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7"/>
  <workbookPr defaultThemeVersion="124226"/>
  <mc:AlternateContent xmlns:mc="http://schemas.openxmlformats.org/markup-compatibility/2006">
    <mc:Choice Requires="x15">
      <x15ac:absPath xmlns:x15ac="http://schemas.microsoft.com/office/spreadsheetml/2010/11/ac" url="C:\Users\jensikovav\Desktop\Kalkulačky\80-81_Sablony III\"/>
    </mc:Choice>
  </mc:AlternateContent>
  <xr:revisionPtr revIDLastSave="0" documentId="13_ncr:1_{7426EF6F-166C-4995-B6E1-7984FC2540FE}" xr6:coauthVersionLast="36" xr6:coauthVersionMax="36" xr10:uidLastSave="{00000000-0000-0000-0000-000000000000}"/>
  <workbookProtection workbookAlgorithmName="SHA-512" workbookHashValue="F/Nhdx83UmFXivJAVNG41PvVBMZrW+OfL8JEhAm6bF8hyaKrzHzYbKJfv90kL4bSYOuVrWimyvIWijoe14/Fvg==" workbookSaltValue="DLYp8WfGJQP+7U0a4fzQow==" workbookSpinCount="100000" lockStructure="1"/>
  <bookViews>
    <workbookView xWindow="0" yWindow="0" windowWidth="22995" windowHeight="8430" xr2:uid="{00000000-000D-0000-FFFF-FFFF00000000}"/>
  </bookViews>
  <sheets>
    <sheet name="Úvodní strana" sheetId="12" r:id="rId1"/>
    <sheet name="Souhrn" sheetId="28" r:id="rId2"/>
    <sheet name="MŠ" sheetId="34" r:id="rId3"/>
    <sheet name="ZŠ" sheetId="23" r:id="rId4"/>
    <sheet name="Stáže MŠ" sheetId="35" r:id="rId5"/>
    <sheet name="Stáže ZŠ" sheetId="36" r:id="rId6"/>
    <sheet name="data" sheetId="31" state="hidden" r:id="rId7"/>
  </sheets>
  <definedNames>
    <definedName name="_xlnm._FilterDatabase" localSheetId="4" hidden="1">'Stáže MŠ'!$A$6:$GQ$508</definedName>
    <definedName name="ICT">data!$I$2:$I$5</definedName>
    <definedName name="_xlnm.Print_Area" localSheetId="0">'Úvodní strana'!$B$2:$P$48</definedName>
  </definedNames>
  <calcPr calcId="191029"/>
</workbook>
</file>

<file path=xl/calcChain.xml><?xml version="1.0" encoding="utf-8"?>
<calcChain xmlns="http://schemas.openxmlformats.org/spreadsheetml/2006/main">
  <c r="AE39" i="34" l="1"/>
  <c r="AI39" i="34" s="1"/>
  <c r="X408" i="36" l="1"/>
  <c r="X424" i="36"/>
  <c r="X440" i="36"/>
  <c r="X456" i="36"/>
  <c r="X472" i="36"/>
  <c r="X488" i="36"/>
  <c r="X504" i="36"/>
  <c r="V132" i="36"/>
  <c r="V139" i="36"/>
  <c r="V147" i="36"/>
  <c r="V148" i="36"/>
  <c r="V164" i="36"/>
  <c r="V180" i="36"/>
  <c r="V196" i="36"/>
  <c r="V203" i="36"/>
  <c r="V211" i="36"/>
  <c r="V212" i="36"/>
  <c r="V228" i="36"/>
  <c r="V244" i="36"/>
  <c r="V260" i="36"/>
  <c r="V267" i="36"/>
  <c r="V275" i="36"/>
  <c r="V276" i="36"/>
  <c r="V295" i="36"/>
  <c r="V296" i="36"/>
  <c r="V312" i="36"/>
  <c r="V328" i="36"/>
  <c r="V336" i="36"/>
  <c r="V344" i="36"/>
  <c r="V352" i="36"/>
  <c r="V360" i="36"/>
  <c r="V368" i="36"/>
  <c r="V376" i="36"/>
  <c r="V384" i="36"/>
  <c r="V392" i="36"/>
  <c r="V400" i="36"/>
  <c r="V408" i="36"/>
  <c r="V416" i="36"/>
  <c r="V424" i="36"/>
  <c r="V432" i="36"/>
  <c r="V440" i="36"/>
  <c r="V448" i="36"/>
  <c r="V456" i="36"/>
  <c r="V464" i="36"/>
  <c r="V472" i="36"/>
  <c r="V480" i="36"/>
  <c r="V488" i="36"/>
  <c r="V496" i="36"/>
  <c r="V504" i="36"/>
  <c r="S57" i="36"/>
  <c r="X57" i="36" s="1"/>
  <c r="S58" i="36"/>
  <c r="X58" i="36" s="1"/>
  <c r="S59" i="36"/>
  <c r="S60" i="36"/>
  <c r="S61" i="36"/>
  <c r="V61" i="36" s="1"/>
  <c r="S62" i="36"/>
  <c r="S63" i="36"/>
  <c r="S64" i="36"/>
  <c r="S65" i="36"/>
  <c r="X65" i="36" s="1"/>
  <c r="S66" i="36"/>
  <c r="X66" i="36" s="1"/>
  <c r="S67" i="36"/>
  <c r="S68" i="36"/>
  <c r="S69" i="36"/>
  <c r="S70" i="36"/>
  <c r="S71" i="36"/>
  <c r="S72" i="36"/>
  <c r="S73" i="36"/>
  <c r="X73" i="36" s="1"/>
  <c r="S74" i="36"/>
  <c r="X74" i="36" s="1"/>
  <c r="S75" i="36"/>
  <c r="S76" i="36"/>
  <c r="S77" i="36"/>
  <c r="S78" i="36"/>
  <c r="S79" i="36"/>
  <c r="S80" i="36"/>
  <c r="S81" i="36"/>
  <c r="X81" i="36" s="1"/>
  <c r="S82" i="36"/>
  <c r="X82" i="36" s="1"/>
  <c r="S83" i="36"/>
  <c r="S84" i="36"/>
  <c r="S85" i="36"/>
  <c r="S86" i="36"/>
  <c r="S87" i="36"/>
  <c r="S88" i="36"/>
  <c r="S89" i="36"/>
  <c r="X89" i="36" s="1"/>
  <c r="S90" i="36"/>
  <c r="X90" i="36" s="1"/>
  <c r="S91" i="36"/>
  <c r="S92" i="36"/>
  <c r="S93" i="36"/>
  <c r="V93" i="36" s="1"/>
  <c r="S94" i="36"/>
  <c r="S95" i="36"/>
  <c r="S96" i="36"/>
  <c r="S97" i="36"/>
  <c r="X97" i="36" s="1"/>
  <c r="S98" i="36"/>
  <c r="X98" i="36" s="1"/>
  <c r="S99" i="36"/>
  <c r="S100" i="36"/>
  <c r="S101" i="36"/>
  <c r="S102" i="36"/>
  <c r="S103" i="36"/>
  <c r="S104" i="36"/>
  <c r="S105" i="36"/>
  <c r="X105" i="36" s="1"/>
  <c r="S106" i="36"/>
  <c r="X106" i="36" s="1"/>
  <c r="S107" i="36"/>
  <c r="S108" i="36"/>
  <c r="S109" i="36"/>
  <c r="S110" i="36"/>
  <c r="S111" i="36"/>
  <c r="S112" i="36"/>
  <c r="S113" i="36"/>
  <c r="X113" i="36" s="1"/>
  <c r="S114" i="36"/>
  <c r="X114" i="36" s="1"/>
  <c r="S115" i="36"/>
  <c r="S116" i="36"/>
  <c r="S117" i="36"/>
  <c r="S118" i="36"/>
  <c r="S119" i="36"/>
  <c r="X119" i="36" s="1"/>
  <c r="S120" i="36"/>
  <c r="X120" i="36" s="1"/>
  <c r="S121" i="36"/>
  <c r="S122" i="36"/>
  <c r="S123" i="36"/>
  <c r="X123" i="36" s="1"/>
  <c r="S124" i="36"/>
  <c r="X124" i="36" s="1"/>
  <c r="S125" i="36"/>
  <c r="V125" i="36" s="1"/>
  <c r="S126" i="36"/>
  <c r="S127" i="36"/>
  <c r="X127" i="36" s="1"/>
  <c r="S128" i="36"/>
  <c r="X128" i="36" s="1"/>
  <c r="S129" i="36"/>
  <c r="S130" i="36"/>
  <c r="V130" i="36" s="1"/>
  <c r="S131" i="36"/>
  <c r="S132" i="36"/>
  <c r="X132" i="36" s="1"/>
  <c r="S133" i="36"/>
  <c r="S134" i="36"/>
  <c r="S135" i="36"/>
  <c r="X135" i="36" s="1"/>
  <c r="S136" i="36"/>
  <c r="X136" i="36" s="1"/>
  <c r="S137" i="36"/>
  <c r="S138" i="36"/>
  <c r="S139" i="36"/>
  <c r="X139" i="36" s="1"/>
  <c r="S140" i="36"/>
  <c r="X140" i="36" s="1"/>
  <c r="S141" i="36"/>
  <c r="S142" i="36"/>
  <c r="S143" i="36"/>
  <c r="X143" i="36" s="1"/>
  <c r="S144" i="36"/>
  <c r="X144" i="36" s="1"/>
  <c r="S145" i="36"/>
  <c r="S146" i="36"/>
  <c r="V146" i="36" s="1"/>
  <c r="S147" i="36"/>
  <c r="X147" i="36" s="1"/>
  <c r="S148" i="36"/>
  <c r="X148" i="36" s="1"/>
  <c r="S149" i="36"/>
  <c r="S150" i="36"/>
  <c r="S151" i="36"/>
  <c r="X151" i="36" s="1"/>
  <c r="S152" i="36"/>
  <c r="X152" i="36" s="1"/>
  <c r="S153" i="36"/>
  <c r="S154" i="36"/>
  <c r="S155" i="36"/>
  <c r="S156" i="36"/>
  <c r="X156" i="36" s="1"/>
  <c r="S157" i="36"/>
  <c r="V157" i="36" s="1"/>
  <c r="S158" i="36"/>
  <c r="S159" i="36"/>
  <c r="X159" i="36" s="1"/>
  <c r="S160" i="36"/>
  <c r="X160" i="36" s="1"/>
  <c r="S161" i="36"/>
  <c r="S162" i="36"/>
  <c r="V162" i="36" s="1"/>
  <c r="S163" i="36"/>
  <c r="X163" i="36" s="1"/>
  <c r="S164" i="36"/>
  <c r="X164" i="36" s="1"/>
  <c r="S165" i="36"/>
  <c r="S166" i="36"/>
  <c r="S167" i="36"/>
  <c r="X167" i="36" s="1"/>
  <c r="S168" i="36"/>
  <c r="X168" i="36" s="1"/>
  <c r="S169" i="36"/>
  <c r="S170" i="36"/>
  <c r="S171" i="36"/>
  <c r="S172" i="36"/>
  <c r="X172" i="36" s="1"/>
  <c r="S173" i="36"/>
  <c r="V173" i="36" s="1"/>
  <c r="S174" i="36"/>
  <c r="S175" i="36"/>
  <c r="X175" i="36" s="1"/>
  <c r="S176" i="36"/>
  <c r="X176" i="36" s="1"/>
  <c r="S177" i="36"/>
  <c r="S178" i="36"/>
  <c r="V178" i="36" s="1"/>
  <c r="S179" i="36"/>
  <c r="S180" i="36"/>
  <c r="X180" i="36" s="1"/>
  <c r="S181" i="36"/>
  <c r="S182" i="36"/>
  <c r="S183" i="36"/>
  <c r="X183" i="36" s="1"/>
  <c r="S184" i="36"/>
  <c r="X184" i="36" s="1"/>
  <c r="S185" i="36"/>
  <c r="S186" i="36"/>
  <c r="S187" i="36"/>
  <c r="X187" i="36" s="1"/>
  <c r="S188" i="36"/>
  <c r="X188" i="36" s="1"/>
  <c r="S189" i="36"/>
  <c r="V189" i="36" s="1"/>
  <c r="S190" i="36"/>
  <c r="S191" i="36"/>
  <c r="X191" i="36" s="1"/>
  <c r="S192" i="36"/>
  <c r="X192" i="36" s="1"/>
  <c r="S193" i="36"/>
  <c r="S194" i="36"/>
  <c r="V194" i="36" s="1"/>
  <c r="S195" i="36"/>
  <c r="S196" i="36"/>
  <c r="X196" i="36" s="1"/>
  <c r="S197" i="36"/>
  <c r="S198" i="36"/>
  <c r="S199" i="36"/>
  <c r="X199" i="36" s="1"/>
  <c r="S200" i="36"/>
  <c r="X200" i="36" s="1"/>
  <c r="S201" i="36"/>
  <c r="S202" i="36"/>
  <c r="S203" i="36"/>
  <c r="X203" i="36" s="1"/>
  <c r="S204" i="36"/>
  <c r="X204" i="36" s="1"/>
  <c r="S205" i="36"/>
  <c r="V205" i="36" s="1"/>
  <c r="S206" i="36"/>
  <c r="S207" i="36"/>
  <c r="X207" i="36" s="1"/>
  <c r="S208" i="36"/>
  <c r="X208" i="36" s="1"/>
  <c r="S209" i="36"/>
  <c r="S210" i="36"/>
  <c r="V210" i="36" s="1"/>
  <c r="S211" i="36"/>
  <c r="X211" i="36" s="1"/>
  <c r="S212" i="36"/>
  <c r="X212" i="36" s="1"/>
  <c r="S213" i="36"/>
  <c r="S214" i="36"/>
  <c r="S215" i="36"/>
  <c r="X215" i="36" s="1"/>
  <c r="S216" i="36"/>
  <c r="X216" i="36" s="1"/>
  <c r="S217" i="36"/>
  <c r="S218" i="36"/>
  <c r="S219" i="36"/>
  <c r="S220" i="36"/>
  <c r="X220" i="36" s="1"/>
  <c r="S221" i="36"/>
  <c r="V221" i="36" s="1"/>
  <c r="S222" i="36"/>
  <c r="S223" i="36"/>
  <c r="X223" i="36" s="1"/>
  <c r="S224" i="36"/>
  <c r="X224" i="36" s="1"/>
  <c r="S225" i="36"/>
  <c r="S226" i="36"/>
  <c r="V226" i="36" s="1"/>
  <c r="S227" i="36"/>
  <c r="X227" i="36" s="1"/>
  <c r="S228" i="36"/>
  <c r="X228" i="36" s="1"/>
  <c r="S229" i="36"/>
  <c r="S230" i="36"/>
  <c r="S231" i="36"/>
  <c r="X231" i="36" s="1"/>
  <c r="S232" i="36"/>
  <c r="X232" i="36" s="1"/>
  <c r="S233" i="36"/>
  <c r="S234" i="36"/>
  <c r="S235" i="36"/>
  <c r="S236" i="36"/>
  <c r="X236" i="36" s="1"/>
  <c r="S237" i="36"/>
  <c r="S238" i="36"/>
  <c r="S239" i="36"/>
  <c r="X239" i="36" s="1"/>
  <c r="S240" i="36"/>
  <c r="X240" i="36" s="1"/>
  <c r="S241" i="36"/>
  <c r="S242" i="36"/>
  <c r="V242" i="36" s="1"/>
  <c r="S243" i="36"/>
  <c r="S244" i="36"/>
  <c r="X244" i="36" s="1"/>
  <c r="S245" i="36"/>
  <c r="S246" i="36"/>
  <c r="S247" i="36"/>
  <c r="X247" i="36" s="1"/>
  <c r="S248" i="36"/>
  <c r="X248" i="36" s="1"/>
  <c r="S249" i="36"/>
  <c r="S250" i="36"/>
  <c r="S251" i="36"/>
  <c r="X251" i="36" s="1"/>
  <c r="S252" i="36"/>
  <c r="X252" i="36" s="1"/>
  <c r="S253" i="36"/>
  <c r="V253" i="36" s="1"/>
  <c r="S254" i="36"/>
  <c r="S255" i="36"/>
  <c r="X255" i="36" s="1"/>
  <c r="S256" i="36"/>
  <c r="X256" i="36" s="1"/>
  <c r="S257" i="36"/>
  <c r="S258" i="36"/>
  <c r="V258" i="36" s="1"/>
  <c r="S259" i="36"/>
  <c r="S260" i="36"/>
  <c r="X260" i="36" s="1"/>
  <c r="S261" i="36"/>
  <c r="S262" i="36"/>
  <c r="S263" i="36"/>
  <c r="X263" i="36" s="1"/>
  <c r="S264" i="36"/>
  <c r="X264" i="36" s="1"/>
  <c r="S265" i="36"/>
  <c r="S266" i="36"/>
  <c r="S267" i="36"/>
  <c r="X267" i="36" s="1"/>
  <c r="S268" i="36"/>
  <c r="X268" i="36" s="1"/>
  <c r="S269" i="36"/>
  <c r="S270" i="36"/>
  <c r="S271" i="36"/>
  <c r="X271" i="36" s="1"/>
  <c r="S272" i="36"/>
  <c r="X272" i="36" s="1"/>
  <c r="S273" i="36"/>
  <c r="S274" i="36"/>
  <c r="V274" i="36" s="1"/>
  <c r="S275" i="36"/>
  <c r="X275" i="36" s="1"/>
  <c r="S276" i="36"/>
  <c r="X276" i="36" s="1"/>
  <c r="S277" i="36"/>
  <c r="S278" i="36"/>
  <c r="S279" i="36"/>
  <c r="X279" i="36" s="1"/>
  <c r="S280" i="36"/>
  <c r="X280" i="36" s="1"/>
  <c r="S281" i="36"/>
  <c r="S282" i="36"/>
  <c r="S283" i="36"/>
  <c r="S284" i="36"/>
  <c r="X284" i="36" s="1"/>
  <c r="S285" i="36"/>
  <c r="V285" i="36" s="1"/>
  <c r="S286" i="36"/>
  <c r="S287" i="36"/>
  <c r="X287" i="36" s="1"/>
  <c r="S288" i="36"/>
  <c r="X288" i="36" s="1"/>
  <c r="S289" i="36"/>
  <c r="S290" i="36"/>
  <c r="X290" i="36" s="1"/>
  <c r="S291" i="36"/>
  <c r="X291" i="36" s="1"/>
  <c r="S292" i="36"/>
  <c r="X292" i="36" s="1"/>
  <c r="S293" i="36"/>
  <c r="S294" i="36"/>
  <c r="X294" i="36" s="1"/>
  <c r="S295" i="36"/>
  <c r="X295" i="36" s="1"/>
  <c r="S296" i="36"/>
  <c r="X296" i="36" s="1"/>
  <c r="S297" i="36"/>
  <c r="S298" i="36"/>
  <c r="X298" i="36" s="1"/>
  <c r="S299" i="36"/>
  <c r="X299" i="36" s="1"/>
  <c r="S300" i="36"/>
  <c r="X300" i="36" s="1"/>
  <c r="S301" i="36"/>
  <c r="S302" i="36"/>
  <c r="X302" i="36" s="1"/>
  <c r="S303" i="36"/>
  <c r="X303" i="36" s="1"/>
  <c r="S304" i="36"/>
  <c r="X304" i="36" s="1"/>
  <c r="S305" i="36"/>
  <c r="S306" i="36"/>
  <c r="X306" i="36" s="1"/>
  <c r="S307" i="36"/>
  <c r="S308" i="36"/>
  <c r="X308" i="36" s="1"/>
  <c r="S309" i="36"/>
  <c r="S310" i="36"/>
  <c r="X310" i="36" s="1"/>
  <c r="S311" i="36"/>
  <c r="X311" i="36" s="1"/>
  <c r="S312" i="36"/>
  <c r="X312" i="36" s="1"/>
  <c r="S313" i="36"/>
  <c r="S314" i="36"/>
  <c r="X314" i="36" s="1"/>
  <c r="S315" i="36"/>
  <c r="X315" i="36" s="1"/>
  <c r="S316" i="36"/>
  <c r="X316" i="36" s="1"/>
  <c r="S317" i="36"/>
  <c r="V317" i="36" s="1"/>
  <c r="S318" i="36"/>
  <c r="X318" i="36" s="1"/>
  <c r="S319" i="36"/>
  <c r="X319" i="36" s="1"/>
  <c r="S320" i="36"/>
  <c r="X320" i="36" s="1"/>
  <c r="S321" i="36"/>
  <c r="S322" i="36"/>
  <c r="X322" i="36" s="1"/>
  <c r="S323" i="36"/>
  <c r="S324" i="36"/>
  <c r="X324" i="36" s="1"/>
  <c r="S325" i="36"/>
  <c r="S326" i="36"/>
  <c r="X326" i="36" s="1"/>
  <c r="S327" i="36"/>
  <c r="S328" i="36"/>
  <c r="X328" i="36" s="1"/>
  <c r="S329" i="36"/>
  <c r="S330" i="36"/>
  <c r="X330" i="36" s="1"/>
  <c r="S331" i="36"/>
  <c r="X331" i="36" s="1"/>
  <c r="S332" i="36"/>
  <c r="X332" i="36" s="1"/>
  <c r="S333" i="36"/>
  <c r="X333" i="36" s="1"/>
  <c r="S334" i="36"/>
  <c r="X334" i="36" s="1"/>
  <c r="S335" i="36"/>
  <c r="X335" i="36" s="1"/>
  <c r="S336" i="36"/>
  <c r="X336" i="36" s="1"/>
  <c r="S337" i="36"/>
  <c r="S338" i="36"/>
  <c r="X338" i="36" s="1"/>
  <c r="S339" i="36"/>
  <c r="X339" i="36" s="1"/>
  <c r="S340" i="36"/>
  <c r="X340" i="36" s="1"/>
  <c r="S341" i="36"/>
  <c r="X341" i="36" s="1"/>
  <c r="S342" i="36"/>
  <c r="X342" i="36" s="1"/>
  <c r="S343" i="36"/>
  <c r="X343" i="36" s="1"/>
  <c r="S344" i="36"/>
  <c r="X344" i="36" s="1"/>
  <c r="S345" i="36"/>
  <c r="S346" i="36"/>
  <c r="X346" i="36" s="1"/>
  <c r="S347" i="36"/>
  <c r="X347" i="36" s="1"/>
  <c r="S348" i="36"/>
  <c r="X348" i="36" s="1"/>
  <c r="S349" i="36"/>
  <c r="S350" i="36"/>
  <c r="X350" i="36" s="1"/>
  <c r="S351" i="36"/>
  <c r="X351" i="36" s="1"/>
  <c r="S352" i="36"/>
  <c r="X352" i="36" s="1"/>
  <c r="S353" i="36"/>
  <c r="X353" i="36" s="1"/>
  <c r="S354" i="36"/>
  <c r="V354" i="36" s="1"/>
  <c r="S355" i="36"/>
  <c r="X355" i="36" s="1"/>
  <c r="S356" i="36"/>
  <c r="X356" i="36" s="1"/>
  <c r="S357" i="36"/>
  <c r="S358" i="36"/>
  <c r="X358" i="36" s="1"/>
  <c r="S359" i="36"/>
  <c r="X359" i="36" s="1"/>
  <c r="S360" i="36"/>
  <c r="X360" i="36" s="1"/>
  <c r="S361" i="36"/>
  <c r="X361" i="36" s="1"/>
  <c r="S362" i="36"/>
  <c r="X362" i="36" s="1"/>
  <c r="S363" i="36"/>
  <c r="X363" i="36" s="1"/>
  <c r="S364" i="36"/>
  <c r="X364" i="36" s="1"/>
  <c r="S365" i="36"/>
  <c r="V365" i="36" s="1"/>
  <c r="S366" i="36"/>
  <c r="X366" i="36" s="1"/>
  <c r="S367" i="36"/>
  <c r="X367" i="36" s="1"/>
  <c r="S368" i="36"/>
  <c r="X368" i="36" s="1"/>
  <c r="S369" i="36"/>
  <c r="S370" i="36"/>
  <c r="X370" i="36" s="1"/>
  <c r="S371" i="36"/>
  <c r="X371" i="36" s="1"/>
  <c r="S372" i="36"/>
  <c r="X372" i="36" s="1"/>
  <c r="S373" i="36"/>
  <c r="X373" i="36" s="1"/>
  <c r="S374" i="36"/>
  <c r="X374" i="36" s="1"/>
  <c r="S375" i="36"/>
  <c r="X375" i="36" s="1"/>
  <c r="S376" i="36"/>
  <c r="X376" i="36" s="1"/>
  <c r="S377" i="36"/>
  <c r="S378" i="36"/>
  <c r="X378" i="36" s="1"/>
  <c r="S379" i="36"/>
  <c r="X379" i="36" s="1"/>
  <c r="S380" i="36"/>
  <c r="X380" i="36" s="1"/>
  <c r="S381" i="36"/>
  <c r="S382" i="36"/>
  <c r="X382" i="36" s="1"/>
  <c r="S383" i="36"/>
  <c r="X383" i="36" s="1"/>
  <c r="S384" i="36"/>
  <c r="X384" i="36" s="1"/>
  <c r="S385" i="36"/>
  <c r="X385" i="36" s="1"/>
  <c r="S386" i="36"/>
  <c r="V386" i="36" s="1"/>
  <c r="S387" i="36"/>
  <c r="X387" i="36" s="1"/>
  <c r="S388" i="36"/>
  <c r="X388" i="36" s="1"/>
  <c r="S389" i="36"/>
  <c r="S390" i="36"/>
  <c r="X390" i="36" s="1"/>
  <c r="S391" i="36"/>
  <c r="X391" i="36" s="1"/>
  <c r="S392" i="36"/>
  <c r="X392" i="36" s="1"/>
  <c r="S393" i="36"/>
  <c r="X393" i="36" s="1"/>
  <c r="S394" i="36"/>
  <c r="X394" i="36" s="1"/>
  <c r="S395" i="36"/>
  <c r="X395" i="36" s="1"/>
  <c r="S396" i="36"/>
  <c r="X396" i="36" s="1"/>
  <c r="S397" i="36"/>
  <c r="X397" i="36" s="1"/>
  <c r="S398" i="36"/>
  <c r="X398" i="36" s="1"/>
  <c r="S399" i="36"/>
  <c r="X399" i="36" s="1"/>
  <c r="S400" i="36"/>
  <c r="X400" i="36" s="1"/>
  <c r="S401" i="36"/>
  <c r="S402" i="36"/>
  <c r="X402" i="36" s="1"/>
  <c r="S403" i="36"/>
  <c r="X403" i="36" s="1"/>
  <c r="S404" i="36"/>
  <c r="X404" i="36" s="1"/>
  <c r="S405" i="36"/>
  <c r="X405" i="36" s="1"/>
  <c r="S406" i="36"/>
  <c r="X406" i="36" s="1"/>
  <c r="S407" i="36"/>
  <c r="X407" i="36" s="1"/>
  <c r="S408" i="36"/>
  <c r="S409" i="36"/>
  <c r="S410" i="36"/>
  <c r="X410" i="36" s="1"/>
  <c r="S411" i="36"/>
  <c r="X411" i="36" s="1"/>
  <c r="S412" i="36"/>
  <c r="X412" i="36" s="1"/>
  <c r="S413" i="36"/>
  <c r="S414" i="36"/>
  <c r="X414" i="36" s="1"/>
  <c r="S415" i="36"/>
  <c r="X415" i="36" s="1"/>
  <c r="S416" i="36"/>
  <c r="X416" i="36" s="1"/>
  <c r="S417" i="36"/>
  <c r="X417" i="36" s="1"/>
  <c r="S418" i="36"/>
  <c r="X418" i="36" s="1"/>
  <c r="S419" i="36"/>
  <c r="X419" i="36" s="1"/>
  <c r="S420" i="36"/>
  <c r="X420" i="36" s="1"/>
  <c r="S421" i="36"/>
  <c r="S422" i="36"/>
  <c r="X422" i="36" s="1"/>
  <c r="S423" i="36"/>
  <c r="X423" i="36" s="1"/>
  <c r="S424" i="36"/>
  <c r="S425" i="36"/>
  <c r="X425" i="36" s="1"/>
  <c r="S426" i="36"/>
  <c r="X426" i="36" s="1"/>
  <c r="S427" i="36"/>
  <c r="X427" i="36" s="1"/>
  <c r="S428" i="36"/>
  <c r="X428" i="36" s="1"/>
  <c r="S429" i="36"/>
  <c r="X429" i="36" s="1"/>
  <c r="S430" i="36"/>
  <c r="X430" i="36" s="1"/>
  <c r="S431" i="36"/>
  <c r="X431" i="36" s="1"/>
  <c r="S432" i="36"/>
  <c r="X432" i="36" s="1"/>
  <c r="S433" i="36"/>
  <c r="S434" i="36"/>
  <c r="X434" i="36" s="1"/>
  <c r="S435" i="36"/>
  <c r="X435" i="36" s="1"/>
  <c r="S436" i="36"/>
  <c r="X436" i="36" s="1"/>
  <c r="S437" i="36"/>
  <c r="X437" i="36" s="1"/>
  <c r="S438" i="36"/>
  <c r="X438" i="36" s="1"/>
  <c r="S439" i="36"/>
  <c r="X439" i="36" s="1"/>
  <c r="S440" i="36"/>
  <c r="S441" i="36"/>
  <c r="S442" i="36"/>
  <c r="X442" i="36" s="1"/>
  <c r="S443" i="36"/>
  <c r="X443" i="36" s="1"/>
  <c r="S444" i="36"/>
  <c r="X444" i="36" s="1"/>
  <c r="S445" i="36"/>
  <c r="S446" i="36"/>
  <c r="X446" i="36" s="1"/>
  <c r="S447" i="36"/>
  <c r="X447" i="36" s="1"/>
  <c r="S448" i="36"/>
  <c r="X448" i="36" s="1"/>
  <c r="S449" i="36"/>
  <c r="X449" i="36" s="1"/>
  <c r="S450" i="36"/>
  <c r="X450" i="36" s="1"/>
  <c r="S451" i="36"/>
  <c r="X451" i="36" s="1"/>
  <c r="S452" i="36"/>
  <c r="X452" i="36" s="1"/>
  <c r="S453" i="36"/>
  <c r="S454" i="36"/>
  <c r="X454" i="36" s="1"/>
  <c r="S455" i="36"/>
  <c r="X455" i="36" s="1"/>
  <c r="S456" i="36"/>
  <c r="S457" i="36"/>
  <c r="X457" i="36" s="1"/>
  <c r="S458" i="36"/>
  <c r="X458" i="36" s="1"/>
  <c r="S459" i="36"/>
  <c r="X459" i="36" s="1"/>
  <c r="S460" i="36"/>
  <c r="X460" i="36" s="1"/>
  <c r="S461" i="36"/>
  <c r="X461" i="36" s="1"/>
  <c r="S462" i="36"/>
  <c r="X462" i="36" s="1"/>
  <c r="S463" i="36"/>
  <c r="X463" i="36" s="1"/>
  <c r="S464" i="36"/>
  <c r="X464" i="36" s="1"/>
  <c r="S465" i="36"/>
  <c r="S466" i="36"/>
  <c r="X466" i="36" s="1"/>
  <c r="S467" i="36"/>
  <c r="X467" i="36" s="1"/>
  <c r="S468" i="36"/>
  <c r="X468" i="36" s="1"/>
  <c r="S469" i="36"/>
  <c r="X469" i="36" s="1"/>
  <c r="S470" i="36"/>
  <c r="X470" i="36" s="1"/>
  <c r="S471" i="36"/>
  <c r="X471" i="36" s="1"/>
  <c r="S472" i="36"/>
  <c r="S473" i="36"/>
  <c r="S474" i="36"/>
  <c r="X474" i="36" s="1"/>
  <c r="S475" i="36"/>
  <c r="X475" i="36" s="1"/>
  <c r="S476" i="36"/>
  <c r="X476" i="36" s="1"/>
  <c r="S477" i="36"/>
  <c r="V477" i="36" s="1"/>
  <c r="S478" i="36"/>
  <c r="X478" i="36" s="1"/>
  <c r="S479" i="36"/>
  <c r="X479" i="36" s="1"/>
  <c r="S480" i="36"/>
  <c r="X480" i="36" s="1"/>
  <c r="S481" i="36"/>
  <c r="X481" i="36" s="1"/>
  <c r="S482" i="36"/>
  <c r="X482" i="36" s="1"/>
  <c r="S483" i="36"/>
  <c r="X483" i="36" s="1"/>
  <c r="S484" i="36"/>
  <c r="X484" i="36" s="1"/>
  <c r="S485" i="36"/>
  <c r="S486" i="36"/>
  <c r="X486" i="36" s="1"/>
  <c r="S487" i="36"/>
  <c r="X487" i="36" s="1"/>
  <c r="S488" i="36"/>
  <c r="S489" i="36"/>
  <c r="X489" i="36" s="1"/>
  <c r="S490" i="36"/>
  <c r="X490" i="36" s="1"/>
  <c r="S491" i="36"/>
  <c r="X491" i="36" s="1"/>
  <c r="S492" i="36"/>
  <c r="X492" i="36" s="1"/>
  <c r="S493" i="36"/>
  <c r="X493" i="36" s="1"/>
  <c r="S494" i="36"/>
  <c r="X494" i="36" s="1"/>
  <c r="S495" i="36"/>
  <c r="X495" i="36" s="1"/>
  <c r="S496" i="36"/>
  <c r="X496" i="36" s="1"/>
  <c r="S497" i="36"/>
  <c r="S498" i="36"/>
  <c r="X498" i="36" s="1"/>
  <c r="S499" i="36"/>
  <c r="X499" i="36" s="1"/>
  <c r="S500" i="36"/>
  <c r="X500" i="36" s="1"/>
  <c r="S501" i="36"/>
  <c r="X501" i="36" s="1"/>
  <c r="S502" i="36"/>
  <c r="X502" i="36" s="1"/>
  <c r="S503" i="36"/>
  <c r="X503" i="36" s="1"/>
  <c r="S504" i="36"/>
  <c r="S505" i="36"/>
  <c r="S506" i="36"/>
  <c r="X506" i="36" s="1"/>
  <c r="AF7" i="36"/>
  <c r="F7" i="36"/>
  <c r="X505" i="36" l="1"/>
  <c r="V505" i="36"/>
  <c r="X485" i="36"/>
  <c r="V485" i="36"/>
  <c r="X433" i="36"/>
  <c r="V433" i="36"/>
  <c r="X409" i="36"/>
  <c r="V409" i="36"/>
  <c r="X401" i="36"/>
  <c r="V401" i="36"/>
  <c r="X381" i="36"/>
  <c r="V381" i="36"/>
  <c r="X377" i="36"/>
  <c r="V377" i="36"/>
  <c r="X369" i="36"/>
  <c r="V369" i="36"/>
  <c r="V141" i="36"/>
  <c r="X141" i="36"/>
  <c r="V77" i="36"/>
  <c r="X77" i="36"/>
  <c r="V461" i="36"/>
  <c r="V333" i="36"/>
  <c r="X323" i="36"/>
  <c r="V323" i="36"/>
  <c r="X283" i="36"/>
  <c r="V283" i="36"/>
  <c r="X259" i="36"/>
  <c r="V259" i="36"/>
  <c r="X243" i="36"/>
  <c r="V243" i="36"/>
  <c r="X219" i="36"/>
  <c r="V219" i="36"/>
  <c r="X195" i="36"/>
  <c r="V195" i="36"/>
  <c r="X179" i="36"/>
  <c r="V179" i="36"/>
  <c r="X171" i="36"/>
  <c r="V171" i="36"/>
  <c r="X155" i="36"/>
  <c r="V155" i="36"/>
  <c r="X131" i="36"/>
  <c r="V131" i="36"/>
  <c r="V501" i="36"/>
  <c r="V469" i="36"/>
  <c r="V437" i="36"/>
  <c r="V405" i="36"/>
  <c r="V373" i="36"/>
  <c r="V341" i="36"/>
  <c r="V291" i="36"/>
  <c r="V227" i="36"/>
  <c r="V163" i="36"/>
  <c r="X173" i="36"/>
  <c r="V481" i="36"/>
  <c r="V449" i="36"/>
  <c r="V417" i="36"/>
  <c r="V385" i="36"/>
  <c r="V353" i="36"/>
  <c r="V311" i="36"/>
  <c r="V251" i="36"/>
  <c r="V187" i="36"/>
  <c r="V123" i="36"/>
  <c r="X365" i="36"/>
  <c r="X497" i="36"/>
  <c r="V497" i="36"/>
  <c r="X473" i="36"/>
  <c r="V473" i="36"/>
  <c r="X465" i="36"/>
  <c r="V465" i="36"/>
  <c r="X445" i="36"/>
  <c r="V445" i="36"/>
  <c r="X441" i="36"/>
  <c r="V441" i="36"/>
  <c r="X421" i="36"/>
  <c r="V421" i="36"/>
  <c r="X389" i="36"/>
  <c r="V389" i="36"/>
  <c r="X357" i="36"/>
  <c r="V357" i="36"/>
  <c r="X345" i="36"/>
  <c r="V345" i="36"/>
  <c r="V269" i="36"/>
  <c r="X269" i="36"/>
  <c r="V237" i="36"/>
  <c r="X237" i="36"/>
  <c r="V493" i="36"/>
  <c r="V429" i="36"/>
  <c r="V397" i="36"/>
  <c r="V489" i="36"/>
  <c r="V457" i="36"/>
  <c r="V425" i="36"/>
  <c r="V393" i="36"/>
  <c r="V361" i="36"/>
  <c r="X477" i="36"/>
  <c r="X205" i="36"/>
  <c r="X453" i="36"/>
  <c r="V453" i="36"/>
  <c r="X413" i="36"/>
  <c r="V413" i="36"/>
  <c r="X349" i="36"/>
  <c r="V349" i="36"/>
  <c r="X337" i="36"/>
  <c r="V337" i="36"/>
  <c r="V301" i="36"/>
  <c r="X301" i="36"/>
  <c r="V109" i="36"/>
  <c r="X109" i="36"/>
  <c r="X327" i="36"/>
  <c r="V327" i="36"/>
  <c r="X307" i="36"/>
  <c r="V307" i="36"/>
  <c r="X235" i="36"/>
  <c r="V235" i="36"/>
  <c r="V500" i="36"/>
  <c r="V492" i="36"/>
  <c r="V484" i="36"/>
  <c r="V476" i="36"/>
  <c r="V468" i="36"/>
  <c r="V460" i="36"/>
  <c r="V452" i="36"/>
  <c r="V444" i="36"/>
  <c r="V436" i="36"/>
  <c r="V428" i="36"/>
  <c r="V420" i="36"/>
  <c r="V412" i="36"/>
  <c r="V404" i="36"/>
  <c r="V396" i="36"/>
  <c r="V388" i="36"/>
  <c r="V380" i="36"/>
  <c r="V372" i="36"/>
  <c r="V364" i="36"/>
  <c r="V356" i="36"/>
  <c r="V348" i="36"/>
  <c r="V340" i="36"/>
  <c r="V332" i="36"/>
  <c r="V316" i="36"/>
  <c r="V300" i="36"/>
  <c r="V284" i="36"/>
  <c r="V268" i="36"/>
  <c r="V252" i="36"/>
  <c r="V236" i="36"/>
  <c r="V220" i="36"/>
  <c r="V204" i="36"/>
  <c r="V188" i="36"/>
  <c r="V172" i="36"/>
  <c r="V156" i="36"/>
  <c r="V140" i="36"/>
  <c r="V124" i="36"/>
  <c r="X286" i="36"/>
  <c r="V286" i="36"/>
  <c r="X266" i="36"/>
  <c r="V266" i="36"/>
  <c r="X262" i="36"/>
  <c r="V262" i="36"/>
  <c r="X254" i="36"/>
  <c r="V254" i="36"/>
  <c r="X234" i="36"/>
  <c r="V234" i="36"/>
  <c r="X230" i="36"/>
  <c r="V230" i="36"/>
  <c r="X222" i="36"/>
  <c r="V222" i="36"/>
  <c r="X202" i="36"/>
  <c r="V202" i="36"/>
  <c r="X186" i="36"/>
  <c r="V186" i="36"/>
  <c r="X182" i="36"/>
  <c r="V182" i="36"/>
  <c r="X174" i="36"/>
  <c r="V174" i="36"/>
  <c r="X154" i="36"/>
  <c r="V154" i="36"/>
  <c r="X150" i="36"/>
  <c r="V150" i="36"/>
  <c r="X142" i="36"/>
  <c r="V142" i="36"/>
  <c r="X122" i="36"/>
  <c r="V122" i="36"/>
  <c r="X110" i="36"/>
  <c r="V110" i="36"/>
  <c r="X102" i="36"/>
  <c r="V102" i="36"/>
  <c r="X62" i="36"/>
  <c r="V62" i="36"/>
  <c r="V318" i="36"/>
  <c r="V98" i="36"/>
  <c r="V66" i="36"/>
  <c r="X325" i="36"/>
  <c r="V325" i="36"/>
  <c r="X321" i="36"/>
  <c r="V321" i="36"/>
  <c r="X313" i="36"/>
  <c r="V313" i="36"/>
  <c r="X305" i="36"/>
  <c r="V305" i="36"/>
  <c r="X297" i="36"/>
  <c r="V297" i="36"/>
  <c r="X277" i="36"/>
  <c r="V277" i="36"/>
  <c r="X273" i="36"/>
  <c r="V273" i="36"/>
  <c r="X265" i="36"/>
  <c r="V265" i="36"/>
  <c r="X245" i="36"/>
  <c r="V245" i="36"/>
  <c r="X241" i="36"/>
  <c r="V241" i="36"/>
  <c r="X233" i="36"/>
  <c r="V233" i="36"/>
  <c r="X225" i="36"/>
  <c r="V225" i="36"/>
  <c r="X217" i="36"/>
  <c r="V217" i="36"/>
  <c r="X197" i="36"/>
  <c r="V197" i="36"/>
  <c r="X193" i="36"/>
  <c r="V193" i="36"/>
  <c r="X185" i="36"/>
  <c r="V185" i="36"/>
  <c r="X165" i="36"/>
  <c r="V165" i="36"/>
  <c r="X153" i="36"/>
  <c r="V153" i="36"/>
  <c r="X149" i="36"/>
  <c r="V149" i="36"/>
  <c r="X145" i="36"/>
  <c r="V145" i="36"/>
  <c r="X137" i="36"/>
  <c r="V137" i="36"/>
  <c r="X133" i="36"/>
  <c r="V133" i="36"/>
  <c r="X121" i="36"/>
  <c r="V121" i="36"/>
  <c r="X117" i="36"/>
  <c r="V117" i="36"/>
  <c r="X101" i="36"/>
  <c r="V101" i="36"/>
  <c r="X85" i="36"/>
  <c r="V85" i="36"/>
  <c r="X69" i="36"/>
  <c r="V69" i="36"/>
  <c r="V322" i="36"/>
  <c r="V306" i="36"/>
  <c r="V290" i="36"/>
  <c r="V113" i="36"/>
  <c r="V97" i="36"/>
  <c r="V81" i="36"/>
  <c r="V65" i="36"/>
  <c r="X386" i="36"/>
  <c r="X354" i="36"/>
  <c r="X258" i="36"/>
  <c r="X226" i="36"/>
  <c r="X194" i="36"/>
  <c r="X162" i="36"/>
  <c r="X130" i="36"/>
  <c r="X116" i="36"/>
  <c r="V116" i="36"/>
  <c r="X112" i="36"/>
  <c r="V112" i="36"/>
  <c r="X108" i="36"/>
  <c r="V108" i="36"/>
  <c r="X104" i="36"/>
  <c r="V104" i="36"/>
  <c r="X100" i="36"/>
  <c r="V100" i="36"/>
  <c r="X96" i="36"/>
  <c r="V96" i="36"/>
  <c r="X92" i="36"/>
  <c r="V92" i="36"/>
  <c r="X88" i="36"/>
  <c r="V88" i="36"/>
  <c r="X84" i="36"/>
  <c r="V84" i="36"/>
  <c r="X80" i="36"/>
  <c r="V80" i="36"/>
  <c r="X76" i="36"/>
  <c r="V76" i="36"/>
  <c r="X72" i="36"/>
  <c r="V72" i="36"/>
  <c r="X68" i="36"/>
  <c r="V68" i="36"/>
  <c r="X64" i="36"/>
  <c r="V64" i="36"/>
  <c r="X60" i="36"/>
  <c r="V60" i="36"/>
  <c r="V503" i="36"/>
  <c r="V499" i="36"/>
  <c r="V495" i="36"/>
  <c r="V491" i="36"/>
  <c r="V487" i="36"/>
  <c r="V483" i="36"/>
  <c r="V479" i="36"/>
  <c r="V475" i="36"/>
  <c r="V471" i="36"/>
  <c r="V467" i="36"/>
  <c r="V463" i="36"/>
  <c r="V459" i="36"/>
  <c r="V455" i="36"/>
  <c r="V451" i="36"/>
  <c r="V447" i="36"/>
  <c r="V443" i="36"/>
  <c r="V439" i="36"/>
  <c r="V435" i="36"/>
  <c r="V431" i="36"/>
  <c r="V427" i="36"/>
  <c r="V423" i="36"/>
  <c r="V419" i="36"/>
  <c r="V415" i="36"/>
  <c r="V411" i="36"/>
  <c r="V407" i="36"/>
  <c r="V403" i="36"/>
  <c r="V399" i="36"/>
  <c r="V395" i="36"/>
  <c r="V391" i="36"/>
  <c r="V387" i="36"/>
  <c r="V383" i="36"/>
  <c r="V379" i="36"/>
  <c r="V375" i="36"/>
  <c r="V371" i="36"/>
  <c r="V367" i="36"/>
  <c r="V363" i="36"/>
  <c r="V359" i="36"/>
  <c r="V355" i="36"/>
  <c r="V351" i="36"/>
  <c r="V347" i="36"/>
  <c r="V343" i="36"/>
  <c r="V339" i="36"/>
  <c r="V335" i="36"/>
  <c r="V331" i="36"/>
  <c r="V326" i="36"/>
  <c r="V320" i="36"/>
  <c r="V315" i="36"/>
  <c r="V310" i="36"/>
  <c r="V304" i="36"/>
  <c r="V299" i="36"/>
  <c r="V294" i="36"/>
  <c r="V288" i="36"/>
  <c r="V280" i="36"/>
  <c r="V272" i="36"/>
  <c r="V264" i="36"/>
  <c r="V256" i="36"/>
  <c r="V248" i="36"/>
  <c r="V240" i="36"/>
  <c r="V232" i="36"/>
  <c r="V224" i="36"/>
  <c r="V216" i="36"/>
  <c r="V208" i="36"/>
  <c r="V200" i="36"/>
  <c r="V192" i="36"/>
  <c r="V184" i="36"/>
  <c r="V176" i="36"/>
  <c r="V168" i="36"/>
  <c r="V160" i="36"/>
  <c r="V152" i="36"/>
  <c r="V144" i="36"/>
  <c r="V136" i="36"/>
  <c r="V128" i="36"/>
  <c r="V120" i="36"/>
  <c r="V106" i="36"/>
  <c r="V90" i="36"/>
  <c r="V74" i="36"/>
  <c r="V58" i="36"/>
  <c r="X317" i="36"/>
  <c r="X285" i="36"/>
  <c r="X253" i="36"/>
  <c r="X221" i="36"/>
  <c r="X189" i="36"/>
  <c r="X157" i="36"/>
  <c r="X125" i="36"/>
  <c r="X93" i="36"/>
  <c r="X61" i="36"/>
  <c r="X282" i="36"/>
  <c r="V282" i="36"/>
  <c r="X278" i="36"/>
  <c r="V278" i="36"/>
  <c r="X270" i="36"/>
  <c r="V270" i="36"/>
  <c r="X250" i="36"/>
  <c r="V250" i="36"/>
  <c r="X246" i="36"/>
  <c r="V246" i="36"/>
  <c r="X238" i="36"/>
  <c r="V238" i="36"/>
  <c r="X218" i="36"/>
  <c r="V218" i="36"/>
  <c r="X214" i="36"/>
  <c r="V214" i="36"/>
  <c r="X206" i="36"/>
  <c r="V206" i="36"/>
  <c r="X198" i="36"/>
  <c r="V198" i="36"/>
  <c r="X190" i="36"/>
  <c r="V190" i="36"/>
  <c r="X170" i="36"/>
  <c r="V170" i="36"/>
  <c r="X166" i="36"/>
  <c r="V166" i="36"/>
  <c r="X158" i="36"/>
  <c r="V158" i="36"/>
  <c r="X138" i="36"/>
  <c r="V138" i="36"/>
  <c r="X134" i="36"/>
  <c r="V134" i="36"/>
  <c r="X126" i="36"/>
  <c r="V126" i="36"/>
  <c r="X118" i="36"/>
  <c r="V118" i="36"/>
  <c r="X94" i="36"/>
  <c r="V94" i="36"/>
  <c r="X86" i="36"/>
  <c r="V86" i="36"/>
  <c r="X78" i="36"/>
  <c r="V78" i="36"/>
  <c r="X70" i="36"/>
  <c r="V70" i="36"/>
  <c r="V302" i="36"/>
  <c r="V114" i="36"/>
  <c r="V82" i="36"/>
  <c r="X329" i="36"/>
  <c r="V329" i="36"/>
  <c r="X309" i="36"/>
  <c r="V309" i="36"/>
  <c r="X293" i="36"/>
  <c r="V293" i="36"/>
  <c r="X289" i="36"/>
  <c r="V289" i="36"/>
  <c r="X281" i="36"/>
  <c r="V281" i="36"/>
  <c r="X261" i="36"/>
  <c r="V261" i="36"/>
  <c r="X257" i="36"/>
  <c r="V257" i="36"/>
  <c r="X249" i="36"/>
  <c r="V249" i="36"/>
  <c r="X229" i="36"/>
  <c r="V229" i="36"/>
  <c r="X213" i="36"/>
  <c r="V213" i="36"/>
  <c r="X209" i="36"/>
  <c r="V209" i="36"/>
  <c r="X201" i="36"/>
  <c r="V201" i="36"/>
  <c r="X181" i="36"/>
  <c r="V181" i="36"/>
  <c r="X177" i="36"/>
  <c r="V177" i="36"/>
  <c r="X169" i="36"/>
  <c r="V169" i="36"/>
  <c r="X161" i="36"/>
  <c r="V161" i="36"/>
  <c r="X129" i="36"/>
  <c r="V129" i="36"/>
  <c r="X115" i="36"/>
  <c r="V115" i="36"/>
  <c r="X111" i="36"/>
  <c r="V111" i="36"/>
  <c r="X107" i="36"/>
  <c r="V107" i="36"/>
  <c r="X103" i="36"/>
  <c r="V103" i="36"/>
  <c r="X99" i="36"/>
  <c r="V99" i="36"/>
  <c r="X95" i="36"/>
  <c r="V95" i="36"/>
  <c r="X91" i="36"/>
  <c r="V91" i="36"/>
  <c r="X87" i="36"/>
  <c r="V87" i="36"/>
  <c r="X83" i="36"/>
  <c r="V83" i="36"/>
  <c r="X79" i="36"/>
  <c r="V79" i="36"/>
  <c r="X75" i="36"/>
  <c r="V75" i="36"/>
  <c r="X71" i="36"/>
  <c r="V71" i="36"/>
  <c r="X67" i="36"/>
  <c r="V67" i="36"/>
  <c r="X63" i="36"/>
  <c r="V63" i="36"/>
  <c r="X59" i="36"/>
  <c r="V59" i="36"/>
  <c r="V506" i="36"/>
  <c r="V502" i="36"/>
  <c r="V498" i="36"/>
  <c r="V494" i="36"/>
  <c r="V490" i="36"/>
  <c r="V486" i="36"/>
  <c r="V482" i="36"/>
  <c r="V478" i="36"/>
  <c r="V474" i="36"/>
  <c r="V470" i="36"/>
  <c r="V466" i="36"/>
  <c r="V462" i="36"/>
  <c r="V458" i="36"/>
  <c r="V454" i="36"/>
  <c r="V450" i="36"/>
  <c r="V446" i="36"/>
  <c r="V442" i="36"/>
  <c r="V438" i="36"/>
  <c r="V434" i="36"/>
  <c r="V430" i="36"/>
  <c r="V426" i="36"/>
  <c r="V422" i="36"/>
  <c r="V418" i="36"/>
  <c r="V414" i="36"/>
  <c r="V410" i="36"/>
  <c r="V406" i="36"/>
  <c r="V402" i="36"/>
  <c r="V398" i="36"/>
  <c r="V394" i="36"/>
  <c r="V390" i="36"/>
  <c r="V382" i="36"/>
  <c r="V378" i="36"/>
  <c r="V374" i="36"/>
  <c r="V370" i="36"/>
  <c r="V366" i="36"/>
  <c r="V362" i="36"/>
  <c r="V358" i="36"/>
  <c r="V350" i="36"/>
  <c r="V346" i="36"/>
  <c r="V342" i="36"/>
  <c r="V338" i="36"/>
  <c r="V334" i="36"/>
  <c r="V330" i="36"/>
  <c r="V324" i="36"/>
  <c r="V319" i="36"/>
  <c r="V314" i="36"/>
  <c r="V308" i="36"/>
  <c r="V303" i="36"/>
  <c r="V298" i="36"/>
  <c r="V292" i="36"/>
  <c r="V287" i="36"/>
  <c r="V279" i="36"/>
  <c r="V271" i="36"/>
  <c r="V263" i="36"/>
  <c r="V255" i="36"/>
  <c r="V247" i="36"/>
  <c r="V239" i="36"/>
  <c r="V231" i="36"/>
  <c r="V223" i="36"/>
  <c r="V215" i="36"/>
  <c r="V207" i="36"/>
  <c r="V199" i="36"/>
  <c r="V191" i="36"/>
  <c r="V183" i="36"/>
  <c r="V175" i="36"/>
  <c r="V167" i="36"/>
  <c r="V159" i="36"/>
  <c r="V151" i="36"/>
  <c r="V143" i="36"/>
  <c r="V135" i="36"/>
  <c r="V127" i="36"/>
  <c r="V119" i="36"/>
  <c r="V105" i="36"/>
  <c r="V89" i="36"/>
  <c r="V73" i="36"/>
  <c r="V57" i="36"/>
  <c r="X274" i="36"/>
  <c r="X242" i="36"/>
  <c r="X210" i="36"/>
  <c r="X178" i="36"/>
  <c r="X146" i="36"/>
  <c r="FL506" i="36"/>
  <c r="FK506" i="36"/>
  <c r="FI506" i="36"/>
  <c r="FJ506" i="36" s="1"/>
  <c r="FL505" i="36"/>
  <c r="FK505" i="36"/>
  <c r="FI505" i="36"/>
  <c r="FJ505" i="36" s="1"/>
  <c r="FL504" i="36"/>
  <c r="FK504" i="36"/>
  <c r="FI504" i="36"/>
  <c r="FJ504" i="36" s="1"/>
  <c r="FL503" i="36"/>
  <c r="FK503" i="36"/>
  <c r="FI503" i="36"/>
  <c r="FJ503" i="36" s="1"/>
  <c r="FL502" i="36"/>
  <c r="FK502" i="36"/>
  <c r="FI502" i="36"/>
  <c r="FJ502" i="36" s="1"/>
  <c r="FL501" i="36"/>
  <c r="FK501" i="36"/>
  <c r="FI501" i="36"/>
  <c r="FJ501" i="36" s="1"/>
  <c r="FL500" i="36"/>
  <c r="FK500" i="36"/>
  <c r="FI500" i="36"/>
  <c r="FJ500" i="36" s="1"/>
  <c r="FL499" i="36"/>
  <c r="FK499" i="36"/>
  <c r="FI499" i="36"/>
  <c r="FJ499" i="36" s="1"/>
  <c r="FL498" i="36"/>
  <c r="FK498" i="36"/>
  <c r="FI498" i="36"/>
  <c r="FJ498" i="36" s="1"/>
  <c r="FL497" i="36"/>
  <c r="FK497" i="36"/>
  <c r="FI497" i="36"/>
  <c r="FJ497" i="36" s="1"/>
  <c r="FL496" i="36"/>
  <c r="FK496" i="36"/>
  <c r="FI496" i="36"/>
  <c r="FJ496" i="36" s="1"/>
  <c r="FL495" i="36"/>
  <c r="FK495" i="36"/>
  <c r="FI495" i="36"/>
  <c r="FJ495" i="36" s="1"/>
  <c r="FL494" i="36"/>
  <c r="FK494" i="36"/>
  <c r="FI494" i="36"/>
  <c r="FJ494" i="36" s="1"/>
  <c r="FL493" i="36"/>
  <c r="FK493" i="36"/>
  <c r="FI493" i="36"/>
  <c r="FJ493" i="36" s="1"/>
  <c r="FL492" i="36"/>
  <c r="FK492" i="36"/>
  <c r="FI492" i="36"/>
  <c r="FJ492" i="36" s="1"/>
  <c r="FL491" i="36"/>
  <c r="FK491" i="36"/>
  <c r="FI491" i="36"/>
  <c r="FJ491" i="36" s="1"/>
  <c r="FL490" i="36"/>
  <c r="FK490" i="36"/>
  <c r="FI490" i="36"/>
  <c r="FJ490" i="36" s="1"/>
  <c r="FL489" i="36"/>
  <c r="FK489" i="36"/>
  <c r="FI489" i="36"/>
  <c r="FJ489" i="36" s="1"/>
  <c r="FL488" i="36"/>
  <c r="FK488" i="36"/>
  <c r="FI488" i="36"/>
  <c r="FJ488" i="36" s="1"/>
  <c r="FL487" i="36"/>
  <c r="FK487" i="36"/>
  <c r="FI487" i="36"/>
  <c r="FJ487" i="36" s="1"/>
  <c r="FL486" i="36"/>
  <c r="FK486" i="36"/>
  <c r="FI486" i="36"/>
  <c r="FJ486" i="36" s="1"/>
  <c r="FL485" i="36"/>
  <c r="FK485" i="36"/>
  <c r="FI485" i="36"/>
  <c r="FJ485" i="36" s="1"/>
  <c r="FL484" i="36"/>
  <c r="FK484" i="36"/>
  <c r="FI484" i="36"/>
  <c r="FJ484" i="36" s="1"/>
  <c r="FL483" i="36"/>
  <c r="FK483" i="36"/>
  <c r="FI483" i="36"/>
  <c r="FJ483" i="36" s="1"/>
  <c r="FL482" i="36"/>
  <c r="FK482" i="36"/>
  <c r="FI482" i="36"/>
  <c r="FJ482" i="36" s="1"/>
  <c r="FL481" i="36"/>
  <c r="FK481" i="36"/>
  <c r="FI481" i="36"/>
  <c r="FJ481" i="36" s="1"/>
  <c r="FL480" i="36"/>
  <c r="FK480" i="36"/>
  <c r="FI480" i="36"/>
  <c r="FJ480" i="36" s="1"/>
  <c r="FL479" i="36"/>
  <c r="FK479" i="36"/>
  <c r="FI479" i="36"/>
  <c r="FJ479" i="36" s="1"/>
  <c r="FL478" i="36"/>
  <c r="FK478" i="36"/>
  <c r="FI478" i="36"/>
  <c r="FJ478" i="36" s="1"/>
  <c r="FL477" i="36"/>
  <c r="FK477" i="36"/>
  <c r="FI477" i="36"/>
  <c r="FJ477" i="36" s="1"/>
  <c r="FL476" i="36"/>
  <c r="FK476" i="36"/>
  <c r="FI476" i="36"/>
  <c r="FJ476" i="36" s="1"/>
  <c r="FL475" i="36"/>
  <c r="FK475" i="36"/>
  <c r="FI475" i="36"/>
  <c r="FJ475" i="36" s="1"/>
  <c r="FL474" i="36"/>
  <c r="FK474" i="36"/>
  <c r="FI474" i="36"/>
  <c r="FJ474" i="36" s="1"/>
  <c r="FL473" i="36"/>
  <c r="FK473" i="36"/>
  <c r="FI473" i="36"/>
  <c r="FJ473" i="36" s="1"/>
  <c r="FL472" i="36"/>
  <c r="FK472" i="36"/>
  <c r="FI472" i="36"/>
  <c r="FJ472" i="36" s="1"/>
  <c r="FL471" i="36"/>
  <c r="FK471" i="36"/>
  <c r="FI471" i="36"/>
  <c r="FJ471" i="36" s="1"/>
  <c r="FL470" i="36"/>
  <c r="FK470" i="36"/>
  <c r="FI470" i="36"/>
  <c r="FJ470" i="36" s="1"/>
  <c r="FL469" i="36"/>
  <c r="FK469" i="36"/>
  <c r="FI469" i="36"/>
  <c r="FJ469" i="36" s="1"/>
  <c r="FL468" i="36"/>
  <c r="FK468" i="36"/>
  <c r="FI468" i="36"/>
  <c r="FJ468" i="36" s="1"/>
  <c r="FL467" i="36"/>
  <c r="FK467" i="36"/>
  <c r="FI467" i="36"/>
  <c r="FJ467" i="36" s="1"/>
  <c r="FL466" i="36"/>
  <c r="FK466" i="36"/>
  <c r="FI466" i="36"/>
  <c r="FJ466" i="36" s="1"/>
  <c r="FL465" i="36"/>
  <c r="FK465" i="36"/>
  <c r="FI465" i="36"/>
  <c r="FJ465" i="36" s="1"/>
  <c r="FL464" i="36"/>
  <c r="FK464" i="36"/>
  <c r="FI464" i="36"/>
  <c r="FJ464" i="36" s="1"/>
  <c r="FL463" i="36"/>
  <c r="FK463" i="36"/>
  <c r="FI463" i="36"/>
  <c r="FJ463" i="36" s="1"/>
  <c r="FL462" i="36"/>
  <c r="FK462" i="36"/>
  <c r="FI462" i="36"/>
  <c r="FJ462" i="36" s="1"/>
  <c r="FL461" i="36"/>
  <c r="FK461" i="36"/>
  <c r="FI461" i="36"/>
  <c r="FJ461" i="36" s="1"/>
  <c r="FL460" i="36"/>
  <c r="FK460" i="36"/>
  <c r="FI460" i="36"/>
  <c r="FJ460" i="36" s="1"/>
  <c r="FL459" i="36"/>
  <c r="FK459" i="36"/>
  <c r="FI459" i="36"/>
  <c r="FJ459" i="36" s="1"/>
  <c r="FL458" i="36"/>
  <c r="FK458" i="36"/>
  <c r="FI458" i="36"/>
  <c r="FJ458" i="36" s="1"/>
  <c r="FL457" i="36"/>
  <c r="FK457" i="36"/>
  <c r="FI457" i="36"/>
  <c r="FJ457" i="36" s="1"/>
  <c r="FL456" i="36"/>
  <c r="FK456" i="36"/>
  <c r="FI456" i="36"/>
  <c r="FJ456" i="36" s="1"/>
  <c r="FL455" i="36"/>
  <c r="FK455" i="36"/>
  <c r="FI455" i="36"/>
  <c r="FJ455" i="36" s="1"/>
  <c r="FL454" i="36"/>
  <c r="FK454" i="36"/>
  <c r="FI454" i="36"/>
  <c r="FJ454" i="36" s="1"/>
  <c r="FL453" i="36"/>
  <c r="FK453" i="36"/>
  <c r="FI453" i="36"/>
  <c r="FJ453" i="36" s="1"/>
  <c r="FL452" i="36"/>
  <c r="FK452" i="36"/>
  <c r="FI452" i="36"/>
  <c r="FJ452" i="36" s="1"/>
  <c r="FL451" i="36"/>
  <c r="FK451" i="36"/>
  <c r="FI451" i="36"/>
  <c r="FJ451" i="36" s="1"/>
  <c r="FL450" i="36"/>
  <c r="FK450" i="36"/>
  <c r="FI450" i="36"/>
  <c r="FJ450" i="36" s="1"/>
  <c r="FL449" i="36"/>
  <c r="FK449" i="36"/>
  <c r="FI449" i="36"/>
  <c r="FJ449" i="36" s="1"/>
  <c r="FL448" i="36"/>
  <c r="FK448" i="36"/>
  <c r="FI448" i="36"/>
  <c r="FJ448" i="36" s="1"/>
  <c r="FL447" i="36"/>
  <c r="FK447" i="36"/>
  <c r="FI447" i="36"/>
  <c r="FJ447" i="36" s="1"/>
  <c r="FL446" i="36"/>
  <c r="FK446" i="36"/>
  <c r="FI446" i="36"/>
  <c r="FJ446" i="36" s="1"/>
  <c r="FL445" i="36"/>
  <c r="FK445" i="36"/>
  <c r="FI445" i="36"/>
  <c r="FJ445" i="36" s="1"/>
  <c r="FL444" i="36"/>
  <c r="FK444" i="36"/>
  <c r="FI444" i="36"/>
  <c r="FJ444" i="36" s="1"/>
  <c r="FL443" i="36"/>
  <c r="FK443" i="36"/>
  <c r="FI443" i="36"/>
  <c r="FJ443" i="36" s="1"/>
  <c r="FL442" i="36"/>
  <c r="FK442" i="36"/>
  <c r="FI442" i="36"/>
  <c r="FJ442" i="36" s="1"/>
  <c r="FL441" i="36"/>
  <c r="FK441" i="36"/>
  <c r="FI441" i="36"/>
  <c r="FJ441" i="36" s="1"/>
  <c r="FL440" i="36"/>
  <c r="FK440" i="36"/>
  <c r="FI440" i="36"/>
  <c r="FJ440" i="36" s="1"/>
  <c r="FL439" i="36"/>
  <c r="FK439" i="36"/>
  <c r="FI439" i="36"/>
  <c r="FJ439" i="36" s="1"/>
  <c r="FL438" i="36"/>
  <c r="FK438" i="36"/>
  <c r="FI438" i="36"/>
  <c r="FJ438" i="36" s="1"/>
  <c r="FL437" i="36"/>
  <c r="FK437" i="36"/>
  <c r="FI437" i="36"/>
  <c r="FJ437" i="36" s="1"/>
  <c r="FL436" i="36"/>
  <c r="FK436" i="36"/>
  <c r="FI436" i="36"/>
  <c r="FJ436" i="36" s="1"/>
  <c r="FL435" i="36"/>
  <c r="FK435" i="36"/>
  <c r="FI435" i="36"/>
  <c r="FJ435" i="36" s="1"/>
  <c r="FL434" i="36"/>
  <c r="FK434" i="36"/>
  <c r="FI434" i="36"/>
  <c r="FJ434" i="36" s="1"/>
  <c r="FL433" i="36"/>
  <c r="FK433" i="36"/>
  <c r="FI433" i="36"/>
  <c r="FJ433" i="36" s="1"/>
  <c r="FL432" i="36"/>
  <c r="FK432" i="36"/>
  <c r="FI432" i="36"/>
  <c r="FJ432" i="36" s="1"/>
  <c r="FL431" i="36"/>
  <c r="FK431" i="36"/>
  <c r="FI431" i="36"/>
  <c r="FJ431" i="36" s="1"/>
  <c r="FL430" i="36"/>
  <c r="FK430" i="36"/>
  <c r="FI430" i="36"/>
  <c r="FJ430" i="36" s="1"/>
  <c r="FL429" i="36"/>
  <c r="FK429" i="36"/>
  <c r="FI429" i="36"/>
  <c r="FJ429" i="36" s="1"/>
  <c r="FL428" i="36"/>
  <c r="FK428" i="36"/>
  <c r="FI428" i="36"/>
  <c r="FJ428" i="36" s="1"/>
  <c r="FL427" i="36"/>
  <c r="FK427" i="36"/>
  <c r="FI427" i="36"/>
  <c r="FJ427" i="36" s="1"/>
  <c r="FL426" i="36"/>
  <c r="FK426" i="36"/>
  <c r="FI426" i="36"/>
  <c r="FJ426" i="36" s="1"/>
  <c r="FL425" i="36"/>
  <c r="FK425" i="36"/>
  <c r="FI425" i="36"/>
  <c r="FJ425" i="36" s="1"/>
  <c r="FL424" i="36"/>
  <c r="FK424" i="36"/>
  <c r="FI424" i="36"/>
  <c r="FJ424" i="36" s="1"/>
  <c r="FL423" i="36"/>
  <c r="FK423" i="36"/>
  <c r="FI423" i="36"/>
  <c r="FJ423" i="36" s="1"/>
  <c r="FL422" i="36"/>
  <c r="FK422" i="36"/>
  <c r="FI422" i="36"/>
  <c r="FJ422" i="36" s="1"/>
  <c r="FL421" i="36"/>
  <c r="FK421" i="36"/>
  <c r="FI421" i="36"/>
  <c r="FJ421" i="36" s="1"/>
  <c r="FL420" i="36"/>
  <c r="FK420" i="36"/>
  <c r="FI420" i="36"/>
  <c r="FJ420" i="36" s="1"/>
  <c r="FL419" i="36"/>
  <c r="FK419" i="36"/>
  <c r="FI419" i="36"/>
  <c r="FJ419" i="36" s="1"/>
  <c r="FL418" i="36"/>
  <c r="FK418" i="36"/>
  <c r="FI418" i="36"/>
  <c r="FJ418" i="36" s="1"/>
  <c r="FL417" i="36"/>
  <c r="FK417" i="36"/>
  <c r="FI417" i="36"/>
  <c r="FJ417" i="36" s="1"/>
  <c r="FL416" i="36"/>
  <c r="FK416" i="36"/>
  <c r="FI416" i="36"/>
  <c r="FJ416" i="36" s="1"/>
  <c r="FL415" i="36"/>
  <c r="FK415" i="36"/>
  <c r="FI415" i="36"/>
  <c r="FJ415" i="36" s="1"/>
  <c r="FL414" i="36"/>
  <c r="FK414" i="36"/>
  <c r="FI414" i="36"/>
  <c r="FJ414" i="36" s="1"/>
  <c r="FL413" i="36"/>
  <c r="FK413" i="36"/>
  <c r="FI413" i="36"/>
  <c r="FJ413" i="36" s="1"/>
  <c r="FL412" i="36"/>
  <c r="FK412" i="36"/>
  <c r="FI412" i="36"/>
  <c r="FJ412" i="36" s="1"/>
  <c r="FL411" i="36"/>
  <c r="FK411" i="36"/>
  <c r="FI411" i="36"/>
  <c r="FJ411" i="36" s="1"/>
  <c r="FL410" i="36"/>
  <c r="FK410" i="36"/>
  <c r="FI410" i="36"/>
  <c r="FJ410" i="36" s="1"/>
  <c r="FL409" i="36"/>
  <c r="FK409" i="36"/>
  <c r="FI409" i="36"/>
  <c r="FJ409" i="36" s="1"/>
  <c r="FL408" i="36"/>
  <c r="FK408" i="36"/>
  <c r="FI408" i="36"/>
  <c r="FJ408" i="36" s="1"/>
  <c r="FL407" i="36"/>
  <c r="FK407" i="36"/>
  <c r="FI407" i="36"/>
  <c r="FJ407" i="36" s="1"/>
  <c r="FL406" i="36"/>
  <c r="FK406" i="36"/>
  <c r="FI406" i="36"/>
  <c r="FJ406" i="36" s="1"/>
  <c r="FL405" i="36"/>
  <c r="FK405" i="36"/>
  <c r="FI405" i="36"/>
  <c r="FJ405" i="36" s="1"/>
  <c r="FL404" i="36"/>
  <c r="FK404" i="36"/>
  <c r="FI404" i="36"/>
  <c r="FJ404" i="36" s="1"/>
  <c r="FL403" i="36"/>
  <c r="FK403" i="36"/>
  <c r="FI403" i="36"/>
  <c r="FJ403" i="36" s="1"/>
  <c r="FL402" i="36"/>
  <c r="FK402" i="36"/>
  <c r="FI402" i="36"/>
  <c r="FJ402" i="36" s="1"/>
  <c r="FL401" i="36"/>
  <c r="FK401" i="36"/>
  <c r="FI401" i="36"/>
  <c r="FJ401" i="36" s="1"/>
  <c r="FL400" i="36"/>
  <c r="FK400" i="36"/>
  <c r="FI400" i="36"/>
  <c r="FJ400" i="36" s="1"/>
  <c r="FL399" i="36"/>
  <c r="FK399" i="36"/>
  <c r="FI399" i="36"/>
  <c r="FJ399" i="36" s="1"/>
  <c r="FL398" i="36"/>
  <c r="FK398" i="36"/>
  <c r="FI398" i="36"/>
  <c r="FJ398" i="36" s="1"/>
  <c r="FL397" i="36"/>
  <c r="FK397" i="36"/>
  <c r="FI397" i="36"/>
  <c r="FJ397" i="36" s="1"/>
  <c r="FL396" i="36"/>
  <c r="FK396" i="36"/>
  <c r="FI396" i="36"/>
  <c r="FJ396" i="36" s="1"/>
  <c r="FL395" i="36"/>
  <c r="FK395" i="36"/>
  <c r="FI395" i="36"/>
  <c r="FJ395" i="36" s="1"/>
  <c r="FL394" i="36"/>
  <c r="FK394" i="36"/>
  <c r="FI394" i="36"/>
  <c r="FJ394" i="36" s="1"/>
  <c r="FL393" i="36"/>
  <c r="FK393" i="36"/>
  <c r="FI393" i="36"/>
  <c r="FJ393" i="36" s="1"/>
  <c r="FL392" i="36"/>
  <c r="FK392" i="36"/>
  <c r="FI392" i="36"/>
  <c r="FJ392" i="36" s="1"/>
  <c r="FL391" i="36"/>
  <c r="FK391" i="36"/>
  <c r="FI391" i="36"/>
  <c r="FJ391" i="36" s="1"/>
  <c r="FL390" i="36"/>
  <c r="FK390" i="36"/>
  <c r="FI390" i="36"/>
  <c r="FJ390" i="36" s="1"/>
  <c r="FL389" i="36"/>
  <c r="FK389" i="36"/>
  <c r="FI389" i="36"/>
  <c r="FJ389" i="36" s="1"/>
  <c r="FL388" i="36"/>
  <c r="FK388" i="36"/>
  <c r="FI388" i="36"/>
  <c r="FJ388" i="36" s="1"/>
  <c r="FL387" i="36"/>
  <c r="FK387" i="36"/>
  <c r="FI387" i="36"/>
  <c r="FJ387" i="36" s="1"/>
  <c r="FL386" i="36"/>
  <c r="FK386" i="36"/>
  <c r="FI386" i="36"/>
  <c r="FJ386" i="36" s="1"/>
  <c r="FL385" i="36"/>
  <c r="FK385" i="36"/>
  <c r="FI385" i="36"/>
  <c r="FJ385" i="36" s="1"/>
  <c r="FL384" i="36"/>
  <c r="FK384" i="36"/>
  <c r="FI384" i="36"/>
  <c r="FJ384" i="36" s="1"/>
  <c r="FL383" i="36"/>
  <c r="FK383" i="36"/>
  <c r="FI383" i="36"/>
  <c r="FJ383" i="36" s="1"/>
  <c r="FL382" i="36"/>
  <c r="FK382" i="36"/>
  <c r="FI382" i="36"/>
  <c r="FJ382" i="36" s="1"/>
  <c r="FL381" i="36"/>
  <c r="FK381" i="36"/>
  <c r="FI381" i="36"/>
  <c r="FJ381" i="36" s="1"/>
  <c r="FL380" i="36"/>
  <c r="FK380" i="36"/>
  <c r="FI380" i="36"/>
  <c r="FJ380" i="36" s="1"/>
  <c r="FL379" i="36"/>
  <c r="FK379" i="36"/>
  <c r="FI379" i="36"/>
  <c r="FJ379" i="36" s="1"/>
  <c r="FL378" i="36"/>
  <c r="FK378" i="36"/>
  <c r="FI378" i="36"/>
  <c r="FJ378" i="36" s="1"/>
  <c r="FL377" i="36"/>
  <c r="FK377" i="36"/>
  <c r="FI377" i="36"/>
  <c r="FJ377" i="36" s="1"/>
  <c r="FL376" i="36"/>
  <c r="FK376" i="36"/>
  <c r="FI376" i="36"/>
  <c r="FJ376" i="36" s="1"/>
  <c r="FL375" i="36"/>
  <c r="FK375" i="36"/>
  <c r="FI375" i="36"/>
  <c r="FJ375" i="36" s="1"/>
  <c r="FL374" i="36"/>
  <c r="FK374" i="36"/>
  <c r="FI374" i="36"/>
  <c r="FJ374" i="36" s="1"/>
  <c r="FL373" i="36"/>
  <c r="FK373" i="36"/>
  <c r="FI373" i="36"/>
  <c r="FJ373" i="36" s="1"/>
  <c r="FL372" i="36"/>
  <c r="FK372" i="36"/>
  <c r="FI372" i="36"/>
  <c r="FJ372" i="36" s="1"/>
  <c r="FL371" i="36"/>
  <c r="FK371" i="36"/>
  <c r="FI371" i="36"/>
  <c r="FJ371" i="36" s="1"/>
  <c r="FL370" i="36"/>
  <c r="FK370" i="36"/>
  <c r="FI370" i="36"/>
  <c r="FJ370" i="36" s="1"/>
  <c r="FL369" i="36"/>
  <c r="FK369" i="36"/>
  <c r="FI369" i="36"/>
  <c r="FJ369" i="36" s="1"/>
  <c r="FL368" i="36"/>
  <c r="FK368" i="36"/>
  <c r="FI368" i="36"/>
  <c r="FJ368" i="36" s="1"/>
  <c r="FL367" i="36"/>
  <c r="FK367" i="36"/>
  <c r="FI367" i="36"/>
  <c r="FJ367" i="36" s="1"/>
  <c r="FL366" i="36"/>
  <c r="FK366" i="36"/>
  <c r="FI366" i="36"/>
  <c r="FJ366" i="36" s="1"/>
  <c r="FL365" i="36"/>
  <c r="FK365" i="36"/>
  <c r="FI365" i="36"/>
  <c r="FJ365" i="36" s="1"/>
  <c r="FL364" i="36"/>
  <c r="FK364" i="36"/>
  <c r="FI364" i="36"/>
  <c r="FJ364" i="36" s="1"/>
  <c r="FL363" i="36"/>
  <c r="FK363" i="36"/>
  <c r="FI363" i="36"/>
  <c r="FJ363" i="36" s="1"/>
  <c r="FL362" i="36"/>
  <c r="FK362" i="36"/>
  <c r="FI362" i="36"/>
  <c r="FJ362" i="36" s="1"/>
  <c r="FL361" i="36"/>
  <c r="FK361" i="36"/>
  <c r="FI361" i="36"/>
  <c r="FJ361" i="36" s="1"/>
  <c r="FL360" i="36"/>
  <c r="FK360" i="36"/>
  <c r="FI360" i="36"/>
  <c r="FJ360" i="36" s="1"/>
  <c r="FL359" i="36"/>
  <c r="FK359" i="36"/>
  <c r="FI359" i="36"/>
  <c r="FJ359" i="36" s="1"/>
  <c r="FL358" i="36"/>
  <c r="FK358" i="36"/>
  <c r="FI358" i="36"/>
  <c r="FJ358" i="36" s="1"/>
  <c r="FL357" i="36"/>
  <c r="FK357" i="36"/>
  <c r="FI357" i="36"/>
  <c r="FJ357" i="36" s="1"/>
  <c r="FL356" i="36"/>
  <c r="FK356" i="36"/>
  <c r="FI356" i="36"/>
  <c r="FJ356" i="36" s="1"/>
  <c r="FL355" i="36"/>
  <c r="FK355" i="36"/>
  <c r="FI355" i="36"/>
  <c r="FJ355" i="36" s="1"/>
  <c r="FL354" i="36"/>
  <c r="FK354" i="36"/>
  <c r="FI354" i="36"/>
  <c r="FJ354" i="36" s="1"/>
  <c r="FL353" i="36"/>
  <c r="FK353" i="36"/>
  <c r="FI353" i="36"/>
  <c r="FJ353" i="36" s="1"/>
  <c r="FL352" i="36"/>
  <c r="FK352" i="36"/>
  <c r="FI352" i="36"/>
  <c r="FJ352" i="36" s="1"/>
  <c r="FL351" i="36"/>
  <c r="FK351" i="36"/>
  <c r="FI351" i="36"/>
  <c r="FJ351" i="36" s="1"/>
  <c r="FL350" i="36"/>
  <c r="FK350" i="36"/>
  <c r="FI350" i="36"/>
  <c r="FJ350" i="36" s="1"/>
  <c r="FL349" i="36"/>
  <c r="FK349" i="36"/>
  <c r="FI349" i="36"/>
  <c r="FJ349" i="36" s="1"/>
  <c r="FL348" i="36"/>
  <c r="FK348" i="36"/>
  <c r="FI348" i="36"/>
  <c r="FJ348" i="36" s="1"/>
  <c r="FL347" i="36"/>
  <c r="FK347" i="36"/>
  <c r="FI347" i="36"/>
  <c r="FJ347" i="36" s="1"/>
  <c r="FL346" i="36"/>
  <c r="FK346" i="36"/>
  <c r="FI346" i="36"/>
  <c r="FJ346" i="36" s="1"/>
  <c r="FL345" i="36"/>
  <c r="FK345" i="36"/>
  <c r="FI345" i="36"/>
  <c r="FJ345" i="36" s="1"/>
  <c r="FL344" i="36"/>
  <c r="FK344" i="36"/>
  <c r="FI344" i="36"/>
  <c r="FJ344" i="36" s="1"/>
  <c r="FL343" i="36"/>
  <c r="FK343" i="36"/>
  <c r="FI343" i="36"/>
  <c r="FJ343" i="36" s="1"/>
  <c r="FL342" i="36"/>
  <c r="FK342" i="36"/>
  <c r="FI342" i="36"/>
  <c r="FJ342" i="36" s="1"/>
  <c r="FL341" i="36"/>
  <c r="FK341" i="36"/>
  <c r="FI341" i="36"/>
  <c r="FJ341" i="36" s="1"/>
  <c r="FL340" i="36"/>
  <c r="FK340" i="36"/>
  <c r="FI340" i="36"/>
  <c r="FJ340" i="36" s="1"/>
  <c r="FL339" i="36"/>
  <c r="FK339" i="36"/>
  <c r="FI339" i="36"/>
  <c r="FJ339" i="36" s="1"/>
  <c r="FL338" i="36"/>
  <c r="FK338" i="36"/>
  <c r="FI338" i="36"/>
  <c r="FJ338" i="36" s="1"/>
  <c r="FL337" i="36"/>
  <c r="FK337" i="36"/>
  <c r="FI337" i="36"/>
  <c r="FJ337" i="36" s="1"/>
  <c r="FL336" i="36"/>
  <c r="FK336" i="36"/>
  <c r="FI336" i="36"/>
  <c r="FJ336" i="36" s="1"/>
  <c r="FL335" i="36"/>
  <c r="FK335" i="36"/>
  <c r="FI335" i="36"/>
  <c r="FJ335" i="36" s="1"/>
  <c r="FL334" i="36"/>
  <c r="FK334" i="36"/>
  <c r="FI334" i="36"/>
  <c r="FJ334" i="36" s="1"/>
  <c r="FL333" i="36"/>
  <c r="FK333" i="36"/>
  <c r="FI333" i="36"/>
  <c r="FJ333" i="36" s="1"/>
  <c r="FL332" i="36"/>
  <c r="FK332" i="36"/>
  <c r="FI332" i="36"/>
  <c r="FJ332" i="36" s="1"/>
  <c r="FL331" i="36"/>
  <c r="FK331" i="36"/>
  <c r="FI331" i="36"/>
  <c r="FJ331" i="36" s="1"/>
  <c r="FL330" i="36"/>
  <c r="FK330" i="36"/>
  <c r="FI330" i="36"/>
  <c r="FJ330" i="36" s="1"/>
  <c r="FL329" i="36"/>
  <c r="FK329" i="36"/>
  <c r="FI329" i="36"/>
  <c r="FJ329" i="36" s="1"/>
  <c r="FL328" i="36"/>
  <c r="FK328" i="36"/>
  <c r="FI328" i="36"/>
  <c r="FJ328" i="36" s="1"/>
  <c r="FL327" i="36"/>
  <c r="FK327" i="36"/>
  <c r="FI327" i="36"/>
  <c r="FJ327" i="36" s="1"/>
  <c r="FL326" i="36"/>
  <c r="FK326" i="36"/>
  <c r="FI326" i="36"/>
  <c r="FJ326" i="36" s="1"/>
  <c r="FL325" i="36"/>
  <c r="FK325" i="36"/>
  <c r="FI325" i="36"/>
  <c r="FJ325" i="36" s="1"/>
  <c r="FL324" i="36"/>
  <c r="FK324" i="36"/>
  <c r="FI324" i="36"/>
  <c r="FJ324" i="36" s="1"/>
  <c r="FL323" i="36"/>
  <c r="FK323" i="36"/>
  <c r="FI323" i="36"/>
  <c r="FJ323" i="36" s="1"/>
  <c r="FL322" i="36"/>
  <c r="FK322" i="36"/>
  <c r="FI322" i="36"/>
  <c r="FJ322" i="36" s="1"/>
  <c r="FL321" i="36"/>
  <c r="FK321" i="36"/>
  <c r="FI321" i="36"/>
  <c r="FJ321" i="36" s="1"/>
  <c r="FL320" i="36"/>
  <c r="FK320" i="36"/>
  <c r="FI320" i="36"/>
  <c r="FJ320" i="36" s="1"/>
  <c r="FL319" i="36"/>
  <c r="FK319" i="36"/>
  <c r="FI319" i="36"/>
  <c r="FJ319" i="36" s="1"/>
  <c r="FL318" i="36"/>
  <c r="FK318" i="36"/>
  <c r="FI318" i="36"/>
  <c r="FJ318" i="36" s="1"/>
  <c r="FL317" i="36"/>
  <c r="FK317" i="36"/>
  <c r="FI317" i="36"/>
  <c r="FJ317" i="36" s="1"/>
  <c r="FL316" i="36"/>
  <c r="FK316" i="36"/>
  <c r="FI316" i="36"/>
  <c r="FJ316" i="36" s="1"/>
  <c r="FL315" i="36"/>
  <c r="FK315" i="36"/>
  <c r="FI315" i="36"/>
  <c r="FJ315" i="36" s="1"/>
  <c r="FL314" i="36"/>
  <c r="FK314" i="36"/>
  <c r="FI314" i="36"/>
  <c r="FJ314" i="36" s="1"/>
  <c r="FL313" i="36"/>
  <c r="FK313" i="36"/>
  <c r="FI313" i="36"/>
  <c r="FJ313" i="36" s="1"/>
  <c r="FL312" i="36"/>
  <c r="FK312" i="36"/>
  <c r="FI312" i="36"/>
  <c r="FJ312" i="36" s="1"/>
  <c r="FL311" i="36"/>
  <c r="FK311" i="36"/>
  <c r="FI311" i="36"/>
  <c r="FJ311" i="36" s="1"/>
  <c r="FL310" i="36"/>
  <c r="FK310" i="36"/>
  <c r="FI310" i="36"/>
  <c r="FJ310" i="36" s="1"/>
  <c r="FL309" i="36"/>
  <c r="FK309" i="36"/>
  <c r="FI309" i="36"/>
  <c r="FJ309" i="36" s="1"/>
  <c r="FL308" i="36"/>
  <c r="FK308" i="36"/>
  <c r="FI308" i="36"/>
  <c r="FJ308" i="36" s="1"/>
  <c r="FL307" i="36"/>
  <c r="FK307" i="36"/>
  <c r="FI307" i="36"/>
  <c r="FJ307" i="36" s="1"/>
  <c r="FL306" i="36"/>
  <c r="FK306" i="36"/>
  <c r="FI306" i="36"/>
  <c r="FJ306" i="36" s="1"/>
  <c r="FL305" i="36"/>
  <c r="FK305" i="36"/>
  <c r="FI305" i="36"/>
  <c r="FJ305" i="36" s="1"/>
  <c r="FL304" i="36"/>
  <c r="FK304" i="36"/>
  <c r="FI304" i="36"/>
  <c r="FJ304" i="36" s="1"/>
  <c r="FL303" i="36"/>
  <c r="FK303" i="36"/>
  <c r="FI303" i="36"/>
  <c r="FJ303" i="36" s="1"/>
  <c r="FL302" i="36"/>
  <c r="FK302" i="36"/>
  <c r="FI302" i="36"/>
  <c r="FJ302" i="36" s="1"/>
  <c r="FL301" i="36"/>
  <c r="FK301" i="36"/>
  <c r="FI301" i="36"/>
  <c r="FJ301" i="36" s="1"/>
  <c r="FL300" i="36"/>
  <c r="FK300" i="36"/>
  <c r="FI300" i="36"/>
  <c r="FJ300" i="36" s="1"/>
  <c r="FL299" i="36"/>
  <c r="FK299" i="36"/>
  <c r="FI299" i="36"/>
  <c r="FJ299" i="36" s="1"/>
  <c r="FL298" i="36"/>
  <c r="FK298" i="36"/>
  <c r="FI298" i="36"/>
  <c r="FJ298" i="36" s="1"/>
  <c r="FL297" i="36"/>
  <c r="FK297" i="36"/>
  <c r="FI297" i="36"/>
  <c r="FJ297" i="36" s="1"/>
  <c r="FL296" i="36"/>
  <c r="FK296" i="36"/>
  <c r="FI296" i="36"/>
  <c r="FJ296" i="36" s="1"/>
  <c r="FL295" i="36"/>
  <c r="FK295" i="36"/>
  <c r="FI295" i="36"/>
  <c r="FJ295" i="36" s="1"/>
  <c r="FL294" i="36"/>
  <c r="FK294" i="36"/>
  <c r="FI294" i="36"/>
  <c r="FJ294" i="36" s="1"/>
  <c r="FL293" i="36"/>
  <c r="FK293" i="36"/>
  <c r="FI293" i="36"/>
  <c r="FJ293" i="36" s="1"/>
  <c r="FL292" i="36"/>
  <c r="FK292" i="36"/>
  <c r="FI292" i="36"/>
  <c r="FJ292" i="36" s="1"/>
  <c r="FL291" i="36"/>
  <c r="FK291" i="36"/>
  <c r="FI291" i="36"/>
  <c r="FJ291" i="36" s="1"/>
  <c r="FL290" i="36"/>
  <c r="FK290" i="36"/>
  <c r="FI290" i="36"/>
  <c r="FJ290" i="36" s="1"/>
  <c r="FL289" i="36"/>
  <c r="FK289" i="36"/>
  <c r="FI289" i="36"/>
  <c r="FJ289" i="36" s="1"/>
  <c r="FL288" i="36"/>
  <c r="FK288" i="36"/>
  <c r="FI288" i="36"/>
  <c r="FJ288" i="36" s="1"/>
  <c r="FL287" i="36"/>
  <c r="FK287" i="36"/>
  <c r="FI287" i="36"/>
  <c r="FJ287" i="36" s="1"/>
  <c r="FL286" i="36"/>
  <c r="FK286" i="36"/>
  <c r="FI286" i="36"/>
  <c r="FJ286" i="36" s="1"/>
  <c r="FL285" i="36"/>
  <c r="FK285" i="36"/>
  <c r="FI285" i="36"/>
  <c r="FJ285" i="36" s="1"/>
  <c r="FL284" i="36"/>
  <c r="FK284" i="36"/>
  <c r="FI284" i="36"/>
  <c r="FJ284" i="36" s="1"/>
  <c r="FL283" i="36"/>
  <c r="FK283" i="36"/>
  <c r="FI283" i="36"/>
  <c r="FJ283" i="36" s="1"/>
  <c r="FL282" i="36"/>
  <c r="FK282" i="36"/>
  <c r="FI282" i="36"/>
  <c r="FJ282" i="36" s="1"/>
  <c r="FL281" i="36"/>
  <c r="FK281" i="36"/>
  <c r="FI281" i="36"/>
  <c r="FJ281" i="36" s="1"/>
  <c r="FL280" i="36"/>
  <c r="FK280" i="36"/>
  <c r="FI280" i="36"/>
  <c r="FJ280" i="36" s="1"/>
  <c r="FL279" i="36"/>
  <c r="FK279" i="36"/>
  <c r="FI279" i="36"/>
  <c r="FJ279" i="36" s="1"/>
  <c r="FL278" i="36"/>
  <c r="FK278" i="36"/>
  <c r="FI278" i="36"/>
  <c r="FJ278" i="36" s="1"/>
  <c r="FL277" i="36"/>
  <c r="FK277" i="36"/>
  <c r="FI277" i="36"/>
  <c r="FJ277" i="36" s="1"/>
  <c r="FL276" i="36"/>
  <c r="FK276" i="36"/>
  <c r="FI276" i="36"/>
  <c r="FJ276" i="36" s="1"/>
  <c r="FL275" i="36"/>
  <c r="FK275" i="36"/>
  <c r="FI275" i="36"/>
  <c r="FJ275" i="36" s="1"/>
  <c r="FL274" i="36"/>
  <c r="FK274" i="36"/>
  <c r="FI274" i="36"/>
  <c r="FJ274" i="36" s="1"/>
  <c r="FL273" i="36"/>
  <c r="FK273" i="36"/>
  <c r="FI273" i="36"/>
  <c r="FJ273" i="36" s="1"/>
  <c r="FL272" i="36"/>
  <c r="FK272" i="36"/>
  <c r="FI272" i="36"/>
  <c r="FJ272" i="36" s="1"/>
  <c r="FL271" i="36"/>
  <c r="FK271" i="36"/>
  <c r="FI271" i="36"/>
  <c r="FJ271" i="36" s="1"/>
  <c r="FL270" i="36"/>
  <c r="FK270" i="36"/>
  <c r="FI270" i="36"/>
  <c r="FJ270" i="36" s="1"/>
  <c r="FL269" i="36"/>
  <c r="FK269" i="36"/>
  <c r="FI269" i="36"/>
  <c r="FJ269" i="36" s="1"/>
  <c r="FL268" i="36"/>
  <c r="FK268" i="36"/>
  <c r="FI268" i="36"/>
  <c r="FJ268" i="36" s="1"/>
  <c r="FL267" i="36"/>
  <c r="FK267" i="36"/>
  <c r="FI267" i="36"/>
  <c r="FJ267" i="36" s="1"/>
  <c r="FL266" i="36"/>
  <c r="FK266" i="36"/>
  <c r="FI266" i="36"/>
  <c r="FJ266" i="36" s="1"/>
  <c r="FL265" i="36"/>
  <c r="FK265" i="36"/>
  <c r="FI265" i="36"/>
  <c r="FJ265" i="36" s="1"/>
  <c r="FL264" i="36"/>
  <c r="FK264" i="36"/>
  <c r="FI264" i="36"/>
  <c r="FJ264" i="36" s="1"/>
  <c r="FL263" i="36"/>
  <c r="FK263" i="36"/>
  <c r="FI263" i="36"/>
  <c r="FJ263" i="36" s="1"/>
  <c r="FL262" i="36"/>
  <c r="FK262" i="36"/>
  <c r="FI262" i="36"/>
  <c r="FJ262" i="36" s="1"/>
  <c r="FL261" i="36"/>
  <c r="FK261" i="36"/>
  <c r="FI261" i="36"/>
  <c r="FJ261" i="36" s="1"/>
  <c r="FL260" i="36"/>
  <c r="FK260" i="36"/>
  <c r="FI260" i="36"/>
  <c r="FJ260" i="36" s="1"/>
  <c r="FL259" i="36"/>
  <c r="FK259" i="36"/>
  <c r="FI259" i="36"/>
  <c r="FJ259" i="36" s="1"/>
  <c r="FL258" i="36"/>
  <c r="FK258" i="36"/>
  <c r="FI258" i="36"/>
  <c r="FJ258" i="36" s="1"/>
  <c r="FL257" i="36"/>
  <c r="FK257" i="36"/>
  <c r="FI257" i="36"/>
  <c r="FJ257" i="36" s="1"/>
  <c r="FL256" i="36"/>
  <c r="FK256" i="36"/>
  <c r="FI256" i="36"/>
  <c r="FJ256" i="36" s="1"/>
  <c r="FL255" i="36"/>
  <c r="FK255" i="36"/>
  <c r="FI255" i="36"/>
  <c r="FJ255" i="36" s="1"/>
  <c r="FL254" i="36"/>
  <c r="FK254" i="36"/>
  <c r="FI254" i="36"/>
  <c r="FJ254" i="36" s="1"/>
  <c r="FL253" i="36"/>
  <c r="FK253" i="36"/>
  <c r="FI253" i="36"/>
  <c r="FJ253" i="36" s="1"/>
  <c r="FL252" i="36"/>
  <c r="FK252" i="36"/>
  <c r="FI252" i="36"/>
  <c r="FJ252" i="36" s="1"/>
  <c r="FL251" i="36"/>
  <c r="FK251" i="36"/>
  <c r="FI251" i="36"/>
  <c r="FJ251" i="36" s="1"/>
  <c r="FL250" i="36"/>
  <c r="FK250" i="36"/>
  <c r="FI250" i="36"/>
  <c r="FJ250" i="36" s="1"/>
  <c r="FL249" i="36"/>
  <c r="FK249" i="36"/>
  <c r="FI249" i="36"/>
  <c r="FJ249" i="36" s="1"/>
  <c r="FL248" i="36"/>
  <c r="FK248" i="36"/>
  <c r="FI248" i="36"/>
  <c r="FJ248" i="36" s="1"/>
  <c r="FL247" i="36"/>
  <c r="FK247" i="36"/>
  <c r="FI247" i="36"/>
  <c r="FJ247" i="36" s="1"/>
  <c r="FL246" i="36"/>
  <c r="FK246" i="36"/>
  <c r="FI246" i="36"/>
  <c r="FJ246" i="36" s="1"/>
  <c r="FL245" i="36"/>
  <c r="FK245" i="36"/>
  <c r="FI245" i="36"/>
  <c r="FJ245" i="36" s="1"/>
  <c r="FL244" i="36"/>
  <c r="FK244" i="36"/>
  <c r="FI244" i="36"/>
  <c r="FJ244" i="36" s="1"/>
  <c r="FL243" i="36"/>
  <c r="FK243" i="36"/>
  <c r="FI243" i="36"/>
  <c r="FJ243" i="36" s="1"/>
  <c r="FL242" i="36"/>
  <c r="FK242" i="36"/>
  <c r="FI242" i="36"/>
  <c r="FJ242" i="36" s="1"/>
  <c r="FL241" i="36"/>
  <c r="FK241" i="36"/>
  <c r="FI241" i="36"/>
  <c r="FJ241" i="36" s="1"/>
  <c r="FL240" i="36"/>
  <c r="FK240" i="36"/>
  <c r="FI240" i="36"/>
  <c r="FJ240" i="36" s="1"/>
  <c r="FL239" i="36"/>
  <c r="FK239" i="36"/>
  <c r="FI239" i="36"/>
  <c r="FJ239" i="36" s="1"/>
  <c r="FL238" i="36"/>
  <c r="FK238" i="36"/>
  <c r="FI238" i="36"/>
  <c r="FJ238" i="36" s="1"/>
  <c r="FL237" i="36"/>
  <c r="FK237" i="36"/>
  <c r="FI237" i="36"/>
  <c r="FJ237" i="36" s="1"/>
  <c r="FL236" i="36"/>
  <c r="FK236" i="36"/>
  <c r="FI236" i="36"/>
  <c r="FJ236" i="36" s="1"/>
  <c r="FL235" i="36"/>
  <c r="FK235" i="36"/>
  <c r="FI235" i="36"/>
  <c r="FJ235" i="36" s="1"/>
  <c r="FL234" i="36"/>
  <c r="FK234" i="36"/>
  <c r="FI234" i="36"/>
  <c r="FJ234" i="36" s="1"/>
  <c r="FL233" i="36"/>
  <c r="FK233" i="36"/>
  <c r="FI233" i="36"/>
  <c r="FJ233" i="36" s="1"/>
  <c r="FL232" i="36"/>
  <c r="FK232" i="36"/>
  <c r="FI232" i="36"/>
  <c r="FJ232" i="36" s="1"/>
  <c r="FL231" i="36"/>
  <c r="FK231" i="36"/>
  <c r="FI231" i="36"/>
  <c r="FJ231" i="36" s="1"/>
  <c r="FL230" i="36"/>
  <c r="FK230" i="36"/>
  <c r="FI230" i="36"/>
  <c r="FJ230" i="36" s="1"/>
  <c r="FL229" i="36"/>
  <c r="FK229" i="36"/>
  <c r="FI229" i="36"/>
  <c r="FJ229" i="36" s="1"/>
  <c r="FL228" i="36"/>
  <c r="FK228" i="36"/>
  <c r="FI228" i="36"/>
  <c r="FJ228" i="36" s="1"/>
  <c r="FL227" i="36"/>
  <c r="FK227" i="36"/>
  <c r="FI227" i="36"/>
  <c r="FJ227" i="36" s="1"/>
  <c r="FL226" i="36"/>
  <c r="FK226" i="36"/>
  <c r="FI226" i="36"/>
  <c r="FJ226" i="36" s="1"/>
  <c r="FL225" i="36"/>
  <c r="FK225" i="36"/>
  <c r="FI225" i="36"/>
  <c r="FJ225" i="36" s="1"/>
  <c r="FL224" i="36"/>
  <c r="FK224" i="36"/>
  <c r="FI224" i="36"/>
  <c r="FJ224" i="36" s="1"/>
  <c r="FL223" i="36"/>
  <c r="FK223" i="36"/>
  <c r="FI223" i="36"/>
  <c r="FJ223" i="36" s="1"/>
  <c r="FL222" i="36"/>
  <c r="FK222" i="36"/>
  <c r="FI222" i="36"/>
  <c r="FJ222" i="36" s="1"/>
  <c r="FL221" i="36"/>
  <c r="FK221" i="36"/>
  <c r="FI221" i="36"/>
  <c r="FJ221" i="36" s="1"/>
  <c r="FL220" i="36"/>
  <c r="FK220" i="36"/>
  <c r="FI220" i="36"/>
  <c r="FJ220" i="36" s="1"/>
  <c r="FL219" i="36"/>
  <c r="FK219" i="36"/>
  <c r="FI219" i="36"/>
  <c r="FJ219" i="36" s="1"/>
  <c r="FL218" i="36"/>
  <c r="FK218" i="36"/>
  <c r="FI218" i="36"/>
  <c r="FJ218" i="36" s="1"/>
  <c r="FL217" i="36"/>
  <c r="FK217" i="36"/>
  <c r="FI217" i="36"/>
  <c r="FJ217" i="36" s="1"/>
  <c r="FL216" i="36"/>
  <c r="FK216" i="36"/>
  <c r="FI216" i="36"/>
  <c r="FJ216" i="36" s="1"/>
  <c r="FL215" i="36"/>
  <c r="FK215" i="36"/>
  <c r="FI215" i="36"/>
  <c r="FJ215" i="36" s="1"/>
  <c r="FL214" i="36"/>
  <c r="FK214" i="36"/>
  <c r="FI214" i="36"/>
  <c r="FJ214" i="36" s="1"/>
  <c r="FL213" i="36"/>
  <c r="FK213" i="36"/>
  <c r="FI213" i="36"/>
  <c r="FJ213" i="36" s="1"/>
  <c r="FL212" i="36"/>
  <c r="FK212" i="36"/>
  <c r="FI212" i="36"/>
  <c r="FJ212" i="36" s="1"/>
  <c r="FL211" i="36"/>
  <c r="FK211" i="36"/>
  <c r="FI211" i="36"/>
  <c r="FJ211" i="36" s="1"/>
  <c r="FL210" i="36"/>
  <c r="FK210" i="36"/>
  <c r="FI210" i="36"/>
  <c r="FJ210" i="36" s="1"/>
  <c r="FL209" i="36"/>
  <c r="FK209" i="36"/>
  <c r="FI209" i="36"/>
  <c r="FJ209" i="36" s="1"/>
  <c r="FL208" i="36"/>
  <c r="FK208" i="36"/>
  <c r="FI208" i="36"/>
  <c r="FJ208" i="36" s="1"/>
  <c r="FL207" i="36"/>
  <c r="FK207" i="36"/>
  <c r="FI207" i="36"/>
  <c r="FJ207" i="36" s="1"/>
  <c r="FL206" i="36"/>
  <c r="FK206" i="36"/>
  <c r="FI206" i="36"/>
  <c r="FJ206" i="36" s="1"/>
  <c r="FL205" i="36"/>
  <c r="FK205" i="36"/>
  <c r="FI205" i="36"/>
  <c r="FJ205" i="36" s="1"/>
  <c r="FL204" i="36"/>
  <c r="FK204" i="36"/>
  <c r="FI204" i="36"/>
  <c r="FJ204" i="36" s="1"/>
  <c r="FL203" i="36"/>
  <c r="FK203" i="36"/>
  <c r="FI203" i="36"/>
  <c r="FJ203" i="36" s="1"/>
  <c r="FL202" i="36"/>
  <c r="FK202" i="36"/>
  <c r="FI202" i="36"/>
  <c r="FJ202" i="36" s="1"/>
  <c r="FL201" i="36"/>
  <c r="FK201" i="36"/>
  <c r="FI201" i="36"/>
  <c r="FJ201" i="36" s="1"/>
  <c r="FL200" i="36"/>
  <c r="FK200" i="36"/>
  <c r="FI200" i="36"/>
  <c r="FJ200" i="36" s="1"/>
  <c r="FL199" i="36"/>
  <c r="FK199" i="36"/>
  <c r="FI199" i="36"/>
  <c r="FJ199" i="36" s="1"/>
  <c r="FL198" i="36"/>
  <c r="FK198" i="36"/>
  <c r="FI198" i="36"/>
  <c r="FJ198" i="36" s="1"/>
  <c r="FL197" i="36"/>
  <c r="FK197" i="36"/>
  <c r="FI197" i="36"/>
  <c r="FJ197" i="36" s="1"/>
  <c r="FL196" i="36"/>
  <c r="FK196" i="36"/>
  <c r="FI196" i="36"/>
  <c r="FJ196" i="36" s="1"/>
  <c r="FL195" i="36"/>
  <c r="FK195" i="36"/>
  <c r="FI195" i="36"/>
  <c r="FJ195" i="36" s="1"/>
  <c r="FL194" i="36"/>
  <c r="FK194" i="36"/>
  <c r="FI194" i="36"/>
  <c r="FJ194" i="36" s="1"/>
  <c r="FL193" i="36"/>
  <c r="FK193" i="36"/>
  <c r="FI193" i="36"/>
  <c r="FJ193" i="36" s="1"/>
  <c r="FL192" i="36"/>
  <c r="FK192" i="36"/>
  <c r="FI192" i="36"/>
  <c r="FJ192" i="36" s="1"/>
  <c r="FL191" i="36"/>
  <c r="FK191" i="36"/>
  <c r="FI191" i="36"/>
  <c r="FJ191" i="36" s="1"/>
  <c r="FL190" i="36"/>
  <c r="FK190" i="36"/>
  <c r="FI190" i="36"/>
  <c r="FJ190" i="36" s="1"/>
  <c r="FL189" i="36"/>
  <c r="FK189" i="36"/>
  <c r="FI189" i="36"/>
  <c r="FJ189" i="36" s="1"/>
  <c r="FL188" i="36"/>
  <c r="FK188" i="36"/>
  <c r="FI188" i="36"/>
  <c r="FJ188" i="36" s="1"/>
  <c r="FL187" i="36"/>
  <c r="FK187" i="36"/>
  <c r="FI187" i="36"/>
  <c r="FJ187" i="36" s="1"/>
  <c r="FL186" i="36"/>
  <c r="FK186" i="36"/>
  <c r="FI186" i="36"/>
  <c r="FJ186" i="36" s="1"/>
  <c r="FL185" i="36"/>
  <c r="FK185" i="36"/>
  <c r="FI185" i="36"/>
  <c r="FJ185" i="36" s="1"/>
  <c r="FL184" i="36"/>
  <c r="FK184" i="36"/>
  <c r="FI184" i="36"/>
  <c r="FJ184" i="36" s="1"/>
  <c r="FL183" i="36"/>
  <c r="FK183" i="36"/>
  <c r="FI183" i="36"/>
  <c r="FJ183" i="36" s="1"/>
  <c r="FL182" i="36"/>
  <c r="FK182" i="36"/>
  <c r="FI182" i="36"/>
  <c r="FJ182" i="36" s="1"/>
  <c r="FL181" i="36"/>
  <c r="FK181" i="36"/>
  <c r="FI181" i="36"/>
  <c r="FJ181" i="36" s="1"/>
  <c r="FL180" i="36"/>
  <c r="FK180" i="36"/>
  <c r="FI180" i="36"/>
  <c r="FJ180" i="36" s="1"/>
  <c r="FL179" i="36"/>
  <c r="FK179" i="36"/>
  <c r="FI179" i="36"/>
  <c r="FJ179" i="36" s="1"/>
  <c r="FL178" i="36"/>
  <c r="FK178" i="36"/>
  <c r="FI178" i="36"/>
  <c r="FJ178" i="36" s="1"/>
  <c r="FL177" i="36"/>
  <c r="FK177" i="36"/>
  <c r="FI177" i="36"/>
  <c r="FJ177" i="36" s="1"/>
  <c r="FL176" i="36"/>
  <c r="FK176" i="36"/>
  <c r="FI176" i="36"/>
  <c r="FJ176" i="36" s="1"/>
  <c r="FL175" i="36"/>
  <c r="FK175" i="36"/>
  <c r="FI175" i="36"/>
  <c r="FJ175" i="36" s="1"/>
  <c r="FL174" i="36"/>
  <c r="FK174" i="36"/>
  <c r="FI174" i="36"/>
  <c r="FJ174" i="36" s="1"/>
  <c r="FL173" i="36"/>
  <c r="FK173" i="36"/>
  <c r="FI173" i="36"/>
  <c r="FJ173" i="36" s="1"/>
  <c r="FL172" i="36"/>
  <c r="FK172" i="36"/>
  <c r="FI172" i="36"/>
  <c r="FJ172" i="36" s="1"/>
  <c r="FL171" i="36"/>
  <c r="FK171" i="36"/>
  <c r="FI171" i="36"/>
  <c r="FJ171" i="36" s="1"/>
  <c r="FL170" i="36"/>
  <c r="FK170" i="36"/>
  <c r="FI170" i="36"/>
  <c r="FJ170" i="36" s="1"/>
  <c r="FL169" i="36"/>
  <c r="FK169" i="36"/>
  <c r="FI169" i="36"/>
  <c r="FJ169" i="36" s="1"/>
  <c r="FL168" i="36"/>
  <c r="FK168" i="36"/>
  <c r="FI168" i="36"/>
  <c r="FJ168" i="36" s="1"/>
  <c r="FL167" i="36"/>
  <c r="FK167" i="36"/>
  <c r="FI167" i="36"/>
  <c r="FJ167" i="36" s="1"/>
  <c r="FL166" i="36"/>
  <c r="FK166" i="36"/>
  <c r="FI166" i="36"/>
  <c r="FJ166" i="36" s="1"/>
  <c r="FL165" i="36"/>
  <c r="FK165" i="36"/>
  <c r="FI165" i="36"/>
  <c r="FJ165" i="36" s="1"/>
  <c r="FL164" i="36"/>
  <c r="FK164" i="36"/>
  <c r="FI164" i="36"/>
  <c r="FJ164" i="36" s="1"/>
  <c r="FL163" i="36"/>
  <c r="FK163" i="36"/>
  <c r="FI163" i="36"/>
  <c r="FJ163" i="36" s="1"/>
  <c r="FL162" i="36"/>
  <c r="FK162" i="36"/>
  <c r="FI162" i="36"/>
  <c r="FJ162" i="36" s="1"/>
  <c r="FL161" i="36"/>
  <c r="FK161" i="36"/>
  <c r="FI161" i="36"/>
  <c r="FJ161" i="36" s="1"/>
  <c r="FL160" i="36"/>
  <c r="FK160" i="36"/>
  <c r="FI160" i="36"/>
  <c r="FJ160" i="36" s="1"/>
  <c r="FL159" i="36"/>
  <c r="FK159" i="36"/>
  <c r="FI159" i="36"/>
  <c r="FJ159" i="36" s="1"/>
  <c r="FL158" i="36"/>
  <c r="FK158" i="36"/>
  <c r="FI158" i="36"/>
  <c r="FJ158" i="36" s="1"/>
  <c r="FL157" i="36"/>
  <c r="FK157" i="36"/>
  <c r="FI157" i="36"/>
  <c r="FJ157" i="36" s="1"/>
  <c r="FL156" i="36"/>
  <c r="FK156" i="36"/>
  <c r="FI156" i="36"/>
  <c r="FJ156" i="36" s="1"/>
  <c r="FL155" i="36"/>
  <c r="FK155" i="36"/>
  <c r="FI155" i="36"/>
  <c r="FJ155" i="36" s="1"/>
  <c r="FL154" i="36"/>
  <c r="FK154" i="36"/>
  <c r="FI154" i="36"/>
  <c r="FJ154" i="36" s="1"/>
  <c r="FL153" i="36"/>
  <c r="FK153" i="36"/>
  <c r="FI153" i="36"/>
  <c r="FJ153" i="36" s="1"/>
  <c r="FL152" i="36"/>
  <c r="FK152" i="36"/>
  <c r="FI152" i="36"/>
  <c r="FJ152" i="36" s="1"/>
  <c r="FL151" i="36"/>
  <c r="FK151" i="36"/>
  <c r="FI151" i="36"/>
  <c r="FJ151" i="36" s="1"/>
  <c r="FL150" i="36"/>
  <c r="FK150" i="36"/>
  <c r="FI150" i="36"/>
  <c r="FJ150" i="36" s="1"/>
  <c r="FL149" i="36"/>
  <c r="FK149" i="36"/>
  <c r="FI149" i="36"/>
  <c r="FJ149" i="36" s="1"/>
  <c r="FL148" i="36"/>
  <c r="FK148" i="36"/>
  <c r="FI148" i="36"/>
  <c r="FJ148" i="36" s="1"/>
  <c r="FL147" i="36"/>
  <c r="FK147" i="36"/>
  <c r="FI147" i="36"/>
  <c r="FJ147" i="36" s="1"/>
  <c r="FL146" i="36"/>
  <c r="FK146" i="36"/>
  <c r="FI146" i="36"/>
  <c r="FJ146" i="36" s="1"/>
  <c r="FL145" i="36"/>
  <c r="FK145" i="36"/>
  <c r="FI145" i="36"/>
  <c r="FJ145" i="36" s="1"/>
  <c r="FL144" i="36"/>
  <c r="FK144" i="36"/>
  <c r="FI144" i="36"/>
  <c r="FJ144" i="36" s="1"/>
  <c r="FL143" i="36"/>
  <c r="FK143" i="36"/>
  <c r="FI143" i="36"/>
  <c r="FJ143" i="36" s="1"/>
  <c r="FL142" i="36"/>
  <c r="FK142" i="36"/>
  <c r="FI142" i="36"/>
  <c r="FJ142" i="36" s="1"/>
  <c r="FL141" i="36"/>
  <c r="FK141" i="36"/>
  <c r="FI141" i="36"/>
  <c r="FJ141" i="36" s="1"/>
  <c r="FL140" i="36"/>
  <c r="FK140" i="36"/>
  <c r="FI140" i="36"/>
  <c r="FJ140" i="36" s="1"/>
  <c r="FL139" i="36"/>
  <c r="FK139" i="36"/>
  <c r="FI139" i="36"/>
  <c r="FJ139" i="36" s="1"/>
  <c r="FL138" i="36"/>
  <c r="FK138" i="36"/>
  <c r="FI138" i="36"/>
  <c r="FJ138" i="36" s="1"/>
  <c r="FL137" i="36"/>
  <c r="FK137" i="36"/>
  <c r="FI137" i="36"/>
  <c r="FJ137" i="36" s="1"/>
  <c r="FL136" i="36"/>
  <c r="FK136" i="36"/>
  <c r="FI136" i="36"/>
  <c r="FJ136" i="36" s="1"/>
  <c r="FL135" i="36"/>
  <c r="FK135" i="36"/>
  <c r="FI135" i="36"/>
  <c r="FJ135" i="36" s="1"/>
  <c r="FL134" i="36"/>
  <c r="FK134" i="36"/>
  <c r="FI134" i="36"/>
  <c r="FJ134" i="36" s="1"/>
  <c r="FL133" i="36"/>
  <c r="FK133" i="36"/>
  <c r="FI133" i="36"/>
  <c r="FJ133" i="36" s="1"/>
  <c r="FL132" i="36"/>
  <c r="FK132" i="36"/>
  <c r="FI132" i="36"/>
  <c r="FJ132" i="36" s="1"/>
  <c r="FL131" i="36"/>
  <c r="FK131" i="36"/>
  <c r="FI131" i="36"/>
  <c r="FJ131" i="36" s="1"/>
  <c r="FL130" i="36"/>
  <c r="FK130" i="36"/>
  <c r="FI130" i="36"/>
  <c r="FJ130" i="36" s="1"/>
  <c r="FL129" i="36"/>
  <c r="FK129" i="36"/>
  <c r="FI129" i="36"/>
  <c r="FJ129" i="36" s="1"/>
  <c r="FL128" i="36"/>
  <c r="FK128" i="36"/>
  <c r="FI128" i="36"/>
  <c r="FJ128" i="36" s="1"/>
  <c r="FL127" i="36"/>
  <c r="FK127" i="36"/>
  <c r="FI127" i="36"/>
  <c r="FJ127" i="36" s="1"/>
  <c r="FL126" i="36"/>
  <c r="FK126" i="36"/>
  <c r="FI126" i="36"/>
  <c r="FJ126" i="36" s="1"/>
  <c r="FL125" i="36"/>
  <c r="FK125" i="36"/>
  <c r="FI125" i="36"/>
  <c r="FJ125" i="36" s="1"/>
  <c r="FL124" i="36"/>
  <c r="FK124" i="36"/>
  <c r="FI124" i="36"/>
  <c r="FJ124" i="36" s="1"/>
  <c r="FL123" i="36"/>
  <c r="FK123" i="36"/>
  <c r="FI123" i="36"/>
  <c r="FJ123" i="36" s="1"/>
  <c r="FL122" i="36"/>
  <c r="FK122" i="36"/>
  <c r="FI122" i="36"/>
  <c r="FJ122" i="36" s="1"/>
  <c r="FL121" i="36"/>
  <c r="FK121" i="36"/>
  <c r="FI121" i="36"/>
  <c r="FJ121" i="36" s="1"/>
  <c r="FL120" i="36"/>
  <c r="FK120" i="36"/>
  <c r="FI120" i="36"/>
  <c r="FJ120" i="36" s="1"/>
  <c r="FL119" i="36"/>
  <c r="FK119" i="36"/>
  <c r="FI119" i="36"/>
  <c r="FJ119" i="36" s="1"/>
  <c r="FL118" i="36"/>
  <c r="FK118" i="36"/>
  <c r="FI118" i="36"/>
  <c r="FJ118" i="36" s="1"/>
  <c r="FL117" i="36"/>
  <c r="FK117" i="36"/>
  <c r="FI117" i="36"/>
  <c r="FJ117" i="36" s="1"/>
  <c r="FL116" i="36"/>
  <c r="FK116" i="36"/>
  <c r="FI116" i="36"/>
  <c r="FJ116" i="36" s="1"/>
  <c r="FL115" i="36"/>
  <c r="FK115" i="36"/>
  <c r="FI115" i="36"/>
  <c r="FJ115" i="36" s="1"/>
  <c r="FL114" i="36"/>
  <c r="FK114" i="36"/>
  <c r="FI114" i="36"/>
  <c r="FJ114" i="36" s="1"/>
  <c r="FL113" i="36"/>
  <c r="FK113" i="36"/>
  <c r="FI113" i="36"/>
  <c r="FJ113" i="36" s="1"/>
  <c r="FL112" i="36"/>
  <c r="FK112" i="36"/>
  <c r="FI112" i="36"/>
  <c r="FJ112" i="36" s="1"/>
  <c r="FL111" i="36"/>
  <c r="FK111" i="36"/>
  <c r="FI111" i="36"/>
  <c r="FJ111" i="36" s="1"/>
  <c r="FL110" i="36"/>
  <c r="FK110" i="36"/>
  <c r="FI110" i="36"/>
  <c r="FJ110" i="36" s="1"/>
  <c r="FL109" i="36"/>
  <c r="FK109" i="36"/>
  <c r="FI109" i="36"/>
  <c r="FJ109" i="36" s="1"/>
  <c r="FL108" i="36"/>
  <c r="FK108" i="36"/>
  <c r="FI108" i="36"/>
  <c r="FJ108" i="36" s="1"/>
  <c r="FL107" i="36"/>
  <c r="FK107" i="36"/>
  <c r="FI107" i="36"/>
  <c r="FJ107" i="36" s="1"/>
  <c r="FL106" i="36"/>
  <c r="FK106" i="36"/>
  <c r="FI106" i="36"/>
  <c r="FJ106" i="36" s="1"/>
  <c r="FL105" i="36"/>
  <c r="FK105" i="36"/>
  <c r="FI105" i="36"/>
  <c r="FJ105" i="36" s="1"/>
  <c r="FL104" i="36"/>
  <c r="FK104" i="36"/>
  <c r="FI104" i="36"/>
  <c r="FJ104" i="36" s="1"/>
  <c r="FL103" i="36"/>
  <c r="FK103" i="36"/>
  <c r="FI103" i="36"/>
  <c r="FJ103" i="36" s="1"/>
  <c r="FL102" i="36"/>
  <c r="FK102" i="36"/>
  <c r="FI102" i="36"/>
  <c r="FJ102" i="36" s="1"/>
  <c r="FL101" i="36"/>
  <c r="FK101" i="36"/>
  <c r="FI101" i="36"/>
  <c r="FJ101" i="36" s="1"/>
  <c r="FL100" i="36"/>
  <c r="FK100" i="36"/>
  <c r="FI100" i="36"/>
  <c r="FJ100" i="36" s="1"/>
  <c r="FL99" i="36"/>
  <c r="FK99" i="36"/>
  <c r="FI99" i="36"/>
  <c r="FJ99" i="36" s="1"/>
  <c r="FL98" i="36"/>
  <c r="FK98" i="36"/>
  <c r="FI98" i="36"/>
  <c r="FJ98" i="36" s="1"/>
  <c r="FL97" i="36"/>
  <c r="FK97" i="36"/>
  <c r="FI97" i="36"/>
  <c r="FJ97" i="36" s="1"/>
  <c r="FL96" i="36"/>
  <c r="FK96" i="36"/>
  <c r="FI96" i="36"/>
  <c r="FJ96" i="36" s="1"/>
  <c r="FL95" i="36"/>
  <c r="FK95" i="36"/>
  <c r="FI95" i="36"/>
  <c r="FJ95" i="36" s="1"/>
  <c r="FL94" i="36"/>
  <c r="FK94" i="36"/>
  <c r="FI94" i="36"/>
  <c r="FJ94" i="36" s="1"/>
  <c r="FL93" i="36"/>
  <c r="FK93" i="36"/>
  <c r="FI93" i="36"/>
  <c r="FJ93" i="36" s="1"/>
  <c r="FL92" i="36"/>
  <c r="FK92" i="36"/>
  <c r="FI92" i="36"/>
  <c r="FJ92" i="36" s="1"/>
  <c r="FL91" i="36"/>
  <c r="FK91" i="36"/>
  <c r="FI91" i="36"/>
  <c r="FJ91" i="36" s="1"/>
  <c r="FL90" i="36"/>
  <c r="FK90" i="36"/>
  <c r="FI90" i="36"/>
  <c r="FJ90" i="36" s="1"/>
  <c r="FL89" i="36"/>
  <c r="FK89" i="36"/>
  <c r="FI89" i="36"/>
  <c r="FJ89" i="36" s="1"/>
  <c r="FL88" i="36"/>
  <c r="FK88" i="36"/>
  <c r="FI88" i="36"/>
  <c r="FJ88" i="36" s="1"/>
  <c r="FL87" i="36"/>
  <c r="FK87" i="36"/>
  <c r="FI87" i="36"/>
  <c r="FJ87" i="36" s="1"/>
  <c r="FL86" i="36"/>
  <c r="FK86" i="36"/>
  <c r="FI86" i="36"/>
  <c r="FJ86" i="36" s="1"/>
  <c r="FL85" i="36"/>
  <c r="FK85" i="36"/>
  <c r="FI85" i="36"/>
  <c r="FJ85" i="36" s="1"/>
  <c r="FL84" i="36"/>
  <c r="FK84" i="36"/>
  <c r="FI84" i="36"/>
  <c r="FJ84" i="36" s="1"/>
  <c r="FL83" i="36"/>
  <c r="FK83" i="36"/>
  <c r="FI83" i="36"/>
  <c r="FJ83" i="36" s="1"/>
  <c r="FL82" i="36"/>
  <c r="FK82" i="36"/>
  <c r="FI82" i="36"/>
  <c r="FJ82" i="36" s="1"/>
  <c r="FL81" i="36"/>
  <c r="FK81" i="36"/>
  <c r="FJ81" i="36"/>
  <c r="FI81" i="36"/>
  <c r="FL80" i="36"/>
  <c r="FK80" i="36"/>
  <c r="FI80" i="36"/>
  <c r="FJ80" i="36" s="1"/>
  <c r="FL79" i="36"/>
  <c r="FK79" i="36"/>
  <c r="FJ79" i="36"/>
  <c r="FI79" i="36"/>
  <c r="FL78" i="36"/>
  <c r="FK78" i="36"/>
  <c r="FJ78" i="36"/>
  <c r="FI78" i="36"/>
  <c r="FL77" i="36"/>
  <c r="FK77" i="36"/>
  <c r="FI77" i="36"/>
  <c r="FJ77" i="36" s="1"/>
  <c r="FL76" i="36"/>
  <c r="FK76" i="36"/>
  <c r="FI76" i="36"/>
  <c r="FJ76" i="36" s="1"/>
  <c r="FL75" i="36"/>
  <c r="FK75" i="36"/>
  <c r="FI75" i="36"/>
  <c r="FJ75" i="36" s="1"/>
  <c r="FL74" i="36"/>
  <c r="FK74" i="36"/>
  <c r="FI74" i="36"/>
  <c r="FJ74" i="36" s="1"/>
  <c r="FL73" i="36"/>
  <c r="FK73" i="36"/>
  <c r="FI73" i="36"/>
  <c r="FJ73" i="36" s="1"/>
  <c r="FL72" i="36"/>
  <c r="FK72" i="36"/>
  <c r="FI72" i="36"/>
  <c r="FJ72" i="36" s="1"/>
  <c r="FL71" i="36"/>
  <c r="FK71" i="36"/>
  <c r="FI71" i="36"/>
  <c r="FJ71" i="36" s="1"/>
  <c r="FL70" i="36"/>
  <c r="FK70" i="36"/>
  <c r="FI70" i="36"/>
  <c r="FJ70" i="36" s="1"/>
  <c r="FL69" i="36"/>
  <c r="FK69" i="36"/>
  <c r="FI69" i="36"/>
  <c r="FJ69" i="36" s="1"/>
  <c r="FL68" i="36"/>
  <c r="FK68" i="36"/>
  <c r="FI68" i="36"/>
  <c r="FJ68" i="36" s="1"/>
  <c r="FL67" i="36"/>
  <c r="FK67" i="36"/>
  <c r="FI67" i="36"/>
  <c r="FJ67" i="36" s="1"/>
  <c r="FL66" i="36"/>
  <c r="FK66" i="36"/>
  <c r="FI66" i="36"/>
  <c r="FJ66" i="36" s="1"/>
  <c r="FL65" i="36"/>
  <c r="FK65" i="36"/>
  <c r="FI65" i="36"/>
  <c r="FJ65" i="36" s="1"/>
  <c r="FL64" i="36"/>
  <c r="FK64" i="36"/>
  <c r="FI64" i="36"/>
  <c r="FJ64" i="36" s="1"/>
  <c r="FL63" i="36"/>
  <c r="FK63" i="36"/>
  <c r="FI63" i="36"/>
  <c r="FJ63" i="36" s="1"/>
  <c r="FL62" i="36"/>
  <c r="FK62" i="36"/>
  <c r="FI62" i="36"/>
  <c r="FJ62" i="36" s="1"/>
  <c r="FL61" i="36"/>
  <c r="FK61" i="36"/>
  <c r="FI61" i="36"/>
  <c r="FJ61" i="36" s="1"/>
  <c r="FL60" i="36"/>
  <c r="FK60" i="36"/>
  <c r="FI60" i="36"/>
  <c r="FJ60" i="36" s="1"/>
  <c r="FL59" i="36"/>
  <c r="FK59" i="36"/>
  <c r="FI59" i="36"/>
  <c r="FJ59" i="36" s="1"/>
  <c r="FL58" i="36"/>
  <c r="FK58" i="36"/>
  <c r="FI58" i="36"/>
  <c r="FJ58" i="36" s="1"/>
  <c r="FL57" i="36"/>
  <c r="FK57" i="36"/>
  <c r="FI57" i="36"/>
  <c r="FJ57" i="36" s="1"/>
  <c r="FL56" i="36"/>
  <c r="FK56" i="36"/>
  <c r="FI56" i="36"/>
  <c r="FJ56" i="36" s="1"/>
  <c r="FL55" i="36"/>
  <c r="FK55" i="36"/>
  <c r="FI55" i="36"/>
  <c r="FJ55" i="36" s="1"/>
  <c r="FL54" i="36"/>
  <c r="FK54" i="36"/>
  <c r="FI54" i="36"/>
  <c r="FJ54" i="36" s="1"/>
  <c r="FL53" i="36"/>
  <c r="FK53" i="36"/>
  <c r="FI53" i="36"/>
  <c r="FJ53" i="36" s="1"/>
  <c r="FL52" i="36"/>
  <c r="FK52" i="36"/>
  <c r="FI52" i="36"/>
  <c r="FJ52" i="36" s="1"/>
  <c r="FL51" i="36"/>
  <c r="FK51" i="36"/>
  <c r="FI51" i="36"/>
  <c r="FJ51" i="36" s="1"/>
  <c r="FL50" i="36"/>
  <c r="FK50" i="36"/>
  <c r="FI50" i="36"/>
  <c r="FJ50" i="36" s="1"/>
  <c r="FL49" i="36"/>
  <c r="FK49" i="36"/>
  <c r="FI49" i="36"/>
  <c r="FJ49" i="36" s="1"/>
  <c r="FL48" i="36"/>
  <c r="FK48" i="36"/>
  <c r="FI48" i="36"/>
  <c r="FJ48" i="36" s="1"/>
  <c r="FL47" i="36"/>
  <c r="FK47" i="36"/>
  <c r="FI47" i="36"/>
  <c r="FJ47" i="36" s="1"/>
  <c r="FL46" i="36"/>
  <c r="FK46" i="36"/>
  <c r="FI46" i="36"/>
  <c r="FJ46" i="36" s="1"/>
  <c r="FL45" i="36"/>
  <c r="FK45" i="36"/>
  <c r="FI45" i="36"/>
  <c r="FJ45" i="36" s="1"/>
  <c r="FL44" i="36"/>
  <c r="FK44" i="36"/>
  <c r="FI44" i="36"/>
  <c r="FJ44" i="36" s="1"/>
  <c r="FL43" i="36"/>
  <c r="FK43" i="36"/>
  <c r="FI43" i="36"/>
  <c r="FJ43" i="36" s="1"/>
  <c r="FL42" i="36"/>
  <c r="FK42" i="36"/>
  <c r="FI42" i="36"/>
  <c r="FJ42" i="36" s="1"/>
  <c r="FL41" i="36"/>
  <c r="FK41" i="36"/>
  <c r="FI41" i="36"/>
  <c r="FJ41" i="36" s="1"/>
  <c r="FL40" i="36"/>
  <c r="FK40" i="36"/>
  <c r="FI40" i="36"/>
  <c r="FJ40" i="36" s="1"/>
  <c r="FL39" i="36"/>
  <c r="FK39" i="36"/>
  <c r="FI39" i="36"/>
  <c r="FJ39" i="36" s="1"/>
  <c r="FL38" i="36"/>
  <c r="FK38" i="36"/>
  <c r="FI38" i="36"/>
  <c r="FJ38" i="36" s="1"/>
  <c r="FL37" i="36"/>
  <c r="FK37" i="36"/>
  <c r="FI37" i="36"/>
  <c r="FJ37" i="36" s="1"/>
  <c r="FL36" i="36"/>
  <c r="FK36" i="36"/>
  <c r="FI36" i="36"/>
  <c r="FJ36" i="36" s="1"/>
  <c r="FL35" i="36"/>
  <c r="FK35" i="36"/>
  <c r="FI35" i="36"/>
  <c r="FJ35" i="36" s="1"/>
  <c r="FL34" i="36"/>
  <c r="FK34" i="36"/>
  <c r="FI34" i="36"/>
  <c r="FJ34" i="36" s="1"/>
  <c r="FL33" i="36"/>
  <c r="FK33" i="36"/>
  <c r="FI33" i="36"/>
  <c r="FJ33" i="36" s="1"/>
  <c r="FL32" i="36"/>
  <c r="FK32" i="36"/>
  <c r="FI32" i="36"/>
  <c r="FJ32" i="36" s="1"/>
  <c r="FL31" i="36"/>
  <c r="FK31" i="36"/>
  <c r="FI31" i="36"/>
  <c r="FJ31" i="36" s="1"/>
  <c r="FL30" i="36"/>
  <c r="FK30" i="36"/>
  <c r="FI30" i="36"/>
  <c r="FJ30" i="36" s="1"/>
  <c r="FL29" i="36"/>
  <c r="FK29" i="36"/>
  <c r="FI29" i="36"/>
  <c r="FJ29" i="36" s="1"/>
  <c r="FL28" i="36"/>
  <c r="FK28" i="36"/>
  <c r="FI28" i="36"/>
  <c r="FJ28" i="36" s="1"/>
  <c r="FL27" i="36"/>
  <c r="FK27" i="36"/>
  <c r="FI27" i="36"/>
  <c r="FJ27" i="36" s="1"/>
  <c r="FL26" i="36"/>
  <c r="FK26" i="36"/>
  <c r="FI26" i="36"/>
  <c r="FJ26" i="36" s="1"/>
  <c r="FL25" i="36"/>
  <c r="FK25" i="36"/>
  <c r="FI25" i="36"/>
  <c r="FJ25" i="36" s="1"/>
  <c r="FL24" i="36"/>
  <c r="FK24" i="36"/>
  <c r="FI24" i="36"/>
  <c r="FJ24" i="36" s="1"/>
  <c r="FL23" i="36"/>
  <c r="FK23" i="36"/>
  <c r="FI23" i="36"/>
  <c r="FJ23" i="36" s="1"/>
  <c r="FL22" i="36"/>
  <c r="FK22" i="36"/>
  <c r="FI22" i="36"/>
  <c r="FJ22" i="36" s="1"/>
  <c r="FL21" i="36"/>
  <c r="FK21" i="36"/>
  <c r="FI21" i="36"/>
  <c r="FJ21" i="36" s="1"/>
  <c r="FL20" i="36"/>
  <c r="FK20" i="36"/>
  <c r="FI20" i="36"/>
  <c r="FJ20" i="36" s="1"/>
  <c r="FL19" i="36"/>
  <c r="FK19" i="36"/>
  <c r="FI19" i="36"/>
  <c r="FJ19" i="36" s="1"/>
  <c r="FL18" i="36"/>
  <c r="FK18" i="36"/>
  <c r="FI18" i="36"/>
  <c r="FJ18" i="36" s="1"/>
  <c r="FL17" i="36"/>
  <c r="FK17" i="36"/>
  <c r="FI17" i="36"/>
  <c r="FJ17" i="36" s="1"/>
  <c r="FL16" i="36"/>
  <c r="FK16" i="36"/>
  <c r="FI16" i="36"/>
  <c r="FJ16" i="36" s="1"/>
  <c r="FL15" i="36"/>
  <c r="FK15" i="36"/>
  <c r="FI15" i="36"/>
  <c r="FJ15" i="36" s="1"/>
  <c r="FL14" i="36"/>
  <c r="FK14" i="36"/>
  <c r="FI14" i="36"/>
  <c r="FJ14" i="36" s="1"/>
  <c r="FL13" i="36"/>
  <c r="FK13" i="36"/>
  <c r="FI13" i="36"/>
  <c r="FJ13" i="36" s="1"/>
  <c r="FL12" i="36"/>
  <c r="FK12" i="36"/>
  <c r="FI12" i="36"/>
  <c r="FJ12" i="36" s="1"/>
  <c r="FL11" i="36"/>
  <c r="FK11" i="36"/>
  <c r="FJ11" i="36"/>
  <c r="FI11" i="36"/>
  <c r="FL10" i="36"/>
  <c r="FK10" i="36"/>
  <c r="FI10" i="36"/>
  <c r="FJ10" i="36" s="1"/>
  <c r="FL9" i="36"/>
  <c r="FK9" i="36"/>
  <c r="FI9" i="36"/>
  <c r="FJ9" i="36" s="1"/>
  <c r="FL8" i="36"/>
  <c r="FK8" i="36"/>
  <c r="FI8" i="36"/>
  <c r="FJ8" i="36" s="1"/>
  <c r="EX506" i="36"/>
  <c r="EW506" i="36"/>
  <c r="EU506" i="36"/>
  <c r="EV506" i="36" s="1"/>
  <c r="EX505" i="36"/>
  <c r="EW505" i="36"/>
  <c r="EU505" i="36"/>
  <c r="EV505" i="36" s="1"/>
  <c r="EX504" i="36"/>
  <c r="EW504" i="36"/>
  <c r="EU504" i="36"/>
  <c r="EV504" i="36" s="1"/>
  <c r="EX503" i="36"/>
  <c r="EW503" i="36"/>
  <c r="EU503" i="36"/>
  <c r="EV503" i="36" s="1"/>
  <c r="EX502" i="36"/>
  <c r="EW502" i="36"/>
  <c r="EU502" i="36"/>
  <c r="EV502" i="36" s="1"/>
  <c r="EX501" i="36"/>
  <c r="EW501" i="36"/>
  <c r="EU501" i="36"/>
  <c r="EV501" i="36" s="1"/>
  <c r="EX500" i="36"/>
  <c r="EW500" i="36"/>
  <c r="EU500" i="36"/>
  <c r="EV500" i="36" s="1"/>
  <c r="EX499" i="36"/>
  <c r="EW499" i="36"/>
  <c r="EU499" i="36"/>
  <c r="EV499" i="36" s="1"/>
  <c r="EX498" i="36"/>
  <c r="EW498" i="36"/>
  <c r="EU498" i="36"/>
  <c r="EV498" i="36" s="1"/>
  <c r="EX497" i="36"/>
  <c r="EW497" i="36"/>
  <c r="EU497" i="36"/>
  <c r="EV497" i="36" s="1"/>
  <c r="EX496" i="36"/>
  <c r="EW496" i="36"/>
  <c r="EU496" i="36"/>
  <c r="EV496" i="36" s="1"/>
  <c r="EX495" i="36"/>
  <c r="EW495" i="36"/>
  <c r="EU495" i="36"/>
  <c r="EV495" i="36" s="1"/>
  <c r="EX494" i="36"/>
  <c r="EW494" i="36"/>
  <c r="EU494" i="36"/>
  <c r="EV494" i="36" s="1"/>
  <c r="EX493" i="36"/>
  <c r="EW493" i="36"/>
  <c r="EU493" i="36"/>
  <c r="EV493" i="36" s="1"/>
  <c r="EX492" i="36"/>
  <c r="EW492" i="36"/>
  <c r="EU492" i="36"/>
  <c r="EV492" i="36" s="1"/>
  <c r="EX491" i="36"/>
  <c r="EW491" i="36"/>
  <c r="EU491" i="36"/>
  <c r="EV491" i="36" s="1"/>
  <c r="EX490" i="36"/>
  <c r="EW490" i="36"/>
  <c r="EU490" i="36"/>
  <c r="EV490" i="36" s="1"/>
  <c r="EX489" i="36"/>
  <c r="EW489" i="36"/>
  <c r="EU489" i="36"/>
  <c r="EV489" i="36" s="1"/>
  <c r="EX488" i="36"/>
  <c r="EW488" i="36"/>
  <c r="EU488" i="36"/>
  <c r="EV488" i="36" s="1"/>
  <c r="EX487" i="36"/>
  <c r="EW487" i="36"/>
  <c r="EU487" i="36"/>
  <c r="EV487" i="36" s="1"/>
  <c r="EX486" i="36"/>
  <c r="EW486" i="36"/>
  <c r="EU486" i="36"/>
  <c r="EV486" i="36" s="1"/>
  <c r="EX485" i="36"/>
  <c r="EW485" i="36"/>
  <c r="EU485" i="36"/>
  <c r="EV485" i="36" s="1"/>
  <c r="EX484" i="36"/>
  <c r="EW484" i="36"/>
  <c r="EU484" i="36"/>
  <c r="EV484" i="36" s="1"/>
  <c r="EX483" i="36"/>
  <c r="EW483" i="36"/>
  <c r="EU483" i="36"/>
  <c r="EV483" i="36" s="1"/>
  <c r="EX482" i="36"/>
  <c r="EW482" i="36"/>
  <c r="EU482" i="36"/>
  <c r="EV482" i="36" s="1"/>
  <c r="EX481" i="36"/>
  <c r="EW481" i="36"/>
  <c r="EU481" i="36"/>
  <c r="EV481" i="36" s="1"/>
  <c r="EX480" i="36"/>
  <c r="EW480" i="36"/>
  <c r="EU480" i="36"/>
  <c r="EV480" i="36" s="1"/>
  <c r="EX479" i="36"/>
  <c r="EW479" i="36"/>
  <c r="EU479" i="36"/>
  <c r="EV479" i="36" s="1"/>
  <c r="EX478" i="36"/>
  <c r="EW478" i="36"/>
  <c r="EU478" i="36"/>
  <c r="EV478" i="36" s="1"/>
  <c r="EX477" i="36"/>
  <c r="EW477" i="36"/>
  <c r="EU477" i="36"/>
  <c r="EV477" i="36" s="1"/>
  <c r="EX476" i="36"/>
  <c r="EW476" i="36"/>
  <c r="EU476" i="36"/>
  <c r="EV476" i="36" s="1"/>
  <c r="EX475" i="36"/>
  <c r="EW475" i="36"/>
  <c r="EU475" i="36"/>
  <c r="EV475" i="36" s="1"/>
  <c r="EX474" i="36"/>
  <c r="EW474" i="36"/>
  <c r="EU474" i="36"/>
  <c r="EV474" i="36" s="1"/>
  <c r="EX473" i="36"/>
  <c r="EW473" i="36"/>
  <c r="EU473" i="36"/>
  <c r="EV473" i="36" s="1"/>
  <c r="EX472" i="36"/>
  <c r="EW472" i="36"/>
  <c r="EU472" i="36"/>
  <c r="EV472" i="36" s="1"/>
  <c r="EX471" i="36"/>
  <c r="EW471" i="36"/>
  <c r="EU471" i="36"/>
  <c r="EV471" i="36" s="1"/>
  <c r="EX470" i="36"/>
  <c r="EW470" i="36"/>
  <c r="EU470" i="36"/>
  <c r="EV470" i="36" s="1"/>
  <c r="EX469" i="36"/>
  <c r="EW469" i="36"/>
  <c r="EU469" i="36"/>
  <c r="EV469" i="36" s="1"/>
  <c r="EX468" i="36"/>
  <c r="EW468" i="36"/>
  <c r="EU468" i="36"/>
  <c r="EV468" i="36" s="1"/>
  <c r="EX467" i="36"/>
  <c r="EW467" i="36"/>
  <c r="EU467" i="36"/>
  <c r="EV467" i="36" s="1"/>
  <c r="EX466" i="36"/>
  <c r="EW466" i="36"/>
  <c r="EU466" i="36"/>
  <c r="EV466" i="36" s="1"/>
  <c r="EX465" i="36"/>
  <c r="EW465" i="36"/>
  <c r="EU465" i="36"/>
  <c r="EV465" i="36" s="1"/>
  <c r="EX464" i="36"/>
  <c r="EW464" i="36"/>
  <c r="EU464" i="36"/>
  <c r="EV464" i="36" s="1"/>
  <c r="EX463" i="36"/>
  <c r="EW463" i="36"/>
  <c r="EU463" i="36"/>
  <c r="EV463" i="36" s="1"/>
  <c r="EX462" i="36"/>
  <c r="EW462" i="36"/>
  <c r="EU462" i="36"/>
  <c r="EV462" i="36" s="1"/>
  <c r="EX461" i="36"/>
  <c r="EW461" i="36"/>
  <c r="EU461" i="36"/>
  <c r="EV461" i="36" s="1"/>
  <c r="EX460" i="36"/>
  <c r="EW460" i="36"/>
  <c r="EU460" i="36"/>
  <c r="EV460" i="36" s="1"/>
  <c r="EX459" i="36"/>
  <c r="EW459" i="36"/>
  <c r="EU459" i="36"/>
  <c r="EV459" i="36" s="1"/>
  <c r="EX458" i="36"/>
  <c r="EW458" i="36"/>
  <c r="EU458" i="36"/>
  <c r="EV458" i="36" s="1"/>
  <c r="EX457" i="36"/>
  <c r="EW457" i="36"/>
  <c r="EU457" i="36"/>
  <c r="EV457" i="36" s="1"/>
  <c r="EX456" i="36"/>
  <c r="EW456" i="36"/>
  <c r="EU456" i="36"/>
  <c r="EV456" i="36" s="1"/>
  <c r="EX455" i="36"/>
  <c r="EW455" i="36"/>
  <c r="EU455" i="36"/>
  <c r="EV455" i="36" s="1"/>
  <c r="EX454" i="36"/>
  <c r="EW454" i="36"/>
  <c r="EU454" i="36"/>
  <c r="EV454" i="36" s="1"/>
  <c r="EX453" i="36"/>
  <c r="EW453" i="36"/>
  <c r="EU453" i="36"/>
  <c r="EV453" i="36" s="1"/>
  <c r="EX452" i="36"/>
  <c r="EW452" i="36"/>
  <c r="EU452" i="36"/>
  <c r="EV452" i="36" s="1"/>
  <c r="EX451" i="36"/>
  <c r="EW451" i="36"/>
  <c r="EU451" i="36"/>
  <c r="EV451" i="36" s="1"/>
  <c r="EX450" i="36"/>
  <c r="EW450" i="36"/>
  <c r="EU450" i="36"/>
  <c r="EV450" i="36" s="1"/>
  <c r="EX449" i="36"/>
  <c r="EW449" i="36"/>
  <c r="EU449" i="36"/>
  <c r="EV449" i="36" s="1"/>
  <c r="EX448" i="36"/>
  <c r="EW448" i="36"/>
  <c r="EU448" i="36"/>
  <c r="EV448" i="36" s="1"/>
  <c r="EX447" i="36"/>
  <c r="EW447" i="36"/>
  <c r="EU447" i="36"/>
  <c r="EV447" i="36" s="1"/>
  <c r="EX446" i="36"/>
  <c r="EW446" i="36"/>
  <c r="EU446" i="36"/>
  <c r="EV446" i="36" s="1"/>
  <c r="EX445" i="36"/>
  <c r="EW445" i="36"/>
  <c r="EU445" i="36"/>
  <c r="EV445" i="36" s="1"/>
  <c r="EX444" i="36"/>
  <c r="EW444" i="36"/>
  <c r="EU444" i="36"/>
  <c r="EV444" i="36" s="1"/>
  <c r="EX443" i="36"/>
  <c r="EW443" i="36"/>
  <c r="EU443" i="36"/>
  <c r="EV443" i="36" s="1"/>
  <c r="EX442" i="36"/>
  <c r="EW442" i="36"/>
  <c r="EU442" i="36"/>
  <c r="EV442" i="36" s="1"/>
  <c r="EX441" i="36"/>
  <c r="EW441" i="36"/>
  <c r="EU441" i="36"/>
  <c r="EV441" i="36" s="1"/>
  <c r="EX440" i="36"/>
  <c r="EW440" i="36"/>
  <c r="EU440" i="36"/>
  <c r="EV440" i="36" s="1"/>
  <c r="EX439" i="36"/>
  <c r="EW439" i="36"/>
  <c r="EU439" i="36"/>
  <c r="EV439" i="36" s="1"/>
  <c r="EX438" i="36"/>
  <c r="EW438" i="36"/>
  <c r="EU438" i="36"/>
  <c r="EV438" i="36" s="1"/>
  <c r="EX437" i="36"/>
  <c r="EW437" i="36"/>
  <c r="EU437" i="36"/>
  <c r="EV437" i="36" s="1"/>
  <c r="EX436" i="36"/>
  <c r="EW436" i="36"/>
  <c r="EU436" i="36"/>
  <c r="EV436" i="36" s="1"/>
  <c r="EX435" i="36"/>
  <c r="EW435" i="36"/>
  <c r="EU435" i="36"/>
  <c r="EV435" i="36" s="1"/>
  <c r="EX434" i="36"/>
  <c r="EW434" i="36"/>
  <c r="EU434" i="36"/>
  <c r="EV434" i="36" s="1"/>
  <c r="EX433" i="36"/>
  <c r="EW433" i="36"/>
  <c r="EU433" i="36"/>
  <c r="EV433" i="36" s="1"/>
  <c r="EX432" i="36"/>
  <c r="EW432" i="36"/>
  <c r="EU432" i="36"/>
  <c r="EV432" i="36" s="1"/>
  <c r="EX431" i="36"/>
  <c r="EW431" i="36"/>
  <c r="EU431" i="36"/>
  <c r="EV431" i="36" s="1"/>
  <c r="EX430" i="36"/>
  <c r="EW430" i="36"/>
  <c r="EU430" i="36"/>
  <c r="EV430" i="36" s="1"/>
  <c r="EX429" i="36"/>
  <c r="EW429" i="36"/>
  <c r="EU429" i="36"/>
  <c r="EV429" i="36" s="1"/>
  <c r="EX428" i="36"/>
  <c r="EW428" i="36"/>
  <c r="EU428" i="36"/>
  <c r="EV428" i="36" s="1"/>
  <c r="EX427" i="36"/>
  <c r="EW427" i="36"/>
  <c r="EU427" i="36"/>
  <c r="EV427" i="36" s="1"/>
  <c r="EX426" i="36"/>
  <c r="EW426" i="36"/>
  <c r="EU426" i="36"/>
  <c r="EV426" i="36" s="1"/>
  <c r="EX425" i="36"/>
  <c r="EW425" i="36"/>
  <c r="EU425" i="36"/>
  <c r="EV425" i="36" s="1"/>
  <c r="EX424" i="36"/>
  <c r="EW424" i="36"/>
  <c r="EU424" i="36"/>
  <c r="EV424" i="36" s="1"/>
  <c r="EX423" i="36"/>
  <c r="EW423" i="36"/>
  <c r="EU423" i="36"/>
  <c r="EV423" i="36" s="1"/>
  <c r="EX422" i="36"/>
  <c r="EW422" i="36"/>
  <c r="EU422" i="36"/>
  <c r="EV422" i="36" s="1"/>
  <c r="EX421" i="36"/>
  <c r="EW421" i="36"/>
  <c r="EU421" i="36"/>
  <c r="EV421" i="36" s="1"/>
  <c r="EX420" i="36"/>
  <c r="EW420" i="36"/>
  <c r="EU420" i="36"/>
  <c r="EV420" i="36" s="1"/>
  <c r="EX419" i="36"/>
  <c r="EW419" i="36"/>
  <c r="EU419" i="36"/>
  <c r="EV419" i="36" s="1"/>
  <c r="EX418" i="36"/>
  <c r="EW418" i="36"/>
  <c r="EU418" i="36"/>
  <c r="EV418" i="36" s="1"/>
  <c r="EX417" i="36"/>
  <c r="EW417" i="36"/>
  <c r="EU417" i="36"/>
  <c r="EV417" i="36" s="1"/>
  <c r="EX416" i="36"/>
  <c r="EW416" i="36"/>
  <c r="EU416" i="36"/>
  <c r="EV416" i="36" s="1"/>
  <c r="EX415" i="36"/>
  <c r="EW415" i="36"/>
  <c r="EU415" i="36"/>
  <c r="EV415" i="36" s="1"/>
  <c r="EX414" i="36"/>
  <c r="EW414" i="36"/>
  <c r="EU414" i="36"/>
  <c r="EV414" i="36" s="1"/>
  <c r="EX413" i="36"/>
  <c r="EW413" i="36"/>
  <c r="EU413" i="36"/>
  <c r="EV413" i="36" s="1"/>
  <c r="EX412" i="36"/>
  <c r="EW412" i="36"/>
  <c r="EU412" i="36"/>
  <c r="EV412" i="36" s="1"/>
  <c r="EX411" i="36"/>
  <c r="EW411" i="36"/>
  <c r="EU411" i="36"/>
  <c r="EV411" i="36" s="1"/>
  <c r="EX410" i="36"/>
  <c r="EW410" i="36"/>
  <c r="EU410" i="36"/>
  <c r="EV410" i="36" s="1"/>
  <c r="EX409" i="36"/>
  <c r="EW409" i="36"/>
  <c r="EU409" i="36"/>
  <c r="EV409" i="36" s="1"/>
  <c r="EX408" i="36"/>
  <c r="EW408" i="36"/>
  <c r="EU408" i="36"/>
  <c r="EV408" i="36" s="1"/>
  <c r="EX407" i="36"/>
  <c r="EW407" i="36"/>
  <c r="EU407" i="36"/>
  <c r="EV407" i="36" s="1"/>
  <c r="EX406" i="36"/>
  <c r="EW406" i="36"/>
  <c r="EU406" i="36"/>
  <c r="EV406" i="36" s="1"/>
  <c r="EX405" i="36"/>
  <c r="EW405" i="36"/>
  <c r="EU405" i="36"/>
  <c r="EV405" i="36" s="1"/>
  <c r="EX404" i="36"/>
  <c r="EW404" i="36"/>
  <c r="EU404" i="36"/>
  <c r="EV404" i="36" s="1"/>
  <c r="EX403" i="36"/>
  <c r="EW403" i="36"/>
  <c r="EU403" i="36"/>
  <c r="EV403" i="36" s="1"/>
  <c r="EX402" i="36"/>
  <c r="EW402" i="36"/>
  <c r="EU402" i="36"/>
  <c r="EV402" i="36" s="1"/>
  <c r="EX401" i="36"/>
  <c r="EW401" i="36"/>
  <c r="EU401" i="36"/>
  <c r="EV401" i="36" s="1"/>
  <c r="EX400" i="36"/>
  <c r="EW400" i="36"/>
  <c r="EU400" i="36"/>
  <c r="EV400" i="36" s="1"/>
  <c r="EX399" i="36"/>
  <c r="EW399" i="36"/>
  <c r="EU399" i="36"/>
  <c r="EV399" i="36" s="1"/>
  <c r="EX398" i="36"/>
  <c r="EW398" i="36"/>
  <c r="EU398" i="36"/>
  <c r="EV398" i="36" s="1"/>
  <c r="EX397" i="36"/>
  <c r="EW397" i="36"/>
  <c r="EU397" i="36"/>
  <c r="EV397" i="36" s="1"/>
  <c r="EX396" i="36"/>
  <c r="EW396" i="36"/>
  <c r="EU396" i="36"/>
  <c r="EV396" i="36" s="1"/>
  <c r="EX395" i="36"/>
  <c r="EW395" i="36"/>
  <c r="EU395" i="36"/>
  <c r="EV395" i="36" s="1"/>
  <c r="EX394" i="36"/>
  <c r="EW394" i="36"/>
  <c r="EU394" i="36"/>
  <c r="EV394" i="36" s="1"/>
  <c r="EX393" i="36"/>
  <c r="EW393" i="36"/>
  <c r="EU393" i="36"/>
  <c r="EV393" i="36" s="1"/>
  <c r="EX392" i="36"/>
  <c r="EW392" i="36"/>
  <c r="EU392" i="36"/>
  <c r="EV392" i="36" s="1"/>
  <c r="EX391" i="36"/>
  <c r="EW391" i="36"/>
  <c r="EU391" i="36"/>
  <c r="EV391" i="36" s="1"/>
  <c r="EX390" i="36"/>
  <c r="EW390" i="36"/>
  <c r="EU390" i="36"/>
  <c r="EV390" i="36" s="1"/>
  <c r="EX389" i="36"/>
  <c r="EW389" i="36"/>
  <c r="EU389" i="36"/>
  <c r="EV389" i="36" s="1"/>
  <c r="EX388" i="36"/>
  <c r="EW388" i="36"/>
  <c r="EU388" i="36"/>
  <c r="EV388" i="36" s="1"/>
  <c r="EX387" i="36"/>
  <c r="EW387" i="36"/>
  <c r="EU387" i="36"/>
  <c r="EV387" i="36" s="1"/>
  <c r="EX386" i="36"/>
  <c r="EW386" i="36"/>
  <c r="EU386" i="36"/>
  <c r="EV386" i="36" s="1"/>
  <c r="EX385" i="36"/>
  <c r="EW385" i="36"/>
  <c r="EU385" i="36"/>
  <c r="EV385" i="36" s="1"/>
  <c r="EX384" i="36"/>
  <c r="EW384" i="36"/>
  <c r="EU384" i="36"/>
  <c r="EV384" i="36" s="1"/>
  <c r="EX383" i="36"/>
  <c r="EW383" i="36"/>
  <c r="EU383" i="36"/>
  <c r="EV383" i="36" s="1"/>
  <c r="EX382" i="36"/>
  <c r="EW382" i="36"/>
  <c r="EU382" i="36"/>
  <c r="EV382" i="36" s="1"/>
  <c r="EX381" i="36"/>
  <c r="EW381" i="36"/>
  <c r="EU381" i="36"/>
  <c r="EV381" i="36" s="1"/>
  <c r="EX380" i="36"/>
  <c r="EW380" i="36"/>
  <c r="EU380" i="36"/>
  <c r="EV380" i="36" s="1"/>
  <c r="EX379" i="36"/>
  <c r="EW379" i="36"/>
  <c r="EU379" i="36"/>
  <c r="EV379" i="36" s="1"/>
  <c r="EX378" i="36"/>
  <c r="EW378" i="36"/>
  <c r="EU378" i="36"/>
  <c r="EV378" i="36" s="1"/>
  <c r="EX377" i="36"/>
  <c r="EW377" i="36"/>
  <c r="EU377" i="36"/>
  <c r="EV377" i="36" s="1"/>
  <c r="EX376" i="36"/>
  <c r="EW376" i="36"/>
  <c r="EU376" i="36"/>
  <c r="EV376" i="36" s="1"/>
  <c r="EX375" i="36"/>
  <c r="EW375" i="36"/>
  <c r="EU375" i="36"/>
  <c r="EV375" i="36" s="1"/>
  <c r="EX374" i="36"/>
  <c r="EW374" i="36"/>
  <c r="EU374" i="36"/>
  <c r="EV374" i="36" s="1"/>
  <c r="EX373" i="36"/>
  <c r="EW373" i="36"/>
  <c r="EU373" i="36"/>
  <c r="EV373" i="36" s="1"/>
  <c r="EX372" i="36"/>
  <c r="EW372" i="36"/>
  <c r="EU372" i="36"/>
  <c r="EV372" i="36" s="1"/>
  <c r="EX371" i="36"/>
  <c r="EW371" i="36"/>
  <c r="EU371" i="36"/>
  <c r="EV371" i="36" s="1"/>
  <c r="EX370" i="36"/>
  <c r="EW370" i="36"/>
  <c r="EU370" i="36"/>
  <c r="EV370" i="36" s="1"/>
  <c r="EX369" i="36"/>
  <c r="EW369" i="36"/>
  <c r="EU369" i="36"/>
  <c r="EV369" i="36" s="1"/>
  <c r="EX368" i="36"/>
  <c r="EW368" i="36"/>
  <c r="EU368" i="36"/>
  <c r="EV368" i="36" s="1"/>
  <c r="EX367" i="36"/>
  <c r="EW367" i="36"/>
  <c r="EU367" i="36"/>
  <c r="EV367" i="36" s="1"/>
  <c r="EX366" i="36"/>
  <c r="EW366" i="36"/>
  <c r="EU366" i="36"/>
  <c r="EV366" i="36" s="1"/>
  <c r="EX365" i="36"/>
  <c r="EW365" i="36"/>
  <c r="EU365" i="36"/>
  <c r="EV365" i="36" s="1"/>
  <c r="EX364" i="36"/>
  <c r="EW364" i="36"/>
  <c r="EU364" i="36"/>
  <c r="EV364" i="36" s="1"/>
  <c r="EX363" i="36"/>
  <c r="EW363" i="36"/>
  <c r="EU363" i="36"/>
  <c r="EV363" i="36" s="1"/>
  <c r="EX362" i="36"/>
  <c r="EW362" i="36"/>
  <c r="EU362" i="36"/>
  <c r="EV362" i="36" s="1"/>
  <c r="EX361" i="36"/>
  <c r="EW361" i="36"/>
  <c r="EU361" i="36"/>
  <c r="EV361" i="36" s="1"/>
  <c r="EX360" i="36"/>
  <c r="EW360" i="36"/>
  <c r="EU360" i="36"/>
  <c r="EV360" i="36" s="1"/>
  <c r="EX359" i="36"/>
  <c r="EW359" i="36"/>
  <c r="EU359" i="36"/>
  <c r="EV359" i="36" s="1"/>
  <c r="EX358" i="36"/>
  <c r="EW358" i="36"/>
  <c r="EU358" i="36"/>
  <c r="EV358" i="36" s="1"/>
  <c r="EX357" i="36"/>
  <c r="EW357" i="36"/>
  <c r="EU357" i="36"/>
  <c r="EV357" i="36" s="1"/>
  <c r="EX356" i="36"/>
  <c r="EW356" i="36"/>
  <c r="EU356" i="36"/>
  <c r="EV356" i="36" s="1"/>
  <c r="EX355" i="36"/>
  <c r="EW355" i="36"/>
  <c r="EU355" i="36"/>
  <c r="EV355" i="36" s="1"/>
  <c r="EX354" i="36"/>
  <c r="EW354" i="36"/>
  <c r="EU354" i="36"/>
  <c r="EV354" i="36" s="1"/>
  <c r="EX353" i="36"/>
  <c r="EW353" i="36"/>
  <c r="EU353" i="36"/>
  <c r="EV353" i="36" s="1"/>
  <c r="EX352" i="36"/>
  <c r="EW352" i="36"/>
  <c r="EU352" i="36"/>
  <c r="EV352" i="36" s="1"/>
  <c r="EX351" i="36"/>
  <c r="EW351" i="36"/>
  <c r="EU351" i="36"/>
  <c r="EV351" i="36" s="1"/>
  <c r="EX350" i="36"/>
  <c r="EW350" i="36"/>
  <c r="EU350" i="36"/>
  <c r="EV350" i="36" s="1"/>
  <c r="EX349" i="36"/>
  <c r="EW349" i="36"/>
  <c r="EU349" i="36"/>
  <c r="EV349" i="36" s="1"/>
  <c r="EX348" i="36"/>
  <c r="EW348" i="36"/>
  <c r="EU348" i="36"/>
  <c r="EV348" i="36" s="1"/>
  <c r="EX347" i="36"/>
  <c r="EW347" i="36"/>
  <c r="EU347" i="36"/>
  <c r="EV347" i="36" s="1"/>
  <c r="EX346" i="36"/>
  <c r="EW346" i="36"/>
  <c r="EU346" i="36"/>
  <c r="EV346" i="36" s="1"/>
  <c r="EX345" i="36"/>
  <c r="EW345" i="36"/>
  <c r="EU345" i="36"/>
  <c r="EV345" i="36" s="1"/>
  <c r="EX344" i="36"/>
  <c r="EW344" i="36"/>
  <c r="EU344" i="36"/>
  <c r="EV344" i="36" s="1"/>
  <c r="EX343" i="36"/>
  <c r="EW343" i="36"/>
  <c r="EU343" i="36"/>
  <c r="EV343" i="36" s="1"/>
  <c r="EX342" i="36"/>
  <c r="EW342" i="36"/>
  <c r="EU342" i="36"/>
  <c r="EV342" i="36" s="1"/>
  <c r="EX341" i="36"/>
  <c r="EW341" i="36"/>
  <c r="EU341" i="36"/>
  <c r="EV341" i="36" s="1"/>
  <c r="EX340" i="36"/>
  <c r="EW340" i="36"/>
  <c r="EU340" i="36"/>
  <c r="EV340" i="36" s="1"/>
  <c r="EX339" i="36"/>
  <c r="EW339" i="36"/>
  <c r="EU339" i="36"/>
  <c r="EV339" i="36" s="1"/>
  <c r="EX338" i="36"/>
  <c r="EW338" i="36"/>
  <c r="EU338" i="36"/>
  <c r="EV338" i="36" s="1"/>
  <c r="EX337" i="36"/>
  <c r="EW337" i="36"/>
  <c r="EU337" i="36"/>
  <c r="EV337" i="36" s="1"/>
  <c r="EX336" i="36"/>
  <c r="EW336" i="36"/>
  <c r="EU336" i="36"/>
  <c r="EV336" i="36" s="1"/>
  <c r="EX335" i="36"/>
  <c r="EW335" i="36"/>
  <c r="EU335" i="36"/>
  <c r="EV335" i="36" s="1"/>
  <c r="EX334" i="36"/>
  <c r="EW334" i="36"/>
  <c r="EU334" i="36"/>
  <c r="EV334" i="36" s="1"/>
  <c r="EX333" i="36"/>
  <c r="EW333" i="36"/>
  <c r="EU333" i="36"/>
  <c r="EV333" i="36" s="1"/>
  <c r="EX332" i="36"/>
  <c r="EW332" i="36"/>
  <c r="EU332" i="36"/>
  <c r="EV332" i="36" s="1"/>
  <c r="EX331" i="36"/>
  <c r="EW331" i="36"/>
  <c r="EU331" i="36"/>
  <c r="EV331" i="36" s="1"/>
  <c r="EX330" i="36"/>
  <c r="EW330" i="36"/>
  <c r="EU330" i="36"/>
  <c r="EV330" i="36" s="1"/>
  <c r="EX329" i="36"/>
  <c r="EW329" i="36"/>
  <c r="EU329" i="36"/>
  <c r="EV329" i="36" s="1"/>
  <c r="EX328" i="36"/>
  <c r="EW328" i="36"/>
  <c r="EU328" i="36"/>
  <c r="EV328" i="36" s="1"/>
  <c r="EX327" i="36"/>
  <c r="EW327" i="36"/>
  <c r="EU327" i="36"/>
  <c r="EV327" i="36" s="1"/>
  <c r="EX326" i="36"/>
  <c r="EW326" i="36"/>
  <c r="EU326" i="36"/>
  <c r="EV326" i="36" s="1"/>
  <c r="EX325" i="36"/>
  <c r="EW325" i="36"/>
  <c r="EU325" i="36"/>
  <c r="EV325" i="36" s="1"/>
  <c r="EX324" i="36"/>
  <c r="EW324" i="36"/>
  <c r="EU324" i="36"/>
  <c r="EV324" i="36" s="1"/>
  <c r="EX323" i="36"/>
  <c r="EW323" i="36"/>
  <c r="EU323" i="36"/>
  <c r="EV323" i="36" s="1"/>
  <c r="EX322" i="36"/>
  <c r="EW322" i="36"/>
  <c r="EU322" i="36"/>
  <c r="EV322" i="36" s="1"/>
  <c r="EX321" i="36"/>
  <c r="EW321" i="36"/>
  <c r="EU321" i="36"/>
  <c r="EV321" i="36" s="1"/>
  <c r="EX320" i="36"/>
  <c r="EW320" i="36"/>
  <c r="EU320" i="36"/>
  <c r="EV320" i="36" s="1"/>
  <c r="EX319" i="36"/>
  <c r="EW319" i="36"/>
  <c r="EU319" i="36"/>
  <c r="EV319" i="36" s="1"/>
  <c r="EX318" i="36"/>
  <c r="EW318" i="36"/>
  <c r="EU318" i="36"/>
  <c r="EV318" i="36" s="1"/>
  <c r="EX317" i="36"/>
  <c r="EW317" i="36"/>
  <c r="EU317" i="36"/>
  <c r="EV317" i="36" s="1"/>
  <c r="EX316" i="36"/>
  <c r="EW316" i="36"/>
  <c r="EU316" i="36"/>
  <c r="EV316" i="36" s="1"/>
  <c r="EX315" i="36"/>
  <c r="EW315" i="36"/>
  <c r="EU315" i="36"/>
  <c r="EV315" i="36" s="1"/>
  <c r="EX314" i="36"/>
  <c r="EW314" i="36"/>
  <c r="EU314" i="36"/>
  <c r="EV314" i="36" s="1"/>
  <c r="EX313" i="36"/>
  <c r="EW313" i="36"/>
  <c r="EU313" i="36"/>
  <c r="EV313" i="36" s="1"/>
  <c r="EX312" i="36"/>
  <c r="EW312" i="36"/>
  <c r="EU312" i="36"/>
  <c r="EV312" i="36" s="1"/>
  <c r="EX311" i="36"/>
  <c r="EW311" i="36"/>
  <c r="EU311" i="36"/>
  <c r="EV311" i="36" s="1"/>
  <c r="EX310" i="36"/>
  <c r="EW310" i="36"/>
  <c r="EU310" i="36"/>
  <c r="EV310" i="36" s="1"/>
  <c r="EX309" i="36"/>
  <c r="EW309" i="36"/>
  <c r="EU309" i="36"/>
  <c r="EV309" i="36" s="1"/>
  <c r="EX308" i="36"/>
  <c r="EW308" i="36"/>
  <c r="EU308" i="36"/>
  <c r="EV308" i="36" s="1"/>
  <c r="EX307" i="36"/>
  <c r="EW307" i="36"/>
  <c r="EU307" i="36"/>
  <c r="EV307" i="36" s="1"/>
  <c r="EX306" i="36"/>
  <c r="EW306" i="36"/>
  <c r="EU306" i="36"/>
  <c r="EV306" i="36" s="1"/>
  <c r="EX305" i="36"/>
  <c r="EW305" i="36"/>
  <c r="EU305" i="36"/>
  <c r="EV305" i="36" s="1"/>
  <c r="EX304" i="36"/>
  <c r="EW304" i="36"/>
  <c r="EU304" i="36"/>
  <c r="EV304" i="36" s="1"/>
  <c r="EX303" i="36"/>
  <c r="EW303" i="36"/>
  <c r="EU303" i="36"/>
  <c r="EV303" i="36" s="1"/>
  <c r="EX302" i="36"/>
  <c r="EW302" i="36"/>
  <c r="EU302" i="36"/>
  <c r="EV302" i="36" s="1"/>
  <c r="EX301" i="36"/>
  <c r="EW301" i="36"/>
  <c r="EU301" i="36"/>
  <c r="EV301" i="36" s="1"/>
  <c r="EX300" i="36"/>
  <c r="EW300" i="36"/>
  <c r="EU300" i="36"/>
  <c r="EV300" i="36" s="1"/>
  <c r="EX299" i="36"/>
  <c r="EW299" i="36"/>
  <c r="EU299" i="36"/>
  <c r="EV299" i="36" s="1"/>
  <c r="EX298" i="36"/>
  <c r="EW298" i="36"/>
  <c r="EU298" i="36"/>
  <c r="EV298" i="36" s="1"/>
  <c r="EX297" i="36"/>
  <c r="EW297" i="36"/>
  <c r="EU297" i="36"/>
  <c r="EV297" i="36" s="1"/>
  <c r="EX296" i="36"/>
  <c r="EW296" i="36"/>
  <c r="EU296" i="36"/>
  <c r="EV296" i="36" s="1"/>
  <c r="EX295" i="36"/>
  <c r="EW295" i="36"/>
  <c r="EU295" i="36"/>
  <c r="EV295" i="36" s="1"/>
  <c r="EX294" i="36"/>
  <c r="EW294" i="36"/>
  <c r="EU294" i="36"/>
  <c r="EV294" i="36" s="1"/>
  <c r="EX293" i="36"/>
  <c r="EW293" i="36"/>
  <c r="EU293" i="36"/>
  <c r="EV293" i="36" s="1"/>
  <c r="EX292" i="36"/>
  <c r="EW292" i="36"/>
  <c r="EU292" i="36"/>
  <c r="EV292" i="36" s="1"/>
  <c r="EX291" i="36"/>
  <c r="EW291" i="36"/>
  <c r="EU291" i="36"/>
  <c r="EV291" i="36" s="1"/>
  <c r="EX290" i="36"/>
  <c r="EW290" i="36"/>
  <c r="EU290" i="36"/>
  <c r="EV290" i="36" s="1"/>
  <c r="EX289" i="36"/>
  <c r="EW289" i="36"/>
  <c r="EU289" i="36"/>
  <c r="EV289" i="36" s="1"/>
  <c r="EX288" i="36"/>
  <c r="EW288" i="36"/>
  <c r="EU288" i="36"/>
  <c r="EV288" i="36" s="1"/>
  <c r="EX287" i="36"/>
  <c r="EW287" i="36"/>
  <c r="EU287" i="36"/>
  <c r="EV287" i="36" s="1"/>
  <c r="EX286" i="36"/>
  <c r="EW286" i="36"/>
  <c r="EU286" i="36"/>
  <c r="EV286" i="36" s="1"/>
  <c r="EX285" i="36"/>
  <c r="EW285" i="36"/>
  <c r="EU285" i="36"/>
  <c r="EV285" i="36" s="1"/>
  <c r="EX284" i="36"/>
  <c r="EW284" i="36"/>
  <c r="EU284" i="36"/>
  <c r="EV284" i="36" s="1"/>
  <c r="EX283" i="36"/>
  <c r="EW283" i="36"/>
  <c r="EU283" i="36"/>
  <c r="EV283" i="36" s="1"/>
  <c r="EX282" i="36"/>
  <c r="EW282" i="36"/>
  <c r="EU282" i="36"/>
  <c r="EV282" i="36" s="1"/>
  <c r="EX281" i="36"/>
  <c r="EW281" i="36"/>
  <c r="EU281" i="36"/>
  <c r="EV281" i="36" s="1"/>
  <c r="EX280" i="36"/>
  <c r="EW280" i="36"/>
  <c r="EU280" i="36"/>
  <c r="EV280" i="36" s="1"/>
  <c r="EX279" i="36"/>
  <c r="EW279" i="36"/>
  <c r="EU279" i="36"/>
  <c r="EV279" i="36" s="1"/>
  <c r="EX278" i="36"/>
  <c r="EW278" i="36"/>
  <c r="EU278" i="36"/>
  <c r="EV278" i="36" s="1"/>
  <c r="EX277" i="36"/>
  <c r="EW277" i="36"/>
  <c r="EU277" i="36"/>
  <c r="EV277" i="36" s="1"/>
  <c r="EX276" i="36"/>
  <c r="EW276" i="36"/>
  <c r="EU276" i="36"/>
  <c r="EV276" i="36" s="1"/>
  <c r="EX275" i="36"/>
  <c r="EW275" i="36"/>
  <c r="EU275" i="36"/>
  <c r="EV275" i="36" s="1"/>
  <c r="EX274" i="36"/>
  <c r="EW274" i="36"/>
  <c r="EU274" i="36"/>
  <c r="EV274" i="36" s="1"/>
  <c r="EX273" i="36"/>
  <c r="EW273" i="36"/>
  <c r="EU273" i="36"/>
  <c r="EV273" i="36" s="1"/>
  <c r="EX272" i="36"/>
  <c r="EW272" i="36"/>
  <c r="EU272" i="36"/>
  <c r="EV272" i="36" s="1"/>
  <c r="EX271" i="36"/>
  <c r="EW271" i="36"/>
  <c r="EU271" i="36"/>
  <c r="EV271" i="36" s="1"/>
  <c r="EX270" i="36"/>
  <c r="EW270" i="36"/>
  <c r="EU270" i="36"/>
  <c r="EV270" i="36" s="1"/>
  <c r="EX269" i="36"/>
  <c r="EW269" i="36"/>
  <c r="EU269" i="36"/>
  <c r="EV269" i="36" s="1"/>
  <c r="EX268" i="36"/>
  <c r="EW268" i="36"/>
  <c r="EU268" i="36"/>
  <c r="EV268" i="36" s="1"/>
  <c r="EX267" i="36"/>
  <c r="EW267" i="36"/>
  <c r="EU267" i="36"/>
  <c r="EV267" i="36" s="1"/>
  <c r="EX266" i="36"/>
  <c r="EW266" i="36"/>
  <c r="EU266" i="36"/>
  <c r="EV266" i="36" s="1"/>
  <c r="EX265" i="36"/>
  <c r="EW265" i="36"/>
  <c r="EU265" i="36"/>
  <c r="EV265" i="36" s="1"/>
  <c r="EX264" i="36"/>
  <c r="EW264" i="36"/>
  <c r="EU264" i="36"/>
  <c r="EV264" i="36" s="1"/>
  <c r="EX263" i="36"/>
  <c r="EW263" i="36"/>
  <c r="EU263" i="36"/>
  <c r="EV263" i="36" s="1"/>
  <c r="EX262" i="36"/>
  <c r="EW262" i="36"/>
  <c r="EU262" i="36"/>
  <c r="EV262" i="36" s="1"/>
  <c r="EX261" i="36"/>
  <c r="EW261" i="36"/>
  <c r="EU261" i="36"/>
  <c r="EV261" i="36" s="1"/>
  <c r="EX260" i="36"/>
  <c r="EW260" i="36"/>
  <c r="EU260" i="36"/>
  <c r="EV260" i="36" s="1"/>
  <c r="EX259" i="36"/>
  <c r="EW259" i="36"/>
  <c r="EU259" i="36"/>
  <c r="EV259" i="36" s="1"/>
  <c r="EX258" i="36"/>
  <c r="EW258" i="36"/>
  <c r="EU258" i="36"/>
  <c r="EV258" i="36" s="1"/>
  <c r="EX257" i="36"/>
  <c r="EW257" i="36"/>
  <c r="EU257" i="36"/>
  <c r="EV257" i="36" s="1"/>
  <c r="EX256" i="36"/>
  <c r="EW256" i="36"/>
  <c r="EU256" i="36"/>
  <c r="EV256" i="36" s="1"/>
  <c r="EX255" i="36"/>
  <c r="EW255" i="36"/>
  <c r="EU255" i="36"/>
  <c r="EV255" i="36" s="1"/>
  <c r="EX254" i="36"/>
  <c r="EW254" i="36"/>
  <c r="EU254" i="36"/>
  <c r="EV254" i="36" s="1"/>
  <c r="EX253" i="36"/>
  <c r="EW253" i="36"/>
  <c r="EU253" i="36"/>
  <c r="EV253" i="36" s="1"/>
  <c r="EX252" i="36"/>
  <c r="EW252" i="36"/>
  <c r="EU252" i="36"/>
  <c r="EV252" i="36" s="1"/>
  <c r="EX251" i="36"/>
  <c r="EW251" i="36"/>
  <c r="EU251" i="36"/>
  <c r="EV251" i="36" s="1"/>
  <c r="EX250" i="36"/>
  <c r="EW250" i="36"/>
  <c r="EU250" i="36"/>
  <c r="EV250" i="36" s="1"/>
  <c r="EX249" i="36"/>
  <c r="EW249" i="36"/>
  <c r="EU249" i="36"/>
  <c r="EV249" i="36" s="1"/>
  <c r="EX248" i="36"/>
  <c r="EW248" i="36"/>
  <c r="EU248" i="36"/>
  <c r="EV248" i="36" s="1"/>
  <c r="EX247" i="36"/>
  <c r="EW247" i="36"/>
  <c r="EU247" i="36"/>
  <c r="EV247" i="36" s="1"/>
  <c r="EX246" i="36"/>
  <c r="EW246" i="36"/>
  <c r="EU246" i="36"/>
  <c r="EV246" i="36" s="1"/>
  <c r="EX245" i="36"/>
  <c r="EW245" i="36"/>
  <c r="EU245" i="36"/>
  <c r="EV245" i="36" s="1"/>
  <c r="EX244" i="36"/>
  <c r="EW244" i="36"/>
  <c r="EU244" i="36"/>
  <c r="EV244" i="36" s="1"/>
  <c r="EX243" i="36"/>
  <c r="EW243" i="36"/>
  <c r="EU243" i="36"/>
  <c r="EV243" i="36" s="1"/>
  <c r="EX242" i="36"/>
  <c r="EW242" i="36"/>
  <c r="EU242" i="36"/>
  <c r="EV242" i="36" s="1"/>
  <c r="EX241" i="36"/>
  <c r="EW241" i="36"/>
  <c r="EU241" i="36"/>
  <c r="EV241" i="36" s="1"/>
  <c r="EX240" i="36"/>
  <c r="EW240" i="36"/>
  <c r="EU240" i="36"/>
  <c r="EV240" i="36" s="1"/>
  <c r="EX239" i="36"/>
  <c r="EW239" i="36"/>
  <c r="EU239" i="36"/>
  <c r="EV239" i="36" s="1"/>
  <c r="EX238" i="36"/>
  <c r="EW238" i="36"/>
  <c r="EU238" i="36"/>
  <c r="EV238" i="36" s="1"/>
  <c r="EX237" i="36"/>
  <c r="EW237" i="36"/>
  <c r="EU237" i="36"/>
  <c r="EV237" i="36" s="1"/>
  <c r="EX236" i="36"/>
  <c r="EW236" i="36"/>
  <c r="EU236" i="36"/>
  <c r="EV236" i="36" s="1"/>
  <c r="EX235" i="36"/>
  <c r="EW235" i="36"/>
  <c r="EU235" i="36"/>
  <c r="EV235" i="36" s="1"/>
  <c r="EX234" i="36"/>
  <c r="EW234" i="36"/>
  <c r="EU234" i="36"/>
  <c r="EV234" i="36" s="1"/>
  <c r="EX233" i="36"/>
  <c r="EW233" i="36"/>
  <c r="EU233" i="36"/>
  <c r="EV233" i="36" s="1"/>
  <c r="EX232" i="36"/>
  <c r="EW232" i="36"/>
  <c r="EU232" i="36"/>
  <c r="EV232" i="36" s="1"/>
  <c r="EX231" i="36"/>
  <c r="EW231" i="36"/>
  <c r="EU231" i="36"/>
  <c r="EV231" i="36" s="1"/>
  <c r="EX230" i="36"/>
  <c r="EW230" i="36"/>
  <c r="EU230" i="36"/>
  <c r="EV230" i="36" s="1"/>
  <c r="EX229" i="36"/>
  <c r="EW229" i="36"/>
  <c r="EU229" i="36"/>
  <c r="EV229" i="36" s="1"/>
  <c r="EX228" i="36"/>
  <c r="EW228" i="36"/>
  <c r="EU228" i="36"/>
  <c r="EV228" i="36" s="1"/>
  <c r="EX227" i="36"/>
  <c r="EW227" i="36"/>
  <c r="EU227" i="36"/>
  <c r="EV227" i="36" s="1"/>
  <c r="EX226" i="36"/>
  <c r="EW226" i="36"/>
  <c r="EU226" i="36"/>
  <c r="EV226" i="36" s="1"/>
  <c r="EX225" i="36"/>
  <c r="EW225" i="36"/>
  <c r="EU225" i="36"/>
  <c r="EV225" i="36" s="1"/>
  <c r="EX224" i="36"/>
  <c r="EW224" i="36"/>
  <c r="EU224" i="36"/>
  <c r="EV224" i="36" s="1"/>
  <c r="EX223" i="36"/>
  <c r="EW223" i="36"/>
  <c r="EU223" i="36"/>
  <c r="EV223" i="36" s="1"/>
  <c r="EX222" i="36"/>
  <c r="EW222" i="36"/>
  <c r="EU222" i="36"/>
  <c r="EV222" i="36" s="1"/>
  <c r="EX221" i="36"/>
  <c r="EW221" i="36"/>
  <c r="EU221" i="36"/>
  <c r="EV221" i="36" s="1"/>
  <c r="EX220" i="36"/>
  <c r="EW220" i="36"/>
  <c r="EU220" i="36"/>
  <c r="EV220" i="36" s="1"/>
  <c r="EX219" i="36"/>
  <c r="EW219" i="36"/>
  <c r="EU219" i="36"/>
  <c r="EV219" i="36" s="1"/>
  <c r="EX218" i="36"/>
  <c r="EW218" i="36"/>
  <c r="EU218" i="36"/>
  <c r="EV218" i="36" s="1"/>
  <c r="EX217" i="36"/>
  <c r="EW217" i="36"/>
  <c r="EU217" i="36"/>
  <c r="EV217" i="36" s="1"/>
  <c r="EX216" i="36"/>
  <c r="EW216" i="36"/>
  <c r="EU216" i="36"/>
  <c r="EV216" i="36" s="1"/>
  <c r="EX215" i="36"/>
  <c r="EW215" i="36"/>
  <c r="EU215" i="36"/>
  <c r="EV215" i="36" s="1"/>
  <c r="EX214" i="36"/>
  <c r="EW214" i="36"/>
  <c r="EU214" i="36"/>
  <c r="EV214" i="36" s="1"/>
  <c r="EX213" i="36"/>
  <c r="EW213" i="36"/>
  <c r="EU213" i="36"/>
  <c r="EV213" i="36" s="1"/>
  <c r="EX212" i="36"/>
  <c r="EW212" i="36"/>
  <c r="EU212" i="36"/>
  <c r="EV212" i="36" s="1"/>
  <c r="EX211" i="36"/>
  <c r="EW211" i="36"/>
  <c r="EU211" i="36"/>
  <c r="EV211" i="36" s="1"/>
  <c r="EX210" i="36"/>
  <c r="EW210" i="36"/>
  <c r="EU210" i="36"/>
  <c r="EV210" i="36" s="1"/>
  <c r="EX209" i="36"/>
  <c r="EW209" i="36"/>
  <c r="EU209" i="36"/>
  <c r="EV209" i="36" s="1"/>
  <c r="EX208" i="36"/>
  <c r="EW208" i="36"/>
  <c r="EU208" i="36"/>
  <c r="EV208" i="36" s="1"/>
  <c r="EX207" i="36"/>
  <c r="EW207" i="36"/>
  <c r="EU207" i="36"/>
  <c r="EV207" i="36" s="1"/>
  <c r="EX206" i="36"/>
  <c r="EW206" i="36"/>
  <c r="EU206" i="36"/>
  <c r="EV206" i="36" s="1"/>
  <c r="EX205" i="36"/>
  <c r="EW205" i="36"/>
  <c r="EU205" i="36"/>
  <c r="EV205" i="36" s="1"/>
  <c r="EX204" i="36"/>
  <c r="EW204" i="36"/>
  <c r="EU204" i="36"/>
  <c r="EV204" i="36" s="1"/>
  <c r="EX203" i="36"/>
  <c r="EW203" i="36"/>
  <c r="EU203" i="36"/>
  <c r="EV203" i="36" s="1"/>
  <c r="EX202" i="36"/>
  <c r="EW202" i="36"/>
  <c r="EU202" i="36"/>
  <c r="EV202" i="36" s="1"/>
  <c r="EX201" i="36"/>
  <c r="EW201" i="36"/>
  <c r="EU201" i="36"/>
  <c r="EV201" i="36" s="1"/>
  <c r="EX200" i="36"/>
  <c r="EW200" i="36"/>
  <c r="EU200" i="36"/>
  <c r="EV200" i="36" s="1"/>
  <c r="EX199" i="36"/>
  <c r="EW199" i="36"/>
  <c r="EU199" i="36"/>
  <c r="EV199" i="36" s="1"/>
  <c r="EX198" i="36"/>
  <c r="EW198" i="36"/>
  <c r="EU198" i="36"/>
  <c r="EV198" i="36" s="1"/>
  <c r="EX197" i="36"/>
  <c r="EW197" i="36"/>
  <c r="EU197" i="36"/>
  <c r="EV197" i="36" s="1"/>
  <c r="EX196" i="36"/>
  <c r="EW196" i="36"/>
  <c r="EU196" i="36"/>
  <c r="EV196" i="36" s="1"/>
  <c r="EX195" i="36"/>
  <c r="EW195" i="36"/>
  <c r="EU195" i="36"/>
  <c r="EV195" i="36" s="1"/>
  <c r="EX194" i="36"/>
  <c r="EW194" i="36"/>
  <c r="EU194" i="36"/>
  <c r="EV194" i="36" s="1"/>
  <c r="EX193" i="36"/>
  <c r="EW193" i="36"/>
  <c r="EU193" i="36"/>
  <c r="EV193" i="36" s="1"/>
  <c r="EX192" i="36"/>
  <c r="EW192" i="36"/>
  <c r="EU192" i="36"/>
  <c r="EV192" i="36" s="1"/>
  <c r="EX191" i="36"/>
  <c r="EW191" i="36"/>
  <c r="EU191" i="36"/>
  <c r="EV191" i="36" s="1"/>
  <c r="EX190" i="36"/>
  <c r="EW190" i="36"/>
  <c r="EU190" i="36"/>
  <c r="EV190" i="36" s="1"/>
  <c r="EX189" i="36"/>
  <c r="EW189" i="36"/>
  <c r="EU189" i="36"/>
  <c r="EV189" i="36" s="1"/>
  <c r="EX188" i="36"/>
  <c r="EW188" i="36"/>
  <c r="EU188" i="36"/>
  <c r="EV188" i="36" s="1"/>
  <c r="EX187" i="36"/>
  <c r="EW187" i="36"/>
  <c r="EU187" i="36"/>
  <c r="EV187" i="36" s="1"/>
  <c r="EX186" i="36"/>
  <c r="EW186" i="36"/>
  <c r="EU186" i="36"/>
  <c r="EV186" i="36" s="1"/>
  <c r="EX185" i="36"/>
  <c r="EW185" i="36"/>
  <c r="EU185" i="36"/>
  <c r="EV185" i="36" s="1"/>
  <c r="EX184" i="36"/>
  <c r="EW184" i="36"/>
  <c r="EU184" i="36"/>
  <c r="EV184" i="36" s="1"/>
  <c r="EX183" i="36"/>
  <c r="EW183" i="36"/>
  <c r="EU183" i="36"/>
  <c r="EV183" i="36" s="1"/>
  <c r="EX182" i="36"/>
  <c r="EW182" i="36"/>
  <c r="EU182" i="36"/>
  <c r="EV182" i="36" s="1"/>
  <c r="EX181" i="36"/>
  <c r="EW181" i="36"/>
  <c r="EU181" i="36"/>
  <c r="EV181" i="36" s="1"/>
  <c r="EX180" i="36"/>
  <c r="EW180" i="36"/>
  <c r="EU180" i="36"/>
  <c r="EV180" i="36" s="1"/>
  <c r="EX179" i="36"/>
  <c r="EW179" i="36"/>
  <c r="EU179" i="36"/>
  <c r="EV179" i="36" s="1"/>
  <c r="EX178" i="36"/>
  <c r="EW178" i="36"/>
  <c r="EU178" i="36"/>
  <c r="EV178" i="36" s="1"/>
  <c r="EX177" i="36"/>
  <c r="EW177" i="36"/>
  <c r="EU177" i="36"/>
  <c r="EV177" i="36" s="1"/>
  <c r="EX176" i="36"/>
  <c r="EW176" i="36"/>
  <c r="EU176" i="36"/>
  <c r="EV176" i="36" s="1"/>
  <c r="EX175" i="36"/>
  <c r="EW175" i="36"/>
  <c r="EU175" i="36"/>
  <c r="EV175" i="36" s="1"/>
  <c r="EX174" i="36"/>
  <c r="EW174" i="36"/>
  <c r="EU174" i="36"/>
  <c r="EV174" i="36" s="1"/>
  <c r="EX173" i="36"/>
  <c r="EW173" i="36"/>
  <c r="EU173" i="36"/>
  <c r="EV173" i="36" s="1"/>
  <c r="EX172" i="36"/>
  <c r="EW172" i="36"/>
  <c r="EU172" i="36"/>
  <c r="EV172" i="36" s="1"/>
  <c r="EX171" i="36"/>
  <c r="EW171" i="36"/>
  <c r="EU171" i="36"/>
  <c r="EV171" i="36" s="1"/>
  <c r="EX170" i="36"/>
  <c r="EW170" i="36"/>
  <c r="EU170" i="36"/>
  <c r="EV170" i="36" s="1"/>
  <c r="EX169" i="36"/>
  <c r="EW169" i="36"/>
  <c r="EU169" i="36"/>
  <c r="EV169" i="36" s="1"/>
  <c r="EX168" i="36"/>
  <c r="EW168" i="36"/>
  <c r="EU168" i="36"/>
  <c r="EV168" i="36" s="1"/>
  <c r="EX167" i="36"/>
  <c r="EW167" i="36"/>
  <c r="EU167" i="36"/>
  <c r="EV167" i="36" s="1"/>
  <c r="EX166" i="36"/>
  <c r="EW166" i="36"/>
  <c r="EU166" i="36"/>
  <c r="EV166" i="36" s="1"/>
  <c r="EX165" i="36"/>
  <c r="EW165" i="36"/>
  <c r="EU165" i="36"/>
  <c r="EV165" i="36" s="1"/>
  <c r="EX164" i="36"/>
  <c r="EW164" i="36"/>
  <c r="EU164" i="36"/>
  <c r="EV164" i="36" s="1"/>
  <c r="EX163" i="36"/>
  <c r="EW163" i="36"/>
  <c r="EU163" i="36"/>
  <c r="EV163" i="36" s="1"/>
  <c r="EX162" i="36"/>
  <c r="EW162" i="36"/>
  <c r="EU162" i="36"/>
  <c r="EV162" i="36" s="1"/>
  <c r="EX161" i="36"/>
  <c r="EW161" i="36"/>
  <c r="EU161" i="36"/>
  <c r="EV161" i="36" s="1"/>
  <c r="EX160" i="36"/>
  <c r="EW160" i="36"/>
  <c r="EU160" i="36"/>
  <c r="EV160" i="36" s="1"/>
  <c r="EX159" i="36"/>
  <c r="EW159" i="36"/>
  <c r="EU159" i="36"/>
  <c r="EV159" i="36" s="1"/>
  <c r="EX158" i="36"/>
  <c r="EW158" i="36"/>
  <c r="EU158" i="36"/>
  <c r="EV158" i="36" s="1"/>
  <c r="EX157" i="36"/>
  <c r="EW157" i="36"/>
  <c r="EU157" i="36"/>
  <c r="EV157" i="36" s="1"/>
  <c r="EX156" i="36"/>
  <c r="EW156" i="36"/>
  <c r="EU156" i="36"/>
  <c r="EV156" i="36" s="1"/>
  <c r="EX155" i="36"/>
  <c r="EW155" i="36"/>
  <c r="EU155" i="36"/>
  <c r="EV155" i="36" s="1"/>
  <c r="EX154" i="36"/>
  <c r="EW154" i="36"/>
  <c r="EU154" i="36"/>
  <c r="EV154" i="36" s="1"/>
  <c r="EX153" i="36"/>
  <c r="EW153" i="36"/>
  <c r="EU153" i="36"/>
  <c r="EV153" i="36" s="1"/>
  <c r="EX152" i="36"/>
  <c r="EW152" i="36"/>
  <c r="EU152" i="36"/>
  <c r="EV152" i="36" s="1"/>
  <c r="EX151" i="36"/>
  <c r="EW151" i="36"/>
  <c r="EU151" i="36"/>
  <c r="EV151" i="36" s="1"/>
  <c r="EX150" i="36"/>
  <c r="EW150" i="36"/>
  <c r="EU150" i="36"/>
  <c r="EV150" i="36" s="1"/>
  <c r="EX149" i="36"/>
  <c r="EW149" i="36"/>
  <c r="EU149" i="36"/>
  <c r="EV149" i="36" s="1"/>
  <c r="EX148" i="36"/>
  <c r="EW148" i="36"/>
  <c r="EU148" i="36"/>
  <c r="EV148" i="36" s="1"/>
  <c r="EX147" i="36"/>
  <c r="EW147" i="36"/>
  <c r="EU147" i="36"/>
  <c r="EV147" i="36" s="1"/>
  <c r="EX146" i="36"/>
  <c r="EW146" i="36"/>
  <c r="EU146" i="36"/>
  <c r="EV146" i="36" s="1"/>
  <c r="EX145" i="36"/>
  <c r="EW145" i="36"/>
  <c r="EU145" i="36"/>
  <c r="EV145" i="36" s="1"/>
  <c r="EX144" i="36"/>
  <c r="EW144" i="36"/>
  <c r="EU144" i="36"/>
  <c r="EV144" i="36" s="1"/>
  <c r="EX143" i="36"/>
  <c r="EW143" i="36"/>
  <c r="EU143" i="36"/>
  <c r="EV143" i="36" s="1"/>
  <c r="EX142" i="36"/>
  <c r="EW142" i="36"/>
  <c r="EU142" i="36"/>
  <c r="EV142" i="36" s="1"/>
  <c r="EX141" i="36"/>
  <c r="EW141" i="36"/>
  <c r="EU141" i="36"/>
  <c r="EV141" i="36" s="1"/>
  <c r="EX140" i="36"/>
  <c r="EW140" i="36"/>
  <c r="EU140" i="36"/>
  <c r="EV140" i="36" s="1"/>
  <c r="EX139" i="36"/>
  <c r="EW139" i="36"/>
  <c r="EU139" i="36"/>
  <c r="EV139" i="36" s="1"/>
  <c r="EX138" i="36"/>
  <c r="EW138" i="36"/>
  <c r="EU138" i="36"/>
  <c r="EV138" i="36" s="1"/>
  <c r="EX137" i="36"/>
  <c r="EW137" i="36"/>
  <c r="EU137" i="36"/>
  <c r="EV137" i="36" s="1"/>
  <c r="EX136" i="36"/>
  <c r="EW136" i="36"/>
  <c r="EU136" i="36"/>
  <c r="EV136" i="36" s="1"/>
  <c r="EX135" i="36"/>
  <c r="EW135" i="36"/>
  <c r="EU135" i="36"/>
  <c r="EV135" i="36" s="1"/>
  <c r="EX134" i="36"/>
  <c r="EW134" i="36"/>
  <c r="EU134" i="36"/>
  <c r="EV134" i="36" s="1"/>
  <c r="EX133" i="36"/>
  <c r="EW133" i="36"/>
  <c r="EU133" i="36"/>
  <c r="EV133" i="36" s="1"/>
  <c r="EX132" i="36"/>
  <c r="EW132" i="36"/>
  <c r="EU132" i="36"/>
  <c r="EV132" i="36" s="1"/>
  <c r="EX131" i="36"/>
  <c r="EW131" i="36"/>
  <c r="EU131" i="36"/>
  <c r="EV131" i="36" s="1"/>
  <c r="EX130" i="36"/>
  <c r="EW130" i="36"/>
  <c r="EU130" i="36"/>
  <c r="EV130" i="36" s="1"/>
  <c r="EX129" i="36"/>
  <c r="EW129" i="36"/>
  <c r="EU129" i="36"/>
  <c r="EV129" i="36" s="1"/>
  <c r="EX128" i="36"/>
  <c r="EW128" i="36"/>
  <c r="EU128" i="36"/>
  <c r="EV128" i="36" s="1"/>
  <c r="EX127" i="36"/>
  <c r="EW127" i="36"/>
  <c r="EU127" i="36"/>
  <c r="EV127" i="36" s="1"/>
  <c r="EX126" i="36"/>
  <c r="EW126" i="36"/>
  <c r="EU126" i="36"/>
  <c r="EV126" i="36" s="1"/>
  <c r="EX125" i="36"/>
  <c r="EW125" i="36"/>
  <c r="EU125" i="36"/>
  <c r="EV125" i="36" s="1"/>
  <c r="EX124" i="36"/>
  <c r="EW124" i="36"/>
  <c r="EU124" i="36"/>
  <c r="EV124" i="36" s="1"/>
  <c r="EX123" i="36"/>
  <c r="EW123" i="36"/>
  <c r="EU123" i="36"/>
  <c r="EV123" i="36" s="1"/>
  <c r="EX122" i="36"/>
  <c r="EW122" i="36"/>
  <c r="EU122" i="36"/>
  <c r="EV122" i="36" s="1"/>
  <c r="EX121" i="36"/>
  <c r="EW121" i="36"/>
  <c r="EU121" i="36"/>
  <c r="EV121" i="36" s="1"/>
  <c r="EX120" i="36"/>
  <c r="EW120" i="36"/>
  <c r="EU120" i="36"/>
  <c r="EV120" i="36" s="1"/>
  <c r="EX119" i="36"/>
  <c r="EW119" i="36"/>
  <c r="EU119" i="36"/>
  <c r="EV119" i="36" s="1"/>
  <c r="EX118" i="36"/>
  <c r="EW118" i="36"/>
  <c r="EU118" i="36"/>
  <c r="EV118" i="36" s="1"/>
  <c r="EX117" i="36"/>
  <c r="EW117" i="36"/>
  <c r="EU117" i="36"/>
  <c r="EV117" i="36" s="1"/>
  <c r="EX116" i="36"/>
  <c r="EW116" i="36"/>
  <c r="EU116" i="36"/>
  <c r="EV116" i="36" s="1"/>
  <c r="EX115" i="36"/>
  <c r="EW115" i="36"/>
  <c r="EU115" i="36"/>
  <c r="EV115" i="36" s="1"/>
  <c r="EX114" i="36"/>
  <c r="EW114" i="36"/>
  <c r="EU114" i="36"/>
  <c r="EV114" i="36" s="1"/>
  <c r="EX113" i="36"/>
  <c r="EW113" i="36"/>
  <c r="EU113" i="36"/>
  <c r="EV113" i="36" s="1"/>
  <c r="EX112" i="36"/>
  <c r="EW112" i="36"/>
  <c r="EU112" i="36"/>
  <c r="EV112" i="36" s="1"/>
  <c r="EX111" i="36"/>
  <c r="EW111" i="36"/>
  <c r="EU111" i="36"/>
  <c r="EV111" i="36" s="1"/>
  <c r="EX110" i="36"/>
  <c r="EW110" i="36"/>
  <c r="EU110" i="36"/>
  <c r="EV110" i="36" s="1"/>
  <c r="EX109" i="36"/>
  <c r="EW109" i="36"/>
  <c r="EU109" i="36"/>
  <c r="EV109" i="36" s="1"/>
  <c r="EX108" i="36"/>
  <c r="EW108" i="36"/>
  <c r="EU108" i="36"/>
  <c r="EV108" i="36" s="1"/>
  <c r="EX107" i="36"/>
  <c r="EW107" i="36"/>
  <c r="EU107" i="36"/>
  <c r="EV107" i="36" s="1"/>
  <c r="EX106" i="36"/>
  <c r="EW106" i="36"/>
  <c r="EU106" i="36"/>
  <c r="EV106" i="36" s="1"/>
  <c r="EX105" i="36"/>
  <c r="EW105" i="36"/>
  <c r="EU105" i="36"/>
  <c r="EV105" i="36" s="1"/>
  <c r="EX104" i="36"/>
  <c r="EW104" i="36"/>
  <c r="EU104" i="36"/>
  <c r="EV104" i="36" s="1"/>
  <c r="EX103" i="36"/>
  <c r="EW103" i="36"/>
  <c r="EU103" i="36"/>
  <c r="EV103" i="36" s="1"/>
  <c r="EX102" i="36"/>
  <c r="EW102" i="36"/>
  <c r="EU102" i="36"/>
  <c r="EV102" i="36" s="1"/>
  <c r="EX101" i="36"/>
  <c r="EW101" i="36"/>
  <c r="EU101" i="36"/>
  <c r="EV101" i="36" s="1"/>
  <c r="EX100" i="36"/>
  <c r="EW100" i="36"/>
  <c r="EU100" i="36"/>
  <c r="EV100" i="36" s="1"/>
  <c r="EX99" i="36"/>
  <c r="EW99" i="36"/>
  <c r="EU99" i="36"/>
  <c r="EV99" i="36" s="1"/>
  <c r="EX98" i="36"/>
  <c r="EW98" i="36"/>
  <c r="EU98" i="36"/>
  <c r="EV98" i="36" s="1"/>
  <c r="EX97" i="36"/>
  <c r="EW97" i="36"/>
  <c r="EU97" i="36"/>
  <c r="EV97" i="36" s="1"/>
  <c r="EX96" i="36"/>
  <c r="EW96" i="36"/>
  <c r="EU96" i="36"/>
  <c r="EV96" i="36" s="1"/>
  <c r="EX95" i="36"/>
  <c r="EW95" i="36"/>
  <c r="EU95" i="36"/>
  <c r="EV95" i="36" s="1"/>
  <c r="EX94" i="36"/>
  <c r="EW94" i="36"/>
  <c r="EU94" i="36"/>
  <c r="EV94" i="36" s="1"/>
  <c r="EX93" i="36"/>
  <c r="EW93" i="36"/>
  <c r="EU93" i="36"/>
  <c r="EV93" i="36" s="1"/>
  <c r="EX92" i="36"/>
  <c r="EW92" i="36"/>
  <c r="EU92" i="36"/>
  <c r="EV92" i="36" s="1"/>
  <c r="EX91" i="36"/>
  <c r="EW91" i="36"/>
  <c r="EU91" i="36"/>
  <c r="EV91" i="36" s="1"/>
  <c r="EX90" i="36"/>
  <c r="EW90" i="36"/>
  <c r="EU90" i="36"/>
  <c r="EV90" i="36" s="1"/>
  <c r="EX89" i="36"/>
  <c r="EW89" i="36"/>
  <c r="EU89" i="36"/>
  <c r="EV89" i="36" s="1"/>
  <c r="EX88" i="36"/>
  <c r="EW88" i="36"/>
  <c r="EU88" i="36"/>
  <c r="EV88" i="36" s="1"/>
  <c r="EX87" i="36"/>
  <c r="EW87" i="36"/>
  <c r="EU87" i="36"/>
  <c r="EV87" i="36" s="1"/>
  <c r="EX86" i="36"/>
  <c r="EW86" i="36"/>
  <c r="EU86" i="36"/>
  <c r="EV86" i="36" s="1"/>
  <c r="EX85" i="36"/>
  <c r="EW85" i="36"/>
  <c r="EU85" i="36"/>
  <c r="EV85" i="36" s="1"/>
  <c r="EX84" i="36"/>
  <c r="EW84" i="36"/>
  <c r="EU84" i="36"/>
  <c r="EV84" i="36" s="1"/>
  <c r="EX83" i="36"/>
  <c r="EW83" i="36"/>
  <c r="EU83" i="36"/>
  <c r="EV83" i="36" s="1"/>
  <c r="EX82" i="36"/>
  <c r="EW82" i="36"/>
  <c r="EU82" i="36"/>
  <c r="EV82" i="36" s="1"/>
  <c r="EX81" i="36"/>
  <c r="EW81" i="36"/>
  <c r="EU81" i="36"/>
  <c r="EV81" i="36" s="1"/>
  <c r="EX80" i="36"/>
  <c r="EW80" i="36"/>
  <c r="EU80" i="36"/>
  <c r="EV80" i="36" s="1"/>
  <c r="EX79" i="36"/>
  <c r="EW79" i="36"/>
  <c r="EU79" i="36"/>
  <c r="EV79" i="36" s="1"/>
  <c r="EX78" i="36"/>
  <c r="EW78" i="36"/>
  <c r="EU78" i="36"/>
  <c r="EV78" i="36" s="1"/>
  <c r="EX77" i="36"/>
  <c r="EW77" i="36"/>
  <c r="EU77" i="36"/>
  <c r="EV77" i="36" s="1"/>
  <c r="EX76" i="36"/>
  <c r="EW76" i="36"/>
  <c r="EU76" i="36"/>
  <c r="EV76" i="36" s="1"/>
  <c r="EX75" i="36"/>
  <c r="EW75" i="36"/>
  <c r="EU75" i="36"/>
  <c r="EV75" i="36" s="1"/>
  <c r="EX74" i="36"/>
  <c r="EW74" i="36"/>
  <c r="EU74" i="36"/>
  <c r="EV74" i="36" s="1"/>
  <c r="EX73" i="36"/>
  <c r="EW73" i="36"/>
  <c r="EU73" i="36"/>
  <c r="EV73" i="36" s="1"/>
  <c r="EX72" i="36"/>
  <c r="EW72" i="36"/>
  <c r="EU72" i="36"/>
  <c r="EV72" i="36" s="1"/>
  <c r="EX71" i="36"/>
  <c r="EW71" i="36"/>
  <c r="EU71" i="36"/>
  <c r="EV71" i="36" s="1"/>
  <c r="EX70" i="36"/>
  <c r="EW70" i="36"/>
  <c r="EU70" i="36"/>
  <c r="EV70" i="36" s="1"/>
  <c r="EX69" i="36"/>
  <c r="EW69" i="36"/>
  <c r="EU69" i="36"/>
  <c r="EV69" i="36" s="1"/>
  <c r="EX68" i="36"/>
  <c r="EW68" i="36"/>
  <c r="EU68" i="36"/>
  <c r="EV68" i="36" s="1"/>
  <c r="EX67" i="36"/>
  <c r="EW67" i="36"/>
  <c r="EU67" i="36"/>
  <c r="EV67" i="36" s="1"/>
  <c r="EX66" i="36"/>
  <c r="EW66" i="36"/>
  <c r="EU66" i="36"/>
  <c r="EV66" i="36" s="1"/>
  <c r="EX65" i="36"/>
  <c r="EW65" i="36"/>
  <c r="EU65" i="36"/>
  <c r="EV65" i="36" s="1"/>
  <c r="EX64" i="36"/>
  <c r="EW64" i="36"/>
  <c r="EU64" i="36"/>
  <c r="EV64" i="36" s="1"/>
  <c r="EX63" i="36"/>
  <c r="EW63" i="36"/>
  <c r="EU63" i="36"/>
  <c r="EV63" i="36" s="1"/>
  <c r="EX62" i="36"/>
  <c r="EW62" i="36"/>
  <c r="EU62" i="36"/>
  <c r="EV62" i="36" s="1"/>
  <c r="EX61" i="36"/>
  <c r="EW61" i="36"/>
  <c r="EU61" i="36"/>
  <c r="EV61" i="36" s="1"/>
  <c r="EX60" i="36"/>
  <c r="EW60" i="36"/>
  <c r="EU60" i="36"/>
  <c r="EV60" i="36" s="1"/>
  <c r="EX59" i="36"/>
  <c r="EW59" i="36"/>
  <c r="EU59" i="36"/>
  <c r="EV59" i="36" s="1"/>
  <c r="EX58" i="36"/>
  <c r="EW58" i="36"/>
  <c r="EU58" i="36"/>
  <c r="EV58" i="36" s="1"/>
  <c r="EX57" i="36"/>
  <c r="EW57" i="36"/>
  <c r="EU57" i="36"/>
  <c r="EV57" i="36" s="1"/>
  <c r="EX56" i="36"/>
  <c r="EW56" i="36"/>
  <c r="EU56" i="36"/>
  <c r="EV56" i="36" s="1"/>
  <c r="EX55" i="36"/>
  <c r="EW55" i="36"/>
  <c r="EU55" i="36"/>
  <c r="EV55" i="36" s="1"/>
  <c r="EX54" i="36"/>
  <c r="EW54" i="36"/>
  <c r="EU54" i="36"/>
  <c r="EV54" i="36" s="1"/>
  <c r="EX53" i="36"/>
  <c r="EW53" i="36"/>
  <c r="EU53" i="36"/>
  <c r="EV53" i="36" s="1"/>
  <c r="EX52" i="36"/>
  <c r="EW52" i="36"/>
  <c r="EU52" i="36"/>
  <c r="EV52" i="36" s="1"/>
  <c r="EX51" i="36"/>
  <c r="EW51" i="36"/>
  <c r="EU51" i="36"/>
  <c r="EV51" i="36" s="1"/>
  <c r="EX50" i="36"/>
  <c r="EW50" i="36"/>
  <c r="EU50" i="36"/>
  <c r="EV50" i="36" s="1"/>
  <c r="EX49" i="36"/>
  <c r="EW49" i="36"/>
  <c r="EU49" i="36"/>
  <c r="EV49" i="36" s="1"/>
  <c r="EX48" i="36"/>
  <c r="EW48" i="36"/>
  <c r="EU48" i="36"/>
  <c r="EV48" i="36" s="1"/>
  <c r="EX47" i="36"/>
  <c r="EW47" i="36"/>
  <c r="EU47" i="36"/>
  <c r="EV47" i="36" s="1"/>
  <c r="EX46" i="36"/>
  <c r="EW46" i="36"/>
  <c r="EU46" i="36"/>
  <c r="EV46" i="36" s="1"/>
  <c r="EX45" i="36"/>
  <c r="EW45" i="36"/>
  <c r="EU45" i="36"/>
  <c r="EV45" i="36" s="1"/>
  <c r="EX44" i="36"/>
  <c r="EW44" i="36"/>
  <c r="EU44" i="36"/>
  <c r="EV44" i="36" s="1"/>
  <c r="EX43" i="36"/>
  <c r="EW43" i="36"/>
  <c r="EU43" i="36"/>
  <c r="EV43" i="36" s="1"/>
  <c r="EX42" i="36"/>
  <c r="EW42" i="36"/>
  <c r="EU42" i="36"/>
  <c r="EV42" i="36" s="1"/>
  <c r="EX41" i="36"/>
  <c r="EW41" i="36"/>
  <c r="EU41" i="36"/>
  <c r="EV41" i="36" s="1"/>
  <c r="EX40" i="36"/>
  <c r="EW40" i="36"/>
  <c r="EU40" i="36"/>
  <c r="EV40" i="36" s="1"/>
  <c r="EX39" i="36"/>
  <c r="EW39" i="36"/>
  <c r="EU39" i="36"/>
  <c r="EV39" i="36" s="1"/>
  <c r="EX38" i="36"/>
  <c r="EW38" i="36"/>
  <c r="EU38" i="36"/>
  <c r="EV38" i="36" s="1"/>
  <c r="EX37" i="36"/>
  <c r="EW37" i="36"/>
  <c r="EU37" i="36"/>
  <c r="EV37" i="36" s="1"/>
  <c r="EX36" i="36"/>
  <c r="EW36" i="36"/>
  <c r="EU36" i="36"/>
  <c r="EV36" i="36" s="1"/>
  <c r="EX35" i="36"/>
  <c r="EW35" i="36"/>
  <c r="EU35" i="36"/>
  <c r="EV35" i="36" s="1"/>
  <c r="EX34" i="36"/>
  <c r="EW34" i="36"/>
  <c r="EU34" i="36"/>
  <c r="EV34" i="36" s="1"/>
  <c r="EX33" i="36"/>
  <c r="EW33" i="36"/>
  <c r="EU33" i="36"/>
  <c r="EV33" i="36" s="1"/>
  <c r="EX32" i="36"/>
  <c r="EW32" i="36"/>
  <c r="EU32" i="36"/>
  <c r="EV32" i="36" s="1"/>
  <c r="EX31" i="36"/>
  <c r="EW31" i="36"/>
  <c r="EU31" i="36"/>
  <c r="EV31" i="36" s="1"/>
  <c r="EX30" i="36"/>
  <c r="EW30" i="36"/>
  <c r="EU30" i="36"/>
  <c r="EV30" i="36" s="1"/>
  <c r="EX29" i="36"/>
  <c r="EW29" i="36"/>
  <c r="EU29" i="36"/>
  <c r="EV29" i="36" s="1"/>
  <c r="EX28" i="36"/>
  <c r="EW28" i="36"/>
  <c r="EU28" i="36"/>
  <c r="EV28" i="36" s="1"/>
  <c r="EX27" i="36"/>
  <c r="EW27" i="36"/>
  <c r="EU27" i="36"/>
  <c r="EV27" i="36" s="1"/>
  <c r="EX26" i="36"/>
  <c r="EW26" i="36"/>
  <c r="EU26" i="36"/>
  <c r="EV26" i="36" s="1"/>
  <c r="EX25" i="36"/>
  <c r="EW25" i="36"/>
  <c r="EU25" i="36"/>
  <c r="EV25" i="36" s="1"/>
  <c r="EX24" i="36"/>
  <c r="EW24" i="36"/>
  <c r="EU24" i="36"/>
  <c r="EV24" i="36" s="1"/>
  <c r="EX23" i="36"/>
  <c r="EW23" i="36"/>
  <c r="EU23" i="36"/>
  <c r="EV23" i="36" s="1"/>
  <c r="EX22" i="36"/>
  <c r="EW22" i="36"/>
  <c r="EU22" i="36"/>
  <c r="EV22" i="36" s="1"/>
  <c r="EX21" i="36"/>
  <c r="EW21" i="36"/>
  <c r="EU21" i="36"/>
  <c r="EV21" i="36" s="1"/>
  <c r="EX20" i="36"/>
  <c r="EW20" i="36"/>
  <c r="EU20" i="36"/>
  <c r="EV20" i="36" s="1"/>
  <c r="EX19" i="36"/>
  <c r="EW19" i="36"/>
  <c r="EU19" i="36"/>
  <c r="EV19" i="36" s="1"/>
  <c r="EX18" i="36"/>
  <c r="EW18" i="36"/>
  <c r="EU18" i="36"/>
  <c r="EV18" i="36" s="1"/>
  <c r="EX17" i="36"/>
  <c r="EW17" i="36"/>
  <c r="EU17" i="36"/>
  <c r="EV17" i="36" s="1"/>
  <c r="EX16" i="36"/>
  <c r="EW16" i="36"/>
  <c r="EU16" i="36"/>
  <c r="EV16" i="36" s="1"/>
  <c r="EX15" i="36"/>
  <c r="EW15" i="36"/>
  <c r="EU15" i="36"/>
  <c r="EV15" i="36" s="1"/>
  <c r="EX14" i="36"/>
  <c r="EW14" i="36"/>
  <c r="EU14" i="36"/>
  <c r="EV14" i="36" s="1"/>
  <c r="EX13" i="36"/>
  <c r="EW13" i="36"/>
  <c r="EU13" i="36"/>
  <c r="EV13" i="36" s="1"/>
  <c r="EX12" i="36"/>
  <c r="EW12" i="36"/>
  <c r="EU12" i="36"/>
  <c r="EV12" i="36" s="1"/>
  <c r="EX11" i="36"/>
  <c r="EW11" i="36"/>
  <c r="EU11" i="36"/>
  <c r="EV11" i="36" s="1"/>
  <c r="EX10" i="36"/>
  <c r="EW10" i="36"/>
  <c r="EU10" i="36"/>
  <c r="EV10" i="36" s="1"/>
  <c r="EX9" i="36"/>
  <c r="EW9" i="36"/>
  <c r="EU9" i="36"/>
  <c r="EV9" i="36" s="1"/>
  <c r="EX8" i="36"/>
  <c r="EW8" i="36"/>
  <c r="EU8" i="36"/>
  <c r="EV8" i="36" s="1"/>
  <c r="EJ506" i="36"/>
  <c r="EI506" i="36"/>
  <c r="EG506" i="36"/>
  <c r="EH506" i="36" s="1"/>
  <c r="EJ505" i="36"/>
  <c r="EI505" i="36"/>
  <c r="EG505" i="36"/>
  <c r="EH505" i="36" s="1"/>
  <c r="EJ504" i="36"/>
  <c r="EI504" i="36"/>
  <c r="EG504" i="36"/>
  <c r="EH504" i="36" s="1"/>
  <c r="EJ503" i="36"/>
  <c r="EI503" i="36"/>
  <c r="EG503" i="36"/>
  <c r="EH503" i="36" s="1"/>
  <c r="EJ502" i="36"/>
  <c r="EI502" i="36"/>
  <c r="EG502" i="36"/>
  <c r="EH502" i="36" s="1"/>
  <c r="EJ501" i="36"/>
  <c r="EI501" i="36"/>
  <c r="EG501" i="36"/>
  <c r="EH501" i="36" s="1"/>
  <c r="EJ500" i="36"/>
  <c r="EI500" i="36"/>
  <c r="EG500" i="36"/>
  <c r="EH500" i="36" s="1"/>
  <c r="EJ499" i="36"/>
  <c r="EI499" i="36"/>
  <c r="EG499" i="36"/>
  <c r="EH499" i="36" s="1"/>
  <c r="EJ498" i="36"/>
  <c r="EI498" i="36"/>
  <c r="EG498" i="36"/>
  <c r="EH498" i="36" s="1"/>
  <c r="EJ497" i="36"/>
  <c r="EI497" i="36"/>
  <c r="EG497" i="36"/>
  <c r="EH497" i="36" s="1"/>
  <c r="EJ496" i="36"/>
  <c r="EI496" i="36"/>
  <c r="EG496" i="36"/>
  <c r="EH496" i="36" s="1"/>
  <c r="EJ495" i="36"/>
  <c r="EI495" i="36"/>
  <c r="EG495" i="36"/>
  <c r="EH495" i="36" s="1"/>
  <c r="EJ494" i="36"/>
  <c r="EI494" i="36"/>
  <c r="EG494" i="36"/>
  <c r="EH494" i="36" s="1"/>
  <c r="EJ493" i="36"/>
  <c r="EI493" i="36"/>
  <c r="EG493" i="36"/>
  <c r="EH493" i="36" s="1"/>
  <c r="EJ492" i="36"/>
  <c r="EI492" i="36"/>
  <c r="EG492" i="36"/>
  <c r="EH492" i="36" s="1"/>
  <c r="EJ491" i="36"/>
  <c r="EI491" i="36"/>
  <c r="EG491" i="36"/>
  <c r="EH491" i="36" s="1"/>
  <c r="EJ490" i="36"/>
  <c r="EI490" i="36"/>
  <c r="EG490" i="36"/>
  <c r="EH490" i="36" s="1"/>
  <c r="EJ489" i="36"/>
  <c r="EI489" i="36"/>
  <c r="EG489" i="36"/>
  <c r="EH489" i="36" s="1"/>
  <c r="EJ488" i="36"/>
  <c r="EI488" i="36"/>
  <c r="EG488" i="36"/>
  <c r="EH488" i="36" s="1"/>
  <c r="EJ487" i="36"/>
  <c r="EI487" i="36"/>
  <c r="EG487" i="36"/>
  <c r="EH487" i="36" s="1"/>
  <c r="EJ486" i="36"/>
  <c r="EI486" i="36"/>
  <c r="EG486" i="36"/>
  <c r="EH486" i="36" s="1"/>
  <c r="EJ485" i="36"/>
  <c r="EI485" i="36"/>
  <c r="EG485" i="36"/>
  <c r="EH485" i="36" s="1"/>
  <c r="EJ484" i="36"/>
  <c r="EI484" i="36"/>
  <c r="EG484" i="36"/>
  <c r="EH484" i="36" s="1"/>
  <c r="EJ483" i="36"/>
  <c r="EI483" i="36"/>
  <c r="EG483" i="36"/>
  <c r="EH483" i="36" s="1"/>
  <c r="EJ482" i="36"/>
  <c r="EI482" i="36"/>
  <c r="EG482" i="36"/>
  <c r="EH482" i="36" s="1"/>
  <c r="EJ481" i="36"/>
  <c r="EI481" i="36"/>
  <c r="EG481" i="36"/>
  <c r="EH481" i="36" s="1"/>
  <c r="EJ480" i="36"/>
  <c r="EI480" i="36"/>
  <c r="EG480" i="36"/>
  <c r="EH480" i="36" s="1"/>
  <c r="EJ479" i="36"/>
  <c r="EI479" i="36"/>
  <c r="EG479" i="36"/>
  <c r="EH479" i="36" s="1"/>
  <c r="EJ478" i="36"/>
  <c r="EI478" i="36"/>
  <c r="EG478" i="36"/>
  <c r="EH478" i="36" s="1"/>
  <c r="EJ477" i="36"/>
  <c r="EI477" i="36"/>
  <c r="EG477" i="36"/>
  <c r="EH477" i="36" s="1"/>
  <c r="EJ476" i="36"/>
  <c r="EI476" i="36"/>
  <c r="EG476" i="36"/>
  <c r="EH476" i="36" s="1"/>
  <c r="EJ475" i="36"/>
  <c r="EI475" i="36"/>
  <c r="EG475" i="36"/>
  <c r="EH475" i="36" s="1"/>
  <c r="EJ474" i="36"/>
  <c r="EI474" i="36"/>
  <c r="EG474" i="36"/>
  <c r="EH474" i="36" s="1"/>
  <c r="EJ473" i="36"/>
  <c r="EI473" i="36"/>
  <c r="EG473" i="36"/>
  <c r="EH473" i="36" s="1"/>
  <c r="EJ472" i="36"/>
  <c r="EI472" i="36"/>
  <c r="EG472" i="36"/>
  <c r="EH472" i="36" s="1"/>
  <c r="EJ471" i="36"/>
  <c r="EI471" i="36"/>
  <c r="EG471" i="36"/>
  <c r="EH471" i="36" s="1"/>
  <c r="EJ470" i="36"/>
  <c r="EI470" i="36"/>
  <c r="EG470" i="36"/>
  <c r="EH470" i="36" s="1"/>
  <c r="EJ469" i="36"/>
  <c r="EI469" i="36"/>
  <c r="EG469" i="36"/>
  <c r="EH469" i="36" s="1"/>
  <c r="EJ468" i="36"/>
  <c r="EI468" i="36"/>
  <c r="EG468" i="36"/>
  <c r="EH468" i="36" s="1"/>
  <c r="EJ467" i="36"/>
  <c r="EI467" i="36"/>
  <c r="EG467" i="36"/>
  <c r="EH467" i="36" s="1"/>
  <c r="EJ466" i="36"/>
  <c r="EI466" i="36"/>
  <c r="EG466" i="36"/>
  <c r="EH466" i="36" s="1"/>
  <c r="EJ465" i="36"/>
  <c r="EI465" i="36"/>
  <c r="EG465" i="36"/>
  <c r="EH465" i="36" s="1"/>
  <c r="EJ464" i="36"/>
  <c r="EI464" i="36"/>
  <c r="EG464" i="36"/>
  <c r="EH464" i="36" s="1"/>
  <c r="EJ463" i="36"/>
  <c r="EI463" i="36"/>
  <c r="EG463" i="36"/>
  <c r="EH463" i="36" s="1"/>
  <c r="EJ462" i="36"/>
  <c r="EI462" i="36"/>
  <c r="EG462" i="36"/>
  <c r="EH462" i="36" s="1"/>
  <c r="EJ461" i="36"/>
  <c r="EI461" i="36"/>
  <c r="EG461" i="36"/>
  <c r="EH461" i="36" s="1"/>
  <c r="EJ460" i="36"/>
  <c r="EI460" i="36"/>
  <c r="EG460" i="36"/>
  <c r="EH460" i="36" s="1"/>
  <c r="EJ459" i="36"/>
  <c r="EI459" i="36"/>
  <c r="EG459" i="36"/>
  <c r="EH459" i="36" s="1"/>
  <c r="EJ458" i="36"/>
  <c r="EI458" i="36"/>
  <c r="EG458" i="36"/>
  <c r="EH458" i="36" s="1"/>
  <c r="EJ457" i="36"/>
  <c r="EI457" i="36"/>
  <c r="EG457" i="36"/>
  <c r="EH457" i="36" s="1"/>
  <c r="EJ456" i="36"/>
  <c r="EI456" i="36"/>
  <c r="EG456" i="36"/>
  <c r="EH456" i="36" s="1"/>
  <c r="EJ455" i="36"/>
  <c r="EI455" i="36"/>
  <c r="EG455" i="36"/>
  <c r="EH455" i="36" s="1"/>
  <c r="EJ454" i="36"/>
  <c r="EI454" i="36"/>
  <c r="EG454" i="36"/>
  <c r="EH454" i="36" s="1"/>
  <c r="EJ453" i="36"/>
  <c r="EI453" i="36"/>
  <c r="EG453" i="36"/>
  <c r="EH453" i="36" s="1"/>
  <c r="EJ452" i="36"/>
  <c r="EI452" i="36"/>
  <c r="EG452" i="36"/>
  <c r="EH452" i="36" s="1"/>
  <c r="EJ451" i="36"/>
  <c r="EI451" i="36"/>
  <c r="EG451" i="36"/>
  <c r="EH451" i="36" s="1"/>
  <c r="EJ450" i="36"/>
  <c r="EI450" i="36"/>
  <c r="EG450" i="36"/>
  <c r="EH450" i="36" s="1"/>
  <c r="EJ449" i="36"/>
  <c r="EI449" i="36"/>
  <c r="EG449" i="36"/>
  <c r="EH449" i="36" s="1"/>
  <c r="EJ448" i="36"/>
  <c r="EI448" i="36"/>
  <c r="EG448" i="36"/>
  <c r="EH448" i="36" s="1"/>
  <c r="EJ447" i="36"/>
  <c r="EI447" i="36"/>
  <c r="EG447" i="36"/>
  <c r="EH447" i="36" s="1"/>
  <c r="EJ446" i="36"/>
  <c r="EI446" i="36"/>
  <c r="EG446" i="36"/>
  <c r="EH446" i="36" s="1"/>
  <c r="EJ445" i="36"/>
  <c r="EI445" i="36"/>
  <c r="EG445" i="36"/>
  <c r="EH445" i="36" s="1"/>
  <c r="EJ444" i="36"/>
  <c r="EI444" i="36"/>
  <c r="EG444" i="36"/>
  <c r="EH444" i="36" s="1"/>
  <c r="EJ443" i="36"/>
  <c r="EI443" i="36"/>
  <c r="EG443" i="36"/>
  <c r="EH443" i="36" s="1"/>
  <c r="EJ442" i="36"/>
  <c r="EI442" i="36"/>
  <c r="EG442" i="36"/>
  <c r="EH442" i="36" s="1"/>
  <c r="EJ441" i="36"/>
  <c r="EI441" i="36"/>
  <c r="EG441" i="36"/>
  <c r="EH441" i="36" s="1"/>
  <c r="EJ440" i="36"/>
  <c r="EI440" i="36"/>
  <c r="EG440" i="36"/>
  <c r="EH440" i="36" s="1"/>
  <c r="EJ439" i="36"/>
  <c r="EI439" i="36"/>
  <c r="EG439" i="36"/>
  <c r="EH439" i="36" s="1"/>
  <c r="EJ438" i="36"/>
  <c r="EI438" i="36"/>
  <c r="EG438" i="36"/>
  <c r="EH438" i="36" s="1"/>
  <c r="EJ437" i="36"/>
  <c r="EI437" i="36"/>
  <c r="EG437" i="36"/>
  <c r="EH437" i="36" s="1"/>
  <c r="EJ436" i="36"/>
  <c r="EI436" i="36"/>
  <c r="EG436" i="36"/>
  <c r="EH436" i="36" s="1"/>
  <c r="EJ435" i="36"/>
  <c r="EI435" i="36"/>
  <c r="EG435" i="36"/>
  <c r="EH435" i="36" s="1"/>
  <c r="EJ434" i="36"/>
  <c r="EI434" i="36"/>
  <c r="EG434" i="36"/>
  <c r="EH434" i="36" s="1"/>
  <c r="EJ433" i="36"/>
  <c r="EI433" i="36"/>
  <c r="EG433" i="36"/>
  <c r="EH433" i="36" s="1"/>
  <c r="EJ432" i="36"/>
  <c r="EI432" i="36"/>
  <c r="EG432" i="36"/>
  <c r="EH432" i="36" s="1"/>
  <c r="EJ431" i="36"/>
  <c r="EI431" i="36"/>
  <c r="EG431" i="36"/>
  <c r="EH431" i="36" s="1"/>
  <c r="EJ430" i="36"/>
  <c r="EI430" i="36"/>
  <c r="EG430" i="36"/>
  <c r="EH430" i="36" s="1"/>
  <c r="EJ429" i="36"/>
  <c r="EI429" i="36"/>
  <c r="EG429" i="36"/>
  <c r="EH429" i="36" s="1"/>
  <c r="EJ428" i="36"/>
  <c r="EI428" i="36"/>
  <c r="EG428" i="36"/>
  <c r="EH428" i="36" s="1"/>
  <c r="EJ427" i="36"/>
  <c r="EI427" i="36"/>
  <c r="EG427" i="36"/>
  <c r="EH427" i="36" s="1"/>
  <c r="EJ426" i="36"/>
  <c r="EI426" i="36"/>
  <c r="EG426" i="36"/>
  <c r="EH426" i="36" s="1"/>
  <c r="EJ425" i="36"/>
  <c r="EI425" i="36"/>
  <c r="EG425" i="36"/>
  <c r="EH425" i="36" s="1"/>
  <c r="EJ424" i="36"/>
  <c r="EI424" i="36"/>
  <c r="EG424" i="36"/>
  <c r="EH424" i="36" s="1"/>
  <c r="EJ423" i="36"/>
  <c r="EI423" i="36"/>
  <c r="EG423" i="36"/>
  <c r="EH423" i="36" s="1"/>
  <c r="EJ422" i="36"/>
  <c r="EI422" i="36"/>
  <c r="EG422" i="36"/>
  <c r="EH422" i="36" s="1"/>
  <c r="EJ421" i="36"/>
  <c r="EI421" i="36"/>
  <c r="EG421" i="36"/>
  <c r="EH421" i="36" s="1"/>
  <c r="EJ420" i="36"/>
  <c r="EI420" i="36"/>
  <c r="EG420" i="36"/>
  <c r="EH420" i="36" s="1"/>
  <c r="EJ419" i="36"/>
  <c r="EI419" i="36"/>
  <c r="EG419" i="36"/>
  <c r="EH419" i="36" s="1"/>
  <c r="EJ418" i="36"/>
  <c r="EI418" i="36"/>
  <c r="EG418" i="36"/>
  <c r="EH418" i="36" s="1"/>
  <c r="EJ417" i="36"/>
  <c r="EI417" i="36"/>
  <c r="EG417" i="36"/>
  <c r="EH417" i="36" s="1"/>
  <c r="EJ416" i="36"/>
  <c r="EI416" i="36"/>
  <c r="EG416" i="36"/>
  <c r="EH416" i="36" s="1"/>
  <c r="EJ415" i="36"/>
  <c r="EI415" i="36"/>
  <c r="EG415" i="36"/>
  <c r="EH415" i="36" s="1"/>
  <c r="EJ414" i="36"/>
  <c r="EI414" i="36"/>
  <c r="EG414" i="36"/>
  <c r="EH414" i="36" s="1"/>
  <c r="EJ413" i="36"/>
  <c r="EI413" i="36"/>
  <c r="EG413" i="36"/>
  <c r="EH413" i="36" s="1"/>
  <c r="EJ412" i="36"/>
  <c r="EI412" i="36"/>
  <c r="EG412" i="36"/>
  <c r="EH412" i="36" s="1"/>
  <c r="EJ411" i="36"/>
  <c r="EI411" i="36"/>
  <c r="EG411" i="36"/>
  <c r="EH411" i="36" s="1"/>
  <c r="EJ410" i="36"/>
  <c r="EI410" i="36"/>
  <c r="EG410" i="36"/>
  <c r="EH410" i="36" s="1"/>
  <c r="EJ409" i="36"/>
  <c r="EI409" i="36"/>
  <c r="EG409" i="36"/>
  <c r="EH409" i="36" s="1"/>
  <c r="EJ408" i="36"/>
  <c r="EI408" i="36"/>
  <c r="EG408" i="36"/>
  <c r="EH408" i="36" s="1"/>
  <c r="EJ407" i="36"/>
  <c r="EI407" i="36"/>
  <c r="EG407" i="36"/>
  <c r="EH407" i="36" s="1"/>
  <c r="EJ406" i="36"/>
  <c r="EI406" i="36"/>
  <c r="EG406" i="36"/>
  <c r="EH406" i="36" s="1"/>
  <c r="EJ405" i="36"/>
  <c r="EI405" i="36"/>
  <c r="EG405" i="36"/>
  <c r="EH405" i="36" s="1"/>
  <c r="EJ404" i="36"/>
  <c r="EI404" i="36"/>
  <c r="EG404" i="36"/>
  <c r="EH404" i="36" s="1"/>
  <c r="EJ403" i="36"/>
  <c r="EI403" i="36"/>
  <c r="EG403" i="36"/>
  <c r="EH403" i="36" s="1"/>
  <c r="EJ402" i="36"/>
  <c r="EI402" i="36"/>
  <c r="EG402" i="36"/>
  <c r="EH402" i="36" s="1"/>
  <c r="EJ401" i="36"/>
  <c r="EI401" i="36"/>
  <c r="EG401" i="36"/>
  <c r="EH401" i="36" s="1"/>
  <c r="EJ400" i="36"/>
  <c r="EI400" i="36"/>
  <c r="EG400" i="36"/>
  <c r="EH400" i="36" s="1"/>
  <c r="EJ399" i="36"/>
  <c r="EI399" i="36"/>
  <c r="EG399" i="36"/>
  <c r="EH399" i="36" s="1"/>
  <c r="EJ398" i="36"/>
  <c r="EI398" i="36"/>
  <c r="EG398" i="36"/>
  <c r="EH398" i="36" s="1"/>
  <c r="EJ397" i="36"/>
  <c r="EI397" i="36"/>
  <c r="EG397" i="36"/>
  <c r="EH397" i="36" s="1"/>
  <c r="EJ396" i="36"/>
  <c r="EI396" i="36"/>
  <c r="EG396" i="36"/>
  <c r="EH396" i="36" s="1"/>
  <c r="EJ395" i="36"/>
  <c r="EI395" i="36"/>
  <c r="EG395" i="36"/>
  <c r="EH395" i="36" s="1"/>
  <c r="EJ394" i="36"/>
  <c r="EI394" i="36"/>
  <c r="EG394" i="36"/>
  <c r="EH394" i="36" s="1"/>
  <c r="EJ393" i="36"/>
  <c r="EI393" i="36"/>
  <c r="EG393" i="36"/>
  <c r="EH393" i="36" s="1"/>
  <c r="EJ392" i="36"/>
  <c r="EI392" i="36"/>
  <c r="EG392" i="36"/>
  <c r="EH392" i="36" s="1"/>
  <c r="EJ391" i="36"/>
  <c r="EI391" i="36"/>
  <c r="EG391" i="36"/>
  <c r="EH391" i="36" s="1"/>
  <c r="EJ390" i="36"/>
  <c r="EI390" i="36"/>
  <c r="EG390" i="36"/>
  <c r="EH390" i="36" s="1"/>
  <c r="EJ389" i="36"/>
  <c r="EI389" i="36"/>
  <c r="EG389" i="36"/>
  <c r="EH389" i="36" s="1"/>
  <c r="EJ388" i="36"/>
  <c r="EI388" i="36"/>
  <c r="EG388" i="36"/>
  <c r="EH388" i="36" s="1"/>
  <c r="EJ387" i="36"/>
  <c r="EI387" i="36"/>
  <c r="EG387" i="36"/>
  <c r="EH387" i="36" s="1"/>
  <c r="EJ386" i="36"/>
  <c r="EI386" i="36"/>
  <c r="EG386" i="36"/>
  <c r="EH386" i="36" s="1"/>
  <c r="EJ385" i="36"/>
  <c r="EI385" i="36"/>
  <c r="EG385" i="36"/>
  <c r="EH385" i="36" s="1"/>
  <c r="EJ384" i="36"/>
  <c r="EI384" i="36"/>
  <c r="EG384" i="36"/>
  <c r="EH384" i="36" s="1"/>
  <c r="EJ383" i="36"/>
  <c r="EI383" i="36"/>
  <c r="EG383" i="36"/>
  <c r="EH383" i="36" s="1"/>
  <c r="EJ382" i="36"/>
  <c r="EI382" i="36"/>
  <c r="EG382" i="36"/>
  <c r="EH382" i="36" s="1"/>
  <c r="EJ381" i="36"/>
  <c r="EI381" i="36"/>
  <c r="EG381" i="36"/>
  <c r="EH381" i="36" s="1"/>
  <c r="EJ380" i="36"/>
  <c r="EI380" i="36"/>
  <c r="EG380" i="36"/>
  <c r="EH380" i="36" s="1"/>
  <c r="EJ379" i="36"/>
  <c r="EI379" i="36"/>
  <c r="EG379" i="36"/>
  <c r="EH379" i="36" s="1"/>
  <c r="EJ378" i="36"/>
  <c r="EI378" i="36"/>
  <c r="EG378" i="36"/>
  <c r="EH378" i="36" s="1"/>
  <c r="EJ377" i="36"/>
  <c r="EI377" i="36"/>
  <c r="EG377" i="36"/>
  <c r="EH377" i="36" s="1"/>
  <c r="EJ376" i="36"/>
  <c r="EI376" i="36"/>
  <c r="EG376" i="36"/>
  <c r="EH376" i="36" s="1"/>
  <c r="EJ375" i="36"/>
  <c r="EI375" i="36"/>
  <c r="EG375" i="36"/>
  <c r="EH375" i="36" s="1"/>
  <c r="EJ374" i="36"/>
  <c r="EI374" i="36"/>
  <c r="EG374" i="36"/>
  <c r="EH374" i="36" s="1"/>
  <c r="EJ373" i="36"/>
  <c r="EI373" i="36"/>
  <c r="EG373" i="36"/>
  <c r="EH373" i="36" s="1"/>
  <c r="EJ372" i="36"/>
  <c r="EI372" i="36"/>
  <c r="EG372" i="36"/>
  <c r="EH372" i="36" s="1"/>
  <c r="EJ371" i="36"/>
  <c r="EI371" i="36"/>
  <c r="EG371" i="36"/>
  <c r="EH371" i="36" s="1"/>
  <c r="EJ370" i="36"/>
  <c r="EI370" i="36"/>
  <c r="EG370" i="36"/>
  <c r="EH370" i="36" s="1"/>
  <c r="EJ369" i="36"/>
  <c r="EI369" i="36"/>
  <c r="EG369" i="36"/>
  <c r="EH369" i="36" s="1"/>
  <c r="EJ368" i="36"/>
  <c r="EI368" i="36"/>
  <c r="EG368" i="36"/>
  <c r="EH368" i="36" s="1"/>
  <c r="EJ367" i="36"/>
  <c r="EI367" i="36"/>
  <c r="EG367" i="36"/>
  <c r="EH367" i="36" s="1"/>
  <c r="EJ366" i="36"/>
  <c r="EI366" i="36"/>
  <c r="EG366" i="36"/>
  <c r="EH366" i="36" s="1"/>
  <c r="EJ365" i="36"/>
  <c r="EI365" i="36"/>
  <c r="EG365" i="36"/>
  <c r="EH365" i="36" s="1"/>
  <c r="EJ364" i="36"/>
  <c r="EI364" i="36"/>
  <c r="EG364" i="36"/>
  <c r="EH364" i="36" s="1"/>
  <c r="EJ363" i="36"/>
  <c r="EI363" i="36"/>
  <c r="EG363" i="36"/>
  <c r="EH363" i="36" s="1"/>
  <c r="EJ362" i="36"/>
  <c r="EI362" i="36"/>
  <c r="EG362" i="36"/>
  <c r="EH362" i="36" s="1"/>
  <c r="EJ361" i="36"/>
  <c r="EI361" i="36"/>
  <c r="EG361" i="36"/>
  <c r="EH361" i="36" s="1"/>
  <c r="EJ360" i="36"/>
  <c r="EI360" i="36"/>
  <c r="EG360" i="36"/>
  <c r="EH360" i="36" s="1"/>
  <c r="EJ359" i="36"/>
  <c r="EI359" i="36"/>
  <c r="EG359" i="36"/>
  <c r="EH359" i="36" s="1"/>
  <c r="EJ358" i="36"/>
  <c r="EI358" i="36"/>
  <c r="EG358" i="36"/>
  <c r="EH358" i="36" s="1"/>
  <c r="EJ357" i="36"/>
  <c r="EI357" i="36"/>
  <c r="EG357" i="36"/>
  <c r="EH357" i="36" s="1"/>
  <c r="EJ356" i="36"/>
  <c r="EI356" i="36"/>
  <c r="EG356" i="36"/>
  <c r="EH356" i="36" s="1"/>
  <c r="EJ355" i="36"/>
  <c r="EI355" i="36"/>
  <c r="EG355" i="36"/>
  <c r="EH355" i="36" s="1"/>
  <c r="EJ354" i="36"/>
  <c r="EI354" i="36"/>
  <c r="EG354" i="36"/>
  <c r="EH354" i="36" s="1"/>
  <c r="EJ353" i="36"/>
  <c r="EI353" i="36"/>
  <c r="EG353" i="36"/>
  <c r="EH353" i="36" s="1"/>
  <c r="EJ352" i="36"/>
  <c r="EI352" i="36"/>
  <c r="EG352" i="36"/>
  <c r="EH352" i="36" s="1"/>
  <c r="EJ351" i="36"/>
  <c r="EI351" i="36"/>
  <c r="EG351" i="36"/>
  <c r="EH351" i="36" s="1"/>
  <c r="EJ350" i="36"/>
  <c r="EI350" i="36"/>
  <c r="EG350" i="36"/>
  <c r="EH350" i="36" s="1"/>
  <c r="EJ349" i="36"/>
  <c r="EI349" i="36"/>
  <c r="EG349" i="36"/>
  <c r="EH349" i="36" s="1"/>
  <c r="EJ348" i="36"/>
  <c r="EI348" i="36"/>
  <c r="EG348" i="36"/>
  <c r="EH348" i="36" s="1"/>
  <c r="EJ347" i="36"/>
  <c r="EI347" i="36"/>
  <c r="EG347" i="36"/>
  <c r="EH347" i="36" s="1"/>
  <c r="EJ346" i="36"/>
  <c r="EI346" i="36"/>
  <c r="EG346" i="36"/>
  <c r="EH346" i="36" s="1"/>
  <c r="EJ345" i="36"/>
  <c r="EI345" i="36"/>
  <c r="EG345" i="36"/>
  <c r="EH345" i="36" s="1"/>
  <c r="EJ344" i="36"/>
  <c r="EI344" i="36"/>
  <c r="EG344" i="36"/>
  <c r="EH344" i="36" s="1"/>
  <c r="EJ343" i="36"/>
  <c r="EI343" i="36"/>
  <c r="EG343" i="36"/>
  <c r="EH343" i="36" s="1"/>
  <c r="EJ342" i="36"/>
  <c r="EI342" i="36"/>
  <c r="EG342" i="36"/>
  <c r="EH342" i="36" s="1"/>
  <c r="EJ341" i="36"/>
  <c r="EI341" i="36"/>
  <c r="EG341" i="36"/>
  <c r="EH341" i="36" s="1"/>
  <c r="EJ340" i="36"/>
  <c r="EI340" i="36"/>
  <c r="EG340" i="36"/>
  <c r="EH340" i="36" s="1"/>
  <c r="EJ339" i="36"/>
  <c r="EI339" i="36"/>
  <c r="EG339" i="36"/>
  <c r="EH339" i="36" s="1"/>
  <c r="EJ338" i="36"/>
  <c r="EI338" i="36"/>
  <c r="EG338" i="36"/>
  <c r="EH338" i="36" s="1"/>
  <c r="EJ337" i="36"/>
  <c r="EI337" i="36"/>
  <c r="EG337" i="36"/>
  <c r="EH337" i="36" s="1"/>
  <c r="EJ336" i="36"/>
  <c r="EI336" i="36"/>
  <c r="EG336" i="36"/>
  <c r="EH336" i="36" s="1"/>
  <c r="EJ335" i="36"/>
  <c r="EI335" i="36"/>
  <c r="EG335" i="36"/>
  <c r="EH335" i="36" s="1"/>
  <c r="EJ334" i="36"/>
  <c r="EI334" i="36"/>
  <c r="EG334" i="36"/>
  <c r="EH334" i="36" s="1"/>
  <c r="EJ333" i="36"/>
  <c r="EI333" i="36"/>
  <c r="EG333" i="36"/>
  <c r="EH333" i="36" s="1"/>
  <c r="EJ332" i="36"/>
  <c r="EI332" i="36"/>
  <c r="EG332" i="36"/>
  <c r="EH332" i="36" s="1"/>
  <c r="EJ331" i="36"/>
  <c r="EI331" i="36"/>
  <c r="EG331" i="36"/>
  <c r="EH331" i="36" s="1"/>
  <c r="EJ330" i="36"/>
  <c r="EI330" i="36"/>
  <c r="EG330" i="36"/>
  <c r="EH330" i="36" s="1"/>
  <c r="EJ329" i="36"/>
  <c r="EI329" i="36"/>
  <c r="EG329" i="36"/>
  <c r="EH329" i="36" s="1"/>
  <c r="EJ328" i="36"/>
  <c r="EI328" i="36"/>
  <c r="EG328" i="36"/>
  <c r="EH328" i="36" s="1"/>
  <c r="EJ327" i="36"/>
  <c r="EI327" i="36"/>
  <c r="EG327" i="36"/>
  <c r="EH327" i="36" s="1"/>
  <c r="EJ326" i="36"/>
  <c r="EI326" i="36"/>
  <c r="EG326" i="36"/>
  <c r="EH326" i="36" s="1"/>
  <c r="EJ325" i="36"/>
  <c r="EI325" i="36"/>
  <c r="EG325" i="36"/>
  <c r="EH325" i="36" s="1"/>
  <c r="EJ324" i="36"/>
  <c r="EI324" i="36"/>
  <c r="EG324" i="36"/>
  <c r="EH324" i="36" s="1"/>
  <c r="EJ323" i="36"/>
  <c r="EI323" i="36"/>
  <c r="EG323" i="36"/>
  <c r="EH323" i="36" s="1"/>
  <c r="EJ322" i="36"/>
  <c r="EI322" i="36"/>
  <c r="EG322" i="36"/>
  <c r="EH322" i="36" s="1"/>
  <c r="EJ321" i="36"/>
  <c r="EI321" i="36"/>
  <c r="EG321" i="36"/>
  <c r="EH321" i="36" s="1"/>
  <c r="EJ320" i="36"/>
  <c r="EI320" i="36"/>
  <c r="EG320" i="36"/>
  <c r="EH320" i="36" s="1"/>
  <c r="EJ319" i="36"/>
  <c r="EI319" i="36"/>
  <c r="EG319" i="36"/>
  <c r="EH319" i="36" s="1"/>
  <c r="EJ318" i="36"/>
  <c r="EI318" i="36"/>
  <c r="EG318" i="36"/>
  <c r="EH318" i="36" s="1"/>
  <c r="EJ317" i="36"/>
  <c r="EI317" i="36"/>
  <c r="EG317" i="36"/>
  <c r="EH317" i="36" s="1"/>
  <c r="EJ316" i="36"/>
  <c r="EI316" i="36"/>
  <c r="EG316" i="36"/>
  <c r="EH316" i="36" s="1"/>
  <c r="EJ315" i="36"/>
  <c r="EI315" i="36"/>
  <c r="EG315" i="36"/>
  <c r="EH315" i="36" s="1"/>
  <c r="EJ314" i="36"/>
  <c r="EI314" i="36"/>
  <c r="EG314" i="36"/>
  <c r="EH314" i="36" s="1"/>
  <c r="EJ313" i="36"/>
  <c r="EI313" i="36"/>
  <c r="EG313" i="36"/>
  <c r="EH313" i="36" s="1"/>
  <c r="EJ312" i="36"/>
  <c r="EI312" i="36"/>
  <c r="EG312" i="36"/>
  <c r="EH312" i="36" s="1"/>
  <c r="EJ311" i="36"/>
  <c r="EI311" i="36"/>
  <c r="EG311" i="36"/>
  <c r="EH311" i="36" s="1"/>
  <c r="EJ310" i="36"/>
  <c r="EI310" i="36"/>
  <c r="EG310" i="36"/>
  <c r="EH310" i="36" s="1"/>
  <c r="EJ309" i="36"/>
  <c r="EI309" i="36"/>
  <c r="EG309" i="36"/>
  <c r="EH309" i="36" s="1"/>
  <c r="EJ308" i="36"/>
  <c r="EI308" i="36"/>
  <c r="EG308" i="36"/>
  <c r="EH308" i="36" s="1"/>
  <c r="EJ307" i="36"/>
  <c r="EI307" i="36"/>
  <c r="EG307" i="36"/>
  <c r="EH307" i="36" s="1"/>
  <c r="EJ306" i="36"/>
  <c r="EI306" i="36"/>
  <c r="EG306" i="36"/>
  <c r="EH306" i="36" s="1"/>
  <c r="EJ305" i="36"/>
  <c r="EI305" i="36"/>
  <c r="EG305" i="36"/>
  <c r="EH305" i="36" s="1"/>
  <c r="EJ304" i="36"/>
  <c r="EI304" i="36"/>
  <c r="EG304" i="36"/>
  <c r="EH304" i="36" s="1"/>
  <c r="EJ303" i="36"/>
  <c r="EI303" i="36"/>
  <c r="EG303" i="36"/>
  <c r="EH303" i="36" s="1"/>
  <c r="EJ302" i="36"/>
  <c r="EI302" i="36"/>
  <c r="EG302" i="36"/>
  <c r="EH302" i="36" s="1"/>
  <c r="EJ301" i="36"/>
  <c r="EI301" i="36"/>
  <c r="EG301" i="36"/>
  <c r="EH301" i="36" s="1"/>
  <c r="EJ300" i="36"/>
  <c r="EI300" i="36"/>
  <c r="EG300" i="36"/>
  <c r="EH300" i="36" s="1"/>
  <c r="EJ299" i="36"/>
  <c r="EI299" i="36"/>
  <c r="EG299" i="36"/>
  <c r="EH299" i="36" s="1"/>
  <c r="EJ298" i="36"/>
  <c r="EI298" i="36"/>
  <c r="EG298" i="36"/>
  <c r="EH298" i="36" s="1"/>
  <c r="EJ297" i="36"/>
  <c r="EI297" i="36"/>
  <c r="EG297" i="36"/>
  <c r="EH297" i="36" s="1"/>
  <c r="EJ296" i="36"/>
  <c r="EI296" i="36"/>
  <c r="EG296" i="36"/>
  <c r="EH296" i="36" s="1"/>
  <c r="EJ295" i="36"/>
  <c r="EI295" i="36"/>
  <c r="EG295" i="36"/>
  <c r="EH295" i="36" s="1"/>
  <c r="EJ294" i="36"/>
  <c r="EI294" i="36"/>
  <c r="EG294" i="36"/>
  <c r="EH294" i="36" s="1"/>
  <c r="EJ293" i="36"/>
  <c r="EI293" i="36"/>
  <c r="EG293" i="36"/>
  <c r="EH293" i="36" s="1"/>
  <c r="EJ292" i="36"/>
  <c r="EI292" i="36"/>
  <c r="EG292" i="36"/>
  <c r="EH292" i="36" s="1"/>
  <c r="EJ291" i="36"/>
  <c r="EI291" i="36"/>
  <c r="EG291" i="36"/>
  <c r="EH291" i="36" s="1"/>
  <c r="EJ290" i="36"/>
  <c r="EI290" i="36"/>
  <c r="EG290" i="36"/>
  <c r="EH290" i="36" s="1"/>
  <c r="EJ289" i="36"/>
  <c r="EI289" i="36"/>
  <c r="EG289" i="36"/>
  <c r="EH289" i="36" s="1"/>
  <c r="EJ288" i="36"/>
  <c r="EI288" i="36"/>
  <c r="EG288" i="36"/>
  <c r="EH288" i="36" s="1"/>
  <c r="EJ287" i="36"/>
  <c r="EI287" i="36"/>
  <c r="EG287" i="36"/>
  <c r="EH287" i="36" s="1"/>
  <c r="EJ286" i="36"/>
  <c r="EI286" i="36"/>
  <c r="EG286" i="36"/>
  <c r="EH286" i="36" s="1"/>
  <c r="EJ285" i="36"/>
  <c r="EI285" i="36"/>
  <c r="EG285" i="36"/>
  <c r="EH285" i="36" s="1"/>
  <c r="EJ284" i="36"/>
  <c r="EI284" i="36"/>
  <c r="EG284" i="36"/>
  <c r="EH284" i="36" s="1"/>
  <c r="EJ283" i="36"/>
  <c r="EI283" i="36"/>
  <c r="EG283" i="36"/>
  <c r="EH283" i="36" s="1"/>
  <c r="EJ282" i="36"/>
  <c r="EI282" i="36"/>
  <c r="EG282" i="36"/>
  <c r="EH282" i="36" s="1"/>
  <c r="EJ281" i="36"/>
  <c r="EI281" i="36"/>
  <c r="EG281" i="36"/>
  <c r="EH281" i="36" s="1"/>
  <c r="EJ280" i="36"/>
  <c r="EI280" i="36"/>
  <c r="EG280" i="36"/>
  <c r="EH280" i="36" s="1"/>
  <c r="EJ279" i="36"/>
  <c r="EI279" i="36"/>
  <c r="EG279" i="36"/>
  <c r="EH279" i="36" s="1"/>
  <c r="EJ278" i="36"/>
  <c r="EI278" i="36"/>
  <c r="EG278" i="36"/>
  <c r="EH278" i="36" s="1"/>
  <c r="EJ277" i="36"/>
  <c r="EI277" i="36"/>
  <c r="EG277" i="36"/>
  <c r="EH277" i="36" s="1"/>
  <c r="EJ276" i="36"/>
  <c r="EI276" i="36"/>
  <c r="EG276" i="36"/>
  <c r="EH276" i="36" s="1"/>
  <c r="EJ275" i="36"/>
  <c r="EI275" i="36"/>
  <c r="EG275" i="36"/>
  <c r="EH275" i="36" s="1"/>
  <c r="EJ274" i="36"/>
  <c r="EI274" i="36"/>
  <c r="EG274" i="36"/>
  <c r="EH274" i="36" s="1"/>
  <c r="EJ273" i="36"/>
  <c r="EI273" i="36"/>
  <c r="EG273" i="36"/>
  <c r="EH273" i="36" s="1"/>
  <c r="EJ272" i="36"/>
  <c r="EI272" i="36"/>
  <c r="EG272" i="36"/>
  <c r="EH272" i="36" s="1"/>
  <c r="EJ271" i="36"/>
  <c r="EI271" i="36"/>
  <c r="EG271" i="36"/>
  <c r="EH271" i="36" s="1"/>
  <c r="EJ270" i="36"/>
  <c r="EI270" i="36"/>
  <c r="EG270" i="36"/>
  <c r="EH270" i="36" s="1"/>
  <c r="EJ269" i="36"/>
  <c r="EI269" i="36"/>
  <c r="EG269" i="36"/>
  <c r="EH269" i="36" s="1"/>
  <c r="EJ268" i="36"/>
  <c r="EI268" i="36"/>
  <c r="EG268" i="36"/>
  <c r="EH268" i="36" s="1"/>
  <c r="EJ267" i="36"/>
  <c r="EI267" i="36"/>
  <c r="EG267" i="36"/>
  <c r="EH267" i="36" s="1"/>
  <c r="EJ266" i="36"/>
  <c r="EI266" i="36"/>
  <c r="EG266" i="36"/>
  <c r="EH266" i="36" s="1"/>
  <c r="EJ265" i="36"/>
  <c r="EI265" i="36"/>
  <c r="EG265" i="36"/>
  <c r="EH265" i="36" s="1"/>
  <c r="EJ264" i="36"/>
  <c r="EI264" i="36"/>
  <c r="EG264" i="36"/>
  <c r="EH264" i="36" s="1"/>
  <c r="EJ263" i="36"/>
  <c r="EI263" i="36"/>
  <c r="EG263" i="36"/>
  <c r="EH263" i="36" s="1"/>
  <c r="EJ262" i="36"/>
  <c r="EI262" i="36"/>
  <c r="EG262" i="36"/>
  <c r="EH262" i="36" s="1"/>
  <c r="EJ261" i="36"/>
  <c r="EI261" i="36"/>
  <c r="EG261" i="36"/>
  <c r="EH261" i="36" s="1"/>
  <c r="EJ260" i="36"/>
  <c r="EI260" i="36"/>
  <c r="EG260" i="36"/>
  <c r="EH260" i="36" s="1"/>
  <c r="EJ259" i="36"/>
  <c r="EI259" i="36"/>
  <c r="EG259" i="36"/>
  <c r="EH259" i="36" s="1"/>
  <c r="EJ258" i="36"/>
  <c r="EI258" i="36"/>
  <c r="EG258" i="36"/>
  <c r="EH258" i="36" s="1"/>
  <c r="EJ257" i="36"/>
  <c r="EI257" i="36"/>
  <c r="EG257" i="36"/>
  <c r="EH257" i="36" s="1"/>
  <c r="EJ256" i="36"/>
  <c r="EI256" i="36"/>
  <c r="EG256" i="36"/>
  <c r="EH256" i="36" s="1"/>
  <c r="EJ255" i="36"/>
  <c r="EI255" i="36"/>
  <c r="EG255" i="36"/>
  <c r="EH255" i="36" s="1"/>
  <c r="EJ254" i="36"/>
  <c r="EI254" i="36"/>
  <c r="EG254" i="36"/>
  <c r="EH254" i="36" s="1"/>
  <c r="EJ253" i="36"/>
  <c r="EI253" i="36"/>
  <c r="EG253" i="36"/>
  <c r="EH253" i="36" s="1"/>
  <c r="EJ252" i="36"/>
  <c r="EI252" i="36"/>
  <c r="EG252" i="36"/>
  <c r="EH252" i="36" s="1"/>
  <c r="EJ251" i="36"/>
  <c r="EI251" i="36"/>
  <c r="EG251" i="36"/>
  <c r="EH251" i="36" s="1"/>
  <c r="EJ250" i="36"/>
  <c r="EI250" i="36"/>
  <c r="EG250" i="36"/>
  <c r="EH250" i="36" s="1"/>
  <c r="EJ249" i="36"/>
  <c r="EI249" i="36"/>
  <c r="EG249" i="36"/>
  <c r="EH249" i="36" s="1"/>
  <c r="EJ248" i="36"/>
  <c r="EI248" i="36"/>
  <c r="EG248" i="36"/>
  <c r="EH248" i="36" s="1"/>
  <c r="EJ247" i="36"/>
  <c r="EI247" i="36"/>
  <c r="EG247" i="36"/>
  <c r="EH247" i="36" s="1"/>
  <c r="EJ246" i="36"/>
  <c r="EI246" i="36"/>
  <c r="EG246" i="36"/>
  <c r="EH246" i="36" s="1"/>
  <c r="EJ245" i="36"/>
  <c r="EI245" i="36"/>
  <c r="EG245" i="36"/>
  <c r="EH245" i="36" s="1"/>
  <c r="EJ244" i="36"/>
  <c r="EI244" i="36"/>
  <c r="EG244" i="36"/>
  <c r="EH244" i="36" s="1"/>
  <c r="EJ243" i="36"/>
  <c r="EI243" i="36"/>
  <c r="EG243" i="36"/>
  <c r="EH243" i="36" s="1"/>
  <c r="EJ242" i="36"/>
  <c r="EI242" i="36"/>
  <c r="EG242" i="36"/>
  <c r="EH242" i="36" s="1"/>
  <c r="EJ241" i="36"/>
  <c r="EI241" i="36"/>
  <c r="EG241" i="36"/>
  <c r="EH241" i="36" s="1"/>
  <c r="EJ240" i="36"/>
  <c r="EI240" i="36"/>
  <c r="EG240" i="36"/>
  <c r="EH240" i="36" s="1"/>
  <c r="EJ239" i="36"/>
  <c r="EI239" i="36"/>
  <c r="EG239" i="36"/>
  <c r="EH239" i="36" s="1"/>
  <c r="EJ238" i="36"/>
  <c r="EI238" i="36"/>
  <c r="EG238" i="36"/>
  <c r="EH238" i="36" s="1"/>
  <c r="EJ237" i="36"/>
  <c r="EI237" i="36"/>
  <c r="EG237" i="36"/>
  <c r="EH237" i="36" s="1"/>
  <c r="EJ236" i="36"/>
  <c r="EI236" i="36"/>
  <c r="EG236" i="36"/>
  <c r="EH236" i="36" s="1"/>
  <c r="EJ235" i="36"/>
  <c r="EI235" i="36"/>
  <c r="EG235" i="36"/>
  <c r="EH235" i="36" s="1"/>
  <c r="EJ234" i="36"/>
  <c r="EI234" i="36"/>
  <c r="EG234" i="36"/>
  <c r="EH234" i="36" s="1"/>
  <c r="EJ233" i="36"/>
  <c r="EI233" i="36"/>
  <c r="EG233" i="36"/>
  <c r="EH233" i="36" s="1"/>
  <c r="EJ232" i="36"/>
  <c r="EI232" i="36"/>
  <c r="EG232" i="36"/>
  <c r="EH232" i="36" s="1"/>
  <c r="EJ231" i="36"/>
  <c r="EI231" i="36"/>
  <c r="EG231" i="36"/>
  <c r="EH231" i="36" s="1"/>
  <c r="EJ230" i="36"/>
  <c r="EI230" i="36"/>
  <c r="EG230" i="36"/>
  <c r="EH230" i="36" s="1"/>
  <c r="EJ229" i="36"/>
  <c r="EI229" i="36"/>
  <c r="EG229" i="36"/>
  <c r="EH229" i="36" s="1"/>
  <c r="EJ228" i="36"/>
  <c r="EI228" i="36"/>
  <c r="EG228" i="36"/>
  <c r="EH228" i="36" s="1"/>
  <c r="EJ227" i="36"/>
  <c r="EI227" i="36"/>
  <c r="EG227" i="36"/>
  <c r="EH227" i="36" s="1"/>
  <c r="EJ226" i="36"/>
  <c r="EI226" i="36"/>
  <c r="EG226" i="36"/>
  <c r="EH226" i="36" s="1"/>
  <c r="EJ225" i="36"/>
  <c r="EI225" i="36"/>
  <c r="EG225" i="36"/>
  <c r="EH225" i="36" s="1"/>
  <c r="EJ224" i="36"/>
  <c r="EI224" i="36"/>
  <c r="EG224" i="36"/>
  <c r="EH224" i="36" s="1"/>
  <c r="EJ223" i="36"/>
  <c r="EI223" i="36"/>
  <c r="EG223" i="36"/>
  <c r="EH223" i="36" s="1"/>
  <c r="EJ222" i="36"/>
  <c r="EI222" i="36"/>
  <c r="EG222" i="36"/>
  <c r="EH222" i="36" s="1"/>
  <c r="EJ221" i="36"/>
  <c r="EI221" i="36"/>
  <c r="EG221" i="36"/>
  <c r="EH221" i="36" s="1"/>
  <c r="EJ220" i="36"/>
  <c r="EI220" i="36"/>
  <c r="EG220" i="36"/>
  <c r="EH220" i="36" s="1"/>
  <c r="EJ219" i="36"/>
  <c r="EI219" i="36"/>
  <c r="EG219" i="36"/>
  <c r="EH219" i="36" s="1"/>
  <c r="EJ218" i="36"/>
  <c r="EI218" i="36"/>
  <c r="EG218" i="36"/>
  <c r="EH218" i="36" s="1"/>
  <c r="EJ217" i="36"/>
  <c r="EI217" i="36"/>
  <c r="EG217" i="36"/>
  <c r="EH217" i="36" s="1"/>
  <c r="EJ216" i="36"/>
  <c r="EI216" i="36"/>
  <c r="EG216" i="36"/>
  <c r="EH216" i="36" s="1"/>
  <c r="EJ215" i="36"/>
  <c r="EI215" i="36"/>
  <c r="EG215" i="36"/>
  <c r="EH215" i="36" s="1"/>
  <c r="EJ214" i="36"/>
  <c r="EI214" i="36"/>
  <c r="EG214" i="36"/>
  <c r="EH214" i="36" s="1"/>
  <c r="EJ213" i="36"/>
  <c r="EI213" i="36"/>
  <c r="EG213" i="36"/>
  <c r="EH213" i="36" s="1"/>
  <c r="EJ212" i="36"/>
  <c r="EI212" i="36"/>
  <c r="EG212" i="36"/>
  <c r="EH212" i="36" s="1"/>
  <c r="EJ211" i="36"/>
  <c r="EI211" i="36"/>
  <c r="EG211" i="36"/>
  <c r="EH211" i="36" s="1"/>
  <c r="EJ210" i="36"/>
  <c r="EI210" i="36"/>
  <c r="EG210" i="36"/>
  <c r="EH210" i="36" s="1"/>
  <c r="EJ209" i="36"/>
  <c r="EI209" i="36"/>
  <c r="EG209" i="36"/>
  <c r="EH209" i="36" s="1"/>
  <c r="EJ208" i="36"/>
  <c r="EI208" i="36"/>
  <c r="EG208" i="36"/>
  <c r="EH208" i="36" s="1"/>
  <c r="EJ207" i="36"/>
  <c r="EI207" i="36"/>
  <c r="EG207" i="36"/>
  <c r="EH207" i="36" s="1"/>
  <c r="EJ206" i="36"/>
  <c r="EI206" i="36"/>
  <c r="EG206" i="36"/>
  <c r="EH206" i="36" s="1"/>
  <c r="EJ205" i="36"/>
  <c r="EI205" i="36"/>
  <c r="EG205" i="36"/>
  <c r="EH205" i="36" s="1"/>
  <c r="EJ204" i="36"/>
  <c r="EI204" i="36"/>
  <c r="EG204" i="36"/>
  <c r="EH204" i="36" s="1"/>
  <c r="EJ203" i="36"/>
  <c r="EI203" i="36"/>
  <c r="EG203" i="36"/>
  <c r="EH203" i="36" s="1"/>
  <c r="EJ202" i="36"/>
  <c r="EI202" i="36"/>
  <c r="EG202" i="36"/>
  <c r="EH202" i="36" s="1"/>
  <c r="EJ201" i="36"/>
  <c r="EI201" i="36"/>
  <c r="EG201" i="36"/>
  <c r="EH201" i="36" s="1"/>
  <c r="EJ200" i="36"/>
  <c r="EI200" i="36"/>
  <c r="EG200" i="36"/>
  <c r="EH200" i="36" s="1"/>
  <c r="EJ199" i="36"/>
  <c r="EI199" i="36"/>
  <c r="EG199" i="36"/>
  <c r="EH199" i="36" s="1"/>
  <c r="EJ198" i="36"/>
  <c r="EI198" i="36"/>
  <c r="EG198" i="36"/>
  <c r="EH198" i="36" s="1"/>
  <c r="EJ197" i="36"/>
  <c r="EI197" i="36"/>
  <c r="EG197" i="36"/>
  <c r="EH197" i="36" s="1"/>
  <c r="EJ196" i="36"/>
  <c r="EI196" i="36"/>
  <c r="EG196" i="36"/>
  <c r="EH196" i="36" s="1"/>
  <c r="EJ195" i="36"/>
  <c r="EI195" i="36"/>
  <c r="EG195" i="36"/>
  <c r="EH195" i="36" s="1"/>
  <c r="EJ194" i="36"/>
  <c r="EI194" i="36"/>
  <c r="EG194" i="36"/>
  <c r="EH194" i="36" s="1"/>
  <c r="EJ193" i="36"/>
  <c r="EI193" i="36"/>
  <c r="EG193" i="36"/>
  <c r="EH193" i="36" s="1"/>
  <c r="EJ192" i="36"/>
  <c r="EI192" i="36"/>
  <c r="EG192" i="36"/>
  <c r="EH192" i="36" s="1"/>
  <c r="EJ191" i="36"/>
  <c r="EI191" i="36"/>
  <c r="EG191" i="36"/>
  <c r="EH191" i="36" s="1"/>
  <c r="EJ190" i="36"/>
  <c r="EI190" i="36"/>
  <c r="EG190" i="36"/>
  <c r="EH190" i="36" s="1"/>
  <c r="EJ189" i="36"/>
  <c r="EI189" i="36"/>
  <c r="EG189" i="36"/>
  <c r="EH189" i="36" s="1"/>
  <c r="EJ188" i="36"/>
  <c r="EI188" i="36"/>
  <c r="EG188" i="36"/>
  <c r="EH188" i="36" s="1"/>
  <c r="EJ187" i="36"/>
  <c r="EI187" i="36"/>
  <c r="EG187" i="36"/>
  <c r="EH187" i="36" s="1"/>
  <c r="EJ186" i="36"/>
  <c r="EI186" i="36"/>
  <c r="EG186" i="36"/>
  <c r="EH186" i="36" s="1"/>
  <c r="EJ185" i="36"/>
  <c r="EI185" i="36"/>
  <c r="EG185" i="36"/>
  <c r="EH185" i="36" s="1"/>
  <c r="EJ184" i="36"/>
  <c r="EI184" i="36"/>
  <c r="EG184" i="36"/>
  <c r="EH184" i="36" s="1"/>
  <c r="EJ183" i="36"/>
  <c r="EI183" i="36"/>
  <c r="EG183" i="36"/>
  <c r="EH183" i="36" s="1"/>
  <c r="EJ182" i="36"/>
  <c r="EI182" i="36"/>
  <c r="EG182" i="36"/>
  <c r="EH182" i="36" s="1"/>
  <c r="EJ181" i="36"/>
  <c r="EI181" i="36"/>
  <c r="EG181" i="36"/>
  <c r="EH181" i="36" s="1"/>
  <c r="EJ180" i="36"/>
  <c r="EI180" i="36"/>
  <c r="EG180" i="36"/>
  <c r="EH180" i="36" s="1"/>
  <c r="EJ179" i="36"/>
  <c r="EI179" i="36"/>
  <c r="EG179" i="36"/>
  <c r="EH179" i="36" s="1"/>
  <c r="EJ178" i="36"/>
  <c r="EI178" i="36"/>
  <c r="EG178" i="36"/>
  <c r="EH178" i="36" s="1"/>
  <c r="EJ177" i="36"/>
  <c r="EI177" i="36"/>
  <c r="EG177" i="36"/>
  <c r="EH177" i="36" s="1"/>
  <c r="EJ176" i="36"/>
  <c r="EI176" i="36"/>
  <c r="EG176" i="36"/>
  <c r="EH176" i="36" s="1"/>
  <c r="EJ175" i="36"/>
  <c r="EI175" i="36"/>
  <c r="EG175" i="36"/>
  <c r="EH175" i="36" s="1"/>
  <c r="EJ174" i="36"/>
  <c r="EI174" i="36"/>
  <c r="EG174" i="36"/>
  <c r="EH174" i="36" s="1"/>
  <c r="EJ173" i="36"/>
  <c r="EI173" i="36"/>
  <c r="EG173" i="36"/>
  <c r="EH173" i="36" s="1"/>
  <c r="EJ172" i="36"/>
  <c r="EI172" i="36"/>
  <c r="EG172" i="36"/>
  <c r="EH172" i="36" s="1"/>
  <c r="EJ171" i="36"/>
  <c r="EI171" i="36"/>
  <c r="EG171" i="36"/>
  <c r="EH171" i="36" s="1"/>
  <c r="EJ170" i="36"/>
  <c r="EI170" i="36"/>
  <c r="EG170" i="36"/>
  <c r="EH170" i="36" s="1"/>
  <c r="EJ169" i="36"/>
  <c r="EI169" i="36"/>
  <c r="EG169" i="36"/>
  <c r="EH169" i="36" s="1"/>
  <c r="EJ168" i="36"/>
  <c r="EI168" i="36"/>
  <c r="EG168" i="36"/>
  <c r="EH168" i="36" s="1"/>
  <c r="EJ167" i="36"/>
  <c r="EI167" i="36"/>
  <c r="EG167" i="36"/>
  <c r="EH167" i="36" s="1"/>
  <c r="EJ166" i="36"/>
  <c r="EI166" i="36"/>
  <c r="EG166" i="36"/>
  <c r="EH166" i="36" s="1"/>
  <c r="EJ165" i="36"/>
  <c r="EI165" i="36"/>
  <c r="EG165" i="36"/>
  <c r="EH165" i="36" s="1"/>
  <c r="EJ164" i="36"/>
  <c r="EI164" i="36"/>
  <c r="EG164" i="36"/>
  <c r="EH164" i="36" s="1"/>
  <c r="EJ163" i="36"/>
  <c r="EI163" i="36"/>
  <c r="EG163" i="36"/>
  <c r="EH163" i="36" s="1"/>
  <c r="EJ162" i="36"/>
  <c r="EI162" i="36"/>
  <c r="EG162" i="36"/>
  <c r="EH162" i="36" s="1"/>
  <c r="EJ161" i="36"/>
  <c r="EI161" i="36"/>
  <c r="EG161" i="36"/>
  <c r="EH161" i="36" s="1"/>
  <c r="EJ160" i="36"/>
  <c r="EI160" i="36"/>
  <c r="EG160" i="36"/>
  <c r="EH160" i="36" s="1"/>
  <c r="EJ159" i="36"/>
  <c r="EI159" i="36"/>
  <c r="EG159" i="36"/>
  <c r="EH159" i="36" s="1"/>
  <c r="EJ158" i="36"/>
  <c r="EI158" i="36"/>
  <c r="EG158" i="36"/>
  <c r="EH158" i="36" s="1"/>
  <c r="EJ157" i="36"/>
  <c r="EI157" i="36"/>
  <c r="EG157" i="36"/>
  <c r="EH157" i="36" s="1"/>
  <c r="EJ156" i="36"/>
  <c r="EI156" i="36"/>
  <c r="EG156" i="36"/>
  <c r="EH156" i="36" s="1"/>
  <c r="EJ155" i="36"/>
  <c r="EI155" i="36"/>
  <c r="EG155" i="36"/>
  <c r="EH155" i="36" s="1"/>
  <c r="EJ154" i="36"/>
  <c r="EI154" i="36"/>
  <c r="EG154" i="36"/>
  <c r="EH154" i="36" s="1"/>
  <c r="EJ153" i="36"/>
  <c r="EI153" i="36"/>
  <c r="EG153" i="36"/>
  <c r="EH153" i="36" s="1"/>
  <c r="EJ152" i="36"/>
  <c r="EI152" i="36"/>
  <c r="EG152" i="36"/>
  <c r="EH152" i="36" s="1"/>
  <c r="EJ151" i="36"/>
  <c r="EI151" i="36"/>
  <c r="EG151" i="36"/>
  <c r="EH151" i="36" s="1"/>
  <c r="EJ150" i="36"/>
  <c r="EI150" i="36"/>
  <c r="EG150" i="36"/>
  <c r="EH150" i="36" s="1"/>
  <c r="EJ149" i="36"/>
  <c r="EI149" i="36"/>
  <c r="EG149" i="36"/>
  <c r="EH149" i="36" s="1"/>
  <c r="EJ148" i="36"/>
  <c r="EI148" i="36"/>
  <c r="EG148" i="36"/>
  <c r="EH148" i="36" s="1"/>
  <c r="EJ147" i="36"/>
  <c r="EI147" i="36"/>
  <c r="EG147" i="36"/>
  <c r="EH147" i="36" s="1"/>
  <c r="EJ146" i="36"/>
  <c r="EI146" i="36"/>
  <c r="EG146" i="36"/>
  <c r="EH146" i="36" s="1"/>
  <c r="EJ145" i="36"/>
  <c r="EI145" i="36"/>
  <c r="EG145" i="36"/>
  <c r="EH145" i="36" s="1"/>
  <c r="EJ144" i="36"/>
  <c r="EI144" i="36"/>
  <c r="EG144" i="36"/>
  <c r="EH144" i="36" s="1"/>
  <c r="EJ143" i="36"/>
  <c r="EI143" i="36"/>
  <c r="EG143" i="36"/>
  <c r="EH143" i="36" s="1"/>
  <c r="EJ142" i="36"/>
  <c r="EI142" i="36"/>
  <c r="EG142" i="36"/>
  <c r="EH142" i="36" s="1"/>
  <c r="EJ141" i="36"/>
  <c r="EI141" i="36"/>
  <c r="EG141" i="36"/>
  <c r="EH141" i="36" s="1"/>
  <c r="EJ140" i="36"/>
  <c r="EI140" i="36"/>
  <c r="EG140" i="36"/>
  <c r="EH140" i="36" s="1"/>
  <c r="EJ139" i="36"/>
  <c r="EI139" i="36"/>
  <c r="EG139" i="36"/>
  <c r="EH139" i="36" s="1"/>
  <c r="EJ138" i="36"/>
  <c r="EI138" i="36"/>
  <c r="EG138" i="36"/>
  <c r="EH138" i="36" s="1"/>
  <c r="EJ137" i="36"/>
  <c r="EI137" i="36"/>
  <c r="EG137" i="36"/>
  <c r="EH137" i="36" s="1"/>
  <c r="EJ136" i="36"/>
  <c r="EI136" i="36"/>
  <c r="EG136" i="36"/>
  <c r="EH136" i="36" s="1"/>
  <c r="EJ135" i="36"/>
  <c r="EI135" i="36"/>
  <c r="EG135" i="36"/>
  <c r="EH135" i="36" s="1"/>
  <c r="EJ134" i="36"/>
  <c r="EI134" i="36"/>
  <c r="EG134" i="36"/>
  <c r="EH134" i="36" s="1"/>
  <c r="EJ133" i="36"/>
  <c r="EI133" i="36"/>
  <c r="EG133" i="36"/>
  <c r="EH133" i="36" s="1"/>
  <c r="EJ132" i="36"/>
  <c r="EI132" i="36"/>
  <c r="EG132" i="36"/>
  <c r="EH132" i="36" s="1"/>
  <c r="EJ131" i="36"/>
  <c r="EI131" i="36"/>
  <c r="EG131" i="36"/>
  <c r="EH131" i="36" s="1"/>
  <c r="EJ130" i="36"/>
  <c r="EI130" i="36"/>
  <c r="EG130" i="36"/>
  <c r="EH130" i="36" s="1"/>
  <c r="EJ129" i="36"/>
  <c r="EI129" i="36"/>
  <c r="EG129" i="36"/>
  <c r="EH129" i="36" s="1"/>
  <c r="EJ128" i="36"/>
  <c r="EI128" i="36"/>
  <c r="EG128" i="36"/>
  <c r="EH128" i="36" s="1"/>
  <c r="EJ127" i="36"/>
  <c r="EI127" i="36"/>
  <c r="EG127" i="36"/>
  <c r="EH127" i="36" s="1"/>
  <c r="EJ126" i="36"/>
  <c r="EI126" i="36"/>
  <c r="EG126" i="36"/>
  <c r="EH126" i="36" s="1"/>
  <c r="EJ125" i="36"/>
  <c r="EI125" i="36"/>
  <c r="EG125" i="36"/>
  <c r="EH125" i="36" s="1"/>
  <c r="EJ124" i="36"/>
  <c r="EI124" i="36"/>
  <c r="EG124" i="36"/>
  <c r="EH124" i="36" s="1"/>
  <c r="EJ123" i="36"/>
  <c r="EI123" i="36"/>
  <c r="EG123" i="36"/>
  <c r="EH123" i="36" s="1"/>
  <c r="EJ122" i="36"/>
  <c r="EI122" i="36"/>
  <c r="EG122" i="36"/>
  <c r="EH122" i="36" s="1"/>
  <c r="EJ121" i="36"/>
  <c r="EI121" i="36"/>
  <c r="EG121" i="36"/>
  <c r="EH121" i="36" s="1"/>
  <c r="EJ120" i="36"/>
  <c r="EI120" i="36"/>
  <c r="EG120" i="36"/>
  <c r="EH120" i="36" s="1"/>
  <c r="EJ119" i="36"/>
  <c r="EI119" i="36"/>
  <c r="EG119" i="36"/>
  <c r="EH119" i="36" s="1"/>
  <c r="EJ118" i="36"/>
  <c r="EI118" i="36"/>
  <c r="EG118" i="36"/>
  <c r="EH118" i="36" s="1"/>
  <c r="EJ117" i="36"/>
  <c r="EI117" i="36"/>
  <c r="EG117" i="36"/>
  <c r="EH117" i="36" s="1"/>
  <c r="EJ116" i="36"/>
  <c r="EI116" i="36"/>
  <c r="EG116" i="36"/>
  <c r="EH116" i="36" s="1"/>
  <c r="EJ115" i="36"/>
  <c r="EI115" i="36"/>
  <c r="EG115" i="36"/>
  <c r="EH115" i="36" s="1"/>
  <c r="EJ114" i="36"/>
  <c r="EI114" i="36"/>
  <c r="EG114" i="36"/>
  <c r="EH114" i="36" s="1"/>
  <c r="EJ113" i="36"/>
  <c r="EI113" i="36"/>
  <c r="EG113" i="36"/>
  <c r="EH113" i="36" s="1"/>
  <c r="EJ112" i="36"/>
  <c r="EI112" i="36"/>
  <c r="EG112" i="36"/>
  <c r="EH112" i="36" s="1"/>
  <c r="EJ111" i="36"/>
  <c r="EI111" i="36"/>
  <c r="EG111" i="36"/>
  <c r="EH111" i="36" s="1"/>
  <c r="EJ110" i="36"/>
  <c r="EI110" i="36"/>
  <c r="EG110" i="36"/>
  <c r="EH110" i="36" s="1"/>
  <c r="EJ109" i="36"/>
  <c r="EI109" i="36"/>
  <c r="EG109" i="36"/>
  <c r="EH109" i="36" s="1"/>
  <c r="EJ108" i="36"/>
  <c r="EI108" i="36"/>
  <c r="EG108" i="36"/>
  <c r="EH108" i="36" s="1"/>
  <c r="EJ107" i="36"/>
  <c r="EI107" i="36"/>
  <c r="EG107" i="36"/>
  <c r="EH107" i="36" s="1"/>
  <c r="EJ106" i="36"/>
  <c r="EI106" i="36"/>
  <c r="EG106" i="36"/>
  <c r="EH106" i="36" s="1"/>
  <c r="EJ105" i="36"/>
  <c r="EI105" i="36"/>
  <c r="EG105" i="36"/>
  <c r="EH105" i="36" s="1"/>
  <c r="EJ104" i="36"/>
  <c r="EI104" i="36"/>
  <c r="EG104" i="36"/>
  <c r="EH104" i="36" s="1"/>
  <c r="EJ103" i="36"/>
  <c r="EI103" i="36"/>
  <c r="EG103" i="36"/>
  <c r="EH103" i="36" s="1"/>
  <c r="EJ102" i="36"/>
  <c r="EI102" i="36"/>
  <c r="EG102" i="36"/>
  <c r="EH102" i="36" s="1"/>
  <c r="EJ101" i="36"/>
  <c r="EI101" i="36"/>
  <c r="EG101" i="36"/>
  <c r="EH101" i="36" s="1"/>
  <c r="EJ100" i="36"/>
  <c r="EI100" i="36"/>
  <c r="EG100" i="36"/>
  <c r="EH100" i="36" s="1"/>
  <c r="EJ99" i="36"/>
  <c r="EI99" i="36"/>
  <c r="EG99" i="36"/>
  <c r="EH99" i="36" s="1"/>
  <c r="EJ98" i="36"/>
  <c r="EI98" i="36"/>
  <c r="EG98" i="36"/>
  <c r="EH98" i="36" s="1"/>
  <c r="EJ97" i="36"/>
  <c r="EI97" i="36"/>
  <c r="EG97" i="36"/>
  <c r="EH97" i="36" s="1"/>
  <c r="EJ96" i="36"/>
  <c r="EI96" i="36"/>
  <c r="EG96" i="36"/>
  <c r="EH96" i="36" s="1"/>
  <c r="EJ95" i="36"/>
  <c r="EI95" i="36"/>
  <c r="EG95" i="36"/>
  <c r="EH95" i="36" s="1"/>
  <c r="EJ94" i="36"/>
  <c r="EI94" i="36"/>
  <c r="EG94" i="36"/>
  <c r="EH94" i="36" s="1"/>
  <c r="EJ93" i="36"/>
  <c r="EI93" i="36"/>
  <c r="EG93" i="36"/>
  <c r="EH93" i="36" s="1"/>
  <c r="EJ92" i="36"/>
  <c r="EI92" i="36"/>
  <c r="EG92" i="36"/>
  <c r="EH92" i="36" s="1"/>
  <c r="EJ91" i="36"/>
  <c r="EI91" i="36"/>
  <c r="EG91" i="36"/>
  <c r="EH91" i="36" s="1"/>
  <c r="EJ90" i="36"/>
  <c r="EI90" i="36"/>
  <c r="EG90" i="36"/>
  <c r="EH90" i="36" s="1"/>
  <c r="EJ89" i="36"/>
  <c r="EI89" i="36"/>
  <c r="EG89" i="36"/>
  <c r="EH89" i="36" s="1"/>
  <c r="EJ88" i="36"/>
  <c r="EI88" i="36"/>
  <c r="EG88" i="36"/>
  <c r="EH88" i="36" s="1"/>
  <c r="EJ87" i="36"/>
  <c r="EI87" i="36"/>
  <c r="EG87" i="36"/>
  <c r="EH87" i="36" s="1"/>
  <c r="EJ86" i="36"/>
  <c r="EI86" i="36"/>
  <c r="EG86" i="36"/>
  <c r="EH86" i="36" s="1"/>
  <c r="EJ85" i="36"/>
  <c r="EI85" i="36"/>
  <c r="EG85" i="36"/>
  <c r="EH85" i="36" s="1"/>
  <c r="EJ84" i="36"/>
  <c r="EI84" i="36"/>
  <c r="EG84" i="36"/>
  <c r="EH84" i="36" s="1"/>
  <c r="EJ83" i="36"/>
  <c r="EI83" i="36"/>
  <c r="EG83" i="36"/>
  <c r="EH83" i="36" s="1"/>
  <c r="EJ82" i="36"/>
  <c r="EI82" i="36"/>
  <c r="EG82" i="36"/>
  <c r="EH82" i="36" s="1"/>
  <c r="EJ81" i="36"/>
  <c r="EI81" i="36"/>
  <c r="EG81" i="36"/>
  <c r="EH81" i="36" s="1"/>
  <c r="EJ80" i="36"/>
  <c r="EI80" i="36"/>
  <c r="EG80" i="36"/>
  <c r="EH80" i="36" s="1"/>
  <c r="EJ79" i="36"/>
  <c r="EI79" i="36"/>
  <c r="EG79" i="36"/>
  <c r="EH79" i="36" s="1"/>
  <c r="EJ78" i="36"/>
  <c r="EI78" i="36"/>
  <c r="EG78" i="36"/>
  <c r="EH78" i="36" s="1"/>
  <c r="EJ77" i="36"/>
  <c r="EI77" i="36"/>
  <c r="EG77" i="36"/>
  <c r="EH77" i="36" s="1"/>
  <c r="EJ76" i="36"/>
  <c r="EI76" i="36"/>
  <c r="EG76" i="36"/>
  <c r="EH76" i="36" s="1"/>
  <c r="EJ75" i="36"/>
  <c r="EI75" i="36"/>
  <c r="EG75" i="36"/>
  <c r="EH75" i="36" s="1"/>
  <c r="EJ74" i="36"/>
  <c r="EI74" i="36"/>
  <c r="EG74" i="36"/>
  <c r="EH74" i="36" s="1"/>
  <c r="EJ73" i="36"/>
  <c r="EI73" i="36"/>
  <c r="EG73" i="36"/>
  <c r="EH73" i="36" s="1"/>
  <c r="EJ72" i="36"/>
  <c r="EI72" i="36"/>
  <c r="EG72" i="36"/>
  <c r="EH72" i="36" s="1"/>
  <c r="EJ71" i="36"/>
  <c r="EI71" i="36"/>
  <c r="EG71" i="36"/>
  <c r="EH71" i="36" s="1"/>
  <c r="EJ70" i="36"/>
  <c r="EI70" i="36"/>
  <c r="EG70" i="36"/>
  <c r="EH70" i="36" s="1"/>
  <c r="EJ69" i="36"/>
  <c r="EI69" i="36"/>
  <c r="EG69" i="36"/>
  <c r="EH69" i="36" s="1"/>
  <c r="EJ68" i="36"/>
  <c r="EI68" i="36"/>
  <c r="EG68" i="36"/>
  <c r="EH68" i="36" s="1"/>
  <c r="EJ67" i="36"/>
  <c r="EI67" i="36"/>
  <c r="EG67" i="36"/>
  <c r="EH67" i="36" s="1"/>
  <c r="EJ66" i="36"/>
  <c r="EI66" i="36"/>
  <c r="EG66" i="36"/>
  <c r="EH66" i="36" s="1"/>
  <c r="EJ65" i="36"/>
  <c r="EI65" i="36"/>
  <c r="EG65" i="36"/>
  <c r="EH65" i="36" s="1"/>
  <c r="EJ64" i="36"/>
  <c r="EI64" i="36"/>
  <c r="EG64" i="36"/>
  <c r="EH64" i="36" s="1"/>
  <c r="EJ63" i="36"/>
  <c r="EI63" i="36"/>
  <c r="EG63" i="36"/>
  <c r="EH63" i="36" s="1"/>
  <c r="EJ62" i="36"/>
  <c r="EI62" i="36"/>
  <c r="EG62" i="36"/>
  <c r="EH62" i="36" s="1"/>
  <c r="EJ61" i="36"/>
  <c r="EI61" i="36"/>
  <c r="EG61" i="36"/>
  <c r="EH61" i="36" s="1"/>
  <c r="EJ60" i="36"/>
  <c r="EI60" i="36"/>
  <c r="EG60" i="36"/>
  <c r="EH60" i="36" s="1"/>
  <c r="EJ59" i="36"/>
  <c r="EI59" i="36"/>
  <c r="EG59" i="36"/>
  <c r="EH59" i="36" s="1"/>
  <c r="EJ58" i="36"/>
  <c r="EI58" i="36"/>
  <c r="EG58" i="36"/>
  <c r="EH58" i="36" s="1"/>
  <c r="EJ57" i="36"/>
  <c r="EI57" i="36"/>
  <c r="EG57" i="36"/>
  <c r="EH57" i="36" s="1"/>
  <c r="EJ56" i="36"/>
  <c r="EI56" i="36"/>
  <c r="EG56" i="36"/>
  <c r="EH56" i="36" s="1"/>
  <c r="EJ55" i="36"/>
  <c r="EI55" i="36"/>
  <c r="EG55" i="36"/>
  <c r="EH55" i="36" s="1"/>
  <c r="EJ54" i="36"/>
  <c r="EI54" i="36"/>
  <c r="EG54" i="36"/>
  <c r="EH54" i="36" s="1"/>
  <c r="EJ53" i="36"/>
  <c r="EI53" i="36"/>
  <c r="EG53" i="36"/>
  <c r="EH53" i="36" s="1"/>
  <c r="EJ52" i="36"/>
  <c r="EI52" i="36"/>
  <c r="EG52" i="36"/>
  <c r="EH52" i="36" s="1"/>
  <c r="EJ51" i="36"/>
  <c r="EI51" i="36"/>
  <c r="EG51" i="36"/>
  <c r="EH51" i="36" s="1"/>
  <c r="EJ50" i="36"/>
  <c r="EI50" i="36"/>
  <c r="EG50" i="36"/>
  <c r="EH50" i="36" s="1"/>
  <c r="EJ49" i="36"/>
  <c r="EI49" i="36"/>
  <c r="EG49" i="36"/>
  <c r="EH49" i="36" s="1"/>
  <c r="EJ48" i="36"/>
  <c r="EI48" i="36"/>
  <c r="EG48" i="36"/>
  <c r="EH48" i="36" s="1"/>
  <c r="EJ47" i="36"/>
  <c r="EI47" i="36"/>
  <c r="EG47" i="36"/>
  <c r="EH47" i="36" s="1"/>
  <c r="EJ46" i="36"/>
  <c r="EI46" i="36"/>
  <c r="EG46" i="36"/>
  <c r="EH46" i="36" s="1"/>
  <c r="EJ45" i="36"/>
  <c r="EI45" i="36"/>
  <c r="EG45" i="36"/>
  <c r="EH45" i="36" s="1"/>
  <c r="EJ44" i="36"/>
  <c r="EI44" i="36"/>
  <c r="EG44" i="36"/>
  <c r="EH44" i="36" s="1"/>
  <c r="EJ43" i="36"/>
  <c r="EI43" i="36"/>
  <c r="EG43" i="36"/>
  <c r="EH43" i="36" s="1"/>
  <c r="EJ42" i="36"/>
  <c r="EI42" i="36"/>
  <c r="EG42" i="36"/>
  <c r="EH42" i="36" s="1"/>
  <c r="EJ41" i="36"/>
  <c r="EI41" i="36"/>
  <c r="EG41" i="36"/>
  <c r="EH41" i="36" s="1"/>
  <c r="EJ40" i="36"/>
  <c r="EI40" i="36"/>
  <c r="EG40" i="36"/>
  <c r="EH40" i="36" s="1"/>
  <c r="EJ39" i="36"/>
  <c r="EI39" i="36"/>
  <c r="EG39" i="36"/>
  <c r="EH39" i="36" s="1"/>
  <c r="EJ38" i="36"/>
  <c r="EI38" i="36"/>
  <c r="EG38" i="36"/>
  <c r="EH38" i="36" s="1"/>
  <c r="EJ37" i="36"/>
  <c r="EI37" i="36"/>
  <c r="EG37" i="36"/>
  <c r="EH37" i="36" s="1"/>
  <c r="EJ36" i="36"/>
  <c r="EI36" i="36"/>
  <c r="EG36" i="36"/>
  <c r="EH36" i="36" s="1"/>
  <c r="EJ35" i="36"/>
  <c r="EI35" i="36"/>
  <c r="EG35" i="36"/>
  <c r="EH35" i="36" s="1"/>
  <c r="EJ34" i="36"/>
  <c r="EI34" i="36"/>
  <c r="EG34" i="36"/>
  <c r="EH34" i="36" s="1"/>
  <c r="EJ33" i="36"/>
  <c r="EI33" i="36"/>
  <c r="EG33" i="36"/>
  <c r="EH33" i="36" s="1"/>
  <c r="EJ32" i="36"/>
  <c r="EI32" i="36"/>
  <c r="EG32" i="36"/>
  <c r="EH32" i="36" s="1"/>
  <c r="EJ31" i="36"/>
  <c r="EI31" i="36"/>
  <c r="EG31" i="36"/>
  <c r="EH31" i="36" s="1"/>
  <c r="EJ30" i="36"/>
  <c r="EI30" i="36"/>
  <c r="EG30" i="36"/>
  <c r="EH30" i="36" s="1"/>
  <c r="EJ29" i="36"/>
  <c r="EI29" i="36"/>
  <c r="EG29" i="36"/>
  <c r="EH29" i="36" s="1"/>
  <c r="EJ28" i="36"/>
  <c r="EI28" i="36"/>
  <c r="EG28" i="36"/>
  <c r="EH28" i="36" s="1"/>
  <c r="EJ27" i="36"/>
  <c r="EI27" i="36"/>
  <c r="EG27" i="36"/>
  <c r="EH27" i="36" s="1"/>
  <c r="EJ26" i="36"/>
  <c r="EI26" i="36"/>
  <c r="EG26" i="36"/>
  <c r="EH26" i="36" s="1"/>
  <c r="EJ25" i="36"/>
  <c r="EI25" i="36"/>
  <c r="EG25" i="36"/>
  <c r="EH25" i="36" s="1"/>
  <c r="EJ24" i="36"/>
  <c r="EI24" i="36"/>
  <c r="EG24" i="36"/>
  <c r="EH24" i="36" s="1"/>
  <c r="EJ23" i="36"/>
  <c r="EI23" i="36"/>
  <c r="EG23" i="36"/>
  <c r="EH23" i="36" s="1"/>
  <c r="EJ22" i="36"/>
  <c r="EI22" i="36"/>
  <c r="EG22" i="36"/>
  <c r="EH22" i="36" s="1"/>
  <c r="EJ21" i="36"/>
  <c r="EI21" i="36"/>
  <c r="EG21" i="36"/>
  <c r="EH21" i="36" s="1"/>
  <c r="EJ20" i="36"/>
  <c r="EI20" i="36"/>
  <c r="EG20" i="36"/>
  <c r="EH20" i="36" s="1"/>
  <c r="EJ19" i="36"/>
  <c r="EI19" i="36"/>
  <c r="EG19" i="36"/>
  <c r="EH19" i="36" s="1"/>
  <c r="EJ18" i="36"/>
  <c r="EI18" i="36"/>
  <c r="EG18" i="36"/>
  <c r="EH18" i="36" s="1"/>
  <c r="EJ17" i="36"/>
  <c r="EI17" i="36"/>
  <c r="EG17" i="36"/>
  <c r="EH17" i="36" s="1"/>
  <c r="EJ16" i="36"/>
  <c r="EI16" i="36"/>
  <c r="EG16" i="36"/>
  <c r="EH16" i="36" s="1"/>
  <c r="EJ15" i="36"/>
  <c r="EI15" i="36"/>
  <c r="EG15" i="36"/>
  <c r="EH15" i="36" s="1"/>
  <c r="EJ14" i="36"/>
  <c r="EI14" i="36"/>
  <c r="EG14" i="36"/>
  <c r="EH14" i="36" s="1"/>
  <c r="EJ13" i="36"/>
  <c r="EI13" i="36"/>
  <c r="EG13" i="36"/>
  <c r="EH13" i="36" s="1"/>
  <c r="EJ12" i="36"/>
  <c r="EI12" i="36"/>
  <c r="EG12" i="36"/>
  <c r="EH12" i="36" s="1"/>
  <c r="EJ11" i="36"/>
  <c r="EI11" i="36"/>
  <c r="EG11" i="36"/>
  <c r="EH11" i="36" s="1"/>
  <c r="EJ10" i="36"/>
  <c r="EI10" i="36"/>
  <c r="EG10" i="36"/>
  <c r="EH10" i="36" s="1"/>
  <c r="EJ9" i="36"/>
  <c r="EI9" i="36"/>
  <c r="EG9" i="36"/>
  <c r="EH9" i="36" s="1"/>
  <c r="EJ8" i="36"/>
  <c r="EI8" i="36"/>
  <c r="EG8" i="36"/>
  <c r="EH8" i="36" s="1"/>
  <c r="DV506" i="36"/>
  <c r="DU506" i="36"/>
  <c r="DS506" i="36"/>
  <c r="DT506" i="36" s="1"/>
  <c r="DV505" i="36"/>
  <c r="DU505" i="36"/>
  <c r="DS505" i="36"/>
  <c r="DT505" i="36" s="1"/>
  <c r="DV504" i="36"/>
  <c r="DU504" i="36"/>
  <c r="DS504" i="36"/>
  <c r="DT504" i="36" s="1"/>
  <c r="DV503" i="36"/>
  <c r="DU503" i="36"/>
  <c r="DS503" i="36"/>
  <c r="DT503" i="36" s="1"/>
  <c r="DV502" i="36"/>
  <c r="DU502" i="36"/>
  <c r="DS502" i="36"/>
  <c r="DT502" i="36" s="1"/>
  <c r="DV501" i="36"/>
  <c r="DU501" i="36"/>
  <c r="DS501" i="36"/>
  <c r="DT501" i="36" s="1"/>
  <c r="DV500" i="36"/>
  <c r="DU500" i="36"/>
  <c r="DS500" i="36"/>
  <c r="DT500" i="36" s="1"/>
  <c r="DV499" i="36"/>
  <c r="DU499" i="36"/>
  <c r="DS499" i="36"/>
  <c r="DT499" i="36" s="1"/>
  <c r="DV498" i="36"/>
  <c r="DU498" i="36"/>
  <c r="DS498" i="36"/>
  <c r="DT498" i="36" s="1"/>
  <c r="DV497" i="36"/>
  <c r="DU497" i="36"/>
  <c r="DS497" i="36"/>
  <c r="DT497" i="36" s="1"/>
  <c r="DV496" i="36"/>
  <c r="DU496" i="36"/>
  <c r="DS496" i="36"/>
  <c r="DT496" i="36" s="1"/>
  <c r="DV495" i="36"/>
  <c r="DU495" i="36"/>
  <c r="DS495" i="36"/>
  <c r="DT495" i="36" s="1"/>
  <c r="DV494" i="36"/>
  <c r="DU494" i="36"/>
  <c r="DS494" i="36"/>
  <c r="DT494" i="36" s="1"/>
  <c r="DV493" i="36"/>
  <c r="DU493" i="36"/>
  <c r="DS493" i="36"/>
  <c r="DT493" i="36" s="1"/>
  <c r="DV492" i="36"/>
  <c r="DU492" i="36"/>
  <c r="DS492" i="36"/>
  <c r="DT492" i="36" s="1"/>
  <c r="DV491" i="36"/>
  <c r="DU491" i="36"/>
  <c r="DS491" i="36"/>
  <c r="DT491" i="36" s="1"/>
  <c r="DV490" i="36"/>
  <c r="DU490" i="36"/>
  <c r="DS490" i="36"/>
  <c r="DT490" i="36" s="1"/>
  <c r="DV489" i="36"/>
  <c r="DU489" i="36"/>
  <c r="DS489" i="36"/>
  <c r="DT489" i="36" s="1"/>
  <c r="DV488" i="36"/>
  <c r="DU488" i="36"/>
  <c r="DS488" i="36"/>
  <c r="DT488" i="36" s="1"/>
  <c r="DV487" i="36"/>
  <c r="DU487" i="36"/>
  <c r="DS487" i="36"/>
  <c r="DT487" i="36" s="1"/>
  <c r="DV486" i="36"/>
  <c r="DU486" i="36"/>
  <c r="DS486" i="36"/>
  <c r="DT486" i="36" s="1"/>
  <c r="DV485" i="36"/>
  <c r="DU485" i="36"/>
  <c r="DS485" i="36"/>
  <c r="DT485" i="36" s="1"/>
  <c r="DV484" i="36"/>
  <c r="DU484" i="36"/>
  <c r="DS484" i="36"/>
  <c r="DT484" i="36" s="1"/>
  <c r="DV483" i="36"/>
  <c r="DU483" i="36"/>
  <c r="DS483" i="36"/>
  <c r="DT483" i="36" s="1"/>
  <c r="DV482" i="36"/>
  <c r="DU482" i="36"/>
  <c r="DS482" i="36"/>
  <c r="DT482" i="36" s="1"/>
  <c r="DV481" i="36"/>
  <c r="DU481" i="36"/>
  <c r="DS481" i="36"/>
  <c r="DT481" i="36" s="1"/>
  <c r="DV480" i="36"/>
  <c r="DU480" i="36"/>
  <c r="DS480" i="36"/>
  <c r="DT480" i="36" s="1"/>
  <c r="DV479" i="36"/>
  <c r="DU479" i="36"/>
  <c r="DS479" i="36"/>
  <c r="DT479" i="36" s="1"/>
  <c r="DV478" i="36"/>
  <c r="DU478" i="36"/>
  <c r="DS478" i="36"/>
  <c r="DT478" i="36" s="1"/>
  <c r="DV477" i="36"/>
  <c r="DU477" i="36"/>
  <c r="DS477" i="36"/>
  <c r="DT477" i="36" s="1"/>
  <c r="DV476" i="36"/>
  <c r="DU476" i="36"/>
  <c r="DS476" i="36"/>
  <c r="DT476" i="36" s="1"/>
  <c r="DV475" i="36"/>
  <c r="DU475" i="36"/>
  <c r="DS475" i="36"/>
  <c r="DT475" i="36" s="1"/>
  <c r="DV474" i="36"/>
  <c r="DU474" i="36"/>
  <c r="DS474" i="36"/>
  <c r="DT474" i="36" s="1"/>
  <c r="DV473" i="36"/>
  <c r="DU473" i="36"/>
  <c r="DS473" i="36"/>
  <c r="DT473" i="36" s="1"/>
  <c r="DV472" i="36"/>
  <c r="DU472" i="36"/>
  <c r="DS472" i="36"/>
  <c r="DT472" i="36" s="1"/>
  <c r="DV471" i="36"/>
  <c r="DU471" i="36"/>
  <c r="DS471" i="36"/>
  <c r="DT471" i="36" s="1"/>
  <c r="DV470" i="36"/>
  <c r="DU470" i="36"/>
  <c r="DS470" i="36"/>
  <c r="DT470" i="36" s="1"/>
  <c r="DV469" i="36"/>
  <c r="DU469" i="36"/>
  <c r="DS469" i="36"/>
  <c r="DT469" i="36" s="1"/>
  <c r="DV468" i="36"/>
  <c r="DU468" i="36"/>
  <c r="DS468" i="36"/>
  <c r="DT468" i="36" s="1"/>
  <c r="DV467" i="36"/>
  <c r="DU467" i="36"/>
  <c r="DS467" i="36"/>
  <c r="DT467" i="36" s="1"/>
  <c r="DV466" i="36"/>
  <c r="DU466" i="36"/>
  <c r="DS466" i="36"/>
  <c r="DT466" i="36" s="1"/>
  <c r="DV465" i="36"/>
  <c r="DU465" i="36"/>
  <c r="DS465" i="36"/>
  <c r="DT465" i="36" s="1"/>
  <c r="DV464" i="36"/>
  <c r="DU464" i="36"/>
  <c r="DS464" i="36"/>
  <c r="DT464" i="36" s="1"/>
  <c r="DV463" i="36"/>
  <c r="DU463" i="36"/>
  <c r="DS463" i="36"/>
  <c r="DT463" i="36" s="1"/>
  <c r="DV462" i="36"/>
  <c r="DU462" i="36"/>
  <c r="DS462" i="36"/>
  <c r="DT462" i="36" s="1"/>
  <c r="DV461" i="36"/>
  <c r="DU461" i="36"/>
  <c r="DS461" i="36"/>
  <c r="DT461" i="36" s="1"/>
  <c r="DV460" i="36"/>
  <c r="DU460" i="36"/>
  <c r="DS460" i="36"/>
  <c r="DT460" i="36" s="1"/>
  <c r="DV459" i="36"/>
  <c r="DU459" i="36"/>
  <c r="DS459" i="36"/>
  <c r="DT459" i="36" s="1"/>
  <c r="DV458" i="36"/>
  <c r="DU458" i="36"/>
  <c r="DS458" i="36"/>
  <c r="DT458" i="36" s="1"/>
  <c r="DV457" i="36"/>
  <c r="DU457" i="36"/>
  <c r="DS457" i="36"/>
  <c r="DT457" i="36" s="1"/>
  <c r="DV456" i="36"/>
  <c r="DU456" i="36"/>
  <c r="DS456" i="36"/>
  <c r="DT456" i="36" s="1"/>
  <c r="DV455" i="36"/>
  <c r="DU455" i="36"/>
  <c r="DS455" i="36"/>
  <c r="DT455" i="36" s="1"/>
  <c r="DV454" i="36"/>
  <c r="DU454" i="36"/>
  <c r="DS454" i="36"/>
  <c r="DT454" i="36" s="1"/>
  <c r="DV453" i="36"/>
  <c r="DU453" i="36"/>
  <c r="DS453" i="36"/>
  <c r="DT453" i="36" s="1"/>
  <c r="DV452" i="36"/>
  <c r="DU452" i="36"/>
  <c r="DS452" i="36"/>
  <c r="DT452" i="36" s="1"/>
  <c r="DV451" i="36"/>
  <c r="DU451" i="36"/>
  <c r="DS451" i="36"/>
  <c r="DT451" i="36" s="1"/>
  <c r="DV450" i="36"/>
  <c r="DU450" i="36"/>
  <c r="DS450" i="36"/>
  <c r="DT450" i="36" s="1"/>
  <c r="DV449" i="36"/>
  <c r="DU449" i="36"/>
  <c r="DS449" i="36"/>
  <c r="DT449" i="36" s="1"/>
  <c r="DV448" i="36"/>
  <c r="DU448" i="36"/>
  <c r="DS448" i="36"/>
  <c r="DT448" i="36" s="1"/>
  <c r="DV447" i="36"/>
  <c r="DU447" i="36"/>
  <c r="DS447" i="36"/>
  <c r="DT447" i="36" s="1"/>
  <c r="DV446" i="36"/>
  <c r="DU446" i="36"/>
  <c r="DS446" i="36"/>
  <c r="DT446" i="36" s="1"/>
  <c r="DV445" i="36"/>
  <c r="DU445" i="36"/>
  <c r="DS445" i="36"/>
  <c r="DT445" i="36" s="1"/>
  <c r="DV444" i="36"/>
  <c r="DU444" i="36"/>
  <c r="DS444" i="36"/>
  <c r="DT444" i="36" s="1"/>
  <c r="DV443" i="36"/>
  <c r="DU443" i="36"/>
  <c r="DS443" i="36"/>
  <c r="DT443" i="36" s="1"/>
  <c r="DV442" i="36"/>
  <c r="DU442" i="36"/>
  <c r="DS442" i="36"/>
  <c r="DT442" i="36" s="1"/>
  <c r="DV441" i="36"/>
  <c r="DU441" i="36"/>
  <c r="DS441" i="36"/>
  <c r="DT441" i="36" s="1"/>
  <c r="DV440" i="36"/>
  <c r="DU440" i="36"/>
  <c r="DS440" i="36"/>
  <c r="DT440" i="36" s="1"/>
  <c r="DV439" i="36"/>
  <c r="DU439" i="36"/>
  <c r="DS439" i="36"/>
  <c r="DT439" i="36" s="1"/>
  <c r="DV438" i="36"/>
  <c r="DU438" i="36"/>
  <c r="DS438" i="36"/>
  <c r="DT438" i="36" s="1"/>
  <c r="DV437" i="36"/>
  <c r="DU437" i="36"/>
  <c r="DS437" i="36"/>
  <c r="DT437" i="36" s="1"/>
  <c r="DV436" i="36"/>
  <c r="DU436" i="36"/>
  <c r="DS436" i="36"/>
  <c r="DT436" i="36" s="1"/>
  <c r="DV435" i="36"/>
  <c r="DU435" i="36"/>
  <c r="DS435" i="36"/>
  <c r="DT435" i="36" s="1"/>
  <c r="DV434" i="36"/>
  <c r="DU434" i="36"/>
  <c r="DS434" i="36"/>
  <c r="DT434" i="36" s="1"/>
  <c r="DV433" i="36"/>
  <c r="DU433" i="36"/>
  <c r="DS433" i="36"/>
  <c r="DT433" i="36" s="1"/>
  <c r="DV432" i="36"/>
  <c r="DU432" i="36"/>
  <c r="DS432" i="36"/>
  <c r="DT432" i="36" s="1"/>
  <c r="DV431" i="36"/>
  <c r="DU431" i="36"/>
  <c r="DS431" i="36"/>
  <c r="DT431" i="36" s="1"/>
  <c r="DV430" i="36"/>
  <c r="DU430" i="36"/>
  <c r="DS430" i="36"/>
  <c r="DT430" i="36" s="1"/>
  <c r="DV429" i="36"/>
  <c r="DU429" i="36"/>
  <c r="DS429" i="36"/>
  <c r="DT429" i="36" s="1"/>
  <c r="DV428" i="36"/>
  <c r="DU428" i="36"/>
  <c r="DS428" i="36"/>
  <c r="DT428" i="36" s="1"/>
  <c r="DV427" i="36"/>
  <c r="DU427" i="36"/>
  <c r="DS427" i="36"/>
  <c r="DT427" i="36" s="1"/>
  <c r="DV426" i="36"/>
  <c r="DU426" i="36"/>
  <c r="DS426" i="36"/>
  <c r="DT426" i="36" s="1"/>
  <c r="DV425" i="36"/>
  <c r="DU425" i="36"/>
  <c r="DS425" i="36"/>
  <c r="DT425" i="36" s="1"/>
  <c r="DV424" i="36"/>
  <c r="DU424" i="36"/>
  <c r="DS424" i="36"/>
  <c r="DT424" i="36" s="1"/>
  <c r="DV423" i="36"/>
  <c r="DU423" i="36"/>
  <c r="DS423" i="36"/>
  <c r="DT423" i="36" s="1"/>
  <c r="DV422" i="36"/>
  <c r="DU422" i="36"/>
  <c r="DS422" i="36"/>
  <c r="DT422" i="36" s="1"/>
  <c r="DV421" i="36"/>
  <c r="DU421" i="36"/>
  <c r="DS421" i="36"/>
  <c r="DT421" i="36" s="1"/>
  <c r="DV420" i="36"/>
  <c r="DU420" i="36"/>
  <c r="DS420" i="36"/>
  <c r="DT420" i="36" s="1"/>
  <c r="DV419" i="36"/>
  <c r="DU419" i="36"/>
  <c r="DS419" i="36"/>
  <c r="DT419" i="36" s="1"/>
  <c r="DV418" i="36"/>
  <c r="DU418" i="36"/>
  <c r="DS418" i="36"/>
  <c r="DT418" i="36" s="1"/>
  <c r="DV417" i="36"/>
  <c r="DU417" i="36"/>
  <c r="DS417" i="36"/>
  <c r="DT417" i="36" s="1"/>
  <c r="DV416" i="36"/>
  <c r="DU416" i="36"/>
  <c r="DS416" i="36"/>
  <c r="DT416" i="36" s="1"/>
  <c r="DV415" i="36"/>
  <c r="DU415" i="36"/>
  <c r="DS415" i="36"/>
  <c r="DT415" i="36" s="1"/>
  <c r="DV414" i="36"/>
  <c r="DU414" i="36"/>
  <c r="DS414" i="36"/>
  <c r="DT414" i="36" s="1"/>
  <c r="DV413" i="36"/>
  <c r="DU413" i="36"/>
  <c r="DS413" i="36"/>
  <c r="DT413" i="36" s="1"/>
  <c r="DV412" i="36"/>
  <c r="DU412" i="36"/>
  <c r="DS412" i="36"/>
  <c r="DT412" i="36" s="1"/>
  <c r="DV411" i="36"/>
  <c r="DU411" i="36"/>
  <c r="DS411" i="36"/>
  <c r="DT411" i="36" s="1"/>
  <c r="DV410" i="36"/>
  <c r="DU410" i="36"/>
  <c r="DS410" i="36"/>
  <c r="DT410" i="36" s="1"/>
  <c r="DV409" i="36"/>
  <c r="DU409" i="36"/>
  <c r="DS409" i="36"/>
  <c r="DT409" i="36" s="1"/>
  <c r="DV408" i="36"/>
  <c r="DU408" i="36"/>
  <c r="DS408" i="36"/>
  <c r="DT408" i="36" s="1"/>
  <c r="DV407" i="36"/>
  <c r="DU407" i="36"/>
  <c r="DS407" i="36"/>
  <c r="DT407" i="36" s="1"/>
  <c r="DV406" i="36"/>
  <c r="DU406" i="36"/>
  <c r="DS406" i="36"/>
  <c r="DT406" i="36" s="1"/>
  <c r="DV405" i="36"/>
  <c r="DU405" i="36"/>
  <c r="DS405" i="36"/>
  <c r="DT405" i="36" s="1"/>
  <c r="DV404" i="36"/>
  <c r="DU404" i="36"/>
  <c r="DS404" i="36"/>
  <c r="DT404" i="36" s="1"/>
  <c r="DV403" i="36"/>
  <c r="DU403" i="36"/>
  <c r="DS403" i="36"/>
  <c r="DT403" i="36" s="1"/>
  <c r="DV402" i="36"/>
  <c r="DU402" i="36"/>
  <c r="DS402" i="36"/>
  <c r="DT402" i="36" s="1"/>
  <c r="DV401" i="36"/>
  <c r="DU401" i="36"/>
  <c r="DS401" i="36"/>
  <c r="DT401" i="36" s="1"/>
  <c r="DV400" i="36"/>
  <c r="DU400" i="36"/>
  <c r="DS400" i="36"/>
  <c r="DT400" i="36" s="1"/>
  <c r="DV399" i="36"/>
  <c r="DU399" i="36"/>
  <c r="DS399" i="36"/>
  <c r="DT399" i="36" s="1"/>
  <c r="DV398" i="36"/>
  <c r="DU398" i="36"/>
  <c r="DS398" i="36"/>
  <c r="DT398" i="36" s="1"/>
  <c r="DV397" i="36"/>
  <c r="DU397" i="36"/>
  <c r="DS397" i="36"/>
  <c r="DT397" i="36" s="1"/>
  <c r="DV396" i="36"/>
  <c r="DU396" i="36"/>
  <c r="DS396" i="36"/>
  <c r="DT396" i="36" s="1"/>
  <c r="DV395" i="36"/>
  <c r="DU395" i="36"/>
  <c r="DS395" i="36"/>
  <c r="DT395" i="36" s="1"/>
  <c r="DV394" i="36"/>
  <c r="DU394" i="36"/>
  <c r="DS394" i="36"/>
  <c r="DT394" i="36" s="1"/>
  <c r="DV393" i="36"/>
  <c r="DU393" i="36"/>
  <c r="DS393" i="36"/>
  <c r="DT393" i="36" s="1"/>
  <c r="DV392" i="36"/>
  <c r="DU392" i="36"/>
  <c r="DS392" i="36"/>
  <c r="DT392" i="36" s="1"/>
  <c r="DV391" i="36"/>
  <c r="DU391" i="36"/>
  <c r="DS391" i="36"/>
  <c r="DT391" i="36" s="1"/>
  <c r="DV390" i="36"/>
  <c r="DU390" i="36"/>
  <c r="DS390" i="36"/>
  <c r="DT390" i="36" s="1"/>
  <c r="DV389" i="36"/>
  <c r="DU389" i="36"/>
  <c r="DS389" i="36"/>
  <c r="DT389" i="36" s="1"/>
  <c r="DV388" i="36"/>
  <c r="DU388" i="36"/>
  <c r="DS388" i="36"/>
  <c r="DT388" i="36" s="1"/>
  <c r="DV387" i="36"/>
  <c r="DU387" i="36"/>
  <c r="DS387" i="36"/>
  <c r="DT387" i="36" s="1"/>
  <c r="DV386" i="36"/>
  <c r="DU386" i="36"/>
  <c r="DS386" i="36"/>
  <c r="DT386" i="36" s="1"/>
  <c r="DV385" i="36"/>
  <c r="DU385" i="36"/>
  <c r="DS385" i="36"/>
  <c r="DT385" i="36" s="1"/>
  <c r="DV384" i="36"/>
  <c r="DU384" i="36"/>
  <c r="DS384" i="36"/>
  <c r="DT384" i="36" s="1"/>
  <c r="DV383" i="36"/>
  <c r="DU383" i="36"/>
  <c r="DS383" i="36"/>
  <c r="DT383" i="36" s="1"/>
  <c r="DV382" i="36"/>
  <c r="DU382" i="36"/>
  <c r="DS382" i="36"/>
  <c r="DT382" i="36" s="1"/>
  <c r="DV381" i="36"/>
  <c r="DU381" i="36"/>
  <c r="DS381" i="36"/>
  <c r="DT381" i="36" s="1"/>
  <c r="DV380" i="36"/>
  <c r="DU380" i="36"/>
  <c r="DS380" i="36"/>
  <c r="DT380" i="36" s="1"/>
  <c r="DV379" i="36"/>
  <c r="DU379" i="36"/>
  <c r="DS379" i="36"/>
  <c r="DT379" i="36" s="1"/>
  <c r="DV378" i="36"/>
  <c r="DU378" i="36"/>
  <c r="DS378" i="36"/>
  <c r="DT378" i="36" s="1"/>
  <c r="DV377" i="36"/>
  <c r="DU377" i="36"/>
  <c r="DS377" i="36"/>
  <c r="DT377" i="36" s="1"/>
  <c r="DV376" i="36"/>
  <c r="DU376" i="36"/>
  <c r="DS376" i="36"/>
  <c r="DT376" i="36" s="1"/>
  <c r="DV375" i="36"/>
  <c r="DU375" i="36"/>
  <c r="DS375" i="36"/>
  <c r="DT375" i="36" s="1"/>
  <c r="DV374" i="36"/>
  <c r="DU374" i="36"/>
  <c r="DS374" i="36"/>
  <c r="DT374" i="36" s="1"/>
  <c r="DV373" i="36"/>
  <c r="DU373" i="36"/>
  <c r="DS373" i="36"/>
  <c r="DT373" i="36" s="1"/>
  <c r="DV372" i="36"/>
  <c r="DU372" i="36"/>
  <c r="DS372" i="36"/>
  <c r="DT372" i="36" s="1"/>
  <c r="DV371" i="36"/>
  <c r="DU371" i="36"/>
  <c r="DS371" i="36"/>
  <c r="DT371" i="36" s="1"/>
  <c r="DV370" i="36"/>
  <c r="DU370" i="36"/>
  <c r="DS370" i="36"/>
  <c r="DT370" i="36" s="1"/>
  <c r="DV369" i="36"/>
  <c r="DU369" i="36"/>
  <c r="DS369" i="36"/>
  <c r="DT369" i="36" s="1"/>
  <c r="DV368" i="36"/>
  <c r="DU368" i="36"/>
  <c r="DS368" i="36"/>
  <c r="DT368" i="36" s="1"/>
  <c r="DV367" i="36"/>
  <c r="DU367" i="36"/>
  <c r="DS367" i="36"/>
  <c r="DT367" i="36" s="1"/>
  <c r="DV366" i="36"/>
  <c r="DU366" i="36"/>
  <c r="DS366" i="36"/>
  <c r="DT366" i="36" s="1"/>
  <c r="DV365" i="36"/>
  <c r="DU365" i="36"/>
  <c r="DS365" i="36"/>
  <c r="DT365" i="36" s="1"/>
  <c r="DV364" i="36"/>
  <c r="DU364" i="36"/>
  <c r="DS364" i="36"/>
  <c r="DT364" i="36" s="1"/>
  <c r="DV363" i="36"/>
  <c r="DU363" i="36"/>
  <c r="DS363" i="36"/>
  <c r="DT363" i="36" s="1"/>
  <c r="DV362" i="36"/>
  <c r="DU362" i="36"/>
  <c r="DS362" i="36"/>
  <c r="DT362" i="36" s="1"/>
  <c r="DV361" i="36"/>
  <c r="DU361" i="36"/>
  <c r="DS361" i="36"/>
  <c r="DT361" i="36" s="1"/>
  <c r="DV360" i="36"/>
  <c r="DU360" i="36"/>
  <c r="DS360" i="36"/>
  <c r="DT360" i="36" s="1"/>
  <c r="DV359" i="36"/>
  <c r="DU359" i="36"/>
  <c r="DS359" i="36"/>
  <c r="DT359" i="36" s="1"/>
  <c r="DV358" i="36"/>
  <c r="DU358" i="36"/>
  <c r="DS358" i="36"/>
  <c r="DT358" i="36" s="1"/>
  <c r="DV357" i="36"/>
  <c r="DU357" i="36"/>
  <c r="DS357" i="36"/>
  <c r="DT357" i="36" s="1"/>
  <c r="DV356" i="36"/>
  <c r="DU356" i="36"/>
  <c r="DS356" i="36"/>
  <c r="DT356" i="36" s="1"/>
  <c r="DV355" i="36"/>
  <c r="DU355" i="36"/>
  <c r="DS355" i="36"/>
  <c r="DT355" i="36" s="1"/>
  <c r="DV354" i="36"/>
  <c r="DU354" i="36"/>
  <c r="DS354" i="36"/>
  <c r="DT354" i="36" s="1"/>
  <c r="DV353" i="36"/>
  <c r="DU353" i="36"/>
  <c r="DS353" i="36"/>
  <c r="DT353" i="36" s="1"/>
  <c r="DV352" i="36"/>
  <c r="DU352" i="36"/>
  <c r="DS352" i="36"/>
  <c r="DT352" i="36" s="1"/>
  <c r="DV351" i="36"/>
  <c r="DU351" i="36"/>
  <c r="DS351" i="36"/>
  <c r="DT351" i="36" s="1"/>
  <c r="DV350" i="36"/>
  <c r="DU350" i="36"/>
  <c r="DS350" i="36"/>
  <c r="DT350" i="36" s="1"/>
  <c r="DV349" i="36"/>
  <c r="DU349" i="36"/>
  <c r="DS349" i="36"/>
  <c r="DT349" i="36" s="1"/>
  <c r="DV348" i="36"/>
  <c r="DU348" i="36"/>
  <c r="DS348" i="36"/>
  <c r="DT348" i="36" s="1"/>
  <c r="DV347" i="36"/>
  <c r="DU347" i="36"/>
  <c r="DS347" i="36"/>
  <c r="DT347" i="36" s="1"/>
  <c r="DV346" i="36"/>
  <c r="DU346" i="36"/>
  <c r="DS346" i="36"/>
  <c r="DT346" i="36" s="1"/>
  <c r="DV345" i="36"/>
  <c r="DU345" i="36"/>
  <c r="DS345" i="36"/>
  <c r="DT345" i="36" s="1"/>
  <c r="DV344" i="36"/>
  <c r="DU344" i="36"/>
  <c r="DS344" i="36"/>
  <c r="DT344" i="36" s="1"/>
  <c r="DV343" i="36"/>
  <c r="DU343" i="36"/>
  <c r="DS343" i="36"/>
  <c r="DT343" i="36" s="1"/>
  <c r="DV342" i="36"/>
  <c r="DU342" i="36"/>
  <c r="DS342" i="36"/>
  <c r="DT342" i="36" s="1"/>
  <c r="DV341" i="36"/>
  <c r="DU341" i="36"/>
  <c r="DS341" i="36"/>
  <c r="DT341" i="36" s="1"/>
  <c r="DV340" i="36"/>
  <c r="DU340" i="36"/>
  <c r="DS340" i="36"/>
  <c r="DT340" i="36" s="1"/>
  <c r="DV339" i="36"/>
  <c r="DU339" i="36"/>
  <c r="DS339" i="36"/>
  <c r="DT339" i="36" s="1"/>
  <c r="DV338" i="36"/>
  <c r="DU338" i="36"/>
  <c r="DS338" i="36"/>
  <c r="DT338" i="36" s="1"/>
  <c r="DV337" i="36"/>
  <c r="DU337" i="36"/>
  <c r="DS337" i="36"/>
  <c r="DT337" i="36" s="1"/>
  <c r="DV336" i="36"/>
  <c r="DU336" i="36"/>
  <c r="DS336" i="36"/>
  <c r="DT336" i="36" s="1"/>
  <c r="DV335" i="36"/>
  <c r="DU335" i="36"/>
  <c r="DS335" i="36"/>
  <c r="DT335" i="36" s="1"/>
  <c r="DV334" i="36"/>
  <c r="DU334" i="36"/>
  <c r="DS334" i="36"/>
  <c r="DT334" i="36" s="1"/>
  <c r="DV333" i="36"/>
  <c r="DU333" i="36"/>
  <c r="DS333" i="36"/>
  <c r="DT333" i="36" s="1"/>
  <c r="DV332" i="36"/>
  <c r="DU332" i="36"/>
  <c r="DS332" i="36"/>
  <c r="DT332" i="36" s="1"/>
  <c r="DV331" i="36"/>
  <c r="DU331" i="36"/>
  <c r="DS331" i="36"/>
  <c r="DT331" i="36" s="1"/>
  <c r="DV330" i="36"/>
  <c r="DU330" i="36"/>
  <c r="DS330" i="36"/>
  <c r="DT330" i="36" s="1"/>
  <c r="DV329" i="36"/>
  <c r="DU329" i="36"/>
  <c r="DS329" i="36"/>
  <c r="DT329" i="36" s="1"/>
  <c r="DV328" i="36"/>
  <c r="DU328" i="36"/>
  <c r="DS328" i="36"/>
  <c r="DT328" i="36" s="1"/>
  <c r="DV327" i="36"/>
  <c r="DU327" i="36"/>
  <c r="DS327" i="36"/>
  <c r="DT327" i="36" s="1"/>
  <c r="DV326" i="36"/>
  <c r="DU326" i="36"/>
  <c r="DS326" i="36"/>
  <c r="DT326" i="36" s="1"/>
  <c r="DV325" i="36"/>
  <c r="DU325" i="36"/>
  <c r="DS325" i="36"/>
  <c r="DT325" i="36" s="1"/>
  <c r="DV324" i="36"/>
  <c r="DU324" i="36"/>
  <c r="DS324" i="36"/>
  <c r="DT324" i="36" s="1"/>
  <c r="DV323" i="36"/>
  <c r="DU323" i="36"/>
  <c r="DS323" i="36"/>
  <c r="DT323" i="36" s="1"/>
  <c r="DV322" i="36"/>
  <c r="DU322" i="36"/>
  <c r="DS322" i="36"/>
  <c r="DT322" i="36" s="1"/>
  <c r="DV321" i="36"/>
  <c r="DU321" i="36"/>
  <c r="DS321" i="36"/>
  <c r="DT321" i="36" s="1"/>
  <c r="DV320" i="36"/>
  <c r="DU320" i="36"/>
  <c r="DS320" i="36"/>
  <c r="DT320" i="36" s="1"/>
  <c r="DV319" i="36"/>
  <c r="DU319" i="36"/>
  <c r="DS319" i="36"/>
  <c r="DT319" i="36" s="1"/>
  <c r="DV318" i="36"/>
  <c r="DU318" i="36"/>
  <c r="DS318" i="36"/>
  <c r="DT318" i="36" s="1"/>
  <c r="DV317" i="36"/>
  <c r="DU317" i="36"/>
  <c r="DS317" i="36"/>
  <c r="DT317" i="36" s="1"/>
  <c r="DV316" i="36"/>
  <c r="DU316" i="36"/>
  <c r="DS316" i="36"/>
  <c r="DT316" i="36" s="1"/>
  <c r="DV315" i="36"/>
  <c r="DU315" i="36"/>
  <c r="DS315" i="36"/>
  <c r="DT315" i="36" s="1"/>
  <c r="DV314" i="36"/>
  <c r="DU314" i="36"/>
  <c r="DS314" i="36"/>
  <c r="DT314" i="36" s="1"/>
  <c r="DV313" i="36"/>
  <c r="DU313" i="36"/>
  <c r="DS313" i="36"/>
  <c r="DT313" i="36" s="1"/>
  <c r="DV312" i="36"/>
  <c r="DU312" i="36"/>
  <c r="DS312" i="36"/>
  <c r="DT312" i="36" s="1"/>
  <c r="DV311" i="36"/>
  <c r="DU311" i="36"/>
  <c r="DS311" i="36"/>
  <c r="DT311" i="36" s="1"/>
  <c r="DV310" i="36"/>
  <c r="DU310" i="36"/>
  <c r="DS310" i="36"/>
  <c r="DT310" i="36" s="1"/>
  <c r="DV309" i="36"/>
  <c r="DU309" i="36"/>
  <c r="DS309" i="36"/>
  <c r="DT309" i="36" s="1"/>
  <c r="DV308" i="36"/>
  <c r="DU308" i="36"/>
  <c r="DS308" i="36"/>
  <c r="DT308" i="36" s="1"/>
  <c r="DV307" i="36"/>
  <c r="DU307" i="36"/>
  <c r="DS307" i="36"/>
  <c r="DT307" i="36" s="1"/>
  <c r="DV306" i="36"/>
  <c r="DU306" i="36"/>
  <c r="DS306" i="36"/>
  <c r="DT306" i="36" s="1"/>
  <c r="DV305" i="36"/>
  <c r="DU305" i="36"/>
  <c r="DS305" i="36"/>
  <c r="DT305" i="36" s="1"/>
  <c r="DV304" i="36"/>
  <c r="DU304" i="36"/>
  <c r="DS304" i="36"/>
  <c r="DT304" i="36" s="1"/>
  <c r="DV303" i="36"/>
  <c r="DU303" i="36"/>
  <c r="DS303" i="36"/>
  <c r="DT303" i="36" s="1"/>
  <c r="DV302" i="36"/>
  <c r="DU302" i="36"/>
  <c r="DS302" i="36"/>
  <c r="DT302" i="36" s="1"/>
  <c r="DV301" i="36"/>
  <c r="DU301" i="36"/>
  <c r="DS301" i="36"/>
  <c r="DT301" i="36" s="1"/>
  <c r="DV300" i="36"/>
  <c r="DU300" i="36"/>
  <c r="DS300" i="36"/>
  <c r="DT300" i="36" s="1"/>
  <c r="DV299" i="36"/>
  <c r="DU299" i="36"/>
  <c r="DS299" i="36"/>
  <c r="DT299" i="36" s="1"/>
  <c r="DV298" i="36"/>
  <c r="DU298" i="36"/>
  <c r="DS298" i="36"/>
  <c r="DT298" i="36" s="1"/>
  <c r="DV297" i="36"/>
  <c r="DU297" i="36"/>
  <c r="DS297" i="36"/>
  <c r="DT297" i="36" s="1"/>
  <c r="DV296" i="36"/>
  <c r="DU296" i="36"/>
  <c r="DS296" i="36"/>
  <c r="DT296" i="36" s="1"/>
  <c r="DV295" i="36"/>
  <c r="DU295" i="36"/>
  <c r="DS295" i="36"/>
  <c r="DT295" i="36" s="1"/>
  <c r="DV294" i="36"/>
  <c r="DU294" i="36"/>
  <c r="DS294" i="36"/>
  <c r="DT294" i="36" s="1"/>
  <c r="DV293" i="36"/>
  <c r="DU293" i="36"/>
  <c r="DS293" i="36"/>
  <c r="DT293" i="36" s="1"/>
  <c r="DV292" i="36"/>
  <c r="DU292" i="36"/>
  <c r="DS292" i="36"/>
  <c r="DT292" i="36" s="1"/>
  <c r="DV291" i="36"/>
  <c r="DU291" i="36"/>
  <c r="DS291" i="36"/>
  <c r="DT291" i="36" s="1"/>
  <c r="DV290" i="36"/>
  <c r="DU290" i="36"/>
  <c r="DS290" i="36"/>
  <c r="DT290" i="36" s="1"/>
  <c r="DV289" i="36"/>
  <c r="DU289" i="36"/>
  <c r="DS289" i="36"/>
  <c r="DT289" i="36" s="1"/>
  <c r="DV288" i="36"/>
  <c r="DU288" i="36"/>
  <c r="DS288" i="36"/>
  <c r="DT288" i="36" s="1"/>
  <c r="DV287" i="36"/>
  <c r="DU287" i="36"/>
  <c r="DS287" i="36"/>
  <c r="DT287" i="36" s="1"/>
  <c r="DV286" i="36"/>
  <c r="DU286" i="36"/>
  <c r="DS286" i="36"/>
  <c r="DT286" i="36" s="1"/>
  <c r="DV285" i="36"/>
  <c r="DU285" i="36"/>
  <c r="DS285" i="36"/>
  <c r="DT285" i="36" s="1"/>
  <c r="DV284" i="36"/>
  <c r="DU284" i="36"/>
  <c r="DS284" i="36"/>
  <c r="DT284" i="36" s="1"/>
  <c r="DV283" i="36"/>
  <c r="DU283" i="36"/>
  <c r="DS283" i="36"/>
  <c r="DT283" i="36" s="1"/>
  <c r="DV282" i="36"/>
  <c r="DU282" i="36"/>
  <c r="DS282" i="36"/>
  <c r="DT282" i="36" s="1"/>
  <c r="DV281" i="36"/>
  <c r="DU281" i="36"/>
  <c r="DS281" i="36"/>
  <c r="DT281" i="36" s="1"/>
  <c r="DV280" i="36"/>
  <c r="DU280" i="36"/>
  <c r="DS280" i="36"/>
  <c r="DT280" i="36" s="1"/>
  <c r="DV279" i="36"/>
  <c r="DU279" i="36"/>
  <c r="DS279" i="36"/>
  <c r="DT279" i="36" s="1"/>
  <c r="DV278" i="36"/>
  <c r="DU278" i="36"/>
  <c r="DS278" i="36"/>
  <c r="DT278" i="36" s="1"/>
  <c r="DV277" i="36"/>
  <c r="DU277" i="36"/>
  <c r="DS277" i="36"/>
  <c r="DT277" i="36" s="1"/>
  <c r="DV276" i="36"/>
  <c r="DU276" i="36"/>
  <c r="DS276" i="36"/>
  <c r="DT276" i="36" s="1"/>
  <c r="DV275" i="36"/>
  <c r="DU275" i="36"/>
  <c r="DS275" i="36"/>
  <c r="DT275" i="36" s="1"/>
  <c r="DV274" i="36"/>
  <c r="DU274" i="36"/>
  <c r="DS274" i="36"/>
  <c r="DT274" i="36" s="1"/>
  <c r="DV273" i="36"/>
  <c r="DU273" i="36"/>
  <c r="DS273" i="36"/>
  <c r="DT273" i="36" s="1"/>
  <c r="DV272" i="36"/>
  <c r="DU272" i="36"/>
  <c r="DS272" i="36"/>
  <c r="DT272" i="36" s="1"/>
  <c r="DV271" i="36"/>
  <c r="DU271" i="36"/>
  <c r="DS271" i="36"/>
  <c r="DT271" i="36" s="1"/>
  <c r="DV270" i="36"/>
  <c r="DU270" i="36"/>
  <c r="DS270" i="36"/>
  <c r="DT270" i="36" s="1"/>
  <c r="DV269" i="36"/>
  <c r="DU269" i="36"/>
  <c r="DS269" i="36"/>
  <c r="DT269" i="36" s="1"/>
  <c r="DV268" i="36"/>
  <c r="DU268" i="36"/>
  <c r="DS268" i="36"/>
  <c r="DT268" i="36" s="1"/>
  <c r="DV267" i="36"/>
  <c r="DU267" i="36"/>
  <c r="DS267" i="36"/>
  <c r="DT267" i="36" s="1"/>
  <c r="DV266" i="36"/>
  <c r="DU266" i="36"/>
  <c r="DS266" i="36"/>
  <c r="DT266" i="36" s="1"/>
  <c r="DV265" i="36"/>
  <c r="DU265" i="36"/>
  <c r="DS265" i="36"/>
  <c r="DT265" i="36" s="1"/>
  <c r="DV264" i="36"/>
  <c r="DU264" i="36"/>
  <c r="DS264" i="36"/>
  <c r="DT264" i="36" s="1"/>
  <c r="DV263" i="36"/>
  <c r="DU263" i="36"/>
  <c r="DS263" i="36"/>
  <c r="DT263" i="36" s="1"/>
  <c r="DV262" i="36"/>
  <c r="DU262" i="36"/>
  <c r="DS262" i="36"/>
  <c r="DT262" i="36" s="1"/>
  <c r="DV261" i="36"/>
  <c r="DU261" i="36"/>
  <c r="DS261" i="36"/>
  <c r="DT261" i="36" s="1"/>
  <c r="DV260" i="36"/>
  <c r="DU260" i="36"/>
  <c r="DS260" i="36"/>
  <c r="DT260" i="36" s="1"/>
  <c r="DV259" i="36"/>
  <c r="DU259" i="36"/>
  <c r="DS259" i="36"/>
  <c r="DT259" i="36" s="1"/>
  <c r="DV258" i="36"/>
  <c r="DU258" i="36"/>
  <c r="DS258" i="36"/>
  <c r="DT258" i="36" s="1"/>
  <c r="DV257" i="36"/>
  <c r="DU257" i="36"/>
  <c r="DS257" i="36"/>
  <c r="DT257" i="36" s="1"/>
  <c r="DV256" i="36"/>
  <c r="DU256" i="36"/>
  <c r="DS256" i="36"/>
  <c r="DT256" i="36" s="1"/>
  <c r="DV255" i="36"/>
  <c r="DU255" i="36"/>
  <c r="DS255" i="36"/>
  <c r="DT255" i="36" s="1"/>
  <c r="DV254" i="36"/>
  <c r="DU254" i="36"/>
  <c r="DS254" i="36"/>
  <c r="DT254" i="36" s="1"/>
  <c r="DV253" i="36"/>
  <c r="DU253" i="36"/>
  <c r="DS253" i="36"/>
  <c r="DT253" i="36" s="1"/>
  <c r="DV252" i="36"/>
  <c r="DU252" i="36"/>
  <c r="DS252" i="36"/>
  <c r="DT252" i="36" s="1"/>
  <c r="DV251" i="36"/>
  <c r="DU251" i="36"/>
  <c r="DS251" i="36"/>
  <c r="DT251" i="36" s="1"/>
  <c r="DV250" i="36"/>
  <c r="DU250" i="36"/>
  <c r="DS250" i="36"/>
  <c r="DT250" i="36" s="1"/>
  <c r="DV249" i="36"/>
  <c r="DU249" i="36"/>
  <c r="DS249" i="36"/>
  <c r="DT249" i="36" s="1"/>
  <c r="DV248" i="36"/>
  <c r="DU248" i="36"/>
  <c r="DS248" i="36"/>
  <c r="DT248" i="36" s="1"/>
  <c r="DV247" i="36"/>
  <c r="DU247" i="36"/>
  <c r="DS247" i="36"/>
  <c r="DT247" i="36" s="1"/>
  <c r="DV246" i="36"/>
  <c r="DU246" i="36"/>
  <c r="DS246" i="36"/>
  <c r="DT246" i="36" s="1"/>
  <c r="DV245" i="36"/>
  <c r="DU245" i="36"/>
  <c r="DS245" i="36"/>
  <c r="DT245" i="36" s="1"/>
  <c r="DV244" i="36"/>
  <c r="DU244" i="36"/>
  <c r="DS244" i="36"/>
  <c r="DT244" i="36" s="1"/>
  <c r="DV243" i="36"/>
  <c r="DU243" i="36"/>
  <c r="DS243" i="36"/>
  <c r="DT243" i="36" s="1"/>
  <c r="DV242" i="36"/>
  <c r="DU242" i="36"/>
  <c r="DS242" i="36"/>
  <c r="DT242" i="36" s="1"/>
  <c r="DV241" i="36"/>
  <c r="DU241" i="36"/>
  <c r="DS241" i="36"/>
  <c r="DT241" i="36" s="1"/>
  <c r="DV240" i="36"/>
  <c r="DU240" i="36"/>
  <c r="DS240" i="36"/>
  <c r="DT240" i="36" s="1"/>
  <c r="DV239" i="36"/>
  <c r="DU239" i="36"/>
  <c r="DS239" i="36"/>
  <c r="DT239" i="36" s="1"/>
  <c r="DV238" i="36"/>
  <c r="DU238" i="36"/>
  <c r="DS238" i="36"/>
  <c r="DT238" i="36" s="1"/>
  <c r="DV237" i="36"/>
  <c r="DU237" i="36"/>
  <c r="DS237" i="36"/>
  <c r="DT237" i="36" s="1"/>
  <c r="DV236" i="36"/>
  <c r="DU236" i="36"/>
  <c r="DS236" i="36"/>
  <c r="DT236" i="36" s="1"/>
  <c r="DV235" i="36"/>
  <c r="DU235" i="36"/>
  <c r="DS235" i="36"/>
  <c r="DT235" i="36" s="1"/>
  <c r="DV234" i="36"/>
  <c r="DU234" i="36"/>
  <c r="DS234" i="36"/>
  <c r="DT234" i="36" s="1"/>
  <c r="DV233" i="36"/>
  <c r="DU233" i="36"/>
  <c r="DS233" i="36"/>
  <c r="DT233" i="36" s="1"/>
  <c r="DV232" i="36"/>
  <c r="DU232" i="36"/>
  <c r="DS232" i="36"/>
  <c r="DT232" i="36" s="1"/>
  <c r="DV231" i="36"/>
  <c r="DU231" i="36"/>
  <c r="DS231" i="36"/>
  <c r="DT231" i="36" s="1"/>
  <c r="DV230" i="36"/>
  <c r="DU230" i="36"/>
  <c r="DS230" i="36"/>
  <c r="DT230" i="36" s="1"/>
  <c r="DV229" i="36"/>
  <c r="DU229" i="36"/>
  <c r="DS229" i="36"/>
  <c r="DT229" i="36" s="1"/>
  <c r="DV228" i="36"/>
  <c r="DU228" i="36"/>
  <c r="DS228" i="36"/>
  <c r="DT228" i="36" s="1"/>
  <c r="DV227" i="36"/>
  <c r="DU227" i="36"/>
  <c r="DS227" i="36"/>
  <c r="DT227" i="36" s="1"/>
  <c r="DV226" i="36"/>
  <c r="DU226" i="36"/>
  <c r="DS226" i="36"/>
  <c r="DT226" i="36" s="1"/>
  <c r="DV225" i="36"/>
  <c r="DU225" i="36"/>
  <c r="DS225" i="36"/>
  <c r="DT225" i="36" s="1"/>
  <c r="DV224" i="36"/>
  <c r="DU224" i="36"/>
  <c r="DS224" i="36"/>
  <c r="DT224" i="36" s="1"/>
  <c r="DV223" i="36"/>
  <c r="DU223" i="36"/>
  <c r="DS223" i="36"/>
  <c r="DT223" i="36" s="1"/>
  <c r="DV222" i="36"/>
  <c r="DU222" i="36"/>
  <c r="DS222" i="36"/>
  <c r="DT222" i="36" s="1"/>
  <c r="DV221" i="36"/>
  <c r="DU221" i="36"/>
  <c r="DS221" i="36"/>
  <c r="DT221" i="36" s="1"/>
  <c r="DV220" i="36"/>
  <c r="DU220" i="36"/>
  <c r="DS220" i="36"/>
  <c r="DT220" i="36" s="1"/>
  <c r="DV219" i="36"/>
  <c r="DU219" i="36"/>
  <c r="DS219" i="36"/>
  <c r="DT219" i="36" s="1"/>
  <c r="DV218" i="36"/>
  <c r="DU218" i="36"/>
  <c r="DS218" i="36"/>
  <c r="DT218" i="36" s="1"/>
  <c r="DV217" i="36"/>
  <c r="DU217" i="36"/>
  <c r="DS217" i="36"/>
  <c r="DT217" i="36" s="1"/>
  <c r="DV216" i="36"/>
  <c r="DU216" i="36"/>
  <c r="DS216" i="36"/>
  <c r="DT216" i="36" s="1"/>
  <c r="DV215" i="36"/>
  <c r="DU215" i="36"/>
  <c r="DS215" i="36"/>
  <c r="DT215" i="36" s="1"/>
  <c r="DV214" i="36"/>
  <c r="DU214" i="36"/>
  <c r="DS214" i="36"/>
  <c r="DT214" i="36" s="1"/>
  <c r="DV213" i="36"/>
  <c r="DU213" i="36"/>
  <c r="DS213" i="36"/>
  <c r="DT213" i="36" s="1"/>
  <c r="DV212" i="36"/>
  <c r="DU212" i="36"/>
  <c r="DS212" i="36"/>
  <c r="DT212" i="36" s="1"/>
  <c r="DV211" i="36"/>
  <c r="DU211" i="36"/>
  <c r="DS211" i="36"/>
  <c r="DT211" i="36" s="1"/>
  <c r="DV210" i="36"/>
  <c r="DU210" i="36"/>
  <c r="DS210" i="36"/>
  <c r="DT210" i="36" s="1"/>
  <c r="DV209" i="36"/>
  <c r="DU209" i="36"/>
  <c r="DS209" i="36"/>
  <c r="DT209" i="36" s="1"/>
  <c r="DV208" i="36"/>
  <c r="DU208" i="36"/>
  <c r="DS208" i="36"/>
  <c r="DT208" i="36" s="1"/>
  <c r="DV207" i="36"/>
  <c r="DU207" i="36"/>
  <c r="DS207" i="36"/>
  <c r="DT207" i="36" s="1"/>
  <c r="DV206" i="36"/>
  <c r="DU206" i="36"/>
  <c r="DS206" i="36"/>
  <c r="DT206" i="36" s="1"/>
  <c r="DV205" i="36"/>
  <c r="DU205" i="36"/>
  <c r="DS205" i="36"/>
  <c r="DT205" i="36" s="1"/>
  <c r="DV204" i="36"/>
  <c r="DU204" i="36"/>
  <c r="DS204" i="36"/>
  <c r="DT204" i="36" s="1"/>
  <c r="DV203" i="36"/>
  <c r="DU203" i="36"/>
  <c r="DS203" i="36"/>
  <c r="DT203" i="36" s="1"/>
  <c r="DV202" i="36"/>
  <c r="DU202" i="36"/>
  <c r="DS202" i="36"/>
  <c r="DT202" i="36" s="1"/>
  <c r="DV201" i="36"/>
  <c r="DU201" i="36"/>
  <c r="DS201" i="36"/>
  <c r="DT201" i="36" s="1"/>
  <c r="DV200" i="36"/>
  <c r="DU200" i="36"/>
  <c r="DS200" i="36"/>
  <c r="DT200" i="36" s="1"/>
  <c r="DV199" i="36"/>
  <c r="DU199" i="36"/>
  <c r="DS199" i="36"/>
  <c r="DT199" i="36" s="1"/>
  <c r="DV198" i="36"/>
  <c r="DU198" i="36"/>
  <c r="DS198" i="36"/>
  <c r="DT198" i="36" s="1"/>
  <c r="DV197" i="36"/>
  <c r="DU197" i="36"/>
  <c r="DS197" i="36"/>
  <c r="DT197" i="36" s="1"/>
  <c r="DV196" i="36"/>
  <c r="DU196" i="36"/>
  <c r="DS196" i="36"/>
  <c r="DT196" i="36" s="1"/>
  <c r="DV195" i="36"/>
  <c r="DU195" i="36"/>
  <c r="DS195" i="36"/>
  <c r="DT195" i="36" s="1"/>
  <c r="DV194" i="36"/>
  <c r="DU194" i="36"/>
  <c r="DS194" i="36"/>
  <c r="DT194" i="36" s="1"/>
  <c r="DV193" i="36"/>
  <c r="DU193" i="36"/>
  <c r="DS193" i="36"/>
  <c r="DT193" i="36" s="1"/>
  <c r="DV192" i="36"/>
  <c r="DU192" i="36"/>
  <c r="DS192" i="36"/>
  <c r="DT192" i="36" s="1"/>
  <c r="DV191" i="36"/>
  <c r="DU191" i="36"/>
  <c r="DS191" i="36"/>
  <c r="DT191" i="36" s="1"/>
  <c r="DV190" i="36"/>
  <c r="DU190" i="36"/>
  <c r="DS190" i="36"/>
  <c r="DT190" i="36" s="1"/>
  <c r="DV189" i="36"/>
  <c r="DU189" i="36"/>
  <c r="DS189" i="36"/>
  <c r="DT189" i="36" s="1"/>
  <c r="DV188" i="36"/>
  <c r="DU188" i="36"/>
  <c r="DS188" i="36"/>
  <c r="DT188" i="36" s="1"/>
  <c r="DV187" i="36"/>
  <c r="DU187" i="36"/>
  <c r="DS187" i="36"/>
  <c r="DT187" i="36" s="1"/>
  <c r="DV186" i="36"/>
  <c r="DU186" i="36"/>
  <c r="DS186" i="36"/>
  <c r="DT186" i="36" s="1"/>
  <c r="DV185" i="36"/>
  <c r="DU185" i="36"/>
  <c r="DS185" i="36"/>
  <c r="DT185" i="36" s="1"/>
  <c r="DV184" i="36"/>
  <c r="DU184" i="36"/>
  <c r="DS184" i="36"/>
  <c r="DT184" i="36" s="1"/>
  <c r="DV183" i="36"/>
  <c r="DU183" i="36"/>
  <c r="DS183" i="36"/>
  <c r="DT183" i="36" s="1"/>
  <c r="DV182" i="36"/>
  <c r="DU182" i="36"/>
  <c r="DS182" i="36"/>
  <c r="DT182" i="36" s="1"/>
  <c r="DV181" i="36"/>
  <c r="DU181" i="36"/>
  <c r="DS181" i="36"/>
  <c r="DT181" i="36" s="1"/>
  <c r="DV180" i="36"/>
  <c r="DU180" i="36"/>
  <c r="DS180" i="36"/>
  <c r="DT180" i="36" s="1"/>
  <c r="DV179" i="36"/>
  <c r="DU179" i="36"/>
  <c r="DS179" i="36"/>
  <c r="DT179" i="36" s="1"/>
  <c r="DV178" i="36"/>
  <c r="DU178" i="36"/>
  <c r="DS178" i="36"/>
  <c r="DT178" i="36" s="1"/>
  <c r="DV177" i="36"/>
  <c r="DU177" i="36"/>
  <c r="DS177" i="36"/>
  <c r="DT177" i="36" s="1"/>
  <c r="DV176" i="36"/>
  <c r="DU176" i="36"/>
  <c r="DS176" i="36"/>
  <c r="DT176" i="36" s="1"/>
  <c r="DV175" i="36"/>
  <c r="DU175" i="36"/>
  <c r="DS175" i="36"/>
  <c r="DT175" i="36" s="1"/>
  <c r="DV174" i="36"/>
  <c r="DU174" i="36"/>
  <c r="DS174" i="36"/>
  <c r="DT174" i="36" s="1"/>
  <c r="DV173" i="36"/>
  <c r="DU173" i="36"/>
  <c r="DS173" i="36"/>
  <c r="DT173" i="36" s="1"/>
  <c r="DV172" i="36"/>
  <c r="DU172" i="36"/>
  <c r="DS172" i="36"/>
  <c r="DT172" i="36" s="1"/>
  <c r="DV171" i="36"/>
  <c r="DU171" i="36"/>
  <c r="DS171" i="36"/>
  <c r="DT171" i="36" s="1"/>
  <c r="DV170" i="36"/>
  <c r="DU170" i="36"/>
  <c r="DS170" i="36"/>
  <c r="DT170" i="36" s="1"/>
  <c r="DV169" i="36"/>
  <c r="DU169" i="36"/>
  <c r="DS169" i="36"/>
  <c r="DT169" i="36" s="1"/>
  <c r="DV168" i="36"/>
  <c r="DU168" i="36"/>
  <c r="DS168" i="36"/>
  <c r="DT168" i="36" s="1"/>
  <c r="DV167" i="36"/>
  <c r="DU167" i="36"/>
  <c r="DS167" i="36"/>
  <c r="DT167" i="36" s="1"/>
  <c r="DV166" i="36"/>
  <c r="DU166" i="36"/>
  <c r="DS166" i="36"/>
  <c r="DT166" i="36" s="1"/>
  <c r="DV165" i="36"/>
  <c r="DU165" i="36"/>
  <c r="DS165" i="36"/>
  <c r="DT165" i="36" s="1"/>
  <c r="DV164" i="36"/>
  <c r="DU164" i="36"/>
  <c r="DS164" i="36"/>
  <c r="DT164" i="36" s="1"/>
  <c r="DV163" i="36"/>
  <c r="DU163" i="36"/>
  <c r="DS163" i="36"/>
  <c r="DT163" i="36" s="1"/>
  <c r="DV162" i="36"/>
  <c r="DU162" i="36"/>
  <c r="DS162" i="36"/>
  <c r="DT162" i="36" s="1"/>
  <c r="DV161" i="36"/>
  <c r="DU161" i="36"/>
  <c r="DS161" i="36"/>
  <c r="DT161" i="36" s="1"/>
  <c r="DV160" i="36"/>
  <c r="DU160" i="36"/>
  <c r="DS160" i="36"/>
  <c r="DT160" i="36" s="1"/>
  <c r="DV159" i="36"/>
  <c r="DU159" i="36"/>
  <c r="DS159" i="36"/>
  <c r="DT159" i="36" s="1"/>
  <c r="DV158" i="36"/>
  <c r="DU158" i="36"/>
  <c r="DS158" i="36"/>
  <c r="DT158" i="36" s="1"/>
  <c r="DV157" i="36"/>
  <c r="DU157" i="36"/>
  <c r="DS157" i="36"/>
  <c r="DT157" i="36" s="1"/>
  <c r="DV156" i="36"/>
  <c r="DU156" i="36"/>
  <c r="DS156" i="36"/>
  <c r="DT156" i="36" s="1"/>
  <c r="DV155" i="36"/>
  <c r="DU155" i="36"/>
  <c r="DS155" i="36"/>
  <c r="DT155" i="36" s="1"/>
  <c r="DV154" i="36"/>
  <c r="DU154" i="36"/>
  <c r="DS154" i="36"/>
  <c r="DT154" i="36" s="1"/>
  <c r="DV153" i="36"/>
  <c r="DU153" i="36"/>
  <c r="DS153" i="36"/>
  <c r="DT153" i="36" s="1"/>
  <c r="DV152" i="36"/>
  <c r="DU152" i="36"/>
  <c r="DS152" i="36"/>
  <c r="DT152" i="36" s="1"/>
  <c r="DV151" i="36"/>
  <c r="DU151" i="36"/>
  <c r="DS151" i="36"/>
  <c r="DT151" i="36" s="1"/>
  <c r="DV150" i="36"/>
  <c r="DU150" i="36"/>
  <c r="DS150" i="36"/>
  <c r="DT150" i="36" s="1"/>
  <c r="DV149" i="36"/>
  <c r="DU149" i="36"/>
  <c r="DS149" i="36"/>
  <c r="DT149" i="36" s="1"/>
  <c r="DV148" i="36"/>
  <c r="DU148" i="36"/>
  <c r="DS148" i="36"/>
  <c r="DT148" i="36" s="1"/>
  <c r="DV147" i="36"/>
  <c r="DU147" i="36"/>
  <c r="DS147" i="36"/>
  <c r="DT147" i="36" s="1"/>
  <c r="DV146" i="36"/>
  <c r="DU146" i="36"/>
  <c r="DS146" i="36"/>
  <c r="DT146" i="36" s="1"/>
  <c r="DV145" i="36"/>
  <c r="DU145" i="36"/>
  <c r="DS145" i="36"/>
  <c r="DT145" i="36" s="1"/>
  <c r="DV144" i="36"/>
  <c r="DU144" i="36"/>
  <c r="DS144" i="36"/>
  <c r="DT144" i="36" s="1"/>
  <c r="DV143" i="36"/>
  <c r="DU143" i="36"/>
  <c r="DS143" i="36"/>
  <c r="DT143" i="36" s="1"/>
  <c r="DV142" i="36"/>
  <c r="DU142" i="36"/>
  <c r="DS142" i="36"/>
  <c r="DT142" i="36" s="1"/>
  <c r="DV141" i="36"/>
  <c r="DU141" i="36"/>
  <c r="DS141" i="36"/>
  <c r="DT141" i="36" s="1"/>
  <c r="DV140" i="36"/>
  <c r="DU140" i="36"/>
  <c r="DS140" i="36"/>
  <c r="DT140" i="36" s="1"/>
  <c r="DV139" i="36"/>
  <c r="DU139" i="36"/>
  <c r="DS139" i="36"/>
  <c r="DT139" i="36" s="1"/>
  <c r="DV138" i="36"/>
  <c r="DU138" i="36"/>
  <c r="DS138" i="36"/>
  <c r="DT138" i="36" s="1"/>
  <c r="DV137" i="36"/>
  <c r="DU137" i="36"/>
  <c r="DS137" i="36"/>
  <c r="DT137" i="36" s="1"/>
  <c r="DV136" i="36"/>
  <c r="DU136" i="36"/>
  <c r="DS136" i="36"/>
  <c r="DT136" i="36" s="1"/>
  <c r="DV135" i="36"/>
  <c r="DU135" i="36"/>
  <c r="DS135" i="36"/>
  <c r="DT135" i="36" s="1"/>
  <c r="DV134" i="36"/>
  <c r="DU134" i="36"/>
  <c r="DS134" i="36"/>
  <c r="DT134" i="36" s="1"/>
  <c r="DV133" i="36"/>
  <c r="DU133" i="36"/>
  <c r="DS133" i="36"/>
  <c r="DT133" i="36" s="1"/>
  <c r="DV132" i="36"/>
  <c r="DU132" i="36"/>
  <c r="DS132" i="36"/>
  <c r="DT132" i="36" s="1"/>
  <c r="DV131" i="36"/>
  <c r="DU131" i="36"/>
  <c r="DS131" i="36"/>
  <c r="DT131" i="36" s="1"/>
  <c r="DV130" i="36"/>
  <c r="DU130" i="36"/>
  <c r="DS130" i="36"/>
  <c r="DT130" i="36" s="1"/>
  <c r="DV129" i="36"/>
  <c r="DU129" i="36"/>
  <c r="DS129" i="36"/>
  <c r="DT129" i="36" s="1"/>
  <c r="DV128" i="36"/>
  <c r="DU128" i="36"/>
  <c r="DS128" i="36"/>
  <c r="DT128" i="36" s="1"/>
  <c r="DV127" i="36"/>
  <c r="DU127" i="36"/>
  <c r="DS127" i="36"/>
  <c r="DT127" i="36" s="1"/>
  <c r="DV126" i="36"/>
  <c r="DU126" i="36"/>
  <c r="DS126" i="36"/>
  <c r="DT126" i="36" s="1"/>
  <c r="DV125" i="36"/>
  <c r="DU125" i="36"/>
  <c r="DS125" i="36"/>
  <c r="DT125" i="36" s="1"/>
  <c r="DV124" i="36"/>
  <c r="DU124" i="36"/>
  <c r="DS124" i="36"/>
  <c r="DT124" i="36" s="1"/>
  <c r="DV123" i="36"/>
  <c r="DU123" i="36"/>
  <c r="DS123" i="36"/>
  <c r="DT123" i="36" s="1"/>
  <c r="DV122" i="36"/>
  <c r="DU122" i="36"/>
  <c r="DS122" i="36"/>
  <c r="DT122" i="36" s="1"/>
  <c r="DV121" i="36"/>
  <c r="DU121" i="36"/>
  <c r="DS121" i="36"/>
  <c r="DT121" i="36" s="1"/>
  <c r="DV120" i="36"/>
  <c r="DU120" i="36"/>
  <c r="DS120" i="36"/>
  <c r="DT120" i="36" s="1"/>
  <c r="DV119" i="36"/>
  <c r="DU119" i="36"/>
  <c r="DS119" i="36"/>
  <c r="DT119" i="36" s="1"/>
  <c r="DV118" i="36"/>
  <c r="DU118" i="36"/>
  <c r="DS118" i="36"/>
  <c r="DT118" i="36" s="1"/>
  <c r="DV117" i="36"/>
  <c r="DU117" i="36"/>
  <c r="DS117" i="36"/>
  <c r="DT117" i="36" s="1"/>
  <c r="DV116" i="36"/>
  <c r="DU116" i="36"/>
  <c r="DS116" i="36"/>
  <c r="DT116" i="36" s="1"/>
  <c r="DV115" i="36"/>
  <c r="DU115" i="36"/>
  <c r="DS115" i="36"/>
  <c r="DT115" i="36" s="1"/>
  <c r="DV114" i="36"/>
  <c r="DU114" i="36"/>
  <c r="DS114" i="36"/>
  <c r="DT114" i="36" s="1"/>
  <c r="DV113" i="36"/>
  <c r="DU113" i="36"/>
  <c r="DS113" i="36"/>
  <c r="DT113" i="36" s="1"/>
  <c r="DV112" i="36"/>
  <c r="DU112" i="36"/>
  <c r="DS112" i="36"/>
  <c r="DT112" i="36" s="1"/>
  <c r="DV111" i="36"/>
  <c r="DU111" i="36"/>
  <c r="DS111" i="36"/>
  <c r="DT111" i="36" s="1"/>
  <c r="DV110" i="36"/>
  <c r="DU110" i="36"/>
  <c r="DS110" i="36"/>
  <c r="DT110" i="36" s="1"/>
  <c r="DV109" i="36"/>
  <c r="DU109" i="36"/>
  <c r="DS109" i="36"/>
  <c r="DT109" i="36" s="1"/>
  <c r="DV108" i="36"/>
  <c r="DU108" i="36"/>
  <c r="DS108" i="36"/>
  <c r="DT108" i="36" s="1"/>
  <c r="DV107" i="36"/>
  <c r="DU107" i="36"/>
  <c r="DS107" i="36"/>
  <c r="DT107" i="36" s="1"/>
  <c r="DV106" i="36"/>
  <c r="DU106" i="36"/>
  <c r="DS106" i="36"/>
  <c r="DT106" i="36" s="1"/>
  <c r="DV105" i="36"/>
  <c r="DU105" i="36"/>
  <c r="DS105" i="36"/>
  <c r="DT105" i="36" s="1"/>
  <c r="DV104" i="36"/>
  <c r="DU104" i="36"/>
  <c r="DS104" i="36"/>
  <c r="DT104" i="36" s="1"/>
  <c r="DV103" i="36"/>
  <c r="DU103" i="36"/>
  <c r="DS103" i="36"/>
  <c r="DT103" i="36" s="1"/>
  <c r="DV102" i="36"/>
  <c r="DU102" i="36"/>
  <c r="DS102" i="36"/>
  <c r="DT102" i="36" s="1"/>
  <c r="DV101" i="36"/>
  <c r="DU101" i="36"/>
  <c r="DS101" i="36"/>
  <c r="DT101" i="36" s="1"/>
  <c r="DV100" i="36"/>
  <c r="DU100" i="36"/>
  <c r="DS100" i="36"/>
  <c r="DT100" i="36" s="1"/>
  <c r="DV99" i="36"/>
  <c r="DU99" i="36"/>
  <c r="DS99" i="36"/>
  <c r="DT99" i="36" s="1"/>
  <c r="DV98" i="36"/>
  <c r="DU98" i="36"/>
  <c r="DS98" i="36"/>
  <c r="DT98" i="36" s="1"/>
  <c r="DV97" i="36"/>
  <c r="DU97" i="36"/>
  <c r="DS97" i="36"/>
  <c r="DT97" i="36" s="1"/>
  <c r="DV96" i="36"/>
  <c r="DU96" i="36"/>
  <c r="DS96" i="36"/>
  <c r="DT96" i="36" s="1"/>
  <c r="DV95" i="36"/>
  <c r="DU95" i="36"/>
  <c r="DS95" i="36"/>
  <c r="DT95" i="36" s="1"/>
  <c r="DV94" i="36"/>
  <c r="DU94" i="36"/>
  <c r="DS94" i="36"/>
  <c r="DT94" i="36" s="1"/>
  <c r="DV93" i="36"/>
  <c r="DU93" i="36"/>
  <c r="DS93" i="36"/>
  <c r="DT93" i="36" s="1"/>
  <c r="DV92" i="36"/>
  <c r="DU92" i="36"/>
  <c r="DS92" i="36"/>
  <c r="DT92" i="36" s="1"/>
  <c r="DV91" i="36"/>
  <c r="DU91" i="36"/>
  <c r="DS91" i="36"/>
  <c r="DT91" i="36" s="1"/>
  <c r="DV90" i="36"/>
  <c r="DU90" i="36"/>
  <c r="DS90" i="36"/>
  <c r="DT90" i="36" s="1"/>
  <c r="DV89" i="36"/>
  <c r="DU89" i="36"/>
  <c r="DS89" i="36"/>
  <c r="DT89" i="36" s="1"/>
  <c r="DV88" i="36"/>
  <c r="DU88" i="36"/>
  <c r="DS88" i="36"/>
  <c r="DT88" i="36" s="1"/>
  <c r="DV87" i="36"/>
  <c r="DU87" i="36"/>
  <c r="DS87" i="36"/>
  <c r="DT87" i="36" s="1"/>
  <c r="DV86" i="36"/>
  <c r="DU86" i="36"/>
  <c r="DS86" i="36"/>
  <c r="DT86" i="36" s="1"/>
  <c r="DV85" i="36"/>
  <c r="DU85" i="36"/>
  <c r="DS85" i="36"/>
  <c r="DT85" i="36" s="1"/>
  <c r="DV84" i="36"/>
  <c r="DU84" i="36"/>
  <c r="DS84" i="36"/>
  <c r="DT84" i="36" s="1"/>
  <c r="DV83" i="36"/>
  <c r="DU83" i="36"/>
  <c r="DS83" i="36"/>
  <c r="DT83" i="36" s="1"/>
  <c r="DV82" i="36"/>
  <c r="DU82" i="36"/>
  <c r="DS82" i="36"/>
  <c r="DT82" i="36" s="1"/>
  <c r="DV81" i="36"/>
  <c r="DU81" i="36"/>
  <c r="DS81" i="36"/>
  <c r="DT81" i="36" s="1"/>
  <c r="DV80" i="36"/>
  <c r="DU80" i="36"/>
  <c r="DS80" i="36"/>
  <c r="DT80" i="36" s="1"/>
  <c r="DV79" i="36"/>
  <c r="DU79" i="36"/>
  <c r="DS79" i="36"/>
  <c r="DT79" i="36" s="1"/>
  <c r="DV78" i="36"/>
  <c r="DU78" i="36"/>
  <c r="DS78" i="36"/>
  <c r="DT78" i="36" s="1"/>
  <c r="DV77" i="36"/>
  <c r="DU77" i="36"/>
  <c r="DS77" i="36"/>
  <c r="DT77" i="36" s="1"/>
  <c r="DV76" i="36"/>
  <c r="DU76" i="36"/>
  <c r="DS76" i="36"/>
  <c r="DT76" i="36" s="1"/>
  <c r="DV75" i="36"/>
  <c r="DU75" i="36"/>
  <c r="DS75" i="36"/>
  <c r="DT75" i="36" s="1"/>
  <c r="DV74" i="36"/>
  <c r="DU74" i="36"/>
  <c r="DS74" i="36"/>
  <c r="DT74" i="36" s="1"/>
  <c r="DV73" i="36"/>
  <c r="DU73" i="36"/>
  <c r="DS73" i="36"/>
  <c r="DT73" i="36" s="1"/>
  <c r="DV72" i="36"/>
  <c r="DU72" i="36"/>
  <c r="DS72" i="36"/>
  <c r="DT72" i="36" s="1"/>
  <c r="DV71" i="36"/>
  <c r="DU71" i="36"/>
  <c r="DS71" i="36"/>
  <c r="DT71" i="36" s="1"/>
  <c r="DV70" i="36"/>
  <c r="DU70" i="36"/>
  <c r="DS70" i="36"/>
  <c r="DT70" i="36" s="1"/>
  <c r="DV69" i="36"/>
  <c r="DU69" i="36"/>
  <c r="DS69" i="36"/>
  <c r="DT69" i="36" s="1"/>
  <c r="DV68" i="36"/>
  <c r="DU68" i="36"/>
  <c r="DS68" i="36"/>
  <c r="DT68" i="36" s="1"/>
  <c r="DV67" i="36"/>
  <c r="DU67" i="36"/>
  <c r="DS67" i="36"/>
  <c r="DT67" i="36" s="1"/>
  <c r="DV66" i="36"/>
  <c r="DU66" i="36"/>
  <c r="DS66" i="36"/>
  <c r="DT66" i="36" s="1"/>
  <c r="DV65" i="36"/>
  <c r="DU65" i="36"/>
  <c r="DS65" i="36"/>
  <c r="DT65" i="36" s="1"/>
  <c r="DV64" i="36"/>
  <c r="DU64" i="36"/>
  <c r="DS64" i="36"/>
  <c r="DT64" i="36" s="1"/>
  <c r="DV63" i="36"/>
  <c r="DU63" i="36"/>
  <c r="DS63" i="36"/>
  <c r="DT63" i="36" s="1"/>
  <c r="DV62" i="36"/>
  <c r="DU62" i="36"/>
  <c r="DS62" i="36"/>
  <c r="DT62" i="36" s="1"/>
  <c r="DV61" i="36"/>
  <c r="DU61" i="36"/>
  <c r="DS61" i="36"/>
  <c r="DT61" i="36" s="1"/>
  <c r="DV60" i="36"/>
  <c r="DU60" i="36"/>
  <c r="DS60" i="36"/>
  <c r="DT60" i="36" s="1"/>
  <c r="DV59" i="36"/>
  <c r="DU59" i="36"/>
  <c r="DS59" i="36"/>
  <c r="DT59" i="36" s="1"/>
  <c r="DV58" i="36"/>
  <c r="DU58" i="36"/>
  <c r="DS58" i="36"/>
  <c r="DT58" i="36" s="1"/>
  <c r="DV57" i="36"/>
  <c r="DU57" i="36"/>
  <c r="DS57" i="36"/>
  <c r="DT57" i="36" s="1"/>
  <c r="DV56" i="36"/>
  <c r="DU56" i="36"/>
  <c r="DS56" i="36"/>
  <c r="DT56" i="36" s="1"/>
  <c r="DV55" i="36"/>
  <c r="DU55" i="36"/>
  <c r="DS55" i="36"/>
  <c r="DT55" i="36" s="1"/>
  <c r="DV54" i="36"/>
  <c r="DU54" i="36"/>
  <c r="DS54" i="36"/>
  <c r="DT54" i="36" s="1"/>
  <c r="DV53" i="36"/>
  <c r="DU53" i="36"/>
  <c r="DS53" i="36"/>
  <c r="DT53" i="36" s="1"/>
  <c r="DV52" i="36"/>
  <c r="DU52" i="36"/>
  <c r="DS52" i="36"/>
  <c r="DT52" i="36" s="1"/>
  <c r="DV51" i="36"/>
  <c r="DU51" i="36"/>
  <c r="DS51" i="36"/>
  <c r="DT51" i="36" s="1"/>
  <c r="DV50" i="36"/>
  <c r="DU50" i="36"/>
  <c r="DS50" i="36"/>
  <c r="DT50" i="36" s="1"/>
  <c r="DV49" i="36"/>
  <c r="DU49" i="36"/>
  <c r="DS49" i="36"/>
  <c r="DT49" i="36" s="1"/>
  <c r="DV48" i="36"/>
  <c r="DU48" i="36"/>
  <c r="DS48" i="36"/>
  <c r="DT48" i="36" s="1"/>
  <c r="DV47" i="36"/>
  <c r="DU47" i="36"/>
  <c r="DS47" i="36"/>
  <c r="DT47" i="36" s="1"/>
  <c r="DV46" i="36"/>
  <c r="DU46" i="36"/>
  <c r="DS46" i="36"/>
  <c r="DT46" i="36" s="1"/>
  <c r="DV45" i="36"/>
  <c r="DU45" i="36"/>
  <c r="DS45" i="36"/>
  <c r="DT45" i="36" s="1"/>
  <c r="DV44" i="36"/>
  <c r="DU44" i="36"/>
  <c r="DS44" i="36"/>
  <c r="DT44" i="36" s="1"/>
  <c r="DV43" i="36"/>
  <c r="DU43" i="36"/>
  <c r="DS43" i="36"/>
  <c r="DT43" i="36" s="1"/>
  <c r="DV42" i="36"/>
  <c r="DU42" i="36"/>
  <c r="DS42" i="36"/>
  <c r="DT42" i="36" s="1"/>
  <c r="DV41" i="36"/>
  <c r="DU41" i="36"/>
  <c r="DS41" i="36"/>
  <c r="DT41" i="36" s="1"/>
  <c r="DV40" i="36"/>
  <c r="DU40" i="36"/>
  <c r="DS40" i="36"/>
  <c r="DT40" i="36" s="1"/>
  <c r="DV39" i="36"/>
  <c r="DU39" i="36"/>
  <c r="DS39" i="36"/>
  <c r="DT39" i="36" s="1"/>
  <c r="DV38" i="36"/>
  <c r="DU38" i="36"/>
  <c r="DS38" i="36"/>
  <c r="DT38" i="36" s="1"/>
  <c r="DV37" i="36"/>
  <c r="DU37" i="36"/>
  <c r="DS37" i="36"/>
  <c r="DT37" i="36" s="1"/>
  <c r="DV36" i="36"/>
  <c r="DU36" i="36"/>
  <c r="DS36" i="36"/>
  <c r="DT36" i="36" s="1"/>
  <c r="DV35" i="36"/>
  <c r="DU35" i="36"/>
  <c r="DS35" i="36"/>
  <c r="DT35" i="36" s="1"/>
  <c r="DV34" i="36"/>
  <c r="DU34" i="36"/>
  <c r="DS34" i="36"/>
  <c r="DT34" i="36" s="1"/>
  <c r="DV33" i="36"/>
  <c r="DU33" i="36"/>
  <c r="DS33" i="36"/>
  <c r="DT33" i="36" s="1"/>
  <c r="DV32" i="36"/>
  <c r="DU32" i="36"/>
  <c r="DS32" i="36"/>
  <c r="DT32" i="36" s="1"/>
  <c r="DV31" i="36"/>
  <c r="DU31" i="36"/>
  <c r="DS31" i="36"/>
  <c r="DT31" i="36" s="1"/>
  <c r="DV30" i="36"/>
  <c r="DU30" i="36"/>
  <c r="DS30" i="36"/>
  <c r="DT30" i="36" s="1"/>
  <c r="DV29" i="36"/>
  <c r="DU29" i="36"/>
  <c r="DS29" i="36"/>
  <c r="DT29" i="36" s="1"/>
  <c r="DV28" i="36"/>
  <c r="DU28" i="36"/>
  <c r="DS28" i="36"/>
  <c r="DT28" i="36" s="1"/>
  <c r="DV27" i="36"/>
  <c r="DU27" i="36"/>
  <c r="DS27" i="36"/>
  <c r="DT27" i="36" s="1"/>
  <c r="DV26" i="36"/>
  <c r="DU26" i="36"/>
  <c r="DS26" i="36"/>
  <c r="DT26" i="36" s="1"/>
  <c r="DV25" i="36"/>
  <c r="DU25" i="36"/>
  <c r="DS25" i="36"/>
  <c r="DT25" i="36" s="1"/>
  <c r="DV24" i="36"/>
  <c r="DU24" i="36"/>
  <c r="DS24" i="36"/>
  <c r="DT24" i="36" s="1"/>
  <c r="DV23" i="36"/>
  <c r="DU23" i="36"/>
  <c r="DS23" i="36"/>
  <c r="DT23" i="36" s="1"/>
  <c r="DV22" i="36"/>
  <c r="DU22" i="36"/>
  <c r="DS22" i="36"/>
  <c r="DT22" i="36" s="1"/>
  <c r="DV21" i="36"/>
  <c r="DU21" i="36"/>
  <c r="DS21" i="36"/>
  <c r="DT21" i="36" s="1"/>
  <c r="DV20" i="36"/>
  <c r="DU20" i="36"/>
  <c r="DS20" i="36"/>
  <c r="DT20" i="36" s="1"/>
  <c r="DV19" i="36"/>
  <c r="DU19" i="36"/>
  <c r="DS19" i="36"/>
  <c r="DT19" i="36" s="1"/>
  <c r="DV18" i="36"/>
  <c r="DU18" i="36"/>
  <c r="DS18" i="36"/>
  <c r="DT18" i="36" s="1"/>
  <c r="DV17" i="36"/>
  <c r="DU17" i="36"/>
  <c r="DS17" i="36"/>
  <c r="DT17" i="36" s="1"/>
  <c r="DV16" i="36"/>
  <c r="DU16" i="36"/>
  <c r="DS16" i="36"/>
  <c r="DT16" i="36" s="1"/>
  <c r="DV15" i="36"/>
  <c r="DU15" i="36"/>
  <c r="DS15" i="36"/>
  <c r="DT15" i="36" s="1"/>
  <c r="DV14" i="36"/>
  <c r="DU14" i="36"/>
  <c r="DS14" i="36"/>
  <c r="DT14" i="36" s="1"/>
  <c r="DV13" i="36"/>
  <c r="DU13" i="36"/>
  <c r="DS13" i="36"/>
  <c r="DT13" i="36" s="1"/>
  <c r="DV12" i="36"/>
  <c r="DU12" i="36"/>
  <c r="DS12" i="36"/>
  <c r="DT12" i="36" s="1"/>
  <c r="DV11" i="36"/>
  <c r="DU11" i="36"/>
  <c r="DS11" i="36"/>
  <c r="DT11" i="36" s="1"/>
  <c r="DV10" i="36"/>
  <c r="DU10" i="36"/>
  <c r="DS10" i="36"/>
  <c r="DT10" i="36" s="1"/>
  <c r="DV9" i="36"/>
  <c r="DU9" i="36"/>
  <c r="DS9" i="36"/>
  <c r="DT9" i="36" s="1"/>
  <c r="DV8" i="36"/>
  <c r="DU8" i="36"/>
  <c r="DS8" i="36"/>
  <c r="DT8" i="36" s="1"/>
  <c r="DH506" i="36"/>
  <c r="DG506" i="36"/>
  <c r="DE506" i="36"/>
  <c r="DF506" i="36" s="1"/>
  <c r="DH505" i="36"/>
  <c r="DG505" i="36"/>
  <c r="DE505" i="36"/>
  <c r="DF505" i="36" s="1"/>
  <c r="DH504" i="36"/>
  <c r="DG504" i="36"/>
  <c r="DE504" i="36"/>
  <c r="DF504" i="36" s="1"/>
  <c r="DH503" i="36"/>
  <c r="DG503" i="36"/>
  <c r="DE503" i="36"/>
  <c r="DF503" i="36" s="1"/>
  <c r="DH502" i="36"/>
  <c r="DG502" i="36"/>
  <c r="DE502" i="36"/>
  <c r="DF502" i="36" s="1"/>
  <c r="DH501" i="36"/>
  <c r="DG501" i="36"/>
  <c r="DE501" i="36"/>
  <c r="DF501" i="36" s="1"/>
  <c r="DH500" i="36"/>
  <c r="DG500" i="36"/>
  <c r="DE500" i="36"/>
  <c r="DF500" i="36" s="1"/>
  <c r="DH499" i="36"/>
  <c r="DG499" i="36"/>
  <c r="DE499" i="36"/>
  <c r="DF499" i="36" s="1"/>
  <c r="DH498" i="36"/>
  <c r="DG498" i="36"/>
  <c r="DE498" i="36"/>
  <c r="DF498" i="36" s="1"/>
  <c r="DH497" i="36"/>
  <c r="DG497" i="36"/>
  <c r="DE497" i="36"/>
  <c r="DF497" i="36" s="1"/>
  <c r="DH496" i="36"/>
  <c r="DG496" i="36"/>
  <c r="DE496" i="36"/>
  <c r="DF496" i="36" s="1"/>
  <c r="DH495" i="36"/>
  <c r="DG495" i="36"/>
  <c r="DE495" i="36"/>
  <c r="DF495" i="36" s="1"/>
  <c r="DH494" i="36"/>
  <c r="DG494" i="36"/>
  <c r="DE494" i="36"/>
  <c r="DF494" i="36" s="1"/>
  <c r="DH493" i="36"/>
  <c r="DG493" i="36"/>
  <c r="DE493" i="36"/>
  <c r="DF493" i="36" s="1"/>
  <c r="DH492" i="36"/>
  <c r="DG492" i="36"/>
  <c r="DE492" i="36"/>
  <c r="DF492" i="36" s="1"/>
  <c r="DH491" i="36"/>
  <c r="DG491" i="36"/>
  <c r="DE491" i="36"/>
  <c r="DF491" i="36" s="1"/>
  <c r="DH490" i="36"/>
  <c r="DG490" i="36"/>
  <c r="DE490" i="36"/>
  <c r="DF490" i="36" s="1"/>
  <c r="DH489" i="36"/>
  <c r="DG489" i="36"/>
  <c r="DE489" i="36"/>
  <c r="DF489" i="36" s="1"/>
  <c r="DH488" i="36"/>
  <c r="DG488" i="36"/>
  <c r="DE488" i="36"/>
  <c r="DF488" i="36" s="1"/>
  <c r="DH487" i="36"/>
  <c r="DG487" i="36"/>
  <c r="DE487" i="36"/>
  <c r="DF487" i="36" s="1"/>
  <c r="DH486" i="36"/>
  <c r="DG486" i="36"/>
  <c r="DE486" i="36"/>
  <c r="DF486" i="36" s="1"/>
  <c r="DH485" i="36"/>
  <c r="DG485" i="36"/>
  <c r="DE485" i="36"/>
  <c r="DF485" i="36" s="1"/>
  <c r="DH484" i="36"/>
  <c r="DG484" i="36"/>
  <c r="DE484" i="36"/>
  <c r="DF484" i="36" s="1"/>
  <c r="DH483" i="36"/>
  <c r="DG483" i="36"/>
  <c r="DE483" i="36"/>
  <c r="DF483" i="36" s="1"/>
  <c r="DH482" i="36"/>
  <c r="DG482" i="36"/>
  <c r="DE482" i="36"/>
  <c r="DF482" i="36" s="1"/>
  <c r="DH481" i="36"/>
  <c r="DG481" i="36"/>
  <c r="DE481" i="36"/>
  <c r="DF481" i="36" s="1"/>
  <c r="DH480" i="36"/>
  <c r="DG480" i="36"/>
  <c r="DE480" i="36"/>
  <c r="DF480" i="36" s="1"/>
  <c r="DH479" i="36"/>
  <c r="DG479" i="36"/>
  <c r="DE479" i="36"/>
  <c r="DF479" i="36" s="1"/>
  <c r="DH478" i="36"/>
  <c r="DG478" i="36"/>
  <c r="DE478" i="36"/>
  <c r="DF478" i="36" s="1"/>
  <c r="DH477" i="36"/>
  <c r="DG477" i="36"/>
  <c r="DE477" i="36"/>
  <c r="DF477" i="36" s="1"/>
  <c r="DH476" i="36"/>
  <c r="DG476" i="36"/>
  <c r="DE476" i="36"/>
  <c r="DF476" i="36" s="1"/>
  <c r="DH475" i="36"/>
  <c r="DG475" i="36"/>
  <c r="DE475" i="36"/>
  <c r="DF475" i="36" s="1"/>
  <c r="DH474" i="36"/>
  <c r="DG474" i="36"/>
  <c r="DE474" i="36"/>
  <c r="DF474" i="36" s="1"/>
  <c r="DH473" i="36"/>
  <c r="DG473" i="36"/>
  <c r="DE473" i="36"/>
  <c r="DF473" i="36" s="1"/>
  <c r="DH472" i="36"/>
  <c r="DG472" i="36"/>
  <c r="DE472" i="36"/>
  <c r="DF472" i="36" s="1"/>
  <c r="DH471" i="36"/>
  <c r="DG471" i="36"/>
  <c r="DE471" i="36"/>
  <c r="DF471" i="36" s="1"/>
  <c r="DH470" i="36"/>
  <c r="DG470" i="36"/>
  <c r="DE470" i="36"/>
  <c r="DF470" i="36" s="1"/>
  <c r="DH469" i="36"/>
  <c r="DG469" i="36"/>
  <c r="DE469" i="36"/>
  <c r="DF469" i="36" s="1"/>
  <c r="DH468" i="36"/>
  <c r="DG468" i="36"/>
  <c r="DE468" i="36"/>
  <c r="DF468" i="36" s="1"/>
  <c r="DH467" i="36"/>
  <c r="DG467" i="36"/>
  <c r="DE467" i="36"/>
  <c r="DF467" i="36" s="1"/>
  <c r="DH466" i="36"/>
  <c r="DG466" i="36"/>
  <c r="DE466" i="36"/>
  <c r="DF466" i="36" s="1"/>
  <c r="DH465" i="36"/>
  <c r="DG465" i="36"/>
  <c r="DE465" i="36"/>
  <c r="DF465" i="36" s="1"/>
  <c r="DH464" i="36"/>
  <c r="DG464" i="36"/>
  <c r="DE464" i="36"/>
  <c r="DF464" i="36" s="1"/>
  <c r="DH463" i="36"/>
  <c r="DG463" i="36"/>
  <c r="DE463" i="36"/>
  <c r="DF463" i="36" s="1"/>
  <c r="DH462" i="36"/>
  <c r="DG462" i="36"/>
  <c r="DE462" i="36"/>
  <c r="DF462" i="36" s="1"/>
  <c r="DH461" i="36"/>
  <c r="DG461" i="36"/>
  <c r="DE461" i="36"/>
  <c r="DF461" i="36" s="1"/>
  <c r="DH460" i="36"/>
  <c r="DG460" i="36"/>
  <c r="DE460" i="36"/>
  <c r="DF460" i="36" s="1"/>
  <c r="DH459" i="36"/>
  <c r="DG459" i="36"/>
  <c r="DE459" i="36"/>
  <c r="DF459" i="36" s="1"/>
  <c r="DH458" i="36"/>
  <c r="DG458" i="36"/>
  <c r="DE458" i="36"/>
  <c r="DF458" i="36" s="1"/>
  <c r="DH457" i="36"/>
  <c r="DG457" i="36"/>
  <c r="DE457" i="36"/>
  <c r="DF457" i="36" s="1"/>
  <c r="DH456" i="36"/>
  <c r="DG456" i="36"/>
  <c r="DE456" i="36"/>
  <c r="DF456" i="36" s="1"/>
  <c r="DH455" i="36"/>
  <c r="DG455" i="36"/>
  <c r="DE455" i="36"/>
  <c r="DF455" i="36" s="1"/>
  <c r="DH454" i="36"/>
  <c r="DG454" i="36"/>
  <c r="DE454" i="36"/>
  <c r="DF454" i="36" s="1"/>
  <c r="DH453" i="36"/>
  <c r="DG453" i="36"/>
  <c r="DE453" i="36"/>
  <c r="DF453" i="36" s="1"/>
  <c r="DH452" i="36"/>
  <c r="DG452" i="36"/>
  <c r="DE452" i="36"/>
  <c r="DF452" i="36" s="1"/>
  <c r="DH451" i="36"/>
  <c r="DG451" i="36"/>
  <c r="DE451" i="36"/>
  <c r="DF451" i="36" s="1"/>
  <c r="DH450" i="36"/>
  <c r="DG450" i="36"/>
  <c r="DE450" i="36"/>
  <c r="DF450" i="36" s="1"/>
  <c r="DH449" i="36"/>
  <c r="DG449" i="36"/>
  <c r="DE449" i="36"/>
  <c r="DF449" i="36" s="1"/>
  <c r="DH448" i="36"/>
  <c r="DG448" i="36"/>
  <c r="DE448" i="36"/>
  <c r="DF448" i="36" s="1"/>
  <c r="DH447" i="36"/>
  <c r="DG447" i="36"/>
  <c r="DE447" i="36"/>
  <c r="DF447" i="36" s="1"/>
  <c r="DH446" i="36"/>
  <c r="DG446" i="36"/>
  <c r="DE446" i="36"/>
  <c r="DF446" i="36" s="1"/>
  <c r="DH445" i="36"/>
  <c r="DG445" i="36"/>
  <c r="DE445" i="36"/>
  <c r="DF445" i="36" s="1"/>
  <c r="DH444" i="36"/>
  <c r="DG444" i="36"/>
  <c r="DE444" i="36"/>
  <c r="DF444" i="36" s="1"/>
  <c r="DH443" i="36"/>
  <c r="DG443" i="36"/>
  <c r="DE443" i="36"/>
  <c r="DF443" i="36" s="1"/>
  <c r="DH442" i="36"/>
  <c r="DG442" i="36"/>
  <c r="DE442" i="36"/>
  <c r="DF442" i="36" s="1"/>
  <c r="DH441" i="36"/>
  <c r="DG441" i="36"/>
  <c r="DE441" i="36"/>
  <c r="DF441" i="36" s="1"/>
  <c r="DH440" i="36"/>
  <c r="DG440" i="36"/>
  <c r="DE440" i="36"/>
  <c r="DF440" i="36" s="1"/>
  <c r="DH439" i="36"/>
  <c r="DG439" i="36"/>
  <c r="DE439" i="36"/>
  <c r="DF439" i="36" s="1"/>
  <c r="DH438" i="36"/>
  <c r="DG438" i="36"/>
  <c r="DE438" i="36"/>
  <c r="DF438" i="36" s="1"/>
  <c r="DH437" i="36"/>
  <c r="DG437" i="36"/>
  <c r="DE437" i="36"/>
  <c r="DF437" i="36" s="1"/>
  <c r="DH436" i="36"/>
  <c r="DG436" i="36"/>
  <c r="DE436" i="36"/>
  <c r="DF436" i="36" s="1"/>
  <c r="DH435" i="36"/>
  <c r="DG435" i="36"/>
  <c r="DE435" i="36"/>
  <c r="DF435" i="36" s="1"/>
  <c r="DH434" i="36"/>
  <c r="DG434" i="36"/>
  <c r="DE434" i="36"/>
  <c r="DF434" i="36" s="1"/>
  <c r="DH433" i="36"/>
  <c r="DG433" i="36"/>
  <c r="DE433" i="36"/>
  <c r="DF433" i="36" s="1"/>
  <c r="DH432" i="36"/>
  <c r="DG432" i="36"/>
  <c r="DE432" i="36"/>
  <c r="DF432" i="36" s="1"/>
  <c r="DH431" i="36"/>
  <c r="DG431" i="36"/>
  <c r="DE431" i="36"/>
  <c r="DF431" i="36" s="1"/>
  <c r="DH430" i="36"/>
  <c r="DG430" i="36"/>
  <c r="DE430" i="36"/>
  <c r="DF430" i="36" s="1"/>
  <c r="DH429" i="36"/>
  <c r="DG429" i="36"/>
  <c r="DE429" i="36"/>
  <c r="DF429" i="36" s="1"/>
  <c r="DH428" i="36"/>
  <c r="DG428" i="36"/>
  <c r="DE428" i="36"/>
  <c r="DF428" i="36" s="1"/>
  <c r="DH427" i="36"/>
  <c r="DG427" i="36"/>
  <c r="DE427" i="36"/>
  <c r="DF427" i="36" s="1"/>
  <c r="DH426" i="36"/>
  <c r="DG426" i="36"/>
  <c r="DE426" i="36"/>
  <c r="DF426" i="36" s="1"/>
  <c r="DH425" i="36"/>
  <c r="DG425" i="36"/>
  <c r="DE425" i="36"/>
  <c r="DF425" i="36" s="1"/>
  <c r="DH424" i="36"/>
  <c r="DG424" i="36"/>
  <c r="DE424" i="36"/>
  <c r="DF424" i="36" s="1"/>
  <c r="DH423" i="36"/>
  <c r="DG423" i="36"/>
  <c r="DE423" i="36"/>
  <c r="DF423" i="36" s="1"/>
  <c r="DH422" i="36"/>
  <c r="DG422" i="36"/>
  <c r="DE422" i="36"/>
  <c r="DF422" i="36" s="1"/>
  <c r="DH421" i="36"/>
  <c r="DG421" i="36"/>
  <c r="DE421" i="36"/>
  <c r="DF421" i="36" s="1"/>
  <c r="DH420" i="36"/>
  <c r="DG420" i="36"/>
  <c r="DE420" i="36"/>
  <c r="DF420" i="36" s="1"/>
  <c r="DH419" i="36"/>
  <c r="DG419" i="36"/>
  <c r="DE419" i="36"/>
  <c r="DF419" i="36" s="1"/>
  <c r="DH418" i="36"/>
  <c r="DG418" i="36"/>
  <c r="DE418" i="36"/>
  <c r="DF418" i="36" s="1"/>
  <c r="DH417" i="36"/>
  <c r="DG417" i="36"/>
  <c r="DE417" i="36"/>
  <c r="DF417" i="36" s="1"/>
  <c r="DH416" i="36"/>
  <c r="DG416" i="36"/>
  <c r="DE416" i="36"/>
  <c r="DF416" i="36" s="1"/>
  <c r="DH415" i="36"/>
  <c r="DG415" i="36"/>
  <c r="DE415" i="36"/>
  <c r="DF415" i="36" s="1"/>
  <c r="DH414" i="36"/>
  <c r="DG414" i="36"/>
  <c r="DE414" i="36"/>
  <c r="DF414" i="36" s="1"/>
  <c r="DH413" i="36"/>
  <c r="DG413" i="36"/>
  <c r="DE413" i="36"/>
  <c r="DF413" i="36" s="1"/>
  <c r="DH412" i="36"/>
  <c r="DG412" i="36"/>
  <c r="DE412" i="36"/>
  <c r="DF412" i="36" s="1"/>
  <c r="DH411" i="36"/>
  <c r="DG411" i="36"/>
  <c r="DE411" i="36"/>
  <c r="DF411" i="36" s="1"/>
  <c r="DH410" i="36"/>
  <c r="DG410" i="36"/>
  <c r="DE410" i="36"/>
  <c r="DF410" i="36" s="1"/>
  <c r="DH409" i="36"/>
  <c r="DG409" i="36"/>
  <c r="DE409" i="36"/>
  <c r="DF409" i="36" s="1"/>
  <c r="DH408" i="36"/>
  <c r="DG408" i="36"/>
  <c r="DE408" i="36"/>
  <c r="DF408" i="36" s="1"/>
  <c r="DH407" i="36"/>
  <c r="DG407" i="36"/>
  <c r="DE407" i="36"/>
  <c r="DF407" i="36" s="1"/>
  <c r="DH406" i="36"/>
  <c r="DG406" i="36"/>
  <c r="DE406" i="36"/>
  <c r="DF406" i="36" s="1"/>
  <c r="DH405" i="36"/>
  <c r="DG405" i="36"/>
  <c r="DE405" i="36"/>
  <c r="DF405" i="36" s="1"/>
  <c r="DH404" i="36"/>
  <c r="DG404" i="36"/>
  <c r="DE404" i="36"/>
  <c r="DF404" i="36" s="1"/>
  <c r="DH403" i="36"/>
  <c r="DG403" i="36"/>
  <c r="DE403" i="36"/>
  <c r="DF403" i="36" s="1"/>
  <c r="DH402" i="36"/>
  <c r="DG402" i="36"/>
  <c r="DE402" i="36"/>
  <c r="DF402" i="36" s="1"/>
  <c r="DH401" i="36"/>
  <c r="DG401" i="36"/>
  <c r="DE401" i="36"/>
  <c r="DF401" i="36" s="1"/>
  <c r="DH400" i="36"/>
  <c r="DG400" i="36"/>
  <c r="DE400" i="36"/>
  <c r="DF400" i="36" s="1"/>
  <c r="DH399" i="36"/>
  <c r="DG399" i="36"/>
  <c r="DE399" i="36"/>
  <c r="DF399" i="36" s="1"/>
  <c r="DH398" i="36"/>
  <c r="DG398" i="36"/>
  <c r="DE398" i="36"/>
  <c r="DF398" i="36" s="1"/>
  <c r="DH397" i="36"/>
  <c r="DG397" i="36"/>
  <c r="DE397" i="36"/>
  <c r="DF397" i="36" s="1"/>
  <c r="DH396" i="36"/>
  <c r="DG396" i="36"/>
  <c r="DE396" i="36"/>
  <c r="DF396" i="36" s="1"/>
  <c r="DH395" i="36"/>
  <c r="DG395" i="36"/>
  <c r="DE395" i="36"/>
  <c r="DF395" i="36" s="1"/>
  <c r="DH394" i="36"/>
  <c r="DG394" i="36"/>
  <c r="DE394" i="36"/>
  <c r="DF394" i="36" s="1"/>
  <c r="DH393" i="36"/>
  <c r="DG393" i="36"/>
  <c r="DE393" i="36"/>
  <c r="DF393" i="36" s="1"/>
  <c r="DH392" i="36"/>
  <c r="DG392" i="36"/>
  <c r="DE392" i="36"/>
  <c r="DF392" i="36" s="1"/>
  <c r="DH391" i="36"/>
  <c r="DG391" i="36"/>
  <c r="DE391" i="36"/>
  <c r="DF391" i="36" s="1"/>
  <c r="DH390" i="36"/>
  <c r="DG390" i="36"/>
  <c r="DE390" i="36"/>
  <c r="DF390" i="36" s="1"/>
  <c r="DH389" i="36"/>
  <c r="DG389" i="36"/>
  <c r="DE389" i="36"/>
  <c r="DF389" i="36" s="1"/>
  <c r="DH388" i="36"/>
  <c r="DG388" i="36"/>
  <c r="DE388" i="36"/>
  <c r="DF388" i="36" s="1"/>
  <c r="DH387" i="36"/>
  <c r="DG387" i="36"/>
  <c r="DE387" i="36"/>
  <c r="DF387" i="36" s="1"/>
  <c r="DH386" i="36"/>
  <c r="DG386" i="36"/>
  <c r="DE386" i="36"/>
  <c r="DF386" i="36" s="1"/>
  <c r="DH385" i="36"/>
  <c r="DG385" i="36"/>
  <c r="DE385" i="36"/>
  <c r="DF385" i="36" s="1"/>
  <c r="DH384" i="36"/>
  <c r="DG384" i="36"/>
  <c r="DE384" i="36"/>
  <c r="DF384" i="36" s="1"/>
  <c r="DH383" i="36"/>
  <c r="DG383" i="36"/>
  <c r="DE383" i="36"/>
  <c r="DF383" i="36" s="1"/>
  <c r="DH382" i="36"/>
  <c r="DG382" i="36"/>
  <c r="DE382" i="36"/>
  <c r="DF382" i="36" s="1"/>
  <c r="DH381" i="36"/>
  <c r="DG381" i="36"/>
  <c r="DE381" i="36"/>
  <c r="DF381" i="36" s="1"/>
  <c r="DH380" i="36"/>
  <c r="DG380" i="36"/>
  <c r="DE380" i="36"/>
  <c r="DF380" i="36" s="1"/>
  <c r="DH379" i="36"/>
  <c r="DG379" i="36"/>
  <c r="DE379" i="36"/>
  <c r="DF379" i="36" s="1"/>
  <c r="DH378" i="36"/>
  <c r="DG378" i="36"/>
  <c r="DE378" i="36"/>
  <c r="DF378" i="36" s="1"/>
  <c r="DH377" i="36"/>
  <c r="DG377" i="36"/>
  <c r="DE377" i="36"/>
  <c r="DF377" i="36" s="1"/>
  <c r="DH376" i="36"/>
  <c r="DG376" i="36"/>
  <c r="DE376" i="36"/>
  <c r="DF376" i="36" s="1"/>
  <c r="DH375" i="36"/>
  <c r="DG375" i="36"/>
  <c r="DE375" i="36"/>
  <c r="DF375" i="36" s="1"/>
  <c r="DH374" i="36"/>
  <c r="DG374" i="36"/>
  <c r="DE374" i="36"/>
  <c r="DF374" i="36" s="1"/>
  <c r="DH373" i="36"/>
  <c r="DG373" i="36"/>
  <c r="DE373" i="36"/>
  <c r="DF373" i="36" s="1"/>
  <c r="DH372" i="36"/>
  <c r="DG372" i="36"/>
  <c r="DE372" i="36"/>
  <c r="DF372" i="36" s="1"/>
  <c r="DH371" i="36"/>
  <c r="DG371" i="36"/>
  <c r="DE371" i="36"/>
  <c r="DF371" i="36" s="1"/>
  <c r="DH370" i="36"/>
  <c r="DG370" i="36"/>
  <c r="DE370" i="36"/>
  <c r="DF370" i="36" s="1"/>
  <c r="DH369" i="36"/>
  <c r="DG369" i="36"/>
  <c r="DE369" i="36"/>
  <c r="DF369" i="36" s="1"/>
  <c r="DH368" i="36"/>
  <c r="DG368" i="36"/>
  <c r="DE368" i="36"/>
  <c r="DF368" i="36" s="1"/>
  <c r="DH367" i="36"/>
  <c r="DG367" i="36"/>
  <c r="DE367" i="36"/>
  <c r="DF367" i="36" s="1"/>
  <c r="DH366" i="36"/>
  <c r="DG366" i="36"/>
  <c r="DE366" i="36"/>
  <c r="DF366" i="36" s="1"/>
  <c r="DH365" i="36"/>
  <c r="DG365" i="36"/>
  <c r="DE365" i="36"/>
  <c r="DF365" i="36" s="1"/>
  <c r="DH364" i="36"/>
  <c r="DG364" i="36"/>
  <c r="DE364" i="36"/>
  <c r="DF364" i="36" s="1"/>
  <c r="DH363" i="36"/>
  <c r="DG363" i="36"/>
  <c r="DE363" i="36"/>
  <c r="DF363" i="36" s="1"/>
  <c r="DH362" i="36"/>
  <c r="DG362" i="36"/>
  <c r="DE362" i="36"/>
  <c r="DF362" i="36" s="1"/>
  <c r="DH361" i="36"/>
  <c r="DG361" i="36"/>
  <c r="DE361" i="36"/>
  <c r="DF361" i="36" s="1"/>
  <c r="DH360" i="36"/>
  <c r="DG360" i="36"/>
  <c r="DE360" i="36"/>
  <c r="DF360" i="36" s="1"/>
  <c r="DH359" i="36"/>
  <c r="DG359" i="36"/>
  <c r="DE359" i="36"/>
  <c r="DF359" i="36" s="1"/>
  <c r="DH358" i="36"/>
  <c r="DG358" i="36"/>
  <c r="DE358" i="36"/>
  <c r="DF358" i="36" s="1"/>
  <c r="DH357" i="36"/>
  <c r="DG357" i="36"/>
  <c r="DE357" i="36"/>
  <c r="DF357" i="36" s="1"/>
  <c r="DH356" i="36"/>
  <c r="DG356" i="36"/>
  <c r="DE356" i="36"/>
  <c r="DF356" i="36" s="1"/>
  <c r="DH355" i="36"/>
  <c r="DG355" i="36"/>
  <c r="DE355" i="36"/>
  <c r="DF355" i="36" s="1"/>
  <c r="DH354" i="36"/>
  <c r="DG354" i="36"/>
  <c r="DE354" i="36"/>
  <c r="DF354" i="36" s="1"/>
  <c r="DH353" i="36"/>
  <c r="DG353" i="36"/>
  <c r="DE353" i="36"/>
  <c r="DF353" i="36" s="1"/>
  <c r="DH352" i="36"/>
  <c r="DG352" i="36"/>
  <c r="DE352" i="36"/>
  <c r="DF352" i="36" s="1"/>
  <c r="DH351" i="36"/>
  <c r="DG351" i="36"/>
  <c r="DE351" i="36"/>
  <c r="DF351" i="36" s="1"/>
  <c r="DH350" i="36"/>
  <c r="DG350" i="36"/>
  <c r="DE350" i="36"/>
  <c r="DF350" i="36" s="1"/>
  <c r="DH349" i="36"/>
  <c r="DG349" i="36"/>
  <c r="DE349" i="36"/>
  <c r="DF349" i="36" s="1"/>
  <c r="DH348" i="36"/>
  <c r="DG348" i="36"/>
  <c r="DE348" i="36"/>
  <c r="DF348" i="36" s="1"/>
  <c r="DH347" i="36"/>
  <c r="DG347" i="36"/>
  <c r="DE347" i="36"/>
  <c r="DF347" i="36" s="1"/>
  <c r="DH346" i="36"/>
  <c r="DG346" i="36"/>
  <c r="DE346" i="36"/>
  <c r="DF346" i="36" s="1"/>
  <c r="DH345" i="36"/>
  <c r="DG345" i="36"/>
  <c r="DE345" i="36"/>
  <c r="DF345" i="36" s="1"/>
  <c r="DH344" i="36"/>
  <c r="DG344" i="36"/>
  <c r="DE344" i="36"/>
  <c r="DF344" i="36" s="1"/>
  <c r="DH343" i="36"/>
  <c r="DG343" i="36"/>
  <c r="DE343" i="36"/>
  <c r="DF343" i="36" s="1"/>
  <c r="DH342" i="36"/>
  <c r="DG342" i="36"/>
  <c r="DE342" i="36"/>
  <c r="DF342" i="36" s="1"/>
  <c r="DH341" i="36"/>
  <c r="DG341" i="36"/>
  <c r="DE341" i="36"/>
  <c r="DF341" i="36" s="1"/>
  <c r="DH340" i="36"/>
  <c r="DG340" i="36"/>
  <c r="DE340" i="36"/>
  <c r="DF340" i="36" s="1"/>
  <c r="DH339" i="36"/>
  <c r="DG339" i="36"/>
  <c r="DE339" i="36"/>
  <c r="DF339" i="36" s="1"/>
  <c r="DH338" i="36"/>
  <c r="DG338" i="36"/>
  <c r="DE338" i="36"/>
  <c r="DF338" i="36" s="1"/>
  <c r="DH337" i="36"/>
  <c r="DG337" i="36"/>
  <c r="DE337" i="36"/>
  <c r="DF337" i="36" s="1"/>
  <c r="DH336" i="36"/>
  <c r="DG336" i="36"/>
  <c r="DE336" i="36"/>
  <c r="DF336" i="36" s="1"/>
  <c r="DH335" i="36"/>
  <c r="DG335" i="36"/>
  <c r="DE335" i="36"/>
  <c r="DF335" i="36" s="1"/>
  <c r="DH334" i="36"/>
  <c r="DG334" i="36"/>
  <c r="DE334" i="36"/>
  <c r="DF334" i="36" s="1"/>
  <c r="DH333" i="36"/>
  <c r="DG333" i="36"/>
  <c r="DE333" i="36"/>
  <c r="DF333" i="36" s="1"/>
  <c r="DH332" i="36"/>
  <c r="DG332" i="36"/>
  <c r="DE332" i="36"/>
  <c r="DF332" i="36" s="1"/>
  <c r="DH331" i="36"/>
  <c r="DG331" i="36"/>
  <c r="DE331" i="36"/>
  <c r="DF331" i="36" s="1"/>
  <c r="DH330" i="36"/>
  <c r="DG330" i="36"/>
  <c r="DE330" i="36"/>
  <c r="DF330" i="36" s="1"/>
  <c r="DH329" i="36"/>
  <c r="DG329" i="36"/>
  <c r="DE329" i="36"/>
  <c r="DF329" i="36" s="1"/>
  <c r="DH328" i="36"/>
  <c r="DG328" i="36"/>
  <c r="DE328" i="36"/>
  <c r="DF328" i="36" s="1"/>
  <c r="DH327" i="36"/>
  <c r="DG327" i="36"/>
  <c r="DE327" i="36"/>
  <c r="DF327" i="36" s="1"/>
  <c r="DH326" i="36"/>
  <c r="DG326" i="36"/>
  <c r="DE326" i="36"/>
  <c r="DF326" i="36" s="1"/>
  <c r="DH325" i="36"/>
  <c r="DG325" i="36"/>
  <c r="DE325" i="36"/>
  <c r="DF325" i="36" s="1"/>
  <c r="DH324" i="36"/>
  <c r="DG324" i="36"/>
  <c r="DE324" i="36"/>
  <c r="DF324" i="36" s="1"/>
  <c r="DH323" i="36"/>
  <c r="DG323" i="36"/>
  <c r="DE323" i="36"/>
  <c r="DF323" i="36" s="1"/>
  <c r="DH322" i="36"/>
  <c r="DG322" i="36"/>
  <c r="DE322" i="36"/>
  <c r="DF322" i="36" s="1"/>
  <c r="DH321" i="36"/>
  <c r="DG321" i="36"/>
  <c r="DE321" i="36"/>
  <c r="DF321" i="36" s="1"/>
  <c r="DH320" i="36"/>
  <c r="DG320" i="36"/>
  <c r="DE320" i="36"/>
  <c r="DF320" i="36" s="1"/>
  <c r="DH319" i="36"/>
  <c r="DG319" i="36"/>
  <c r="DE319" i="36"/>
  <c r="DF319" i="36" s="1"/>
  <c r="DH318" i="36"/>
  <c r="DG318" i="36"/>
  <c r="DE318" i="36"/>
  <c r="DF318" i="36" s="1"/>
  <c r="DH317" i="36"/>
  <c r="DG317" i="36"/>
  <c r="DE317" i="36"/>
  <c r="DF317" i="36" s="1"/>
  <c r="DH316" i="36"/>
  <c r="DG316" i="36"/>
  <c r="DE316" i="36"/>
  <c r="DF316" i="36" s="1"/>
  <c r="DH315" i="36"/>
  <c r="DG315" i="36"/>
  <c r="DE315" i="36"/>
  <c r="DF315" i="36" s="1"/>
  <c r="DH314" i="36"/>
  <c r="DG314" i="36"/>
  <c r="DE314" i="36"/>
  <c r="DF314" i="36" s="1"/>
  <c r="DH313" i="36"/>
  <c r="DG313" i="36"/>
  <c r="DE313" i="36"/>
  <c r="DF313" i="36" s="1"/>
  <c r="DH312" i="36"/>
  <c r="DG312" i="36"/>
  <c r="DE312" i="36"/>
  <c r="DF312" i="36" s="1"/>
  <c r="DH311" i="36"/>
  <c r="DG311" i="36"/>
  <c r="DE311" i="36"/>
  <c r="DF311" i="36" s="1"/>
  <c r="DH310" i="36"/>
  <c r="DG310" i="36"/>
  <c r="DE310" i="36"/>
  <c r="DF310" i="36" s="1"/>
  <c r="DH309" i="36"/>
  <c r="DG309" i="36"/>
  <c r="DE309" i="36"/>
  <c r="DF309" i="36" s="1"/>
  <c r="DH308" i="36"/>
  <c r="DG308" i="36"/>
  <c r="DE308" i="36"/>
  <c r="DF308" i="36" s="1"/>
  <c r="DH307" i="36"/>
  <c r="DG307" i="36"/>
  <c r="DE307" i="36"/>
  <c r="DF307" i="36" s="1"/>
  <c r="DH306" i="36"/>
  <c r="DG306" i="36"/>
  <c r="DE306" i="36"/>
  <c r="DF306" i="36" s="1"/>
  <c r="DH305" i="36"/>
  <c r="DG305" i="36"/>
  <c r="DE305" i="36"/>
  <c r="DF305" i="36" s="1"/>
  <c r="DH304" i="36"/>
  <c r="DG304" i="36"/>
  <c r="DE304" i="36"/>
  <c r="DF304" i="36" s="1"/>
  <c r="DH303" i="36"/>
  <c r="DG303" i="36"/>
  <c r="DE303" i="36"/>
  <c r="DF303" i="36" s="1"/>
  <c r="DH302" i="36"/>
  <c r="DG302" i="36"/>
  <c r="DE302" i="36"/>
  <c r="DF302" i="36" s="1"/>
  <c r="DH301" i="36"/>
  <c r="DG301" i="36"/>
  <c r="DE301" i="36"/>
  <c r="DF301" i="36" s="1"/>
  <c r="DH300" i="36"/>
  <c r="DG300" i="36"/>
  <c r="DE300" i="36"/>
  <c r="DF300" i="36" s="1"/>
  <c r="DH299" i="36"/>
  <c r="DG299" i="36"/>
  <c r="DE299" i="36"/>
  <c r="DF299" i="36" s="1"/>
  <c r="DH298" i="36"/>
  <c r="DG298" i="36"/>
  <c r="DE298" i="36"/>
  <c r="DF298" i="36" s="1"/>
  <c r="DH297" i="36"/>
  <c r="DG297" i="36"/>
  <c r="DE297" i="36"/>
  <c r="DF297" i="36" s="1"/>
  <c r="DH296" i="36"/>
  <c r="DG296" i="36"/>
  <c r="DE296" i="36"/>
  <c r="DF296" i="36" s="1"/>
  <c r="DH295" i="36"/>
  <c r="DG295" i="36"/>
  <c r="DE295" i="36"/>
  <c r="DF295" i="36" s="1"/>
  <c r="DH294" i="36"/>
  <c r="DG294" i="36"/>
  <c r="DE294" i="36"/>
  <c r="DF294" i="36" s="1"/>
  <c r="DH293" i="36"/>
  <c r="DG293" i="36"/>
  <c r="DE293" i="36"/>
  <c r="DF293" i="36" s="1"/>
  <c r="DH292" i="36"/>
  <c r="DG292" i="36"/>
  <c r="DE292" i="36"/>
  <c r="DF292" i="36" s="1"/>
  <c r="DH291" i="36"/>
  <c r="DG291" i="36"/>
  <c r="DE291" i="36"/>
  <c r="DF291" i="36" s="1"/>
  <c r="DH290" i="36"/>
  <c r="DG290" i="36"/>
  <c r="DE290" i="36"/>
  <c r="DF290" i="36" s="1"/>
  <c r="DH289" i="36"/>
  <c r="DG289" i="36"/>
  <c r="DE289" i="36"/>
  <c r="DF289" i="36" s="1"/>
  <c r="DH288" i="36"/>
  <c r="DG288" i="36"/>
  <c r="DE288" i="36"/>
  <c r="DF288" i="36" s="1"/>
  <c r="DH287" i="36"/>
  <c r="DG287" i="36"/>
  <c r="DE287" i="36"/>
  <c r="DF287" i="36" s="1"/>
  <c r="DH286" i="36"/>
  <c r="DG286" i="36"/>
  <c r="DE286" i="36"/>
  <c r="DF286" i="36" s="1"/>
  <c r="DH285" i="36"/>
  <c r="DG285" i="36"/>
  <c r="DE285" i="36"/>
  <c r="DF285" i="36" s="1"/>
  <c r="DH284" i="36"/>
  <c r="DG284" i="36"/>
  <c r="DE284" i="36"/>
  <c r="DF284" i="36" s="1"/>
  <c r="DH283" i="36"/>
  <c r="DG283" i="36"/>
  <c r="DE283" i="36"/>
  <c r="DF283" i="36" s="1"/>
  <c r="DH282" i="36"/>
  <c r="DG282" i="36"/>
  <c r="DE282" i="36"/>
  <c r="DF282" i="36" s="1"/>
  <c r="DH281" i="36"/>
  <c r="DG281" i="36"/>
  <c r="DE281" i="36"/>
  <c r="DF281" i="36" s="1"/>
  <c r="DH280" i="36"/>
  <c r="DG280" i="36"/>
  <c r="DE280" i="36"/>
  <c r="DF280" i="36" s="1"/>
  <c r="DH279" i="36"/>
  <c r="DG279" i="36"/>
  <c r="DE279" i="36"/>
  <c r="DF279" i="36" s="1"/>
  <c r="DH278" i="36"/>
  <c r="DG278" i="36"/>
  <c r="DE278" i="36"/>
  <c r="DF278" i="36" s="1"/>
  <c r="DH277" i="36"/>
  <c r="DG277" i="36"/>
  <c r="DE277" i="36"/>
  <c r="DF277" i="36" s="1"/>
  <c r="DH276" i="36"/>
  <c r="DG276" i="36"/>
  <c r="DE276" i="36"/>
  <c r="DF276" i="36" s="1"/>
  <c r="DH275" i="36"/>
  <c r="DG275" i="36"/>
  <c r="DE275" i="36"/>
  <c r="DF275" i="36" s="1"/>
  <c r="DH274" i="36"/>
  <c r="DG274" i="36"/>
  <c r="DE274" i="36"/>
  <c r="DF274" i="36" s="1"/>
  <c r="DH273" i="36"/>
  <c r="DG273" i="36"/>
  <c r="DE273" i="36"/>
  <c r="DF273" i="36" s="1"/>
  <c r="DH272" i="36"/>
  <c r="DG272" i="36"/>
  <c r="DE272" i="36"/>
  <c r="DF272" i="36" s="1"/>
  <c r="DH271" i="36"/>
  <c r="DG271" i="36"/>
  <c r="DE271" i="36"/>
  <c r="DF271" i="36" s="1"/>
  <c r="DH270" i="36"/>
  <c r="DG270" i="36"/>
  <c r="DE270" i="36"/>
  <c r="DF270" i="36" s="1"/>
  <c r="DH269" i="36"/>
  <c r="DG269" i="36"/>
  <c r="DE269" i="36"/>
  <c r="DF269" i="36" s="1"/>
  <c r="DH268" i="36"/>
  <c r="DG268" i="36"/>
  <c r="DE268" i="36"/>
  <c r="DF268" i="36" s="1"/>
  <c r="DH267" i="36"/>
  <c r="DG267" i="36"/>
  <c r="DE267" i="36"/>
  <c r="DF267" i="36" s="1"/>
  <c r="DH266" i="36"/>
  <c r="DG266" i="36"/>
  <c r="DE266" i="36"/>
  <c r="DF266" i="36" s="1"/>
  <c r="DH265" i="36"/>
  <c r="DG265" i="36"/>
  <c r="DE265" i="36"/>
  <c r="DF265" i="36" s="1"/>
  <c r="DH264" i="36"/>
  <c r="DG264" i="36"/>
  <c r="DE264" i="36"/>
  <c r="DF264" i="36" s="1"/>
  <c r="DH263" i="36"/>
  <c r="DG263" i="36"/>
  <c r="DE263" i="36"/>
  <c r="DF263" i="36" s="1"/>
  <c r="DH262" i="36"/>
  <c r="DG262" i="36"/>
  <c r="DE262" i="36"/>
  <c r="DF262" i="36" s="1"/>
  <c r="DH261" i="36"/>
  <c r="DG261" i="36"/>
  <c r="DE261" i="36"/>
  <c r="DF261" i="36" s="1"/>
  <c r="DH260" i="36"/>
  <c r="DG260" i="36"/>
  <c r="DE260" i="36"/>
  <c r="DF260" i="36" s="1"/>
  <c r="DH259" i="36"/>
  <c r="DG259" i="36"/>
  <c r="DE259" i="36"/>
  <c r="DF259" i="36" s="1"/>
  <c r="DH258" i="36"/>
  <c r="DG258" i="36"/>
  <c r="DE258" i="36"/>
  <c r="DF258" i="36" s="1"/>
  <c r="DH257" i="36"/>
  <c r="DG257" i="36"/>
  <c r="DE257" i="36"/>
  <c r="DF257" i="36" s="1"/>
  <c r="DH256" i="36"/>
  <c r="DG256" i="36"/>
  <c r="DE256" i="36"/>
  <c r="DF256" i="36" s="1"/>
  <c r="DH255" i="36"/>
  <c r="DG255" i="36"/>
  <c r="DE255" i="36"/>
  <c r="DF255" i="36" s="1"/>
  <c r="DH254" i="36"/>
  <c r="DG254" i="36"/>
  <c r="DE254" i="36"/>
  <c r="DF254" i="36" s="1"/>
  <c r="DH253" i="36"/>
  <c r="DG253" i="36"/>
  <c r="DE253" i="36"/>
  <c r="DF253" i="36" s="1"/>
  <c r="DH252" i="36"/>
  <c r="DG252" i="36"/>
  <c r="DE252" i="36"/>
  <c r="DF252" i="36" s="1"/>
  <c r="DH251" i="36"/>
  <c r="DG251" i="36"/>
  <c r="DE251" i="36"/>
  <c r="DF251" i="36" s="1"/>
  <c r="DH250" i="36"/>
  <c r="DG250" i="36"/>
  <c r="DE250" i="36"/>
  <c r="DF250" i="36" s="1"/>
  <c r="DH249" i="36"/>
  <c r="DG249" i="36"/>
  <c r="DE249" i="36"/>
  <c r="DF249" i="36" s="1"/>
  <c r="DH248" i="36"/>
  <c r="DG248" i="36"/>
  <c r="DE248" i="36"/>
  <c r="DF248" i="36" s="1"/>
  <c r="DH247" i="36"/>
  <c r="DG247" i="36"/>
  <c r="DE247" i="36"/>
  <c r="DF247" i="36" s="1"/>
  <c r="DH246" i="36"/>
  <c r="DG246" i="36"/>
  <c r="DE246" i="36"/>
  <c r="DF246" i="36" s="1"/>
  <c r="DH245" i="36"/>
  <c r="DG245" i="36"/>
  <c r="DE245" i="36"/>
  <c r="DF245" i="36" s="1"/>
  <c r="DH244" i="36"/>
  <c r="DG244" i="36"/>
  <c r="DE244" i="36"/>
  <c r="DF244" i="36" s="1"/>
  <c r="DH243" i="36"/>
  <c r="DG243" i="36"/>
  <c r="DE243" i="36"/>
  <c r="DF243" i="36" s="1"/>
  <c r="DH242" i="36"/>
  <c r="DG242" i="36"/>
  <c r="DE242" i="36"/>
  <c r="DF242" i="36" s="1"/>
  <c r="DH241" i="36"/>
  <c r="DG241" i="36"/>
  <c r="DE241" i="36"/>
  <c r="DF241" i="36" s="1"/>
  <c r="DH240" i="36"/>
  <c r="DG240" i="36"/>
  <c r="DE240" i="36"/>
  <c r="DF240" i="36" s="1"/>
  <c r="DH239" i="36"/>
  <c r="DG239" i="36"/>
  <c r="DE239" i="36"/>
  <c r="DF239" i="36" s="1"/>
  <c r="DH238" i="36"/>
  <c r="DG238" i="36"/>
  <c r="DE238" i="36"/>
  <c r="DF238" i="36" s="1"/>
  <c r="DH237" i="36"/>
  <c r="DG237" i="36"/>
  <c r="DE237" i="36"/>
  <c r="DF237" i="36" s="1"/>
  <c r="DH236" i="36"/>
  <c r="DG236" i="36"/>
  <c r="DE236" i="36"/>
  <c r="DF236" i="36" s="1"/>
  <c r="DH235" i="36"/>
  <c r="DG235" i="36"/>
  <c r="DE235" i="36"/>
  <c r="DF235" i="36" s="1"/>
  <c r="DH234" i="36"/>
  <c r="DG234" i="36"/>
  <c r="DE234" i="36"/>
  <c r="DF234" i="36" s="1"/>
  <c r="DH233" i="36"/>
  <c r="DG233" i="36"/>
  <c r="DE233" i="36"/>
  <c r="DF233" i="36" s="1"/>
  <c r="DH232" i="36"/>
  <c r="DG232" i="36"/>
  <c r="DE232" i="36"/>
  <c r="DF232" i="36" s="1"/>
  <c r="DH231" i="36"/>
  <c r="DG231" i="36"/>
  <c r="DE231" i="36"/>
  <c r="DF231" i="36" s="1"/>
  <c r="DH230" i="36"/>
  <c r="DG230" i="36"/>
  <c r="DE230" i="36"/>
  <c r="DF230" i="36" s="1"/>
  <c r="DH229" i="36"/>
  <c r="DG229" i="36"/>
  <c r="DE229" i="36"/>
  <c r="DF229" i="36" s="1"/>
  <c r="DH228" i="36"/>
  <c r="DG228" i="36"/>
  <c r="DE228" i="36"/>
  <c r="DF228" i="36" s="1"/>
  <c r="DH227" i="36"/>
  <c r="DG227" i="36"/>
  <c r="DE227" i="36"/>
  <c r="DF227" i="36" s="1"/>
  <c r="DH226" i="36"/>
  <c r="DG226" i="36"/>
  <c r="DE226" i="36"/>
  <c r="DF226" i="36" s="1"/>
  <c r="DH225" i="36"/>
  <c r="DG225" i="36"/>
  <c r="DE225" i="36"/>
  <c r="DF225" i="36" s="1"/>
  <c r="DH224" i="36"/>
  <c r="DG224" i="36"/>
  <c r="DE224" i="36"/>
  <c r="DF224" i="36" s="1"/>
  <c r="DH223" i="36"/>
  <c r="DG223" i="36"/>
  <c r="DE223" i="36"/>
  <c r="DF223" i="36" s="1"/>
  <c r="DH222" i="36"/>
  <c r="DG222" i="36"/>
  <c r="DE222" i="36"/>
  <c r="DF222" i="36" s="1"/>
  <c r="DH221" i="36"/>
  <c r="DG221" i="36"/>
  <c r="DE221" i="36"/>
  <c r="DF221" i="36" s="1"/>
  <c r="DH220" i="36"/>
  <c r="DG220" i="36"/>
  <c r="DE220" i="36"/>
  <c r="DF220" i="36" s="1"/>
  <c r="DH219" i="36"/>
  <c r="DG219" i="36"/>
  <c r="DE219" i="36"/>
  <c r="DF219" i="36" s="1"/>
  <c r="DH218" i="36"/>
  <c r="DG218" i="36"/>
  <c r="DE218" i="36"/>
  <c r="DF218" i="36" s="1"/>
  <c r="DH217" i="36"/>
  <c r="DG217" i="36"/>
  <c r="DE217" i="36"/>
  <c r="DF217" i="36" s="1"/>
  <c r="DH216" i="36"/>
  <c r="DG216" i="36"/>
  <c r="DE216" i="36"/>
  <c r="DF216" i="36" s="1"/>
  <c r="DH215" i="36"/>
  <c r="DG215" i="36"/>
  <c r="DE215" i="36"/>
  <c r="DF215" i="36" s="1"/>
  <c r="DH214" i="36"/>
  <c r="DG214" i="36"/>
  <c r="DE214" i="36"/>
  <c r="DF214" i="36" s="1"/>
  <c r="DH213" i="36"/>
  <c r="DG213" i="36"/>
  <c r="DE213" i="36"/>
  <c r="DF213" i="36" s="1"/>
  <c r="DH212" i="36"/>
  <c r="DG212" i="36"/>
  <c r="DE212" i="36"/>
  <c r="DF212" i="36" s="1"/>
  <c r="DH211" i="36"/>
  <c r="DG211" i="36"/>
  <c r="DE211" i="36"/>
  <c r="DF211" i="36" s="1"/>
  <c r="DH210" i="36"/>
  <c r="DG210" i="36"/>
  <c r="DE210" i="36"/>
  <c r="DF210" i="36" s="1"/>
  <c r="DH209" i="36"/>
  <c r="DG209" i="36"/>
  <c r="DE209" i="36"/>
  <c r="DF209" i="36" s="1"/>
  <c r="DH208" i="36"/>
  <c r="DG208" i="36"/>
  <c r="DE208" i="36"/>
  <c r="DF208" i="36" s="1"/>
  <c r="DH207" i="36"/>
  <c r="DG207" i="36"/>
  <c r="DE207" i="36"/>
  <c r="DF207" i="36" s="1"/>
  <c r="DH206" i="36"/>
  <c r="DG206" i="36"/>
  <c r="DE206" i="36"/>
  <c r="DF206" i="36" s="1"/>
  <c r="DH205" i="36"/>
  <c r="DG205" i="36"/>
  <c r="DE205" i="36"/>
  <c r="DF205" i="36" s="1"/>
  <c r="DH204" i="36"/>
  <c r="DG204" i="36"/>
  <c r="DE204" i="36"/>
  <c r="DF204" i="36" s="1"/>
  <c r="DH203" i="36"/>
  <c r="DG203" i="36"/>
  <c r="DE203" i="36"/>
  <c r="DF203" i="36" s="1"/>
  <c r="DH202" i="36"/>
  <c r="DG202" i="36"/>
  <c r="DE202" i="36"/>
  <c r="DF202" i="36" s="1"/>
  <c r="DH201" i="36"/>
  <c r="DG201" i="36"/>
  <c r="DE201" i="36"/>
  <c r="DF201" i="36" s="1"/>
  <c r="DH200" i="36"/>
  <c r="DG200" i="36"/>
  <c r="DE200" i="36"/>
  <c r="DF200" i="36" s="1"/>
  <c r="DH199" i="36"/>
  <c r="DG199" i="36"/>
  <c r="DE199" i="36"/>
  <c r="DF199" i="36" s="1"/>
  <c r="DH198" i="36"/>
  <c r="DG198" i="36"/>
  <c r="DE198" i="36"/>
  <c r="DF198" i="36" s="1"/>
  <c r="DH197" i="36"/>
  <c r="DG197" i="36"/>
  <c r="DE197" i="36"/>
  <c r="DF197" i="36" s="1"/>
  <c r="DH196" i="36"/>
  <c r="DG196" i="36"/>
  <c r="DE196" i="36"/>
  <c r="DF196" i="36" s="1"/>
  <c r="DH195" i="36"/>
  <c r="DG195" i="36"/>
  <c r="DE195" i="36"/>
  <c r="DF195" i="36" s="1"/>
  <c r="DH194" i="36"/>
  <c r="DG194" i="36"/>
  <c r="DE194" i="36"/>
  <c r="DF194" i="36" s="1"/>
  <c r="DH193" i="36"/>
  <c r="DG193" i="36"/>
  <c r="DE193" i="36"/>
  <c r="DF193" i="36" s="1"/>
  <c r="DH192" i="36"/>
  <c r="DG192" i="36"/>
  <c r="DE192" i="36"/>
  <c r="DF192" i="36" s="1"/>
  <c r="DH191" i="36"/>
  <c r="DG191" i="36"/>
  <c r="DE191" i="36"/>
  <c r="DF191" i="36" s="1"/>
  <c r="DH190" i="36"/>
  <c r="DG190" i="36"/>
  <c r="DE190" i="36"/>
  <c r="DF190" i="36" s="1"/>
  <c r="DH189" i="36"/>
  <c r="DG189" i="36"/>
  <c r="DE189" i="36"/>
  <c r="DF189" i="36" s="1"/>
  <c r="DH188" i="36"/>
  <c r="DG188" i="36"/>
  <c r="DE188" i="36"/>
  <c r="DF188" i="36" s="1"/>
  <c r="DH187" i="36"/>
  <c r="DG187" i="36"/>
  <c r="DE187" i="36"/>
  <c r="DF187" i="36" s="1"/>
  <c r="DH186" i="36"/>
  <c r="DG186" i="36"/>
  <c r="DE186" i="36"/>
  <c r="DF186" i="36" s="1"/>
  <c r="DH185" i="36"/>
  <c r="DG185" i="36"/>
  <c r="DE185" i="36"/>
  <c r="DF185" i="36" s="1"/>
  <c r="DH184" i="36"/>
  <c r="DG184" i="36"/>
  <c r="DE184" i="36"/>
  <c r="DF184" i="36" s="1"/>
  <c r="DH183" i="36"/>
  <c r="DG183" i="36"/>
  <c r="DE183" i="36"/>
  <c r="DF183" i="36" s="1"/>
  <c r="DH182" i="36"/>
  <c r="DG182" i="36"/>
  <c r="DE182" i="36"/>
  <c r="DF182" i="36" s="1"/>
  <c r="DH181" i="36"/>
  <c r="DG181" i="36"/>
  <c r="DE181" i="36"/>
  <c r="DF181" i="36" s="1"/>
  <c r="DH180" i="36"/>
  <c r="DG180" i="36"/>
  <c r="DE180" i="36"/>
  <c r="DF180" i="36" s="1"/>
  <c r="DH179" i="36"/>
  <c r="DG179" i="36"/>
  <c r="DE179" i="36"/>
  <c r="DF179" i="36" s="1"/>
  <c r="DH178" i="36"/>
  <c r="DG178" i="36"/>
  <c r="DE178" i="36"/>
  <c r="DF178" i="36" s="1"/>
  <c r="DH177" i="36"/>
  <c r="DG177" i="36"/>
  <c r="DE177" i="36"/>
  <c r="DF177" i="36" s="1"/>
  <c r="DH176" i="36"/>
  <c r="DG176" i="36"/>
  <c r="DE176" i="36"/>
  <c r="DF176" i="36" s="1"/>
  <c r="DH175" i="36"/>
  <c r="DG175" i="36"/>
  <c r="DE175" i="36"/>
  <c r="DF175" i="36" s="1"/>
  <c r="DH174" i="36"/>
  <c r="DG174" i="36"/>
  <c r="DE174" i="36"/>
  <c r="DF174" i="36" s="1"/>
  <c r="DH173" i="36"/>
  <c r="DG173" i="36"/>
  <c r="DE173" i="36"/>
  <c r="DF173" i="36" s="1"/>
  <c r="DH172" i="36"/>
  <c r="DG172" i="36"/>
  <c r="DE172" i="36"/>
  <c r="DF172" i="36" s="1"/>
  <c r="DH171" i="36"/>
  <c r="DG171" i="36"/>
  <c r="DE171" i="36"/>
  <c r="DF171" i="36" s="1"/>
  <c r="DH170" i="36"/>
  <c r="DG170" i="36"/>
  <c r="DE170" i="36"/>
  <c r="DF170" i="36" s="1"/>
  <c r="DH169" i="36"/>
  <c r="DG169" i="36"/>
  <c r="DE169" i="36"/>
  <c r="DF169" i="36" s="1"/>
  <c r="DH168" i="36"/>
  <c r="DG168" i="36"/>
  <c r="DE168" i="36"/>
  <c r="DF168" i="36" s="1"/>
  <c r="DH167" i="36"/>
  <c r="DG167" i="36"/>
  <c r="DE167" i="36"/>
  <c r="DF167" i="36" s="1"/>
  <c r="DH166" i="36"/>
  <c r="DG166" i="36"/>
  <c r="DE166" i="36"/>
  <c r="DF166" i="36" s="1"/>
  <c r="DH165" i="36"/>
  <c r="DG165" i="36"/>
  <c r="DE165" i="36"/>
  <c r="DF165" i="36" s="1"/>
  <c r="DH164" i="36"/>
  <c r="DG164" i="36"/>
  <c r="DE164" i="36"/>
  <c r="DF164" i="36" s="1"/>
  <c r="DH163" i="36"/>
  <c r="DG163" i="36"/>
  <c r="DE163" i="36"/>
  <c r="DF163" i="36" s="1"/>
  <c r="DH162" i="36"/>
  <c r="DG162" i="36"/>
  <c r="DE162" i="36"/>
  <c r="DF162" i="36" s="1"/>
  <c r="DH161" i="36"/>
  <c r="DG161" i="36"/>
  <c r="DE161" i="36"/>
  <c r="DF161" i="36" s="1"/>
  <c r="DH160" i="36"/>
  <c r="DG160" i="36"/>
  <c r="DE160" i="36"/>
  <c r="DF160" i="36" s="1"/>
  <c r="DH159" i="36"/>
  <c r="DG159" i="36"/>
  <c r="DE159" i="36"/>
  <c r="DF159" i="36" s="1"/>
  <c r="DH158" i="36"/>
  <c r="DG158" i="36"/>
  <c r="DE158" i="36"/>
  <c r="DF158" i="36" s="1"/>
  <c r="DH157" i="36"/>
  <c r="DG157" i="36"/>
  <c r="DE157" i="36"/>
  <c r="DF157" i="36" s="1"/>
  <c r="DH156" i="36"/>
  <c r="DG156" i="36"/>
  <c r="DE156" i="36"/>
  <c r="DF156" i="36" s="1"/>
  <c r="DH155" i="36"/>
  <c r="DG155" i="36"/>
  <c r="DE155" i="36"/>
  <c r="DF155" i="36" s="1"/>
  <c r="DH154" i="36"/>
  <c r="DG154" i="36"/>
  <c r="DE154" i="36"/>
  <c r="DF154" i="36" s="1"/>
  <c r="DH153" i="36"/>
  <c r="DG153" i="36"/>
  <c r="DE153" i="36"/>
  <c r="DF153" i="36" s="1"/>
  <c r="DH152" i="36"/>
  <c r="DG152" i="36"/>
  <c r="DE152" i="36"/>
  <c r="DF152" i="36" s="1"/>
  <c r="DH151" i="36"/>
  <c r="DG151" i="36"/>
  <c r="DE151" i="36"/>
  <c r="DF151" i="36" s="1"/>
  <c r="DH150" i="36"/>
  <c r="DG150" i="36"/>
  <c r="DE150" i="36"/>
  <c r="DF150" i="36" s="1"/>
  <c r="DH149" i="36"/>
  <c r="DG149" i="36"/>
  <c r="DE149" i="36"/>
  <c r="DF149" i="36" s="1"/>
  <c r="DH148" i="36"/>
  <c r="DG148" i="36"/>
  <c r="DE148" i="36"/>
  <c r="DF148" i="36" s="1"/>
  <c r="DH147" i="36"/>
  <c r="DG147" i="36"/>
  <c r="DE147" i="36"/>
  <c r="DF147" i="36" s="1"/>
  <c r="DH146" i="36"/>
  <c r="DG146" i="36"/>
  <c r="DE146" i="36"/>
  <c r="DF146" i="36" s="1"/>
  <c r="DH145" i="36"/>
  <c r="DG145" i="36"/>
  <c r="DE145" i="36"/>
  <c r="DF145" i="36" s="1"/>
  <c r="DH144" i="36"/>
  <c r="DG144" i="36"/>
  <c r="DE144" i="36"/>
  <c r="DF144" i="36" s="1"/>
  <c r="DH143" i="36"/>
  <c r="DG143" i="36"/>
  <c r="DE143" i="36"/>
  <c r="DF143" i="36" s="1"/>
  <c r="DH142" i="36"/>
  <c r="DG142" i="36"/>
  <c r="DE142" i="36"/>
  <c r="DF142" i="36" s="1"/>
  <c r="DH141" i="36"/>
  <c r="DG141" i="36"/>
  <c r="DE141" i="36"/>
  <c r="DF141" i="36" s="1"/>
  <c r="DH140" i="36"/>
  <c r="DG140" i="36"/>
  <c r="DE140" i="36"/>
  <c r="DF140" i="36" s="1"/>
  <c r="DH139" i="36"/>
  <c r="DG139" i="36"/>
  <c r="DE139" i="36"/>
  <c r="DF139" i="36" s="1"/>
  <c r="DH138" i="36"/>
  <c r="DG138" i="36"/>
  <c r="DE138" i="36"/>
  <c r="DF138" i="36" s="1"/>
  <c r="DH137" i="36"/>
  <c r="DG137" i="36"/>
  <c r="DE137" i="36"/>
  <c r="DF137" i="36" s="1"/>
  <c r="DH136" i="36"/>
  <c r="DG136" i="36"/>
  <c r="DE136" i="36"/>
  <c r="DF136" i="36" s="1"/>
  <c r="DH135" i="36"/>
  <c r="DG135" i="36"/>
  <c r="DE135" i="36"/>
  <c r="DF135" i="36" s="1"/>
  <c r="DH134" i="36"/>
  <c r="DG134" i="36"/>
  <c r="DE134" i="36"/>
  <c r="DF134" i="36" s="1"/>
  <c r="DH133" i="36"/>
  <c r="DG133" i="36"/>
  <c r="DE133" i="36"/>
  <c r="DF133" i="36" s="1"/>
  <c r="DH132" i="36"/>
  <c r="DG132" i="36"/>
  <c r="DE132" i="36"/>
  <c r="DF132" i="36" s="1"/>
  <c r="DH131" i="36"/>
  <c r="DG131" i="36"/>
  <c r="DE131" i="36"/>
  <c r="DF131" i="36" s="1"/>
  <c r="DH130" i="36"/>
  <c r="DG130" i="36"/>
  <c r="DE130" i="36"/>
  <c r="DF130" i="36" s="1"/>
  <c r="DH129" i="36"/>
  <c r="DG129" i="36"/>
  <c r="DE129" i="36"/>
  <c r="DF129" i="36" s="1"/>
  <c r="DH128" i="36"/>
  <c r="DG128" i="36"/>
  <c r="DE128" i="36"/>
  <c r="DF128" i="36" s="1"/>
  <c r="DH127" i="36"/>
  <c r="DG127" i="36"/>
  <c r="DE127" i="36"/>
  <c r="DF127" i="36" s="1"/>
  <c r="DH126" i="36"/>
  <c r="DG126" i="36"/>
  <c r="DE126" i="36"/>
  <c r="DF126" i="36" s="1"/>
  <c r="DH125" i="36"/>
  <c r="DG125" i="36"/>
  <c r="DE125" i="36"/>
  <c r="DF125" i="36" s="1"/>
  <c r="DH124" i="36"/>
  <c r="DG124" i="36"/>
  <c r="DE124" i="36"/>
  <c r="DF124" i="36" s="1"/>
  <c r="DH123" i="36"/>
  <c r="DG123" i="36"/>
  <c r="DE123" i="36"/>
  <c r="DF123" i="36" s="1"/>
  <c r="DH122" i="36"/>
  <c r="DG122" i="36"/>
  <c r="DE122" i="36"/>
  <c r="DF122" i="36" s="1"/>
  <c r="DH121" i="36"/>
  <c r="DG121" i="36"/>
  <c r="DE121" i="36"/>
  <c r="DF121" i="36" s="1"/>
  <c r="DH120" i="36"/>
  <c r="DG120" i="36"/>
  <c r="DE120" i="36"/>
  <c r="DF120" i="36" s="1"/>
  <c r="DH119" i="36"/>
  <c r="DG119" i="36"/>
  <c r="DE119" i="36"/>
  <c r="DF119" i="36" s="1"/>
  <c r="DH118" i="36"/>
  <c r="DG118" i="36"/>
  <c r="DE118" i="36"/>
  <c r="DF118" i="36" s="1"/>
  <c r="DH117" i="36"/>
  <c r="DG117" i="36"/>
  <c r="DE117" i="36"/>
  <c r="DF117" i="36" s="1"/>
  <c r="DH116" i="36"/>
  <c r="DG116" i="36"/>
  <c r="DE116" i="36"/>
  <c r="DF116" i="36" s="1"/>
  <c r="DH115" i="36"/>
  <c r="DG115" i="36"/>
  <c r="DE115" i="36"/>
  <c r="DF115" i="36" s="1"/>
  <c r="DH114" i="36"/>
  <c r="DG114" i="36"/>
  <c r="DE114" i="36"/>
  <c r="DF114" i="36" s="1"/>
  <c r="DH113" i="36"/>
  <c r="DG113" i="36"/>
  <c r="DE113" i="36"/>
  <c r="DF113" i="36" s="1"/>
  <c r="DH112" i="36"/>
  <c r="DG112" i="36"/>
  <c r="DE112" i="36"/>
  <c r="DF112" i="36" s="1"/>
  <c r="DH111" i="36"/>
  <c r="DG111" i="36"/>
  <c r="DE111" i="36"/>
  <c r="DF111" i="36" s="1"/>
  <c r="DH110" i="36"/>
  <c r="DG110" i="36"/>
  <c r="DE110" i="36"/>
  <c r="DF110" i="36" s="1"/>
  <c r="DH109" i="36"/>
  <c r="DG109" i="36"/>
  <c r="DE109" i="36"/>
  <c r="DF109" i="36" s="1"/>
  <c r="DH108" i="36"/>
  <c r="DG108" i="36"/>
  <c r="DE108" i="36"/>
  <c r="DF108" i="36" s="1"/>
  <c r="DH107" i="36"/>
  <c r="DG107" i="36"/>
  <c r="DE107" i="36"/>
  <c r="DF107" i="36" s="1"/>
  <c r="DH106" i="36"/>
  <c r="DG106" i="36"/>
  <c r="DE106" i="36"/>
  <c r="DF106" i="36" s="1"/>
  <c r="DH105" i="36"/>
  <c r="DG105" i="36"/>
  <c r="DE105" i="36"/>
  <c r="DF105" i="36" s="1"/>
  <c r="DH104" i="36"/>
  <c r="DG104" i="36"/>
  <c r="DE104" i="36"/>
  <c r="DF104" i="36" s="1"/>
  <c r="DH103" i="36"/>
  <c r="DG103" i="36"/>
  <c r="DE103" i="36"/>
  <c r="DF103" i="36" s="1"/>
  <c r="DH102" i="36"/>
  <c r="DG102" i="36"/>
  <c r="DE102" i="36"/>
  <c r="DF102" i="36" s="1"/>
  <c r="DH101" i="36"/>
  <c r="DG101" i="36"/>
  <c r="DE101" i="36"/>
  <c r="DF101" i="36" s="1"/>
  <c r="DH100" i="36"/>
  <c r="DG100" i="36"/>
  <c r="DE100" i="36"/>
  <c r="DF100" i="36" s="1"/>
  <c r="DH99" i="36"/>
  <c r="DG99" i="36"/>
  <c r="DE99" i="36"/>
  <c r="DF99" i="36" s="1"/>
  <c r="DH98" i="36"/>
  <c r="DG98" i="36"/>
  <c r="DE98" i="36"/>
  <c r="DF98" i="36" s="1"/>
  <c r="DH97" i="36"/>
  <c r="DG97" i="36"/>
  <c r="DE97" i="36"/>
  <c r="DF97" i="36" s="1"/>
  <c r="DH96" i="36"/>
  <c r="DG96" i="36"/>
  <c r="DE96" i="36"/>
  <c r="DF96" i="36" s="1"/>
  <c r="DH95" i="36"/>
  <c r="DG95" i="36"/>
  <c r="DE95" i="36"/>
  <c r="DF95" i="36" s="1"/>
  <c r="DH94" i="36"/>
  <c r="DG94" i="36"/>
  <c r="DE94" i="36"/>
  <c r="DF94" i="36" s="1"/>
  <c r="DH93" i="36"/>
  <c r="DG93" i="36"/>
  <c r="DE93" i="36"/>
  <c r="DF93" i="36" s="1"/>
  <c r="DH92" i="36"/>
  <c r="DG92" i="36"/>
  <c r="DE92" i="36"/>
  <c r="DF92" i="36" s="1"/>
  <c r="DH91" i="36"/>
  <c r="DG91" i="36"/>
  <c r="DE91" i="36"/>
  <c r="DF91" i="36" s="1"/>
  <c r="DH90" i="36"/>
  <c r="DG90" i="36"/>
  <c r="DE90" i="36"/>
  <c r="DF90" i="36" s="1"/>
  <c r="DH89" i="36"/>
  <c r="DG89" i="36"/>
  <c r="DE89" i="36"/>
  <c r="DF89" i="36" s="1"/>
  <c r="DH88" i="36"/>
  <c r="DG88" i="36"/>
  <c r="DE88" i="36"/>
  <c r="DF88" i="36" s="1"/>
  <c r="DH87" i="36"/>
  <c r="DG87" i="36"/>
  <c r="DE87" i="36"/>
  <c r="DF87" i="36" s="1"/>
  <c r="DH86" i="36"/>
  <c r="DG86" i="36"/>
  <c r="DE86" i="36"/>
  <c r="DF86" i="36" s="1"/>
  <c r="DH85" i="36"/>
  <c r="DG85" i="36"/>
  <c r="DE85" i="36"/>
  <c r="DF85" i="36" s="1"/>
  <c r="DH84" i="36"/>
  <c r="DG84" i="36"/>
  <c r="DE84" i="36"/>
  <c r="DF84" i="36" s="1"/>
  <c r="DH83" i="36"/>
  <c r="DG83" i="36"/>
  <c r="DE83" i="36"/>
  <c r="DF83" i="36" s="1"/>
  <c r="DH82" i="36"/>
  <c r="DG82" i="36"/>
  <c r="DE82" i="36"/>
  <c r="DF82" i="36" s="1"/>
  <c r="DH81" i="36"/>
  <c r="DG81" i="36"/>
  <c r="DE81" i="36"/>
  <c r="DF81" i="36" s="1"/>
  <c r="DH80" i="36"/>
  <c r="DG80" i="36"/>
  <c r="DE80" i="36"/>
  <c r="DF80" i="36" s="1"/>
  <c r="DH79" i="36"/>
  <c r="DG79" i="36"/>
  <c r="DE79" i="36"/>
  <c r="DF79" i="36" s="1"/>
  <c r="DH78" i="36"/>
  <c r="DG78" i="36"/>
  <c r="DE78" i="36"/>
  <c r="DF78" i="36" s="1"/>
  <c r="DH77" i="36"/>
  <c r="DG77" i="36"/>
  <c r="DE77" i="36"/>
  <c r="DF77" i="36" s="1"/>
  <c r="DH76" i="36"/>
  <c r="DG76" i="36"/>
  <c r="DE76" i="36"/>
  <c r="DF76" i="36" s="1"/>
  <c r="DH75" i="36"/>
  <c r="DG75" i="36"/>
  <c r="DE75" i="36"/>
  <c r="DF75" i="36" s="1"/>
  <c r="DH74" i="36"/>
  <c r="DG74" i="36"/>
  <c r="DE74" i="36"/>
  <c r="DF74" i="36" s="1"/>
  <c r="DH73" i="36"/>
  <c r="DG73" i="36"/>
  <c r="DE73" i="36"/>
  <c r="DF73" i="36" s="1"/>
  <c r="DH72" i="36"/>
  <c r="DG72" i="36"/>
  <c r="DE72" i="36"/>
  <c r="DF72" i="36" s="1"/>
  <c r="DH71" i="36"/>
  <c r="DG71" i="36"/>
  <c r="DE71" i="36"/>
  <c r="DF71" i="36" s="1"/>
  <c r="DH70" i="36"/>
  <c r="DG70" i="36"/>
  <c r="DE70" i="36"/>
  <c r="DF70" i="36" s="1"/>
  <c r="DH69" i="36"/>
  <c r="DG69" i="36"/>
  <c r="DE69" i="36"/>
  <c r="DF69" i="36" s="1"/>
  <c r="DH68" i="36"/>
  <c r="DG68" i="36"/>
  <c r="DE68" i="36"/>
  <c r="DF68" i="36" s="1"/>
  <c r="DH67" i="36"/>
  <c r="DG67" i="36"/>
  <c r="DE67" i="36"/>
  <c r="DF67" i="36" s="1"/>
  <c r="DH66" i="36"/>
  <c r="DG66" i="36"/>
  <c r="DE66" i="36"/>
  <c r="DF66" i="36" s="1"/>
  <c r="DH65" i="36"/>
  <c r="DG65" i="36"/>
  <c r="DE65" i="36"/>
  <c r="DF65" i="36" s="1"/>
  <c r="DH64" i="36"/>
  <c r="DG64" i="36"/>
  <c r="DE64" i="36"/>
  <c r="DF64" i="36" s="1"/>
  <c r="DH63" i="36"/>
  <c r="DG63" i="36"/>
  <c r="DE63" i="36"/>
  <c r="DF63" i="36" s="1"/>
  <c r="DH62" i="36"/>
  <c r="DG62" i="36"/>
  <c r="DE62" i="36"/>
  <c r="DF62" i="36" s="1"/>
  <c r="DH61" i="36"/>
  <c r="DG61" i="36"/>
  <c r="DE61" i="36"/>
  <c r="DF61" i="36" s="1"/>
  <c r="DH60" i="36"/>
  <c r="DG60" i="36"/>
  <c r="DE60" i="36"/>
  <c r="DF60" i="36" s="1"/>
  <c r="DH59" i="36"/>
  <c r="DG59" i="36"/>
  <c r="DE59" i="36"/>
  <c r="DF59" i="36" s="1"/>
  <c r="DH58" i="36"/>
  <c r="DG58" i="36"/>
  <c r="DE58" i="36"/>
  <c r="DF58" i="36" s="1"/>
  <c r="DH57" i="36"/>
  <c r="DG57" i="36"/>
  <c r="DE57" i="36"/>
  <c r="DF57" i="36" s="1"/>
  <c r="DH56" i="36"/>
  <c r="DG56" i="36"/>
  <c r="DE56" i="36"/>
  <c r="DF56" i="36" s="1"/>
  <c r="DH55" i="36"/>
  <c r="DG55" i="36"/>
  <c r="DE55" i="36"/>
  <c r="DF55" i="36" s="1"/>
  <c r="DH54" i="36"/>
  <c r="DG54" i="36"/>
  <c r="DE54" i="36"/>
  <c r="DF54" i="36" s="1"/>
  <c r="DH53" i="36"/>
  <c r="DG53" i="36"/>
  <c r="DE53" i="36"/>
  <c r="DF53" i="36" s="1"/>
  <c r="DH52" i="36"/>
  <c r="DG52" i="36"/>
  <c r="DE52" i="36"/>
  <c r="DF52" i="36" s="1"/>
  <c r="DH51" i="36"/>
  <c r="DG51" i="36"/>
  <c r="DE51" i="36"/>
  <c r="DF51" i="36" s="1"/>
  <c r="DH50" i="36"/>
  <c r="DG50" i="36"/>
  <c r="DE50" i="36"/>
  <c r="DF50" i="36" s="1"/>
  <c r="DH49" i="36"/>
  <c r="DG49" i="36"/>
  <c r="DE49" i="36"/>
  <c r="DF49" i="36" s="1"/>
  <c r="DH48" i="36"/>
  <c r="DG48" i="36"/>
  <c r="DE48" i="36"/>
  <c r="DF48" i="36" s="1"/>
  <c r="DH47" i="36"/>
  <c r="DG47" i="36"/>
  <c r="DE47" i="36"/>
  <c r="DF47" i="36" s="1"/>
  <c r="DH46" i="36"/>
  <c r="DG46" i="36"/>
  <c r="DE46" i="36"/>
  <c r="DF46" i="36" s="1"/>
  <c r="DH45" i="36"/>
  <c r="DG45" i="36"/>
  <c r="DE45" i="36"/>
  <c r="DF45" i="36" s="1"/>
  <c r="DH44" i="36"/>
  <c r="DG44" i="36"/>
  <c r="DE44" i="36"/>
  <c r="DF44" i="36" s="1"/>
  <c r="DH43" i="36"/>
  <c r="DG43" i="36"/>
  <c r="DE43" i="36"/>
  <c r="DF43" i="36" s="1"/>
  <c r="DH42" i="36"/>
  <c r="DG42" i="36"/>
  <c r="DE42" i="36"/>
  <c r="DF42" i="36" s="1"/>
  <c r="DH41" i="36"/>
  <c r="DG41" i="36"/>
  <c r="DE41" i="36"/>
  <c r="DF41" i="36" s="1"/>
  <c r="DH40" i="36"/>
  <c r="DG40" i="36"/>
  <c r="DE40" i="36"/>
  <c r="DF40" i="36" s="1"/>
  <c r="DH39" i="36"/>
  <c r="DG39" i="36"/>
  <c r="DE39" i="36"/>
  <c r="DF39" i="36" s="1"/>
  <c r="DH38" i="36"/>
  <c r="DG38" i="36"/>
  <c r="DE38" i="36"/>
  <c r="DF38" i="36" s="1"/>
  <c r="DH37" i="36"/>
  <c r="DG37" i="36"/>
  <c r="DE37" i="36"/>
  <c r="DF37" i="36" s="1"/>
  <c r="DH36" i="36"/>
  <c r="DG36" i="36"/>
  <c r="DE36" i="36"/>
  <c r="DF36" i="36" s="1"/>
  <c r="DH35" i="36"/>
  <c r="DG35" i="36"/>
  <c r="DE35" i="36"/>
  <c r="DF35" i="36" s="1"/>
  <c r="DH34" i="36"/>
  <c r="DG34" i="36"/>
  <c r="DE34" i="36"/>
  <c r="DF34" i="36" s="1"/>
  <c r="DH33" i="36"/>
  <c r="DG33" i="36"/>
  <c r="DE33" i="36"/>
  <c r="DF33" i="36" s="1"/>
  <c r="DH32" i="36"/>
  <c r="DG32" i="36"/>
  <c r="DE32" i="36"/>
  <c r="DF32" i="36" s="1"/>
  <c r="DH31" i="36"/>
  <c r="DG31" i="36"/>
  <c r="DE31" i="36"/>
  <c r="DF31" i="36" s="1"/>
  <c r="DH30" i="36"/>
  <c r="DG30" i="36"/>
  <c r="DE30" i="36"/>
  <c r="DF30" i="36" s="1"/>
  <c r="DH29" i="36"/>
  <c r="DG29" i="36"/>
  <c r="DE29" i="36"/>
  <c r="DF29" i="36" s="1"/>
  <c r="DH28" i="36"/>
  <c r="DG28" i="36"/>
  <c r="DE28" i="36"/>
  <c r="DF28" i="36" s="1"/>
  <c r="DH27" i="36"/>
  <c r="DG27" i="36"/>
  <c r="DE27" i="36"/>
  <c r="DF27" i="36" s="1"/>
  <c r="DH26" i="36"/>
  <c r="DG26" i="36"/>
  <c r="DE26" i="36"/>
  <c r="DF26" i="36" s="1"/>
  <c r="DH25" i="36"/>
  <c r="DG25" i="36"/>
  <c r="DE25" i="36"/>
  <c r="DF25" i="36" s="1"/>
  <c r="DH24" i="36"/>
  <c r="DG24" i="36"/>
  <c r="DE24" i="36"/>
  <c r="DF24" i="36" s="1"/>
  <c r="DH23" i="36"/>
  <c r="DG23" i="36"/>
  <c r="DE23" i="36"/>
  <c r="DF23" i="36" s="1"/>
  <c r="DH22" i="36"/>
  <c r="DG22" i="36"/>
  <c r="DE22" i="36"/>
  <c r="DF22" i="36" s="1"/>
  <c r="DH21" i="36"/>
  <c r="DG21" i="36"/>
  <c r="DE21" i="36"/>
  <c r="DF21" i="36" s="1"/>
  <c r="DH20" i="36"/>
  <c r="DG20" i="36"/>
  <c r="DE20" i="36"/>
  <c r="DF20" i="36" s="1"/>
  <c r="DH19" i="36"/>
  <c r="DG19" i="36"/>
  <c r="DE19" i="36"/>
  <c r="DF19" i="36" s="1"/>
  <c r="DH18" i="36"/>
  <c r="DG18" i="36"/>
  <c r="DE18" i="36"/>
  <c r="DF18" i="36" s="1"/>
  <c r="DH17" i="36"/>
  <c r="DG17" i="36"/>
  <c r="DE17" i="36"/>
  <c r="DF17" i="36" s="1"/>
  <c r="DH16" i="36"/>
  <c r="DG16" i="36"/>
  <c r="DE16" i="36"/>
  <c r="DF16" i="36" s="1"/>
  <c r="DH15" i="36"/>
  <c r="DG15" i="36"/>
  <c r="DE15" i="36"/>
  <c r="DF15" i="36" s="1"/>
  <c r="DH14" i="36"/>
  <c r="DG14" i="36"/>
  <c r="DE14" i="36"/>
  <c r="DF14" i="36" s="1"/>
  <c r="DH13" i="36"/>
  <c r="DG13" i="36"/>
  <c r="DE13" i="36"/>
  <c r="DF13" i="36" s="1"/>
  <c r="DH12" i="36"/>
  <c r="DG12" i="36"/>
  <c r="DE12" i="36"/>
  <c r="DF12" i="36" s="1"/>
  <c r="DH11" i="36"/>
  <c r="DG11" i="36"/>
  <c r="DE11" i="36"/>
  <c r="DF11" i="36" s="1"/>
  <c r="DH10" i="36"/>
  <c r="DG10" i="36"/>
  <c r="DE10" i="36"/>
  <c r="DF10" i="36" s="1"/>
  <c r="DH9" i="36"/>
  <c r="DG9" i="36"/>
  <c r="DE9" i="36"/>
  <c r="DF9" i="36" s="1"/>
  <c r="DH8" i="36"/>
  <c r="DG8" i="36"/>
  <c r="DE8" i="36"/>
  <c r="DF8" i="36" s="1"/>
  <c r="CT506" i="36"/>
  <c r="CS506" i="36"/>
  <c r="CQ506" i="36"/>
  <c r="CR506" i="36" s="1"/>
  <c r="CT505" i="36"/>
  <c r="CS505" i="36"/>
  <c r="CQ505" i="36"/>
  <c r="CR505" i="36" s="1"/>
  <c r="CT504" i="36"/>
  <c r="CS504" i="36"/>
  <c r="CQ504" i="36"/>
  <c r="CR504" i="36" s="1"/>
  <c r="CT503" i="36"/>
  <c r="CS503" i="36"/>
  <c r="CQ503" i="36"/>
  <c r="CR503" i="36" s="1"/>
  <c r="CT502" i="36"/>
  <c r="CS502" i="36"/>
  <c r="CQ502" i="36"/>
  <c r="CR502" i="36" s="1"/>
  <c r="CT501" i="36"/>
  <c r="CS501" i="36"/>
  <c r="CQ501" i="36"/>
  <c r="CR501" i="36" s="1"/>
  <c r="CT500" i="36"/>
  <c r="CS500" i="36"/>
  <c r="CQ500" i="36"/>
  <c r="CR500" i="36" s="1"/>
  <c r="CT499" i="36"/>
  <c r="CS499" i="36"/>
  <c r="CQ499" i="36"/>
  <c r="CR499" i="36" s="1"/>
  <c r="CT498" i="36"/>
  <c r="CS498" i="36"/>
  <c r="CQ498" i="36"/>
  <c r="CR498" i="36" s="1"/>
  <c r="CT497" i="36"/>
  <c r="CS497" i="36"/>
  <c r="CQ497" i="36"/>
  <c r="CR497" i="36" s="1"/>
  <c r="CT496" i="36"/>
  <c r="CS496" i="36"/>
  <c r="CQ496" i="36"/>
  <c r="CR496" i="36" s="1"/>
  <c r="CT495" i="36"/>
  <c r="CS495" i="36"/>
  <c r="CQ495" i="36"/>
  <c r="CR495" i="36" s="1"/>
  <c r="CT494" i="36"/>
  <c r="CS494" i="36"/>
  <c r="CQ494" i="36"/>
  <c r="CR494" i="36" s="1"/>
  <c r="CT493" i="36"/>
  <c r="CS493" i="36"/>
  <c r="CQ493" i="36"/>
  <c r="CR493" i="36" s="1"/>
  <c r="CT492" i="36"/>
  <c r="CS492" i="36"/>
  <c r="CQ492" i="36"/>
  <c r="CR492" i="36" s="1"/>
  <c r="CT491" i="36"/>
  <c r="CS491" i="36"/>
  <c r="CQ491" i="36"/>
  <c r="CR491" i="36" s="1"/>
  <c r="CT490" i="36"/>
  <c r="CS490" i="36"/>
  <c r="CQ490" i="36"/>
  <c r="CR490" i="36" s="1"/>
  <c r="CT489" i="36"/>
  <c r="CS489" i="36"/>
  <c r="CQ489" i="36"/>
  <c r="CR489" i="36" s="1"/>
  <c r="CT488" i="36"/>
  <c r="CS488" i="36"/>
  <c r="CQ488" i="36"/>
  <c r="CR488" i="36" s="1"/>
  <c r="CT487" i="36"/>
  <c r="CS487" i="36"/>
  <c r="CQ487" i="36"/>
  <c r="CR487" i="36" s="1"/>
  <c r="CT486" i="36"/>
  <c r="CS486" i="36"/>
  <c r="CQ486" i="36"/>
  <c r="CR486" i="36" s="1"/>
  <c r="CT485" i="36"/>
  <c r="CS485" i="36"/>
  <c r="CQ485" i="36"/>
  <c r="CR485" i="36" s="1"/>
  <c r="CT484" i="36"/>
  <c r="CS484" i="36"/>
  <c r="CQ484" i="36"/>
  <c r="CR484" i="36" s="1"/>
  <c r="CT483" i="36"/>
  <c r="CS483" i="36"/>
  <c r="CQ483" i="36"/>
  <c r="CR483" i="36" s="1"/>
  <c r="CT482" i="36"/>
  <c r="CS482" i="36"/>
  <c r="CQ482" i="36"/>
  <c r="CR482" i="36" s="1"/>
  <c r="CT481" i="36"/>
  <c r="CS481" i="36"/>
  <c r="CQ481" i="36"/>
  <c r="CR481" i="36" s="1"/>
  <c r="CT480" i="36"/>
  <c r="CS480" i="36"/>
  <c r="CQ480" i="36"/>
  <c r="CR480" i="36" s="1"/>
  <c r="CT479" i="36"/>
  <c r="CS479" i="36"/>
  <c r="CQ479" i="36"/>
  <c r="CR479" i="36" s="1"/>
  <c r="CT478" i="36"/>
  <c r="CS478" i="36"/>
  <c r="CQ478" i="36"/>
  <c r="CR478" i="36" s="1"/>
  <c r="CT477" i="36"/>
  <c r="CS477" i="36"/>
  <c r="CQ477" i="36"/>
  <c r="CR477" i="36" s="1"/>
  <c r="CT476" i="36"/>
  <c r="CS476" i="36"/>
  <c r="CQ476" i="36"/>
  <c r="CR476" i="36" s="1"/>
  <c r="CT475" i="36"/>
  <c r="CS475" i="36"/>
  <c r="CQ475" i="36"/>
  <c r="CR475" i="36" s="1"/>
  <c r="CT474" i="36"/>
  <c r="CS474" i="36"/>
  <c r="CQ474" i="36"/>
  <c r="CR474" i="36" s="1"/>
  <c r="CT473" i="36"/>
  <c r="CS473" i="36"/>
  <c r="CQ473" i="36"/>
  <c r="CR473" i="36" s="1"/>
  <c r="CT472" i="36"/>
  <c r="CS472" i="36"/>
  <c r="CQ472" i="36"/>
  <c r="CR472" i="36" s="1"/>
  <c r="CT471" i="36"/>
  <c r="CS471" i="36"/>
  <c r="CQ471" i="36"/>
  <c r="CR471" i="36" s="1"/>
  <c r="CT470" i="36"/>
  <c r="CS470" i="36"/>
  <c r="CQ470" i="36"/>
  <c r="CR470" i="36" s="1"/>
  <c r="CT469" i="36"/>
  <c r="CS469" i="36"/>
  <c r="CQ469" i="36"/>
  <c r="CR469" i="36" s="1"/>
  <c r="CT468" i="36"/>
  <c r="CS468" i="36"/>
  <c r="CQ468" i="36"/>
  <c r="CR468" i="36" s="1"/>
  <c r="CT467" i="36"/>
  <c r="CS467" i="36"/>
  <c r="CQ467" i="36"/>
  <c r="CR467" i="36" s="1"/>
  <c r="CT466" i="36"/>
  <c r="CS466" i="36"/>
  <c r="CQ466" i="36"/>
  <c r="CR466" i="36" s="1"/>
  <c r="CT465" i="36"/>
  <c r="CS465" i="36"/>
  <c r="CQ465" i="36"/>
  <c r="CR465" i="36" s="1"/>
  <c r="CT464" i="36"/>
  <c r="CS464" i="36"/>
  <c r="CQ464" i="36"/>
  <c r="CR464" i="36" s="1"/>
  <c r="CT463" i="36"/>
  <c r="CS463" i="36"/>
  <c r="CQ463" i="36"/>
  <c r="CR463" i="36" s="1"/>
  <c r="CT462" i="36"/>
  <c r="CS462" i="36"/>
  <c r="CQ462" i="36"/>
  <c r="CR462" i="36" s="1"/>
  <c r="CT461" i="36"/>
  <c r="CS461" i="36"/>
  <c r="CQ461" i="36"/>
  <c r="CR461" i="36" s="1"/>
  <c r="CT460" i="36"/>
  <c r="CS460" i="36"/>
  <c r="CQ460" i="36"/>
  <c r="CR460" i="36" s="1"/>
  <c r="CT459" i="36"/>
  <c r="CS459" i="36"/>
  <c r="CQ459" i="36"/>
  <c r="CR459" i="36" s="1"/>
  <c r="CT458" i="36"/>
  <c r="CS458" i="36"/>
  <c r="CQ458" i="36"/>
  <c r="CR458" i="36" s="1"/>
  <c r="CT457" i="36"/>
  <c r="CS457" i="36"/>
  <c r="CQ457" i="36"/>
  <c r="CR457" i="36" s="1"/>
  <c r="CT456" i="36"/>
  <c r="CS456" i="36"/>
  <c r="CQ456" i="36"/>
  <c r="CR456" i="36" s="1"/>
  <c r="CT455" i="36"/>
  <c r="CS455" i="36"/>
  <c r="CQ455" i="36"/>
  <c r="CR455" i="36" s="1"/>
  <c r="CT454" i="36"/>
  <c r="CS454" i="36"/>
  <c r="CQ454" i="36"/>
  <c r="CR454" i="36" s="1"/>
  <c r="CT453" i="36"/>
  <c r="CS453" i="36"/>
  <c r="CQ453" i="36"/>
  <c r="CR453" i="36" s="1"/>
  <c r="CT452" i="36"/>
  <c r="CS452" i="36"/>
  <c r="CQ452" i="36"/>
  <c r="CR452" i="36" s="1"/>
  <c r="CT451" i="36"/>
  <c r="CS451" i="36"/>
  <c r="CQ451" i="36"/>
  <c r="CR451" i="36" s="1"/>
  <c r="CT450" i="36"/>
  <c r="CS450" i="36"/>
  <c r="CQ450" i="36"/>
  <c r="CR450" i="36" s="1"/>
  <c r="CT449" i="36"/>
  <c r="CS449" i="36"/>
  <c r="CQ449" i="36"/>
  <c r="CR449" i="36" s="1"/>
  <c r="CT448" i="36"/>
  <c r="CS448" i="36"/>
  <c r="CQ448" i="36"/>
  <c r="CR448" i="36" s="1"/>
  <c r="CT447" i="36"/>
  <c r="CS447" i="36"/>
  <c r="CQ447" i="36"/>
  <c r="CR447" i="36" s="1"/>
  <c r="CT446" i="36"/>
  <c r="CS446" i="36"/>
  <c r="CQ446" i="36"/>
  <c r="CR446" i="36" s="1"/>
  <c r="CT445" i="36"/>
  <c r="CS445" i="36"/>
  <c r="CQ445" i="36"/>
  <c r="CR445" i="36" s="1"/>
  <c r="CT444" i="36"/>
  <c r="CS444" i="36"/>
  <c r="CQ444" i="36"/>
  <c r="CR444" i="36" s="1"/>
  <c r="CT443" i="36"/>
  <c r="CS443" i="36"/>
  <c r="CQ443" i="36"/>
  <c r="CR443" i="36" s="1"/>
  <c r="CT442" i="36"/>
  <c r="CS442" i="36"/>
  <c r="CQ442" i="36"/>
  <c r="CR442" i="36" s="1"/>
  <c r="CT441" i="36"/>
  <c r="CS441" i="36"/>
  <c r="CQ441" i="36"/>
  <c r="CR441" i="36" s="1"/>
  <c r="CT440" i="36"/>
  <c r="CS440" i="36"/>
  <c r="CQ440" i="36"/>
  <c r="CR440" i="36" s="1"/>
  <c r="CT439" i="36"/>
  <c r="CS439" i="36"/>
  <c r="CQ439" i="36"/>
  <c r="CR439" i="36" s="1"/>
  <c r="CT438" i="36"/>
  <c r="CS438" i="36"/>
  <c r="CQ438" i="36"/>
  <c r="CR438" i="36" s="1"/>
  <c r="CT437" i="36"/>
  <c r="CS437" i="36"/>
  <c r="CQ437" i="36"/>
  <c r="CR437" i="36" s="1"/>
  <c r="CT436" i="36"/>
  <c r="CS436" i="36"/>
  <c r="CQ436" i="36"/>
  <c r="CR436" i="36" s="1"/>
  <c r="CT435" i="36"/>
  <c r="CS435" i="36"/>
  <c r="CQ435" i="36"/>
  <c r="CR435" i="36" s="1"/>
  <c r="CT434" i="36"/>
  <c r="CS434" i="36"/>
  <c r="CQ434" i="36"/>
  <c r="CR434" i="36" s="1"/>
  <c r="CT433" i="36"/>
  <c r="CS433" i="36"/>
  <c r="CQ433" i="36"/>
  <c r="CR433" i="36" s="1"/>
  <c r="CT432" i="36"/>
  <c r="CS432" i="36"/>
  <c r="CQ432" i="36"/>
  <c r="CR432" i="36" s="1"/>
  <c r="CT431" i="36"/>
  <c r="CS431" i="36"/>
  <c r="CQ431" i="36"/>
  <c r="CR431" i="36" s="1"/>
  <c r="CT430" i="36"/>
  <c r="CS430" i="36"/>
  <c r="CQ430" i="36"/>
  <c r="CR430" i="36" s="1"/>
  <c r="CT429" i="36"/>
  <c r="CS429" i="36"/>
  <c r="CQ429" i="36"/>
  <c r="CR429" i="36" s="1"/>
  <c r="CT428" i="36"/>
  <c r="CS428" i="36"/>
  <c r="CQ428" i="36"/>
  <c r="CR428" i="36" s="1"/>
  <c r="CT427" i="36"/>
  <c r="CS427" i="36"/>
  <c r="CQ427" i="36"/>
  <c r="CR427" i="36" s="1"/>
  <c r="CT426" i="36"/>
  <c r="CS426" i="36"/>
  <c r="CQ426" i="36"/>
  <c r="CR426" i="36" s="1"/>
  <c r="CT425" i="36"/>
  <c r="CS425" i="36"/>
  <c r="CQ425" i="36"/>
  <c r="CR425" i="36" s="1"/>
  <c r="CT424" i="36"/>
  <c r="CS424" i="36"/>
  <c r="CQ424" i="36"/>
  <c r="CR424" i="36" s="1"/>
  <c r="CT423" i="36"/>
  <c r="CS423" i="36"/>
  <c r="CQ423" i="36"/>
  <c r="CR423" i="36" s="1"/>
  <c r="CT422" i="36"/>
  <c r="CS422" i="36"/>
  <c r="CQ422" i="36"/>
  <c r="CR422" i="36" s="1"/>
  <c r="CT421" i="36"/>
  <c r="CS421" i="36"/>
  <c r="CQ421" i="36"/>
  <c r="CR421" i="36" s="1"/>
  <c r="CT420" i="36"/>
  <c r="CS420" i="36"/>
  <c r="CQ420" i="36"/>
  <c r="CR420" i="36" s="1"/>
  <c r="CT419" i="36"/>
  <c r="CS419" i="36"/>
  <c r="CQ419" i="36"/>
  <c r="CR419" i="36" s="1"/>
  <c r="CT418" i="36"/>
  <c r="CS418" i="36"/>
  <c r="CQ418" i="36"/>
  <c r="CR418" i="36" s="1"/>
  <c r="CT417" i="36"/>
  <c r="CS417" i="36"/>
  <c r="CQ417" i="36"/>
  <c r="CR417" i="36" s="1"/>
  <c r="CT416" i="36"/>
  <c r="CS416" i="36"/>
  <c r="CQ416" i="36"/>
  <c r="CR416" i="36" s="1"/>
  <c r="CT415" i="36"/>
  <c r="CS415" i="36"/>
  <c r="CQ415" i="36"/>
  <c r="CR415" i="36" s="1"/>
  <c r="CT414" i="36"/>
  <c r="CS414" i="36"/>
  <c r="CQ414" i="36"/>
  <c r="CR414" i="36" s="1"/>
  <c r="CT413" i="36"/>
  <c r="CS413" i="36"/>
  <c r="CQ413" i="36"/>
  <c r="CR413" i="36" s="1"/>
  <c r="CT412" i="36"/>
  <c r="CS412" i="36"/>
  <c r="CQ412" i="36"/>
  <c r="CR412" i="36" s="1"/>
  <c r="CT411" i="36"/>
  <c r="CS411" i="36"/>
  <c r="CQ411" i="36"/>
  <c r="CR411" i="36" s="1"/>
  <c r="CT410" i="36"/>
  <c r="CS410" i="36"/>
  <c r="CQ410" i="36"/>
  <c r="CR410" i="36" s="1"/>
  <c r="CT409" i="36"/>
  <c r="CS409" i="36"/>
  <c r="CQ409" i="36"/>
  <c r="CR409" i="36" s="1"/>
  <c r="CT408" i="36"/>
  <c r="CS408" i="36"/>
  <c r="CQ408" i="36"/>
  <c r="CR408" i="36" s="1"/>
  <c r="CT407" i="36"/>
  <c r="CS407" i="36"/>
  <c r="CQ407" i="36"/>
  <c r="CR407" i="36" s="1"/>
  <c r="CT406" i="36"/>
  <c r="CS406" i="36"/>
  <c r="CQ406" i="36"/>
  <c r="CR406" i="36" s="1"/>
  <c r="CT405" i="36"/>
  <c r="CS405" i="36"/>
  <c r="CQ405" i="36"/>
  <c r="CR405" i="36" s="1"/>
  <c r="CT404" i="36"/>
  <c r="CS404" i="36"/>
  <c r="CQ404" i="36"/>
  <c r="CR404" i="36" s="1"/>
  <c r="CT403" i="36"/>
  <c r="CS403" i="36"/>
  <c r="CQ403" i="36"/>
  <c r="CR403" i="36" s="1"/>
  <c r="CT402" i="36"/>
  <c r="CS402" i="36"/>
  <c r="CQ402" i="36"/>
  <c r="CR402" i="36" s="1"/>
  <c r="CT401" i="36"/>
  <c r="CS401" i="36"/>
  <c r="CQ401" i="36"/>
  <c r="CR401" i="36" s="1"/>
  <c r="CT400" i="36"/>
  <c r="CS400" i="36"/>
  <c r="CQ400" i="36"/>
  <c r="CR400" i="36" s="1"/>
  <c r="CT399" i="36"/>
  <c r="CS399" i="36"/>
  <c r="CQ399" i="36"/>
  <c r="CR399" i="36" s="1"/>
  <c r="CT398" i="36"/>
  <c r="CS398" i="36"/>
  <c r="CQ398" i="36"/>
  <c r="CR398" i="36" s="1"/>
  <c r="CT397" i="36"/>
  <c r="CS397" i="36"/>
  <c r="CQ397" i="36"/>
  <c r="CR397" i="36" s="1"/>
  <c r="CT396" i="36"/>
  <c r="CS396" i="36"/>
  <c r="CQ396" i="36"/>
  <c r="CR396" i="36" s="1"/>
  <c r="CT395" i="36"/>
  <c r="CS395" i="36"/>
  <c r="CQ395" i="36"/>
  <c r="CR395" i="36" s="1"/>
  <c r="CT394" i="36"/>
  <c r="CS394" i="36"/>
  <c r="CQ394" i="36"/>
  <c r="CR394" i="36" s="1"/>
  <c r="CT393" i="36"/>
  <c r="CS393" i="36"/>
  <c r="CQ393" i="36"/>
  <c r="CR393" i="36" s="1"/>
  <c r="CT392" i="36"/>
  <c r="CS392" i="36"/>
  <c r="CQ392" i="36"/>
  <c r="CR392" i="36" s="1"/>
  <c r="CT391" i="36"/>
  <c r="CS391" i="36"/>
  <c r="CQ391" i="36"/>
  <c r="CR391" i="36" s="1"/>
  <c r="CT390" i="36"/>
  <c r="CS390" i="36"/>
  <c r="CQ390" i="36"/>
  <c r="CR390" i="36" s="1"/>
  <c r="CT389" i="36"/>
  <c r="CS389" i="36"/>
  <c r="CQ389" i="36"/>
  <c r="CR389" i="36" s="1"/>
  <c r="CT388" i="36"/>
  <c r="CS388" i="36"/>
  <c r="CQ388" i="36"/>
  <c r="CR388" i="36" s="1"/>
  <c r="CT387" i="36"/>
  <c r="CS387" i="36"/>
  <c r="CQ387" i="36"/>
  <c r="CR387" i="36" s="1"/>
  <c r="CT386" i="36"/>
  <c r="CS386" i="36"/>
  <c r="CQ386" i="36"/>
  <c r="CR386" i="36" s="1"/>
  <c r="CT385" i="36"/>
  <c r="CS385" i="36"/>
  <c r="CQ385" i="36"/>
  <c r="CR385" i="36" s="1"/>
  <c r="CT384" i="36"/>
  <c r="CS384" i="36"/>
  <c r="CQ384" i="36"/>
  <c r="CR384" i="36" s="1"/>
  <c r="CT383" i="36"/>
  <c r="CS383" i="36"/>
  <c r="CQ383" i="36"/>
  <c r="CR383" i="36" s="1"/>
  <c r="CT382" i="36"/>
  <c r="CS382" i="36"/>
  <c r="CQ382" i="36"/>
  <c r="CR382" i="36" s="1"/>
  <c r="CT381" i="36"/>
  <c r="CS381" i="36"/>
  <c r="CQ381" i="36"/>
  <c r="CR381" i="36" s="1"/>
  <c r="CT380" i="36"/>
  <c r="CS380" i="36"/>
  <c r="CQ380" i="36"/>
  <c r="CR380" i="36" s="1"/>
  <c r="CT379" i="36"/>
  <c r="CS379" i="36"/>
  <c r="CQ379" i="36"/>
  <c r="CR379" i="36" s="1"/>
  <c r="CT378" i="36"/>
  <c r="CS378" i="36"/>
  <c r="CQ378" i="36"/>
  <c r="CR378" i="36" s="1"/>
  <c r="CT377" i="36"/>
  <c r="CS377" i="36"/>
  <c r="CQ377" i="36"/>
  <c r="CR377" i="36" s="1"/>
  <c r="CT376" i="36"/>
  <c r="CS376" i="36"/>
  <c r="CQ376" i="36"/>
  <c r="CR376" i="36" s="1"/>
  <c r="CT375" i="36"/>
  <c r="CS375" i="36"/>
  <c r="CQ375" i="36"/>
  <c r="CR375" i="36" s="1"/>
  <c r="CT374" i="36"/>
  <c r="CS374" i="36"/>
  <c r="CQ374" i="36"/>
  <c r="CR374" i="36" s="1"/>
  <c r="CT373" i="36"/>
  <c r="CS373" i="36"/>
  <c r="CQ373" i="36"/>
  <c r="CR373" i="36" s="1"/>
  <c r="CT372" i="36"/>
  <c r="CS372" i="36"/>
  <c r="CQ372" i="36"/>
  <c r="CR372" i="36" s="1"/>
  <c r="CT371" i="36"/>
  <c r="CS371" i="36"/>
  <c r="CQ371" i="36"/>
  <c r="CR371" i="36" s="1"/>
  <c r="CT370" i="36"/>
  <c r="CS370" i="36"/>
  <c r="CQ370" i="36"/>
  <c r="CR370" i="36" s="1"/>
  <c r="CT369" i="36"/>
  <c r="CS369" i="36"/>
  <c r="CQ369" i="36"/>
  <c r="CR369" i="36" s="1"/>
  <c r="CT368" i="36"/>
  <c r="CS368" i="36"/>
  <c r="CQ368" i="36"/>
  <c r="CR368" i="36" s="1"/>
  <c r="CT367" i="36"/>
  <c r="CS367" i="36"/>
  <c r="CQ367" i="36"/>
  <c r="CR367" i="36" s="1"/>
  <c r="CT366" i="36"/>
  <c r="CS366" i="36"/>
  <c r="CQ366" i="36"/>
  <c r="CR366" i="36" s="1"/>
  <c r="CT365" i="36"/>
  <c r="CS365" i="36"/>
  <c r="CQ365" i="36"/>
  <c r="CR365" i="36" s="1"/>
  <c r="CT364" i="36"/>
  <c r="CS364" i="36"/>
  <c r="CQ364" i="36"/>
  <c r="CR364" i="36" s="1"/>
  <c r="CT363" i="36"/>
  <c r="CS363" i="36"/>
  <c r="CQ363" i="36"/>
  <c r="CR363" i="36" s="1"/>
  <c r="CT362" i="36"/>
  <c r="CS362" i="36"/>
  <c r="CQ362" i="36"/>
  <c r="CR362" i="36" s="1"/>
  <c r="CT361" i="36"/>
  <c r="CS361" i="36"/>
  <c r="CQ361" i="36"/>
  <c r="CR361" i="36" s="1"/>
  <c r="CT360" i="36"/>
  <c r="CS360" i="36"/>
  <c r="CQ360" i="36"/>
  <c r="CR360" i="36" s="1"/>
  <c r="CT359" i="36"/>
  <c r="CS359" i="36"/>
  <c r="CQ359" i="36"/>
  <c r="CR359" i="36" s="1"/>
  <c r="CT358" i="36"/>
  <c r="CS358" i="36"/>
  <c r="CQ358" i="36"/>
  <c r="CR358" i="36" s="1"/>
  <c r="CT357" i="36"/>
  <c r="CS357" i="36"/>
  <c r="CQ357" i="36"/>
  <c r="CR357" i="36" s="1"/>
  <c r="CT356" i="36"/>
  <c r="CS356" i="36"/>
  <c r="CQ356" i="36"/>
  <c r="CR356" i="36" s="1"/>
  <c r="CT355" i="36"/>
  <c r="CS355" i="36"/>
  <c r="CQ355" i="36"/>
  <c r="CR355" i="36" s="1"/>
  <c r="CT354" i="36"/>
  <c r="CS354" i="36"/>
  <c r="CQ354" i="36"/>
  <c r="CR354" i="36" s="1"/>
  <c r="CT353" i="36"/>
  <c r="CS353" i="36"/>
  <c r="CQ353" i="36"/>
  <c r="CR353" i="36" s="1"/>
  <c r="CT352" i="36"/>
  <c r="CS352" i="36"/>
  <c r="CQ352" i="36"/>
  <c r="CR352" i="36" s="1"/>
  <c r="CT351" i="36"/>
  <c r="CS351" i="36"/>
  <c r="CQ351" i="36"/>
  <c r="CR351" i="36" s="1"/>
  <c r="CT350" i="36"/>
  <c r="CS350" i="36"/>
  <c r="CQ350" i="36"/>
  <c r="CR350" i="36" s="1"/>
  <c r="CT349" i="36"/>
  <c r="CS349" i="36"/>
  <c r="CQ349" i="36"/>
  <c r="CR349" i="36" s="1"/>
  <c r="CT348" i="36"/>
  <c r="CS348" i="36"/>
  <c r="CQ348" i="36"/>
  <c r="CR348" i="36" s="1"/>
  <c r="CT347" i="36"/>
  <c r="CS347" i="36"/>
  <c r="CQ347" i="36"/>
  <c r="CR347" i="36" s="1"/>
  <c r="CT346" i="36"/>
  <c r="CS346" i="36"/>
  <c r="CQ346" i="36"/>
  <c r="CR346" i="36" s="1"/>
  <c r="CT345" i="36"/>
  <c r="CS345" i="36"/>
  <c r="CQ345" i="36"/>
  <c r="CR345" i="36" s="1"/>
  <c r="CT344" i="36"/>
  <c r="CS344" i="36"/>
  <c r="CQ344" i="36"/>
  <c r="CR344" i="36" s="1"/>
  <c r="CT343" i="36"/>
  <c r="CS343" i="36"/>
  <c r="CQ343" i="36"/>
  <c r="CR343" i="36" s="1"/>
  <c r="CT342" i="36"/>
  <c r="CS342" i="36"/>
  <c r="CQ342" i="36"/>
  <c r="CR342" i="36" s="1"/>
  <c r="CT341" i="36"/>
  <c r="CS341" i="36"/>
  <c r="CQ341" i="36"/>
  <c r="CR341" i="36" s="1"/>
  <c r="CT340" i="36"/>
  <c r="CS340" i="36"/>
  <c r="CQ340" i="36"/>
  <c r="CR340" i="36" s="1"/>
  <c r="CT339" i="36"/>
  <c r="CS339" i="36"/>
  <c r="CQ339" i="36"/>
  <c r="CR339" i="36" s="1"/>
  <c r="CT338" i="36"/>
  <c r="CS338" i="36"/>
  <c r="CQ338" i="36"/>
  <c r="CR338" i="36" s="1"/>
  <c r="CT337" i="36"/>
  <c r="CS337" i="36"/>
  <c r="CQ337" i="36"/>
  <c r="CR337" i="36" s="1"/>
  <c r="CT336" i="36"/>
  <c r="CS336" i="36"/>
  <c r="CQ336" i="36"/>
  <c r="CR336" i="36" s="1"/>
  <c r="CT335" i="36"/>
  <c r="CS335" i="36"/>
  <c r="CQ335" i="36"/>
  <c r="CR335" i="36" s="1"/>
  <c r="CT334" i="36"/>
  <c r="CS334" i="36"/>
  <c r="CQ334" i="36"/>
  <c r="CR334" i="36" s="1"/>
  <c r="CT333" i="36"/>
  <c r="CS333" i="36"/>
  <c r="CQ333" i="36"/>
  <c r="CR333" i="36" s="1"/>
  <c r="CT332" i="36"/>
  <c r="CS332" i="36"/>
  <c r="CQ332" i="36"/>
  <c r="CR332" i="36" s="1"/>
  <c r="CT331" i="36"/>
  <c r="CS331" i="36"/>
  <c r="CQ331" i="36"/>
  <c r="CR331" i="36" s="1"/>
  <c r="CT330" i="36"/>
  <c r="CS330" i="36"/>
  <c r="CQ330" i="36"/>
  <c r="CR330" i="36" s="1"/>
  <c r="CT329" i="36"/>
  <c r="CS329" i="36"/>
  <c r="CQ329" i="36"/>
  <c r="CR329" i="36" s="1"/>
  <c r="CT328" i="36"/>
  <c r="CS328" i="36"/>
  <c r="CQ328" i="36"/>
  <c r="CR328" i="36" s="1"/>
  <c r="CT327" i="36"/>
  <c r="CS327" i="36"/>
  <c r="CQ327" i="36"/>
  <c r="CR327" i="36" s="1"/>
  <c r="CT326" i="36"/>
  <c r="CS326" i="36"/>
  <c r="CQ326" i="36"/>
  <c r="CR326" i="36" s="1"/>
  <c r="CT325" i="36"/>
  <c r="CS325" i="36"/>
  <c r="CQ325" i="36"/>
  <c r="CR325" i="36" s="1"/>
  <c r="CT324" i="36"/>
  <c r="CS324" i="36"/>
  <c r="CQ324" i="36"/>
  <c r="CR324" i="36" s="1"/>
  <c r="CT323" i="36"/>
  <c r="CS323" i="36"/>
  <c r="CQ323" i="36"/>
  <c r="CR323" i="36" s="1"/>
  <c r="CT322" i="36"/>
  <c r="CS322" i="36"/>
  <c r="CQ322" i="36"/>
  <c r="CR322" i="36" s="1"/>
  <c r="CT321" i="36"/>
  <c r="CS321" i="36"/>
  <c r="CQ321" i="36"/>
  <c r="CR321" i="36" s="1"/>
  <c r="CT320" i="36"/>
  <c r="CS320" i="36"/>
  <c r="CQ320" i="36"/>
  <c r="CR320" i="36" s="1"/>
  <c r="CT319" i="36"/>
  <c r="CS319" i="36"/>
  <c r="CQ319" i="36"/>
  <c r="CR319" i="36" s="1"/>
  <c r="CT318" i="36"/>
  <c r="CS318" i="36"/>
  <c r="CQ318" i="36"/>
  <c r="CR318" i="36" s="1"/>
  <c r="CT317" i="36"/>
  <c r="CS317" i="36"/>
  <c r="CQ317" i="36"/>
  <c r="CR317" i="36" s="1"/>
  <c r="CT316" i="36"/>
  <c r="CS316" i="36"/>
  <c r="CQ316" i="36"/>
  <c r="CR316" i="36" s="1"/>
  <c r="CT315" i="36"/>
  <c r="CS315" i="36"/>
  <c r="CQ315" i="36"/>
  <c r="CR315" i="36" s="1"/>
  <c r="CT314" i="36"/>
  <c r="CS314" i="36"/>
  <c r="CQ314" i="36"/>
  <c r="CR314" i="36" s="1"/>
  <c r="CT313" i="36"/>
  <c r="CS313" i="36"/>
  <c r="CQ313" i="36"/>
  <c r="CR313" i="36" s="1"/>
  <c r="CT312" i="36"/>
  <c r="CS312" i="36"/>
  <c r="CQ312" i="36"/>
  <c r="CR312" i="36" s="1"/>
  <c r="CT311" i="36"/>
  <c r="CS311" i="36"/>
  <c r="CQ311" i="36"/>
  <c r="CR311" i="36" s="1"/>
  <c r="CT310" i="36"/>
  <c r="CS310" i="36"/>
  <c r="CQ310" i="36"/>
  <c r="CR310" i="36" s="1"/>
  <c r="CT309" i="36"/>
  <c r="CS309" i="36"/>
  <c r="CQ309" i="36"/>
  <c r="CR309" i="36" s="1"/>
  <c r="CT308" i="36"/>
  <c r="CS308" i="36"/>
  <c r="CQ308" i="36"/>
  <c r="CR308" i="36" s="1"/>
  <c r="CT307" i="36"/>
  <c r="CS307" i="36"/>
  <c r="CQ307" i="36"/>
  <c r="CR307" i="36" s="1"/>
  <c r="CT306" i="36"/>
  <c r="CS306" i="36"/>
  <c r="CQ306" i="36"/>
  <c r="CR306" i="36" s="1"/>
  <c r="CT305" i="36"/>
  <c r="CS305" i="36"/>
  <c r="CQ305" i="36"/>
  <c r="CR305" i="36" s="1"/>
  <c r="CT304" i="36"/>
  <c r="CS304" i="36"/>
  <c r="CQ304" i="36"/>
  <c r="CR304" i="36" s="1"/>
  <c r="CT303" i="36"/>
  <c r="CS303" i="36"/>
  <c r="CQ303" i="36"/>
  <c r="CR303" i="36" s="1"/>
  <c r="CT302" i="36"/>
  <c r="CS302" i="36"/>
  <c r="CQ302" i="36"/>
  <c r="CR302" i="36" s="1"/>
  <c r="CT301" i="36"/>
  <c r="CS301" i="36"/>
  <c r="CQ301" i="36"/>
  <c r="CR301" i="36" s="1"/>
  <c r="CT300" i="36"/>
  <c r="CS300" i="36"/>
  <c r="CQ300" i="36"/>
  <c r="CR300" i="36" s="1"/>
  <c r="CT299" i="36"/>
  <c r="CS299" i="36"/>
  <c r="CQ299" i="36"/>
  <c r="CR299" i="36" s="1"/>
  <c r="CT298" i="36"/>
  <c r="CS298" i="36"/>
  <c r="CQ298" i="36"/>
  <c r="CR298" i="36" s="1"/>
  <c r="CT297" i="36"/>
  <c r="CS297" i="36"/>
  <c r="CQ297" i="36"/>
  <c r="CR297" i="36" s="1"/>
  <c r="CT296" i="36"/>
  <c r="CS296" i="36"/>
  <c r="CQ296" i="36"/>
  <c r="CR296" i="36" s="1"/>
  <c r="CT295" i="36"/>
  <c r="CS295" i="36"/>
  <c r="CQ295" i="36"/>
  <c r="CR295" i="36" s="1"/>
  <c r="CT294" i="36"/>
  <c r="CS294" i="36"/>
  <c r="CQ294" i="36"/>
  <c r="CR294" i="36" s="1"/>
  <c r="CT293" i="36"/>
  <c r="CS293" i="36"/>
  <c r="CQ293" i="36"/>
  <c r="CR293" i="36" s="1"/>
  <c r="CT292" i="36"/>
  <c r="CS292" i="36"/>
  <c r="CQ292" i="36"/>
  <c r="CR292" i="36" s="1"/>
  <c r="CT291" i="36"/>
  <c r="CS291" i="36"/>
  <c r="CQ291" i="36"/>
  <c r="CR291" i="36" s="1"/>
  <c r="CT290" i="36"/>
  <c r="CS290" i="36"/>
  <c r="CQ290" i="36"/>
  <c r="CR290" i="36" s="1"/>
  <c r="CT289" i="36"/>
  <c r="CS289" i="36"/>
  <c r="CQ289" i="36"/>
  <c r="CR289" i="36" s="1"/>
  <c r="CT288" i="36"/>
  <c r="CS288" i="36"/>
  <c r="CQ288" i="36"/>
  <c r="CR288" i="36" s="1"/>
  <c r="CT287" i="36"/>
  <c r="CS287" i="36"/>
  <c r="CQ287" i="36"/>
  <c r="CR287" i="36" s="1"/>
  <c r="CT286" i="36"/>
  <c r="CS286" i="36"/>
  <c r="CQ286" i="36"/>
  <c r="CR286" i="36" s="1"/>
  <c r="CT285" i="36"/>
  <c r="CS285" i="36"/>
  <c r="CQ285" i="36"/>
  <c r="CR285" i="36" s="1"/>
  <c r="CT284" i="36"/>
  <c r="CS284" i="36"/>
  <c r="CQ284" i="36"/>
  <c r="CR284" i="36" s="1"/>
  <c r="CT283" i="36"/>
  <c r="CS283" i="36"/>
  <c r="CQ283" i="36"/>
  <c r="CR283" i="36" s="1"/>
  <c r="CT282" i="36"/>
  <c r="CS282" i="36"/>
  <c r="CQ282" i="36"/>
  <c r="CR282" i="36" s="1"/>
  <c r="CT281" i="36"/>
  <c r="CS281" i="36"/>
  <c r="CQ281" i="36"/>
  <c r="CR281" i="36" s="1"/>
  <c r="CT280" i="36"/>
  <c r="CS280" i="36"/>
  <c r="CQ280" i="36"/>
  <c r="CR280" i="36" s="1"/>
  <c r="CT279" i="36"/>
  <c r="CS279" i="36"/>
  <c r="CQ279" i="36"/>
  <c r="CR279" i="36" s="1"/>
  <c r="CT278" i="36"/>
  <c r="CS278" i="36"/>
  <c r="CQ278" i="36"/>
  <c r="CR278" i="36" s="1"/>
  <c r="CT277" i="36"/>
  <c r="CS277" i="36"/>
  <c r="CQ277" i="36"/>
  <c r="CR277" i="36" s="1"/>
  <c r="CT276" i="36"/>
  <c r="CS276" i="36"/>
  <c r="CQ276" i="36"/>
  <c r="CR276" i="36" s="1"/>
  <c r="CT275" i="36"/>
  <c r="CS275" i="36"/>
  <c r="CQ275" i="36"/>
  <c r="CR275" i="36" s="1"/>
  <c r="CT274" i="36"/>
  <c r="CS274" i="36"/>
  <c r="CQ274" i="36"/>
  <c r="CR274" i="36" s="1"/>
  <c r="CT273" i="36"/>
  <c r="CS273" i="36"/>
  <c r="CQ273" i="36"/>
  <c r="CR273" i="36" s="1"/>
  <c r="CT272" i="36"/>
  <c r="CS272" i="36"/>
  <c r="CQ272" i="36"/>
  <c r="CR272" i="36" s="1"/>
  <c r="CT271" i="36"/>
  <c r="CS271" i="36"/>
  <c r="CQ271" i="36"/>
  <c r="CR271" i="36" s="1"/>
  <c r="CT270" i="36"/>
  <c r="CS270" i="36"/>
  <c r="CQ270" i="36"/>
  <c r="CR270" i="36" s="1"/>
  <c r="CT269" i="36"/>
  <c r="CS269" i="36"/>
  <c r="CQ269" i="36"/>
  <c r="CR269" i="36" s="1"/>
  <c r="CT268" i="36"/>
  <c r="CS268" i="36"/>
  <c r="CQ268" i="36"/>
  <c r="CR268" i="36" s="1"/>
  <c r="CT267" i="36"/>
  <c r="CS267" i="36"/>
  <c r="CQ267" i="36"/>
  <c r="CR267" i="36" s="1"/>
  <c r="CT266" i="36"/>
  <c r="CS266" i="36"/>
  <c r="CQ266" i="36"/>
  <c r="CR266" i="36" s="1"/>
  <c r="CT265" i="36"/>
  <c r="CS265" i="36"/>
  <c r="CQ265" i="36"/>
  <c r="CR265" i="36" s="1"/>
  <c r="CT264" i="36"/>
  <c r="CS264" i="36"/>
  <c r="CQ264" i="36"/>
  <c r="CR264" i="36" s="1"/>
  <c r="CT263" i="36"/>
  <c r="CS263" i="36"/>
  <c r="CQ263" i="36"/>
  <c r="CR263" i="36" s="1"/>
  <c r="CT262" i="36"/>
  <c r="CS262" i="36"/>
  <c r="CQ262" i="36"/>
  <c r="CR262" i="36" s="1"/>
  <c r="CT261" i="36"/>
  <c r="CS261" i="36"/>
  <c r="CQ261" i="36"/>
  <c r="CR261" i="36" s="1"/>
  <c r="CT260" i="36"/>
  <c r="CS260" i="36"/>
  <c r="CQ260" i="36"/>
  <c r="CR260" i="36" s="1"/>
  <c r="CT259" i="36"/>
  <c r="CS259" i="36"/>
  <c r="CQ259" i="36"/>
  <c r="CR259" i="36" s="1"/>
  <c r="CT258" i="36"/>
  <c r="CS258" i="36"/>
  <c r="CQ258" i="36"/>
  <c r="CR258" i="36" s="1"/>
  <c r="CT257" i="36"/>
  <c r="CS257" i="36"/>
  <c r="CQ257" i="36"/>
  <c r="CR257" i="36" s="1"/>
  <c r="CT256" i="36"/>
  <c r="CS256" i="36"/>
  <c r="CQ256" i="36"/>
  <c r="CR256" i="36" s="1"/>
  <c r="CT255" i="36"/>
  <c r="CS255" i="36"/>
  <c r="CQ255" i="36"/>
  <c r="CR255" i="36" s="1"/>
  <c r="CT254" i="36"/>
  <c r="CS254" i="36"/>
  <c r="CQ254" i="36"/>
  <c r="CR254" i="36" s="1"/>
  <c r="CT253" i="36"/>
  <c r="CS253" i="36"/>
  <c r="CQ253" i="36"/>
  <c r="CR253" i="36" s="1"/>
  <c r="CT252" i="36"/>
  <c r="CS252" i="36"/>
  <c r="CQ252" i="36"/>
  <c r="CR252" i="36" s="1"/>
  <c r="CT251" i="36"/>
  <c r="CS251" i="36"/>
  <c r="CQ251" i="36"/>
  <c r="CR251" i="36" s="1"/>
  <c r="CT250" i="36"/>
  <c r="CS250" i="36"/>
  <c r="CQ250" i="36"/>
  <c r="CR250" i="36" s="1"/>
  <c r="CT249" i="36"/>
  <c r="CS249" i="36"/>
  <c r="CQ249" i="36"/>
  <c r="CR249" i="36" s="1"/>
  <c r="CT248" i="36"/>
  <c r="CS248" i="36"/>
  <c r="CQ248" i="36"/>
  <c r="CR248" i="36" s="1"/>
  <c r="CT247" i="36"/>
  <c r="CS247" i="36"/>
  <c r="CQ247" i="36"/>
  <c r="CR247" i="36" s="1"/>
  <c r="CT246" i="36"/>
  <c r="CS246" i="36"/>
  <c r="CQ246" i="36"/>
  <c r="CR246" i="36" s="1"/>
  <c r="CT245" i="36"/>
  <c r="CS245" i="36"/>
  <c r="CQ245" i="36"/>
  <c r="CR245" i="36" s="1"/>
  <c r="CT244" i="36"/>
  <c r="CS244" i="36"/>
  <c r="CQ244" i="36"/>
  <c r="CR244" i="36" s="1"/>
  <c r="CT243" i="36"/>
  <c r="CS243" i="36"/>
  <c r="CQ243" i="36"/>
  <c r="CR243" i="36" s="1"/>
  <c r="CT242" i="36"/>
  <c r="CS242" i="36"/>
  <c r="CQ242" i="36"/>
  <c r="CR242" i="36" s="1"/>
  <c r="CT241" i="36"/>
  <c r="CS241" i="36"/>
  <c r="CQ241" i="36"/>
  <c r="CR241" i="36" s="1"/>
  <c r="CT240" i="36"/>
  <c r="CS240" i="36"/>
  <c r="CQ240" i="36"/>
  <c r="CR240" i="36" s="1"/>
  <c r="CT239" i="36"/>
  <c r="CS239" i="36"/>
  <c r="CQ239" i="36"/>
  <c r="CR239" i="36" s="1"/>
  <c r="CT238" i="36"/>
  <c r="CS238" i="36"/>
  <c r="CQ238" i="36"/>
  <c r="CR238" i="36" s="1"/>
  <c r="CT237" i="36"/>
  <c r="CS237" i="36"/>
  <c r="CQ237" i="36"/>
  <c r="CR237" i="36" s="1"/>
  <c r="CT236" i="36"/>
  <c r="CS236" i="36"/>
  <c r="CQ236" i="36"/>
  <c r="CR236" i="36" s="1"/>
  <c r="CT235" i="36"/>
  <c r="CS235" i="36"/>
  <c r="CQ235" i="36"/>
  <c r="CR235" i="36" s="1"/>
  <c r="CT234" i="36"/>
  <c r="CS234" i="36"/>
  <c r="CQ234" i="36"/>
  <c r="CR234" i="36" s="1"/>
  <c r="CT233" i="36"/>
  <c r="CS233" i="36"/>
  <c r="CQ233" i="36"/>
  <c r="CR233" i="36" s="1"/>
  <c r="CT232" i="36"/>
  <c r="CS232" i="36"/>
  <c r="CQ232" i="36"/>
  <c r="CR232" i="36" s="1"/>
  <c r="CT231" i="36"/>
  <c r="CS231" i="36"/>
  <c r="CQ231" i="36"/>
  <c r="CR231" i="36" s="1"/>
  <c r="CT230" i="36"/>
  <c r="CS230" i="36"/>
  <c r="CQ230" i="36"/>
  <c r="CR230" i="36" s="1"/>
  <c r="CT229" i="36"/>
  <c r="CS229" i="36"/>
  <c r="CQ229" i="36"/>
  <c r="CR229" i="36" s="1"/>
  <c r="CT228" i="36"/>
  <c r="CS228" i="36"/>
  <c r="CQ228" i="36"/>
  <c r="CR228" i="36" s="1"/>
  <c r="CT227" i="36"/>
  <c r="CS227" i="36"/>
  <c r="CQ227" i="36"/>
  <c r="CR227" i="36" s="1"/>
  <c r="CT226" i="36"/>
  <c r="CS226" i="36"/>
  <c r="CQ226" i="36"/>
  <c r="CR226" i="36" s="1"/>
  <c r="CT225" i="36"/>
  <c r="CS225" i="36"/>
  <c r="CQ225" i="36"/>
  <c r="CR225" i="36" s="1"/>
  <c r="CT224" i="36"/>
  <c r="CS224" i="36"/>
  <c r="CQ224" i="36"/>
  <c r="CR224" i="36" s="1"/>
  <c r="CT223" i="36"/>
  <c r="CS223" i="36"/>
  <c r="CQ223" i="36"/>
  <c r="CR223" i="36" s="1"/>
  <c r="CT222" i="36"/>
  <c r="CS222" i="36"/>
  <c r="CQ222" i="36"/>
  <c r="CR222" i="36" s="1"/>
  <c r="CT221" i="36"/>
  <c r="CS221" i="36"/>
  <c r="CQ221" i="36"/>
  <c r="CR221" i="36" s="1"/>
  <c r="CT220" i="36"/>
  <c r="CS220" i="36"/>
  <c r="CQ220" i="36"/>
  <c r="CR220" i="36" s="1"/>
  <c r="CT219" i="36"/>
  <c r="CS219" i="36"/>
  <c r="CQ219" i="36"/>
  <c r="CR219" i="36" s="1"/>
  <c r="CT218" i="36"/>
  <c r="CS218" i="36"/>
  <c r="CQ218" i="36"/>
  <c r="CR218" i="36" s="1"/>
  <c r="CT217" i="36"/>
  <c r="CS217" i="36"/>
  <c r="CQ217" i="36"/>
  <c r="CR217" i="36" s="1"/>
  <c r="CT216" i="36"/>
  <c r="CS216" i="36"/>
  <c r="CQ216" i="36"/>
  <c r="CR216" i="36" s="1"/>
  <c r="CT215" i="36"/>
  <c r="CS215" i="36"/>
  <c r="CQ215" i="36"/>
  <c r="CR215" i="36" s="1"/>
  <c r="CT214" i="36"/>
  <c r="CS214" i="36"/>
  <c r="CQ214" i="36"/>
  <c r="CR214" i="36" s="1"/>
  <c r="CT213" i="36"/>
  <c r="CS213" i="36"/>
  <c r="CQ213" i="36"/>
  <c r="CR213" i="36" s="1"/>
  <c r="CT212" i="36"/>
  <c r="CS212" i="36"/>
  <c r="CQ212" i="36"/>
  <c r="CR212" i="36" s="1"/>
  <c r="CT211" i="36"/>
  <c r="CS211" i="36"/>
  <c r="CQ211" i="36"/>
  <c r="CR211" i="36" s="1"/>
  <c r="CT210" i="36"/>
  <c r="CS210" i="36"/>
  <c r="CQ210" i="36"/>
  <c r="CR210" i="36" s="1"/>
  <c r="CT209" i="36"/>
  <c r="CS209" i="36"/>
  <c r="CQ209" i="36"/>
  <c r="CR209" i="36" s="1"/>
  <c r="CT208" i="36"/>
  <c r="CS208" i="36"/>
  <c r="CQ208" i="36"/>
  <c r="CR208" i="36" s="1"/>
  <c r="CT207" i="36"/>
  <c r="CS207" i="36"/>
  <c r="CQ207" i="36"/>
  <c r="CR207" i="36" s="1"/>
  <c r="CT206" i="36"/>
  <c r="CS206" i="36"/>
  <c r="CQ206" i="36"/>
  <c r="CR206" i="36" s="1"/>
  <c r="CT205" i="36"/>
  <c r="CS205" i="36"/>
  <c r="CQ205" i="36"/>
  <c r="CR205" i="36" s="1"/>
  <c r="CT204" i="36"/>
  <c r="CS204" i="36"/>
  <c r="CQ204" i="36"/>
  <c r="CR204" i="36" s="1"/>
  <c r="CT203" i="36"/>
  <c r="CS203" i="36"/>
  <c r="CQ203" i="36"/>
  <c r="CR203" i="36" s="1"/>
  <c r="CT202" i="36"/>
  <c r="CS202" i="36"/>
  <c r="CQ202" i="36"/>
  <c r="CR202" i="36" s="1"/>
  <c r="CT201" i="36"/>
  <c r="CS201" i="36"/>
  <c r="CQ201" i="36"/>
  <c r="CR201" i="36" s="1"/>
  <c r="CT200" i="36"/>
  <c r="CS200" i="36"/>
  <c r="CQ200" i="36"/>
  <c r="CR200" i="36" s="1"/>
  <c r="CT199" i="36"/>
  <c r="CS199" i="36"/>
  <c r="CQ199" i="36"/>
  <c r="CR199" i="36" s="1"/>
  <c r="CT198" i="36"/>
  <c r="CS198" i="36"/>
  <c r="CQ198" i="36"/>
  <c r="CR198" i="36" s="1"/>
  <c r="CT197" i="36"/>
  <c r="CS197" i="36"/>
  <c r="CQ197" i="36"/>
  <c r="CR197" i="36" s="1"/>
  <c r="CT196" i="36"/>
  <c r="CS196" i="36"/>
  <c r="CQ196" i="36"/>
  <c r="CR196" i="36" s="1"/>
  <c r="CT195" i="36"/>
  <c r="CS195" i="36"/>
  <c r="CQ195" i="36"/>
  <c r="CR195" i="36" s="1"/>
  <c r="CT194" i="36"/>
  <c r="CS194" i="36"/>
  <c r="CQ194" i="36"/>
  <c r="CR194" i="36" s="1"/>
  <c r="CT193" i="36"/>
  <c r="CS193" i="36"/>
  <c r="CQ193" i="36"/>
  <c r="CR193" i="36" s="1"/>
  <c r="CT192" i="36"/>
  <c r="CS192" i="36"/>
  <c r="CQ192" i="36"/>
  <c r="CR192" i="36" s="1"/>
  <c r="CT191" i="36"/>
  <c r="CS191" i="36"/>
  <c r="CQ191" i="36"/>
  <c r="CR191" i="36" s="1"/>
  <c r="CT190" i="36"/>
  <c r="CS190" i="36"/>
  <c r="CQ190" i="36"/>
  <c r="CR190" i="36" s="1"/>
  <c r="CT189" i="36"/>
  <c r="CS189" i="36"/>
  <c r="CQ189" i="36"/>
  <c r="CR189" i="36" s="1"/>
  <c r="CT188" i="36"/>
  <c r="CS188" i="36"/>
  <c r="CQ188" i="36"/>
  <c r="CR188" i="36" s="1"/>
  <c r="CT187" i="36"/>
  <c r="CS187" i="36"/>
  <c r="CQ187" i="36"/>
  <c r="CR187" i="36" s="1"/>
  <c r="CT186" i="36"/>
  <c r="CS186" i="36"/>
  <c r="CQ186" i="36"/>
  <c r="CR186" i="36" s="1"/>
  <c r="CT185" i="36"/>
  <c r="CS185" i="36"/>
  <c r="CQ185" i="36"/>
  <c r="CR185" i="36" s="1"/>
  <c r="CT184" i="36"/>
  <c r="CS184" i="36"/>
  <c r="CQ184" i="36"/>
  <c r="CR184" i="36" s="1"/>
  <c r="CT183" i="36"/>
  <c r="CS183" i="36"/>
  <c r="CQ183" i="36"/>
  <c r="CR183" i="36" s="1"/>
  <c r="CT182" i="36"/>
  <c r="CS182" i="36"/>
  <c r="CQ182" i="36"/>
  <c r="CR182" i="36" s="1"/>
  <c r="CT181" i="36"/>
  <c r="CS181" i="36"/>
  <c r="CQ181" i="36"/>
  <c r="CR181" i="36" s="1"/>
  <c r="CT180" i="36"/>
  <c r="CS180" i="36"/>
  <c r="CQ180" i="36"/>
  <c r="CR180" i="36" s="1"/>
  <c r="CT179" i="36"/>
  <c r="CS179" i="36"/>
  <c r="CQ179" i="36"/>
  <c r="CR179" i="36" s="1"/>
  <c r="CT178" i="36"/>
  <c r="CS178" i="36"/>
  <c r="CQ178" i="36"/>
  <c r="CR178" i="36" s="1"/>
  <c r="CT177" i="36"/>
  <c r="CS177" i="36"/>
  <c r="CQ177" i="36"/>
  <c r="CR177" i="36" s="1"/>
  <c r="CT176" i="36"/>
  <c r="CS176" i="36"/>
  <c r="CQ176" i="36"/>
  <c r="CR176" i="36" s="1"/>
  <c r="CT175" i="36"/>
  <c r="CS175" i="36"/>
  <c r="CQ175" i="36"/>
  <c r="CR175" i="36" s="1"/>
  <c r="CT174" i="36"/>
  <c r="CS174" i="36"/>
  <c r="CQ174" i="36"/>
  <c r="CR174" i="36" s="1"/>
  <c r="CT173" i="36"/>
  <c r="CS173" i="36"/>
  <c r="CQ173" i="36"/>
  <c r="CR173" i="36" s="1"/>
  <c r="CT172" i="36"/>
  <c r="CS172" i="36"/>
  <c r="CQ172" i="36"/>
  <c r="CR172" i="36" s="1"/>
  <c r="CT171" i="36"/>
  <c r="CS171" i="36"/>
  <c r="CQ171" i="36"/>
  <c r="CR171" i="36" s="1"/>
  <c r="CT170" i="36"/>
  <c r="CS170" i="36"/>
  <c r="CQ170" i="36"/>
  <c r="CR170" i="36" s="1"/>
  <c r="CT169" i="36"/>
  <c r="CS169" i="36"/>
  <c r="CQ169" i="36"/>
  <c r="CR169" i="36" s="1"/>
  <c r="CT168" i="36"/>
  <c r="CS168" i="36"/>
  <c r="CQ168" i="36"/>
  <c r="CR168" i="36" s="1"/>
  <c r="CT167" i="36"/>
  <c r="CS167" i="36"/>
  <c r="CQ167" i="36"/>
  <c r="CR167" i="36" s="1"/>
  <c r="CT166" i="36"/>
  <c r="CS166" i="36"/>
  <c r="CQ166" i="36"/>
  <c r="CR166" i="36" s="1"/>
  <c r="CT165" i="36"/>
  <c r="CS165" i="36"/>
  <c r="CQ165" i="36"/>
  <c r="CR165" i="36" s="1"/>
  <c r="CT164" i="36"/>
  <c r="CS164" i="36"/>
  <c r="CQ164" i="36"/>
  <c r="CR164" i="36" s="1"/>
  <c r="CT163" i="36"/>
  <c r="CS163" i="36"/>
  <c r="CQ163" i="36"/>
  <c r="CR163" i="36" s="1"/>
  <c r="CT162" i="36"/>
  <c r="CS162" i="36"/>
  <c r="CQ162" i="36"/>
  <c r="CR162" i="36" s="1"/>
  <c r="CT161" i="36"/>
  <c r="CS161" i="36"/>
  <c r="CQ161" i="36"/>
  <c r="CR161" i="36" s="1"/>
  <c r="CT160" i="36"/>
  <c r="CS160" i="36"/>
  <c r="CQ160" i="36"/>
  <c r="CR160" i="36" s="1"/>
  <c r="CT159" i="36"/>
  <c r="CS159" i="36"/>
  <c r="CQ159" i="36"/>
  <c r="CR159" i="36" s="1"/>
  <c r="CT158" i="36"/>
  <c r="CS158" i="36"/>
  <c r="CQ158" i="36"/>
  <c r="CR158" i="36" s="1"/>
  <c r="CT157" i="36"/>
  <c r="CS157" i="36"/>
  <c r="CQ157" i="36"/>
  <c r="CR157" i="36" s="1"/>
  <c r="CT156" i="36"/>
  <c r="CS156" i="36"/>
  <c r="CQ156" i="36"/>
  <c r="CR156" i="36" s="1"/>
  <c r="CT155" i="36"/>
  <c r="CS155" i="36"/>
  <c r="CQ155" i="36"/>
  <c r="CR155" i="36" s="1"/>
  <c r="CT154" i="36"/>
  <c r="CS154" i="36"/>
  <c r="CQ154" i="36"/>
  <c r="CR154" i="36" s="1"/>
  <c r="CT153" i="36"/>
  <c r="CS153" i="36"/>
  <c r="CQ153" i="36"/>
  <c r="CR153" i="36" s="1"/>
  <c r="CT152" i="36"/>
  <c r="CS152" i="36"/>
  <c r="CQ152" i="36"/>
  <c r="CR152" i="36" s="1"/>
  <c r="CT151" i="36"/>
  <c r="CS151" i="36"/>
  <c r="CQ151" i="36"/>
  <c r="CR151" i="36" s="1"/>
  <c r="CT150" i="36"/>
  <c r="CS150" i="36"/>
  <c r="CQ150" i="36"/>
  <c r="CR150" i="36" s="1"/>
  <c r="CT149" i="36"/>
  <c r="CS149" i="36"/>
  <c r="CQ149" i="36"/>
  <c r="CR149" i="36" s="1"/>
  <c r="CT148" i="36"/>
  <c r="CS148" i="36"/>
  <c r="CQ148" i="36"/>
  <c r="CR148" i="36" s="1"/>
  <c r="CT147" i="36"/>
  <c r="CS147" i="36"/>
  <c r="CQ147" i="36"/>
  <c r="CR147" i="36" s="1"/>
  <c r="CT146" i="36"/>
  <c r="CS146" i="36"/>
  <c r="CQ146" i="36"/>
  <c r="CR146" i="36" s="1"/>
  <c r="CT145" i="36"/>
  <c r="CS145" i="36"/>
  <c r="CQ145" i="36"/>
  <c r="CR145" i="36" s="1"/>
  <c r="CT144" i="36"/>
  <c r="CS144" i="36"/>
  <c r="CQ144" i="36"/>
  <c r="CR144" i="36" s="1"/>
  <c r="CT143" i="36"/>
  <c r="CS143" i="36"/>
  <c r="CQ143" i="36"/>
  <c r="CR143" i="36" s="1"/>
  <c r="CT142" i="36"/>
  <c r="CS142" i="36"/>
  <c r="CQ142" i="36"/>
  <c r="CR142" i="36" s="1"/>
  <c r="CT141" i="36"/>
  <c r="CS141" i="36"/>
  <c r="CQ141" i="36"/>
  <c r="CR141" i="36" s="1"/>
  <c r="CT140" i="36"/>
  <c r="CS140" i="36"/>
  <c r="CQ140" i="36"/>
  <c r="CR140" i="36" s="1"/>
  <c r="CT139" i="36"/>
  <c r="CS139" i="36"/>
  <c r="CQ139" i="36"/>
  <c r="CR139" i="36" s="1"/>
  <c r="CT138" i="36"/>
  <c r="CS138" i="36"/>
  <c r="CQ138" i="36"/>
  <c r="CR138" i="36" s="1"/>
  <c r="CT137" i="36"/>
  <c r="CS137" i="36"/>
  <c r="CQ137" i="36"/>
  <c r="CR137" i="36" s="1"/>
  <c r="CT136" i="36"/>
  <c r="CS136" i="36"/>
  <c r="CQ136" i="36"/>
  <c r="CR136" i="36" s="1"/>
  <c r="CT135" i="36"/>
  <c r="CS135" i="36"/>
  <c r="CQ135" i="36"/>
  <c r="CR135" i="36" s="1"/>
  <c r="CT134" i="36"/>
  <c r="CS134" i="36"/>
  <c r="CQ134" i="36"/>
  <c r="CR134" i="36" s="1"/>
  <c r="CT133" i="36"/>
  <c r="CS133" i="36"/>
  <c r="CQ133" i="36"/>
  <c r="CR133" i="36" s="1"/>
  <c r="CT132" i="36"/>
  <c r="CS132" i="36"/>
  <c r="CQ132" i="36"/>
  <c r="CR132" i="36" s="1"/>
  <c r="CT131" i="36"/>
  <c r="CS131" i="36"/>
  <c r="CQ131" i="36"/>
  <c r="CR131" i="36" s="1"/>
  <c r="CT130" i="36"/>
  <c r="CS130" i="36"/>
  <c r="CQ130" i="36"/>
  <c r="CR130" i="36" s="1"/>
  <c r="CT129" i="36"/>
  <c r="CS129" i="36"/>
  <c r="CQ129" i="36"/>
  <c r="CR129" i="36" s="1"/>
  <c r="CT128" i="36"/>
  <c r="CS128" i="36"/>
  <c r="CQ128" i="36"/>
  <c r="CR128" i="36" s="1"/>
  <c r="CT127" i="36"/>
  <c r="CS127" i="36"/>
  <c r="CQ127" i="36"/>
  <c r="CR127" i="36" s="1"/>
  <c r="CT126" i="36"/>
  <c r="CS126" i="36"/>
  <c r="CQ126" i="36"/>
  <c r="CR126" i="36" s="1"/>
  <c r="CT125" i="36"/>
  <c r="CS125" i="36"/>
  <c r="CQ125" i="36"/>
  <c r="CR125" i="36" s="1"/>
  <c r="CT124" i="36"/>
  <c r="CS124" i="36"/>
  <c r="CQ124" i="36"/>
  <c r="CR124" i="36" s="1"/>
  <c r="CT123" i="36"/>
  <c r="CS123" i="36"/>
  <c r="CQ123" i="36"/>
  <c r="CR123" i="36" s="1"/>
  <c r="CT122" i="36"/>
  <c r="CS122" i="36"/>
  <c r="CQ122" i="36"/>
  <c r="CR122" i="36" s="1"/>
  <c r="CT121" i="36"/>
  <c r="CS121" i="36"/>
  <c r="CQ121" i="36"/>
  <c r="CR121" i="36" s="1"/>
  <c r="CT120" i="36"/>
  <c r="CS120" i="36"/>
  <c r="CQ120" i="36"/>
  <c r="CR120" i="36" s="1"/>
  <c r="CT119" i="36"/>
  <c r="CS119" i="36"/>
  <c r="CQ119" i="36"/>
  <c r="CR119" i="36" s="1"/>
  <c r="CT118" i="36"/>
  <c r="CS118" i="36"/>
  <c r="CQ118" i="36"/>
  <c r="CR118" i="36" s="1"/>
  <c r="CT117" i="36"/>
  <c r="CS117" i="36"/>
  <c r="CQ117" i="36"/>
  <c r="CR117" i="36" s="1"/>
  <c r="CT116" i="36"/>
  <c r="CS116" i="36"/>
  <c r="CQ116" i="36"/>
  <c r="CR116" i="36" s="1"/>
  <c r="CT115" i="36"/>
  <c r="CS115" i="36"/>
  <c r="CQ115" i="36"/>
  <c r="CR115" i="36" s="1"/>
  <c r="CT114" i="36"/>
  <c r="CS114" i="36"/>
  <c r="CQ114" i="36"/>
  <c r="CR114" i="36" s="1"/>
  <c r="CT113" i="36"/>
  <c r="CS113" i="36"/>
  <c r="CQ113" i="36"/>
  <c r="CR113" i="36" s="1"/>
  <c r="CT112" i="36"/>
  <c r="CS112" i="36"/>
  <c r="CQ112" i="36"/>
  <c r="CR112" i="36" s="1"/>
  <c r="CT111" i="36"/>
  <c r="CS111" i="36"/>
  <c r="CQ111" i="36"/>
  <c r="CR111" i="36" s="1"/>
  <c r="CT110" i="36"/>
  <c r="CS110" i="36"/>
  <c r="CQ110" i="36"/>
  <c r="CR110" i="36" s="1"/>
  <c r="CT109" i="36"/>
  <c r="CS109" i="36"/>
  <c r="CQ109" i="36"/>
  <c r="CR109" i="36" s="1"/>
  <c r="CT108" i="36"/>
  <c r="CS108" i="36"/>
  <c r="CQ108" i="36"/>
  <c r="CR108" i="36" s="1"/>
  <c r="CT107" i="36"/>
  <c r="CS107" i="36"/>
  <c r="CQ107" i="36"/>
  <c r="CR107" i="36" s="1"/>
  <c r="CT106" i="36"/>
  <c r="CS106" i="36"/>
  <c r="CQ106" i="36"/>
  <c r="CR106" i="36" s="1"/>
  <c r="CT105" i="36"/>
  <c r="CS105" i="36"/>
  <c r="CQ105" i="36"/>
  <c r="CR105" i="36" s="1"/>
  <c r="CT104" i="36"/>
  <c r="CS104" i="36"/>
  <c r="CQ104" i="36"/>
  <c r="CR104" i="36" s="1"/>
  <c r="CT103" i="36"/>
  <c r="CS103" i="36"/>
  <c r="CQ103" i="36"/>
  <c r="CR103" i="36" s="1"/>
  <c r="CT102" i="36"/>
  <c r="CS102" i="36"/>
  <c r="CQ102" i="36"/>
  <c r="CR102" i="36" s="1"/>
  <c r="CT101" i="36"/>
  <c r="CS101" i="36"/>
  <c r="CQ101" i="36"/>
  <c r="CR101" i="36" s="1"/>
  <c r="CT100" i="36"/>
  <c r="CS100" i="36"/>
  <c r="CQ100" i="36"/>
  <c r="CR100" i="36" s="1"/>
  <c r="CT99" i="36"/>
  <c r="CS99" i="36"/>
  <c r="CQ99" i="36"/>
  <c r="CR99" i="36" s="1"/>
  <c r="CT98" i="36"/>
  <c r="CS98" i="36"/>
  <c r="CQ98" i="36"/>
  <c r="CR98" i="36" s="1"/>
  <c r="CT97" i="36"/>
  <c r="CS97" i="36"/>
  <c r="CQ97" i="36"/>
  <c r="CR97" i="36" s="1"/>
  <c r="CT96" i="36"/>
  <c r="CS96" i="36"/>
  <c r="CQ96" i="36"/>
  <c r="CR96" i="36" s="1"/>
  <c r="CT95" i="36"/>
  <c r="CS95" i="36"/>
  <c r="CQ95" i="36"/>
  <c r="CR95" i="36" s="1"/>
  <c r="CT94" i="36"/>
  <c r="CS94" i="36"/>
  <c r="CQ94" i="36"/>
  <c r="CR94" i="36" s="1"/>
  <c r="CT93" i="36"/>
  <c r="CS93" i="36"/>
  <c r="CQ93" i="36"/>
  <c r="CR93" i="36" s="1"/>
  <c r="CT92" i="36"/>
  <c r="CS92" i="36"/>
  <c r="CQ92" i="36"/>
  <c r="CR92" i="36" s="1"/>
  <c r="CT91" i="36"/>
  <c r="CS91" i="36"/>
  <c r="CQ91" i="36"/>
  <c r="CR91" i="36" s="1"/>
  <c r="CT90" i="36"/>
  <c r="CS90" i="36"/>
  <c r="CQ90" i="36"/>
  <c r="CR90" i="36" s="1"/>
  <c r="CT89" i="36"/>
  <c r="CS89" i="36"/>
  <c r="CQ89" i="36"/>
  <c r="CR89" i="36" s="1"/>
  <c r="CT88" i="36"/>
  <c r="CS88" i="36"/>
  <c r="CQ88" i="36"/>
  <c r="CR88" i="36" s="1"/>
  <c r="CT87" i="36"/>
  <c r="CS87" i="36"/>
  <c r="CQ87" i="36"/>
  <c r="CR87" i="36" s="1"/>
  <c r="CT86" i="36"/>
  <c r="CS86" i="36"/>
  <c r="CQ86" i="36"/>
  <c r="CR86" i="36" s="1"/>
  <c r="CT85" i="36"/>
  <c r="CS85" i="36"/>
  <c r="CQ85" i="36"/>
  <c r="CR85" i="36" s="1"/>
  <c r="CT84" i="36"/>
  <c r="CS84" i="36"/>
  <c r="CQ84" i="36"/>
  <c r="CR84" i="36" s="1"/>
  <c r="CT83" i="36"/>
  <c r="CS83" i="36"/>
  <c r="CQ83" i="36"/>
  <c r="CR83" i="36" s="1"/>
  <c r="CT82" i="36"/>
  <c r="CS82" i="36"/>
  <c r="CQ82" i="36"/>
  <c r="CR82" i="36" s="1"/>
  <c r="CT81" i="36"/>
  <c r="CS81" i="36"/>
  <c r="CQ81" i="36"/>
  <c r="CR81" i="36" s="1"/>
  <c r="CT80" i="36"/>
  <c r="CS80" i="36"/>
  <c r="CQ80" i="36"/>
  <c r="CR80" i="36" s="1"/>
  <c r="CT79" i="36"/>
  <c r="CS79" i="36"/>
  <c r="CQ79" i="36"/>
  <c r="CR79" i="36" s="1"/>
  <c r="CT78" i="36"/>
  <c r="CS78" i="36"/>
  <c r="CQ78" i="36"/>
  <c r="CR78" i="36" s="1"/>
  <c r="CT77" i="36"/>
  <c r="CS77" i="36"/>
  <c r="CQ77" i="36"/>
  <c r="CR77" i="36" s="1"/>
  <c r="CT76" i="36"/>
  <c r="CS76" i="36"/>
  <c r="CQ76" i="36"/>
  <c r="CR76" i="36" s="1"/>
  <c r="CT75" i="36"/>
  <c r="CS75" i="36"/>
  <c r="CQ75" i="36"/>
  <c r="CR75" i="36" s="1"/>
  <c r="CT74" i="36"/>
  <c r="CS74" i="36"/>
  <c r="CQ74" i="36"/>
  <c r="CR74" i="36" s="1"/>
  <c r="CT73" i="36"/>
  <c r="CS73" i="36"/>
  <c r="CQ73" i="36"/>
  <c r="CR73" i="36" s="1"/>
  <c r="CT72" i="36"/>
  <c r="CS72" i="36"/>
  <c r="CQ72" i="36"/>
  <c r="CR72" i="36" s="1"/>
  <c r="CT71" i="36"/>
  <c r="CS71" i="36"/>
  <c r="CQ71" i="36"/>
  <c r="CR71" i="36" s="1"/>
  <c r="CT70" i="36"/>
  <c r="CS70" i="36"/>
  <c r="CQ70" i="36"/>
  <c r="CR70" i="36" s="1"/>
  <c r="CT69" i="36"/>
  <c r="CS69" i="36"/>
  <c r="CQ69" i="36"/>
  <c r="CR69" i="36" s="1"/>
  <c r="CT68" i="36"/>
  <c r="CS68" i="36"/>
  <c r="CQ68" i="36"/>
  <c r="CR68" i="36" s="1"/>
  <c r="CT67" i="36"/>
  <c r="CS67" i="36"/>
  <c r="CQ67" i="36"/>
  <c r="CR67" i="36" s="1"/>
  <c r="CT66" i="36"/>
  <c r="CS66" i="36"/>
  <c r="CQ66" i="36"/>
  <c r="CR66" i="36" s="1"/>
  <c r="CT65" i="36"/>
  <c r="CS65" i="36"/>
  <c r="CQ65" i="36"/>
  <c r="CR65" i="36" s="1"/>
  <c r="CT64" i="36"/>
  <c r="CS64" i="36"/>
  <c r="CQ64" i="36"/>
  <c r="CR64" i="36" s="1"/>
  <c r="CT63" i="36"/>
  <c r="CS63" i="36"/>
  <c r="CQ63" i="36"/>
  <c r="CR63" i="36" s="1"/>
  <c r="CT62" i="36"/>
  <c r="CS62" i="36"/>
  <c r="CQ62" i="36"/>
  <c r="CR62" i="36" s="1"/>
  <c r="CT61" i="36"/>
  <c r="CS61" i="36"/>
  <c r="CQ61" i="36"/>
  <c r="CR61" i="36" s="1"/>
  <c r="CT60" i="36"/>
  <c r="CS60" i="36"/>
  <c r="CQ60" i="36"/>
  <c r="CR60" i="36" s="1"/>
  <c r="CT59" i="36"/>
  <c r="CS59" i="36"/>
  <c r="CQ59" i="36"/>
  <c r="CR59" i="36" s="1"/>
  <c r="CT58" i="36"/>
  <c r="CS58" i="36"/>
  <c r="CQ58" i="36"/>
  <c r="CR58" i="36" s="1"/>
  <c r="CT57" i="36"/>
  <c r="CS57" i="36"/>
  <c r="CQ57" i="36"/>
  <c r="CR57" i="36" s="1"/>
  <c r="CT56" i="36"/>
  <c r="CS56" i="36"/>
  <c r="CQ56" i="36"/>
  <c r="CR56" i="36" s="1"/>
  <c r="CT55" i="36"/>
  <c r="CS55" i="36"/>
  <c r="CQ55" i="36"/>
  <c r="CR55" i="36" s="1"/>
  <c r="CT54" i="36"/>
  <c r="CS54" i="36"/>
  <c r="CQ54" i="36"/>
  <c r="CR54" i="36" s="1"/>
  <c r="CT53" i="36"/>
  <c r="CS53" i="36"/>
  <c r="CQ53" i="36"/>
  <c r="CR53" i="36" s="1"/>
  <c r="CT52" i="36"/>
  <c r="CS52" i="36"/>
  <c r="CQ52" i="36"/>
  <c r="CR52" i="36" s="1"/>
  <c r="CT51" i="36"/>
  <c r="CS51" i="36"/>
  <c r="CQ51" i="36"/>
  <c r="CR51" i="36" s="1"/>
  <c r="CT50" i="36"/>
  <c r="CS50" i="36"/>
  <c r="CQ50" i="36"/>
  <c r="CR50" i="36" s="1"/>
  <c r="CT49" i="36"/>
  <c r="CS49" i="36"/>
  <c r="CQ49" i="36"/>
  <c r="CR49" i="36" s="1"/>
  <c r="CT48" i="36"/>
  <c r="CS48" i="36"/>
  <c r="CQ48" i="36"/>
  <c r="CR48" i="36" s="1"/>
  <c r="CT47" i="36"/>
  <c r="CS47" i="36"/>
  <c r="CQ47" i="36"/>
  <c r="CR47" i="36" s="1"/>
  <c r="CT46" i="36"/>
  <c r="CS46" i="36"/>
  <c r="CQ46" i="36"/>
  <c r="CR46" i="36" s="1"/>
  <c r="CT45" i="36"/>
  <c r="CS45" i="36"/>
  <c r="CQ45" i="36"/>
  <c r="CR45" i="36" s="1"/>
  <c r="CT44" i="36"/>
  <c r="CS44" i="36"/>
  <c r="CQ44" i="36"/>
  <c r="CR44" i="36" s="1"/>
  <c r="CT43" i="36"/>
  <c r="CS43" i="36"/>
  <c r="CQ43" i="36"/>
  <c r="CR43" i="36" s="1"/>
  <c r="CT42" i="36"/>
  <c r="CS42" i="36"/>
  <c r="CQ42" i="36"/>
  <c r="CR42" i="36" s="1"/>
  <c r="CT41" i="36"/>
  <c r="CS41" i="36"/>
  <c r="CQ41" i="36"/>
  <c r="CR41" i="36" s="1"/>
  <c r="CT40" i="36"/>
  <c r="CS40" i="36"/>
  <c r="CQ40" i="36"/>
  <c r="CR40" i="36" s="1"/>
  <c r="CT39" i="36"/>
  <c r="CS39" i="36"/>
  <c r="CQ39" i="36"/>
  <c r="CR39" i="36" s="1"/>
  <c r="CT38" i="36"/>
  <c r="CS38" i="36"/>
  <c r="CQ38" i="36"/>
  <c r="CR38" i="36" s="1"/>
  <c r="CT37" i="36"/>
  <c r="CS37" i="36"/>
  <c r="CQ37" i="36"/>
  <c r="CR37" i="36" s="1"/>
  <c r="CT36" i="36"/>
  <c r="CS36" i="36"/>
  <c r="CQ36" i="36"/>
  <c r="CR36" i="36" s="1"/>
  <c r="CT35" i="36"/>
  <c r="CS35" i="36"/>
  <c r="CQ35" i="36"/>
  <c r="CR35" i="36" s="1"/>
  <c r="CT34" i="36"/>
  <c r="CS34" i="36"/>
  <c r="CQ34" i="36"/>
  <c r="CR34" i="36" s="1"/>
  <c r="CT33" i="36"/>
  <c r="CS33" i="36"/>
  <c r="CQ33" i="36"/>
  <c r="CR33" i="36" s="1"/>
  <c r="CT32" i="36"/>
  <c r="CS32" i="36"/>
  <c r="CQ32" i="36"/>
  <c r="CR32" i="36" s="1"/>
  <c r="CT31" i="36"/>
  <c r="CS31" i="36"/>
  <c r="CQ31" i="36"/>
  <c r="CR31" i="36" s="1"/>
  <c r="CT30" i="36"/>
  <c r="CS30" i="36"/>
  <c r="CQ30" i="36"/>
  <c r="CR30" i="36" s="1"/>
  <c r="CT29" i="36"/>
  <c r="CS29" i="36"/>
  <c r="CQ29" i="36"/>
  <c r="CR29" i="36" s="1"/>
  <c r="CT28" i="36"/>
  <c r="CS28" i="36"/>
  <c r="CQ28" i="36"/>
  <c r="CR28" i="36" s="1"/>
  <c r="CT27" i="36"/>
  <c r="CS27" i="36"/>
  <c r="CQ27" i="36"/>
  <c r="CR27" i="36" s="1"/>
  <c r="CT26" i="36"/>
  <c r="CS26" i="36"/>
  <c r="CQ26" i="36"/>
  <c r="CR26" i="36" s="1"/>
  <c r="CT25" i="36"/>
  <c r="CS25" i="36"/>
  <c r="CQ25" i="36"/>
  <c r="CR25" i="36" s="1"/>
  <c r="CT24" i="36"/>
  <c r="CS24" i="36"/>
  <c r="CQ24" i="36"/>
  <c r="CR24" i="36" s="1"/>
  <c r="CT23" i="36"/>
  <c r="CS23" i="36"/>
  <c r="CQ23" i="36"/>
  <c r="CR23" i="36" s="1"/>
  <c r="CT22" i="36"/>
  <c r="CS22" i="36"/>
  <c r="CQ22" i="36"/>
  <c r="CR22" i="36" s="1"/>
  <c r="CT21" i="36"/>
  <c r="CS21" i="36"/>
  <c r="CQ21" i="36"/>
  <c r="CR21" i="36" s="1"/>
  <c r="CT20" i="36"/>
  <c r="CS20" i="36"/>
  <c r="CQ20" i="36"/>
  <c r="CR20" i="36" s="1"/>
  <c r="CT19" i="36"/>
  <c r="CS19" i="36"/>
  <c r="CQ19" i="36"/>
  <c r="CR19" i="36" s="1"/>
  <c r="CT18" i="36"/>
  <c r="CS18" i="36"/>
  <c r="CQ18" i="36"/>
  <c r="CR18" i="36" s="1"/>
  <c r="CT17" i="36"/>
  <c r="CS17" i="36"/>
  <c r="CQ17" i="36"/>
  <c r="CR17" i="36" s="1"/>
  <c r="CT16" i="36"/>
  <c r="CS16" i="36"/>
  <c r="CQ16" i="36"/>
  <c r="CR16" i="36" s="1"/>
  <c r="CT15" i="36"/>
  <c r="CS15" i="36"/>
  <c r="CQ15" i="36"/>
  <c r="CR15" i="36" s="1"/>
  <c r="CT14" i="36"/>
  <c r="CS14" i="36"/>
  <c r="CQ14" i="36"/>
  <c r="CR14" i="36" s="1"/>
  <c r="CT13" i="36"/>
  <c r="CS13" i="36"/>
  <c r="CQ13" i="36"/>
  <c r="CR13" i="36" s="1"/>
  <c r="CT12" i="36"/>
  <c r="CS12" i="36"/>
  <c r="CQ12" i="36"/>
  <c r="CR12" i="36" s="1"/>
  <c r="CT11" i="36"/>
  <c r="CS11" i="36"/>
  <c r="CQ11" i="36"/>
  <c r="CR11" i="36" s="1"/>
  <c r="CT10" i="36"/>
  <c r="CS10" i="36"/>
  <c r="CQ10" i="36"/>
  <c r="CR10" i="36" s="1"/>
  <c r="CT9" i="36"/>
  <c r="CS9" i="36"/>
  <c r="CQ9" i="36"/>
  <c r="CR9" i="36" s="1"/>
  <c r="CT8" i="36"/>
  <c r="CS8" i="36"/>
  <c r="CQ8" i="36"/>
  <c r="CR8" i="36" s="1"/>
  <c r="CF506" i="36"/>
  <c r="CE506" i="36"/>
  <c r="CC506" i="36"/>
  <c r="CD506" i="36" s="1"/>
  <c r="CF505" i="36"/>
  <c r="CE505" i="36"/>
  <c r="CC505" i="36"/>
  <c r="CD505" i="36" s="1"/>
  <c r="CF504" i="36"/>
  <c r="CE504" i="36"/>
  <c r="CC504" i="36"/>
  <c r="CD504" i="36" s="1"/>
  <c r="CF503" i="36"/>
  <c r="CE503" i="36"/>
  <c r="CC503" i="36"/>
  <c r="CD503" i="36" s="1"/>
  <c r="CF502" i="36"/>
  <c r="CE502" i="36"/>
  <c r="CC502" i="36"/>
  <c r="CD502" i="36" s="1"/>
  <c r="CF501" i="36"/>
  <c r="CE501" i="36"/>
  <c r="CC501" i="36"/>
  <c r="CD501" i="36" s="1"/>
  <c r="CF500" i="36"/>
  <c r="CE500" i="36"/>
  <c r="CC500" i="36"/>
  <c r="CD500" i="36" s="1"/>
  <c r="CF499" i="36"/>
  <c r="CE499" i="36"/>
  <c r="CC499" i="36"/>
  <c r="CD499" i="36" s="1"/>
  <c r="CF498" i="36"/>
  <c r="CE498" i="36"/>
  <c r="CC498" i="36"/>
  <c r="CD498" i="36" s="1"/>
  <c r="CF497" i="36"/>
  <c r="CE497" i="36"/>
  <c r="CC497" i="36"/>
  <c r="CD497" i="36" s="1"/>
  <c r="CF496" i="36"/>
  <c r="CE496" i="36"/>
  <c r="CC496" i="36"/>
  <c r="CD496" i="36" s="1"/>
  <c r="CF495" i="36"/>
  <c r="CE495" i="36"/>
  <c r="CC495" i="36"/>
  <c r="CD495" i="36" s="1"/>
  <c r="CF494" i="36"/>
  <c r="CE494" i="36"/>
  <c r="CC494" i="36"/>
  <c r="CD494" i="36" s="1"/>
  <c r="CF493" i="36"/>
  <c r="CE493" i="36"/>
  <c r="CC493" i="36"/>
  <c r="CD493" i="36" s="1"/>
  <c r="CF492" i="36"/>
  <c r="CE492" i="36"/>
  <c r="CC492" i="36"/>
  <c r="CD492" i="36" s="1"/>
  <c r="CF491" i="36"/>
  <c r="CE491" i="36"/>
  <c r="CC491" i="36"/>
  <c r="CD491" i="36" s="1"/>
  <c r="CF490" i="36"/>
  <c r="CE490" i="36"/>
  <c r="CC490" i="36"/>
  <c r="CD490" i="36" s="1"/>
  <c r="CF489" i="36"/>
  <c r="CE489" i="36"/>
  <c r="CC489" i="36"/>
  <c r="CD489" i="36" s="1"/>
  <c r="CF488" i="36"/>
  <c r="CE488" i="36"/>
  <c r="CC488" i="36"/>
  <c r="CD488" i="36" s="1"/>
  <c r="CF487" i="36"/>
  <c r="CE487" i="36"/>
  <c r="CC487" i="36"/>
  <c r="CD487" i="36" s="1"/>
  <c r="CF486" i="36"/>
  <c r="CE486" i="36"/>
  <c r="CC486" i="36"/>
  <c r="CD486" i="36" s="1"/>
  <c r="CF485" i="36"/>
  <c r="CE485" i="36"/>
  <c r="CC485" i="36"/>
  <c r="CD485" i="36" s="1"/>
  <c r="CF484" i="36"/>
  <c r="CE484" i="36"/>
  <c r="CC484" i="36"/>
  <c r="CD484" i="36" s="1"/>
  <c r="CF483" i="36"/>
  <c r="CE483" i="36"/>
  <c r="CC483" i="36"/>
  <c r="CD483" i="36" s="1"/>
  <c r="CF482" i="36"/>
  <c r="CE482" i="36"/>
  <c r="CC482" i="36"/>
  <c r="CD482" i="36" s="1"/>
  <c r="CF481" i="36"/>
  <c r="CE481" i="36"/>
  <c r="CC481" i="36"/>
  <c r="CD481" i="36" s="1"/>
  <c r="CF480" i="36"/>
  <c r="CE480" i="36"/>
  <c r="CC480" i="36"/>
  <c r="CD480" i="36" s="1"/>
  <c r="CF479" i="36"/>
  <c r="CE479" i="36"/>
  <c r="CC479" i="36"/>
  <c r="CD479" i="36" s="1"/>
  <c r="CF478" i="36"/>
  <c r="CE478" i="36"/>
  <c r="CC478" i="36"/>
  <c r="CD478" i="36" s="1"/>
  <c r="CF477" i="36"/>
  <c r="CE477" i="36"/>
  <c r="CC477" i="36"/>
  <c r="CD477" i="36" s="1"/>
  <c r="CF476" i="36"/>
  <c r="CE476" i="36"/>
  <c r="CC476" i="36"/>
  <c r="CD476" i="36" s="1"/>
  <c r="CF475" i="36"/>
  <c r="CE475" i="36"/>
  <c r="CC475" i="36"/>
  <c r="CD475" i="36" s="1"/>
  <c r="CF474" i="36"/>
  <c r="CE474" i="36"/>
  <c r="CC474" i="36"/>
  <c r="CD474" i="36" s="1"/>
  <c r="CF473" i="36"/>
  <c r="CE473" i="36"/>
  <c r="CC473" i="36"/>
  <c r="CD473" i="36" s="1"/>
  <c r="CF472" i="36"/>
  <c r="CE472" i="36"/>
  <c r="CC472" i="36"/>
  <c r="CD472" i="36" s="1"/>
  <c r="CF471" i="36"/>
  <c r="CE471" i="36"/>
  <c r="CC471" i="36"/>
  <c r="CD471" i="36" s="1"/>
  <c r="CF470" i="36"/>
  <c r="CE470" i="36"/>
  <c r="CC470" i="36"/>
  <c r="CD470" i="36" s="1"/>
  <c r="CF469" i="36"/>
  <c r="CE469" i="36"/>
  <c r="CC469" i="36"/>
  <c r="CD469" i="36" s="1"/>
  <c r="CF468" i="36"/>
  <c r="CE468" i="36"/>
  <c r="CC468" i="36"/>
  <c r="CD468" i="36" s="1"/>
  <c r="CF467" i="36"/>
  <c r="CE467" i="36"/>
  <c r="CC467" i="36"/>
  <c r="CD467" i="36" s="1"/>
  <c r="CF466" i="36"/>
  <c r="CE466" i="36"/>
  <c r="CC466" i="36"/>
  <c r="CD466" i="36" s="1"/>
  <c r="CF465" i="36"/>
  <c r="CE465" i="36"/>
  <c r="CC465" i="36"/>
  <c r="CD465" i="36" s="1"/>
  <c r="CF464" i="36"/>
  <c r="CE464" i="36"/>
  <c r="CC464" i="36"/>
  <c r="CD464" i="36" s="1"/>
  <c r="CF463" i="36"/>
  <c r="CE463" i="36"/>
  <c r="CC463" i="36"/>
  <c r="CD463" i="36" s="1"/>
  <c r="CF462" i="36"/>
  <c r="CE462" i="36"/>
  <c r="CC462" i="36"/>
  <c r="CD462" i="36" s="1"/>
  <c r="CF461" i="36"/>
  <c r="CE461" i="36"/>
  <c r="CC461" i="36"/>
  <c r="CD461" i="36" s="1"/>
  <c r="CF460" i="36"/>
  <c r="CE460" i="36"/>
  <c r="CC460" i="36"/>
  <c r="CD460" i="36" s="1"/>
  <c r="CF459" i="36"/>
  <c r="CE459" i="36"/>
  <c r="CC459" i="36"/>
  <c r="CD459" i="36" s="1"/>
  <c r="CF458" i="36"/>
  <c r="CE458" i="36"/>
  <c r="CC458" i="36"/>
  <c r="CD458" i="36" s="1"/>
  <c r="CF457" i="36"/>
  <c r="CE457" i="36"/>
  <c r="CC457" i="36"/>
  <c r="CD457" i="36" s="1"/>
  <c r="CF456" i="36"/>
  <c r="CE456" i="36"/>
  <c r="CC456" i="36"/>
  <c r="CD456" i="36" s="1"/>
  <c r="CF455" i="36"/>
  <c r="CE455" i="36"/>
  <c r="CC455" i="36"/>
  <c r="CD455" i="36" s="1"/>
  <c r="CF454" i="36"/>
  <c r="CE454" i="36"/>
  <c r="CC454" i="36"/>
  <c r="CD454" i="36" s="1"/>
  <c r="CF453" i="36"/>
  <c r="CE453" i="36"/>
  <c r="CC453" i="36"/>
  <c r="CD453" i="36" s="1"/>
  <c r="CF452" i="36"/>
  <c r="CE452" i="36"/>
  <c r="CC452" i="36"/>
  <c r="CD452" i="36" s="1"/>
  <c r="CF451" i="36"/>
  <c r="CE451" i="36"/>
  <c r="CC451" i="36"/>
  <c r="CD451" i="36" s="1"/>
  <c r="CF450" i="36"/>
  <c r="CE450" i="36"/>
  <c r="CC450" i="36"/>
  <c r="CD450" i="36" s="1"/>
  <c r="CF449" i="36"/>
  <c r="CE449" i="36"/>
  <c r="CC449" i="36"/>
  <c r="CD449" i="36" s="1"/>
  <c r="CF448" i="36"/>
  <c r="CE448" i="36"/>
  <c r="CC448" i="36"/>
  <c r="CD448" i="36" s="1"/>
  <c r="CF447" i="36"/>
  <c r="CE447" i="36"/>
  <c r="CC447" i="36"/>
  <c r="CD447" i="36" s="1"/>
  <c r="CF446" i="36"/>
  <c r="CE446" i="36"/>
  <c r="CC446" i="36"/>
  <c r="CD446" i="36" s="1"/>
  <c r="CF445" i="36"/>
  <c r="CE445" i="36"/>
  <c r="CC445" i="36"/>
  <c r="CD445" i="36" s="1"/>
  <c r="CF444" i="36"/>
  <c r="CE444" i="36"/>
  <c r="CC444" i="36"/>
  <c r="CD444" i="36" s="1"/>
  <c r="CF443" i="36"/>
  <c r="CE443" i="36"/>
  <c r="CC443" i="36"/>
  <c r="CD443" i="36" s="1"/>
  <c r="CF442" i="36"/>
  <c r="CE442" i="36"/>
  <c r="CC442" i="36"/>
  <c r="CD442" i="36" s="1"/>
  <c r="CF441" i="36"/>
  <c r="CE441" i="36"/>
  <c r="CC441" i="36"/>
  <c r="CD441" i="36" s="1"/>
  <c r="CF440" i="36"/>
  <c r="CE440" i="36"/>
  <c r="CC440" i="36"/>
  <c r="CD440" i="36" s="1"/>
  <c r="CF439" i="36"/>
  <c r="CE439" i="36"/>
  <c r="CC439" i="36"/>
  <c r="CD439" i="36" s="1"/>
  <c r="CF438" i="36"/>
  <c r="CE438" i="36"/>
  <c r="CC438" i="36"/>
  <c r="CD438" i="36" s="1"/>
  <c r="CF437" i="36"/>
  <c r="CE437" i="36"/>
  <c r="CC437" i="36"/>
  <c r="CD437" i="36" s="1"/>
  <c r="CF436" i="36"/>
  <c r="CE436" i="36"/>
  <c r="CC436" i="36"/>
  <c r="CD436" i="36" s="1"/>
  <c r="CF435" i="36"/>
  <c r="CE435" i="36"/>
  <c r="CC435" i="36"/>
  <c r="CD435" i="36" s="1"/>
  <c r="CF434" i="36"/>
  <c r="CE434" i="36"/>
  <c r="CC434" i="36"/>
  <c r="CD434" i="36" s="1"/>
  <c r="CF433" i="36"/>
  <c r="CE433" i="36"/>
  <c r="CC433" i="36"/>
  <c r="CD433" i="36" s="1"/>
  <c r="CF432" i="36"/>
  <c r="CE432" i="36"/>
  <c r="CC432" i="36"/>
  <c r="CD432" i="36" s="1"/>
  <c r="CF431" i="36"/>
  <c r="CE431" i="36"/>
  <c r="CC431" i="36"/>
  <c r="CD431" i="36" s="1"/>
  <c r="CF430" i="36"/>
  <c r="CE430" i="36"/>
  <c r="CC430" i="36"/>
  <c r="CD430" i="36" s="1"/>
  <c r="CF429" i="36"/>
  <c r="CE429" i="36"/>
  <c r="CC429" i="36"/>
  <c r="CD429" i="36" s="1"/>
  <c r="CF428" i="36"/>
  <c r="CE428" i="36"/>
  <c r="CC428" i="36"/>
  <c r="CD428" i="36" s="1"/>
  <c r="CF427" i="36"/>
  <c r="CE427" i="36"/>
  <c r="CC427" i="36"/>
  <c r="CD427" i="36" s="1"/>
  <c r="CF426" i="36"/>
  <c r="CE426" i="36"/>
  <c r="CC426" i="36"/>
  <c r="CD426" i="36" s="1"/>
  <c r="CF425" i="36"/>
  <c r="CE425" i="36"/>
  <c r="CC425" i="36"/>
  <c r="CD425" i="36" s="1"/>
  <c r="CF424" i="36"/>
  <c r="CE424" i="36"/>
  <c r="CC424" i="36"/>
  <c r="CD424" i="36" s="1"/>
  <c r="CF423" i="36"/>
  <c r="CE423" i="36"/>
  <c r="CC423" i="36"/>
  <c r="CD423" i="36" s="1"/>
  <c r="CF422" i="36"/>
  <c r="CE422" i="36"/>
  <c r="CC422" i="36"/>
  <c r="CD422" i="36" s="1"/>
  <c r="CF421" i="36"/>
  <c r="CE421" i="36"/>
  <c r="CC421" i="36"/>
  <c r="CD421" i="36" s="1"/>
  <c r="CF420" i="36"/>
  <c r="CE420" i="36"/>
  <c r="CC420" i="36"/>
  <c r="CD420" i="36" s="1"/>
  <c r="CF419" i="36"/>
  <c r="CE419" i="36"/>
  <c r="CC419" i="36"/>
  <c r="CD419" i="36" s="1"/>
  <c r="CF418" i="36"/>
  <c r="CE418" i="36"/>
  <c r="CC418" i="36"/>
  <c r="CD418" i="36" s="1"/>
  <c r="CF417" i="36"/>
  <c r="CE417" i="36"/>
  <c r="CC417" i="36"/>
  <c r="CD417" i="36" s="1"/>
  <c r="CF416" i="36"/>
  <c r="CE416" i="36"/>
  <c r="CC416" i="36"/>
  <c r="CD416" i="36" s="1"/>
  <c r="CF415" i="36"/>
  <c r="CE415" i="36"/>
  <c r="CC415" i="36"/>
  <c r="CD415" i="36" s="1"/>
  <c r="CF414" i="36"/>
  <c r="CE414" i="36"/>
  <c r="CC414" i="36"/>
  <c r="CD414" i="36" s="1"/>
  <c r="CF413" i="36"/>
  <c r="CE413" i="36"/>
  <c r="CC413" i="36"/>
  <c r="CD413" i="36" s="1"/>
  <c r="CF412" i="36"/>
  <c r="CE412" i="36"/>
  <c r="CC412" i="36"/>
  <c r="CD412" i="36" s="1"/>
  <c r="CF411" i="36"/>
  <c r="CE411" i="36"/>
  <c r="CC411" i="36"/>
  <c r="CD411" i="36" s="1"/>
  <c r="CF410" i="36"/>
  <c r="CE410" i="36"/>
  <c r="CC410" i="36"/>
  <c r="CD410" i="36" s="1"/>
  <c r="CF409" i="36"/>
  <c r="CE409" i="36"/>
  <c r="CC409" i="36"/>
  <c r="CD409" i="36" s="1"/>
  <c r="CF408" i="36"/>
  <c r="CE408" i="36"/>
  <c r="CC408" i="36"/>
  <c r="CD408" i="36" s="1"/>
  <c r="CF407" i="36"/>
  <c r="CE407" i="36"/>
  <c r="CC407" i="36"/>
  <c r="CD407" i="36" s="1"/>
  <c r="CF406" i="36"/>
  <c r="CE406" i="36"/>
  <c r="CC406" i="36"/>
  <c r="CD406" i="36" s="1"/>
  <c r="CF405" i="36"/>
  <c r="CE405" i="36"/>
  <c r="CC405" i="36"/>
  <c r="CD405" i="36" s="1"/>
  <c r="CF404" i="36"/>
  <c r="CE404" i="36"/>
  <c r="CC404" i="36"/>
  <c r="CD404" i="36" s="1"/>
  <c r="CF403" i="36"/>
  <c r="CE403" i="36"/>
  <c r="CC403" i="36"/>
  <c r="CD403" i="36" s="1"/>
  <c r="CF402" i="36"/>
  <c r="CE402" i="36"/>
  <c r="CC402" i="36"/>
  <c r="CD402" i="36" s="1"/>
  <c r="CF401" i="36"/>
  <c r="CE401" i="36"/>
  <c r="CC401" i="36"/>
  <c r="CD401" i="36" s="1"/>
  <c r="CF400" i="36"/>
  <c r="CE400" i="36"/>
  <c r="CC400" i="36"/>
  <c r="CD400" i="36" s="1"/>
  <c r="CF399" i="36"/>
  <c r="CE399" i="36"/>
  <c r="CC399" i="36"/>
  <c r="CD399" i="36" s="1"/>
  <c r="CF398" i="36"/>
  <c r="CE398" i="36"/>
  <c r="CC398" i="36"/>
  <c r="CD398" i="36" s="1"/>
  <c r="CF397" i="36"/>
  <c r="CE397" i="36"/>
  <c r="CC397" i="36"/>
  <c r="CD397" i="36" s="1"/>
  <c r="CF396" i="36"/>
  <c r="CE396" i="36"/>
  <c r="CC396" i="36"/>
  <c r="CD396" i="36" s="1"/>
  <c r="CF395" i="36"/>
  <c r="CE395" i="36"/>
  <c r="CC395" i="36"/>
  <c r="CD395" i="36" s="1"/>
  <c r="CF394" i="36"/>
  <c r="CE394" i="36"/>
  <c r="CC394" i="36"/>
  <c r="CD394" i="36" s="1"/>
  <c r="CF393" i="36"/>
  <c r="CE393" i="36"/>
  <c r="CC393" i="36"/>
  <c r="CD393" i="36" s="1"/>
  <c r="CF392" i="36"/>
  <c r="CE392" i="36"/>
  <c r="CC392" i="36"/>
  <c r="CD392" i="36" s="1"/>
  <c r="CF391" i="36"/>
  <c r="CE391" i="36"/>
  <c r="CC391" i="36"/>
  <c r="CD391" i="36" s="1"/>
  <c r="CF390" i="36"/>
  <c r="CE390" i="36"/>
  <c r="CC390" i="36"/>
  <c r="CD390" i="36" s="1"/>
  <c r="CF389" i="36"/>
  <c r="CE389" i="36"/>
  <c r="CC389" i="36"/>
  <c r="CD389" i="36" s="1"/>
  <c r="CF388" i="36"/>
  <c r="CE388" i="36"/>
  <c r="CC388" i="36"/>
  <c r="CD388" i="36" s="1"/>
  <c r="CF387" i="36"/>
  <c r="CE387" i="36"/>
  <c r="CC387" i="36"/>
  <c r="CD387" i="36" s="1"/>
  <c r="CF386" i="36"/>
  <c r="CE386" i="36"/>
  <c r="CC386" i="36"/>
  <c r="CD386" i="36" s="1"/>
  <c r="CF385" i="36"/>
  <c r="CE385" i="36"/>
  <c r="CC385" i="36"/>
  <c r="CD385" i="36" s="1"/>
  <c r="CF384" i="36"/>
  <c r="CE384" i="36"/>
  <c r="CC384" i="36"/>
  <c r="CD384" i="36" s="1"/>
  <c r="CF383" i="36"/>
  <c r="CE383" i="36"/>
  <c r="CC383" i="36"/>
  <c r="CD383" i="36" s="1"/>
  <c r="CF382" i="36"/>
  <c r="CE382" i="36"/>
  <c r="CC382" i="36"/>
  <c r="CD382" i="36" s="1"/>
  <c r="CF381" i="36"/>
  <c r="CE381" i="36"/>
  <c r="CC381" i="36"/>
  <c r="CD381" i="36" s="1"/>
  <c r="CF380" i="36"/>
  <c r="CE380" i="36"/>
  <c r="CC380" i="36"/>
  <c r="CD380" i="36" s="1"/>
  <c r="CF379" i="36"/>
  <c r="CE379" i="36"/>
  <c r="CC379" i="36"/>
  <c r="CD379" i="36" s="1"/>
  <c r="CF378" i="36"/>
  <c r="CE378" i="36"/>
  <c r="CC378" i="36"/>
  <c r="CD378" i="36" s="1"/>
  <c r="CF377" i="36"/>
  <c r="CE377" i="36"/>
  <c r="CC377" i="36"/>
  <c r="CD377" i="36" s="1"/>
  <c r="CF376" i="36"/>
  <c r="CE376" i="36"/>
  <c r="CC376" i="36"/>
  <c r="CD376" i="36" s="1"/>
  <c r="CF375" i="36"/>
  <c r="CE375" i="36"/>
  <c r="CC375" i="36"/>
  <c r="CD375" i="36" s="1"/>
  <c r="CF374" i="36"/>
  <c r="CE374" i="36"/>
  <c r="CC374" i="36"/>
  <c r="CD374" i="36" s="1"/>
  <c r="CF373" i="36"/>
  <c r="CE373" i="36"/>
  <c r="CC373" i="36"/>
  <c r="CD373" i="36" s="1"/>
  <c r="CF372" i="36"/>
  <c r="CE372" i="36"/>
  <c r="CC372" i="36"/>
  <c r="CD372" i="36" s="1"/>
  <c r="CF371" i="36"/>
  <c r="CE371" i="36"/>
  <c r="CC371" i="36"/>
  <c r="CD371" i="36" s="1"/>
  <c r="CF370" i="36"/>
  <c r="CE370" i="36"/>
  <c r="CC370" i="36"/>
  <c r="CD370" i="36" s="1"/>
  <c r="CF369" i="36"/>
  <c r="CE369" i="36"/>
  <c r="CC369" i="36"/>
  <c r="CD369" i="36" s="1"/>
  <c r="CF368" i="36"/>
  <c r="CE368" i="36"/>
  <c r="CC368" i="36"/>
  <c r="CD368" i="36" s="1"/>
  <c r="CF367" i="36"/>
  <c r="CE367" i="36"/>
  <c r="CC367" i="36"/>
  <c r="CD367" i="36" s="1"/>
  <c r="CF366" i="36"/>
  <c r="CE366" i="36"/>
  <c r="CC366" i="36"/>
  <c r="CD366" i="36" s="1"/>
  <c r="CF365" i="36"/>
  <c r="CE365" i="36"/>
  <c r="CC365" i="36"/>
  <c r="CD365" i="36" s="1"/>
  <c r="CF364" i="36"/>
  <c r="CE364" i="36"/>
  <c r="CC364" i="36"/>
  <c r="CD364" i="36" s="1"/>
  <c r="CF363" i="36"/>
  <c r="CE363" i="36"/>
  <c r="CC363" i="36"/>
  <c r="CD363" i="36" s="1"/>
  <c r="CF362" i="36"/>
  <c r="CE362" i="36"/>
  <c r="CC362" i="36"/>
  <c r="CD362" i="36" s="1"/>
  <c r="CF361" i="36"/>
  <c r="CE361" i="36"/>
  <c r="CC361" i="36"/>
  <c r="CD361" i="36" s="1"/>
  <c r="CF360" i="36"/>
  <c r="CE360" i="36"/>
  <c r="CC360" i="36"/>
  <c r="CD360" i="36" s="1"/>
  <c r="CF359" i="36"/>
  <c r="CE359" i="36"/>
  <c r="CC359" i="36"/>
  <c r="CD359" i="36" s="1"/>
  <c r="CF358" i="36"/>
  <c r="CE358" i="36"/>
  <c r="CC358" i="36"/>
  <c r="CD358" i="36" s="1"/>
  <c r="CF357" i="36"/>
  <c r="CE357" i="36"/>
  <c r="CC357" i="36"/>
  <c r="CD357" i="36" s="1"/>
  <c r="CF356" i="36"/>
  <c r="CE356" i="36"/>
  <c r="CC356" i="36"/>
  <c r="CD356" i="36" s="1"/>
  <c r="CF355" i="36"/>
  <c r="CE355" i="36"/>
  <c r="CC355" i="36"/>
  <c r="CD355" i="36" s="1"/>
  <c r="CF354" i="36"/>
  <c r="CE354" i="36"/>
  <c r="CC354" i="36"/>
  <c r="CD354" i="36" s="1"/>
  <c r="CF353" i="36"/>
  <c r="CE353" i="36"/>
  <c r="CC353" i="36"/>
  <c r="CD353" i="36" s="1"/>
  <c r="CF352" i="36"/>
  <c r="CE352" i="36"/>
  <c r="CC352" i="36"/>
  <c r="CD352" i="36" s="1"/>
  <c r="CF351" i="36"/>
  <c r="CE351" i="36"/>
  <c r="CC351" i="36"/>
  <c r="CD351" i="36" s="1"/>
  <c r="CF350" i="36"/>
  <c r="CE350" i="36"/>
  <c r="CC350" i="36"/>
  <c r="CD350" i="36" s="1"/>
  <c r="CF349" i="36"/>
  <c r="CE349" i="36"/>
  <c r="CC349" i="36"/>
  <c r="CD349" i="36" s="1"/>
  <c r="CF348" i="36"/>
  <c r="CE348" i="36"/>
  <c r="CC348" i="36"/>
  <c r="CD348" i="36" s="1"/>
  <c r="CF347" i="36"/>
  <c r="CE347" i="36"/>
  <c r="CC347" i="36"/>
  <c r="CD347" i="36" s="1"/>
  <c r="CF346" i="36"/>
  <c r="CE346" i="36"/>
  <c r="CC346" i="36"/>
  <c r="CD346" i="36" s="1"/>
  <c r="CF345" i="36"/>
  <c r="CE345" i="36"/>
  <c r="CC345" i="36"/>
  <c r="CD345" i="36" s="1"/>
  <c r="CF344" i="36"/>
  <c r="CE344" i="36"/>
  <c r="CC344" i="36"/>
  <c r="CD344" i="36" s="1"/>
  <c r="CF343" i="36"/>
  <c r="CE343" i="36"/>
  <c r="CC343" i="36"/>
  <c r="CD343" i="36" s="1"/>
  <c r="CF342" i="36"/>
  <c r="CE342" i="36"/>
  <c r="CC342" i="36"/>
  <c r="CD342" i="36" s="1"/>
  <c r="CF341" i="36"/>
  <c r="CE341" i="36"/>
  <c r="CC341" i="36"/>
  <c r="CD341" i="36" s="1"/>
  <c r="CF340" i="36"/>
  <c r="CE340" i="36"/>
  <c r="CC340" i="36"/>
  <c r="CD340" i="36" s="1"/>
  <c r="CF339" i="36"/>
  <c r="CE339" i="36"/>
  <c r="CC339" i="36"/>
  <c r="CD339" i="36" s="1"/>
  <c r="CF338" i="36"/>
  <c r="CE338" i="36"/>
  <c r="CC338" i="36"/>
  <c r="CD338" i="36" s="1"/>
  <c r="CF337" i="36"/>
  <c r="CE337" i="36"/>
  <c r="CC337" i="36"/>
  <c r="CD337" i="36" s="1"/>
  <c r="CF336" i="36"/>
  <c r="CE336" i="36"/>
  <c r="CC336" i="36"/>
  <c r="CD336" i="36" s="1"/>
  <c r="CF335" i="36"/>
  <c r="CE335" i="36"/>
  <c r="CC335" i="36"/>
  <c r="CD335" i="36" s="1"/>
  <c r="CF334" i="36"/>
  <c r="CE334" i="36"/>
  <c r="CC334" i="36"/>
  <c r="CD334" i="36" s="1"/>
  <c r="CF333" i="36"/>
  <c r="CE333" i="36"/>
  <c r="CC333" i="36"/>
  <c r="CD333" i="36" s="1"/>
  <c r="CF332" i="36"/>
  <c r="CE332" i="36"/>
  <c r="CC332" i="36"/>
  <c r="CD332" i="36" s="1"/>
  <c r="CF331" i="36"/>
  <c r="CE331" i="36"/>
  <c r="CC331" i="36"/>
  <c r="CD331" i="36" s="1"/>
  <c r="CF330" i="36"/>
  <c r="CE330" i="36"/>
  <c r="CC330" i="36"/>
  <c r="CD330" i="36" s="1"/>
  <c r="CF329" i="36"/>
  <c r="CE329" i="36"/>
  <c r="CC329" i="36"/>
  <c r="CD329" i="36" s="1"/>
  <c r="CF328" i="36"/>
  <c r="CE328" i="36"/>
  <c r="CC328" i="36"/>
  <c r="CD328" i="36" s="1"/>
  <c r="CF327" i="36"/>
  <c r="CE327" i="36"/>
  <c r="CC327" i="36"/>
  <c r="CD327" i="36" s="1"/>
  <c r="CF326" i="36"/>
  <c r="CE326" i="36"/>
  <c r="CC326" i="36"/>
  <c r="CD326" i="36" s="1"/>
  <c r="CF325" i="36"/>
  <c r="CE325" i="36"/>
  <c r="CC325" i="36"/>
  <c r="CD325" i="36" s="1"/>
  <c r="CF324" i="36"/>
  <c r="CE324" i="36"/>
  <c r="CC324" i="36"/>
  <c r="CD324" i="36" s="1"/>
  <c r="CF323" i="36"/>
  <c r="CE323" i="36"/>
  <c r="CC323" i="36"/>
  <c r="CD323" i="36" s="1"/>
  <c r="CF322" i="36"/>
  <c r="CE322" i="36"/>
  <c r="CC322" i="36"/>
  <c r="CD322" i="36" s="1"/>
  <c r="CF321" i="36"/>
  <c r="CE321" i="36"/>
  <c r="CC321" i="36"/>
  <c r="CD321" i="36" s="1"/>
  <c r="CF320" i="36"/>
  <c r="CE320" i="36"/>
  <c r="CC320" i="36"/>
  <c r="CD320" i="36" s="1"/>
  <c r="CF319" i="36"/>
  <c r="CE319" i="36"/>
  <c r="CC319" i="36"/>
  <c r="CD319" i="36" s="1"/>
  <c r="CF318" i="36"/>
  <c r="CE318" i="36"/>
  <c r="CC318" i="36"/>
  <c r="CD318" i="36" s="1"/>
  <c r="CF317" i="36"/>
  <c r="CE317" i="36"/>
  <c r="CC317" i="36"/>
  <c r="CD317" i="36" s="1"/>
  <c r="CF316" i="36"/>
  <c r="CE316" i="36"/>
  <c r="CC316" i="36"/>
  <c r="CD316" i="36" s="1"/>
  <c r="CF315" i="36"/>
  <c r="CE315" i="36"/>
  <c r="CC315" i="36"/>
  <c r="CD315" i="36" s="1"/>
  <c r="CF314" i="36"/>
  <c r="CE314" i="36"/>
  <c r="CC314" i="36"/>
  <c r="CD314" i="36" s="1"/>
  <c r="CF313" i="36"/>
  <c r="CE313" i="36"/>
  <c r="CC313" i="36"/>
  <c r="CD313" i="36" s="1"/>
  <c r="CF312" i="36"/>
  <c r="CE312" i="36"/>
  <c r="CC312" i="36"/>
  <c r="CD312" i="36" s="1"/>
  <c r="CF311" i="36"/>
  <c r="CE311" i="36"/>
  <c r="CC311" i="36"/>
  <c r="CD311" i="36" s="1"/>
  <c r="CF310" i="36"/>
  <c r="CE310" i="36"/>
  <c r="CC310" i="36"/>
  <c r="CD310" i="36" s="1"/>
  <c r="CF309" i="36"/>
  <c r="CE309" i="36"/>
  <c r="CC309" i="36"/>
  <c r="CD309" i="36" s="1"/>
  <c r="CF308" i="36"/>
  <c r="CE308" i="36"/>
  <c r="CC308" i="36"/>
  <c r="CD308" i="36" s="1"/>
  <c r="CF307" i="36"/>
  <c r="CE307" i="36"/>
  <c r="CC307" i="36"/>
  <c r="CD307" i="36" s="1"/>
  <c r="CF306" i="36"/>
  <c r="CE306" i="36"/>
  <c r="CC306" i="36"/>
  <c r="CD306" i="36" s="1"/>
  <c r="CF305" i="36"/>
  <c r="CE305" i="36"/>
  <c r="CC305" i="36"/>
  <c r="CD305" i="36" s="1"/>
  <c r="CF304" i="36"/>
  <c r="CE304" i="36"/>
  <c r="CC304" i="36"/>
  <c r="CD304" i="36" s="1"/>
  <c r="CF303" i="36"/>
  <c r="CE303" i="36"/>
  <c r="CC303" i="36"/>
  <c r="CD303" i="36" s="1"/>
  <c r="CF302" i="36"/>
  <c r="CE302" i="36"/>
  <c r="CC302" i="36"/>
  <c r="CD302" i="36" s="1"/>
  <c r="CF301" i="36"/>
  <c r="CE301" i="36"/>
  <c r="CC301" i="36"/>
  <c r="CD301" i="36" s="1"/>
  <c r="CF300" i="36"/>
  <c r="CE300" i="36"/>
  <c r="CC300" i="36"/>
  <c r="CD300" i="36" s="1"/>
  <c r="CF299" i="36"/>
  <c r="CE299" i="36"/>
  <c r="CC299" i="36"/>
  <c r="CD299" i="36" s="1"/>
  <c r="CF298" i="36"/>
  <c r="CE298" i="36"/>
  <c r="CC298" i="36"/>
  <c r="CD298" i="36" s="1"/>
  <c r="CF297" i="36"/>
  <c r="CE297" i="36"/>
  <c r="CC297" i="36"/>
  <c r="CD297" i="36" s="1"/>
  <c r="CF296" i="36"/>
  <c r="CE296" i="36"/>
  <c r="CC296" i="36"/>
  <c r="CD296" i="36" s="1"/>
  <c r="CF295" i="36"/>
  <c r="CE295" i="36"/>
  <c r="CC295" i="36"/>
  <c r="CD295" i="36" s="1"/>
  <c r="CF294" i="36"/>
  <c r="CE294" i="36"/>
  <c r="CC294" i="36"/>
  <c r="CD294" i="36" s="1"/>
  <c r="CF293" i="36"/>
  <c r="CE293" i="36"/>
  <c r="CC293" i="36"/>
  <c r="CD293" i="36" s="1"/>
  <c r="CF292" i="36"/>
  <c r="CE292" i="36"/>
  <c r="CC292" i="36"/>
  <c r="CD292" i="36" s="1"/>
  <c r="CF291" i="36"/>
  <c r="CE291" i="36"/>
  <c r="CC291" i="36"/>
  <c r="CD291" i="36" s="1"/>
  <c r="CF290" i="36"/>
  <c r="CE290" i="36"/>
  <c r="CC290" i="36"/>
  <c r="CD290" i="36" s="1"/>
  <c r="CF289" i="36"/>
  <c r="CE289" i="36"/>
  <c r="CC289" i="36"/>
  <c r="CD289" i="36" s="1"/>
  <c r="CF288" i="36"/>
  <c r="CE288" i="36"/>
  <c r="CC288" i="36"/>
  <c r="CD288" i="36" s="1"/>
  <c r="CF287" i="36"/>
  <c r="CE287" i="36"/>
  <c r="CC287" i="36"/>
  <c r="CD287" i="36" s="1"/>
  <c r="CF286" i="36"/>
  <c r="CE286" i="36"/>
  <c r="CC286" i="36"/>
  <c r="CD286" i="36" s="1"/>
  <c r="CF285" i="36"/>
  <c r="CE285" i="36"/>
  <c r="CC285" i="36"/>
  <c r="CD285" i="36" s="1"/>
  <c r="CF284" i="36"/>
  <c r="CE284" i="36"/>
  <c r="CC284" i="36"/>
  <c r="CD284" i="36" s="1"/>
  <c r="CF283" i="36"/>
  <c r="CE283" i="36"/>
  <c r="CC283" i="36"/>
  <c r="CD283" i="36" s="1"/>
  <c r="CF282" i="36"/>
  <c r="CE282" i="36"/>
  <c r="CC282" i="36"/>
  <c r="CD282" i="36" s="1"/>
  <c r="CF281" i="36"/>
  <c r="CE281" i="36"/>
  <c r="CC281" i="36"/>
  <c r="CD281" i="36" s="1"/>
  <c r="CF280" i="36"/>
  <c r="CE280" i="36"/>
  <c r="CC280" i="36"/>
  <c r="CD280" i="36" s="1"/>
  <c r="CF279" i="36"/>
  <c r="CE279" i="36"/>
  <c r="CC279" i="36"/>
  <c r="CD279" i="36" s="1"/>
  <c r="CF278" i="36"/>
  <c r="CE278" i="36"/>
  <c r="CC278" i="36"/>
  <c r="CD278" i="36" s="1"/>
  <c r="CF277" i="36"/>
  <c r="CE277" i="36"/>
  <c r="CC277" i="36"/>
  <c r="CD277" i="36" s="1"/>
  <c r="CF276" i="36"/>
  <c r="CE276" i="36"/>
  <c r="CC276" i="36"/>
  <c r="CD276" i="36" s="1"/>
  <c r="CF275" i="36"/>
  <c r="CE275" i="36"/>
  <c r="CC275" i="36"/>
  <c r="CD275" i="36" s="1"/>
  <c r="CF274" i="36"/>
  <c r="CE274" i="36"/>
  <c r="CC274" i="36"/>
  <c r="CD274" i="36" s="1"/>
  <c r="CF273" i="36"/>
  <c r="CE273" i="36"/>
  <c r="CC273" i="36"/>
  <c r="CD273" i="36" s="1"/>
  <c r="CF272" i="36"/>
  <c r="CE272" i="36"/>
  <c r="CC272" i="36"/>
  <c r="CD272" i="36" s="1"/>
  <c r="CF271" i="36"/>
  <c r="CE271" i="36"/>
  <c r="CC271" i="36"/>
  <c r="CD271" i="36" s="1"/>
  <c r="CF270" i="36"/>
  <c r="CE270" i="36"/>
  <c r="CC270" i="36"/>
  <c r="CD270" i="36" s="1"/>
  <c r="CF269" i="36"/>
  <c r="CE269" i="36"/>
  <c r="CC269" i="36"/>
  <c r="CD269" i="36" s="1"/>
  <c r="CF268" i="36"/>
  <c r="CE268" i="36"/>
  <c r="CC268" i="36"/>
  <c r="CD268" i="36" s="1"/>
  <c r="CF267" i="36"/>
  <c r="CE267" i="36"/>
  <c r="CC267" i="36"/>
  <c r="CD267" i="36" s="1"/>
  <c r="CF266" i="36"/>
  <c r="CE266" i="36"/>
  <c r="CC266" i="36"/>
  <c r="CD266" i="36" s="1"/>
  <c r="CF265" i="36"/>
  <c r="CE265" i="36"/>
  <c r="CC265" i="36"/>
  <c r="CD265" i="36" s="1"/>
  <c r="CF264" i="36"/>
  <c r="CE264" i="36"/>
  <c r="CC264" i="36"/>
  <c r="CD264" i="36" s="1"/>
  <c r="CF263" i="36"/>
  <c r="CE263" i="36"/>
  <c r="CC263" i="36"/>
  <c r="CD263" i="36" s="1"/>
  <c r="CF262" i="36"/>
  <c r="CE262" i="36"/>
  <c r="CC262" i="36"/>
  <c r="CD262" i="36" s="1"/>
  <c r="CF261" i="36"/>
  <c r="CE261" i="36"/>
  <c r="CC261" i="36"/>
  <c r="CD261" i="36" s="1"/>
  <c r="CF260" i="36"/>
  <c r="CE260" i="36"/>
  <c r="CC260" i="36"/>
  <c r="CD260" i="36" s="1"/>
  <c r="CF259" i="36"/>
  <c r="CE259" i="36"/>
  <c r="CC259" i="36"/>
  <c r="CD259" i="36" s="1"/>
  <c r="CF258" i="36"/>
  <c r="CE258" i="36"/>
  <c r="CC258" i="36"/>
  <c r="CD258" i="36" s="1"/>
  <c r="CF257" i="36"/>
  <c r="CE257" i="36"/>
  <c r="CC257" i="36"/>
  <c r="CD257" i="36" s="1"/>
  <c r="CF256" i="36"/>
  <c r="CE256" i="36"/>
  <c r="CC256" i="36"/>
  <c r="CD256" i="36" s="1"/>
  <c r="CF255" i="36"/>
  <c r="CE255" i="36"/>
  <c r="CC255" i="36"/>
  <c r="CD255" i="36" s="1"/>
  <c r="CF254" i="36"/>
  <c r="CE254" i="36"/>
  <c r="CC254" i="36"/>
  <c r="CD254" i="36" s="1"/>
  <c r="CF253" i="36"/>
  <c r="CE253" i="36"/>
  <c r="CC253" i="36"/>
  <c r="CD253" i="36" s="1"/>
  <c r="CF252" i="36"/>
  <c r="CE252" i="36"/>
  <c r="CC252" i="36"/>
  <c r="CD252" i="36" s="1"/>
  <c r="CF251" i="36"/>
  <c r="CE251" i="36"/>
  <c r="CC251" i="36"/>
  <c r="CD251" i="36" s="1"/>
  <c r="CF250" i="36"/>
  <c r="CE250" i="36"/>
  <c r="CC250" i="36"/>
  <c r="CD250" i="36" s="1"/>
  <c r="CF249" i="36"/>
  <c r="CE249" i="36"/>
  <c r="CC249" i="36"/>
  <c r="CD249" i="36" s="1"/>
  <c r="CF248" i="36"/>
  <c r="CE248" i="36"/>
  <c r="CC248" i="36"/>
  <c r="CD248" i="36" s="1"/>
  <c r="CF247" i="36"/>
  <c r="CE247" i="36"/>
  <c r="CC247" i="36"/>
  <c r="CD247" i="36" s="1"/>
  <c r="CF246" i="36"/>
  <c r="CE246" i="36"/>
  <c r="CC246" i="36"/>
  <c r="CD246" i="36" s="1"/>
  <c r="CF245" i="36"/>
  <c r="CE245" i="36"/>
  <c r="CC245" i="36"/>
  <c r="CD245" i="36" s="1"/>
  <c r="CF244" i="36"/>
  <c r="CE244" i="36"/>
  <c r="CC244" i="36"/>
  <c r="CD244" i="36" s="1"/>
  <c r="CF243" i="36"/>
  <c r="CE243" i="36"/>
  <c r="CC243" i="36"/>
  <c r="CD243" i="36" s="1"/>
  <c r="CF242" i="36"/>
  <c r="CE242" i="36"/>
  <c r="CC242" i="36"/>
  <c r="CD242" i="36" s="1"/>
  <c r="CF241" i="36"/>
  <c r="CE241" i="36"/>
  <c r="CC241" i="36"/>
  <c r="CD241" i="36" s="1"/>
  <c r="CF240" i="36"/>
  <c r="CE240" i="36"/>
  <c r="CC240" i="36"/>
  <c r="CD240" i="36" s="1"/>
  <c r="CF239" i="36"/>
  <c r="CE239" i="36"/>
  <c r="CC239" i="36"/>
  <c r="CD239" i="36" s="1"/>
  <c r="CF238" i="36"/>
  <c r="CE238" i="36"/>
  <c r="CC238" i="36"/>
  <c r="CD238" i="36" s="1"/>
  <c r="CF237" i="36"/>
  <c r="CE237" i="36"/>
  <c r="CC237" i="36"/>
  <c r="CD237" i="36" s="1"/>
  <c r="CF236" i="36"/>
  <c r="CE236" i="36"/>
  <c r="CC236" i="36"/>
  <c r="CD236" i="36" s="1"/>
  <c r="CF235" i="36"/>
  <c r="CE235" i="36"/>
  <c r="CC235" i="36"/>
  <c r="CD235" i="36" s="1"/>
  <c r="CF234" i="36"/>
  <c r="CE234" i="36"/>
  <c r="CC234" i="36"/>
  <c r="CD234" i="36" s="1"/>
  <c r="CF233" i="36"/>
  <c r="CE233" i="36"/>
  <c r="CC233" i="36"/>
  <c r="CD233" i="36" s="1"/>
  <c r="CF232" i="36"/>
  <c r="CE232" i="36"/>
  <c r="CC232" i="36"/>
  <c r="CD232" i="36" s="1"/>
  <c r="CF231" i="36"/>
  <c r="CE231" i="36"/>
  <c r="CC231" i="36"/>
  <c r="CD231" i="36" s="1"/>
  <c r="CF230" i="36"/>
  <c r="CE230" i="36"/>
  <c r="CC230" i="36"/>
  <c r="CD230" i="36" s="1"/>
  <c r="CF229" i="36"/>
  <c r="CE229" i="36"/>
  <c r="CC229" i="36"/>
  <c r="CD229" i="36" s="1"/>
  <c r="CF228" i="36"/>
  <c r="CE228" i="36"/>
  <c r="CC228" i="36"/>
  <c r="CD228" i="36" s="1"/>
  <c r="CF227" i="36"/>
  <c r="CE227" i="36"/>
  <c r="CC227" i="36"/>
  <c r="CD227" i="36" s="1"/>
  <c r="CF226" i="36"/>
  <c r="CE226" i="36"/>
  <c r="CC226" i="36"/>
  <c r="CD226" i="36" s="1"/>
  <c r="CF225" i="36"/>
  <c r="CE225" i="36"/>
  <c r="CC225" i="36"/>
  <c r="CD225" i="36" s="1"/>
  <c r="CF224" i="36"/>
  <c r="CE224" i="36"/>
  <c r="CC224" i="36"/>
  <c r="CD224" i="36" s="1"/>
  <c r="CF223" i="36"/>
  <c r="CE223" i="36"/>
  <c r="CC223" i="36"/>
  <c r="CD223" i="36" s="1"/>
  <c r="CF222" i="36"/>
  <c r="CE222" i="36"/>
  <c r="CC222" i="36"/>
  <c r="CD222" i="36" s="1"/>
  <c r="CF221" i="36"/>
  <c r="CE221" i="36"/>
  <c r="CC221" i="36"/>
  <c r="CD221" i="36" s="1"/>
  <c r="CF220" i="36"/>
  <c r="CE220" i="36"/>
  <c r="CC220" i="36"/>
  <c r="CD220" i="36" s="1"/>
  <c r="CF219" i="36"/>
  <c r="CE219" i="36"/>
  <c r="CC219" i="36"/>
  <c r="CD219" i="36" s="1"/>
  <c r="CF218" i="36"/>
  <c r="CE218" i="36"/>
  <c r="CC218" i="36"/>
  <c r="CD218" i="36" s="1"/>
  <c r="CF217" i="36"/>
  <c r="CE217" i="36"/>
  <c r="CC217" i="36"/>
  <c r="CD217" i="36" s="1"/>
  <c r="CF216" i="36"/>
  <c r="CE216" i="36"/>
  <c r="CC216" i="36"/>
  <c r="CD216" i="36" s="1"/>
  <c r="CF215" i="36"/>
  <c r="CE215" i="36"/>
  <c r="CC215" i="36"/>
  <c r="CD215" i="36" s="1"/>
  <c r="CF214" i="36"/>
  <c r="CE214" i="36"/>
  <c r="CC214" i="36"/>
  <c r="CD214" i="36" s="1"/>
  <c r="CF213" i="36"/>
  <c r="CE213" i="36"/>
  <c r="CC213" i="36"/>
  <c r="CD213" i="36" s="1"/>
  <c r="CF212" i="36"/>
  <c r="CE212" i="36"/>
  <c r="CC212" i="36"/>
  <c r="CD212" i="36" s="1"/>
  <c r="CF211" i="36"/>
  <c r="CE211" i="36"/>
  <c r="CC211" i="36"/>
  <c r="CD211" i="36" s="1"/>
  <c r="CF210" i="36"/>
  <c r="CE210" i="36"/>
  <c r="CC210" i="36"/>
  <c r="CD210" i="36" s="1"/>
  <c r="CF209" i="36"/>
  <c r="CE209" i="36"/>
  <c r="CC209" i="36"/>
  <c r="CD209" i="36" s="1"/>
  <c r="CF208" i="36"/>
  <c r="CE208" i="36"/>
  <c r="CC208" i="36"/>
  <c r="CD208" i="36" s="1"/>
  <c r="CF207" i="36"/>
  <c r="CE207" i="36"/>
  <c r="CC207" i="36"/>
  <c r="CD207" i="36" s="1"/>
  <c r="CF206" i="36"/>
  <c r="CE206" i="36"/>
  <c r="CC206" i="36"/>
  <c r="CD206" i="36" s="1"/>
  <c r="CF205" i="36"/>
  <c r="CE205" i="36"/>
  <c r="CC205" i="36"/>
  <c r="CD205" i="36" s="1"/>
  <c r="CF204" i="36"/>
  <c r="CE204" i="36"/>
  <c r="CC204" i="36"/>
  <c r="CD204" i="36" s="1"/>
  <c r="CF203" i="36"/>
  <c r="CE203" i="36"/>
  <c r="CC203" i="36"/>
  <c r="CD203" i="36" s="1"/>
  <c r="CF202" i="36"/>
  <c r="CE202" i="36"/>
  <c r="CC202" i="36"/>
  <c r="CD202" i="36" s="1"/>
  <c r="CF201" i="36"/>
  <c r="CE201" i="36"/>
  <c r="CC201" i="36"/>
  <c r="CD201" i="36" s="1"/>
  <c r="CF200" i="36"/>
  <c r="CE200" i="36"/>
  <c r="CC200" i="36"/>
  <c r="CD200" i="36" s="1"/>
  <c r="CF199" i="36"/>
  <c r="CE199" i="36"/>
  <c r="CC199" i="36"/>
  <c r="CD199" i="36" s="1"/>
  <c r="CF198" i="36"/>
  <c r="CE198" i="36"/>
  <c r="CC198" i="36"/>
  <c r="CD198" i="36" s="1"/>
  <c r="CF197" i="36"/>
  <c r="CE197" i="36"/>
  <c r="CC197" i="36"/>
  <c r="CD197" i="36" s="1"/>
  <c r="CF196" i="36"/>
  <c r="CE196" i="36"/>
  <c r="CC196" i="36"/>
  <c r="CD196" i="36" s="1"/>
  <c r="CF195" i="36"/>
  <c r="CE195" i="36"/>
  <c r="CC195" i="36"/>
  <c r="CD195" i="36" s="1"/>
  <c r="CF194" i="36"/>
  <c r="CE194" i="36"/>
  <c r="CC194" i="36"/>
  <c r="CD194" i="36" s="1"/>
  <c r="CF193" i="36"/>
  <c r="CE193" i="36"/>
  <c r="CC193" i="36"/>
  <c r="CD193" i="36" s="1"/>
  <c r="CF192" i="36"/>
  <c r="CE192" i="36"/>
  <c r="CC192" i="36"/>
  <c r="CD192" i="36" s="1"/>
  <c r="CF191" i="36"/>
  <c r="CE191" i="36"/>
  <c r="CC191" i="36"/>
  <c r="CD191" i="36" s="1"/>
  <c r="CF190" i="36"/>
  <c r="CE190" i="36"/>
  <c r="CC190" i="36"/>
  <c r="CD190" i="36" s="1"/>
  <c r="CF189" i="36"/>
  <c r="CE189" i="36"/>
  <c r="CC189" i="36"/>
  <c r="CD189" i="36" s="1"/>
  <c r="CF188" i="36"/>
  <c r="CE188" i="36"/>
  <c r="CC188" i="36"/>
  <c r="CD188" i="36" s="1"/>
  <c r="CF187" i="36"/>
  <c r="CE187" i="36"/>
  <c r="CC187" i="36"/>
  <c r="CD187" i="36" s="1"/>
  <c r="CF186" i="36"/>
  <c r="CE186" i="36"/>
  <c r="CC186" i="36"/>
  <c r="CD186" i="36" s="1"/>
  <c r="CF185" i="36"/>
  <c r="CE185" i="36"/>
  <c r="CC185" i="36"/>
  <c r="CD185" i="36" s="1"/>
  <c r="CF184" i="36"/>
  <c r="CE184" i="36"/>
  <c r="CC184" i="36"/>
  <c r="CD184" i="36" s="1"/>
  <c r="CF183" i="36"/>
  <c r="CE183" i="36"/>
  <c r="CC183" i="36"/>
  <c r="CD183" i="36" s="1"/>
  <c r="CF182" i="36"/>
  <c r="CE182" i="36"/>
  <c r="CC182" i="36"/>
  <c r="CD182" i="36" s="1"/>
  <c r="CF181" i="36"/>
  <c r="CE181" i="36"/>
  <c r="CC181" i="36"/>
  <c r="CD181" i="36" s="1"/>
  <c r="CF180" i="36"/>
  <c r="CE180" i="36"/>
  <c r="CC180" i="36"/>
  <c r="CD180" i="36" s="1"/>
  <c r="CF179" i="36"/>
  <c r="CE179" i="36"/>
  <c r="CC179" i="36"/>
  <c r="CD179" i="36" s="1"/>
  <c r="CF178" i="36"/>
  <c r="CE178" i="36"/>
  <c r="CC178" i="36"/>
  <c r="CD178" i="36" s="1"/>
  <c r="CF177" i="36"/>
  <c r="CE177" i="36"/>
  <c r="CC177" i="36"/>
  <c r="CD177" i="36" s="1"/>
  <c r="CF176" i="36"/>
  <c r="CE176" i="36"/>
  <c r="CC176" i="36"/>
  <c r="CD176" i="36" s="1"/>
  <c r="CF175" i="36"/>
  <c r="CE175" i="36"/>
  <c r="CC175" i="36"/>
  <c r="CD175" i="36" s="1"/>
  <c r="CF174" i="36"/>
  <c r="CE174" i="36"/>
  <c r="CC174" i="36"/>
  <c r="CD174" i="36" s="1"/>
  <c r="CF173" i="36"/>
  <c r="CE173" i="36"/>
  <c r="CC173" i="36"/>
  <c r="CD173" i="36" s="1"/>
  <c r="CF172" i="36"/>
  <c r="CE172" i="36"/>
  <c r="CC172" i="36"/>
  <c r="CD172" i="36" s="1"/>
  <c r="CF171" i="36"/>
  <c r="CE171" i="36"/>
  <c r="CC171" i="36"/>
  <c r="CD171" i="36" s="1"/>
  <c r="CF170" i="36"/>
  <c r="CE170" i="36"/>
  <c r="CC170" i="36"/>
  <c r="CD170" i="36" s="1"/>
  <c r="CF169" i="36"/>
  <c r="CE169" i="36"/>
  <c r="CC169" i="36"/>
  <c r="CD169" i="36" s="1"/>
  <c r="CF168" i="36"/>
  <c r="CE168" i="36"/>
  <c r="CC168" i="36"/>
  <c r="CD168" i="36" s="1"/>
  <c r="CF167" i="36"/>
  <c r="CE167" i="36"/>
  <c r="CC167" i="36"/>
  <c r="CD167" i="36" s="1"/>
  <c r="CF166" i="36"/>
  <c r="CE166" i="36"/>
  <c r="CC166" i="36"/>
  <c r="CD166" i="36" s="1"/>
  <c r="CF165" i="36"/>
  <c r="CE165" i="36"/>
  <c r="CC165" i="36"/>
  <c r="CD165" i="36" s="1"/>
  <c r="CF164" i="36"/>
  <c r="CE164" i="36"/>
  <c r="CC164" i="36"/>
  <c r="CD164" i="36" s="1"/>
  <c r="CF163" i="36"/>
  <c r="CE163" i="36"/>
  <c r="CC163" i="36"/>
  <c r="CD163" i="36" s="1"/>
  <c r="CF162" i="36"/>
  <c r="CE162" i="36"/>
  <c r="CC162" i="36"/>
  <c r="CD162" i="36" s="1"/>
  <c r="CF161" i="36"/>
  <c r="CE161" i="36"/>
  <c r="CC161" i="36"/>
  <c r="CD161" i="36" s="1"/>
  <c r="CF160" i="36"/>
  <c r="CE160" i="36"/>
  <c r="CC160" i="36"/>
  <c r="CD160" i="36" s="1"/>
  <c r="CF159" i="36"/>
  <c r="CE159" i="36"/>
  <c r="CC159" i="36"/>
  <c r="CD159" i="36" s="1"/>
  <c r="CF158" i="36"/>
  <c r="CE158" i="36"/>
  <c r="CC158" i="36"/>
  <c r="CD158" i="36" s="1"/>
  <c r="CF157" i="36"/>
  <c r="CE157" i="36"/>
  <c r="CC157" i="36"/>
  <c r="CD157" i="36" s="1"/>
  <c r="CF156" i="36"/>
  <c r="CE156" i="36"/>
  <c r="CC156" i="36"/>
  <c r="CD156" i="36" s="1"/>
  <c r="CF155" i="36"/>
  <c r="CE155" i="36"/>
  <c r="CC155" i="36"/>
  <c r="CD155" i="36" s="1"/>
  <c r="CF154" i="36"/>
  <c r="CE154" i="36"/>
  <c r="CC154" i="36"/>
  <c r="CD154" i="36" s="1"/>
  <c r="CF153" i="36"/>
  <c r="CE153" i="36"/>
  <c r="CC153" i="36"/>
  <c r="CD153" i="36" s="1"/>
  <c r="CF152" i="36"/>
  <c r="CE152" i="36"/>
  <c r="CC152" i="36"/>
  <c r="CD152" i="36" s="1"/>
  <c r="CF151" i="36"/>
  <c r="CE151" i="36"/>
  <c r="CC151" i="36"/>
  <c r="CD151" i="36" s="1"/>
  <c r="CF150" i="36"/>
  <c r="CE150" i="36"/>
  <c r="CC150" i="36"/>
  <c r="CD150" i="36" s="1"/>
  <c r="CF149" i="36"/>
  <c r="CE149" i="36"/>
  <c r="CC149" i="36"/>
  <c r="CD149" i="36" s="1"/>
  <c r="CF148" i="36"/>
  <c r="CE148" i="36"/>
  <c r="CC148" i="36"/>
  <c r="CD148" i="36" s="1"/>
  <c r="CF147" i="36"/>
  <c r="CE147" i="36"/>
  <c r="CC147" i="36"/>
  <c r="CD147" i="36" s="1"/>
  <c r="CF146" i="36"/>
  <c r="CE146" i="36"/>
  <c r="CC146" i="36"/>
  <c r="CD146" i="36" s="1"/>
  <c r="CF145" i="36"/>
  <c r="CE145" i="36"/>
  <c r="CC145" i="36"/>
  <c r="CD145" i="36" s="1"/>
  <c r="CF144" i="36"/>
  <c r="CE144" i="36"/>
  <c r="CC144" i="36"/>
  <c r="CD144" i="36" s="1"/>
  <c r="CF143" i="36"/>
  <c r="CE143" i="36"/>
  <c r="CC143" i="36"/>
  <c r="CD143" i="36" s="1"/>
  <c r="CF142" i="36"/>
  <c r="CE142" i="36"/>
  <c r="CC142" i="36"/>
  <c r="CD142" i="36" s="1"/>
  <c r="CF141" i="36"/>
  <c r="CE141" i="36"/>
  <c r="CC141" i="36"/>
  <c r="CD141" i="36" s="1"/>
  <c r="CF140" i="36"/>
  <c r="CE140" i="36"/>
  <c r="CC140" i="36"/>
  <c r="CD140" i="36" s="1"/>
  <c r="CF139" i="36"/>
  <c r="CE139" i="36"/>
  <c r="CC139" i="36"/>
  <c r="CD139" i="36" s="1"/>
  <c r="CF138" i="36"/>
  <c r="CE138" i="36"/>
  <c r="CC138" i="36"/>
  <c r="CD138" i="36" s="1"/>
  <c r="CF137" i="36"/>
  <c r="CE137" i="36"/>
  <c r="CC137" i="36"/>
  <c r="CD137" i="36" s="1"/>
  <c r="CF136" i="36"/>
  <c r="CE136" i="36"/>
  <c r="CC136" i="36"/>
  <c r="CD136" i="36" s="1"/>
  <c r="CF135" i="36"/>
  <c r="CE135" i="36"/>
  <c r="CC135" i="36"/>
  <c r="CD135" i="36" s="1"/>
  <c r="CF134" i="36"/>
  <c r="CE134" i="36"/>
  <c r="CC134" i="36"/>
  <c r="CD134" i="36" s="1"/>
  <c r="CF133" i="36"/>
  <c r="CE133" i="36"/>
  <c r="CC133" i="36"/>
  <c r="CD133" i="36" s="1"/>
  <c r="CF132" i="36"/>
  <c r="CE132" i="36"/>
  <c r="CC132" i="36"/>
  <c r="CD132" i="36" s="1"/>
  <c r="CF131" i="36"/>
  <c r="CE131" i="36"/>
  <c r="CC131" i="36"/>
  <c r="CD131" i="36" s="1"/>
  <c r="CF130" i="36"/>
  <c r="CE130" i="36"/>
  <c r="CC130" i="36"/>
  <c r="CD130" i="36" s="1"/>
  <c r="CF129" i="36"/>
  <c r="CE129" i="36"/>
  <c r="CC129" i="36"/>
  <c r="CD129" i="36" s="1"/>
  <c r="CF128" i="36"/>
  <c r="CE128" i="36"/>
  <c r="CC128" i="36"/>
  <c r="CD128" i="36" s="1"/>
  <c r="CF127" i="36"/>
  <c r="CE127" i="36"/>
  <c r="CC127" i="36"/>
  <c r="CD127" i="36" s="1"/>
  <c r="CF126" i="36"/>
  <c r="CE126" i="36"/>
  <c r="CC126" i="36"/>
  <c r="CD126" i="36" s="1"/>
  <c r="CF125" i="36"/>
  <c r="CE125" i="36"/>
  <c r="CC125" i="36"/>
  <c r="CD125" i="36" s="1"/>
  <c r="CF124" i="36"/>
  <c r="CE124" i="36"/>
  <c r="CC124" i="36"/>
  <c r="CD124" i="36" s="1"/>
  <c r="CF123" i="36"/>
  <c r="CE123" i="36"/>
  <c r="CC123" i="36"/>
  <c r="CD123" i="36" s="1"/>
  <c r="CF122" i="36"/>
  <c r="CE122" i="36"/>
  <c r="CC122" i="36"/>
  <c r="CD122" i="36" s="1"/>
  <c r="CF121" i="36"/>
  <c r="CE121" i="36"/>
  <c r="CC121" i="36"/>
  <c r="CD121" i="36" s="1"/>
  <c r="CF120" i="36"/>
  <c r="CE120" i="36"/>
  <c r="CC120" i="36"/>
  <c r="CD120" i="36" s="1"/>
  <c r="CF119" i="36"/>
  <c r="CE119" i="36"/>
  <c r="CC119" i="36"/>
  <c r="CD119" i="36" s="1"/>
  <c r="CF118" i="36"/>
  <c r="CE118" i="36"/>
  <c r="CC118" i="36"/>
  <c r="CD118" i="36" s="1"/>
  <c r="CF117" i="36"/>
  <c r="CE117" i="36"/>
  <c r="CC117" i="36"/>
  <c r="CD117" i="36" s="1"/>
  <c r="CF116" i="36"/>
  <c r="CE116" i="36"/>
  <c r="CC116" i="36"/>
  <c r="CD116" i="36" s="1"/>
  <c r="CF115" i="36"/>
  <c r="CE115" i="36"/>
  <c r="CC115" i="36"/>
  <c r="CD115" i="36" s="1"/>
  <c r="CF114" i="36"/>
  <c r="CE114" i="36"/>
  <c r="CC114" i="36"/>
  <c r="CD114" i="36" s="1"/>
  <c r="CF113" i="36"/>
  <c r="CE113" i="36"/>
  <c r="CC113" i="36"/>
  <c r="CD113" i="36" s="1"/>
  <c r="CF112" i="36"/>
  <c r="CE112" i="36"/>
  <c r="CC112" i="36"/>
  <c r="CD112" i="36" s="1"/>
  <c r="CF111" i="36"/>
  <c r="CE111" i="36"/>
  <c r="CC111" i="36"/>
  <c r="CD111" i="36" s="1"/>
  <c r="CF110" i="36"/>
  <c r="CE110" i="36"/>
  <c r="CC110" i="36"/>
  <c r="CD110" i="36" s="1"/>
  <c r="CF109" i="36"/>
  <c r="CE109" i="36"/>
  <c r="CC109" i="36"/>
  <c r="CD109" i="36" s="1"/>
  <c r="CF108" i="36"/>
  <c r="CE108" i="36"/>
  <c r="CC108" i="36"/>
  <c r="CD108" i="36" s="1"/>
  <c r="CF107" i="36"/>
  <c r="CE107" i="36"/>
  <c r="CC107" i="36"/>
  <c r="CD107" i="36" s="1"/>
  <c r="CF106" i="36"/>
  <c r="CE106" i="36"/>
  <c r="CC106" i="36"/>
  <c r="CD106" i="36" s="1"/>
  <c r="CF105" i="36"/>
  <c r="CE105" i="36"/>
  <c r="CC105" i="36"/>
  <c r="CD105" i="36" s="1"/>
  <c r="CF104" i="36"/>
  <c r="CE104" i="36"/>
  <c r="CC104" i="36"/>
  <c r="CD104" i="36" s="1"/>
  <c r="CF103" i="36"/>
  <c r="CE103" i="36"/>
  <c r="CC103" i="36"/>
  <c r="CD103" i="36" s="1"/>
  <c r="CF102" i="36"/>
  <c r="CE102" i="36"/>
  <c r="CC102" i="36"/>
  <c r="CD102" i="36" s="1"/>
  <c r="CF101" i="36"/>
  <c r="CE101" i="36"/>
  <c r="CC101" i="36"/>
  <c r="CD101" i="36" s="1"/>
  <c r="CF100" i="36"/>
  <c r="CE100" i="36"/>
  <c r="CC100" i="36"/>
  <c r="CD100" i="36" s="1"/>
  <c r="CF99" i="36"/>
  <c r="CE99" i="36"/>
  <c r="CC99" i="36"/>
  <c r="CD99" i="36" s="1"/>
  <c r="CF98" i="36"/>
  <c r="CE98" i="36"/>
  <c r="CC98" i="36"/>
  <c r="CD98" i="36" s="1"/>
  <c r="CF97" i="36"/>
  <c r="CE97" i="36"/>
  <c r="CC97" i="36"/>
  <c r="CD97" i="36" s="1"/>
  <c r="CF96" i="36"/>
  <c r="CE96" i="36"/>
  <c r="CC96" i="36"/>
  <c r="CD96" i="36" s="1"/>
  <c r="CF95" i="36"/>
  <c r="CE95" i="36"/>
  <c r="CC95" i="36"/>
  <c r="CD95" i="36" s="1"/>
  <c r="CF94" i="36"/>
  <c r="CE94" i="36"/>
  <c r="CC94" i="36"/>
  <c r="CD94" i="36" s="1"/>
  <c r="CF93" i="36"/>
  <c r="CE93" i="36"/>
  <c r="CC93" i="36"/>
  <c r="CD93" i="36" s="1"/>
  <c r="CF92" i="36"/>
  <c r="CE92" i="36"/>
  <c r="CC92" i="36"/>
  <c r="CD92" i="36" s="1"/>
  <c r="CF91" i="36"/>
  <c r="CE91" i="36"/>
  <c r="CC91" i="36"/>
  <c r="CD91" i="36" s="1"/>
  <c r="CF90" i="36"/>
  <c r="CE90" i="36"/>
  <c r="CC90" i="36"/>
  <c r="CD90" i="36" s="1"/>
  <c r="CF89" i="36"/>
  <c r="CE89" i="36"/>
  <c r="CC89" i="36"/>
  <c r="CD89" i="36" s="1"/>
  <c r="CF88" i="36"/>
  <c r="CE88" i="36"/>
  <c r="CC88" i="36"/>
  <c r="CD88" i="36" s="1"/>
  <c r="CF87" i="36"/>
  <c r="CE87" i="36"/>
  <c r="CC87" i="36"/>
  <c r="CD87" i="36" s="1"/>
  <c r="CF86" i="36"/>
  <c r="CE86" i="36"/>
  <c r="CC86" i="36"/>
  <c r="CD86" i="36" s="1"/>
  <c r="CF85" i="36"/>
  <c r="CE85" i="36"/>
  <c r="CC85" i="36"/>
  <c r="CD85" i="36" s="1"/>
  <c r="CF84" i="36"/>
  <c r="CE84" i="36"/>
  <c r="CC84" i="36"/>
  <c r="CD84" i="36" s="1"/>
  <c r="CF83" i="36"/>
  <c r="CE83" i="36"/>
  <c r="CC83" i="36"/>
  <c r="CD83" i="36" s="1"/>
  <c r="CF82" i="36"/>
  <c r="CE82" i="36"/>
  <c r="CC82" i="36"/>
  <c r="CD82" i="36" s="1"/>
  <c r="CF81" i="36"/>
  <c r="CE81" i="36"/>
  <c r="CC81" i="36"/>
  <c r="CD81" i="36" s="1"/>
  <c r="CF80" i="36"/>
  <c r="CE80" i="36"/>
  <c r="CC80" i="36"/>
  <c r="CD80" i="36" s="1"/>
  <c r="CF79" i="36"/>
  <c r="CE79" i="36"/>
  <c r="CC79" i="36"/>
  <c r="CD79" i="36" s="1"/>
  <c r="CF78" i="36"/>
  <c r="CE78" i="36"/>
  <c r="CC78" i="36"/>
  <c r="CD78" i="36" s="1"/>
  <c r="CF77" i="36"/>
  <c r="CE77" i="36"/>
  <c r="CC77" i="36"/>
  <c r="CD77" i="36" s="1"/>
  <c r="CF76" i="36"/>
  <c r="CE76" i="36"/>
  <c r="CC76" i="36"/>
  <c r="CD76" i="36" s="1"/>
  <c r="CF75" i="36"/>
  <c r="CE75" i="36"/>
  <c r="CC75" i="36"/>
  <c r="CD75" i="36" s="1"/>
  <c r="CF74" i="36"/>
  <c r="CE74" i="36"/>
  <c r="CC74" i="36"/>
  <c r="CD74" i="36" s="1"/>
  <c r="CF73" i="36"/>
  <c r="CE73" i="36"/>
  <c r="CC73" i="36"/>
  <c r="CD73" i="36" s="1"/>
  <c r="CF72" i="36"/>
  <c r="CE72" i="36"/>
  <c r="CC72" i="36"/>
  <c r="CD72" i="36" s="1"/>
  <c r="CF71" i="36"/>
  <c r="CE71" i="36"/>
  <c r="CC71" i="36"/>
  <c r="CD71" i="36" s="1"/>
  <c r="CF70" i="36"/>
  <c r="CE70" i="36"/>
  <c r="CC70" i="36"/>
  <c r="CD70" i="36" s="1"/>
  <c r="CF69" i="36"/>
  <c r="CE69" i="36"/>
  <c r="CC69" i="36"/>
  <c r="CD69" i="36" s="1"/>
  <c r="CF68" i="36"/>
  <c r="CE68" i="36"/>
  <c r="CC68" i="36"/>
  <c r="CD68" i="36" s="1"/>
  <c r="CF67" i="36"/>
  <c r="CE67" i="36"/>
  <c r="CC67" i="36"/>
  <c r="CD67" i="36" s="1"/>
  <c r="CF66" i="36"/>
  <c r="CE66" i="36"/>
  <c r="CC66" i="36"/>
  <c r="CD66" i="36" s="1"/>
  <c r="CF65" i="36"/>
  <c r="CE65" i="36"/>
  <c r="CC65" i="36"/>
  <c r="CD65" i="36" s="1"/>
  <c r="CF64" i="36"/>
  <c r="CE64" i="36"/>
  <c r="CC64" i="36"/>
  <c r="CD64" i="36" s="1"/>
  <c r="CF63" i="36"/>
  <c r="CE63" i="36"/>
  <c r="CC63" i="36"/>
  <c r="CD63" i="36" s="1"/>
  <c r="CF62" i="36"/>
  <c r="CE62" i="36"/>
  <c r="CC62" i="36"/>
  <c r="CD62" i="36" s="1"/>
  <c r="CF61" i="36"/>
  <c r="CE61" i="36"/>
  <c r="CC61" i="36"/>
  <c r="CD61" i="36" s="1"/>
  <c r="CF60" i="36"/>
  <c r="CE60" i="36"/>
  <c r="CC60" i="36"/>
  <c r="CD60" i="36" s="1"/>
  <c r="CF59" i="36"/>
  <c r="CE59" i="36"/>
  <c r="CC59" i="36"/>
  <c r="CD59" i="36" s="1"/>
  <c r="CF58" i="36"/>
  <c r="CE58" i="36"/>
  <c r="CC58" i="36"/>
  <c r="CD58" i="36" s="1"/>
  <c r="CF57" i="36"/>
  <c r="CE57" i="36"/>
  <c r="CC57" i="36"/>
  <c r="CD57" i="36" s="1"/>
  <c r="CF56" i="36"/>
  <c r="CE56" i="36"/>
  <c r="CC56" i="36"/>
  <c r="CD56" i="36" s="1"/>
  <c r="CF55" i="36"/>
  <c r="CE55" i="36"/>
  <c r="CC55" i="36"/>
  <c r="CD55" i="36" s="1"/>
  <c r="CF54" i="36"/>
  <c r="CE54" i="36"/>
  <c r="CC54" i="36"/>
  <c r="CD54" i="36" s="1"/>
  <c r="CF53" i="36"/>
  <c r="CE53" i="36"/>
  <c r="CC53" i="36"/>
  <c r="CD53" i="36" s="1"/>
  <c r="CF52" i="36"/>
  <c r="CE52" i="36"/>
  <c r="CC52" i="36"/>
  <c r="CD52" i="36" s="1"/>
  <c r="CF51" i="36"/>
  <c r="CE51" i="36"/>
  <c r="CC51" i="36"/>
  <c r="CD51" i="36" s="1"/>
  <c r="CF50" i="36"/>
  <c r="CE50" i="36"/>
  <c r="CC50" i="36"/>
  <c r="CD50" i="36" s="1"/>
  <c r="CF49" i="36"/>
  <c r="CE49" i="36"/>
  <c r="CC49" i="36"/>
  <c r="CD49" i="36" s="1"/>
  <c r="CF48" i="36"/>
  <c r="CE48" i="36"/>
  <c r="CC48" i="36"/>
  <c r="CD48" i="36" s="1"/>
  <c r="CF47" i="36"/>
  <c r="CE47" i="36"/>
  <c r="CC47" i="36"/>
  <c r="CD47" i="36" s="1"/>
  <c r="CF46" i="36"/>
  <c r="CE46" i="36"/>
  <c r="CC46" i="36"/>
  <c r="CD46" i="36" s="1"/>
  <c r="CF45" i="36"/>
  <c r="CE45" i="36"/>
  <c r="CC45" i="36"/>
  <c r="CD45" i="36" s="1"/>
  <c r="CF44" i="36"/>
  <c r="CE44" i="36"/>
  <c r="CC44" i="36"/>
  <c r="CD44" i="36" s="1"/>
  <c r="CF43" i="36"/>
  <c r="CE43" i="36"/>
  <c r="CC43" i="36"/>
  <c r="CD43" i="36" s="1"/>
  <c r="CF42" i="36"/>
  <c r="CE42" i="36"/>
  <c r="CC42" i="36"/>
  <c r="CD42" i="36" s="1"/>
  <c r="CF41" i="36"/>
  <c r="CE41" i="36"/>
  <c r="CC41" i="36"/>
  <c r="CD41" i="36" s="1"/>
  <c r="CF40" i="36"/>
  <c r="CE40" i="36"/>
  <c r="CC40" i="36"/>
  <c r="CD40" i="36" s="1"/>
  <c r="CF39" i="36"/>
  <c r="CE39" i="36"/>
  <c r="CC39" i="36"/>
  <c r="CD39" i="36" s="1"/>
  <c r="CF38" i="36"/>
  <c r="CE38" i="36"/>
  <c r="CC38" i="36"/>
  <c r="CD38" i="36" s="1"/>
  <c r="CF37" i="36"/>
  <c r="CE37" i="36"/>
  <c r="CC37" i="36"/>
  <c r="CD37" i="36" s="1"/>
  <c r="CF36" i="36"/>
  <c r="CE36" i="36"/>
  <c r="CC36" i="36"/>
  <c r="CD36" i="36" s="1"/>
  <c r="CF35" i="36"/>
  <c r="CE35" i="36"/>
  <c r="CC35" i="36"/>
  <c r="CD35" i="36" s="1"/>
  <c r="CF34" i="36"/>
  <c r="CE34" i="36"/>
  <c r="CC34" i="36"/>
  <c r="CD34" i="36" s="1"/>
  <c r="CF33" i="36"/>
  <c r="CE33" i="36"/>
  <c r="CC33" i="36"/>
  <c r="CD33" i="36" s="1"/>
  <c r="CF32" i="36"/>
  <c r="CE32" i="36"/>
  <c r="CC32" i="36"/>
  <c r="CD32" i="36" s="1"/>
  <c r="CF31" i="36"/>
  <c r="CE31" i="36"/>
  <c r="CC31" i="36"/>
  <c r="CD31" i="36" s="1"/>
  <c r="CF30" i="36"/>
  <c r="CE30" i="36"/>
  <c r="CC30" i="36"/>
  <c r="CD30" i="36" s="1"/>
  <c r="CF29" i="36"/>
  <c r="CE29" i="36"/>
  <c r="CC29" i="36"/>
  <c r="CD29" i="36" s="1"/>
  <c r="CF28" i="36"/>
  <c r="CE28" i="36"/>
  <c r="CC28" i="36"/>
  <c r="CD28" i="36" s="1"/>
  <c r="CF27" i="36"/>
  <c r="CE27" i="36"/>
  <c r="CC27" i="36"/>
  <c r="CD27" i="36" s="1"/>
  <c r="CF26" i="36"/>
  <c r="CE26" i="36"/>
  <c r="CC26" i="36"/>
  <c r="CD26" i="36" s="1"/>
  <c r="CF25" i="36"/>
  <c r="CE25" i="36"/>
  <c r="CC25" i="36"/>
  <c r="CD25" i="36" s="1"/>
  <c r="CF24" i="36"/>
  <c r="CE24" i="36"/>
  <c r="CC24" i="36"/>
  <c r="CD24" i="36" s="1"/>
  <c r="CF23" i="36"/>
  <c r="CE23" i="36"/>
  <c r="CC23" i="36"/>
  <c r="CD23" i="36" s="1"/>
  <c r="CF22" i="36"/>
  <c r="CE22" i="36"/>
  <c r="CC22" i="36"/>
  <c r="CD22" i="36" s="1"/>
  <c r="CF21" i="36"/>
  <c r="CE21" i="36"/>
  <c r="CC21" i="36"/>
  <c r="CD21" i="36" s="1"/>
  <c r="CF20" i="36"/>
  <c r="CE20" i="36"/>
  <c r="CC20" i="36"/>
  <c r="CD20" i="36" s="1"/>
  <c r="CF19" i="36"/>
  <c r="CE19" i="36"/>
  <c r="CC19" i="36"/>
  <c r="CD19" i="36" s="1"/>
  <c r="CF18" i="36"/>
  <c r="CE18" i="36"/>
  <c r="CC18" i="36"/>
  <c r="CD18" i="36" s="1"/>
  <c r="CF17" i="36"/>
  <c r="CE17" i="36"/>
  <c r="CC17" i="36"/>
  <c r="CD17" i="36" s="1"/>
  <c r="CF16" i="36"/>
  <c r="CE16" i="36"/>
  <c r="CC16" i="36"/>
  <c r="CD16" i="36" s="1"/>
  <c r="CF15" i="36"/>
  <c r="CE15" i="36"/>
  <c r="CC15" i="36"/>
  <c r="CD15" i="36" s="1"/>
  <c r="CF14" i="36"/>
  <c r="CE14" i="36"/>
  <c r="CC14" i="36"/>
  <c r="CD14" i="36" s="1"/>
  <c r="CF13" i="36"/>
  <c r="CE13" i="36"/>
  <c r="CC13" i="36"/>
  <c r="CD13" i="36" s="1"/>
  <c r="CF12" i="36"/>
  <c r="CE12" i="36"/>
  <c r="CC12" i="36"/>
  <c r="CD12" i="36" s="1"/>
  <c r="CF11" i="36"/>
  <c r="CE11" i="36"/>
  <c r="CC11" i="36"/>
  <c r="CD11" i="36" s="1"/>
  <c r="CF10" i="36"/>
  <c r="CE10" i="36"/>
  <c r="CC10" i="36"/>
  <c r="CD10" i="36" s="1"/>
  <c r="CF9" i="36"/>
  <c r="CE9" i="36"/>
  <c r="CC9" i="36"/>
  <c r="CD9" i="36" s="1"/>
  <c r="CF8" i="36"/>
  <c r="CE8" i="36"/>
  <c r="CC8" i="36"/>
  <c r="CD8" i="36" s="1"/>
  <c r="BA8" i="36"/>
  <c r="BC8" i="36"/>
  <c r="BQ8" i="36" s="1"/>
  <c r="BD8" i="36"/>
  <c r="BR8" i="36" s="1"/>
  <c r="BA9" i="36"/>
  <c r="BB9" i="36" s="1"/>
  <c r="BC9" i="36"/>
  <c r="BQ9" i="36" s="1"/>
  <c r="BD9" i="36"/>
  <c r="BR9" i="36" s="1"/>
  <c r="BA10" i="36"/>
  <c r="BB10" i="36" s="1"/>
  <c r="BC10" i="36"/>
  <c r="BQ10" i="36" s="1"/>
  <c r="BD10" i="36"/>
  <c r="BR10" i="36" s="1"/>
  <c r="BA11" i="36"/>
  <c r="BB11" i="36" s="1"/>
  <c r="BC11" i="36"/>
  <c r="BQ11" i="36" s="1"/>
  <c r="BD11" i="36"/>
  <c r="BR11" i="36" s="1"/>
  <c r="BA12" i="36"/>
  <c r="BC12" i="36"/>
  <c r="BQ12" i="36" s="1"/>
  <c r="BD12" i="36"/>
  <c r="BR12" i="36" s="1"/>
  <c r="BA13" i="36"/>
  <c r="BB13" i="36" s="1"/>
  <c r="BC13" i="36"/>
  <c r="BQ13" i="36" s="1"/>
  <c r="BD13" i="36"/>
  <c r="BR13" i="36" s="1"/>
  <c r="BA14" i="36"/>
  <c r="BB14" i="36" s="1"/>
  <c r="BC14" i="36"/>
  <c r="BQ14" i="36" s="1"/>
  <c r="BD14" i="36"/>
  <c r="BR14" i="36" s="1"/>
  <c r="BA15" i="36"/>
  <c r="BB15" i="36" s="1"/>
  <c r="BC15" i="36"/>
  <c r="BQ15" i="36" s="1"/>
  <c r="BD15" i="36"/>
  <c r="BR15" i="36" s="1"/>
  <c r="BA16" i="36"/>
  <c r="BC16" i="36"/>
  <c r="BQ16" i="36" s="1"/>
  <c r="BD16" i="36"/>
  <c r="BR16" i="36" s="1"/>
  <c r="BA17" i="36"/>
  <c r="BB17" i="36" s="1"/>
  <c r="BC17" i="36"/>
  <c r="BQ17" i="36" s="1"/>
  <c r="BD17" i="36"/>
  <c r="BR17" i="36" s="1"/>
  <c r="BA18" i="36"/>
  <c r="BB18" i="36" s="1"/>
  <c r="BC18" i="36"/>
  <c r="BQ18" i="36" s="1"/>
  <c r="BD18" i="36"/>
  <c r="BR18" i="36" s="1"/>
  <c r="BA19" i="36"/>
  <c r="BB19" i="36" s="1"/>
  <c r="BC19" i="36"/>
  <c r="BQ19" i="36" s="1"/>
  <c r="BD19" i="36"/>
  <c r="BR19" i="36" s="1"/>
  <c r="BA20" i="36"/>
  <c r="BC20" i="36"/>
  <c r="BQ20" i="36" s="1"/>
  <c r="BD20" i="36"/>
  <c r="BR20" i="36" s="1"/>
  <c r="BA21" i="36"/>
  <c r="BB21" i="36" s="1"/>
  <c r="BC21" i="36"/>
  <c r="BQ21" i="36" s="1"/>
  <c r="BD21" i="36"/>
  <c r="BR21" i="36" s="1"/>
  <c r="BA22" i="36"/>
  <c r="BB22" i="36" s="1"/>
  <c r="BC22" i="36"/>
  <c r="BQ22" i="36" s="1"/>
  <c r="BD22" i="36"/>
  <c r="BR22" i="36" s="1"/>
  <c r="BA23" i="36"/>
  <c r="BB23" i="36" s="1"/>
  <c r="BC23" i="36"/>
  <c r="BQ23" i="36" s="1"/>
  <c r="BD23" i="36"/>
  <c r="BR23" i="36" s="1"/>
  <c r="BA24" i="36"/>
  <c r="BC24" i="36"/>
  <c r="BQ24" i="36" s="1"/>
  <c r="BD24" i="36"/>
  <c r="BR24" i="36" s="1"/>
  <c r="BA25" i="36"/>
  <c r="BB25" i="36" s="1"/>
  <c r="BC25" i="36"/>
  <c r="BQ25" i="36" s="1"/>
  <c r="BD25" i="36"/>
  <c r="BR25" i="36" s="1"/>
  <c r="BA26" i="36"/>
  <c r="BB26" i="36" s="1"/>
  <c r="BC26" i="36"/>
  <c r="BQ26" i="36" s="1"/>
  <c r="BD26" i="36"/>
  <c r="BR26" i="36" s="1"/>
  <c r="BA27" i="36"/>
  <c r="BB27" i="36" s="1"/>
  <c r="BC27" i="36"/>
  <c r="BQ27" i="36" s="1"/>
  <c r="BD27" i="36"/>
  <c r="BR27" i="36" s="1"/>
  <c r="BA28" i="36"/>
  <c r="BC28" i="36"/>
  <c r="BQ28" i="36" s="1"/>
  <c r="BD28" i="36"/>
  <c r="BR28" i="36" s="1"/>
  <c r="BA29" i="36"/>
  <c r="BB29" i="36" s="1"/>
  <c r="BC29" i="36"/>
  <c r="BQ29" i="36" s="1"/>
  <c r="BD29" i="36"/>
  <c r="BR29" i="36" s="1"/>
  <c r="BA30" i="36"/>
  <c r="BB30" i="36" s="1"/>
  <c r="BC30" i="36"/>
  <c r="BQ30" i="36" s="1"/>
  <c r="BD30" i="36"/>
  <c r="BR30" i="36" s="1"/>
  <c r="BA31" i="36"/>
  <c r="BB31" i="36" s="1"/>
  <c r="BC31" i="36"/>
  <c r="BQ31" i="36" s="1"/>
  <c r="BD31" i="36"/>
  <c r="BR31" i="36" s="1"/>
  <c r="BA32" i="36"/>
  <c r="BC32" i="36"/>
  <c r="BQ32" i="36" s="1"/>
  <c r="BD32" i="36"/>
  <c r="BR32" i="36" s="1"/>
  <c r="BA33" i="36"/>
  <c r="BB33" i="36" s="1"/>
  <c r="BC33" i="36"/>
  <c r="BQ33" i="36" s="1"/>
  <c r="BD33" i="36"/>
  <c r="BR33" i="36" s="1"/>
  <c r="BA34" i="36"/>
  <c r="BB34" i="36" s="1"/>
  <c r="BC34" i="36"/>
  <c r="BQ34" i="36" s="1"/>
  <c r="BD34" i="36"/>
  <c r="BR34" i="36" s="1"/>
  <c r="BA35" i="36"/>
  <c r="BB35" i="36" s="1"/>
  <c r="BC35" i="36"/>
  <c r="BQ35" i="36" s="1"/>
  <c r="BD35" i="36"/>
  <c r="BR35" i="36" s="1"/>
  <c r="BA36" i="36"/>
  <c r="BC36" i="36"/>
  <c r="BQ36" i="36" s="1"/>
  <c r="BD36" i="36"/>
  <c r="BR36" i="36" s="1"/>
  <c r="BA37" i="36"/>
  <c r="BB37" i="36" s="1"/>
  <c r="BC37" i="36"/>
  <c r="BQ37" i="36" s="1"/>
  <c r="BD37" i="36"/>
  <c r="BR37" i="36" s="1"/>
  <c r="BA38" i="36"/>
  <c r="BB38" i="36" s="1"/>
  <c r="BC38" i="36"/>
  <c r="BQ38" i="36" s="1"/>
  <c r="BD38" i="36"/>
  <c r="BR38" i="36" s="1"/>
  <c r="BA39" i="36"/>
  <c r="BB39" i="36" s="1"/>
  <c r="BC39" i="36"/>
  <c r="BQ39" i="36" s="1"/>
  <c r="BD39" i="36"/>
  <c r="BR39" i="36" s="1"/>
  <c r="BA40" i="36"/>
  <c r="BC40" i="36"/>
  <c r="BQ40" i="36" s="1"/>
  <c r="BD40" i="36"/>
  <c r="BR40" i="36" s="1"/>
  <c r="BA41" i="36"/>
  <c r="BB41" i="36" s="1"/>
  <c r="BC41" i="36"/>
  <c r="BQ41" i="36" s="1"/>
  <c r="BD41" i="36"/>
  <c r="BR41" i="36" s="1"/>
  <c r="BA42" i="36"/>
  <c r="BB42" i="36" s="1"/>
  <c r="BC42" i="36"/>
  <c r="BQ42" i="36" s="1"/>
  <c r="BD42" i="36"/>
  <c r="BR42" i="36" s="1"/>
  <c r="BA43" i="36"/>
  <c r="BB43" i="36" s="1"/>
  <c r="BC43" i="36"/>
  <c r="BQ43" i="36" s="1"/>
  <c r="BD43" i="36"/>
  <c r="BR43" i="36" s="1"/>
  <c r="BA44" i="36"/>
  <c r="BC44" i="36"/>
  <c r="BQ44" i="36" s="1"/>
  <c r="BD44" i="36"/>
  <c r="BR44" i="36" s="1"/>
  <c r="BA45" i="36"/>
  <c r="BB45" i="36" s="1"/>
  <c r="BC45" i="36"/>
  <c r="BQ45" i="36" s="1"/>
  <c r="BD45" i="36"/>
  <c r="BR45" i="36" s="1"/>
  <c r="BA46" i="36"/>
  <c r="BB46" i="36" s="1"/>
  <c r="BC46" i="36"/>
  <c r="BQ46" i="36" s="1"/>
  <c r="BD46" i="36"/>
  <c r="BR46" i="36" s="1"/>
  <c r="BA47" i="36"/>
  <c r="BB47" i="36" s="1"/>
  <c r="BC47" i="36"/>
  <c r="BQ47" i="36" s="1"/>
  <c r="BD47" i="36"/>
  <c r="BR47" i="36" s="1"/>
  <c r="BA48" i="36"/>
  <c r="BC48" i="36"/>
  <c r="BQ48" i="36" s="1"/>
  <c r="BD48" i="36"/>
  <c r="BR48" i="36" s="1"/>
  <c r="BA49" i="36"/>
  <c r="BB49" i="36" s="1"/>
  <c r="BC49" i="36"/>
  <c r="BQ49" i="36" s="1"/>
  <c r="BD49" i="36"/>
  <c r="BR49" i="36" s="1"/>
  <c r="BA50" i="36"/>
  <c r="BB50" i="36" s="1"/>
  <c r="BC50" i="36"/>
  <c r="BQ50" i="36" s="1"/>
  <c r="BD50" i="36"/>
  <c r="BR50" i="36" s="1"/>
  <c r="BA51" i="36"/>
  <c r="BB51" i="36" s="1"/>
  <c r="BC51" i="36"/>
  <c r="BQ51" i="36" s="1"/>
  <c r="BD51" i="36"/>
  <c r="BR51" i="36" s="1"/>
  <c r="BA52" i="36"/>
  <c r="BC52" i="36"/>
  <c r="BQ52" i="36" s="1"/>
  <c r="BD52" i="36"/>
  <c r="BR52" i="36" s="1"/>
  <c r="BA53" i="36"/>
  <c r="BB53" i="36" s="1"/>
  <c r="BC53" i="36"/>
  <c r="BQ53" i="36" s="1"/>
  <c r="BD53" i="36"/>
  <c r="BR53" i="36" s="1"/>
  <c r="BA54" i="36"/>
  <c r="BB54" i="36" s="1"/>
  <c r="BC54" i="36"/>
  <c r="BQ54" i="36" s="1"/>
  <c r="BD54" i="36"/>
  <c r="BR54" i="36" s="1"/>
  <c r="BA55" i="36"/>
  <c r="BB55" i="36" s="1"/>
  <c r="BC55" i="36"/>
  <c r="BQ55" i="36" s="1"/>
  <c r="BD55" i="36"/>
  <c r="BR55" i="36" s="1"/>
  <c r="BA56" i="36"/>
  <c r="BC56" i="36"/>
  <c r="BD56" i="36"/>
  <c r="BA57" i="36"/>
  <c r="BB57" i="36" s="1"/>
  <c r="BC57" i="36"/>
  <c r="BD57" i="36"/>
  <c r="BA58" i="36"/>
  <c r="BB58" i="36" s="1"/>
  <c r="BC58" i="36"/>
  <c r="BD58" i="36"/>
  <c r="BA59" i="36"/>
  <c r="BB59" i="36" s="1"/>
  <c r="BC59" i="36"/>
  <c r="BD59" i="36"/>
  <c r="BA60" i="36"/>
  <c r="BC60" i="36"/>
  <c r="BD60" i="36"/>
  <c r="BA61" i="36"/>
  <c r="BB61" i="36" s="1"/>
  <c r="BC61" i="36"/>
  <c r="BD61" i="36"/>
  <c r="BA62" i="36"/>
  <c r="BB62" i="36" s="1"/>
  <c r="BC62" i="36"/>
  <c r="BD62" i="36"/>
  <c r="BA63" i="36"/>
  <c r="BB63" i="36" s="1"/>
  <c r="BC63" i="36"/>
  <c r="BD63" i="36"/>
  <c r="BA64" i="36"/>
  <c r="BC64" i="36"/>
  <c r="BD64" i="36"/>
  <c r="BA65" i="36"/>
  <c r="BB65" i="36" s="1"/>
  <c r="BC65" i="36"/>
  <c r="BD65" i="36"/>
  <c r="BA66" i="36"/>
  <c r="BB66" i="36" s="1"/>
  <c r="BC66" i="36"/>
  <c r="BD66" i="36"/>
  <c r="BA67" i="36"/>
  <c r="BB67" i="36" s="1"/>
  <c r="BC67" i="36"/>
  <c r="BD67" i="36"/>
  <c r="BA68" i="36"/>
  <c r="BC68" i="36"/>
  <c r="BD68" i="36"/>
  <c r="BA69" i="36"/>
  <c r="BB69" i="36" s="1"/>
  <c r="BC69" i="36"/>
  <c r="BD69" i="36"/>
  <c r="BA70" i="36"/>
  <c r="BB70" i="36" s="1"/>
  <c r="BC70" i="36"/>
  <c r="BD70" i="36"/>
  <c r="BA71" i="36"/>
  <c r="BB71" i="36" s="1"/>
  <c r="BC71" i="36"/>
  <c r="BD71" i="36"/>
  <c r="BA72" i="36"/>
  <c r="BC72" i="36"/>
  <c r="BD72" i="36"/>
  <c r="BA73" i="36"/>
  <c r="BB73" i="36" s="1"/>
  <c r="BC73" i="36"/>
  <c r="BD73" i="36"/>
  <c r="BA74" i="36"/>
  <c r="BB74" i="36" s="1"/>
  <c r="BC74" i="36"/>
  <c r="BD74" i="36"/>
  <c r="BA75" i="36"/>
  <c r="BB75" i="36" s="1"/>
  <c r="BC75" i="36"/>
  <c r="BD75" i="36"/>
  <c r="BA76" i="36"/>
  <c r="BC76" i="36"/>
  <c r="BD76" i="36"/>
  <c r="BA77" i="36"/>
  <c r="BB77" i="36" s="1"/>
  <c r="BC77" i="36"/>
  <c r="BD77" i="36"/>
  <c r="BA78" i="36"/>
  <c r="BB78" i="36" s="1"/>
  <c r="BC78" i="36"/>
  <c r="BD78" i="36"/>
  <c r="BA79" i="36"/>
  <c r="BB79" i="36" s="1"/>
  <c r="BC79" i="36"/>
  <c r="BD79" i="36"/>
  <c r="BA80" i="36"/>
  <c r="BC80" i="36"/>
  <c r="BD80" i="36"/>
  <c r="BA81" i="36"/>
  <c r="BB81" i="36" s="1"/>
  <c r="BC81" i="36"/>
  <c r="BD81" i="36"/>
  <c r="BA82" i="36"/>
  <c r="BB82" i="36" s="1"/>
  <c r="BC82" i="36"/>
  <c r="BD82" i="36"/>
  <c r="BA83" i="36"/>
  <c r="BB83" i="36" s="1"/>
  <c r="BC83" i="36"/>
  <c r="BD83" i="36"/>
  <c r="BA84" i="36"/>
  <c r="BC84" i="36"/>
  <c r="BD84" i="36"/>
  <c r="BA85" i="36"/>
  <c r="BB85" i="36" s="1"/>
  <c r="BC85" i="36"/>
  <c r="BD85" i="36"/>
  <c r="BA86" i="36"/>
  <c r="BB86" i="36" s="1"/>
  <c r="BC86" i="36"/>
  <c r="BD86" i="36"/>
  <c r="BA87" i="36"/>
  <c r="BB87" i="36" s="1"/>
  <c r="BC87" i="36"/>
  <c r="BD87" i="36"/>
  <c r="BA88" i="36"/>
  <c r="BC88" i="36"/>
  <c r="BD88" i="36"/>
  <c r="BA89" i="36"/>
  <c r="BB89" i="36" s="1"/>
  <c r="BC89" i="36"/>
  <c r="BD89" i="36"/>
  <c r="BA90" i="36"/>
  <c r="BB90" i="36" s="1"/>
  <c r="BC90" i="36"/>
  <c r="BD90" i="36"/>
  <c r="BA91" i="36"/>
  <c r="BB91" i="36" s="1"/>
  <c r="BC91" i="36"/>
  <c r="BD91" i="36"/>
  <c r="BA92" i="36"/>
  <c r="BC92" i="36"/>
  <c r="BD92" i="36"/>
  <c r="BA93" i="36"/>
  <c r="BB93" i="36" s="1"/>
  <c r="BC93" i="36"/>
  <c r="BD93" i="36"/>
  <c r="BA94" i="36"/>
  <c r="BB94" i="36" s="1"/>
  <c r="BC94" i="36"/>
  <c r="BD94" i="36"/>
  <c r="BA95" i="36"/>
  <c r="BB95" i="36" s="1"/>
  <c r="BC95" i="36"/>
  <c r="BD95" i="36"/>
  <c r="BA96" i="36"/>
  <c r="BC96" i="36"/>
  <c r="BD96" i="36"/>
  <c r="BA97" i="36"/>
  <c r="BB97" i="36" s="1"/>
  <c r="BC97" i="36"/>
  <c r="BD97" i="36"/>
  <c r="BA98" i="36"/>
  <c r="BB98" i="36" s="1"/>
  <c r="BC98" i="36"/>
  <c r="BD98" i="36"/>
  <c r="BA99" i="36"/>
  <c r="BB99" i="36" s="1"/>
  <c r="BC99" i="36"/>
  <c r="BD99" i="36"/>
  <c r="BA100" i="36"/>
  <c r="BC100" i="36"/>
  <c r="BD100" i="36"/>
  <c r="BA101" i="36"/>
  <c r="BB101" i="36" s="1"/>
  <c r="BC101" i="36"/>
  <c r="BD101" i="36"/>
  <c r="BA102" i="36"/>
  <c r="BB102" i="36" s="1"/>
  <c r="BC102" i="36"/>
  <c r="BD102" i="36"/>
  <c r="BA103" i="36"/>
  <c r="BB103" i="36" s="1"/>
  <c r="BC103" i="36"/>
  <c r="BD103" i="36"/>
  <c r="BA104" i="36"/>
  <c r="BC104" i="36"/>
  <c r="BD104" i="36"/>
  <c r="BA105" i="36"/>
  <c r="BB105" i="36" s="1"/>
  <c r="BC105" i="36"/>
  <c r="BD105" i="36"/>
  <c r="BA106" i="36"/>
  <c r="BB106" i="36" s="1"/>
  <c r="BC106" i="36"/>
  <c r="BD106" i="36"/>
  <c r="BA107" i="36"/>
  <c r="BB107" i="36" s="1"/>
  <c r="BC107" i="36"/>
  <c r="BD107" i="36"/>
  <c r="BA108" i="36"/>
  <c r="BC108" i="36"/>
  <c r="BD108" i="36"/>
  <c r="BA109" i="36"/>
  <c r="BB109" i="36" s="1"/>
  <c r="BC109" i="36"/>
  <c r="BD109" i="36"/>
  <c r="BA110" i="36"/>
  <c r="BB110" i="36" s="1"/>
  <c r="BC110" i="36"/>
  <c r="BD110" i="36"/>
  <c r="BA111" i="36"/>
  <c r="BB111" i="36" s="1"/>
  <c r="BC111" i="36"/>
  <c r="BD111" i="36"/>
  <c r="BA112" i="36"/>
  <c r="BC112" i="36"/>
  <c r="BD112" i="36"/>
  <c r="BA113" i="36"/>
  <c r="BB113" i="36" s="1"/>
  <c r="BC113" i="36"/>
  <c r="BD113" i="36"/>
  <c r="BA114" i="36"/>
  <c r="BB114" i="36" s="1"/>
  <c r="BC114" i="36"/>
  <c r="BD114" i="36"/>
  <c r="BA115" i="36"/>
  <c r="BB115" i="36" s="1"/>
  <c r="BC115" i="36"/>
  <c r="BD115" i="36"/>
  <c r="BA116" i="36"/>
  <c r="BC116" i="36"/>
  <c r="BD116" i="36"/>
  <c r="BA117" i="36"/>
  <c r="BB117" i="36" s="1"/>
  <c r="BC117" i="36"/>
  <c r="BD117" i="36"/>
  <c r="BA118" i="36"/>
  <c r="BB118" i="36" s="1"/>
  <c r="BC118" i="36"/>
  <c r="BD118" i="36"/>
  <c r="BA119" i="36"/>
  <c r="BB119" i="36" s="1"/>
  <c r="BC119" i="36"/>
  <c r="BD119" i="36"/>
  <c r="BA120" i="36"/>
  <c r="BC120" i="36"/>
  <c r="BD120" i="36"/>
  <c r="BA121" i="36"/>
  <c r="BC121" i="36"/>
  <c r="BD121" i="36"/>
  <c r="BA122" i="36"/>
  <c r="BC122" i="36"/>
  <c r="BD122" i="36"/>
  <c r="BA123" i="36"/>
  <c r="BC123" i="36"/>
  <c r="BD123" i="36"/>
  <c r="BA124" i="36"/>
  <c r="BC124" i="36"/>
  <c r="BD124" i="36"/>
  <c r="BA125" i="36"/>
  <c r="BC125" i="36"/>
  <c r="BD125" i="36"/>
  <c r="BA126" i="36"/>
  <c r="BC126" i="36"/>
  <c r="BD126" i="36"/>
  <c r="BA127" i="36"/>
  <c r="BC127" i="36"/>
  <c r="BD127" i="36"/>
  <c r="BA128" i="36"/>
  <c r="BC128" i="36"/>
  <c r="BD128" i="36"/>
  <c r="BA129" i="36"/>
  <c r="BC129" i="36"/>
  <c r="BD129" i="36"/>
  <c r="BA130" i="36"/>
  <c r="BC130" i="36"/>
  <c r="BD130" i="36"/>
  <c r="BA131" i="36"/>
  <c r="BC131" i="36"/>
  <c r="BD131" i="36"/>
  <c r="BA132" i="36"/>
  <c r="BC132" i="36"/>
  <c r="BD132" i="36"/>
  <c r="BA133" i="36"/>
  <c r="BC133" i="36"/>
  <c r="BD133" i="36"/>
  <c r="BA134" i="36"/>
  <c r="BC134" i="36"/>
  <c r="BD134" i="36"/>
  <c r="BA135" i="36"/>
  <c r="BC135" i="36"/>
  <c r="BD135" i="36"/>
  <c r="BA136" i="36"/>
  <c r="BC136" i="36"/>
  <c r="BD136" i="36"/>
  <c r="BA137" i="36"/>
  <c r="BC137" i="36"/>
  <c r="BD137" i="36"/>
  <c r="BA138" i="36"/>
  <c r="BC138" i="36"/>
  <c r="BD138" i="36"/>
  <c r="BA139" i="36"/>
  <c r="BC139" i="36"/>
  <c r="BD139" i="36"/>
  <c r="BA140" i="36"/>
  <c r="BC140" i="36"/>
  <c r="BD140" i="36"/>
  <c r="BA141" i="36"/>
  <c r="BC141" i="36"/>
  <c r="BD141" i="36"/>
  <c r="BA142" i="36"/>
  <c r="BC142" i="36"/>
  <c r="BD142" i="36"/>
  <c r="BA143" i="36"/>
  <c r="BC143" i="36"/>
  <c r="BD143" i="36"/>
  <c r="BA144" i="36"/>
  <c r="BC144" i="36"/>
  <c r="BD144" i="36"/>
  <c r="BA145" i="36"/>
  <c r="BC145" i="36"/>
  <c r="BD145" i="36"/>
  <c r="BA146" i="36"/>
  <c r="BC146" i="36"/>
  <c r="BD146" i="36"/>
  <c r="BA147" i="36"/>
  <c r="BC147" i="36"/>
  <c r="BD147" i="36"/>
  <c r="BA148" i="36"/>
  <c r="BC148" i="36"/>
  <c r="BD148" i="36"/>
  <c r="BA149" i="36"/>
  <c r="BC149" i="36"/>
  <c r="BD149" i="36"/>
  <c r="BA150" i="36"/>
  <c r="BC150" i="36"/>
  <c r="BD150" i="36"/>
  <c r="BA151" i="36"/>
  <c r="BC151" i="36"/>
  <c r="BD151" i="36"/>
  <c r="BA152" i="36"/>
  <c r="BC152" i="36"/>
  <c r="BD152" i="36"/>
  <c r="BA153" i="36"/>
  <c r="BC153" i="36"/>
  <c r="BD153" i="36"/>
  <c r="BA154" i="36"/>
  <c r="BC154" i="36"/>
  <c r="BD154" i="36"/>
  <c r="BA155" i="36"/>
  <c r="BC155" i="36"/>
  <c r="BD155" i="36"/>
  <c r="BA156" i="36"/>
  <c r="BC156" i="36"/>
  <c r="BD156" i="36"/>
  <c r="BA157" i="36"/>
  <c r="BC157" i="36"/>
  <c r="BD157" i="36"/>
  <c r="BA158" i="36"/>
  <c r="BC158" i="36"/>
  <c r="BD158" i="36"/>
  <c r="BA159" i="36"/>
  <c r="BC159" i="36"/>
  <c r="BD159" i="36"/>
  <c r="BA160" i="36"/>
  <c r="BC160" i="36"/>
  <c r="BD160" i="36"/>
  <c r="BA161" i="36"/>
  <c r="BC161" i="36"/>
  <c r="BD161" i="36"/>
  <c r="BA162" i="36"/>
  <c r="BC162" i="36"/>
  <c r="BD162" i="36"/>
  <c r="BA163" i="36"/>
  <c r="BC163" i="36"/>
  <c r="BD163" i="36"/>
  <c r="BA164" i="36"/>
  <c r="BC164" i="36"/>
  <c r="BD164" i="36"/>
  <c r="BA165" i="36"/>
  <c r="BC165" i="36"/>
  <c r="BD165" i="36"/>
  <c r="BA166" i="36"/>
  <c r="BC166" i="36"/>
  <c r="BD166" i="36"/>
  <c r="BA167" i="36"/>
  <c r="BC167" i="36"/>
  <c r="BD167" i="36"/>
  <c r="BA168" i="36"/>
  <c r="BC168" i="36"/>
  <c r="BD168" i="36"/>
  <c r="BA169" i="36"/>
  <c r="BC169" i="36"/>
  <c r="BD169" i="36"/>
  <c r="BA170" i="36"/>
  <c r="BC170" i="36"/>
  <c r="BD170" i="36"/>
  <c r="BA171" i="36"/>
  <c r="BC171" i="36"/>
  <c r="BD171" i="36"/>
  <c r="BA172" i="36"/>
  <c r="BC172" i="36"/>
  <c r="BD172" i="36"/>
  <c r="BA173" i="36"/>
  <c r="BC173" i="36"/>
  <c r="BD173" i="36"/>
  <c r="BA174" i="36"/>
  <c r="BC174" i="36"/>
  <c r="BD174" i="36"/>
  <c r="BA175" i="36"/>
  <c r="BC175" i="36"/>
  <c r="BD175" i="36"/>
  <c r="BA176" i="36"/>
  <c r="BC176" i="36"/>
  <c r="BD176" i="36"/>
  <c r="BA177" i="36"/>
  <c r="BC177" i="36"/>
  <c r="BD177" i="36"/>
  <c r="BA178" i="36"/>
  <c r="BB178" i="36" s="1"/>
  <c r="BC178" i="36"/>
  <c r="BD178" i="36"/>
  <c r="BA179" i="36"/>
  <c r="BB179" i="36" s="1"/>
  <c r="BC179" i="36"/>
  <c r="BD179" i="36"/>
  <c r="BA180" i="36"/>
  <c r="BB180" i="36" s="1"/>
  <c r="BC180" i="36"/>
  <c r="BD180" i="36"/>
  <c r="BA181" i="36"/>
  <c r="BB181" i="36" s="1"/>
  <c r="BC181" i="36"/>
  <c r="BD181" i="36"/>
  <c r="BA182" i="36"/>
  <c r="BB182" i="36" s="1"/>
  <c r="BC182" i="36"/>
  <c r="BD182" i="36"/>
  <c r="BA183" i="36"/>
  <c r="BB183" i="36" s="1"/>
  <c r="BC183" i="36"/>
  <c r="BD183" i="36"/>
  <c r="BA184" i="36"/>
  <c r="BB184" i="36" s="1"/>
  <c r="BC184" i="36"/>
  <c r="BD184" i="36"/>
  <c r="BA185" i="36"/>
  <c r="BB185" i="36" s="1"/>
  <c r="BC185" i="36"/>
  <c r="BD185" i="36"/>
  <c r="BA186" i="36"/>
  <c r="BB186" i="36" s="1"/>
  <c r="BC186" i="36"/>
  <c r="BD186" i="36"/>
  <c r="BA187" i="36"/>
  <c r="BB187" i="36" s="1"/>
  <c r="BC187" i="36"/>
  <c r="BD187" i="36"/>
  <c r="BA188" i="36"/>
  <c r="BB188" i="36" s="1"/>
  <c r="BC188" i="36"/>
  <c r="BD188" i="36"/>
  <c r="BA189" i="36"/>
  <c r="BB189" i="36" s="1"/>
  <c r="BC189" i="36"/>
  <c r="BD189" i="36"/>
  <c r="BA190" i="36"/>
  <c r="BB190" i="36" s="1"/>
  <c r="BC190" i="36"/>
  <c r="BD190" i="36"/>
  <c r="BA191" i="36"/>
  <c r="BB191" i="36" s="1"/>
  <c r="BC191" i="36"/>
  <c r="BD191" i="36"/>
  <c r="BA192" i="36"/>
  <c r="BB192" i="36" s="1"/>
  <c r="BC192" i="36"/>
  <c r="BD192" i="36"/>
  <c r="BA193" i="36"/>
  <c r="BB193" i="36" s="1"/>
  <c r="BC193" i="36"/>
  <c r="BD193" i="36"/>
  <c r="BA194" i="36"/>
  <c r="BB194" i="36" s="1"/>
  <c r="BC194" i="36"/>
  <c r="BD194" i="36"/>
  <c r="BA195" i="36"/>
  <c r="BB195" i="36" s="1"/>
  <c r="BC195" i="36"/>
  <c r="BD195" i="36"/>
  <c r="BA196" i="36"/>
  <c r="BB196" i="36" s="1"/>
  <c r="BC196" i="36"/>
  <c r="BD196" i="36"/>
  <c r="BA197" i="36"/>
  <c r="BB197" i="36" s="1"/>
  <c r="BC197" i="36"/>
  <c r="BD197" i="36"/>
  <c r="BA198" i="36"/>
  <c r="BB198" i="36" s="1"/>
  <c r="BC198" i="36"/>
  <c r="BD198" i="36"/>
  <c r="BA199" i="36"/>
  <c r="BB199" i="36" s="1"/>
  <c r="BC199" i="36"/>
  <c r="BD199" i="36"/>
  <c r="BA200" i="36"/>
  <c r="BB200" i="36" s="1"/>
  <c r="BC200" i="36"/>
  <c r="BD200" i="36"/>
  <c r="BA201" i="36"/>
  <c r="BB201" i="36" s="1"/>
  <c r="BC201" i="36"/>
  <c r="BD201" i="36"/>
  <c r="BA202" i="36"/>
  <c r="BB202" i="36" s="1"/>
  <c r="BC202" i="36"/>
  <c r="BD202" i="36"/>
  <c r="BA203" i="36"/>
  <c r="BB203" i="36" s="1"/>
  <c r="BC203" i="36"/>
  <c r="BD203" i="36"/>
  <c r="BA204" i="36"/>
  <c r="BB204" i="36" s="1"/>
  <c r="BC204" i="36"/>
  <c r="BD204" i="36"/>
  <c r="BA205" i="36"/>
  <c r="BB205" i="36" s="1"/>
  <c r="BC205" i="36"/>
  <c r="BD205" i="36"/>
  <c r="BA206" i="36"/>
  <c r="BB206" i="36" s="1"/>
  <c r="BC206" i="36"/>
  <c r="BD206" i="36"/>
  <c r="BA207" i="36"/>
  <c r="BB207" i="36" s="1"/>
  <c r="BC207" i="36"/>
  <c r="BD207" i="36"/>
  <c r="BA208" i="36"/>
  <c r="BB208" i="36" s="1"/>
  <c r="BC208" i="36"/>
  <c r="BD208" i="36"/>
  <c r="BA209" i="36"/>
  <c r="BB209" i="36" s="1"/>
  <c r="BC209" i="36"/>
  <c r="BD209" i="36"/>
  <c r="BA210" i="36"/>
  <c r="BB210" i="36" s="1"/>
  <c r="BC210" i="36"/>
  <c r="BD210" i="36"/>
  <c r="BA211" i="36"/>
  <c r="BB211" i="36" s="1"/>
  <c r="BC211" i="36"/>
  <c r="BD211" i="36"/>
  <c r="BA212" i="36"/>
  <c r="BB212" i="36" s="1"/>
  <c r="BC212" i="36"/>
  <c r="BD212" i="36"/>
  <c r="BA213" i="36"/>
  <c r="BB213" i="36" s="1"/>
  <c r="BC213" i="36"/>
  <c r="BD213" i="36"/>
  <c r="BA214" i="36"/>
  <c r="BC214" i="36"/>
  <c r="BD214" i="36"/>
  <c r="BA215" i="36"/>
  <c r="BC215" i="36"/>
  <c r="BD215" i="36"/>
  <c r="BA216" i="36"/>
  <c r="BC216" i="36"/>
  <c r="BD216" i="36"/>
  <c r="BA217" i="36"/>
  <c r="BC217" i="36"/>
  <c r="BD217" i="36"/>
  <c r="BA218" i="36"/>
  <c r="BC218" i="36"/>
  <c r="BD218" i="36"/>
  <c r="BA219" i="36"/>
  <c r="BC219" i="36"/>
  <c r="BD219" i="36"/>
  <c r="BA220" i="36"/>
  <c r="BC220" i="36"/>
  <c r="BD220" i="36"/>
  <c r="BA221" i="36"/>
  <c r="BC221" i="36"/>
  <c r="BD221" i="36"/>
  <c r="BA222" i="36"/>
  <c r="BC222" i="36"/>
  <c r="BD222" i="36"/>
  <c r="BA223" i="36"/>
  <c r="BC223" i="36"/>
  <c r="BD223" i="36"/>
  <c r="BA224" i="36"/>
  <c r="BC224" i="36"/>
  <c r="BD224" i="36"/>
  <c r="BA225" i="36"/>
  <c r="BC225" i="36"/>
  <c r="BD225" i="36"/>
  <c r="BA226" i="36"/>
  <c r="BC226" i="36"/>
  <c r="BD226" i="36"/>
  <c r="BA227" i="36"/>
  <c r="BC227" i="36"/>
  <c r="BD227" i="36"/>
  <c r="BA228" i="36"/>
  <c r="BC228" i="36"/>
  <c r="BD228" i="36"/>
  <c r="BA229" i="36"/>
  <c r="BC229" i="36"/>
  <c r="BD229" i="36"/>
  <c r="BA230" i="36"/>
  <c r="BC230" i="36"/>
  <c r="BD230" i="36"/>
  <c r="BA231" i="36"/>
  <c r="BC231" i="36"/>
  <c r="BD231" i="36"/>
  <c r="BA232" i="36"/>
  <c r="BC232" i="36"/>
  <c r="BD232" i="36"/>
  <c r="BA233" i="36"/>
  <c r="BC233" i="36"/>
  <c r="BD233" i="36"/>
  <c r="BA234" i="36"/>
  <c r="BC234" i="36"/>
  <c r="BD234" i="36"/>
  <c r="BA235" i="36"/>
  <c r="BC235" i="36"/>
  <c r="BD235" i="36"/>
  <c r="BA236" i="36"/>
  <c r="BC236" i="36"/>
  <c r="BD236" i="36"/>
  <c r="BA237" i="36"/>
  <c r="BC237" i="36"/>
  <c r="BD237" i="36"/>
  <c r="BA238" i="36"/>
  <c r="BC238" i="36"/>
  <c r="BD238" i="36"/>
  <c r="BA239" i="36"/>
  <c r="BC239" i="36"/>
  <c r="BD239" i="36"/>
  <c r="BA240" i="36"/>
  <c r="BC240" i="36"/>
  <c r="BD240" i="36"/>
  <c r="BA241" i="36"/>
  <c r="BC241" i="36"/>
  <c r="BD241" i="36"/>
  <c r="BA242" i="36"/>
  <c r="BC242" i="36"/>
  <c r="BD242" i="36"/>
  <c r="BA243" i="36"/>
  <c r="BC243" i="36"/>
  <c r="BD243" i="36"/>
  <c r="BA244" i="36"/>
  <c r="BC244" i="36"/>
  <c r="BD244" i="36"/>
  <c r="BA245" i="36"/>
  <c r="BC245" i="36"/>
  <c r="BD245" i="36"/>
  <c r="BA246" i="36"/>
  <c r="BC246" i="36"/>
  <c r="BD246" i="36"/>
  <c r="BA247" i="36"/>
  <c r="BC247" i="36"/>
  <c r="BD247" i="36"/>
  <c r="BA248" i="36"/>
  <c r="BC248" i="36"/>
  <c r="BD248" i="36"/>
  <c r="BA249" i="36"/>
  <c r="BC249" i="36"/>
  <c r="BD249" i="36"/>
  <c r="BA250" i="36"/>
  <c r="BC250" i="36"/>
  <c r="BD250" i="36"/>
  <c r="BA251" i="36"/>
  <c r="BC251" i="36"/>
  <c r="BD251" i="36"/>
  <c r="BA252" i="36"/>
  <c r="BC252" i="36"/>
  <c r="BD252" i="36"/>
  <c r="BA253" i="36"/>
  <c r="BC253" i="36"/>
  <c r="BD253" i="36"/>
  <c r="BA254" i="36"/>
  <c r="BC254" i="36"/>
  <c r="BD254" i="36"/>
  <c r="BA255" i="36"/>
  <c r="BC255" i="36"/>
  <c r="BD255" i="36"/>
  <c r="BA256" i="36"/>
  <c r="BC256" i="36"/>
  <c r="BD256" i="36"/>
  <c r="BA257" i="36"/>
  <c r="BB257" i="36" s="1"/>
  <c r="BC257" i="36"/>
  <c r="BD257" i="36"/>
  <c r="BA258" i="36"/>
  <c r="BC258" i="36"/>
  <c r="BD258" i="36"/>
  <c r="BA259" i="36"/>
  <c r="BB259" i="36" s="1"/>
  <c r="BC259" i="36"/>
  <c r="BD259" i="36"/>
  <c r="BA260" i="36"/>
  <c r="BB260" i="36" s="1"/>
  <c r="BC260" i="36"/>
  <c r="BD260" i="36"/>
  <c r="BA261" i="36"/>
  <c r="BB261" i="36" s="1"/>
  <c r="BC261" i="36"/>
  <c r="BD261" i="36"/>
  <c r="BA262" i="36"/>
  <c r="BB262" i="36" s="1"/>
  <c r="BC262" i="36"/>
  <c r="BD262" i="36"/>
  <c r="BA263" i="36"/>
  <c r="BB263" i="36" s="1"/>
  <c r="BC263" i="36"/>
  <c r="BD263" i="36"/>
  <c r="BA264" i="36"/>
  <c r="BB264" i="36" s="1"/>
  <c r="BC264" i="36"/>
  <c r="BD264" i="36"/>
  <c r="BA265" i="36"/>
  <c r="BB265" i="36" s="1"/>
  <c r="BC265" i="36"/>
  <c r="BD265" i="36"/>
  <c r="BA266" i="36"/>
  <c r="BB266" i="36" s="1"/>
  <c r="BC266" i="36"/>
  <c r="BD266" i="36"/>
  <c r="BA267" i="36"/>
  <c r="BB267" i="36" s="1"/>
  <c r="BC267" i="36"/>
  <c r="BD267" i="36"/>
  <c r="BA268" i="36"/>
  <c r="BB268" i="36" s="1"/>
  <c r="BC268" i="36"/>
  <c r="BD268" i="36"/>
  <c r="BA269" i="36"/>
  <c r="BB269" i="36" s="1"/>
  <c r="BC269" i="36"/>
  <c r="BD269" i="36"/>
  <c r="BA270" i="36"/>
  <c r="BB270" i="36" s="1"/>
  <c r="BC270" i="36"/>
  <c r="BD270" i="36"/>
  <c r="BA271" i="36"/>
  <c r="BB271" i="36" s="1"/>
  <c r="BC271" i="36"/>
  <c r="BD271" i="36"/>
  <c r="BA272" i="36"/>
  <c r="BB272" i="36" s="1"/>
  <c r="BC272" i="36"/>
  <c r="BD272" i="36"/>
  <c r="BA273" i="36"/>
  <c r="BB273" i="36" s="1"/>
  <c r="BC273" i="36"/>
  <c r="BD273" i="36"/>
  <c r="BA274" i="36"/>
  <c r="BB274" i="36" s="1"/>
  <c r="BC274" i="36"/>
  <c r="BD274" i="36"/>
  <c r="BA275" i="36"/>
  <c r="BB275" i="36" s="1"/>
  <c r="BC275" i="36"/>
  <c r="BD275" i="36"/>
  <c r="BA276" i="36"/>
  <c r="BB276" i="36" s="1"/>
  <c r="BC276" i="36"/>
  <c r="BD276" i="36"/>
  <c r="BA277" i="36"/>
  <c r="BB277" i="36" s="1"/>
  <c r="BC277" i="36"/>
  <c r="BD277" i="36"/>
  <c r="BA278" i="36"/>
  <c r="BB278" i="36" s="1"/>
  <c r="BC278" i="36"/>
  <c r="BD278" i="36"/>
  <c r="BA279" i="36"/>
  <c r="BB279" i="36" s="1"/>
  <c r="BC279" i="36"/>
  <c r="BD279" i="36"/>
  <c r="BA280" i="36"/>
  <c r="BB280" i="36" s="1"/>
  <c r="BC280" i="36"/>
  <c r="BD280" i="36"/>
  <c r="BA281" i="36"/>
  <c r="BB281" i="36" s="1"/>
  <c r="BC281" i="36"/>
  <c r="BD281" i="36"/>
  <c r="BA282" i="36"/>
  <c r="BC282" i="36"/>
  <c r="BD282" i="36"/>
  <c r="BA283" i="36"/>
  <c r="BC283" i="36"/>
  <c r="BD283" i="36"/>
  <c r="BA284" i="36"/>
  <c r="BC284" i="36"/>
  <c r="BD284" i="36"/>
  <c r="BA285" i="36"/>
  <c r="BC285" i="36"/>
  <c r="BD285" i="36"/>
  <c r="BA286" i="36"/>
  <c r="BC286" i="36"/>
  <c r="BD286" i="36"/>
  <c r="BA287" i="36"/>
  <c r="BC287" i="36"/>
  <c r="BD287" i="36"/>
  <c r="BA288" i="36"/>
  <c r="BC288" i="36"/>
  <c r="BD288" i="36"/>
  <c r="BA289" i="36"/>
  <c r="BC289" i="36"/>
  <c r="BD289" i="36"/>
  <c r="BA290" i="36"/>
  <c r="BC290" i="36"/>
  <c r="BD290" i="36"/>
  <c r="BA291" i="36"/>
  <c r="BC291" i="36"/>
  <c r="BD291" i="36"/>
  <c r="BA292" i="36"/>
  <c r="BC292" i="36"/>
  <c r="BD292" i="36"/>
  <c r="BA293" i="36"/>
  <c r="BC293" i="36"/>
  <c r="BD293" i="36"/>
  <c r="BA294" i="36"/>
  <c r="BC294" i="36"/>
  <c r="BD294" i="36"/>
  <c r="BA295" i="36"/>
  <c r="BC295" i="36"/>
  <c r="BD295" i="36"/>
  <c r="BA296" i="36"/>
  <c r="BC296" i="36"/>
  <c r="BD296" i="36"/>
  <c r="BA297" i="36"/>
  <c r="BC297" i="36"/>
  <c r="BD297" i="36"/>
  <c r="BA298" i="36"/>
  <c r="BC298" i="36"/>
  <c r="BD298" i="36"/>
  <c r="BA299" i="36"/>
  <c r="BC299" i="36"/>
  <c r="BD299" i="36"/>
  <c r="BA300" i="36"/>
  <c r="BC300" i="36"/>
  <c r="BD300" i="36"/>
  <c r="BA301" i="36"/>
  <c r="BC301" i="36"/>
  <c r="BD301" i="36"/>
  <c r="BA302" i="36"/>
  <c r="BC302" i="36"/>
  <c r="BD302" i="36"/>
  <c r="BA303" i="36"/>
  <c r="BC303" i="36"/>
  <c r="BD303" i="36"/>
  <c r="BA304" i="36"/>
  <c r="BC304" i="36"/>
  <c r="BD304" i="36"/>
  <c r="BA305" i="36"/>
  <c r="BC305" i="36"/>
  <c r="BD305" i="36"/>
  <c r="BA306" i="36"/>
  <c r="BC306" i="36"/>
  <c r="BD306" i="36"/>
  <c r="BA307" i="36"/>
  <c r="BC307" i="36"/>
  <c r="BD307" i="36"/>
  <c r="BA308" i="36"/>
  <c r="BC308" i="36"/>
  <c r="BD308" i="36"/>
  <c r="BA309" i="36"/>
  <c r="BB309" i="36" s="1"/>
  <c r="BC309" i="36"/>
  <c r="BD309" i="36"/>
  <c r="BA310" i="36"/>
  <c r="BC310" i="36"/>
  <c r="BD310" i="36"/>
  <c r="BA311" i="36"/>
  <c r="BC311" i="36"/>
  <c r="BD311" i="36"/>
  <c r="BA312" i="36"/>
  <c r="BC312" i="36"/>
  <c r="BD312" i="36"/>
  <c r="BA313" i="36"/>
  <c r="BC313" i="36"/>
  <c r="BD313" i="36"/>
  <c r="BA314" i="36"/>
  <c r="BC314" i="36"/>
  <c r="BD314" i="36"/>
  <c r="BA315" i="36"/>
  <c r="BC315" i="36"/>
  <c r="BD315" i="36"/>
  <c r="BA316" i="36"/>
  <c r="BC316" i="36"/>
  <c r="BD316" i="36"/>
  <c r="BA317" i="36"/>
  <c r="BC317" i="36"/>
  <c r="BD317" i="36"/>
  <c r="BA318" i="36"/>
  <c r="BC318" i="36"/>
  <c r="BD318" i="36"/>
  <c r="BA319" i="36"/>
  <c r="BC319" i="36"/>
  <c r="BD319" i="36"/>
  <c r="BA320" i="36"/>
  <c r="BC320" i="36"/>
  <c r="BD320" i="36"/>
  <c r="BA321" i="36"/>
  <c r="BC321" i="36"/>
  <c r="BD321" i="36"/>
  <c r="BA322" i="36"/>
  <c r="BC322" i="36"/>
  <c r="BD322" i="36"/>
  <c r="BA323" i="36"/>
  <c r="BC323" i="36"/>
  <c r="BD323" i="36"/>
  <c r="BA324" i="36"/>
  <c r="BC324" i="36"/>
  <c r="BD324" i="36"/>
  <c r="BA325" i="36"/>
  <c r="BC325" i="36"/>
  <c r="BD325" i="36"/>
  <c r="BA326" i="36"/>
  <c r="BC326" i="36"/>
  <c r="BD326" i="36"/>
  <c r="BA327" i="36"/>
  <c r="BC327" i="36"/>
  <c r="BD327" i="36"/>
  <c r="BA328" i="36"/>
  <c r="BC328" i="36"/>
  <c r="BD328" i="36"/>
  <c r="BA329" i="36"/>
  <c r="BC329" i="36"/>
  <c r="BD329" i="36"/>
  <c r="BA330" i="36"/>
  <c r="BC330" i="36"/>
  <c r="BD330" i="36"/>
  <c r="BA331" i="36"/>
  <c r="BC331" i="36"/>
  <c r="BD331" i="36"/>
  <c r="BA332" i="36"/>
  <c r="BC332" i="36"/>
  <c r="BD332" i="36"/>
  <c r="BA333" i="36"/>
  <c r="BC333" i="36"/>
  <c r="BD333" i="36"/>
  <c r="BA334" i="36"/>
  <c r="BC334" i="36"/>
  <c r="BD334" i="36"/>
  <c r="BA335" i="36"/>
  <c r="BC335" i="36"/>
  <c r="BD335" i="36"/>
  <c r="BA336" i="36"/>
  <c r="BC336" i="36"/>
  <c r="BD336" i="36"/>
  <c r="BA337" i="36"/>
  <c r="BC337" i="36"/>
  <c r="BD337" i="36"/>
  <c r="BA338" i="36"/>
  <c r="BC338" i="36"/>
  <c r="BD338" i="36"/>
  <c r="BA339" i="36"/>
  <c r="BC339" i="36"/>
  <c r="BD339" i="36"/>
  <c r="BA340" i="36"/>
  <c r="BC340" i="36"/>
  <c r="BD340" i="36"/>
  <c r="BA341" i="36"/>
  <c r="BC341" i="36"/>
  <c r="BD341" i="36"/>
  <c r="BA342" i="36"/>
  <c r="BC342" i="36"/>
  <c r="BD342" i="36"/>
  <c r="BA343" i="36"/>
  <c r="BC343" i="36"/>
  <c r="BD343" i="36"/>
  <c r="BA344" i="36"/>
  <c r="BC344" i="36"/>
  <c r="BD344" i="36"/>
  <c r="BA345" i="36"/>
  <c r="BC345" i="36"/>
  <c r="BD345" i="36"/>
  <c r="BA346" i="36"/>
  <c r="BC346" i="36"/>
  <c r="BD346" i="36"/>
  <c r="BA347" i="36"/>
  <c r="BC347" i="36"/>
  <c r="BD347" i="36"/>
  <c r="BA348" i="36"/>
  <c r="BC348" i="36"/>
  <c r="BD348" i="36"/>
  <c r="BA349" i="36"/>
  <c r="BC349" i="36"/>
  <c r="BD349" i="36"/>
  <c r="BA350" i="36"/>
  <c r="BC350" i="36"/>
  <c r="BD350" i="36"/>
  <c r="BA351" i="36"/>
  <c r="BC351" i="36"/>
  <c r="BD351" i="36"/>
  <c r="BA352" i="36"/>
  <c r="BC352" i="36"/>
  <c r="BD352" i="36"/>
  <c r="BA353" i="36"/>
  <c r="BC353" i="36"/>
  <c r="BD353" i="36"/>
  <c r="BA354" i="36"/>
  <c r="BC354" i="36"/>
  <c r="BD354" i="36"/>
  <c r="BA355" i="36"/>
  <c r="BC355" i="36"/>
  <c r="BD355" i="36"/>
  <c r="BA356" i="36"/>
  <c r="BC356" i="36"/>
  <c r="BD356" i="36"/>
  <c r="BA357" i="36"/>
  <c r="BC357" i="36"/>
  <c r="BD357" i="36"/>
  <c r="BA358" i="36"/>
  <c r="BC358" i="36"/>
  <c r="BD358" i="36"/>
  <c r="BA359" i="36"/>
  <c r="BC359" i="36"/>
  <c r="BD359" i="36"/>
  <c r="BA360" i="36"/>
  <c r="BC360" i="36"/>
  <c r="BD360" i="36"/>
  <c r="BA361" i="36"/>
  <c r="BC361" i="36"/>
  <c r="BD361" i="36"/>
  <c r="BA362" i="36"/>
  <c r="BC362" i="36"/>
  <c r="BD362" i="36"/>
  <c r="BA363" i="36"/>
  <c r="BC363" i="36"/>
  <c r="BD363" i="36"/>
  <c r="BA364" i="36"/>
  <c r="BC364" i="36"/>
  <c r="BD364" i="36"/>
  <c r="BA365" i="36"/>
  <c r="BC365" i="36"/>
  <c r="BD365" i="36"/>
  <c r="BA366" i="36"/>
  <c r="BC366" i="36"/>
  <c r="BD366" i="36"/>
  <c r="BA367" i="36"/>
  <c r="BC367" i="36"/>
  <c r="BD367" i="36"/>
  <c r="BA368" i="36"/>
  <c r="BC368" i="36"/>
  <c r="BD368" i="36"/>
  <c r="BA369" i="36"/>
  <c r="BC369" i="36"/>
  <c r="BD369" i="36"/>
  <c r="BA370" i="36"/>
  <c r="BC370" i="36"/>
  <c r="BD370" i="36"/>
  <c r="BA371" i="36"/>
  <c r="BC371" i="36"/>
  <c r="BD371" i="36"/>
  <c r="BA372" i="36"/>
  <c r="BC372" i="36"/>
  <c r="BD372" i="36"/>
  <c r="BA373" i="36"/>
  <c r="BC373" i="36"/>
  <c r="BD373" i="36"/>
  <c r="BA374" i="36"/>
  <c r="BC374" i="36"/>
  <c r="BD374" i="36"/>
  <c r="BA375" i="36"/>
  <c r="BC375" i="36"/>
  <c r="BD375" i="36"/>
  <c r="BA376" i="36"/>
  <c r="BC376" i="36"/>
  <c r="BD376" i="36"/>
  <c r="BA377" i="36"/>
  <c r="BC377" i="36"/>
  <c r="BD377" i="36"/>
  <c r="BA378" i="36"/>
  <c r="BC378" i="36"/>
  <c r="BD378" i="36"/>
  <c r="BA379" i="36"/>
  <c r="BC379" i="36"/>
  <c r="BD379" i="36"/>
  <c r="BA380" i="36"/>
  <c r="BC380" i="36"/>
  <c r="BD380" i="36"/>
  <c r="BA381" i="36"/>
  <c r="BC381" i="36"/>
  <c r="BD381" i="36"/>
  <c r="BA382" i="36"/>
  <c r="BC382" i="36"/>
  <c r="BD382" i="36"/>
  <c r="BA383" i="36"/>
  <c r="BC383" i="36"/>
  <c r="BD383" i="36"/>
  <c r="BA384" i="36"/>
  <c r="BC384" i="36"/>
  <c r="BD384" i="36"/>
  <c r="BA385" i="36"/>
  <c r="BC385" i="36"/>
  <c r="BD385" i="36"/>
  <c r="BA386" i="36"/>
  <c r="BC386" i="36"/>
  <c r="BD386" i="36"/>
  <c r="BA387" i="36"/>
  <c r="BC387" i="36"/>
  <c r="BD387" i="36"/>
  <c r="BA388" i="36"/>
  <c r="BC388" i="36"/>
  <c r="BD388" i="36"/>
  <c r="BA389" i="36"/>
  <c r="BC389" i="36"/>
  <c r="BD389" i="36"/>
  <c r="BA390" i="36"/>
  <c r="BC390" i="36"/>
  <c r="BD390" i="36"/>
  <c r="BA391" i="36"/>
  <c r="BC391" i="36"/>
  <c r="BD391" i="36"/>
  <c r="BA392" i="36"/>
  <c r="BC392" i="36"/>
  <c r="BD392" i="36"/>
  <c r="BA393" i="36"/>
  <c r="BC393" i="36"/>
  <c r="BD393" i="36"/>
  <c r="BA394" i="36"/>
  <c r="BB394" i="36" s="1"/>
  <c r="BC394" i="36"/>
  <c r="BD394" i="36"/>
  <c r="BA395" i="36"/>
  <c r="BC395" i="36"/>
  <c r="BD395" i="36"/>
  <c r="BA396" i="36"/>
  <c r="BC396" i="36"/>
  <c r="BD396" i="36"/>
  <c r="BA397" i="36"/>
  <c r="BC397" i="36"/>
  <c r="BD397" i="36"/>
  <c r="BA398" i="36"/>
  <c r="BC398" i="36"/>
  <c r="BD398" i="36"/>
  <c r="BA399" i="36"/>
  <c r="BC399" i="36"/>
  <c r="BD399" i="36"/>
  <c r="BA400" i="36"/>
  <c r="BC400" i="36"/>
  <c r="BD400" i="36"/>
  <c r="BA401" i="36"/>
  <c r="BC401" i="36"/>
  <c r="BD401" i="36"/>
  <c r="BA402" i="36"/>
  <c r="BC402" i="36"/>
  <c r="BD402" i="36"/>
  <c r="BA403" i="36"/>
  <c r="BC403" i="36"/>
  <c r="BD403" i="36"/>
  <c r="BA404" i="36"/>
  <c r="BC404" i="36"/>
  <c r="BD404" i="36"/>
  <c r="BA405" i="36"/>
  <c r="BC405" i="36"/>
  <c r="BD405" i="36"/>
  <c r="BA406" i="36"/>
  <c r="BC406" i="36"/>
  <c r="BD406" i="36"/>
  <c r="BA407" i="36"/>
  <c r="BC407" i="36"/>
  <c r="BD407" i="36"/>
  <c r="BA408" i="36"/>
  <c r="BC408" i="36"/>
  <c r="BD408" i="36"/>
  <c r="BA409" i="36"/>
  <c r="BC409" i="36"/>
  <c r="BD409" i="36"/>
  <c r="BA410" i="36"/>
  <c r="BC410" i="36"/>
  <c r="BD410" i="36"/>
  <c r="BA411" i="36"/>
  <c r="BC411" i="36"/>
  <c r="BD411" i="36"/>
  <c r="BA412" i="36"/>
  <c r="BC412" i="36"/>
  <c r="BD412" i="36"/>
  <c r="BA413" i="36"/>
  <c r="BC413" i="36"/>
  <c r="BD413" i="36"/>
  <c r="BA414" i="36"/>
  <c r="BC414" i="36"/>
  <c r="BD414" i="36"/>
  <c r="BA415" i="36"/>
  <c r="BC415" i="36"/>
  <c r="BD415" i="36"/>
  <c r="BA416" i="36"/>
  <c r="BC416" i="36"/>
  <c r="BD416" i="36"/>
  <c r="BA417" i="36"/>
  <c r="BC417" i="36"/>
  <c r="BD417" i="36"/>
  <c r="BA418" i="36"/>
  <c r="BC418" i="36"/>
  <c r="BD418" i="36"/>
  <c r="BA419" i="36"/>
  <c r="BC419" i="36"/>
  <c r="BD419" i="36"/>
  <c r="BA420" i="36"/>
  <c r="BC420" i="36"/>
  <c r="BD420" i="36"/>
  <c r="BA421" i="36"/>
  <c r="BC421" i="36"/>
  <c r="BD421" i="36"/>
  <c r="BA422" i="36"/>
  <c r="BC422" i="36"/>
  <c r="BD422" i="36"/>
  <c r="BA423" i="36"/>
  <c r="BC423" i="36"/>
  <c r="BD423" i="36"/>
  <c r="BA424" i="36"/>
  <c r="BC424" i="36"/>
  <c r="BD424" i="36"/>
  <c r="BA425" i="36"/>
  <c r="BC425" i="36"/>
  <c r="BD425" i="36"/>
  <c r="BA426" i="36"/>
  <c r="BC426" i="36"/>
  <c r="BD426" i="36"/>
  <c r="BA427" i="36"/>
  <c r="BC427" i="36"/>
  <c r="BD427" i="36"/>
  <c r="BA428" i="36"/>
  <c r="BC428" i="36"/>
  <c r="BD428" i="36"/>
  <c r="BA429" i="36"/>
  <c r="BC429" i="36"/>
  <c r="BD429" i="36"/>
  <c r="BA430" i="36"/>
  <c r="BC430" i="36"/>
  <c r="BD430" i="36"/>
  <c r="BA431" i="36"/>
  <c r="BC431" i="36"/>
  <c r="BD431" i="36"/>
  <c r="BA432" i="36"/>
  <c r="BC432" i="36"/>
  <c r="BD432" i="36"/>
  <c r="BA433" i="36"/>
  <c r="BC433" i="36"/>
  <c r="BD433" i="36"/>
  <c r="BA434" i="36"/>
  <c r="BC434" i="36"/>
  <c r="BD434" i="36"/>
  <c r="BA435" i="36"/>
  <c r="BC435" i="36"/>
  <c r="BD435" i="36"/>
  <c r="BA436" i="36"/>
  <c r="BC436" i="36"/>
  <c r="BD436" i="36"/>
  <c r="BA437" i="36"/>
  <c r="BC437" i="36"/>
  <c r="BD437" i="36"/>
  <c r="BA438" i="36"/>
  <c r="BC438" i="36"/>
  <c r="BD438" i="36"/>
  <c r="BA439" i="36"/>
  <c r="BC439" i="36"/>
  <c r="BD439" i="36"/>
  <c r="BA440" i="36"/>
  <c r="BC440" i="36"/>
  <c r="BD440" i="36"/>
  <c r="BA441" i="36"/>
  <c r="BC441" i="36"/>
  <c r="BD441" i="36"/>
  <c r="BA442" i="36"/>
  <c r="BC442" i="36"/>
  <c r="BD442" i="36"/>
  <c r="BA443" i="36"/>
  <c r="BC443" i="36"/>
  <c r="BD443" i="36"/>
  <c r="BA444" i="36"/>
  <c r="BC444" i="36"/>
  <c r="BD444" i="36"/>
  <c r="BA445" i="36"/>
  <c r="BC445" i="36"/>
  <c r="BD445" i="36"/>
  <c r="BA446" i="36"/>
  <c r="BC446" i="36"/>
  <c r="BD446" i="36"/>
  <c r="BA447" i="36"/>
  <c r="BC447" i="36"/>
  <c r="BD447" i="36"/>
  <c r="BA448" i="36"/>
  <c r="BC448" i="36"/>
  <c r="BD448" i="36"/>
  <c r="BA449" i="36"/>
  <c r="BC449" i="36"/>
  <c r="BD449" i="36"/>
  <c r="BA450" i="36"/>
  <c r="BC450" i="36"/>
  <c r="BD450" i="36"/>
  <c r="BA451" i="36"/>
  <c r="BC451" i="36"/>
  <c r="BD451" i="36"/>
  <c r="BA452" i="36"/>
  <c r="BC452" i="36"/>
  <c r="BD452" i="36"/>
  <c r="BA453" i="36"/>
  <c r="BC453" i="36"/>
  <c r="BD453" i="36"/>
  <c r="BA454" i="36"/>
  <c r="BC454" i="36"/>
  <c r="BD454" i="36"/>
  <c r="BA455" i="36"/>
  <c r="BC455" i="36"/>
  <c r="BD455" i="36"/>
  <c r="BA456" i="36"/>
  <c r="BC456" i="36"/>
  <c r="BD456" i="36"/>
  <c r="BA457" i="36"/>
  <c r="BC457" i="36"/>
  <c r="BD457" i="36"/>
  <c r="BA458" i="36"/>
  <c r="BC458" i="36"/>
  <c r="BD458" i="36"/>
  <c r="BA459" i="36"/>
  <c r="BC459" i="36"/>
  <c r="BD459" i="36"/>
  <c r="BA460" i="36"/>
  <c r="BC460" i="36"/>
  <c r="BD460" i="36"/>
  <c r="BA461" i="36"/>
  <c r="BC461" i="36"/>
  <c r="BD461" i="36"/>
  <c r="BA462" i="36"/>
  <c r="BC462" i="36"/>
  <c r="BD462" i="36"/>
  <c r="BA463" i="36"/>
  <c r="BC463" i="36"/>
  <c r="BD463" i="36"/>
  <c r="BA464" i="36"/>
  <c r="BC464" i="36"/>
  <c r="BD464" i="36"/>
  <c r="BA465" i="36"/>
  <c r="BC465" i="36"/>
  <c r="BD465" i="36"/>
  <c r="BA466" i="36"/>
  <c r="BC466" i="36"/>
  <c r="BD466" i="36"/>
  <c r="BA467" i="36"/>
  <c r="BC467" i="36"/>
  <c r="BD467" i="36"/>
  <c r="BA468" i="36"/>
  <c r="BC468" i="36"/>
  <c r="BD468" i="36"/>
  <c r="BA469" i="36"/>
  <c r="BC469" i="36"/>
  <c r="BD469" i="36"/>
  <c r="BA470" i="36"/>
  <c r="BC470" i="36"/>
  <c r="BD470" i="36"/>
  <c r="BA471" i="36"/>
  <c r="BC471" i="36"/>
  <c r="BD471" i="36"/>
  <c r="BA472" i="36"/>
  <c r="BC472" i="36"/>
  <c r="BD472" i="36"/>
  <c r="BA473" i="36"/>
  <c r="BC473" i="36"/>
  <c r="BD473" i="36"/>
  <c r="BA474" i="36"/>
  <c r="BC474" i="36"/>
  <c r="BD474" i="36"/>
  <c r="BA475" i="36"/>
  <c r="BC475" i="36"/>
  <c r="BD475" i="36"/>
  <c r="BA476" i="36"/>
  <c r="BC476" i="36"/>
  <c r="BD476" i="36"/>
  <c r="BA477" i="36"/>
  <c r="BC477" i="36"/>
  <c r="BD477" i="36"/>
  <c r="BA478" i="36"/>
  <c r="BC478" i="36"/>
  <c r="BD478" i="36"/>
  <c r="BA479" i="36"/>
  <c r="BC479" i="36"/>
  <c r="BD479" i="36"/>
  <c r="BA480" i="36"/>
  <c r="BC480" i="36"/>
  <c r="BD480" i="36"/>
  <c r="BA481" i="36"/>
  <c r="BC481" i="36"/>
  <c r="BD481" i="36"/>
  <c r="BA482" i="36"/>
  <c r="BC482" i="36"/>
  <c r="BD482" i="36"/>
  <c r="BA483" i="36"/>
  <c r="BC483" i="36"/>
  <c r="BD483" i="36"/>
  <c r="BA484" i="36"/>
  <c r="BC484" i="36"/>
  <c r="BD484" i="36"/>
  <c r="BA485" i="36"/>
  <c r="BC485" i="36"/>
  <c r="BD485" i="36"/>
  <c r="BA486" i="36"/>
  <c r="BC486" i="36"/>
  <c r="BD486" i="36"/>
  <c r="BA487" i="36"/>
  <c r="BC487" i="36"/>
  <c r="BD487" i="36"/>
  <c r="BA488" i="36"/>
  <c r="BC488" i="36"/>
  <c r="BD488" i="36"/>
  <c r="BA489" i="36"/>
  <c r="BC489" i="36"/>
  <c r="BD489" i="36"/>
  <c r="BA490" i="36"/>
  <c r="BC490" i="36"/>
  <c r="BD490" i="36"/>
  <c r="BA491" i="36"/>
  <c r="BC491" i="36"/>
  <c r="BD491" i="36"/>
  <c r="BA492" i="36"/>
  <c r="BC492" i="36"/>
  <c r="BD492" i="36"/>
  <c r="BA493" i="36"/>
  <c r="BC493" i="36"/>
  <c r="BD493" i="36"/>
  <c r="BA494" i="36"/>
  <c r="BC494" i="36"/>
  <c r="BD494" i="36"/>
  <c r="BA495" i="36"/>
  <c r="BC495" i="36"/>
  <c r="BD495" i="36"/>
  <c r="BA496" i="36"/>
  <c r="BC496" i="36"/>
  <c r="BD496" i="36"/>
  <c r="BA497" i="36"/>
  <c r="BC497" i="36"/>
  <c r="BD497" i="36"/>
  <c r="BA498" i="36"/>
  <c r="BC498" i="36"/>
  <c r="BD498" i="36"/>
  <c r="BA499" i="36"/>
  <c r="BC499" i="36"/>
  <c r="BD499" i="36"/>
  <c r="BA500" i="36"/>
  <c r="BC500" i="36"/>
  <c r="BD500" i="36"/>
  <c r="BA501" i="36"/>
  <c r="BC501" i="36"/>
  <c r="BD501" i="36"/>
  <c r="BA502" i="36"/>
  <c r="BC502" i="36"/>
  <c r="BD502" i="36"/>
  <c r="BA503" i="36"/>
  <c r="BC503" i="36"/>
  <c r="BD503" i="36"/>
  <c r="BA504" i="36"/>
  <c r="BC504" i="36"/>
  <c r="BD504" i="36"/>
  <c r="BA505" i="36"/>
  <c r="BC505" i="36"/>
  <c r="BD505" i="36"/>
  <c r="BA506" i="36"/>
  <c r="BC506" i="36"/>
  <c r="BD506" i="36"/>
  <c r="BE7" i="36"/>
  <c r="AM506" i="36"/>
  <c r="AN506" i="36" s="1"/>
  <c r="AM8" i="36"/>
  <c r="AN8" i="36" s="1"/>
  <c r="AO8" i="36"/>
  <c r="AP8" i="36"/>
  <c r="AM9" i="36"/>
  <c r="AN9" i="36" s="1"/>
  <c r="AO9" i="36"/>
  <c r="AP9" i="36"/>
  <c r="AM10" i="36"/>
  <c r="AN10" i="36" s="1"/>
  <c r="AO10" i="36"/>
  <c r="AP10" i="36"/>
  <c r="AM11" i="36"/>
  <c r="AN11" i="36" s="1"/>
  <c r="AO11" i="36"/>
  <c r="AP11" i="36"/>
  <c r="AM12" i="36"/>
  <c r="AN12" i="36" s="1"/>
  <c r="AO12" i="36"/>
  <c r="AP12" i="36"/>
  <c r="AM13" i="36"/>
  <c r="AN13" i="36" s="1"/>
  <c r="AO13" i="36"/>
  <c r="AP13" i="36"/>
  <c r="AM14" i="36"/>
  <c r="AN14" i="36" s="1"/>
  <c r="AO14" i="36"/>
  <c r="AP14" i="36"/>
  <c r="AM15" i="36"/>
  <c r="AN15" i="36" s="1"/>
  <c r="AO15" i="36"/>
  <c r="AP15" i="36"/>
  <c r="AM16" i="36"/>
  <c r="AN16" i="36" s="1"/>
  <c r="AO16" i="36"/>
  <c r="AP16" i="36"/>
  <c r="AM17" i="36"/>
  <c r="AN17" i="36" s="1"/>
  <c r="AO17" i="36"/>
  <c r="AP17" i="36"/>
  <c r="AM18" i="36"/>
  <c r="AN18" i="36" s="1"/>
  <c r="AO18" i="36"/>
  <c r="AP18" i="36"/>
  <c r="AM19" i="36"/>
  <c r="AN19" i="36" s="1"/>
  <c r="AO19" i="36"/>
  <c r="AP19" i="36"/>
  <c r="AM20" i="36"/>
  <c r="AN20" i="36" s="1"/>
  <c r="AO20" i="36"/>
  <c r="AP20" i="36"/>
  <c r="AM21" i="36"/>
  <c r="AN21" i="36" s="1"/>
  <c r="AO21" i="36"/>
  <c r="AP21" i="36"/>
  <c r="AM22" i="36"/>
  <c r="AN22" i="36" s="1"/>
  <c r="AO22" i="36"/>
  <c r="AP22" i="36"/>
  <c r="AM23" i="36"/>
  <c r="AN23" i="36" s="1"/>
  <c r="AO23" i="36"/>
  <c r="AP23" i="36"/>
  <c r="AM24" i="36"/>
  <c r="AN24" i="36" s="1"/>
  <c r="AO24" i="36"/>
  <c r="AP24" i="36"/>
  <c r="AM25" i="36"/>
  <c r="AN25" i="36" s="1"/>
  <c r="AO25" i="36"/>
  <c r="AP25" i="36"/>
  <c r="AM26" i="36"/>
  <c r="AN26" i="36" s="1"/>
  <c r="AO26" i="36"/>
  <c r="AP26" i="36"/>
  <c r="AM27" i="36"/>
  <c r="AN27" i="36" s="1"/>
  <c r="AO27" i="36"/>
  <c r="AP27" i="36"/>
  <c r="AM28" i="36"/>
  <c r="AN28" i="36" s="1"/>
  <c r="AO28" i="36"/>
  <c r="AP28" i="36"/>
  <c r="AM29" i="36"/>
  <c r="AN29" i="36" s="1"/>
  <c r="AO29" i="36"/>
  <c r="AP29" i="36"/>
  <c r="AM30" i="36"/>
  <c r="AN30" i="36" s="1"/>
  <c r="AO30" i="36"/>
  <c r="AP30" i="36"/>
  <c r="AM31" i="36"/>
  <c r="AN31" i="36" s="1"/>
  <c r="AO31" i="36"/>
  <c r="AP31" i="36"/>
  <c r="AM32" i="36"/>
  <c r="AN32" i="36" s="1"/>
  <c r="AO32" i="36"/>
  <c r="AP32" i="36"/>
  <c r="AM33" i="36"/>
  <c r="AN33" i="36" s="1"/>
  <c r="AO33" i="36"/>
  <c r="AP33" i="36"/>
  <c r="AM34" i="36"/>
  <c r="AN34" i="36" s="1"/>
  <c r="AO34" i="36"/>
  <c r="AP34" i="36"/>
  <c r="AM35" i="36"/>
  <c r="AN35" i="36" s="1"/>
  <c r="AO35" i="36"/>
  <c r="AP35" i="36"/>
  <c r="AM36" i="36"/>
  <c r="AN36" i="36" s="1"/>
  <c r="AO36" i="36"/>
  <c r="AP36" i="36"/>
  <c r="AM37" i="36"/>
  <c r="AN37" i="36" s="1"/>
  <c r="AO37" i="36"/>
  <c r="AP37" i="36"/>
  <c r="AM38" i="36"/>
  <c r="AN38" i="36" s="1"/>
  <c r="AO38" i="36"/>
  <c r="AP38" i="36"/>
  <c r="AM39" i="36"/>
  <c r="AN39" i="36" s="1"/>
  <c r="AO39" i="36"/>
  <c r="AP39" i="36"/>
  <c r="AM40" i="36"/>
  <c r="AN40" i="36" s="1"/>
  <c r="AO40" i="36"/>
  <c r="AP40" i="36"/>
  <c r="AM41" i="36"/>
  <c r="AN41" i="36" s="1"/>
  <c r="AO41" i="36"/>
  <c r="AP41" i="36"/>
  <c r="AM42" i="36"/>
  <c r="AN42" i="36" s="1"/>
  <c r="AO42" i="36"/>
  <c r="AP42" i="36"/>
  <c r="AM43" i="36"/>
  <c r="AN43" i="36" s="1"/>
  <c r="AO43" i="36"/>
  <c r="AP43" i="36"/>
  <c r="AM44" i="36"/>
  <c r="AN44" i="36" s="1"/>
  <c r="AO44" i="36"/>
  <c r="AP44" i="36"/>
  <c r="AM45" i="36"/>
  <c r="AN45" i="36" s="1"/>
  <c r="AO45" i="36"/>
  <c r="AP45" i="36"/>
  <c r="AM46" i="36"/>
  <c r="AN46" i="36" s="1"/>
  <c r="AO46" i="36"/>
  <c r="AP46" i="36"/>
  <c r="AM47" i="36"/>
  <c r="AN47" i="36" s="1"/>
  <c r="AO47" i="36"/>
  <c r="AP47" i="36"/>
  <c r="AM48" i="36"/>
  <c r="AN48" i="36" s="1"/>
  <c r="AO48" i="36"/>
  <c r="AP48" i="36"/>
  <c r="AM49" i="36"/>
  <c r="AN49" i="36" s="1"/>
  <c r="AO49" i="36"/>
  <c r="AP49" i="36"/>
  <c r="AM50" i="36"/>
  <c r="AN50" i="36" s="1"/>
  <c r="AO50" i="36"/>
  <c r="AP50" i="36"/>
  <c r="AM51" i="36"/>
  <c r="AN51" i="36" s="1"/>
  <c r="AO51" i="36"/>
  <c r="AP51" i="36"/>
  <c r="AM52" i="36"/>
  <c r="AN52" i="36" s="1"/>
  <c r="AO52" i="36"/>
  <c r="AP52" i="36"/>
  <c r="AM53" i="36"/>
  <c r="AN53" i="36" s="1"/>
  <c r="AO53" i="36"/>
  <c r="AP53" i="36"/>
  <c r="AM54" i="36"/>
  <c r="AN54" i="36" s="1"/>
  <c r="AO54" i="36"/>
  <c r="AP54" i="36"/>
  <c r="AM55" i="36"/>
  <c r="AN55" i="36" s="1"/>
  <c r="AO55" i="36"/>
  <c r="AP55" i="36"/>
  <c r="AM56" i="36"/>
  <c r="AN56" i="36" s="1"/>
  <c r="AO56" i="36"/>
  <c r="AP56" i="36"/>
  <c r="AM57" i="36"/>
  <c r="AN57" i="36" s="1"/>
  <c r="AO57" i="36"/>
  <c r="AP57" i="36"/>
  <c r="AM58" i="36"/>
  <c r="AN58" i="36" s="1"/>
  <c r="AO58" i="36"/>
  <c r="AP58" i="36"/>
  <c r="AM59" i="36"/>
  <c r="AN59" i="36" s="1"/>
  <c r="AO59" i="36"/>
  <c r="AP59" i="36"/>
  <c r="AM60" i="36"/>
  <c r="AN60" i="36" s="1"/>
  <c r="AO60" i="36"/>
  <c r="AP60" i="36"/>
  <c r="AM61" i="36"/>
  <c r="AN61" i="36" s="1"/>
  <c r="AO61" i="36"/>
  <c r="AP61" i="36"/>
  <c r="AM62" i="36"/>
  <c r="AN62" i="36" s="1"/>
  <c r="AO62" i="36"/>
  <c r="AP62" i="36"/>
  <c r="AM63" i="36"/>
  <c r="AN63" i="36" s="1"/>
  <c r="AO63" i="36"/>
  <c r="AP63" i="36"/>
  <c r="AM64" i="36"/>
  <c r="AN64" i="36" s="1"/>
  <c r="AO64" i="36"/>
  <c r="AP64" i="36"/>
  <c r="AM65" i="36"/>
  <c r="AN65" i="36" s="1"/>
  <c r="AO65" i="36"/>
  <c r="AP65" i="36"/>
  <c r="AM66" i="36"/>
  <c r="AN66" i="36" s="1"/>
  <c r="AO66" i="36"/>
  <c r="AP66" i="36"/>
  <c r="AM67" i="36"/>
  <c r="AN67" i="36" s="1"/>
  <c r="AO67" i="36"/>
  <c r="AP67" i="36"/>
  <c r="AM68" i="36"/>
  <c r="AN68" i="36" s="1"/>
  <c r="AO68" i="36"/>
  <c r="AP68" i="36"/>
  <c r="AM69" i="36"/>
  <c r="AN69" i="36" s="1"/>
  <c r="AO69" i="36"/>
  <c r="AP69" i="36"/>
  <c r="AM70" i="36"/>
  <c r="AN70" i="36" s="1"/>
  <c r="AO70" i="36"/>
  <c r="AP70" i="36"/>
  <c r="AM71" i="36"/>
  <c r="AN71" i="36" s="1"/>
  <c r="AO71" i="36"/>
  <c r="AP71" i="36"/>
  <c r="AM72" i="36"/>
  <c r="AN72" i="36" s="1"/>
  <c r="AO72" i="36"/>
  <c r="AP72" i="36"/>
  <c r="AM73" i="36"/>
  <c r="AN73" i="36" s="1"/>
  <c r="AO73" i="36"/>
  <c r="AP73" i="36"/>
  <c r="AM74" i="36"/>
  <c r="AN74" i="36" s="1"/>
  <c r="AO74" i="36"/>
  <c r="AP74" i="36"/>
  <c r="AM75" i="36"/>
  <c r="AN75" i="36" s="1"/>
  <c r="AO75" i="36"/>
  <c r="AP75" i="36"/>
  <c r="AM76" i="36"/>
  <c r="AN76" i="36" s="1"/>
  <c r="AO76" i="36"/>
  <c r="AP76" i="36"/>
  <c r="AM77" i="36"/>
  <c r="AN77" i="36" s="1"/>
  <c r="AO77" i="36"/>
  <c r="AP77" i="36"/>
  <c r="AM78" i="36"/>
  <c r="AN78" i="36" s="1"/>
  <c r="AO78" i="36"/>
  <c r="AP78" i="36"/>
  <c r="AM79" i="36"/>
  <c r="AN79" i="36" s="1"/>
  <c r="AO79" i="36"/>
  <c r="AP79" i="36"/>
  <c r="AM80" i="36"/>
  <c r="AN80" i="36" s="1"/>
  <c r="AO80" i="36"/>
  <c r="AP80" i="36"/>
  <c r="AM81" i="36"/>
  <c r="AN81" i="36" s="1"/>
  <c r="AO81" i="36"/>
  <c r="AP81" i="36"/>
  <c r="AM82" i="36"/>
  <c r="AN82" i="36" s="1"/>
  <c r="AO82" i="36"/>
  <c r="AP82" i="36"/>
  <c r="AM83" i="36"/>
  <c r="AN83" i="36" s="1"/>
  <c r="AO83" i="36"/>
  <c r="AP83" i="36"/>
  <c r="AM84" i="36"/>
  <c r="AN84" i="36" s="1"/>
  <c r="AO84" i="36"/>
  <c r="AP84" i="36"/>
  <c r="AM85" i="36"/>
  <c r="AN85" i="36" s="1"/>
  <c r="AO85" i="36"/>
  <c r="AP85" i="36"/>
  <c r="AM86" i="36"/>
  <c r="AN86" i="36" s="1"/>
  <c r="AO86" i="36"/>
  <c r="AP86" i="36"/>
  <c r="AM87" i="36"/>
  <c r="AN87" i="36" s="1"/>
  <c r="AO87" i="36"/>
  <c r="AP87" i="36"/>
  <c r="AM88" i="36"/>
  <c r="AN88" i="36" s="1"/>
  <c r="AO88" i="36"/>
  <c r="AP88" i="36"/>
  <c r="AM89" i="36"/>
  <c r="AN89" i="36" s="1"/>
  <c r="AO89" i="36"/>
  <c r="AP89" i="36"/>
  <c r="AM90" i="36"/>
  <c r="AN90" i="36" s="1"/>
  <c r="AO90" i="36"/>
  <c r="AP90" i="36"/>
  <c r="AM91" i="36"/>
  <c r="AN91" i="36" s="1"/>
  <c r="AO91" i="36"/>
  <c r="AP91" i="36"/>
  <c r="AM92" i="36"/>
  <c r="AN92" i="36" s="1"/>
  <c r="AO92" i="36"/>
  <c r="AP92" i="36"/>
  <c r="AM93" i="36"/>
  <c r="AN93" i="36" s="1"/>
  <c r="AO93" i="36"/>
  <c r="AP93" i="36"/>
  <c r="AM94" i="36"/>
  <c r="AN94" i="36" s="1"/>
  <c r="AO94" i="36"/>
  <c r="AP94" i="36"/>
  <c r="AM95" i="36"/>
  <c r="AN95" i="36" s="1"/>
  <c r="AO95" i="36"/>
  <c r="AP95" i="36"/>
  <c r="AM96" i="36"/>
  <c r="AN96" i="36" s="1"/>
  <c r="AO96" i="36"/>
  <c r="AP96" i="36"/>
  <c r="AM97" i="36"/>
  <c r="AN97" i="36" s="1"/>
  <c r="AO97" i="36"/>
  <c r="AP97" i="36"/>
  <c r="AM98" i="36"/>
  <c r="AN98" i="36" s="1"/>
  <c r="AO98" i="36"/>
  <c r="AP98" i="36"/>
  <c r="AM99" i="36"/>
  <c r="AN99" i="36" s="1"/>
  <c r="AO99" i="36"/>
  <c r="AP99" i="36"/>
  <c r="AM100" i="36"/>
  <c r="AN100" i="36" s="1"/>
  <c r="AO100" i="36"/>
  <c r="AP100" i="36"/>
  <c r="AM101" i="36"/>
  <c r="AN101" i="36" s="1"/>
  <c r="AO101" i="36"/>
  <c r="AP101" i="36"/>
  <c r="AM102" i="36"/>
  <c r="AN102" i="36" s="1"/>
  <c r="AO102" i="36"/>
  <c r="AP102" i="36"/>
  <c r="AM103" i="36"/>
  <c r="AN103" i="36" s="1"/>
  <c r="AO103" i="36"/>
  <c r="AP103" i="36"/>
  <c r="AM104" i="36"/>
  <c r="AN104" i="36" s="1"/>
  <c r="AO104" i="36"/>
  <c r="AP104" i="36"/>
  <c r="AM105" i="36"/>
  <c r="AN105" i="36" s="1"/>
  <c r="AO105" i="36"/>
  <c r="AP105" i="36"/>
  <c r="AM106" i="36"/>
  <c r="AN106" i="36" s="1"/>
  <c r="AO106" i="36"/>
  <c r="AP106" i="36"/>
  <c r="AM107" i="36"/>
  <c r="AN107" i="36" s="1"/>
  <c r="AO107" i="36"/>
  <c r="AP107" i="36"/>
  <c r="AM108" i="36"/>
  <c r="AN108" i="36" s="1"/>
  <c r="AO108" i="36"/>
  <c r="AP108" i="36"/>
  <c r="AM109" i="36"/>
  <c r="AN109" i="36" s="1"/>
  <c r="AO109" i="36"/>
  <c r="AP109" i="36"/>
  <c r="AM110" i="36"/>
  <c r="AN110" i="36" s="1"/>
  <c r="AO110" i="36"/>
  <c r="AP110" i="36"/>
  <c r="AM111" i="36"/>
  <c r="AN111" i="36" s="1"/>
  <c r="AO111" i="36"/>
  <c r="AP111" i="36"/>
  <c r="AM112" i="36"/>
  <c r="AN112" i="36" s="1"/>
  <c r="AO112" i="36"/>
  <c r="AP112" i="36"/>
  <c r="AM113" i="36"/>
  <c r="AN113" i="36" s="1"/>
  <c r="AO113" i="36"/>
  <c r="AP113" i="36"/>
  <c r="AM114" i="36"/>
  <c r="AN114" i="36" s="1"/>
  <c r="AO114" i="36"/>
  <c r="AP114" i="36"/>
  <c r="AM115" i="36"/>
  <c r="AN115" i="36" s="1"/>
  <c r="AO115" i="36"/>
  <c r="AP115" i="36"/>
  <c r="AM116" i="36"/>
  <c r="AN116" i="36" s="1"/>
  <c r="AO116" i="36"/>
  <c r="AP116" i="36"/>
  <c r="AM117" i="36"/>
  <c r="AN117" i="36" s="1"/>
  <c r="AO117" i="36"/>
  <c r="AP117" i="36"/>
  <c r="AM118" i="36"/>
  <c r="AN118" i="36" s="1"/>
  <c r="AO118" i="36"/>
  <c r="AP118" i="36"/>
  <c r="AM119" i="36"/>
  <c r="AN119" i="36" s="1"/>
  <c r="AO119" i="36"/>
  <c r="AP119" i="36"/>
  <c r="AM120" i="36"/>
  <c r="AN120" i="36" s="1"/>
  <c r="AO120" i="36"/>
  <c r="AP120" i="36"/>
  <c r="AM121" i="36"/>
  <c r="AN121" i="36" s="1"/>
  <c r="AO121" i="36"/>
  <c r="AP121" i="36"/>
  <c r="AM122" i="36"/>
  <c r="AN122" i="36" s="1"/>
  <c r="AO122" i="36"/>
  <c r="AP122" i="36"/>
  <c r="AM123" i="36"/>
  <c r="AN123" i="36" s="1"/>
  <c r="AO123" i="36"/>
  <c r="AP123" i="36"/>
  <c r="AM124" i="36"/>
  <c r="AN124" i="36" s="1"/>
  <c r="AO124" i="36"/>
  <c r="AP124" i="36"/>
  <c r="AM125" i="36"/>
  <c r="AN125" i="36" s="1"/>
  <c r="AO125" i="36"/>
  <c r="AP125" i="36"/>
  <c r="AM126" i="36"/>
  <c r="AN126" i="36" s="1"/>
  <c r="AO126" i="36"/>
  <c r="AP126" i="36"/>
  <c r="AM127" i="36"/>
  <c r="AN127" i="36" s="1"/>
  <c r="AO127" i="36"/>
  <c r="AP127" i="36"/>
  <c r="AM128" i="36"/>
  <c r="AN128" i="36" s="1"/>
  <c r="AO128" i="36"/>
  <c r="AP128" i="36"/>
  <c r="AM129" i="36"/>
  <c r="AN129" i="36" s="1"/>
  <c r="AO129" i="36"/>
  <c r="AP129" i="36"/>
  <c r="AM130" i="36"/>
  <c r="AN130" i="36" s="1"/>
  <c r="AO130" i="36"/>
  <c r="AP130" i="36"/>
  <c r="AM131" i="36"/>
  <c r="AN131" i="36" s="1"/>
  <c r="AO131" i="36"/>
  <c r="AP131" i="36"/>
  <c r="AM132" i="36"/>
  <c r="AN132" i="36" s="1"/>
  <c r="AO132" i="36"/>
  <c r="AP132" i="36"/>
  <c r="AM133" i="36"/>
  <c r="AN133" i="36" s="1"/>
  <c r="AO133" i="36"/>
  <c r="AP133" i="36"/>
  <c r="AM134" i="36"/>
  <c r="AN134" i="36" s="1"/>
  <c r="AO134" i="36"/>
  <c r="AP134" i="36"/>
  <c r="AM135" i="36"/>
  <c r="AN135" i="36" s="1"/>
  <c r="AO135" i="36"/>
  <c r="AP135" i="36"/>
  <c r="AM136" i="36"/>
  <c r="AN136" i="36" s="1"/>
  <c r="AO136" i="36"/>
  <c r="AP136" i="36"/>
  <c r="AM137" i="36"/>
  <c r="AN137" i="36" s="1"/>
  <c r="AO137" i="36"/>
  <c r="AP137" i="36"/>
  <c r="AM138" i="36"/>
  <c r="AN138" i="36" s="1"/>
  <c r="AO138" i="36"/>
  <c r="AP138" i="36"/>
  <c r="AM139" i="36"/>
  <c r="AN139" i="36" s="1"/>
  <c r="AO139" i="36"/>
  <c r="AP139" i="36"/>
  <c r="AM140" i="36"/>
  <c r="AN140" i="36" s="1"/>
  <c r="AO140" i="36"/>
  <c r="AP140" i="36"/>
  <c r="AM141" i="36"/>
  <c r="AN141" i="36" s="1"/>
  <c r="AO141" i="36"/>
  <c r="AP141" i="36"/>
  <c r="AM142" i="36"/>
  <c r="AN142" i="36" s="1"/>
  <c r="AO142" i="36"/>
  <c r="AP142" i="36"/>
  <c r="AM143" i="36"/>
  <c r="AN143" i="36" s="1"/>
  <c r="AO143" i="36"/>
  <c r="AP143" i="36"/>
  <c r="AM144" i="36"/>
  <c r="AN144" i="36" s="1"/>
  <c r="AO144" i="36"/>
  <c r="AP144" i="36"/>
  <c r="AM145" i="36"/>
  <c r="AN145" i="36" s="1"/>
  <c r="AO145" i="36"/>
  <c r="AP145" i="36"/>
  <c r="AM146" i="36"/>
  <c r="AN146" i="36" s="1"/>
  <c r="AO146" i="36"/>
  <c r="AP146" i="36"/>
  <c r="AM147" i="36"/>
  <c r="AN147" i="36" s="1"/>
  <c r="AO147" i="36"/>
  <c r="AP147" i="36"/>
  <c r="AM148" i="36"/>
  <c r="AN148" i="36" s="1"/>
  <c r="AO148" i="36"/>
  <c r="AP148" i="36"/>
  <c r="AM149" i="36"/>
  <c r="AN149" i="36" s="1"/>
  <c r="AO149" i="36"/>
  <c r="AP149" i="36"/>
  <c r="AM150" i="36"/>
  <c r="AN150" i="36" s="1"/>
  <c r="AO150" i="36"/>
  <c r="AP150" i="36"/>
  <c r="AM151" i="36"/>
  <c r="AN151" i="36" s="1"/>
  <c r="AO151" i="36"/>
  <c r="AP151" i="36"/>
  <c r="AM152" i="36"/>
  <c r="AN152" i="36" s="1"/>
  <c r="AO152" i="36"/>
  <c r="AP152" i="36"/>
  <c r="AM153" i="36"/>
  <c r="AN153" i="36" s="1"/>
  <c r="AO153" i="36"/>
  <c r="AP153" i="36"/>
  <c r="AM154" i="36"/>
  <c r="AN154" i="36" s="1"/>
  <c r="AO154" i="36"/>
  <c r="AP154" i="36"/>
  <c r="AM155" i="36"/>
  <c r="AN155" i="36" s="1"/>
  <c r="AO155" i="36"/>
  <c r="AP155" i="36"/>
  <c r="AM156" i="36"/>
  <c r="AN156" i="36" s="1"/>
  <c r="AO156" i="36"/>
  <c r="AP156" i="36"/>
  <c r="AM157" i="36"/>
  <c r="AN157" i="36" s="1"/>
  <c r="AO157" i="36"/>
  <c r="AP157" i="36"/>
  <c r="AM158" i="36"/>
  <c r="AN158" i="36" s="1"/>
  <c r="AO158" i="36"/>
  <c r="AP158" i="36"/>
  <c r="AM159" i="36"/>
  <c r="AN159" i="36" s="1"/>
  <c r="AO159" i="36"/>
  <c r="AP159" i="36"/>
  <c r="AM160" i="36"/>
  <c r="AN160" i="36" s="1"/>
  <c r="AO160" i="36"/>
  <c r="AP160" i="36"/>
  <c r="AM161" i="36"/>
  <c r="AN161" i="36" s="1"/>
  <c r="AO161" i="36"/>
  <c r="AP161" i="36"/>
  <c r="AM162" i="36"/>
  <c r="AN162" i="36" s="1"/>
  <c r="AO162" i="36"/>
  <c r="AP162" i="36"/>
  <c r="AM163" i="36"/>
  <c r="AN163" i="36" s="1"/>
  <c r="AO163" i="36"/>
  <c r="AP163" i="36"/>
  <c r="AM164" i="36"/>
  <c r="AN164" i="36" s="1"/>
  <c r="AO164" i="36"/>
  <c r="AP164" i="36"/>
  <c r="AM165" i="36"/>
  <c r="AN165" i="36" s="1"/>
  <c r="AO165" i="36"/>
  <c r="AP165" i="36"/>
  <c r="AM166" i="36"/>
  <c r="AN166" i="36" s="1"/>
  <c r="AO166" i="36"/>
  <c r="AP166" i="36"/>
  <c r="AM167" i="36"/>
  <c r="AN167" i="36" s="1"/>
  <c r="AO167" i="36"/>
  <c r="AP167" i="36"/>
  <c r="AM168" i="36"/>
  <c r="AN168" i="36" s="1"/>
  <c r="AO168" i="36"/>
  <c r="AP168" i="36"/>
  <c r="AM169" i="36"/>
  <c r="AN169" i="36" s="1"/>
  <c r="AO169" i="36"/>
  <c r="AP169" i="36"/>
  <c r="AM170" i="36"/>
  <c r="AN170" i="36" s="1"/>
  <c r="AO170" i="36"/>
  <c r="AP170" i="36"/>
  <c r="AM171" i="36"/>
  <c r="AN171" i="36" s="1"/>
  <c r="AO171" i="36"/>
  <c r="AP171" i="36"/>
  <c r="AM172" i="36"/>
  <c r="AN172" i="36" s="1"/>
  <c r="AO172" i="36"/>
  <c r="AP172" i="36"/>
  <c r="AM173" i="36"/>
  <c r="AN173" i="36" s="1"/>
  <c r="AO173" i="36"/>
  <c r="AP173" i="36"/>
  <c r="AM174" i="36"/>
  <c r="AN174" i="36" s="1"/>
  <c r="AO174" i="36"/>
  <c r="AP174" i="36"/>
  <c r="AM175" i="36"/>
  <c r="AN175" i="36" s="1"/>
  <c r="AO175" i="36"/>
  <c r="AP175" i="36"/>
  <c r="AM176" i="36"/>
  <c r="AN176" i="36" s="1"/>
  <c r="AO176" i="36"/>
  <c r="AP176" i="36"/>
  <c r="AM177" i="36"/>
  <c r="AN177" i="36" s="1"/>
  <c r="AO177" i="36"/>
  <c r="AP177" i="36"/>
  <c r="AM178" i="36"/>
  <c r="AN178" i="36" s="1"/>
  <c r="AO178" i="36"/>
  <c r="AP178" i="36"/>
  <c r="AM179" i="36"/>
  <c r="AN179" i="36" s="1"/>
  <c r="AO179" i="36"/>
  <c r="AP179" i="36"/>
  <c r="AM180" i="36"/>
  <c r="AN180" i="36" s="1"/>
  <c r="AO180" i="36"/>
  <c r="AP180" i="36"/>
  <c r="AM181" i="36"/>
  <c r="AN181" i="36" s="1"/>
  <c r="AO181" i="36"/>
  <c r="AP181" i="36"/>
  <c r="AM182" i="36"/>
  <c r="AN182" i="36" s="1"/>
  <c r="AO182" i="36"/>
  <c r="AP182" i="36"/>
  <c r="AM183" i="36"/>
  <c r="AN183" i="36" s="1"/>
  <c r="AO183" i="36"/>
  <c r="AP183" i="36"/>
  <c r="AM184" i="36"/>
  <c r="AN184" i="36" s="1"/>
  <c r="AO184" i="36"/>
  <c r="AP184" i="36"/>
  <c r="AM185" i="36"/>
  <c r="AN185" i="36" s="1"/>
  <c r="AO185" i="36"/>
  <c r="AP185" i="36"/>
  <c r="AM186" i="36"/>
  <c r="AN186" i="36" s="1"/>
  <c r="AO186" i="36"/>
  <c r="AP186" i="36"/>
  <c r="AM187" i="36"/>
  <c r="AN187" i="36" s="1"/>
  <c r="AO187" i="36"/>
  <c r="AP187" i="36"/>
  <c r="AM188" i="36"/>
  <c r="AN188" i="36" s="1"/>
  <c r="AO188" i="36"/>
  <c r="AP188" i="36"/>
  <c r="AM189" i="36"/>
  <c r="AN189" i="36" s="1"/>
  <c r="AO189" i="36"/>
  <c r="AP189" i="36"/>
  <c r="AM190" i="36"/>
  <c r="AN190" i="36" s="1"/>
  <c r="AO190" i="36"/>
  <c r="AP190" i="36"/>
  <c r="AM191" i="36"/>
  <c r="AN191" i="36" s="1"/>
  <c r="AO191" i="36"/>
  <c r="AP191" i="36"/>
  <c r="AM192" i="36"/>
  <c r="AN192" i="36" s="1"/>
  <c r="AO192" i="36"/>
  <c r="AP192" i="36"/>
  <c r="AM193" i="36"/>
  <c r="AN193" i="36" s="1"/>
  <c r="AO193" i="36"/>
  <c r="AP193" i="36"/>
  <c r="AM194" i="36"/>
  <c r="AN194" i="36" s="1"/>
  <c r="AO194" i="36"/>
  <c r="AP194" i="36"/>
  <c r="AM195" i="36"/>
  <c r="AN195" i="36" s="1"/>
  <c r="AO195" i="36"/>
  <c r="AP195" i="36"/>
  <c r="AM196" i="36"/>
  <c r="AN196" i="36" s="1"/>
  <c r="AO196" i="36"/>
  <c r="AP196" i="36"/>
  <c r="AM197" i="36"/>
  <c r="AN197" i="36" s="1"/>
  <c r="AO197" i="36"/>
  <c r="AP197" i="36"/>
  <c r="AM198" i="36"/>
  <c r="AN198" i="36" s="1"/>
  <c r="AO198" i="36"/>
  <c r="AP198" i="36"/>
  <c r="AM199" i="36"/>
  <c r="AN199" i="36" s="1"/>
  <c r="AO199" i="36"/>
  <c r="AP199" i="36"/>
  <c r="AM200" i="36"/>
  <c r="AN200" i="36" s="1"/>
  <c r="AO200" i="36"/>
  <c r="AP200" i="36"/>
  <c r="AM201" i="36"/>
  <c r="AN201" i="36" s="1"/>
  <c r="AO201" i="36"/>
  <c r="AP201" i="36"/>
  <c r="AM202" i="36"/>
  <c r="AN202" i="36" s="1"/>
  <c r="AO202" i="36"/>
  <c r="AP202" i="36"/>
  <c r="AM203" i="36"/>
  <c r="AN203" i="36" s="1"/>
  <c r="AO203" i="36"/>
  <c r="AP203" i="36"/>
  <c r="AM204" i="36"/>
  <c r="AN204" i="36" s="1"/>
  <c r="AO204" i="36"/>
  <c r="AP204" i="36"/>
  <c r="AM205" i="36"/>
  <c r="AN205" i="36" s="1"/>
  <c r="AO205" i="36"/>
  <c r="AP205" i="36"/>
  <c r="AM206" i="36"/>
  <c r="AN206" i="36" s="1"/>
  <c r="AO206" i="36"/>
  <c r="AP206" i="36"/>
  <c r="AM207" i="36"/>
  <c r="AN207" i="36" s="1"/>
  <c r="AO207" i="36"/>
  <c r="AP207" i="36"/>
  <c r="AM208" i="36"/>
  <c r="AN208" i="36" s="1"/>
  <c r="AO208" i="36"/>
  <c r="AP208" i="36"/>
  <c r="AM209" i="36"/>
  <c r="AN209" i="36" s="1"/>
  <c r="AO209" i="36"/>
  <c r="AP209" i="36"/>
  <c r="AM210" i="36"/>
  <c r="AN210" i="36" s="1"/>
  <c r="AO210" i="36"/>
  <c r="AP210" i="36"/>
  <c r="AM211" i="36"/>
  <c r="AN211" i="36" s="1"/>
  <c r="AO211" i="36"/>
  <c r="AP211" i="36"/>
  <c r="AM212" i="36"/>
  <c r="AN212" i="36" s="1"/>
  <c r="AO212" i="36"/>
  <c r="AP212" i="36"/>
  <c r="AM213" i="36"/>
  <c r="AN213" i="36" s="1"/>
  <c r="AO213" i="36"/>
  <c r="AP213" i="36"/>
  <c r="AM214" i="36"/>
  <c r="AN214" i="36" s="1"/>
  <c r="AO214" i="36"/>
  <c r="AP214" i="36"/>
  <c r="AM215" i="36"/>
  <c r="AN215" i="36" s="1"/>
  <c r="AO215" i="36"/>
  <c r="AP215" i="36"/>
  <c r="AM216" i="36"/>
  <c r="AN216" i="36" s="1"/>
  <c r="AO216" i="36"/>
  <c r="AP216" i="36"/>
  <c r="AM217" i="36"/>
  <c r="AN217" i="36" s="1"/>
  <c r="AO217" i="36"/>
  <c r="AP217" i="36"/>
  <c r="AM218" i="36"/>
  <c r="AN218" i="36" s="1"/>
  <c r="AO218" i="36"/>
  <c r="AP218" i="36"/>
  <c r="AM219" i="36"/>
  <c r="AN219" i="36" s="1"/>
  <c r="AO219" i="36"/>
  <c r="AP219" i="36"/>
  <c r="AM220" i="36"/>
  <c r="AN220" i="36" s="1"/>
  <c r="AO220" i="36"/>
  <c r="AP220" i="36"/>
  <c r="AM221" i="36"/>
  <c r="AN221" i="36" s="1"/>
  <c r="AO221" i="36"/>
  <c r="AP221" i="36"/>
  <c r="AM222" i="36"/>
  <c r="AN222" i="36" s="1"/>
  <c r="AO222" i="36"/>
  <c r="AP222" i="36"/>
  <c r="AM223" i="36"/>
  <c r="AN223" i="36" s="1"/>
  <c r="AO223" i="36"/>
  <c r="AP223" i="36"/>
  <c r="AM224" i="36"/>
  <c r="AN224" i="36" s="1"/>
  <c r="AO224" i="36"/>
  <c r="AP224" i="36"/>
  <c r="AM225" i="36"/>
  <c r="AN225" i="36" s="1"/>
  <c r="AO225" i="36"/>
  <c r="AP225" i="36"/>
  <c r="AM226" i="36"/>
  <c r="AN226" i="36" s="1"/>
  <c r="AO226" i="36"/>
  <c r="AP226" i="36"/>
  <c r="AM227" i="36"/>
  <c r="AN227" i="36" s="1"/>
  <c r="AO227" i="36"/>
  <c r="AP227" i="36"/>
  <c r="AM228" i="36"/>
  <c r="AN228" i="36" s="1"/>
  <c r="AO228" i="36"/>
  <c r="AP228" i="36"/>
  <c r="AM229" i="36"/>
  <c r="AN229" i="36" s="1"/>
  <c r="AO229" i="36"/>
  <c r="AP229" i="36"/>
  <c r="AM230" i="36"/>
  <c r="AN230" i="36" s="1"/>
  <c r="AO230" i="36"/>
  <c r="AP230" i="36"/>
  <c r="AM231" i="36"/>
  <c r="AN231" i="36" s="1"/>
  <c r="AO231" i="36"/>
  <c r="AP231" i="36"/>
  <c r="AM232" i="36"/>
  <c r="AN232" i="36" s="1"/>
  <c r="AO232" i="36"/>
  <c r="AP232" i="36"/>
  <c r="AM233" i="36"/>
  <c r="AN233" i="36" s="1"/>
  <c r="AO233" i="36"/>
  <c r="AP233" i="36"/>
  <c r="AM234" i="36"/>
  <c r="AN234" i="36" s="1"/>
  <c r="AO234" i="36"/>
  <c r="AP234" i="36"/>
  <c r="AM235" i="36"/>
  <c r="AN235" i="36" s="1"/>
  <c r="AO235" i="36"/>
  <c r="AP235" i="36"/>
  <c r="AM236" i="36"/>
  <c r="AN236" i="36" s="1"/>
  <c r="AO236" i="36"/>
  <c r="AP236" i="36"/>
  <c r="AM237" i="36"/>
  <c r="AN237" i="36" s="1"/>
  <c r="AO237" i="36"/>
  <c r="AP237" i="36"/>
  <c r="AM238" i="36"/>
  <c r="AN238" i="36" s="1"/>
  <c r="AO238" i="36"/>
  <c r="AP238" i="36"/>
  <c r="AM239" i="36"/>
  <c r="AN239" i="36" s="1"/>
  <c r="AO239" i="36"/>
  <c r="AP239" i="36"/>
  <c r="AM240" i="36"/>
  <c r="AN240" i="36" s="1"/>
  <c r="AO240" i="36"/>
  <c r="AP240" i="36"/>
  <c r="AM241" i="36"/>
  <c r="AN241" i="36" s="1"/>
  <c r="AO241" i="36"/>
  <c r="AP241" i="36"/>
  <c r="AM242" i="36"/>
  <c r="AN242" i="36" s="1"/>
  <c r="AO242" i="36"/>
  <c r="AP242" i="36"/>
  <c r="AM243" i="36"/>
  <c r="AN243" i="36" s="1"/>
  <c r="AO243" i="36"/>
  <c r="AP243" i="36"/>
  <c r="AM244" i="36"/>
  <c r="AN244" i="36" s="1"/>
  <c r="AO244" i="36"/>
  <c r="AP244" i="36"/>
  <c r="AM245" i="36"/>
  <c r="AN245" i="36" s="1"/>
  <c r="AO245" i="36"/>
  <c r="AP245" i="36"/>
  <c r="AM246" i="36"/>
  <c r="AN246" i="36" s="1"/>
  <c r="AO246" i="36"/>
  <c r="AP246" i="36"/>
  <c r="AM247" i="36"/>
  <c r="AN247" i="36" s="1"/>
  <c r="AO247" i="36"/>
  <c r="AP247" i="36"/>
  <c r="AM248" i="36"/>
  <c r="AN248" i="36" s="1"/>
  <c r="AO248" i="36"/>
  <c r="AP248" i="36"/>
  <c r="AM249" i="36"/>
  <c r="AN249" i="36" s="1"/>
  <c r="AO249" i="36"/>
  <c r="AP249" i="36"/>
  <c r="AM250" i="36"/>
  <c r="AN250" i="36" s="1"/>
  <c r="AO250" i="36"/>
  <c r="AP250" i="36"/>
  <c r="AM251" i="36"/>
  <c r="AN251" i="36" s="1"/>
  <c r="AO251" i="36"/>
  <c r="AP251" i="36"/>
  <c r="AM252" i="36"/>
  <c r="AN252" i="36" s="1"/>
  <c r="AO252" i="36"/>
  <c r="AP252" i="36"/>
  <c r="AM253" i="36"/>
  <c r="AN253" i="36" s="1"/>
  <c r="AO253" i="36"/>
  <c r="AP253" i="36"/>
  <c r="AM254" i="36"/>
  <c r="AN254" i="36" s="1"/>
  <c r="AO254" i="36"/>
  <c r="AP254" i="36"/>
  <c r="AM255" i="36"/>
  <c r="AN255" i="36" s="1"/>
  <c r="AO255" i="36"/>
  <c r="AP255" i="36"/>
  <c r="AM256" i="36"/>
  <c r="AN256" i="36" s="1"/>
  <c r="AO256" i="36"/>
  <c r="AP256" i="36"/>
  <c r="AM257" i="36"/>
  <c r="AN257" i="36" s="1"/>
  <c r="AO257" i="36"/>
  <c r="AP257" i="36"/>
  <c r="AM258" i="36"/>
  <c r="AN258" i="36" s="1"/>
  <c r="AO258" i="36"/>
  <c r="AP258" i="36"/>
  <c r="AM259" i="36"/>
  <c r="AN259" i="36" s="1"/>
  <c r="AO259" i="36"/>
  <c r="AP259" i="36"/>
  <c r="AM260" i="36"/>
  <c r="AN260" i="36" s="1"/>
  <c r="AO260" i="36"/>
  <c r="AP260" i="36"/>
  <c r="AM261" i="36"/>
  <c r="AN261" i="36" s="1"/>
  <c r="AO261" i="36"/>
  <c r="AP261" i="36"/>
  <c r="AM262" i="36"/>
  <c r="AN262" i="36" s="1"/>
  <c r="AO262" i="36"/>
  <c r="AP262" i="36"/>
  <c r="AM263" i="36"/>
  <c r="AN263" i="36" s="1"/>
  <c r="AO263" i="36"/>
  <c r="AP263" i="36"/>
  <c r="AM264" i="36"/>
  <c r="AN264" i="36" s="1"/>
  <c r="AO264" i="36"/>
  <c r="AP264" i="36"/>
  <c r="AM265" i="36"/>
  <c r="AN265" i="36" s="1"/>
  <c r="AO265" i="36"/>
  <c r="AP265" i="36"/>
  <c r="AM266" i="36"/>
  <c r="AN266" i="36" s="1"/>
  <c r="AO266" i="36"/>
  <c r="AP266" i="36"/>
  <c r="AM267" i="36"/>
  <c r="AN267" i="36" s="1"/>
  <c r="AO267" i="36"/>
  <c r="AP267" i="36"/>
  <c r="AM268" i="36"/>
  <c r="AN268" i="36" s="1"/>
  <c r="AO268" i="36"/>
  <c r="AP268" i="36"/>
  <c r="AM269" i="36"/>
  <c r="AN269" i="36" s="1"/>
  <c r="AO269" i="36"/>
  <c r="AP269" i="36"/>
  <c r="AM270" i="36"/>
  <c r="AN270" i="36" s="1"/>
  <c r="AO270" i="36"/>
  <c r="AP270" i="36"/>
  <c r="AM271" i="36"/>
  <c r="AN271" i="36" s="1"/>
  <c r="AO271" i="36"/>
  <c r="AP271" i="36"/>
  <c r="AM272" i="36"/>
  <c r="AN272" i="36" s="1"/>
  <c r="AO272" i="36"/>
  <c r="AP272" i="36"/>
  <c r="AM273" i="36"/>
  <c r="AN273" i="36" s="1"/>
  <c r="AO273" i="36"/>
  <c r="AP273" i="36"/>
  <c r="AM274" i="36"/>
  <c r="AN274" i="36" s="1"/>
  <c r="AO274" i="36"/>
  <c r="AP274" i="36"/>
  <c r="AM275" i="36"/>
  <c r="AN275" i="36" s="1"/>
  <c r="AO275" i="36"/>
  <c r="AP275" i="36"/>
  <c r="AM276" i="36"/>
  <c r="AN276" i="36" s="1"/>
  <c r="AO276" i="36"/>
  <c r="AP276" i="36"/>
  <c r="AM277" i="36"/>
  <c r="AN277" i="36" s="1"/>
  <c r="AO277" i="36"/>
  <c r="AP277" i="36"/>
  <c r="AM278" i="36"/>
  <c r="AN278" i="36" s="1"/>
  <c r="AO278" i="36"/>
  <c r="AP278" i="36"/>
  <c r="AM279" i="36"/>
  <c r="AN279" i="36" s="1"/>
  <c r="AO279" i="36"/>
  <c r="AP279" i="36"/>
  <c r="AM280" i="36"/>
  <c r="AN280" i="36" s="1"/>
  <c r="AO280" i="36"/>
  <c r="AP280" i="36"/>
  <c r="AM281" i="36"/>
  <c r="AN281" i="36" s="1"/>
  <c r="AO281" i="36"/>
  <c r="AP281" i="36"/>
  <c r="AM282" i="36"/>
  <c r="AN282" i="36" s="1"/>
  <c r="AO282" i="36"/>
  <c r="AP282" i="36"/>
  <c r="AM283" i="36"/>
  <c r="AN283" i="36" s="1"/>
  <c r="AO283" i="36"/>
  <c r="AP283" i="36"/>
  <c r="AM284" i="36"/>
  <c r="AN284" i="36" s="1"/>
  <c r="AO284" i="36"/>
  <c r="AP284" i="36"/>
  <c r="AM285" i="36"/>
  <c r="AN285" i="36" s="1"/>
  <c r="AO285" i="36"/>
  <c r="AP285" i="36"/>
  <c r="AM286" i="36"/>
  <c r="AN286" i="36" s="1"/>
  <c r="AO286" i="36"/>
  <c r="AP286" i="36"/>
  <c r="AM287" i="36"/>
  <c r="AN287" i="36" s="1"/>
  <c r="AO287" i="36"/>
  <c r="AP287" i="36"/>
  <c r="AM288" i="36"/>
  <c r="AN288" i="36" s="1"/>
  <c r="AO288" i="36"/>
  <c r="AP288" i="36"/>
  <c r="AM289" i="36"/>
  <c r="AN289" i="36" s="1"/>
  <c r="AO289" i="36"/>
  <c r="AP289" i="36"/>
  <c r="AM290" i="36"/>
  <c r="AN290" i="36" s="1"/>
  <c r="AO290" i="36"/>
  <c r="AP290" i="36"/>
  <c r="AM291" i="36"/>
  <c r="AN291" i="36" s="1"/>
  <c r="AO291" i="36"/>
  <c r="AP291" i="36"/>
  <c r="AM292" i="36"/>
  <c r="AN292" i="36" s="1"/>
  <c r="AO292" i="36"/>
  <c r="AP292" i="36"/>
  <c r="AM293" i="36"/>
  <c r="AN293" i="36" s="1"/>
  <c r="AO293" i="36"/>
  <c r="AP293" i="36"/>
  <c r="AM294" i="36"/>
  <c r="AN294" i="36" s="1"/>
  <c r="AO294" i="36"/>
  <c r="AP294" i="36"/>
  <c r="AM295" i="36"/>
  <c r="AN295" i="36" s="1"/>
  <c r="AO295" i="36"/>
  <c r="AP295" i="36"/>
  <c r="AM296" i="36"/>
  <c r="AN296" i="36" s="1"/>
  <c r="AO296" i="36"/>
  <c r="AP296" i="36"/>
  <c r="AM297" i="36"/>
  <c r="AN297" i="36" s="1"/>
  <c r="AO297" i="36"/>
  <c r="AP297" i="36"/>
  <c r="AM298" i="36"/>
  <c r="AN298" i="36" s="1"/>
  <c r="AO298" i="36"/>
  <c r="AP298" i="36"/>
  <c r="AM299" i="36"/>
  <c r="AN299" i="36" s="1"/>
  <c r="AO299" i="36"/>
  <c r="AP299" i="36"/>
  <c r="AM300" i="36"/>
  <c r="AN300" i="36" s="1"/>
  <c r="AO300" i="36"/>
  <c r="AP300" i="36"/>
  <c r="AM301" i="36"/>
  <c r="AN301" i="36" s="1"/>
  <c r="AO301" i="36"/>
  <c r="AP301" i="36"/>
  <c r="AM302" i="36"/>
  <c r="AN302" i="36" s="1"/>
  <c r="AO302" i="36"/>
  <c r="AP302" i="36"/>
  <c r="AM303" i="36"/>
  <c r="AN303" i="36" s="1"/>
  <c r="AO303" i="36"/>
  <c r="AP303" i="36"/>
  <c r="AM304" i="36"/>
  <c r="AN304" i="36" s="1"/>
  <c r="AO304" i="36"/>
  <c r="AP304" i="36"/>
  <c r="AM305" i="36"/>
  <c r="AN305" i="36" s="1"/>
  <c r="AO305" i="36"/>
  <c r="AP305" i="36"/>
  <c r="AM306" i="36"/>
  <c r="AN306" i="36" s="1"/>
  <c r="AO306" i="36"/>
  <c r="AP306" i="36"/>
  <c r="AM307" i="36"/>
  <c r="AN307" i="36" s="1"/>
  <c r="AO307" i="36"/>
  <c r="AP307" i="36"/>
  <c r="AM308" i="36"/>
  <c r="AN308" i="36" s="1"/>
  <c r="AO308" i="36"/>
  <c r="AP308" i="36"/>
  <c r="AM309" i="36"/>
  <c r="AN309" i="36" s="1"/>
  <c r="AO309" i="36"/>
  <c r="AP309" i="36"/>
  <c r="AM310" i="36"/>
  <c r="AN310" i="36" s="1"/>
  <c r="AO310" i="36"/>
  <c r="AP310" i="36"/>
  <c r="AM311" i="36"/>
  <c r="AN311" i="36" s="1"/>
  <c r="AO311" i="36"/>
  <c r="AP311" i="36"/>
  <c r="AM312" i="36"/>
  <c r="AN312" i="36" s="1"/>
  <c r="AO312" i="36"/>
  <c r="AP312" i="36"/>
  <c r="AM313" i="36"/>
  <c r="AN313" i="36" s="1"/>
  <c r="AO313" i="36"/>
  <c r="AP313" i="36"/>
  <c r="AM314" i="36"/>
  <c r="AN314" i="36" s="1"/>
  <c r="AO314" i="36"/>
  <c r="AP314" i="36"/>
  <c r="AM315" i="36"/>
  <c r="AN315" i="36" s="1"/>
  <c r="AO315" i="36"/>
  <c r="AP315" i="36"/>
  <c r="AM316" i="36"/>
  <c r="AN316" i="36" s="1"/>
  <c r="AO316" i="36"/>
  <c r="AP316" i="36"/>
  <c r="AM317" i="36"/>
  <c r="AN317" i="36" s="1"/>
  <c r="AO317" i="36"/>
  <c r="AP317" i="36"/>
  <c r="AM318" i="36"/>
  <c r="AN318" i="36" s="1"/>
  <c r="AO318" i="36"/>
  <c r="AP318" i="36"/>
  <c r="AM319" i="36"/>
  <c r="AN319" i="36" s="1"/>
  <c r="AO319" i="36"/>
  <c r="AP319" i="36"/>
  <c r="AM320" i="36"/>
  <c r="AN320" i="36" s="1"/>
  <c r="AO320" i="36"/>
  <c r="AP320" i="36"/>
  <c r="AM321" i="36"/>
  <c r="AN321" i="36" s="1"/>
  <c r="AO321" i="36"/>
  <c r="AP321" i="36"/>
  <c r="AM322" i="36"/>
  <c r="AN322" i="36" s="1"/>
  <c r="AO322" i="36"/>
  <c r="AP322" i="36"/>
  <c r="AM323" i="36"/>
  <c r="AN323" i="36" s="1"/>
  <c r="AO323" i="36"/>
  <c r="AP323" i="36"/>
  <c r="AM324" i="36"/>
  <c r="AN324" i="36" s="1"/>
  <c r="AO324" i="36"/>
  <c r="AP324" i="36"/>
  <c r="AM325" i="36"/>
  <c r="AN325" i="36" s="1"/>
  <c r="AO325" i="36"/>
  <c r="AP325" i="36"/>
  <c r="AM326" i="36"/>
  <c r="AN326" i="36" s="1"/>
  <c r="AO326" i="36"/>
  <c r="AP326" i="36"/>
  <c r="AM327" i="36"/>
  <c r="AN327" i="36" s="1"/>
  <c r="AO327" i="36"/>
  <c r="AP327" i="36"/>
  <c r="AM328" i="36"/>
  <c r="AN328" i="36" s="1"/>
  <c r="AO328" i="36"/>
  <c r="AP328" i="36"/>
  <c r="AM329" i="36"/>
  <c r="AN329" i="36" s="1"/>
  <c r="AO329" i="36"/>
  <c r="AP329" i="36"/>
  <c r="AM330" i="36"/>
  <c r="AN330" i="36" s="1"/>
  <c r="AO330" i="36"/>
  <c r="AP330" i="36"/>
  <c r="AM331" i="36"/>
  <c r="AN331" i="36" s="1"/>
  <c r="AO331" i="36"/>
  <c r="AP331" i="36"/>
  <c r="AM332" i="36"/>
  <c r="AN332" i="36" s="1"/>
  <c r="AO332" i="36"/>
  <c r="AP332" i="36"/>
  <c r="AM333" i="36"/>
  <c r="AN333" i="36" s="1"/>
  <c r="AO333" i="36"/>
  <c r="AP333" i="36"/>
  <c r="AM334" i="36"/>
  <c r="AN334" i="36" s="1"/>
  <c r="AO334" i="36"/>
  <c r="AP334" i="36"/>
  <c r="AM335" i="36"/>
  <c r="AN335" i="36" s="1"/>
  <c r="AO335" i="36"/>
  <c r="AP335" i="36"/>
  <c r="AM336" i="36"/>
  <c r="AN336" i="36" s="1"/>
  <c r="AO336" i="36"/>
  <c r="AP336" i="36"/>
  <c r="AM337" i="36"/>
  <c r="AN337" i="36" s="1"/>
  <c r="AO337" i="36"/>
  <c r="AP337" i="36"/>
  <c r="AM338" i="36"/>
  <c r="AN338" i="36" s="1"/>
  <c r="AO338" i="36"/>
  <c r="AP338" i="36"/>
  <c r="AM339" i="36"/>
  <c r="AN339" i="36" s="1"/>
  <c r="AO339" i="36"/>
  <c r="AP339" i="36"/>
  <c r="AM340" i="36"/>
  <c r="AN340" i="36" s="1"/>
  <c r="AO340" i="36"/>
  <c r="AP340" i="36"/>
  <c r="AM341" i="36"/>
  <c r="AN341" i="36" s="1"/>
  <c r="AO341" i="36"/>
  <c r="AP341" i="36"/>
  <c r="AM342" i="36"/>
  <c r="AN342" i="36" s="1"/>
  <c r="AO342" i="36"/>
  <c r="AP342" i="36"/>
  <c r="AM343" i="36"/>
  <c r="AN343" i="36" s="1"/>
  <c r="AO343" i="36"/>
  <c r="AP343" i="36"/>
  <c r="AM344" i="36"/>
  <c r="AN344" i="36" s="1"/>
  <c r="AO344" i="36"/>
  <c r="AP344" i="36"/>
  <c r="AM345" i="36"/>
  <c r="AN345" i="36" s="1"/>
  <c r="AO345" i="36"/>
  <c r="AP345" i="36"/>
  <c r="AM346" i="36"/>
  <c r="AN346" i="36" s="1"/>
  <c r="AO346" i="36"/>
  <c r="AP346" i="36"/>
  <c r="AM347" i="36"/>
  <c r="AN347" i="36" s="1"/>
  <c r="AO347" i="36"/>
  <c r="AP347" i="36"/>
  <c r="AM348" i="36"/>
  <c r="AN348" i="36" s="1"/>
  <c r="AO348" i="36"/>
  <c r="AP348" i="36"/>
  <c r="AM349" i="36"/>
  <c r="AN349" i="36" s="1"/>
  <c r="AO349" i="36"/>
  <c r="AP349" i="36"/>
  <c r="AM350" i="36"/>
  <c r="AN350" i="36" s="1"/>
  <c r="AO350" i="36"/>
  <c r="AP350" i="36"/>
  <c r="AM351" i="36"/>
  <c r="AN351" i="36" s="1"/>
  <c r="AO351" i="36"/>
  <c r="AP351" i="36"/>
  <c r="AM352" i="36"/>
  <c r="AN352" i="36" s="1"/>
  <c r="AO352" i="36"/>
  <c r="AP352" i="36"/>
  <c r="AM353" i="36"/>
  <c r="AN353" i="36" s="1"/>
  <c r="AO353" i="36"/>
  <c r="AP353" i="36"/>
  <c r="AM354" i="36"/>
  <c r="AN354" i="36" s="1"/>
  <c r="AO354" i="36"/>
  <c r="AP354" i="36"/>
  <c r="AM355" i="36"/>
  <c r="AN355" i="36" s="1"/>
  <c r="AO355" i="36"/>
  <c r="AP355" i="36"/>
  <c r="AM356" i="36"/>
  <c r="AN356" i="36" s="1"/>
  <c r="AO356" i="36"/>
  <c r="AP356" i="36"/>
  <c r="AM357" i="36"/>
  <c r="AN357" i="36" s="1"/>
  <c r="AO357" i="36"/>
  <c r="AP357" i="36"/>
  <c r="AM358" i="36"/>
  <c r="AN358" i="36" s="1"/>
  <c r="AO358" i="36"/>
  <c r="AP358" i="36"/>
  <c r="AM359" i="36"/>
  <c r="AN359" i="36" s="1"/>
  <c r="AO359" i="36"/>
  <c r="AP359" i="36"/>
  <c r="AM360" i="36"/>
  <c r="AN360" i="36" s="1"/>
  <c r="AO360" i="36"/>
  <c r="AP360" i="36"/>
  <c r="AM361" i="36"/>
  <c r="AN361" i="36" s="1"/>
  <c r="AO361" i="36"/>
  <c r="AP361" i="36"/>
  <c r="AM362" i="36"/>
  <c r="AN362" i="36" s="1"/>
  <c r="AO362" i="36"/>
  <c r="AP362" i="36"/>
  <c r="AM363" i="36"/>
  <c r="AN363" i="36" s="1"/>
  <c r="AO363" i="36"/>
  <c r="AP363" i="36"/>
  <c r="AM364" i="36"/>
  <c r="AN364" i="36" s="1"/>
  <c r="AO364" i="36"/>
  <c r="AP364" i="36"/>
  <c r="AM365" i="36"/>
  <c r="AN365" i="36" s="1"/>
  <c r="AO365" i="36"/>
  <c r="AP365" i="36"/>
  <c r="AM366" i="36"/>
  <c r="AN366" i="36" s="1"/>
  <c r="AO366" i="36"/>
  <c r="AP366" i="36"/>
  <c r="AM367" i="36"/>
  <c r="AN367" i="36" s="1"/>
  <c r="AO367" i="36"/>
  <c r="AP367" i="36"/>
  <c r="AM368" i="36"/>
  <c r="AN368" i="36" s="1"/>
  <c r="AO368" i="36"/>
  <c r="AP368" i="36"/>
  <c r="AM369" i="36"/>
  <c r="AN369" i="36" s="1"/>
  <c r="AO369" i="36"/>
  <c r="AP369" i="36"/>
  <c r="AM370" i="36"/>
  <c r="AN370" i="36" s="1"/>
  <c r="AO370" i="36"/>
  <c r="AP370" i="36"/>
  <c r="AM371" i="36"/>
  <c r="AN371" i="36" s="1"/>
  <c r="AO371" i="36"/>
  <c r="AP371" i="36"/>
  <c r="AM372" i="36"/>
  <c r="AN372" i="36" s="1"/>
  <c r="AO372" i="36"/>
  <c r="AP372" i="36"/>
  <c r="AM373" i="36"/>
  <c r="AN373" i="36" s="1"/>
  <c r="AO373" i="36"/>
  <c r="AP373" i="36"/>
  <c r="AM374" i="36"/>
  <c r="AN374" i="36" s="1"/>
  <c r="AO374" i="36"/>
  <c r="AP374" i="36"/>
  <c r="AM375" i="36"/>
  <c r="AN375" i="36" s="1"/>
  <c r="AO375" i="36"/>
  <c r="AP375" i="36"/>
  <c r="AM376" i="36"/>
  <c r="AN376" i="36" s="1"/>
  <c r="AO376" i="36"/>
  <c r="AP376" i="36"/>
  <c r="AM377" i="36"/>
  <c r="AN377" i="36" s="1"/>
  <c r="AO377" i="36"/>
  <c r="AP377" i="36"/>
  <c r="AM378" i="36"/>
  <c r="AN378" i="36" s="1"/>
  <c r="AO378" i="36"/>
  <c r="AP378" i="36"/>
  <c r="AM379" i="36"/>
  <c r="AN379" i="36" s="1"/>
  <c r="AO379" i="36"/>
  <c r="AP379" i="36"/>
  <c r="AM380" i="36"/>
  <c r="AN380" i="36" s="1"/>
  <c r="AO380" i="36"/>
  <c r="AP380" i="36"/>
  <c r="AM381" i="36"/>
  <c r="AN381" i="36" s="1"/>
  <c r="AO381" i="36"/>
  <c r="AP381" i="36"/>
  <c r="AM382" i="36"/>
  <c r="AN382" i="36" s="1"/>
  <c r="AO382" i="36"/>
  <c r="AP382" i="36"/>
  <c r="AM383" i="36"/>
  <c r="AN383" i="36" s="1"/>
  <c r="AO383" i="36"/>
  <c r="AP383" i="36"/>
  <c r="AM384" i="36"/>
  <c r="AN384" i="36" s="1"/>
  <c r="AO384" i="36"/>
  <c r="AP384" i="36"/>
  <c r="AM385" i="36"/>
  <c r="AN385" i="36" s="1"/>
  <c r="AO385" i="36"/>
  <c r="AP385" i="36"/>
  <c r="AM386" i="36"/>
  <c r="AN386" i="36" s="1"/>
  <c r="AO386" i="36"/>
  <c r="AP386" i="36"/>
  <c r="AM387" i="36"/>
  <c r="AN387" i="36" s="1"/>
  <c r="AO387" i="36"/>
  <c r="AP387" i="36"/>
  <c r="AM388" i="36"/>
  <c r="AN388" i="36" s="1"/>
  <c r="AO388" i="36"/>
  <c r="AP388" i="36"/>
  <c r="AM389" i="36"/>
  <c r="AN389" i="36" s="1"/>
  <c r="AO389" i="36"/>
  <c r="AP389" i="36"/>
  <c r="AM390" i="36"/>
  <c r="AN390" i="36" s="1"/>
  <c r="AO390" i="36"/>
  <c r="AP390" i="36"/>
  <c r="AM391" i="36"/>
  <c r="AN391" i="36" s="1"/>
  <c r="AO391" i="36"/>
  <c r="AP391" i="36"/>
  <c r="AM392" i="36"/>
  <c r="AN392" i="36" s="1"/>
  <c r="AO392" i="36"/>
  <c r="AP392" i="36"/>
  <c r="AM393" i="36"/>
  <c r="AN393" i="36" s="1"/>
  <c r="AO393" i="36"/>
  <c r="AP393" i="36"/>
  <c r="AM394" i="36"/>
  <c r="AN394" i="36" s="1"/>
  <c r="AO394" i="36"/>
  <c r="AP394" i="36"/>
  <c r="AM395" i="36"/>
  <c r="AN395" i="36" s="1"/>
  <c r="AO395" i="36"/>
  <c r="AP395" i="36"/>
  <c r="AM396" i="36"/>
  <c r="AN396" i="36" s="1"/>
  <c r="AO396" i="36"/>
  <c r="AP396" i="36"/>
  <c r="AM397" i="36"/>
  <c r="AN397" i="36" s="1"/>
  <c r="AO397" i="36"/>
  <c r="AP397" i="36"/>
  <c r="AM398" i="36"/>
  <c r="AN398" i="36" s="1"/>
  <c r="AO398" i="36"/>
  <c r="AP398" i="36"/>
  <c r="AM399" i="36"/>
  <c r="AN399" i="36" s="1"/>
  <c r="AO399" i="36"/>
  <c r="AP399" i="36"/>
  <c r="AM400" i="36"/>
  <c r="AN400" i="36" s="1"/>
  <c r="AO400" i="36"/>
  <c r="AP400" i="36"/>
  <c r="AM401" i="36"/>
  <c r="AN401" i="36" s="1"/>
  <c r="AO401" i="36"/>
  <c r="AP401" i="36"/>
  <c r="AM402" i="36"/>
  <c r="AN402" i="36" s="1"/>
  <c r="AO402" i="36"/>
  <c r="AP402" i="36"/>
  <c r="AM403" i="36"/>
  <c r="AN403" i="36" s="1"/>
  <c r="AO403" i="36"/>
  <c r="AP403" i="36"/>
  <c r="AM404" i="36"/>
  <c r="AN404" i="36" s="1"/>
  <c r="AO404" i="36"/>
  <c r="AP404" i="36"/>
  <c r="AM405" i="36"/>
  <c r="AN405" i="36" s="1"/>
  <c r="AO405" i="36"/>
  <c r="AP405" i="36"/>
  <c r="AM406" i="36"/>
  <c r="AN406" i="36" s="1"/>
  <c r="AO406" i="36"/>
  <c r="AP406" i="36"/>
  <c r="AM407" i="36"/>
  <c r="AN407" i="36" s="1"/>
  <c r="AO407" i="36"/>
  <c r="AP407" i="36"/>
  <c r="AM408" i="36"/>
  <c r="AN408" i="36" s="1"/>
  <c r="AO408" i="36"/>
  <c r="AP408" i="36"/>
  <c r="AM409" i="36"/>
  <c r="AN409" i="36" s="1"/>
  <c r="AO409" i="36"/>
  <c r="AP409" i="36"/>
  <c r="AM410" i="36"/>
  <c r="AN410" i="36" s="1"/>
  <c r="AO410" i="36"/>
  <c r="AP410" i="36"/>
  <c r="AM411" i="36"/>
  <c r="AN411" i="36" s="1"/>
  <c r="AO411" i="36"/>
  <c r="AP411" i="36"/>
  <c r="AM412" i="36"/>
  <c r="AN412" i="36" s="1"/>
  <c r="AO412" i="36"/>
  <c r="AP412" i="36"/>
  <c r="AM413" i="36"/>
  <c r="AN413" i="36" s="1"/>
  <c r="AO413" i="36"/>
  <c r="AP413" i="36"/>
  <c r="AM414" i="36"/>
  <c r="AN414" i="36" s="1"/>
  <c r="AO414" i="36"/>
  <c r="AP414" i="36"/>
  <c r="AM415" i="36"/>
  <c r="AN415" i="36" s="1"/>
  <c r="AO415" i="36"/>
  <c r="AP415" i="36"/>
  <c r="AM416" i="36"/>
  <c r="AN416" i="36" s="1"/>
  <c r="AO416" i="36"/>
  <c r="AP416" i="36"/>
  <c r="AM417" i="36"/>
  <c r="AN417" i="36" s="1"/>
  <c r="AO417" i="36"/>
  <c r="AP417" i="36"/>
  <c r="AM418" i="36"/>
  <c r="AN418" i="36" s="1"/>
  <c r="AO418" i="36"/>
  <c r="AP418" i="36"/>
  <c r="AM419" i="36"/>
  <c r="AN419" i="36" s="1"/>
  <c r="AO419" i="36"/>
  <c r="AP419" i="36"/>
  <c r="AM420" i="36"/>
  <c r="AN420" i="36" s="1"/>
  <c r="AO420" i="36"/>
  <c r="AP420" i="36"/>
  <c r="AM421" i="36"/>
  <c r="AN421" i="36" s="1"/>
  <c r="AO421" i="36"/>
  <c r="AP421" i="36"/>
  <c r="AM422" i="36"/>
  <c r="AN422" i="36" s="1"/>
  <c r="AO422" i="36"/>
  <c r="AP422" i="36"/>
  <c r="AM423" i="36"/>
  <c r="AN423" i="36" s="1"/>
  <c r="AO423" i="36"/>
  <c r="AP423" i="36"/>
  <c r="AM424" i="36"/>
  <c r="AN424" i="36" s="1"/>
  <c r="AO424" i="36"/>
  <c r="AP424" i="36"/>
  <c r="AM425" i="36"/>
  <c r="AN425" i="36" s="1"/>
  <c r="AO425" i="36"/>
  <c r="AP425" i="36"/>
  <c r="AM426" i="36"/>
  <c r="AN426" i="36" s="1"/>
  <c r="AO426" i="36"/>
  <c r="AP426" i="36"/>
  <c r="AM427" i="36"/>
  <c r="AN427" i="36" s="1"/>
  <c r="AO427" i="36"/>
  <c r="AP427" i="36"/>
  <c r="AM428" i="36"/>
  <c r="AN428" i="36" s="1"/>
  <c r="AO428" i="36"/>
  <c r="AP428" i="36"/>
  <c r="AM429" i="36"/>
  <c r="AN429" i="36" s="1"/>
  <c r="AO429" i="36"/>
  <c r="AP429" i="36"/>
  <c r="AM430" i="36"/>
  <c r="AN430" i="36" s="1"/>
  <c r="AO430" i="36"/>
  <c r="AP430" i="36"/>
  <c r="AM431" i="36"/>
  <c r="AN431" i="36" s="1"/>
  <c r="AO431" i="36"/>
  <c r="AP431" i="36"/>
  <c r="AM432" i="36"/>
  <c r="AN432" i="36" s="1"/>
  <c r="AO432" i="36"/>
  <c r="AP432" i="36"/>
  <c r="AM433" i="36"/>
  <c r="AN433" i="36" s="1"/>
  <c r="AO433" i="36"/>
  <c r="AP433" i="36"/>
  <c r="AM434" i="36"/>
  <c r="AN434" i="36" s="1"/>
  <c r="AO434" i="36"/>
  <c r="AP434" i="36"/>
  <c r="AM435" i="36"/>
  <c r="AN435" i="36" s="1"/>
  <c r="AO435" i="36"/>
  <c r="AP435" i="36"/>
  <c r="AM436" i="36"/>
  <c r="AN436" i="36" s="1"/>
  <c r="AO436" i="36"/>
  <c r="AP436" i="36"/>
  <c r="AM437" i="36"/>
  <c r="AN437" i="36" s="1"/>
  <c r="AO437" i="36"/>
  <c r="AP437" i="36"/>
  <c r="AM438" i="36"/>
  <c r="AN438" i="36" s="1"/>
  <c r="AO438" i="36"/>
  <c r="AP438" i="36"/>
  <c r="AM439" i="36"/>
  <c r="AN439" i="36" s="1"/>
  <c r="AO439" i="36"/>
  <c r="AP439" i="36"/>
  <c r="AM440" i="36"/>
  <c r="AN440" i="36" s="1"/>
  <c r="AO440" i="36"/>
  <c r="AP440" i="36"/>
  <c r="AM441" i="36"/>
  <c r="AN441" i="36" s="1"/>
  <c r="AO441" i="36"/>
  <c r="AP441" i="36"/>
  <c r="AM442" i="36"/>
  <c r="AN442" i="36" s="1"/>
  <c r="AO442" i="36"/>
  <c r="AP442" i="36"/>
  <c r="AM443" i="36"/>
  <c r="AN443" i="36" s="1"/>
  <c r="AO443" i="36"/>
  <c r="AP443" i="36"/>
  <c r="AM444" i="36"/>
  <c r="AN444" i="36" s="1"/>
  <c r="AO444" i="36"/>
  <c r="AP444" i="36"/>
  <c r="AM445" i="36"/>
  <c r="AN445" i="36" s="1"/>
  <c r="AO445" i="36"/>
  <c r="AP445" i="36"/>
  <c r="AM446" i="36"/>
  <c r="AN446" i="36" s="1"/>
  <c r="AO446" i="36"/>
  <c r="AP446" i="36"/>
  <c r="AM447" i="36"/>
  <c r="AN447" i="36" s="1"/>
  <c r="AO447" i="36"/>
  <c r="AP447" i="36"/>
  <c r="AM448" i="36"/>
  <c r="AN448" i="36" s="1"/>
  <c r="AO448" i="36"/>
  <c r="AP448" i="36"/>
  <c r="AM449" i="36"/>
  <c r="AN449" i="36" s="1"/>
  <c r="AO449" i="36"/>
  <c r="AP449" i="36"/>
  <c r="AM450" i="36"/>
  <c r="AN450" i="36" s="1"/>
  <c r="AO450" i="36"/>
  <c r="AP450" i="36"/>
  <c r="AM451" i="36"/>
  <c r="AN451" i="36" s="1"/>
  <c r="AO451" i="36"/>
  <c r="AP451" i="36"/>
  <c r="AM452" i="36"/>
  <c r="AN452" i="36" s="1"/>
  <c r="AO452" i="36"/>
  <c r="AP452" i="36"/>
  <c r="AM453" i="36"/>
  <c r="AN453" i="36" s="1"/>
  <c r="AO453" i="36"/>
  <c r="AP453" i="36"/>
  <c r="AM454" i="36"/>
  <c r="AN454" i="36" s="1"/>
  <c r="AO454" i="36"/>
  <c r="AP454" i="36"/>
  <c r="AM455" i="36"/>
  <c r="AN455" i="36" s="1"/>
  <c r="AO455" i="36"/>
  <c r="AP455" i="36"/>
  <c r="AM456" i="36"/>
  <c r="AN456" i="36" s="1"/>
  <c r="AO456" i="36"/>
  <c r="AP456" i="36"/>
  <c r="AM457" i="36"/>
  <c r="AN457" i="36" s="1"/>
  <c r="AO457" i="36"/>
  <c r="AP457" i="36"/>
  <c r="AM458" i="36"/>
  <c r="AN458" i="36" s="1"/>
  <c r="AO458" i="36"/>
  <c r="AP458" i="36"/>
  <c r="AM459" i="36"/>
  <c r="AN459" i="36" s="1"/>
  <c r="AO459" i="36"/>
  <c r="AP459" i="36"/>
  <c r="AM460" i="36"/>
  <c r="AN460" i="36" s="1"/>
  <c r="AO460" i="36"/>
  <c r="AP460" i="36"/>
  <c r="AM461" i="36"/>
  <c r="AN461" i="36" s="1"/>
  <c r="AO461" i="36"/>
  <c r="AP461" i="36"/>
  <c r="AM462" i="36"/>
  <c r="AN462" i="36" s="1"/>
  <c r="AO462" i="36"/>
  <c r="AP462" i="36"/>
  <c r="AM463" i="36"/>
  <c r="AN463" i="36" s="1"/>
  <c r="AO463" i="36"/>
  <c r="AP463" i="36"/>
  <c r="AM464" i="36"/>
  <c r="AN464" i="36" s="1"/>
  <c r="AO464" i="36"/>
  <c r="AP464" i="36"/>
  <c r="AM465" i="36"/>
  <c r="AN465" i="36" s="1"/>
  <c r="AO465" i="36"/>
  <c r="AP465" i="36"/>
  <c r="AM466" i="36"/>
  <c r="AN466" i="36" s="1"/>
  <c r="AO466" i="36"/>
  <c r="AP466" i="36"/>
  <c r="AM467" i="36"/>
  <c r="AN467" i="36" s="1"/>
  <c r="AO467" i="36"/>
  <c r="AP467" i="36"/>
  <c r="AM468" i="36"/>
  <c r="AN468" i="36" s="1"/>
  <c r="AO468" i="36"/>
  <c r="AP468" i="36"/>
  <c r="AM469" i="36"/>
  <c r="AN469" i="36" s="1"/>
  <c r="AO469" i="36"/>
  <c r="AP469" i="36"/>
  <c r="AM470" i="36"/>
  <c r="AN470" i="36" s="1"/>
  <c r="AO470" i="36"/>
  <c r="AP470" i="36"/>
  <c r="AM471" i="36"/>
  <c r="AN471" i="36" s="1"/>
  <c r="AO471" i="36"/>
  <c r="AP471" i="36"/>
  <c r="AM472" i="36"/>
  <c r="AN472" i="36" s="1"/>
  <c r="AO472" i="36"/>
  <c r="AP472" i="36"/>
  <c r="AM473" i="36"/>
  <c r="AN473" i="36" s="1"/>
  <c r="AO473" i="36"/>
  <c r="AP473" i="36"/>
  <c r="AM474" i="36"/>
  <c r="AN474" i="36" s="1"/>
  <c r="AO474" i="36"/>
  <c r="AP474" i="36"/>
  <c r="AM475" i="36"/>
  <c r="AN475" i="36" s="1"/>
  <c r="AO475" i="36"/>
  <c r="AP475" i="36"/>
  <c r="AM476" i="36"/>
  <c r="AN476" i="36" s="1"/>
  <c r="AO476" i="36"/>
  <c r="AP476" i="36"/>
  <c r="AM477" i="36"/>
  <c r="AN477" i="36" s="1"/>
  <c r="AO477" i="36"/>
  <c r="AP477" i="36"/>
  <c r="AM478" i="36"/>
  <c r="AN478" i="36" s="1"/>
  <c r="AO478" i="36"/>
  <c r="AP478" i="36"/>
  <c r="AM479" i="36"/>
  <c r="AN479" i="36" s="1"/>
  <c r="AO479" i="36"/>
  <c r="AP479" i="36"/>
  <c r="AM480" i="36"/>
  <c r="AN480" i="36" s="1"/>
  <c r="AO480" i="36"/>
  <c r="AP480" i="36"/>
  <c r="AM481" i="36"/>
  <c r="AN481" i="36" s="1"/>
  <c r="AO481" i="36"/>
  <c r="AP481" i="36"/>
  <c r="AM482" i="36"/>
  <c r="AN482" i="36" s="1"/>
  <c r="AO482" i="36"/>
  <c r="AP482" i="36"/>
  <c r="AM483" i="36"/>
  <c r="AN483" i="36" s="1"/>
  <c r="AO483" i="36"/>
  <c r="AP483" i="36"/>
  <c r="AM484" i="36"/>
  <c r="AN484" i="36" s="1"/>
  <c r="AO484" i="36"/>
  <c r="AP484" i="36"/>
  <c r="AM485" i="36"/>
  <c r="AN485" i="36" s="1"/>
  <c r="AO485" i="36"/>
  <c r="AP485" i="36"/>
  <c r="AM486" i="36"/>
  <c r="AN486" i="36" s="1"/>
  <c r="AO486" i="36"/>
  <c r="AP486" i="36"/>
  <c r="AM487" i="36"/>
  <c r="AN487" i="36" s="1"/>
  <c r="AO487" i="36"/>
  <c r="AP487" i="36"/>
  <c r="AM488" i="36"/>
  <c r="AN488" i="36" s="1"/>
  <c r="AO488" i="36"/>
  <c r="AP488" i="36"/>
  <c r="AM489" i="36"/>
  <c r="AN489" i="36" s="1"/>
  <c r="AO489" i="36"/>
  <c r="AP489" i="36"/>
  <c r="AM490" i="36"/>
  <c r="AN490" i="36" s="1"/>
  <c r="AO490" i="36"/>
  <c r="AP490" i="36"/>
  <c r="AM491" i="36"/>
  <c r="AN491" i="36" s="1"/>
  <c r="AO491" i="36"/>
  <c r="AP491" i="36"/>
  <c r="AM492" i="36"/>
  <c r="AN492" i="36" s="1"/>
  <c r="AO492" i="36"/>
  <c r="AP492" i="36"/>
  <c r="AM493" i="36"/>
  <c r="AN493" i="36" s="1"/>
  <c r="AO493" i="36"/>
  <c r="AP493" i="36"/>
  <c r="AM494" i="36"/>
  <c r="AN494" i="36" s="1"/>
  <c r="AO494" i="36"/>
  <c r="AP494" i="36"/>
  <c r="AM495" i="36"/>
  <c r="AN495" i="36" s="1"/>
  <c r="AO495" i="36"/>
  <c r="AP495" i="36"/>
  <c r="AM496" i="36"/>
  <c r="AN496" i="36" s="1"/>
  <c r="AO496" i="36"/>
  <c r="AP496" i="36"/>
  <c r="AM497" i="36"/>
  <c r="AN497" i="36" s="1"/>
  <c r="AO497" i="36"/>
  <c r="AP497" i="36"/>
  <c r="AM498" i="36"/>
  <c r="AN498" i="36" s="1"/>
  <c r="AO498" i="36"/>
  <c r="AP498" i="36"/>
  <c r="AM499" i="36"/>
  <c r="AN499" i="36" s="1"/>
  <c r="AO499" i="36"/>
  <c r="AP499" i="36"/>
  <c r="AM500" i="36"/>
  <c r="AN500" i="36" s="1"/>
  <c r="AO500" i="36"/>
  <c r="AP500" i="36"/>
  <c r="AM501" i="36"/>
  <c r="AN501" i="36" s="1"/>
  <c r="AO501" i="36"/>
  <c r="AP501" i="36"/>
  <c r="AM502" i="36"/>
  <c r="AN502" i="36" s="1"/>
  <c r="AO502" i="36"/>
  <c r="AP502" i="36"/>
  <c r="AM503" i="36"/>
  <c r="AN503" i="36" s="1"/>
  <c r="AO503" i="36"/>
  <c r="AP503" i="36"/>
  <c r="AM504" i="36"/>
  <c r="AN504" i="36" s="1"/>
  <c r="AO504" i="36"/>
  <c r="AP504" i="36"/>
  <c r="AM505" i="36"/>
  <c r="AN505" i="36" s="1"/>
  <c r="AO505" i="36"/>
  <c r="AP505" i="36"/>
  <c r="AO506" i="36"/>
  <c r="AP506" i="36"/>
  <c r="FI7" i="35"/>
  <c r="FJ7" i="35" s="1"/>
  <c r="FL506" i="35"/>
  <c r="FK506" i="35"/>
  <c r="FI506" i="35"/>
  <c r="FJ506" i="35" s="1"/>
  <c r="FL505" i="35"/>
  <c r="FK505" i="35"/>
  <c r="FI505" i="35"/>
  <c r="FJ505" i="35" s="1"/>
  <c r="FL504" i="35"/>
  <c r="FK504" i="35"/>
  <c r="FI504" i="35"/>
  <c r="FJ504" i="35" s="1"/>
  <c r="FL503" i="35"/>
  <c r="FK503" i="35"/>
  <c r="FI503" i="35"/>
  <c r="FJ503" i="35" s="1"/>
  <c r="FL502" i="35"/>
  <c r="FK502" i="35"/>
  <c r="FI502" i="35"/>
  <c r="FJ502" i="35" s="1"/>
  <c r="FL501" i="35"/>
  <c r="FK501" i="35"/>
  <c r="FI501" i="35"/>
  <c r="FJ501" i="35" s="1"/>
  <c r="FL500" i="35"/>
  <c r="FK500" i="35"/>
  <c r="FI500" i="35"/>
  <c r="FJ500" i="35" s="1"/>
  <c r="FL499" i="35"/>
  <c r="FK499" i="35"/>
  <c r="FI499" i="35"/>
  <c r="FJ499" i="35" s="1"/>
  <c r="FL498" i="35"/>
  <c r="FK498" i="35"/>
  <c r="FI498" i="35"/>
  <c r="FJ498" i="35" s="1"/>
  <c r="FL497" i="35"/>
  <c r="FK497" i="35"/>
  <c r="FI497" i="35"/>
  <c r="FJ497" i="35" s="1"/>
  <c r="FL496" i="35"/>
  <c r="FK496" i="35"/>
  <c r="FI496" i="35"/>
  <c r="FJ496" i="35" s="1"/>
  <c r="FL495" i="35"/>
  <c r="FK495" i="35"/>
  <c r="FI495" i="35"/>
  <c r="FJ495" i="35" s="1"/>
  <c r="FL494" i="35"/>
  <c r="FK494" i="35"/>
  <c r="FI494" i="35"/>
  <c r="FJ494" i="35" s="1"/>
  <c r="FL493" i="35"/>
  <c r="FK493" i="35"/>
  <c r="FI493" i="35"/>
  <c r="FJ493" i="35" s="1"/>
  <c r="FL492" i="35"/>
  <c r="FK492" i="35"/>
  <c r="FI492" i="35"/>
  <c r="FJ492" i="35" s="1"/>
  <c r="FL491" i="35"/>
  <c r="FK491" i="35"/>
  <c r="FI491" i="35"/>
  <c r="FJ491" i="35" s="1"/>
  <c r="FL490" i="35"/>
  <c r="FK490" i="35"/>
  <c r="FI490" i="35"/>
  <c r="FJ490" i="35" s="1"/>
  <c r="FL489" i="35"/>
  <c r="FK489" i="35"/>
  <c r="FI489" i="35"/>
  <c r="FJ489" i="35" s="1"/>
  <c r="FL488" i="35"/>
  <c r="FK488" i="35"/>
  <c r="FI488" i="35"/>
  <c r="FJ488" i="35" s="1"/>
  <c r="FL487" i="35"/>
  <c r="FK487" i="35"/>
  <c r="FI487" i="35"/>
  <c r="FJ487" i="35" s="1"/>
  <c r="FL486" i="35"/>
  <c r="FK486" i="35"/>
  <c r="FI486" i="35"/>
  <c r="FJ486" i="35" s="1"/>
  <c r="FL485" i="35"/>
  <c r="FK485" i="35"/>
  <c r="FI485" i="35"/>
  <c r="FJ485" i="35" s="1"/>
  <c r="FL484" i="35"/>
  <c r="FK484" i="35"/>
  <c r="FI484" i="35"/>
  <c r="FJ484" i="35" s="1"/>
  <c r="FL483" i="35"/>
  <c r="FK483" i="35"/>
  <c r="FI483" i="35"/>
  <c r="FJ483" i="35" s="1"/>
  <c r="FL482" i="35"/>
  <c r="FK482" i="35"/>
  <c r="FI482" i="35"/>
  <c r="FJ482" i="35" s="1"/>
  <c r="FL481" i="35"/>
  <c r="FK481" i="35"/>
  <c r="FI481" i="35"/>
  <c r="FJ481" i="35" s="1"/>
  <c r="FL480" i="35"/>
  <c r="FK480" i="35"/>
  <c r="FI480" i="35"/>
  <c r="FJ480" i="35" s="1"/>
  <c r="FL479" i="35"/>
  <c r="FK479" i="35"/>
  <c r="FI479" i="35"/>
  <c r="FJ479" i="35" s="1"/>
  <c r="FL478" i="35"/>
  <c r="FK478" i="35"/>
  <c r="FI478" i="35"/>
  <c r="FJ478" i="35" s="1"/>
  <c r="FL477" i="35"/>
  <c r="FK477" i="35"/>
  <c r="FI477" i="35"/>
  <c r="FJ477" i="35" s="1"/>
  <c r="FL476" i="35"/>
  <c r="FK476" i="35"/>
  <c r="FI476" i="35"/>
  <c r="FJ476" i="35" s="1"/>
  <c r="FL475" i="35"/>
  <c r="FK475" i="35"/>
  <c r="FI475" i="35"/>
  <c r="FJ475" i="35" s="1"/>
  <c r="FL474" i="35"/>
  <c r="FK474" i="35"/>
  <c r="FI474" i="35"/>
  <c r="FJ474" i="35" s="1"/>
  <c r="FL473" i="35"/>
  <c r="FK473" i="35"/>
  <c r="FI473" i="35"/>
  <c r="FJ473" i="35" s="1"/>
  <c r="FL472" i="35"/>
  <c r="FK472" i="35"/>
  <c r="FI472" i="35"/>
  <c r="FJ472" i="35" s="1"/>
  <c r="FL471" i="35"/>
  <c r="FK471" i="35"/>
  <c r="FI471" i="35"/>
  <c r="FJ471" i="35" s="1"/>
  <c r="FL470" i="35"/>
  <c r="FK470" i="35"/>
  <c r="FI470" i="35"/>
  <c r="FJ470" i="35" s="1"/>
  <c r="FL469" i="35"/>
  <c r="FK469" i="35"/>
  <c r="FI469" i="35"/>
  <c r="FJ469" i="35" s="1"/>
  <c r="FL468" i="35"/>
  <c r="FK468" i="35"/>
  <c r="FI468" i="35"/>
  <c r="FJ468" i="35" s="1"/>
  <c r="FL467" i="35"/>
  <c r="FK467" i="35"/>
  <c r="FI467" i="35"/>
  <c r="FJ467" i="35" s="1"/>
  <c r="FL466" i="35"/>
  <c r="FK466" i="35"/>
  <c r="FI466" i="35"/>
  <c r="FJ466" i="35" s="1"/>
  <c r="FL465" i="35"/>
  <c r="FK465" i="35"/>
  <c r="FI465" i="35"/>
  <c r="FJ465" i="35" s="1"/>
  <c r="FL464" i="35"/>
  <c r="FK464" i="35"/>
  <c r="FI464" i="35"/>
  <c r="FJ464" i="35" s="1"/>
  <c r="FL463" i="35"/>
  <c r="FK463" i="35"/>
  <c r="FI463" i="35"/>
  <c r="FJ463" i="35" s="1"/>
  <c r="FL462" i="35"/>
  <c r="FK462" i="35"/>
  <c r="FI462" i="35"/>
  <c r="FJ462" i="35" s="1"/>
  <c r="FL461" i="35"/>
  <c r="FK461" i="35"/>
  <c r="FI461" i="35"/>
  <c r="FJ461" i="35" s="1"/>
  <c r="FL460" i="35"/>
  <c r="FK460" i="35"/>
  <c r="FI460" i="35"/>
  <c r="FJ460" i="35" s="1"/>
  <c r="FL459" i="35"/>
  <c r="FK459" i="35"/>
  <c r="FI459" i="35"/>
  <c r="FJ459" i="35" s="1"/>
  <c r="FL458" i="35"/>
  <c r="FK458" i="35"/>
  <c r="FI458" i="35"/>
  <c r="FJ458" i="35" s="1"/>
  <c r="FL457" i="35"/>
  <c r="FK457" i="35"/>
  <c r="FI457" i="35"/>
  <c r="FJ457" i="35" s="1"/>
  <c r="FL456" i="35"/>
  <c r="FK456" i="35"/>
  <c r="FI456" i="35"/>
  <c r="FJ456" i="35" s="1"/>
  <c r="FL455" i="35"/>
  <c r="FK455" i="35"/>
  <c r="FI455" i="35"/>
  <c r="FJ455" i="35" s="1"/>
  <c r="FL454" i="35"/>
  <c r="FK454" i="35"/>
  <c r="FI454" i="35"/>
  <c r="FJ454" i="35" s="1"/>
  <c r="FL453" i="35"/>
  <c r="FK453" i="35"/>
  <c r="FI453" i="35"/>
  <c r="FJ453" i="35" s="1"/>
  <c r="FL452" i="35"/>
  <c r="FK452" i="35"/>
  <c r="FI452" i="35"/>
  <c r="FJ452" i="35" s="1"/>
  <c r="FL451" i="35"/>
  <c r="FK451" i="35"/>
  <c r="FI451" i="35"/>
  <c r="FJ451" i="35" s="1"/>
  <c r="FL450" i="35"/>
  <c r="FK450" i="35"/>
  <c r="FI450" i="35"/>
  <c r="FJ450" i="35" s="1"/>
  <c r="FL449" i="35"/>
  <c r="FK449" i="35"/>
  <c r="FI449" i="35"/>
  <c r="FJ449" i="35" s="1"/>
  <c r="FL448" i="35"/>
  <c r="FK448" i="35"/>
  <c r="FI448" i="35"/>
  <c r="FJ448" i="35" s="1"/>
  <c r="FL447" i="35"/>
  <c r="FK447" i="35"/>
  <c r="FI447" i="35"/>
  <c r="FJ447" i="35" s="1"/>
  <c r="FL446" i="35"/>
  <c r="FK446" i="35"/>
  <c r="FI446" i="35"/>
  <c r="FJ446" i="35" s="1"/>
  <c r="FL445" i="35"/>
  <c r="FK445" i="35"/>
  <c r="FI445" i="35"/>
  <c r="FJ445" i="35" s="1"/>
  <c r="FL444" i="35"/>
  <c r="FK444" i="35"/>
  <c r="FI444" i="35"/>
  <c r="FJ444" i="35" s="1"/>
  <c r="FL443" i="35"/>
  <c r="FK443" i="35"/>
  <c r="FI443" i="35"/>
  <c r="FJ443" i="35" s="1"/>
  <c r="FL442" i="35"/>
  <c r="FK442" i="35"/>
  <c r="FI442" i="35"/>
  <c r="FJ442" i="35" s="1"/>
  <c r="FL441" i="35"/>
  <c r="FK441" i="35"/>
  <c r="FI441" i="35"/>
  <c r="FJ441" i="35" s="1"/>
  <c r="FL440" i="35"/>
  <c r="FK440" i="35"/>
  <c r="FI440" i="35"/>
  <c r="FJ440" i="35" s="1"/>
  <c r="FL439" i="35"/>
  <c r="FK439" i="35"/>
  <c r="FI439" i="35"/>
  <c r="FJ439" i="35" s="1"/>
  <c r="FL438" i="35"/>
  <c r="FK438" i="35"/>
  <c r="FI438" i="35"/>
  <c r="FJ438" i="35" s="1"/>
  <c r="FL437" i="35"/>
  <c r="FK437" i="35"/>
  <c r="FI437" i="35"/>
  <c r="FJ437" i="35" s="1"/>
  <c r="FL436" i="35"/>
  <c r="FK436" i="35"/>
  <c r="FI436" i="35"/>
  <c r="FJ436" i="35" s="1"/>
  <c r="FL435" i="35"/>
  <c r="FK435" i="35"/>
  <c r="FI435" i="35"/>
  <c r="FJ435" i="35" s="1"/>
  <c r="FL434" i="35"/>
  <c r="FK434" i="35"/>
  <c r="FI434" i="35"/>
  <c r="FJ434" i="35" s="1"/>
  <c r="FL433" i="35"/>
  <c r="FK433" i="35"/>
  <c r="FI433" i="35"/>
  <c r="FJ433" i="35" s="1"/>
  <c r="FL432" i="35"/>
  <c r="FK432" i="35"/>
  <c r="FI432" i="35"/>
  <c r="FJ432" i="35" s="1"/>
  <c r="FL431" i="35"/>
  <c r="FK431" i="35"/>
  <c r="FI431" i="35"/>
  <c r="FJ431" i="35" s="1"/>
  <c r="FL430" i="35"/>
  <c r="FK430" i="35"/>
  <c r="FI430" i="35"/>
  <c r="FJ430" i="35" s="1"/>
  <c r="FL429" i="35"/>
  <c r="FK429" i="35"/>
  <c r="FI429" i="35"/>
  <c r="FJ429" i="35" s="1"/>
  <c r="FL428" i="35"/>
  <c r="FK428" i="35"/>
  <c r="FI428" i="35"/>
  <c r="FJ428" i="35" s="1"/>
  <c r="FL427" i="35"/>
  <c r="FK427" i="35"/>
  <c r="FI427" i="35"/>
  <c r="FJ427" i="35" s="1"/>
  <c r="FL426" i="35"/>
  <c r="FK426" i="35"/>
  <c r="FI426" i="35"/>
  <c r="FJ426" i="35" s="1"/>
  <c r="FL425" i="35"/>
  <c r="FK425" i="35"/>
  <c r="FI425" i="35"/>
  <c r="FJ425" i="35" s="1"/>
  <c r="FL424" i="35"/>
  <c r="FK424" i="35"/>
  <c r="FI424" i="35"/>
  <c r="FJ424" i="35" s="1"/>
  <c r="FL423" i="35"/>
  <c r="FK423" i="35"/>
  <c r="FI423" i="35"/>
  <c r="FJ423" i="35" s="1"/>
  <c r="FL422" i="35"/>
  <c r="FK422" i="35"/>
  <c r="FI422" i="35"/>
  <c r="FJ422" i="35" s="1"/>
  <c r="FL421" i="35"/>
  <c r="FK421" i="35"/>
  <c r="FI421" i="35"/>
  <c r="FJ421" i="35" s="1"/>
  <c r="FL420" i="35"/>
  <c r="FK420" i="35"/>
  <c r="FI420" i="35"/>
  <c r="FJ420" i="35" s="1"/>
  <c r="FL419" i="35"/>
  <c r="FK419" i="35"/>
  <c r="FI419" i="35"/>
  <c r="FJ419" i="35" s="1"/>
  <c r="FL418" i="35"/>
  <c r="FK418" i="35"/>
  <c r="FI418" i="35"/>
  <c r="FJ418" i="35" s="1"/>
  <c r="FL417" i="35"/>
  <c r="FK417" i="35"/>
  <c r="FI417" i="35"/>
  <c r="FJ417" i="35" s="1"/>
  <c r="FL416" i="35"/>
  <c r="FK416" i="35"/>
  <c r="FI416" i="35"/>
  <c r="FJ416" i="35" s="1"/>
  <c r="FL415" i="35"/>
  <c r="FK415" i="35"/>
  <c r="FI415" i="35"/>
  <c r="FJ415" i="35" s="1"/>
  <c r="FL414" i="35"/>
  <c r="FK414" i="35"/>
  <c r="FI414" i="35"/>
  <c r="FJ414" i="35" s="1"/>
  <c r="FL413" i="35"/>
  <c r="FK413" i="35"/>
  <c r="FI413" i="35"/>
  <c r="FJ413" i="35" s="1"/>
  <c r="FL412" i="35"/>
  <c r="FK412" i="35"/>
  <c r="FI412" i="35"/>
  <c r="FJ412" i="35" s="1"/>
  <c r="FL411" i="35"/>
  <c r="FK411" i="35"/>
  <c r="FI411" i="35"/>
  <c r="FJ411" i="35" s="1"/>
  <c r="FL410" i="35"/>
  <c r="FK410" i="35"/>
  <c r="FI410" i="35"/>
  <c r="FJ410" i="35" s="1"/>
  <c r="FL409" i="35"/>
  <c r="FK409" i="35"/>
  <c r="FI409" i="35"/>
  <c r="FJ409" i="35" s="1"/>
  <c r="FL408" i="35"/>
  <c r="FK408" i="35"/>
  <c r="FI408" i="35"/>
  <c r="FJ408" i="35" s="1"/>
  <c r="FL407" i="35"/>
  <c r="FK407" i="35"/>
  <c r="FI407" i="35"/>
  <c r="FJ407" i="35" s="1"/>
  <c r="FL406" i="35"/>
  <c r="FK406" i="35"/>
  <c r="FI406" i="35"/>
  <c r="FJ406" i="35" s="1"/>
  <c r="FL405" i="35"/>
  <c r="FK405" i="35"/>
  <c r="FI405" i="35"/>
  <c r="FJ405" i="35" s="1"/>
  <c r="FL404" i="35"/>
  <c r="FK404" i="35"/>
  <c r="FI404" i="35"/>
  <c r="FJ404" i="35" s="1"/>
  <c r="FL403" i="35"/>
  <c r="FK403" i="35"/>
  <c r="FI403" i="35"/>
  <c r="FJ403" i="35" s="1"/>
  <c r="FL402" i="35"/>
  <c r="FK402" i="35"/>
  <c r="FI402" i="35"/>
  <c r="FJ402" i="35" s="1"/>
  <c r="FL401" i="35"/>
  <c r="FK401" i="35"/>
  <c r="FI401" i="35"/>
  <c r="FJ401" i="35" s="1"/>
  <c r="FL400" i="35"/>
  <c r="FK400" i="35"/>
  <c r="FI400" i="35"/>
  <c r="FJ400" i="35" s="1"/>
  <c r="FL399" i="35"/>
  <c r="FK399" i="35"/>
  <c r="FI399" i="35"/>
  <c r="FJ399" i="35" s="1"/>
  <c r="FL398" i="35"/>
  <c r="FK398" i="35"/>
  <c r="FI398" i="35"/>
  <c r="FJ398" i="35" s="1"/>
  <c r="FL397" i="35"/>
  <c r="FK397" i="35"/>
  <c r="FI397" i="35"/>
  <c r="FJ397" i="35" s="1"/>
  <c r="FL396" i="35"/>
  <c r="FK396" i="35"/>
  <c r="FI396" i="35"/>
  <c r="FJ396" i="35" s="1"/>
  <c r="FL395" i="35"/>
  <c r="FK395" i="35"/>
  <c r="FI395" i="35"/>
  <c r="FJ395" i="35" s="1"/>
  <c r="FL394" i="35"/>
  <c r="FK394" i="35"/>
  <c r="FI394" i="35"/>
  <c r="FJ394" i="35" s="1"/>
  <c r="FL393" i="35"/>
  <c r="FK393" i="35"/>
  <c r="FI393" i="35"/>
  <c r="FJ393" i="35" s="1"/>
  <c r="FL392" i="35"/>
  <c r="FK392" i="35"/>
  <c r="FI392" i="35"/>
  <c r="FJ392" i="35" s="1"/>
  <c r="FL391" i="35"/>
  <c r="FK391" i="35"/>
  <c r="FI391" i="35"/>
  <c r="FJ391" i="35" s="1"/>
  <c r="FL390" i="35"/>
  <c r="FK390" i="35"/>
  <c r="FI390" i="35"/>
  <c r="FJ390" i="35" s="1"/>
  <c r="FL389" i="35"/>
  <c r="FK389" i="35"/>
  <c r="FI389" i="35"/>
  <c r="FJ389" i="35" s="1"/>
  <c r="FL388" i="35"/>
  <c r="FK388" i="35"/>
  <c r="FI388" i="35"/>
  <c r="FJ388" i="35" s="1"/>
  <c r="FL387" i="35"/>
  <c r="FK387" i="35"/>
  <c r="FI387" i="35"/>
  <c r="FJ387" i="35" s="1"/>
  <c r="FL386" i="35"/>
  <c r="FK386" i="35"/>
  <c r="FI386" i="35"/>
  <c r="FJ386" i="35" s="1"/>
  <c r="FL385" i="35"/>
  <c r="FK385" i="35"/>
  <c r="FI385" i="35"/>
  <c r="FJ385" i="35" s="1"/>
  <c r="FL384" i="35"/>
  <c r="FK384" i="35"/>
  <c r="FI384" i="35"/>
  <c r="FJ384" i="35" s="1"/>
  <c r="FL383" i="35"/>
  <c r="FK383" i="35"/>
  <c r="FI383" i="35"/>
  <c r="FJ383" i="35" s="1"/>
  <c r="FL382" i="35"/>
  <c r="FK382" i="35"/>
  <c r="FI382" i="35"/>
  <c r="FJ382" i="35" s="1"/>
  <c r="FL381" i="35"/>
  <c r="FK381" i="35"/>
  <c r="FI381" i="35"/>
  <c r="FJ381" i="35" s="1"/>
  <c r="FL380" i="35"/>
  <c r="FK380" i="35"/>
  <c r="FI380" i="35"/>
  <c r="FJ380" i="35" s="1"/>
  <c r="FL379" i="35"/>
  <c r="FK379" i="35"/>
  <c r="FI379" i="35"/>
  <c r="FJ379" i="35" s="1"/>
  <c r="FL378" i="35"/>
  <c r="FK378" i="35"/>
  <c r="FI378" i="35"/>
  <c r="FJ378" i="35" s="1"/>
  <c r="FL377" i="35"/>
  <c r="FK377" i="35"/>
  <c r="FI377" i="35"/>
  <c r="FJ377" i="35" s="1"/>
  <c r="FL376" i="35"/>
  <c r="FK376" i="35"/>
  <c r="FI376" i="35"/>
  <c r="FJ376" i="35" s="1"/>
  <c r="FL375" i="35"/>
  <c r="FK375" i="35"/>
  <c r="FI375" i="35"/>
  <c r="FJ375" i="35" s="1"/>
  <c r="FL374" i="35"/>
  <c r="FK374" i="35"/>
  <c r="FI374" i="35"/>
  <c r="FJ374" i="35" s="1"/>
  <c r="FL373" i="35"/>
  <c r="FK373" i="35"/>
  <c r="FI373" i="35"/>
  <c r="FJ373" i="35" s="1"/>
  <c r="FL372" i="35"/>
  <c r="FK372" i="35"/>
  <c r="FI372" i="35"/>
  <c r="FJ372" i="35" s="1"/>
  <c r="FL371" i="35"/>
  <c r="FK371" i="35"/>
  <c r="FI371" i="35"/>
  <c r="FJ371" i="35" s="1"/>
  <c r="FL370" i="35"/>
  <c r="FK370" i="35"/>
  <c r="FI370" i="35"/>
  <c r="FJ370" i="35" s="1"/>
  <c r="FL369" i="35"/>
  <c r="FK369" i="35"/>
  <c r="FI369" i="35"/>
  <c r="FJ369" i="35" s="1"/>
  <c r="FL368" i="35"/>
  <c r="FK368" i="35"/>
  <c r="FI368" i="35"/>
  <c r="FJ368" i="35" s="1"/>
  <c r="FL367" i="35"/>
  <c r="FK367" i="35"/>
  <c r="FI367" i="35"/>
  <c r="FJ367" i="35" s="1"/>
  <c r="FL366" i="35"/>
  <c r="FK366" i="35"/>
  <c r="FI366" i="35"/>
  <c r="FJ366" i="35" s="1"/>
  <c r="FL365" i="35"/>
  <c r="FK365" i="35"/>
  <c r="FI365" i="35"/>
  <c r="FJ365" i="35" s="1"/>
  <c r="FL364" i="35"/>
  <c r="FK364" i="35"/>
  <c r="FI364" i="35"/>
  <c r="FJ364" i="35" s="1"/>
  <c r="FL363" i="35"/>
  <c r="FK363" i="35"/>
  <c r="FI363" i="35"/>
  <c r="FJ363" i="35" s="1"/>
  <c r="FL362" i="35"/>
  <c r="FK362" i="35"/>
  <c r="FI362" i="35"/>
  <c r="FJ362" i="35" s="1"/>
  <c r="FL361" i="35"/>
  <c r="FK361" i="35"/>
  <c r="FI361" i="35"/>
  <c r="FJ361" i="35" s="1"/>
  <c r="FL360" i="35"/>
  <c r="FK360" i="35"/>
  <c r="FI360" i="35"/>
  <c r="FJ360" i="35" s="1"/>
  <c r="FL359" i="35"/>
  <c r="FK359" i="35"/>
  <c r="FI359" i="35"/>
  <c r="FJ359" i="35" s="1"/>
  <c r="FL358" i="35"/>
  <c r="FK358" i="35"/>
  <c r="FI358" i="35"/>
  <c r="FJ358" i="35" s="1"/>
  <c r="FL357" i="35"/>
  <c r="FK357" i="35"/>
  <c r="FI357" i="35"/>
  <c r="FJ357" i="35" s="1"/>
  <c r="FL356" i="35"/>
  <c r="FK356" i="35"/>
  <c r="FI356" i="35"/>
  <c r="FJ356" i="35" s="1"/>
  <c r="FL355" i="35"/>
  <c r="FK355" i="35"/>
  <c r="FI355" i="35"/>
  <c r="FJ355" i="35" s="1"/>
  <c r="FL354" i="35"/>
  <c r="FK354" i="35"/>
  <c r="FI354" i="35"/>
  <c r="FJ354" i="35" s="1"/>
  <c r="FL353" i="35"/>
  <c r="FK353" i="35"/>
  <c r="FI353" i="35"/>
  <c r="FJ353" i="35" s="1"/>
  <c r="FL352" i="35"/>
  <c r="FK352" i="35"/>
  <c r="FI352" i="35"/>
  <c r="FJ352" i="35" s="1"/>
  <c r="FL351" i="35"/>
  <c r="FK351" i="35"/>
  <c r="FI351" i="35"/>
  <c r="FJ351" i="35" s="1"/>
  <c r="FL350" i="35"/>
  <c r="FK350" i="35"/>
  <c r="FI350" i="35"/>
  <c r="FJ350" i="35" s="1"/>
  <c r="FL349" i="35"/>
  <c r="FK349" i="35"/>
  <c r="FI349" i="35"/>
  <c r="FJ349" i="35" s="1"/>
  <c r="FL348" i="35"/>
  <c r="FK348" i="35"/>
  <c r="FI348" i="35"/>
  <c r="FJ348" i="35" s="1"/>
  <c r="FL347" i="35"/>
  <c r="FK347" i="35"/>
  <c r="FI347" i="35"/>
  <c r="FJ347" i="35" s="1"/>
  <c r="FL346" i="35"/>
  <c r="FK346" i="35"/>
  <c r="FI346" i="35"/>
  <c r="FJ346" i="35" s="1"/>
  <c r="FL345" i="35"/>
  <c r="FK345" i="35"/>
  <c r="FI345" i="35"/>
  <c r="FJ345" i="35" s="1"/>
  <c r="FL344" i="35"/>
  <c r="FK344" i="35"/>
  <c r="FI344" i="35"/>
  <c r="FJ344" i="35" s="1"/>
  <c r="FL343" i="35"/>
  <c r="FK343" i="35"/>
  <c r="FI343" i="35"/>
  <c r="FJ343" i="35" s="1"/>
  <c r="FL342" i="35"/>
  <c r="FK342" i="35"/>
  <c r="FI342" i="35"/>
  <c r="FJ342" i="35" s="1"/>
  <c r="FL341" i="35"/>
  <c r="FK341" i="35"/>
  <c r="FI341" i="35"/>
  <c r="FJ341" i="35" s="1"/>
  <c r="FL340" i="35"/>
  <c r="FK340" i="35"/>
  <c r="FI340" i="35"/>
  <c r="FJ340" i="35" s="1"/>
  <c r="FL339" i="35"/>
  <c r="FK339" i="35"/>
  <c r="FI339" i="35"/>
  <c r="FJ339" i="35" s="1"/>
  <c r="FL338" i="35"/>
  <c r="FK338" i="35"/>
  <c r="FI338" i="35"/>
  <c r="FJ338" i="35" s="1"/>
  <c r="FL337" i="35"/>
  <c r="FK337" i="35"/>
  <c r="FI337" i="35"/>
  <c r="FJ337" i="35" s="1"/>
  <c r="FL336" i="35"/>
  <c r="FK336" i="35"/>
  <c r="FI336" i="35"/>
  <c r="FJ336" i="35" s="1"/>
  <c r="FL335" i="35"/>
  <c r="FK335" i="35"/>
  <c r="FI335" i="35"/>
  <c r="FJ335" i="35" s="1"/>
  <c r="FL334" i="35"/>
  <c r="FK334" i="35"/>
  <c r="FI334" i="35"/>
  <c r="FJ334" i="35" s="1"/>
  <c r="FL333" i="35"/>
  <c r="FK333" i="35"/>
  <c r="FI333" i="35"/>
  <c r="FJ333" i="35" s="1"/>
  <c r="FL332" i="35"/>
  <c r="FK332" i="35"/>
  <c r="FI332" i="35"/>
  <c r="FJ332" i="35" s="1"/>
  <c r="FL331" i="35"/>
  <c r="FK331" i="35"/>
  <c r="FI331" i="35"/>
  <c r="FJ331" i="35" s="1"/>
  <c r="FL330" i="35"/>
  <c r="FK330" i="35"/>
  <c r="FI330" i="35"/>
  <c r="FJ330" i="35" s="1"/>
  <c r="FL329" i="35"/>
  <c r="FK329" i="35"/>
  <c r="FI329" i="35"/>
  <c r="FJ329" i="35" s="1"/>
  <c r="FL328" i="35"/>
  <c r="FK328" i="35"/>
  <c r="FI328" i="35"/>
  <c r="FJ328" i="35" s="1"/>
  <c r="FL327" i="35"/>
  <c r="FK327" i="35"/>
  <c r="FI327" i="35"/>
  <c r="FJ327" i="35" s="1"/>
  <c r="FL326" i="35"/>
  <c r="FK326" i="35"/>
  <c r="FI326" i="35"/>
  <c r="FJ326" i="35" s="1"/>
  <c r="FL325" i="35"/>
  <c r="FK325" i="35"/>
  <c r="FI325" i="35"/>
  <c r="FJ325" i="35" s="1"/>
  <c r="FL324" i="35"/>
  <c r="FK324" i="35"/>
  <c r="FI324" i="35"/>
  <c r="FJ324" i="35" s="1"/>
  <c r="FL323" i="35"/>
  <c r="FK323" i="35"/>
  <c r="FI323" i="35"/>
  <c r="FJ323" i="35" s="1"/>
  <c r="FL322" i="35"/>
  <c r="FK322" i="35"/>
  <c r="FI322" i="35"/>
  <c r="FJ322" i="35" s="1"/>
  <c r="FL321" i="35"/>
  <c r="FK321" i="35"/>
  <c r="FI321" i="35"/>
  <c r="FJ321" i="35" s="1"/>
  <c r="FL320" i="35"/>
  <c r="FK320" i="35"/>
  <c r="FI320" i="35"/>
  <c r="FJ320" i="35" s="1"/>
  <c r="FL319" i="35"/>
  <c r="FK319" i="35"/>
  <c r="FI319" i="35"/>
  <c r="FJ319" i="35" s="1"/>
  <c r="FL318" i="35"/>
  <c r="FK318" i="35"/>
  <c r="FI318" i="35"/>
  <c r="FJ318" i="35" s="1"/>
  <c r="FL317" i="35"/>
  <c r="FK317" i="35"/>
  <c r="FI317" i="35"/>
  <c r="FJ317" i="35" s="1"/>
  <c r="FL316" i="35"/>
  <c r="FK316" i="35"/>
  <c r="FI316" i="35"/>
  <c r="FJ316" i="35" s="1"/>
  <c r="FL315" i="35"/>
  <c r="FK315" i="35"/>
  <c r="FI315" i="35"/>
  <c r="FJ315" i="35" s="1"/>
  <c r="FL314" i="35"/>
  <c r="FK314" i="35"/>
  <c r="FI314" i="35"/>
  <c r="FJ314" i="35" s="1"/>
  <c r="FL313" i="35"/>
  <c r="FK313" i="35"/>
  <c r="FI313" i="35"/>
  <c r="FJ313" i="35" s="1"/>
  <c r="FL312" i="35"/>
  <c r="FK312" i="35"/>
  <c r="FI312" i="35"/>
  <c r="FJ312" i="35" s="1"/>
  <c r="FL311" i="35"/>
  <c r="FK311" i="35"/>
  <c r="FI311" i="35"/>
  <c r="FJ311" i="35" s="1"/>
  <c r="FL310" i="35"/>
  <c r="FK310" i="35"/>
  <c r="FI310" i="35"/>
  <c r="FJ310" i="35" s="1"/>
  <c r="FL309" i="35"/>
  <c r="FK309" i="35"/>
  <c r="FI309" i="35"/>
  <c r="FJ309" i="35" s="1"/>
  <c r="FL308" i="35"/>
  <c r="FK308" i="35"/>
  <c r="FI308" i="35"/>
  <c r="FJ308" i="35" s="1"/>
  <c r="FL307" i="35"/>
  <c r="FK307" i="35"/>
  <c r="FI307" i="35"/>
  <c r="FJ307" i="35" s="1"/>
  <c r="FL306" i="35"/>
  <c r="FK306" i="35"/>
  <c r="FI306" i="35"/>
  <c r="FJ306" i="35" s="1"/>
  <c r="FL305" i="35"/>
  <c r="FK305" i="35"/>
  <c r="FI305" i="35"/>
  <c r="FJ305" i="35" s="1"/>
  <c r="FL304" i="35"/>
  <c r="FK304" i="35"/>
  <c r="FI304" i="35"/>
  <c r="FJ304" i="35" s="1"/>
  <c r="FL303" i="35"/>
  <c r="FK303" i="35"/>
  <c r="FI303" i="35"/>
  <c r="FJ303" i="35" s="1"/>
  <c r="FL302" i="35"/>
  <c r="FK302" i="35"/>
  <c r="FI302" i="35"/>
  <c r="FJ302" i="35" s="1"/>
  <c r="FL301" i="35"/>
  <c r="FK301" i="35"/>
  <c r="FI301" i="35"/>
  <c r="FJ301" i="35" s="1"/>
  <c r="FL300" i="35"/>
  <c r="FK300" i="35"/>
  <c r="FI300" i="35"/>
  <c r="FJ300" i="35" s="1"/>
  <c r="FL299" i="35"/>
  <c r="FK299" i="35"/>
  <c r="FI299" i="35"/>
  <c r="FJ299" i="35" s="1"/>
  <c r="FL298" i="35"/>
  <c r="FK298" i="35"/>
  <c r="FI298" i="35"/>
  <c r="FJ298" i="35" s="1"/>
  <c r="FL297" i="35"/>
  <c r="FK297" i="35"/>
  <c r="FI297" i="35"/>
  <c r="FJ297" i="35" s="1"/>
  <c r="FL296" i="35"/>
  <c r="FK296" i="35"/>
  <c r="FI296" i="35"/>
  <c r="FJ296" i="35" s="1"/>
  <c r="FL295" i="35"/>
  <c r="FK295" i="35"/>
  <c r="FI295" i="35"/>
  <c r="FJ295" i="35" s="1"/>
  <c r="FL294" i="35"/>
  <c r="FK294" i="35"/>
  <c r="FI294" i="35"/>
  <c r="FJ294" i="35" s="1"/>
  <c r="FL293" i="35"/>
  <c r="FK293" i="35"/>
  <c r="FI293" i="35"/>
  <c r="FJ293" i="35" s="1"/>
  <c r="FL292" i="35"/>
  <c r="FK292" i="35"/>
  <c r="FI292" i="35"/>
  <c r="FJ292" i="35" s="1"/>
  <c r="FL291" i="35"/>
  <c r="FK291" i="35"/>
  <c r="FI291" i="35"/>
  <c r="FJ291" i="35" s="1"/>
  <c r="FL290" i="35"/>
  <c r="FK290" i="35"/>
  <c r="FI290" i="35"/>
  <c r="FJ290" i="35" s="1"/>
  <c r="FL289" i="35"/>
  <c r="FK289" i="35"/>
  <c r="FI289" i="35"/>
  <c r="FJ289" i="35" s="1"/>
  <c r="FL288" i="35"/>
  <c r="FK288" i="35"/>
  <c r="FI288" i="35"/>
  <c r="FJ288" i="35" s="1"/>
  <c r="FL287" i="35"/>
  <c r="FK287" i="35"/>
  <c r="FI287" i="35"/>
  <c r="FJ287" i="35" s="1"/>
  <c r="FL286" i="35"/>
  <c r="FK286" i="35"/>
  <c r="FI286" i="35"/>
  <c r="FJ286" i="35" s="1"/>
  <c r="FL285" i="35"/>
  <c r="FK285" i="35"/>
  <c r="FI285" i="35"/>
  <c r="FJ285" i="35" s="1"/>
  <c r="FL284" i="35"/>
  <c r="FK284" i="35"/>
  <c r="FI284" i="35"/>
  <c r="FJ284" i="35" s="1"/>
  <c r="FL283" i="35"/>
  <c r="FK283" i="35"/>
  <c r="FI283" i="35"/>
  <c r="FJ283" i="35" s="1"/>
  <c r="FL282" i="35"/>
  <c r="FK282" i="35"/>
  <c r="FI282" i="35"/>
  <c r="FJ282" i="35" s="1"/>
  <c r="FL281" i="35"/>
  <c r="FK281" i="35"/>
  <c r="FI281" i="35"/>
  <c r="FJ281" i="35" s="1"/>
  <c r="FL280" i="35"/>
  <c r="FK280" i="35"/>
  <c r="FI280" i="35"/>
  <c r="FJ280" i="35" s="1"/>
  <c r="FL279" i="35"/>
  <c r="FK279" i="35"/>
  <c r="FI279" i="35"/>
  <c r="FJ279" i="35" s="1"/>
  <c r="FL278" i="35"/>
  <c r="FK278" i="35"/>
  <c r="FI278" i="35"/>
  <c r="FJ278" i="35" s="1"/>
  <c r="FL277" i="35"/>
  <c r="FK277" i="35"/>
  <c r="FI277" i="35"/>
  <c r="FJ277" i="35" s="1"/>
  <c r="FL276" i="35"/>
  <c r="FK276" i="35"/>
  <c r="FI276" i="35"/>
  <c r="FJ276" i="35" s="1"/>
  <c r="FL275" i="35"/>
  <c r="FK275" i="35"/>
  <c r="FI275" i="35"/>
  <c r="FJ275" i="35" s="1"/>
  <c r="FL274" i="35"/>
  <c r="FK274" i="35"/>
  <c r="FI274" i="35"/>
  <c r="FJ274" i="35" s="1"/>
  <c r="FL273" i="35"/>
  <c r="FK273" i="35"/>
  <c r="FI273" i="35"/>
  <c r="FJ273" i="35" s="1"/>
  <c r="FL272" i="35"/>
  <c r="FK272" i="35"/>
  <c r="FI272" i="35"/>
  <c r="FJ272" i="35" s="1"/>
  <c r="FL271" i="35"/>
  <c r="FK271" i="35"/>
  <c r="FI271" i="35"/>
  <c r="FJ271" i="35" s="1"/>
  <c r="FL270" i="35"/>
  <c r="FK270" i="35"/>
  <c r="FI270" i="35"/>
  <c r="FJ270" i="35" s="1"/>
  <c r="FL269" i="35"/>
  <c r="FK269" i="35"/>
  <c r="FI269" i="35"/>
  <c r="FJ269" i="35" s="1"/>
  <c r="FL268" i="35"/>
  <c r="FK268" i="35"/>
  <c r="FI268" i="35"/>
  <c r="FJ268" i="35" s="1"/>
  <c r="FL267" i="35"/>
  <c r="FK267" i="35"/>
  <c r="FI267" i="35"/>
  <c r="FJ267" i="35" s="1"/>
  <c r="FL266" i="35"/>
  <c r="FK266" i="35"/>
  <c r="FI266" i="35"/>
  <c r="FJ266" i="35" s="1"/>
  <c r="FL265" i="35"/>
  <c r="FK265" i="35"/>
  <c r="FI265" i="35"/>
  <c r="FJ265" i="35" s="1"/>
  <c r="FL264" i="35"/>
  <c r="FK264" i="35"/>
  <c r="FI264" i="35"/>
  <c r="FJ264" i="35" s="1"/>
  <c r="FL263" i="35"/>
  <c r="FK263" i="35"/>
  <c r="FI263" i="35"/>
  <c r="FJ263" i="35" s="1"/>
  <c r="FL262" i="35"/>
  <c r="FK262" i="35"/>
  <c r="FI262" i="35"/>
  <c r="FJ262" i="35" s="1"/>
  <c r="FL261" i="35"/>
  <c r="FK261" i="35"/>
  <c r="FI261" i="35"/>
  <c r="FJ261" i="35" s="1"/>
  <c r="FL260" i="35"/>
  <c r="FK260" i="35"/>
  <c r="FI260" i="35"/>
  <c r="FJ260" i="35" s="1"/>
  <c r="FL259" i="35"/>
  <c r="FK259" i="35"/>
  <c r="FI259" i="35"/>
  <c r="FJ259" i="35" s="1"/>
  <c r="FL258" i="35"/>
  <c r="FK258" i="35"/>
  <c r="FI258" i="35"/>
  <c r="FJ258" i="35" s="1"/>
  <c r="FL257" i="35"/>
  <c r="FK257" i="35"/>
  <c r="FI257" i="35"/>
  <c r="FJ257" i="35" s="1"/>
  <c r="FL256" i="35"/>
  <c r="FK256" i="35"/>
  <c r="FI256" i="35"/>
  <c r="FJ256" i="35" s="1"/>
  <c r="FL255" i="35"/>
  <c r="FK255" i="35"/>
  <c r="FI255" i="35"/>
  <c r="FJ255" i="35" s="1"/>
  <c r="FL254" i="35"/>
  <c r="FK254" i="35"/>
  <c r="FI254" i="35"/>
  <c r="FJ254" i="35" s="1"/>
  <c r="FL253" i="35"/>
  <c r="FK253" i="35"/>
  <c r="FI253" i="35"/>
  <c r="FJ253" i="35" s="1"/>
  <c r="FL252" i="35"/>
  <c r="FK252" i="35"/>
  <c r="FI252" i="35"/>
  <c r="FJ252" i="35" s="1"/>
  <c r="FL251" i="35"/>
  <c r="FK251" i="35"/>
  <c r="FI251" i="35"/>
  <c r="FJ251" i="35" s="1"/>
  <c r="FL250" i="35"/>
  <c r="FK250" i="35"/>
  <c r="FI250" i="35"/>
  <c r="FJ250" i="35" s="1"/>
  <c r="FL249" i="35"/>
  <c r="FK249" i="35"/>
  <c r="FI249" i="35"/>
  <c r="FJ249" i="35" s="1"/>
  <c r="FL248" i="35"/>
  <c r="FK248" i="35"/>
  <c r="FI248" i="35"/>
  <c r="FJ248" i="35" s="1"/>
  <c r="FL247" i="35"/>
  <c r="FK247" i="35"/>
  <c r="FI247" i="35"/>
  <c r="FJ247" i="35" s="1"/>
  <c r="FL246" i="35"/>
  <c r="FK246" i="35"/>
  <c r="FI246" i="35"/>
  <c r="FJ246" i="35" s="1"/>
  <c r="FL245" i="35"/>
  <c r="FK245" i="35"/>
  <c r="FI245" i="35"/>
  <c r="FJ245" i="35" s="1"/>
  <c r="FL244" i="35"/>
  <c r="FK244" i="35"/>
  <c r="FI244" i="35"/>
  <c r="FJ244" i="35" s="1"/>
  <c r="FL243" i="35"/>
  <c r="FK243" i="35"/>
  <c r="FI243" i="35"/>
  <c r="FJ243" i="35" s="1"/>
  <c r="FL242" i="35"/>
  <c r="FK242" i="35"/>
  <c r="FI242" i="35"/>
  <c r="FJ242" i="35" s="1"/>
  <c r="FL241" i="35"/>
  <c r="FK241" i="35"/>
  <c r="FI241" i="35"/>
  <c r="FJ241" i="35" s="1"/>
  <c r="FL240" i="35"/>
  <c r="FK240" i="35"/>
  <c r="FI240" i="35"/>
  <c r="FJ240" i="35" s="1"/>
  <c r="FL239" i="35"/>
  <c r="FK239" i="35"/>
  <c r="FI239" i="35"/>
  <c r="FJ239" i="35" s="1"/>
  <c r="FL238" i="35"/>
  <c r="FK238" i="35"/>
  <c r="FI238" i="35"/>
  <c r="FJ238" i="35" s="1"/>
  <c r="FL237" i="35"/>
  <c r="FK237" i="35"/>
  <c r="FI237" i="35"/>
  <c r="FJ237" i="35" s="1"/>
  <c r="FL236" i="35"/>
  <c r="FK236" i="35"/>
  <c r="FI236" i="35"/>
  <c r="FJ236" i="35" s="1"/>
  <c r="FL235" i="35"/>
  <c r="FK235" i="35"/>
  <c r="FI235" i="35"/>
  <c r="FJ235" i="35" s="1"/>
  <c r="FL234" i="35"/>
  <c r="FK234" i="35"/>
  <c r="FI234" i="35"/>
  <c r="FJ234" i="35" s="1"/>
  <c r="FL233" i="35"/>
  <c r="FK233" i="35"/>
  <c r="FI233" i="35"/>
  <c r="FJ233" i="35" s="1"/>
  <c r="FL232" i="35"/>
  <c r="FK232" i="35"/>
  <c r="FI232" i="35"/>
  <c r="FJ232" i="35" s="1"/>
  <c r="FL231" i="35"/>
  <c r="FK231" i="35"/>
  <c r="FI231" i="35"/>
  <c r="FJ231" i="35" s="1"/>
  <c r="FL230" i="35"/>
  <c r="FK230" i="35"/>
  <c r="FI230" i="35"/>
  <c r="FJ230" i="35" s="1"/>
  <c r="FL229" i="35"/>
  <c r="FK229" i="35"/>
  <c r="FI229" i="35"/>
  <c r="FJ229" i="35" s="1"/>
  <c r="FL228" i="35"/>
  <c r="FK228" i="35"/>
  <c r="FI228" i="35"/>
  <c r="FJ228" i="35" s="1"/>
  <c r="FL227" i="35"/>
  <c r="FK227" i="35"/>
  <c r="FI227" i="35"/>
  <c r="FJ227" i="35" s="1"/>
  <c r="FL226" i="35"/>
  <c r="FK226" i="35"/>
  <c r="FI226" i="35"/>
  <c r="FJ226" i="35" s="1"/>
  <c r="FL225" i="35"/>
  <c r="FK225" i="35"/>
  <c r="FI225" i="35"/>
  <c r="FJ225" i="35" s="1"/>
  <c r="FL224" i="35"/>
  <c r="FK224" i="35"/>
  <c r="FI224" i="35"/>
  <c r="FJ224" i="35" s="1"/>
  <c r="FL223" i="35"/>
  <c r="FK223" i="35"/>
  <c r="FI223" i="35"/>
  <c r="FJ223" i="35" s="1"/>
  <c r="FL222" i="35"/>
  <c r="FK222" i="35"/>
  <c r="FI222" i="35"/>
  <c r="FJ222" i="35" s="1"/>
  <c r="FL221" i="35"/>
  <c r="FK221" i="35"/>
  <c r="FI221" i="35"/>
  <c r="FJ221" i="35" s="1"/>
  <c r="FL220" i="35"/>
  <c r="FK220" i="35"/>
  <c r="FI220" i="35"/>
  <c r="FJ220" i="35" s="1"/>
  <c r="FL219" i="35"/>
  <c r="FK219" i="35"/>
  <c r="FI219" i="35"/>
  <c r="FJ219" i="35" s="1"/>
  <c r="FL218" i="35"/>
  <c r="FK218" i="35"/>
  <c r="FI218" i="35"/>
  <c r="FJ218" i="35" s="1"/>
  <c r="FL217" i="35"/>
  <c r="FK217" i="35"/>
  <c r="FI217" i="35"/>
  <c r="FJ217" i="35" s="1"/>
  <c r="FL216" i="35"/>
  <c r="FK216" i="35"/>
  <c r="FI216" i="35"/>
  <c r="FJ216" i="35" s="1"/>
  <c r="FL215" i="35"/>
  <c r="FK215" i="35"/>
  <c r="FI215" i="35"/>
  <c r="FJ215" i="35" s="1"/>
  <c r="FL214" i="35"/>
  <c r="FK214" i="35"/>
  <c r="FI214" i="35"/>
  <c r="FJ214" i="35" s="1"/>
  <c r="FL213" i="35"/>
  <c r="FK213" i="35"/>
  <c r="FI213" i="35"/>
  <c r="FJ213" i="35" s="1"/>
  <c r="FL212" i="35"/>
  <c r="FK212" i="35"/>
  <c r="FI212" i="35"/>
  <c r="FJ212" i="35" s="1"/>
  <c r="FL211" i="35"/>
  <c r="FK211" i="35"/>
  <c r="FI211" i="35"/>
  <c r="FJ211" i="35" s="1"/>
  <c r="FL210" i="35"/>
  <c r="FK210" i="35"/>
  <c r="FI210" i="35"/>
  <c r="FJ210" i="35" s="1"/>
  <c r="FL209" i="35"/>
  <c r="FK209" i="35"/>
  <c r="FI209" i="35"/>
  <c r="FJ209" i="35" s="1"/>
  <c r="FL208" i="35"/>
  <c r="FK208" i="35"/>
  <c r="FI208" i="35"/>
  <c r="FJ208" i="35" s="1"/>
  <c r="FL207" i="35"/>
  <c r="FK207" i="35"/>
  <c r="FI207" i="35"/>
  <c r="FJ207" i="35" s="1"/>
  <c r="FL206" i="35"/>
  <c r="FK206" i="35"/>
  <c r="FI206" i="35"/>
  <c r="FJ206" i="35" s="1"/>
  <c r="FL205" i="35"/>
  <c r="FK205" i="35"/>
  <c r="FI205" i="35"/>
  <c r="FJ205" i="35" s="1"/>
  <c r="FL204" i="35"/>
  <c r="FK204" i="35"/>
  <c r="FI204" i="35"/>
  <c r="FJ204" i="35" s="1"/>
  <c r="FL203" i="35"/>
  <c r="FK203" i="35"/>
  <c r="FI203" i="35"/>
  <c r="FJ203" i="35" s="1"/>
  <c r="FL202" i="35"/>
  <c r="FK202" i="35"/>
  <c r="FI202" i="35"/>
  <c r="FJ202" i="35" s="1"/>
  <c r="FL201" i="35"/>
  <c r="FK201" i="35"/>
  <c r="FI201" i="35"/>
  <c r="FJ201" i="35" s="1"/>
  <c r="FL200" i="35"/>
  <c r="FK200" i="35"/>
  <c r="FI200" i="35"/>
  <c r="FJ200" i="35" s="1"/>
  <c r="FL199" i="35"/>
  <c r="FK199" i="35"/>
  <c r="FI199" i="35"/>
  <c r="FJ199" i="35" s="1"/>
  <c r="FL198" i="35"/>
  <c r="FK198" i="35"/>
  <c r="FI198" i="35"/>
  <c r="FJ198" i="35" s="1"/>
  <c r="FL197" i="35"/>
  <c r="FK197" i="35"/>
  <c r="FI197" i="35"/>
  <c r="FJ197" i="35" s="1"/>
  <c r="FL196" i="35"/>
  <c r="FK196" i="35"/>
  <c r="FI196" i="35"/>
  <c r="FJ196" i="35" s="1"/>
  <c r="FL195" i="35"/>
  <c r="FK195" i="35"/>
  <c r="FI195" i="35"/>
  <c r="FJ195" i="35" s="1"/>
  <c r="FL194" i="35"/>
  <c r="FK194" i="35"/>
  <c r="FI194" i="35"/>
  <c r="FJ194" i="35" s="1"/>
  <c r="FL193" i="35"/>
  <c r="FK193" i="35"/>
  <c r="FI193" i="35"/>
  <c r="FJ193" i="35" s="1"/>
  <c r="FL192" i="35"/>
  <c r="FK192" i="35"/>
  <c r="FI192" i="35"/>
  <c r="FJ192" i="35" s="1"/>
  <c r="FL191" i="35"/>
  <c r="FK191" i="35"/>
  <c r="FI191" i="35"/>
  <c r="FJ191" i="35" s="1"/>
  <c r="FL190" i="35"/>
  <c r="FK190" i="35"/>
  <c r="FI190" i="35"/>
  <c r="FJ190" i="35" s="1"/>
  <c r="FL189" i="35"/>
  <c r="FK189" i="35"/>
  <c r="FI189" i="35"/>
  <c r="FJ189" i="35" s="1"/>
  <c r="FL188" i="35"/>
  <c r="FK188" i="35"/>
  <c r="FI188" i="35"/>
  <c r="FJ188" i="35" s="1"/>
  <c r="FL187" i="35"/>
  <c r="FK187" i="35"/>
  <c r="FI187" i="35"/>
  <c r="FJ187" i="35" s="1"/>
  <c r="FL186" i="35"/>
  <c r="FK186" i="35"/>
  <c r="FI186" i="35"/>
  <c r="FJ186" i="35" s="1"/>
  <c r="FL185" i="35"/>
  <c r="FK185" i="35"/>
  <c r="FI185" i="35"/>
  <c r="FJ185" i="35" s="1"/>
  <c r="FL184" i="35"/>
  <c r="FK184" i="35"/>
  <c r="FI184" i="35"/>
  <c r="FJ184" i="35" s="1"/>
  <c r="FL183" i="35"/>
  <c r="FK183" i="35"/>
  <c r="FI183" i="35"/>
  <c r="FJ183" i="35" s="1"/>
  <c r="FL182" i="35"/>
  <c r="FK182" i="35"/>
  <c r="FI182" i="35"/>
  <c r="FJ182" i="35" s="1"/>
  <c r="FL181" i="35"/>
  <c r="FK181" i="35"/>
  <c r="FI181" i="35"/>
  <c r="FJ181" i="35" s="1"/>
  <c r="FL180" i="35"/>
  <c r="FK180" i="35"/>
  <c r="FI180" i="35"/>
  <c r="FJ180" i="35" s="1"/>
  <c r="FL179" i="35"/>
  <c r="FK179" i="35"/>
  <c r="FI179" i="35"/>
  <c r="FJ179" i="35" s="1"/>
  <c r="FL178" i="35"/>
  <c r="FK178" i="35"/>
  <c r="FI178" i="35"/>
  <c r="FJ178" i="35" s="1"/>
  <c r="FL177" i="35"/>
  <c r="FK177" i="35"/>
  <c r="FI177" i="35"/>
  <c r="FJ177" i="35" s="1"/>
  <c r="FL176" i="35"/>
  <c r="FK176" i="35"/>
  <c r="FI176" i="35"/>
  <c r="FJ176" i="35" s="1"/>
  <c r="FL175" i="35"/>
  <c r="FK175" i="35"/>
  <c r="FI175" i="35"/>
  <c r="FJ175" i="35" s="1"/>
  <c r="FL174" i="35"/>
  <c r="FK174" i="35"/>
  <c r="FI174" i="35"/>
  <c r="FJ174" i="35" s="1"/>
  <c r="FL173" i="35"/>
  <c r="FK173" i="35"/>
  <c r="FI173" i="35"/>
  <c r="FJ173" i="35" s="1"/>
  <c r="FL172" i="35"/>
  <c r="FK172" i="35"/>
  <c r="FI172" i="35"/>
  <c r="FJ172" i="35" s="1"/>
  <c r="FL171" i="35"/>
  <c r="FK171" i="35"/>
  <c r="FI171" i="35"/>
  <c r="FJ171" i="35" s="1"/>
  <c r="FL170" i="35"/>
  <c r="FK170" i="35"/>
  <c r="FI170" i="35"/>
  <c r="FJ170" i="35" s="1"/>
  <c r="FL169" i="35"/>
  <c r="FK169" i="35"/>
  <c r="FI169" i="35"/>
  <c r="FJ169" i="35" s="1"/>
  <c r="FL168" i="35"/>
  <c r="FK168" i="35"/>
  <c r="FI168" i="35"/>
  <c r="FJ168" i="35" s="1"/>
  <c r="FL167" i="35"/>
  <c r="FK167" i="35"/>
  <c r="FI167" i="35"/>
  <c r="FJ167" i="35" s="1"/>
  <c r="FL166" i="35"/>
  <c r="FK166" i="35"/>
  <c r="FI166" i="35"/>
  <c r="FJ166" i="35" s="1"/>
  <c r="FL165" i="35"/>
  <c r="FK165" i="35"/>
  <c r="FI165" i="35"/>
  <c r="FJ165" i="35" s="1"/>
  <c r="FL164" i="35"/>
  <c r="FK164" i="35"/>
  <c r="FI164" i="35"/>
  <c r="FJ164" i="35" s="1"/>
  <c r="FL163" i="35"/>
  <c r="FK163" i="35"/>
  <c r="FI163" i="35"/>
  <c r="FJ163" i="35" s="1"/>
  <c r="FL162" i="35"/>
  <c r="FK162" i="35"/>
  <c r="FI162" i="35"/>
  <c r="FJ162" i="35" s="1"/>
  <c r="FL161" i="35"/>
  <c r="FK161" i="35"/>
  <c r="FI161" i="35"/>
  <c r="FJ161" i="35" s="1"/>
  <c r="FL160" i="35"/>
  <c r="FK160" i="35"/>
  <c r="FI160" i="35"/>
  <c r="FJ160" i="35" s="1"/>
  <c r="FL159" i="35"/>
  <c r="FK159" i="35"/>
  <c r="FI159" i="35"/>
  <c r="FJ159" i="35" s="1"/>
  <c r="FL158" i="35"/>
  <c r="FK158" i="35"/>
  <c r="FI158" i="35"/>
  <c r="FJ158" i="35" s="1"/>
  <c r="FL157" i="35"/>
  <c r="FK157" i="35"/>
  <c r="FI157" i="35"/>
  <c r="FJ157" i="35" s="1"/>
  <c r="FL156" i="35"/>
  <c r="FK156" i="35"/>
  <c r="FI156" i="35"/>
  <c r="FJ156" i="35" s="1"/>
  <c r="FL155" i="35"/>
  <c r="FK155" i="35"/>
  <c r="FI155" i="35"/>
  <c r="FJ155" i="35" s="1"/>
  <c r="FL154" i="35"/>
  <c r="FK154" i="35"/>
  <c r="FI154" i="35"/>
  <c r="FJ154" i="35" s="1"/>
  <c r="FL153" i="35"/>
  <c r="FK153" i="35"/>
  <c r="FI153" i="35"/>
  <c r="FJ153" i="35" s="1"/>
  <c r="FL152" i="35"/>
  <c r="FK152" i="35"/>
  <c r="FI152" i="35"/>
  <c r="FJ152" i="35" s="1"/>
  <c r="FL151" i="35"/>
  <c r="FK151" i="35"/>
  <c r="FI151" i="35"/>
  <c r="FJ151" i="35" s="1"/>
  <c r="FL150" i="35"/>
  <c r="FK150" i="35"/>
  <c r="FI150" i="35"/>
  <c r="FJ150" i="35" s="1"/>
  <c r="FL149" i="35"/>
  <c r="FK149" i="35"/>
  <c r="FI149" i="35"/>
  <c r="FJ149" i="35" s="1"/>
  <c r="FL148" i="35"/>
  <c r="FK148" i="35"/>
  <c r="FI148" i="35"/>
  <c r="FJ148" i="35" s="1"/>
  <c r="FL147" i="35"/>
  <c r="FK147" i="35"/>
  <c r="FI147" i="35"/>
  <c r="FJ147" i="35" s="1"/>
  <c r="FL146" i="35"/>
  <c r="FK146" i="35"/>
  <c r="FI146" i="35"/>
  <c r="FJ146" i="35" s="1"/>
  <c r="FL145" i="35"/>
  <c r="FK145" i="35"/>
  <c r="FI145" i="35"/>
  <c r="FJ145" i="35" s="1"/>
  <c r="FL144" i="35"/>
  <c r="FK144" i="35"/>
  <c r="FI144" i="35"/>
  <c r="FJ144" i="35" s="1"/>
  <c r="FL143" i="35"/>
  <c r="FK143" i="35"/>
  <c r="FI143" i="35"/>
  <c r="FJ143" i="35" s="1"/>
  <c r="FL142" i="35"/>
  <c r="FK142" i="35"/>
  <c r="FI142" i="35"/>
  <c r="FJ142" i="35" s="1"/>
  <c r="FL141" i="35"/>
  <c r="FK141" i="35"/>
  <c r="FI141" i="35"/>
  <c r="FJ141" i="35" s="1"/>
  <c r="FL140" i="35"/>
  <c r="FK140" i="35"/>
  <c r="FI140" i="35"/>
  <c r="FJ140" i="35" s="1"/>
  <c r="FL139" i="35"/>
  <c r="FK139" i="35"/>
  <c r="FI139" i="35"/>
  <c r="FJ139" i="35" s="1"/>
  <c r="FL138" i="35"/>
  <c r="FK138" i="35"/>
  <c r="FI138" i="35"/>
  <c r="FJ138" i="35" s="1"/>
  <c r="FL137" i="35"/>
  <c r="FK137" i="35"/>
  <c r="FI137" i="35"/>
  <c r="FJ137" i="35" s="1"/>
  <c r="FL136" i="35"/>
  <c r="FK136" i="35"/>
  <c r="FI136" i="35"/>
  <c r="FJ136" i="35" s="1"/>
  <c r="FL135" i="35"/>
  <c r="FK135" i="35"/>
  <c r="FI135" i="35"/>
  <c r="FJ135" i="35" s="1"/>
  <c r="FL134" i="35"/>
  <c r="FK134" i="35"/>
  <c r="FI134" i="35"/>
  <c r="FJ134" i="35" s="1"/>
  <c r="FL133" i="35"/>
  <c r="FK133" i="35"/>
  <c r="FI133" i="35"/>
  <c r="FJ133" i="35" s="1"/>
  <c r="FL132" i="35"/>
  <c r="FK132" i="35"/>
  <c r="FI132" i="35"/>
  <c r="FJ132" i="35" s="1"/>
  <c r="FL131" i="35"/>
  <c r="FK131" i="35"/>
  <c r="FI131" i="35"/>
  <c r="FJ131" i="35" s="1"/>
  <c r="FL130" i="35"/>
  <c r="FK130" i="35"/>
  <c r="FI130" i="35"/>
  <c r="FJ130" i="35" s="1"/>
  <c r="FL129" i="35"/>
  <c r="FK129" i="35"/>
  <c r="FI129" i="35"/>
  <c r="FJ129" i="35" s="1"/>
  <c r="FL128" i="35"/>
  <c r="FK128" i="35"/>
  <c r="FI128" i="35"/>
  <c r="FJ128" i="35" s="1"/>
  <c r="FL127" i="35"/>
  <c r="FK127" i="35"/>
  <c r="FI127" i="35"/>
  <c r="FJ127" i="35" s="1"/>
  <c r="FL126" i="35"/>
  <c r="FK126" i="35"/>
  <c r="FI126" i="35"/>
  <c r="FJ126" i="35" s="1"/>
  <c r="FL125" i="35"/>
  <c r="FK125" i="35"/>
  <c r="FI125" i="35"/>
  <c r="FJ125" i="35" s="1"/>
  <c r="FL124" i="35"/>
  <c r="FK124" i="35"/>
  <c r="FI124" i="35"/>
  <c r="FJ124" i="35" s="1"/>
  <c r="FL123" i="35"/>
  <c r="FK123" i="35"/>
  <c r="FI123" i="35"/>
  <c r="FJ123" i="35" s="1"/>
  <c r="FL122" i="35"/>
  <c r="FK122" i="35"/>
  <c r="FI122" i="35"/>
  <c r="FJ122" i="35" s="1"/>
  <c r="FL121" i="35"/>
  <c r="FK121" i="35"/>
  <c r="FI121" i="35"/>
  <c r="FJ121" i="35" s="1"/>
  <c r="FL120" i="35"/>
  <c r="FK120" i="35"/>
  <c r="FI120" i="35"/>
  <c r="FJ120" i="35" s="1"/>
  <c r="FL119" i="35"/>
  <c r="FK119" i="35"/>
  <c r="FI119" i="35"/>
  <c r="FJ119" i="35" s="1"/>
  <c r="FL118" i="35"/>
  <c r="FK118" i="35"/>
  <c r="FI118" i="35"/>
  <c r="FJ118" i="35" s="1"/>
  <c r="FL117" i="35"/>
  <c r="FK117" i="35"/>
  <c r="FI117" i="35"/>
  <c r="FJ117" i="35" s="1"/>
  <c r="FL116" i="35"/>
  <c r="FK116" i="35"/>
  <c r="FI116" i="35"/>
  <c r="FJ116" i="35" s="1"/>
  <c r="FL115" i="35"/>
  <c r="FK115" i="35"/>
  <c r="FI115" i="35"/>
  <c r="FJ115" i="35" s="1"/>
  <c r="FL114" i="35"/>
  <c r="FK114" i="35"/>
  <c r="FI114" i="35"/>
  <c r="FJ114" i="35" s="1"/>
  <c r="FL113" i="35"/>
  <c r="FK113" i="35"/>
  <c r="FI113" i="35"/>
  <c r="FJ113" i="35" s="1"/>
  <c r="FL112" i="35"/>
  <c r="FK112" i="35"/>
  <c r="FI112" i="35"/>
  <c r="FJ112" i="35" s="1"/>
  <c r="FL111" i="35"/>
  <c r="FK111" i="35"/>
  <c r="FI111" i="35"/>
  <c r="FJ111" i="35" s="1"/>
  <c r="FL110" i="35"/>
  <c r="FK110" i="35"/>
  <c r="FI110" i="35"/>
  <c r="FJ110" i="35" s="1"/>
  <c r="FL109" i="35"/>
  <c r="FK109" i="35"/>
  <c r="FI109" i="35"/>
  <c r="FJ109" i="35" s="1"/>
  <c r="FL108" i="35"/>
  <c r="FK108" i="35"/>
  <c r="FI108" i="35"/>
  <c r="FJ108" i="35" s="1"/>
  <c r="FL107" i="35"/>
  <c r="FK107" i="35"/>
  <c r="FI107" i="35"/>
  <c r="FJ107" i="35" s="1"/>
  <c r="FL106" i="35"/>
  <c r="FK106" i="35"/>
  <c r="FI106" i="35"/>
  <c r="FJ106" i="35" s="1"/>
  <c r="FL105" i="35"/>
  <c r="FK105" i="35"/>
  <c r="FI105" i="35"/>
  <c r="FJ105" i="35" s="1"/>
  <c r="FL104" i="35"/>
  <c r="FK104" i="35"/>
  <c r="FI104" i="35"/>
  <c r="FJ104" i="35" s="1"/>
  <c r="FL103" i="35"/>
  <c r="FK103" i="35"/>
  <c r="FI103" i="35"/>
  <c r="FJ103" i="35" s="1"/>
  <c r="FL102" i="35"/>
  <c r="FK102" i="35"/>
  <c r="FI102" i="35"/>
  <c r="FJ102" i="35" s="1"/>
  <c r="FL101" i="35"/>
  <c r="FK101" i="35"/>
  <c r="FI101" i="35"/>
  <c r="FJ101" i="35" s="1"/>
  <c r="FL100" i="35"/>
  <c r="FK100" i="35"/>
  <c r="FI100" i="35"/>
  <c r="FJ100" i="35" s="1"/>
  <c r="FL99" i="35"/>
  <c r="FK99" i="35"/>
  <c r="FI99" i="35"/>
  <c r="FJ99" i="35" s="1"/>
  <c r="FL98" i="35"/>
  <c r="FK98" i="35"/>
  <c r="FI98" i="35"/>
  <c r="FJ98" i="35" s="1"/>
  <c r="FL97" i="35"/>
  <c r="FK97" i="35"/>
  <c r="FI97" i="35"/>
  <c r="FJ97" i="35" s="1"/>
  <c r="FL96" i="35"/>
  <c r="FK96" i="35"/>
  <c r="FI96" i="35"/>
  <c r="FJ96" i="35" s="1"/>
  <c r="FL95" i="35"/>
  <c r="FK95" i="35"/>
  <c r="FI95" i="35"/>
  <c r="FJ95" i="35" s="1"/>
  <c r="FL94" i="35"/>
  <c r="FK94" i="35"/>
  <c r="FI94" i="35"/>
  <c r="FJ94" i="35" s="1"/>
  <c r="FL93" i="35"/>
  <c r="FK93" i="35"/>
  <c r="FI93" i="35"/>
  <c r="FJ93" i="35" s="1"/>
  <c r="FL92" i="35"/>
  <c r="FK92" i="35"/>
  <c r="FI92" i="35"/>
  <c r="FJ92" i="35" s="1"/>
  <c r="FL91" i="35"/>
  <c r="FK91" i="35"/>
  <c r="FI91" i="35"/>
  <c r="FJ91" i="35" s="1"/>
  <c r="FL90" i="35"/>
  <c r="FK90" i="35"/>
  <c r="FI90" i="35"/>
  <c r="FJ90" i="35" s="1"/>
  <c r="FL89" i="35"/>
  <c r="FK89" i="35"/>
  <c r="FI89" i="35"/>
  <c r="FJ89" i="35" s="1"/>
  <c r="FL88" i="35"/>
  <c r="FK88" i="35"/>
  <c r="FI88" i="35"/>
  <c r="FJ88" i="35" s="1"/>
  <c r="FL87" i="35"/>
  <c r="FK87" i="35"/>
  <c r="FI87" i="35"/>
  <c r="FJ87" i="35" s="1"/>
  <c r="FL86" i="35"/>
  <c r="FK86" i="35"/>
  <c r="FI86" i="35"/>
  <c r="FJ86" i="35" s="1"/>
  <c r="FL85" i="35"/>
  <c r="FK85" i="35"/>
  <c r="FI85" i="35"/>
  <c r="FJ85" i="35" s="1"/>
  <c r="FL84" i="35"/>
  <c r="FK84" i="35"/>
  <c r="FI84" i="35"/>
  <c r="FJ84" i="35" s="1"/>
  <c r="FL83" i="35"/>
  <c r="FK83" i="35"/>
  <c r="FI83" i="35"/>
  <c r="FJ83" i="35" s="1"/>
  <c r="FL82" i="35"/>
  <c r="FK82" i="35"/>
  <c r="FI82" i="35"/>
  <c r="FJ82" i="35" s="1"/>
  <c r="FL81" i="35"/>
  <c r="FK81" i="35"/>
  <c r="FI81" i="35"/>
  <c r="FJ81" i="35" s="1"/>
  <c r="FL80" i="35"/>
  <c r="FK80" i="35"/>
  <c r="FI80" i="35"/>
  <c r="FJ80" i="35" s="1"/>
  <c r="FL79" i="35"/>
  <c r="FK79" i="35"/>
  <c r="FI79" i="35"/>
  <c r="FJ79" i="35" s="1"/>
  <c r="FL78" i="35"/>
  <c r="FK78" i="35"/>
  <c r="FI78" i="35"/>
  <c r="FJ78" i="35" s="1"/>
  <c r="FL77" i="35"/>
  <c r="FK77" i="35"/>
  <c r="FI77" i="35"/>
  <c r="FJ77" i="35" s="1"/>
  <c r="FL76" i="35"/>
  <c r="FK76" i="35"/>
  <c r="FI76" i="35"/>
  <c r="FJ76" i="35" s="1"/>
  <c r="FL75" i="35"/>
  <c r="FK75" i="35"/>
  <c r="FI75" i="35"/>
  <c r="FJ75" i="35" s="1"/>
  <c r="FL74" i="35"/>
  <c r="FK74" i="35"/>
  <c r="FI74" i="35"/>
  <c r="FJ74" i="35" s="1"/>
  <c r="FL73" i="35"/>
  <c r="FK73" i="35"/>
  <c r="FI73" i="35"/>
  <c r="FJ73" i="35" s="1"/>
  <c r="FL72" i="35"/>
  <c r="FK72" i="35"/>
  <c r="FI72" i="35"/>
  <c r="FJ72" i="35" s="1"/>
  <c r="FL71" i="35"/>
  <c r="FK71" i="35"/>
  <c r="FI71" i="35"/>
  <c r="FJ71" i="35" s="1"/>
  <c r="FL70" i="35"/>
  <c r="FK70" i="35"/>
  <c r="FI70" i="35"/>
  <c r="FJ70" i="35" s="1"/>
  <c r="FL69" i="35"/>
  <c r="FK69" i="35"/>
  <c r="FI69" i="35"/>
  <c r="FJ69" i="35" s="1"/>
  <c r="FL68" i="35"/>
  <c r="FK68" i="35"/>
  <c r="FI68" i="35"/>
  <c r="FJ68" i="35" s="1"/>
  <c r="FL67" i="35"/>
  <c r="FK67" i="35"/>
  <c r="FI67" i="35"/>
  <c r="FJ67" i="35" s="1"/>
  <c r="FL66" i="35"/>
  <c r="FK66" i="35"/>
  <c r="FI66" i="35"/>
  <c r="FJ66" i="35" s="1"/>
  <c r="FL65" i="35"/>
  <c r="FK65" i="35"/>
  <c r="FI65" i="35"/>
  <c r="FJ65" i="35" s="1"/>
  <c r="FL64" i="35"/>
  <c r="FK64" i="35"/>
  <c r="FI64" i="35"/>
  <c r="FJ64" i="35" s="1"/>
  <c r="FL63" i="35"/>
  <c r="FK63" i="35"/>
  <c r="FI63" i="35"/>
  <c r="FJ63" i="35" s="1"/>
  <c r="FL62" i="35"/>
  <c r="FK62" i="35"/>
  <c r="FI62" i="35"/>
  <c r="FJ62" i="35" s="1"/>
  <c r="FL61" i="35"/>
  <c r="FK61" i="35"/>
  <c r="FI61" i="35"/>
  <c r="FJ61" i="35" s="1"/>
  <c r="FL60" i="35"/>
  <c r="FK60" i="35"/>
  <c r="FI60" i="35"/>
  <c r="FJ60" i="35" s="1"/>
  <c r="FL59" i="35"/>
  <c r="FK59" i="35"/>
  <c r="FI59" i="35"/>
  <c r="FJ59" i="35" s="1"/>
  <c r="FL58" i="35"/>
  <c r="FK58" i="35"/>
  <c r="FI58" i="35"/>
  <c r="FJ58" i="35" s="1"/>
  <c r="FL57" i="35"/>
  <c r="FK57" i="35"/>
  <c r="FI57" i="35"/>
  <c r="FJ57" i="35" s="1"/>
  <c r="FL56" i="35"/>
  <c r="FK56" i="35"/>
  <c r="FI56" i="35"/>
  <c r="FJ56" i="35" s="1"/>
  <c r="FL55" i="35"/>
  <c r="FK55" i="35"/>
  <c r="FI55" i="35"/>
  <c r="FJ55" i="35" s="1"/>
  <c r="FL54" i="35"/>
  <c r="FK54" i="35"/>
  <c r="FI54" i="35"/>
  <c r="FJ54" i="35" s="1"/>
  <c r="FL53" i="35"/>
  <c r="FK53" i="35"/>
  <c r="FI53" i="35"/>
  <c r="FJ53" i="35" s="1"/>
  <c r="FL52" i="35"/>
  <c r="FK52" i="35"/>
  <c r="FI52" i="35"/>
  <c r="FJ52" i="35" s="1"/>
  <c r="FL51" i="35"/>
  <c r="FK51" i="35"/>
  <c r="FI51" i="35"/>
  <c r="FJ51" i="35" s="1"/>
  <c r="FL50" i="35"/>
  <c r="FK50" i="35"/>
  <c r="FI50" i="35"/>
  <c r="FJ50" i="35" s="1"/>
  <c r="FL49" i="35"/>
  <c r="FK49" i="35"/>
  <c r="FI49" i="35"/>
  <c r="FJ49" i="35" s="1"/>
  <c r="FL48" i="35"/>
  <c r="FK48" i="35"/>
  <c r="FI48" i="35"/>
  <c r="FJ48" i="35" s="1"/>
  <c r="FL47" i="35"/>
  <c r="FK47" i="35"/>
  <c r="FI47" i="35"/>
  <c r="FJ47" i="35" s="1"/>
  <c r="FL46" i="35"/>
  <c r="FK46" i="35"/>
  <c r="FI46" i="35"/>
  <c r="FJ46" i="35" s="1"/>
  <c r="FL45" i="35"/>
  <c r="FK45" i="35"/>
  <c r="FI45" i="35"/>
  <c r="FJ45" i="35" s="1"/>
  <c r="FL44" i="35"/>
  <c r="FK44" i="35"/>
  <c r="FI44" i="35"/>
  <c r="FJ44" i="35" s="1"/>
  <c r="FL43" i="35"/>
  <c r="FK43" i="35"/>
  <c r="FI43" i="35"/>
  <c r="FJ43" i="35" s="1"/>
  <c r="FL42" i="35"/>
  <c r="FK42" i="35"/>
  <c r="FI42" i="35"/>
  <c r="FJ42" i="35" s="1"/>
  <c r="FL41" i="35"/>
  <c r="FK41" i="35"/>
  <c r="FI41" i="35"/>
  <c r="FJ41" i="35" s="1"/>
  <c r="FL40" i="35"/>
  <c r="FK40" i="35"/>
  <c r="FI40" i="35"/>
  <c r="FJ40" i="35" s="1"/>
  <c r="FL39" i="35"/>
  <c r="FK39" i="35"/>
  <c r="FI39" i="35"/>
  <c r="FJ39" i="35" s="1"/>
  <c r="FL38" i="35"/>
  <c r="FK38" i="35"/>
  <c r="FI38" i="35"/>
  <c r="FJ38" i="35" s="1"/>
  <c r="FL37" i="35"/>
  <c r="FK37" i="35"/>
  <c r="FI37" i="35"/>
  <c r="FJ37" i="35" s="1"/>
  <c r="FL36" i="35"/>
  <c r="FK36" i="35"/>
  <c r="FI36" i="35"/>
  <c r="FJ36" i="35" s="1"/>
  <c r="FL35" i="35"/>
  <c r="FK35" i="35"/>
  <c r="FI35" i="35"/>
  <c r="FJ35" i="35" s="1"/>
  <c r="FL34" i="35"/>
  <c r="FK34" i="35"/>
  <c r="FI34" i="35"/>
  <c r="FJ34" i="35" s="1"/>
  <c r="FL33" i="35"/>
  <c r="FK33" i="35"/>
  <c r="FI33" i="35"/>
  <c r="FJ33" i="35" s="1"/>
  <c r="FL32" i="35"/>
  <c r="FK32" i="35"/>
  <c r="FI32" i="35"/>
  <c r="FJ32" i="35" s="1"/>
  <c r="FL31" i="35"/>
  <c r="FK31" i="35"/>
  <c r="FI31" i="35"/>
  <c r="FJ31" i="35" s="1"/>
  <c r="FL30" i="35"/>
  <c r="FK30" i="35"/>
  <c r="FI30" i="35"/>
  <c r="FJ30" i="35" s="1"/>
  <c r="FL29" i="35"/>
  <c r="FK29" i="35"/>
  <c r="FI29" i="35"/>
  <c r="FJ29" i="35" s="1"/>
  <c r="FL28" i="35"/>
  <c r="FK28" i="35"/>
  <c r="FI28" i="35"/>
  <c r="FJ28" i="35" s="1"/>
  <c r="FL27" i="35"/>
  <c r="FK27" i="35"/>
  <c r="FI27" i="35"/>
  <c r="FJ27" i="35" s="1"/>
  <c r="FL26" i="35"/>
  <c r="FK26" i="35"/>
  <c r="FI26" i="35"/>
  <c r="FJ26" i="35" s="1"/>
  <c r="FL25" i="35"/>
  <c r="FK25" i="35"/>
  <c r="FI25" i="35"/>
  <c r="FJ25" i="35" s="1"/>
  <c r="FL24" i="35"/>
  <c r="FK24" i="35"/>
  <c r="FI24" i="35"/>
  <c r="FJ24" i="35" s="1"/>
  <c r="FL23" i="35"/>
  <c r="FK23" i="35"/>
  <c r="FI23" i="35"/>
  <c r="FJ23" i="35" s="1"/>
  <c r="FL22" i="35"/>
  <c r="FK22" i="35"/>
  <c r="FI22" i="35"/>
  <c r="FJ22" i="35" s="1"/>
  <c r="FL21" i="35"/>
  <c r="FK21" i="35"/>
  <c r="FI21" i="35"/>
  <c r="FJ21" i="35" s="1"/>
  <c r="FL20" i="35"/>
  <c r="FK20" i="35"/>
  <c r="FI20" i="35"/>
  <c r="FJ20" i="35" s="1"/>
  <c r="FL19" i="35"/>
  <c r="FK19" i="35"/>
  <c r="FI19" i="35"/>
  <c r="FJ19" i="35" s="1"/>
  <c r="FL18" i="35"/>
  <c r="FK18" i="35"/>
  <c r="FI18" i="35"/>
  <c r="FJ18" i="35" s="1"/>
  <c r="FL17" i="35"/>
  <c r="FK17" i="35"/>
  <c r="FI17" i="35"/>
  <c r="FJ17" i="35" s="1"/>
  <c r="FL16" i="35"/>
  <c r="FK16" i="35"/>
  <c r="FI16" i="35"/>
  <c r="FJ16" i="35" s="1"/>
  <c r="FL15" i="35"/>
  <c r="FK15" i="35"/>
  <c r="FI15" i="35"/>
  <c r="FJ15" i="35" s="1"/>
  <c r="FL14" i="35"/>
  <c r="FK14" i="35"/>
  <c r="FI14" i="35"/>
  <c r="FJ14" i="35" s="1"/>
  <c r="FL13" i="35"/>
  <c r="FK13" i="35"/>
  <c r="FI13" i="35"/>
  <c r="FJ13" i="35" s="1"/>
  <c r="FL12" i="35"/>
  <c r="FK12" i="35"/>
  <c r="FI12" i="35"/>
  <c r="FJ12" i="35" s="1"/>
  <c r="FL11" i="35"/>
  <c r="FK11" i="35"/>
  <c r="FI11" i="35"/>
  <c r="FJ11" i="35" s="1"/>
  <c r="FL10" i="35"/>
  <c r="FK10" i="35"/>
  <c r="FI10" i="35"/>
  <c r="FJ10" i="35" s="1"/>
  <c r="FL9" i="35"/>
  <c r="FK9" i="35"/>
  <c r="FI9" i="35"/>
  <c r="FJ9" i="35" s="1"/>
  <c r="FL8" i="35"/>
  <c r="FK8" i="35"/>
  <c r="FI8" i="35"/>
  <c r="FJ8" i="35" s="1"/>
  <c r="FL7" i="35"/>
  <c r="FK7" i="35"/>
  <c r="EX506" i="35"/>
  <c r="EW506" i="35"/>
  <c r="EU506" i="35"/>
  <c r="EV506" i="35" s="1"/>
  <c r="EX505" i="35"/>
  <c r="EW505" i="35"/>
  <c r="EU505" i="35"/>
  <c r="EV505" i="35" s="1"/>
  <c r="EX504" i="35"/>
  <c r="EW504" i="35"/>
  <c r="EU504" i="35"/>
  <c r="EV504" i="35" s="1"/>
  <c r="EX503" i="35"/>
  <c r="EW503" i="35"/>
  <c r="EU503" i="35"/>
  <c r="EV503" i="35" s="1"/>
  <c r="EX502" i="35"/>
  <c r="EW502" i="35"/>
  <c r="EU502" i="35"/>
  <c r="EV502" i="35" s="1"/>
  <c r="EX501" i="35"/>
  <c r="EW501" i="35"/>
  <c r="EU501" i="35"/>
  <c r="EV501" i="35" s="1"/>
  <c r="EX500" i="35"/>
  <c r="EW500" i="35"/>
  <c r="EU500" i="35"/>
  <c r="EV500" i="35" s="1"/>
  <c r="EX499" i="35"/>
  <c r="EW499" i="35"/>
  <c r="EU499" i="35"/>
  <c r="EV499" i="35" s="1"/>
  <c r="EX498" i="35"/>
  <c r="EW498" i="35"/>
  <c r="EU498" i="35"/>
  <c r="EV498" i="35" s="1"/>
  <c r="EX497" i="35"/>
  <c r="EW497" i="35"/>
  <c r="EU497" i="35"/>
  <c r="EV497" i="35" s="1"/>
  <c r="EX496" i="35"/>
  <c r="EW496" i="35"/>
  <c r="EU496" i="35"/>
  <c r="EV496" i="35" s="1"/>
  <c r="EX495" i="35"/>
  <c r="EW495" i="35"/>
  <c r="EU495" i="35"/>
  <c r="EV495" i="35" s="1"/>
  <c r="EX494" i="35"/>
  <c r="EW494" i="35"/>
  <c r="EU494" i="35"/>
  <c r="EV494" i="35" s="1"/>
  <c r="EX493" i="35"/>
  <c r="EW493" i="35"/>
  <c r="EU493" i="35"/>
  <c r="EV493" i="35" s="1"/>
  <c r="EX492" i="35"/>
  <c r="EW492" i="35"/>
  <c r="EU492" i="35"/>
  <c r="EV492" i="35" s="1"/>
  <c r="EX491" i="35"/>
  <c r="EW491" i="35"/>
  <c r="EU491" i="35"/>
  <c r="EV491" i="35" s="1"/>
  <c r="EX490" i="35"/>
  <c r="EW490" i="35"/>
  <c r="EU490" i="35"/>
  <c r="EV490" i="35" s="1"/>
  <c r="EX489" i="35"/>
  <c r="EW489" i="35"/>
  <c r="EU489" i="35"/>
  <c r="EV489" i="35" s="1"/>
  <c r="EX488" i="35"/>
  <c r="EW488" i="35"/>
  <c r="EU488" i="35"/>
  <c r="EV488" i="35" s="1"/>
  <c r="EX487" i="35"/>
  <c r="EW487" i="35"/>
  <c r="EU487" i="35"/>
  <c r="EV487" i="35" s="1"/>
  <c r="EX486" i="35"/>
  <c r="EW486" i="35"/>
  <c r="EU486" i="35"/>
  <c r="EV486" i="35" s="1"/>
  <c r="EX485" i="35"/>
  <c r="EW485" i="35"/>
  <c r="EU485" i="35"/>
  <c r="EV485" i="35" s="1"/>
  <c r="EX484" i="35"/>
  <c r="EW484" i="35"/>
  <c r="EU484" i="35"/>
  <c r="EV484" i="35" s="1"/>
  <c r="EX483" i="35"/>
  <c r="EW483" i="35"/>
  <c r="EU483" i="35"/>
  <c r="EV483" i="35" s="1"/>
  <c r="EX482" i="35"/>
  <c r="EW482" i="35"/>
  <c r="EU482" i="35"/>
  <c r="EV482" i="35" s="1"/>
  <c r="EX481" i="35"/>
  <c r="EW481" i="35"/>
  <c r="EU481" i="35"/>
  <c r="EV481" i="35" s="1"/>
  <c r="EX480" i="35"/>
  <c r="EW480" i="35"/>
  <c r="EU480" i="35"/>
  <c r="EV480" i="35" s="1"/>
  <c r="EX479" i="35"/>
  <c r="EW479" i="35"/>
  <c r="EU479" i="35"/>
  <c r="EV479" i="35" s="1"/>
  <c r="EX478" i="35"/>
  <c r="EW478" i="35"/>
  <c r="EU478" i="35"/>
  <c r="EV478" i="35" s="1"/>
  <c r="EX477" i="35"/>
  <c r="EW477" i="35"/>
  <c r="EU477" i="35"/>
  <c r="EV477" i="35" s="1"/>
  <c r="EX476" i="35"/>
  <c r="EW476" i="35"/>
  <c r="EU476" i="35"/>
  <c r="EV476" i="35" s="1"/>
  <c r="EX475" i="35"/>
  <c r="EW475" i="35"/>
  <c r="EU475" i="35"/>
  <c r="EV475" i="35" s="1"/>
  <c r="EX474" i="35"/>
  <c r="EW474" i="35"/>
  <c r="EU474" i="35"/>
  <c r="EV474" i="35" s="1"/>
  <c r="EX473" i="35"/>
  <c r="EW473" i="35"/>
  <c r="EU473" i="35"/>
  <c r="EV473" i="35" s="1"/>
  <c r="EX472" i="35"/>
  <c r="EW472" i="35"/>
  <c r="EU472" i="35"/>
  <c r="EV472" i="35" s="1"/>
  <c r="EX471" i="35"/>
  <c r="EW471" i="35"/>
  <c r="EU471" i="35"/>
  <c r="EV471" i="35" s="1"/>
  <c r="EX470" i="35"/>
  <c r="EW470" i="35"/>
  <c r="EU470" i="35"/>
  <c r="EV470" i="35" s="1"/>
  <c r="EX469" i="35"/>
  <c r="EW469" i="35"/>
  <c r="EU469" i="35"/>
  <c r="EV469" i="35" s="1"/>
  <c r="EX468" i="35"/>
  <c r="EW468" i="35"/>
  <c r="EU468" i="35"/>
  <c r="EV468" i="35" s="1"/>
  <c r="EX467" i="35"/>
  <c r="EW467" i="35"/>
  <c r="EU467" i="35"/>
  <c r="EV467" i="35" s="1"/>
  <c r="EX466" i="35"/>
  <c r="EW466" i="35"/>
  <c r="EU466" i="35"/>
  <c r="EV466" i="35" s="1"/>
  <c r="EX465" i="35"/>
  <c r="EW465" i="35"/>
  <c r="EU465" i="35"/>
  <c r="EV465" i="35" s="1"/>
  <c r="EX464" i="35"/>
  <c r="EW464" i="35"/>
  <c r="EU464" i="35"/>
  <c r="EV464" i="35" s="1"/>
  <c r="EX463" i="35"/>
  <c r="EW463" i="35"/>
  <c r="EU463" i="35"/>
  <c r="EV463" i="35" s="1"/>
  <c r="EX462" i="35"/>
  <c r="EW462" i="35"/>
  <c r="EU462" i="35"/>
  <c r="EV462" i="35" s="1"/>
  <c r="EX461" i="35"/>
  <c r="EW461" i="35"/>
  <c r="EU461" i="35"/>
  <c r="EV461" i="35" s="1"/>
  <c r="EX460" i="35"/>
  <c r="EW460" i="35"/>
  <c r="EU460" i="35"/>
  <c r="EV460" i="35" s="1"/>
  <c r="EX459" i="35"/>
  <c r="EW459" i="35"/>
  <c r="EU459" i="35"/>
  <c r="EV459" i="35" s="1"/>
  <c r="EX458" i="35"/>
  <c r="EW458" i="35"/>
  <c r="EU458" i="35"/>
  <c r="EV458" i="35" s="1"/>
  <c r="EX457" i="35"/>
  <c r="EW457" i="35"/>
  <c r="EU457" i="35"/>
  <c r="EV457" i="35" s="1"/>
  <c r="EX456" i="35"/>
  <c r="EW456" i="35"/>
  <c r="EU456" i="35"/>
  <c r="EV456" i="35" s="1"/>
  <c r="EX455" i="35"/>
  <c r="EW455" i="35"/>
  <c r="EU455" i="35"/>
  <c r="EV455" i="35" s="1"/>
  <c r="EX454" i="35"/>
  <c r="EW454" i="35"/>
  <c r="EU454" i="35"/>
  <c r="EV454" i="35" s="1"/>
  <c r="EX453" i="35"/>
  <c r="EW453" i="35"/>
  <c r="EU453" i="35"/>
  <c r="EV453" i="35" s="1"/>
  <c r="EX452" i="35"/>
  <c r="EW452" i="35"/>
  <c r="EU452" i="35"/>
  <c r="EV452" i="35" s="1"/>
  <c r="EX451" i="35"/>
  <c r="EW451" i="35"/>
  <c r="EU451" i="35"/>
  <c r="EV451" i="35" s="1"/>
  <c r="EX450" i="35"/>
  <c r="EW450" i="35"/>
  <c r="EU450" i="35"/>
  <c r="EV450" i="35" s="1"/>
  <c r="EX449" i="35"/>
  <c r="EW449" i="35"/>
  <c r="EU449" i="35"/>
  <c r="EV449" i="35" s="1"/>
  <c r="EX448" i="35"/>
  <c r="EW448" i="35"/>
  <c r="EU448" i="35"/>
  <c r="EV448" i="35" s="1"/>
  <c r="EX447" i="35"/>
  <c r="EW447" i="35"/>
  <c r="EU447" i="35"/>
  <c r="EV447" i="35" s="1"/>
  <c r="EX446" i="35"/>
  <c r="EW446" i="35"/>
  <c r="EU446" i="35"/>
  <c r="EV446" i="35" s="1"/>
  <c r="EX445" i="35"/>
  <c r="EW445" i="35"/>
  <c r="EU445" i="35"/>
  <c r="EV445" i="35" s="1"/>
  <c r="EX444" i="35"/>
  <c r="EW444" i="35"/>
  <c r="EU444" i="35"/>
  <c r="EV444" i="35" s="1"/>
  <c r="EX443" i="35"/>
  <c r="EW443" i="35"/>
  <c r="EU443" i="35"/>
  <c r="EV443" i="35" s="1"/>
  <c r="EX442" i="35"/>
  <c r="EW442" i="35"/>
  <c r="EU442" i="35"/>
  <c r="EV442" i="35" s="1"/>
  <c r="EX441" i="35"/>
  <c r="EW441" i="35"/>
  <c r="EU441" i="35"/>
  <c r="EV441" i="35" s="1"/>
  <c r="EX440" i="35"/>
  <c r="EW440" i="35"/>
  <c r="EU440" i="35"/>
  <c r="EV440" i="35" s="1"/>
  <c r="EX439" i="35"/>
  <c r="EW439" i="35"/>
  <c r="EU439" i="35"/>
  <c r="EV439" i="35" s="1"/>
  <c r="EX438" i="35"/>
  <c r="EW438" i="35"/>
  <c r="EU438" i="35"/>
  <c r="EV438" i="35" s="1"/>
  <c r="EX437" i="35"/>
  <c r="EW437" i="35"/>
  <c r="EU437" i="35"/>
  <c r="EV437" i="35" s="1"/>
  <c r="EX436" i="35"/>
  <c r="EW436" i="35"/>
  <c r="EU436" i="35"/>
  <c r="EV436" i="35" s="1"/>
  <c r="EX435" i="35"/>
  <c r="EW435" i="35"/>
  <c r="EU435" i="35"/>
  <c r="EV435" i="35" s="1"/>
  <c r="EX434" i="35"/>
  <c r="EW434" i="35"/>
  <c r="EU434" i="35"/>
  <c r="EV434" i="35" s="1"/>
  <c r="EX433" i="35"/>
  <c r="EW433" i="35"/>
  <c r="EU433" i="35"/>
  <c r="EV433" i="35" s="1"/>
  <c r="EX432" i="35"/>
  <c r="EW432" i="35"/>
  <c r="EU432" i="35"/>
  <c r="EV432" i="35" s="1"/>
  <c r="EX431" i="35"/>
  <c r="EW431" i="35"/>
  <c r="EU431" i="35"/>
  <c r="EV431" i="35" s="1"/>
  <c r="EX430" i="35"/>
  <c r="EW430" i="35"/>
  <c r="EU430" i="35"/>
  <c r="EV430" i="35" s="1"/>
  <c r="EX429" i="35"/>
  <c r="EW429" i="35"/>
  <c r="EU429" i="35"/>
  <c r="EV429" i="35" s="1"/>
  <c r="EX428" i="35"/>
  <c r="EW428" i="35"/>
  <c r="EU428" i="35"/>
  <c r="EV428" i="35" s="1"/>
  <c r="EX427" i="35"/>
  <c r="EW427" i="35"/>
  <c r="EU427" i="35"/>
  <c r="EV427" i="35" s="1"/>
  <c r="EX426" i="35"/>
  <c r="EW426" i="35"/>
  <c r="EU426" i="35"/>
  <c r="EV426" i="35" s="1"/>
  <c r="EX425" i="35"/>
  <c r="EW425" i="35"/>
  <c r="EU425" i="35"/>
  <c r="EV425" i="35" s="1"/>
  <c r="EX424" i="35"/>
  <c r="EW424" i="35"/>
  <c r="EU424" i="35"/>
  <c r="EV424" i="35" s="1"/>
  <c r="EX423" i="35"/>
  <c r="EW423" i="35"/>
  <c r="EU423" i="35"/>
  <c r="EV423" i="35" s="1"/>
  <c r="EX422" i="35"/>
  <c r="EW422" i="35"/>
  <c r="EU422" i="35"/>
  <c r="EV422" i="35" s="1"/>
  <c r="EX421" i="35"/>
  <c r="EW421" i="35"/>
  <c r="EU421" i="35"/>
  <c r="EV421" i="35" s="1"/>
  <c r="EX420" i="35"/>
  <c r="EW420" i="35"/>
  <c r="EU420" i="35"/>
  <c r="EV420" i="35" s="1"/>
  <c r="EX419" i="35"/>
  <c r="EW419" i="35"/>
  <c r="EU419" i="35"/>
  <c r="EV419" i="35" s="1"/>
  <c r="EX418" i="35"/>
  <c r="EW418" i="35"/>
  <c r="EU418" i="35"/>
  <c r="EV418" i="35" s="1"/>
  <c r="EX417" i="35"/>
  <c r="EW417" i="35"/>
  <c r="EU417" i="35"/>
  <c r="EV417" i="35" s="1"/>
  <c r="EX416" i="35"/>
  <c r="EW416" i="35"/>
  <c r="EU416" i="35"/>
  <c r="EV416" i="35" s="1"/>
  <c r="EX415" i="35"/>
  <c r="EW415" i="35"/>
  <c r="EU415" i="35"/>
  <c r="EV415" i="35" s="1"/>
  <c r="EX414" i="35"/>
  <c r="EW414" i="35"/>
  <c r="EU414" i="35"/>
  <c r="EV414" i="35" s="1"/>
  <c r="EX413" i="35"/>
  <c r="EW413" i="35"/>
  <c r="EU413" i="35"/>
  <c r="EV413" i="35" s="1"/>
  <c r="EX412" i="35"/>
  <c r="EW412" i="35"/>
  <c r="EU412" i="35"/>
  <c r="EV412" i="35" s="1"/>
  <c r="EX411" i="35"/>
  <c r="EW411" i="35"/>
  <c r="EU411" i="35"/>
  <c r="EV411" i="35" s="1"/>
  <c r="EX410" i="35"/>
  <c r="EW410" i="35"/>
  <c r="EU410" i="35"/>
  <c r="EV410" i="35" s="1"/>
  <c r="EX409" i="35"/>
  <c r="EW409" i="35"/>
  <c r="EU409" i="35"/>
  <c r="EV409" i="35" s="1"/>
  <c r="EX408" i="35"/>
  <c r="EW408" i="35"/>
  <c r="EU408" i="35"/>
  <c r="EV408" i="35" s="1"/>
  <c r="EX407" i="35"/>
  <c r="EW407" i="35"/>
  <c r="EU407" i="35"/>
  <c r="EV407" i="35" s="1"/>
  <c r="EX406" i="35"/>
  <c r="EW406" i="35"/>
  <c r="EU406" i="35"/>
  <c r="EV406" i="35" s="1"/>
  <c r="EX405" i="35"/>
  <c r="EW405" i="35"/>
  <c r="EU405" i="35"/>
  <c r="EV405" i="35" s="1"/>
  <c r="EX404" i="35"/>
  <c r="EW404" i="35"/>
  <c r="EU404" i="35"/>
  <c r="EV404" i="35" s="1"/>
  <c r="EX403" i="35"/>
  <c r="EW403" i="35"/>
  <c r="EU403" i="35"/>
  <c r="EV403" i="35" s="1"/>
  <c r="EX402" i="35"/>
  <c r="EW402" i="35"/>
  <c r="EU402" i="35"/>
  <c r="EV402" i="35" s="1"/>
  <c r="EX401" i="35"/>
  <c r="EW401" i="35"/>
  <c r="EU401" i="35"/>
  <c r="EV401" i="35" s="1"/>
  <c r="EX400" i="35"/>
  <c r="EW400" i="35"/>
  <c r="EU400" i="35"/>
  <c r="EV400" i="35" s="1"/>
  <c r="EX399" i="35"/>
  <c r="EW399" i="35"/>
  <c r="EU399" i="35"/>
  <c r="EV399" i="35" s="1"/>
  <c r="EX398" i="35"/>
  <c r="EW398" i="35"/>
  <c r="EU398" i="35"/>
  <c r="EV398" i="35" s="1"/>
  <c r="EX397" i="35"/>
  <c r="EW397" i="35"/>
  <c r="EU397" i="35"/>
  <c r="EV397" i="35" s="1"/>
  <c r="EX396" i="35"/>
  <c r="EW396" i="35"/>
  <c r="EU396" i="35"/>
  <c r="EV396" i="35" s="1"/>
  <c r="EX395" i="35"/>
  <c r="EW395" i="35"/>
  <c r="EU395" i="35"/>
  <c r="EV395" i="35" s="1"/>
  <c r="EX394" i="35"/>
  <c r="EW394" i="35"/>
  <c r="EU394" i="35"/>
  <c r="EV394" i="35" s="1"/>
  <c r="EX393" i="35"/>
  <c r="EW393" i="35"/>
  <c r="EU393" i="35"/>
  <c r="EV393" i="35" s="1"/>
  <c r="EX392" i="35"/>
  <c r="EW392" i="35"/>
  <c r="EU392" i="35"/>
  <c r="EV392" i="35" s="1"/>
  <c r="EX391" i="35"/>
  <c r="EW391" i="35"/>
  <c r="EU391" i="35"/>
  <c r="EV391" i="35" s="1"/>
  <c r="EX390" i="35"/>
  <c r="EW390" i="35"/>
  <c r="EU390" i="35"/>
  <c r="EV390" i="35" s="1"/>
  <c r="EX389" i="35"/>
  <c r="EW389" i="35"/>
  <c r="EU389" i="35"/>
  <c r="EV389" i="35" s="1"/>
  <c r="EX388" i="35"/>
  <c r="EW388" i="35"/>
  <c r="EU388" i="35"/>
  <c r="EV388" i="35" s="1"/>
  <c r="EX387" i="35"/>
  <c r="EW387" i="35"/>
  <c r="EU387" i="35"/>
  <c r="EV387" i="35" s="1"/>
  <c r="EX386" i="35"/>
  <c r="EW386" i="35"/>
  <c r="EU386" i="35"/>
  <c r="EV386" i="35" s="1"/>
  <c r="EX385" i="35"/>
  <c r="EW385" i="35"/>
  <c r="EU385" i="35"/>
  <c r="EV385" i="35" s="1"/>
  <c r="EX384" i="35"/>
  <c r="EW384" i="35"/>
  <c r="EU384" i="35"/>
  <c r="EV384" i="35" s="1"/>
  <c r="EX383" i="35"/>
  <c r="EW383" i="35"/>
  <c r="EU383" i="35"/>
  <c r="EV383" i="35" s="1"/>
  <c r="EX382" i="35"/>
  <c r="EW382" i="35"/>
  <c r="EU382" i="35"/>
  <c r="EV382" i="35" s="1"/>
  <c r="EX381" i="35"/>
  <c r="EW381" i="35"/>
  <c r="EU381" i="35"/>
  <c r="EV381" i="35" s="1"/>
  <c r="EX380" i="35"/>
  <c r="EW380" i="35"/>
  <c r="EU380" i="35"/>
  <c r="EV380" i="35" s="1"/>
  <c r="EX379" i="35"/>
  <c r="EW379" i="35"/>
  <c r="EU379" i="35"/>
  <c r="EV379" i="35" s="1"/>
  <c r="EX378" i="35"/>
  <c r="EW378" i="35"/>
  <c r="EU378" i="35"/>
  <c r="EV378" i="35" s="1"/>
  <c r="EX377" i="35"/>
  <c r="EW377" i="35"/>
  <c r="EU377" i="35"/>
  <c r="EV377" i="35" s="1"/>
  <c r="EX376" i="35"/>
  <c r="EW376" i="35"/>
  <c r="EU376" i="35"/>
  <c r="EV376" i="35" s="1"/>
  <c r="EX375" i="35"/>
  <c r="EW375" i="35"/>
  <c r="EU375" i="35"/>
  <c r="EV375" i="35" s="1"/>
  <c r="EX374" i="35"/>
  <c r="EW374" i="35"/>
  <c r="EU374" i="35"/>
  <c r="EV374" i="35" s="1"/>
  <c r="EX373" i="35"/>
  <c r="EW373" i="35"/>
  <c r="EU373" i="35"/>
  <c r="EV373" i="35" s="1"/>
  <c r="EX372" i="35"/>
  <c r="EW372" i="35"/>
  <c r="EU372" i="35"/>
  <c r="EV372" i="35" s="1"/>
  <c r="EX371" i="35"/>
  <c r="EW371" i="35"/>
  <c r="EU371" i="35"/>
  <c r="EV371" i="35" s="1"/>
  <c r="EX370" i="35"/>
  <c r="EW370" i="35"/>
  <c r="EU370" i="35"/>
  <c r="EV370" i="35" s="1"/>
  <c r="EX369" i="35"/>
  <c r="EW369" i="35"/>
  <c r="EU369" i="35"/>
  <c r="EV369" i="35" s="1"/>
  <c r="EX368" i="35"/>
  <c r="EW368" i="35"/>
  <c r="EU368" i="35"/>
  <c r="EV368" i="35" s="1"/>
  <c r="EX367" i="35"/>
  <c r="EW367" i="35"/>
  <c r="EU367" i="35"/>
  <c r="EV367" i="35" s="1"/>
  <c r="EX366" i="35"/>
  <c r="EW366" i="35"/>
  <c r="EU366" i="35"/>
  <c r="EV366" i="35" s="1"/>
  <c r="EX365" i="35"/>
  <c r="EW365" i="35"/>
  <c r="EU365" i="35"/>
  <c r="EV365" i="35" s="1"/>
  <c r="EX364" i="35"/>
  <c r="EW364" i="35"/>
  <c r="EU364" i="35"/>
  <c r="EV364" i="35" s="1"/>
  <c r="EX363" i="35"/>
  <c r="EW363" i="35"/>
  <c r="EU363" i="35"/>
  <c r="EV363" i="35" s="1"/>
  <c r="EX362" i="35"/>
  <c r="EW362" i="35"/>
  <c r="EU362" i="35"/>
  <c r="EV362" i="35" s="1"/>
  <c r="EX361" i="35"/>
  <c r="EW361" i="35"/>
  <c r="EU361" i="35"/>
  <c r="EV361" i="35" s="1"/>
  <c r="EX360" i="35"/>
  <c r="EW360" i="35"/>
  <c r="EU360" i="35"/>
  <c r="EV360" i="35" s="1"/>
  <c r="EX359" i="35"/>
  <c r="EW359" i="35"/>
  <c r="EU359" i="35"/>
  <c r="EV359" i="35" s="1"/>
  <c r="EX358" i="35"/>
  <c r="EW358" i="35"/>
  <c r="EU358" i="35"/>
  <c r="EV358" i="35" s="1"/>
  <c r="EX357" i="35"/>
  <c r="EW357" i="35"/>
  <c r="EU357" i="35"/>
  <c r="EV357" i="35" s="1"/>
  <c r="EX356" i="35"/>
  <c r="EW356" i="35"/>
  <c r="EU356" i="35"/>
  <c r="EV356" i="35" s="1"/>
  <c r="EX355" i="35"/>
  <c r="EW355" i="35"/>
  <c r="EU355" i="35"/>
  <c r="EV355" i="35" s="1"/>
  <c r="EX354" i="35"/>
  <c r="EW354" i="35"/>
  <c r="EU354" i="35"/>
  <c r="EV354" i="35" s="1"/>
  <c r="EX353" i="35"/>
  <c r="EW353" i="35"/>
  <c r="EU353" i="35"/>
  <c r="EV353" i="35" s="1"/>
  <c r="EX352" i="35"/>
  <c r="EW352" i="35"/>
  <c r="EU352" i="35"/>
  <c r="EV352" i="35" s="1"/>
  <c r="EX351" i="35"/>
  <c r="EW351" i="35"/>
  <c r="EU351" i="35"/>
  <c r="EV351" i="35" s="1"/>
  <c r="EX350" i="35"/>
  <c r="EW350" i="35"/>
  <c r="EU350" i="35"/>
  <c r="EV350" i="35" s="1"/>
  <c r="EX349" i="35"/>
  <c r="EW349" i="35"/>
  <c r="EU349" i="35"/>
  <c r="EV349" i="35" s="1"/>
  <c r="EX348" i="35"/>
  <c r="EW348" i="35"/>
  <c r="EU348" i="35"/>
  <c r="EV348" i="35" s="1"/>
  <c r="EX347" i="35"/>
  <c r="EW347" i="35"/>
  <c r="EU347" i="35"/>
  <c r="EV347" i="35" s="1"/>
  <c r="EX346" i="35"/>
  <c r="EW346" i="35"/>
  <c r="EU346" i="35"/>
  <c r="EV346" i="35" s="1"/>
  <c r="EX345" i="35"/>
  <c r="EW345" i="35"/>
  <c r="EU345" i="35"/>
  <c r="EV345" i="35" s="1"/>
  <c r="EX344" i="35"/>
  <c r="EW344" i="35"/>
  <c r="EU344" i="35"/>
  <c r="EV344" i="35" s="1"/>
  <c r="EX343" i="35"/>
  <c r="EW343" i="35"/>
  <c r="EU343" i="35"/>
  <c r="EV343" i="35" s="1"/>
  <c r="EX342" i="35"/>
  <c r="EW342" i="35"/>
  <c r="EU342" i="35"/>
  <c r="EV342" i="35" s="1"/>
  <c r="EX341" i="35"/>
  <c r="EW341" i="35"/>
  <c r="EU341" i="35"/>
  <c r="EV341" i="35" s="1"/>
  <c r="EX340" i="35"/>
  <c r="EW340" i="35"/>
  <c r="EU340" i="35"/>
  <c r="EV340" i="35" s="1"/>
  <c r="EX339" i="35"/>
  <c r="EW339" i="35"/>
  <c r="EU339" i="35"/>
  <c r="EV339" i="35" s="1"/>
  <c r="EX338" i="35"/>
  <c r="EW338" i="35"/>
  <c r="EU338" i="35"/>
  <c r="EV338" i="35" s="1"/>
  <c r="EX337" i="35"/>
  <c r="EW337" i="35"/>
  <c r="EU337" i="35"/>
  <c r="EV337" i="35" s="1"/>
  <c r="EX336" i="35"/>
  <c r="EW336" i="35"/>
  <c r="EU336" i="35"/>
  <c r="EV336" i="35" s="1"/>
  <c r="EX335" i="35"/>
  <c r="EW335" i="35"/>
  <c r="EU335" i="35"/>
  <c r="EV335" i="35" s="1"/>
  <c r="EX334" i="35"/>
  <c r="EW334" i="35"/>
  <c r="EU334" i="35"/>
  <c r="EV334" i="35" s="1"/>
  <c r="EX333" i="35"/>
  <c r="EW333" i="35"/>
  <c r="EU333" i="35"/>
  <c r="EV333" i="35" s="1"/>
  <c r="EX332" i="35"/>
  <c r="EW332" i="35"/>
  <c r="EU332" i="35"/>
  <c r="EV332" i="35" s="1"/>
  <c r="EX331" i="35"/>
  <c r="EW331" i="35"/>
  <c r="EU331" i="35"/>
  <c r="EV331" i="35" s="1"/>
  <c r="EX330" i="35"/>
  <c r="EW330" i="35"/>
  <c r="EU330" i="35"/>
  <c r="EV330" i="35" s="1"/>
  <c r="EX329" i="35"/>
  <c r="EW329" i="35"/>
  <c r="EU329" i="35"/>
  <c r="EV329" i="35" s="1"/>
  <c r="EX328" i="35"/>
  <c r="EW328" i="35"/>
  <c r="EU328" i="35"/>
  <c r="EV328" i="35" s="1"/>
  <c r="EX327" i="35"/>
  <c r="EW327" i="35"/>
  <c r="EU327" i="35"/>
  <c r="EV327" i="35" s="1"/>
  <c r="EX326" i="35"/>
  <c r="EW326" i="35"/>
  <c r="EU326" i="35"/>
  <c r="EV326" i="35" s="1"/>
  <c r="EX325" i="35"/>
  <c r="EW325" i="35"/>
  <c r="EU325" i="35"/>
  <c r="EV325" i="35" s="1"/>
  <c r="EX324" i="35"/>
  <c r="EW324" i="35"/>
  <c r="EU324" i="35"/>
  <c r="EV324" i="35" s="1"/>
  <c r="EX323" i="35"/>
  <c r="EW323" i="35"/>
  <c r="EU323" i="35"/>
  <c r="EV323" i="35" s="1"/>
  <c r="EX322" i="35"/>
  <c r="EW322" i="35"/>
  <c r="EU322" i="35"/>
  <c r="EV322" i="35" s="1"/>
  <c r="EX321" i="35"/>
  <c r="EW321" i="35"/>
  <c r="EU321" i="35"/>
  <c r="EV321" i="35" s="1"/>
  <c r="EX320" i="35"/>
  <c r="EW320" i="35"/>
  <c r="EU320" i="35"/>
  <c r="EV320" i="35" s="1"/>
  <c r="EX319" i="35"/>
  <c r="EW319" i="35"/>
  <c r="EU319" i="35"/>
  <c r="EV319" i="35" s="1"/>
  <c r="EX318" i="35"/>
  <c r="EW318" i="35"/>
  <c r="EU318" i="35"/>
  <c r="EV318" i="35" s="1"/>
  <c r="EX317" i="35"/>
  <c r="EW317" i="35"/>
  <c r="EU317" i="35"/>
  <c r="EV317" i="35" s="1"/>
  <c r="EX316" i="35"/>
  <c r="EW316" i="35"/>
  <c r="EU316" i="35"/>
  <c r="EV316" i="35" s="1"/>
  <c r="EX315" i="35"/>
  <c r="EW315" i="35"/>
  <c r="EU315" i="35"/>
  <c r="EV315" i="35" s="1"/>
  <c r="EX314" i="35"/>
  <c r="EW314" i="35"/>
  <c r="EU314" i="35"/>
  <c r="EV314" i="35" s="1"/>
  <c r="EX313" i="35"/>
  <c r="EW313" i="35"/>
  <c r="EU313" i="35"/>
  <c r="EV313" i="35" s="1"/>
  <c r="EX312" i="35"/>
  <c r="EW312" i="35"/>
  <c r="EU312" i="35"/>
  <c r="EV312" i="35" s="1"/>
  <c r="EX311" i="35"/>
  <c r="EW311" i="35"/>
  <c r="EU311" i="35"/>
  <c r="EV311" i="35" s="1"/>
  <c r="EX310" i="35"/>
  <c r="EW310" i="35"/>
  <c r="EU310" i="35"/>
  <c r="EV310" i="35" s="1"/>
  <c r="EX309" i="35"/>
  <c r="EW309" i="35"/>
  <c r="EU309" i="35"/>
  <c r="EV309" i="35" s="1"/>
  <c r="EX308" i="35"/>
  <c r="EW308" i="35"/>
  <c r="EU308" i="35"/>
  <c r="EV308" i="35" s="1"/>
  <c r="EX307" i="35"/>
  <c r="EW307" i="35"/>
  <c r="EU307" i="35"/>
  <c r="EV307" i="35" s="1"/>
  <c r="EX306" i="35"/>
  <c r="EW306" i="35"/>
  <c r="EU306" i="35"/>
  <c r="EV306" i="35" s="1"/>
  <c r="EX305" i="35"/>
  <c r="EW305" i="35"/>
  <c r="EU305" i="35"/>
  <c r="EV305" i="35" s="1"/>
  <c r="EX304" i="35"/>
  <c r="EW304" i="35"/>
  <c r="EU304" i="35"/>
  <c r="EV304" i="35" s="1"/>
  <c r="EX303" i="35"/>
  <c r="EW303" i="35"/>
  <c r="EU303" i="35"/>
  <c r="EV303" i="35" s="1"/>
  <c r="EX302" i="35"/>
  <c r="EW302" i="35"/>
  <c r="EU302" i="35"/>
  <c r="EV302" i="35" s="1"/>
  <c r="EX301" i="35"/>
  <c r="EW301" i="35"/>
  <c r="EU301" i="35"/>
  <c r="EV301" i="35" s="1"/>
  <c r="EX300" i="35"/>
  <c r="EW300" i="35"/>
  <c r="EU300" i="35"/>
  <c r="EV300" i="35" s="1"/>
  <c r="EX299" i="35"/>
  <c r="EW299" i="35"/>
  <c r="EU299" i="35"/>
  <c r="EV299" i="35" s="1"/>
  <c r="EX298" i="35"/>
  <c r="EW298" i="35"/>
  <c r="EU298" i="35"/>
  <c r="EV298" i="35" s="1"/>
  <c r="EX297" i="35"/>
  <c r="EW297" i="35"/>
  <c r="EU297" i="35"/>
  <c r="EV297" i="35" s="1"/>
  <c r="EX296" i="35"/>
  <c r="EW296" i="35"/>
  <c r="EU296" i="35"/>
  <c r="EV296" i="35" s="1"/>
  <c r="EX295" i="35"/>
  <c r="EW295" i="35"/>
  <c r="EU295" i="35"/>
  <c r="EV295" i="35" s="1"/>
  <c r="EX294" i="35"/>
  <c r="EW294" i="35"/>
  <c r="EU294" i="35"/>
  <c r="EV294" i="35" s="1"/>
  <c r="EX293" i="35"/>
  <c r="EW293" i="35"/>
  <c r="EU293" i="35"/>
  <c r="EV293" i="35" s="1"/>
  <c r="EX292" i="35"/>
  <c r="EW292" i="35"/>
  <c r="EU292" i="35"/>
  <c r="EV292" i="35" s="1"/>
  <c r="EX291" i="35"/>
  <c r="EW291" i="35"/>
  <c r="EU291" i="35"/>
  <c r="EV291" i="35" s="1"/>
  <c r="EX290" i="35"/>
  <c r="EW290" i="35"/>
  <c r="EU290" i="35"/>
  <c r="EV290" i="35" s="1"/>
  <c r="EX289" i="35"/>
  <c r="EW289" i="35"/>
  <c r="EU289" i="35"/>
  <c r="EV289" i="35" s="1"/>
  <c r="EX288" i="35"/>
  <c r="EW288" i="35"/>
  <c r="EU288" i="35"/>
  <c r="EV288" i="35" s="1"/>
  <c r="EX287" i="35"/>
  <c r="EW287" i="35"/>
  <c r="EU287" i="35"/>
  <c r="EV287" i="35" s="1"/>
  <c r="EX286" i="35"/>
  <c r="EW286" i="35"/>
  <c r="EU286" i="35"/>
  <c r="EV286" i="35" s="1"/>
  <c r="EX285" i="35"/>
  <c r="EW285" i="35"/>
  <c r="EU285" i="35"/>
  <c r="EV285" i="35" s="1"/>
  <c r="EX284" i="35"/>
  <c r="EW284" i="35"/>
  <c r="EU284" i="35"/>
  <c r="EV284" i="35" s="1"/>
  <c r="EX283" i="35"/>
  <c r="EW283" i="35"/>
  <c r="EU283" i="35"/>
  <c r="EV283" i="35" s="1"/>
  <c r="EX282" i="35"/>
  <c r="EW282" i="35"/>
  <c r="EU282" i="35"/>
  <c r="EV282" i="35" s="1"/>
  <c r="EX281" i="35"/>
  <c r="EW281" i="35"/>
  <c r="EU281" i="35"/>
  <c r="EV281" i="35" s="1"/>
  <c r="EX280" i="35"/>
  <c r="EW280" i="35"/>
  <c r="EU280" i="35"/>
  <c r="EV280" i="35" s="1"/>
  <c r="EX279" i="35"/>
  <c r="EW279" i="35"/>
  <c r="EU279" i="35"/>
  <c r="EV279" i="35" s="1"/>
  <c r="EX278" i="35"/>
  <c r="EW278" i="35"/>
  <c r="EU278" i="35"/>
  <c r="EV278" i="35" s="1"/>
  <c r="EX277" i="35"/>
  <c r="EW277" i="35"/>
  <c r="EU277" i="35"/>
  <c r="EV277" i="35" s="1"/>
  <c r="EX276" i="35"/>
  <c r="EW276" i="35"/>
  <c r="EU276" i="35"/>
  <c r="EV276" i="35" s="1"/>
  <c r="EX275" i="35"/>
  <c r="EW275" i="35"/>
  <c r="EU275" i="35"/>
  <c r="EV275" i="35" s="1"/>
  <c r="EX274" i="35"/>
  <c r="EW274" i="35"/>
  <c r="EU274" i="35"/>
  <c r="EV274" i="35" s="1"/>
  <c r="EX273" i="35"/>
  <c r="EW273" i="35"/>
  <c r="EU273" i="35"/>
  <c r="EV273" i="35" s="1"/>
  <c r="EX272" i="35"/>
  <c r="EW272" i="35"/>
  <c r="EU272" i="35"/>
  <c r="EV272" i="35" s="1"/>
  <c r="EX271" i="35"/>
  <c r="EW271" i="35"/>
  <c r="EU271" i="35"/>
  <c r="EV271" i="35" s="1"/>
  <c r="EX270" i="35"/>
  <c r="EW270" i="35"/>
  <c r="EU270" i="35"/>
  <c r="EV270" i="35" s="1"/>
  <c r="EX269" i="35"/>
  <c r="EW269" i="35"/>
  <c r="EU269" i="35"/>
  <c r="EV269" i="35" s="1"/>
  <c r="EX268" i="35"/>
  <c r="EW268" i="35"/>
  <c r="EU268" i="35"/>
  <c r="EV268" i="35" s="1"/>
  <c r="EX267" i="35"/>
  <c r="EW267" i="35"/>
  <c r="EU267" i="35"/>
  <c r="EV267" i="35" s="1"/>
  <c r="EX266" i="35"/>
  <c r="EW266" i="35"/>
  <c r="EU266" i="35"/>
  <c r="EV266" i="35" s="1"/>
  <c r="EX265" i="35"/>
  <c r="EW265" i="35"/>
  <c r="EU265" i="35"/>
  <c r="EV265" i="35" s="1"/>
  <c r="EX264" i="35"/>
  <c r="EW264" i="35"/>
  <c r="EU264" i="35"/>
  <c r="EV264" i="35" s="1"/>
  <c r="EX263" i="35"/>
  <c r="EW263" i="35"/>
  <c r="EU263" i="35"/>
  <c r="EV263" i="35" s="1"/>
  <c r="EX262" i="35"/>
  <c r="EW262" i="35"/>
  <c r="EU262" i="35"/>
  <c r="EV262" i="35" s="1"/>
  <c r="EX261" i="35"/>
  <c r="EW261" i="35"/>
  <c r="EU261" i="35"/>
  <c r="EV261" i="35" s="1"/>
  <c r="EX260" i="35"/>
  <c r="EW260" i="35"/>
  <c r="EU260" i="35"/>
  <c r="EV260" i="35" s="1"/>
  <c r="EX259" i="35"/>
  <c r="EW259" i="35"/>
  <c r="EU259" i="35"/>
  <c r="EV259" i="35" s="1"/>
  <c r="EX258" i="35"/>
  <c r="EW258" i="35"/>
  <c r="EU258" i="35"/>
  <c r="EV258" i="35" s="1"/>
  <c r="EX257" i="35"/>
  <c r="EW257" i="35"/>
  <c r="EU257" i="35"/>
  <c r="EV257" i="35" s="1"/>
  <c r="EX256" i="35"/>
  <c r="EW256" i="35"/>
  <c r="EU256" i="35"/>
  <c r="EV256" i="35" s="1"/>
  <c r="EX255" i="35"/>
  <c r="EW255" i="35"/>
  <c r="EU255" i="35"/>
  <c r="EV255" i="35" s="1"/>
  <c r="EX254" i="35"/>
  <c r="EW254" i="35"/>
  <c r="EU254" i="35"/>
  <c r="EV254" i="35" s="1"/>
  <c r="EX253" i="35"/>
  <c r="EW253" i="35"/>
  <c r="EU253" i="35"/>
  <c r="EV253" i="35" s="1"/>
  <c r="EX252" i="35"/>
  <c r="EW252" i="35"/>
  <c r="EU252" i="35"/>
  <c r="EV252" i="35" s="1"/>
  <c r="EX251" i="35"/>
  <c r="EW251" i="35"/>
  <c r="EU251" i="35"/>
  <c r="EV251" i="35" s="1"/>
  <c r="EX250" i="35"/>
  <c r="EW250" i="35"/>
  <c r="EU250" i="35"/>
  <c r="EV250" i="35" s="1"/>
  <c r="EX249" i="35"/>
  <c r="EW249" i="35"/>
  <c r="EU249" i="35"/>
  <c r="EV249" i="35" s="1"/>
  <c r="EX248" i="35"/>
  <c r="EW248" i="35"/>
  <c r="EU248" i="35"/>
  <c r="EV248" i="35" s="1"/>
  <c r="EX247" i="35"/>
  <c r="EW247" i="35"/>
  <c r="EU247" i="35"/>
  <c r="EV247" i="35" s="1"/>
  <c r="EX246" i="35"/>
  <c r="EW246" i="35"/>
  <c r="EU246" i="35"/>
  <c r="EV246" i="35" s="1"/>
  <c r="EX245" i="35"/>
  <c r="EW245" i="35"/>
  <c r="EU245" i="35"/>
  <c r="EV245" i="35" s="1"/>
  <c r="EX244" i="35"/>
  <c r="EW244" i="35"/>
  <c r="EU244" i="35"/>
  <c r="EV244" i="35" s="1"/>
  <c r="EX243" i="35"/>
  <c r="EW243" i="35"/>
  <c r="EU243" i="35"/>
  <c r="EV243" i="35" s="1"/>
  <c r="EX242" i="35"/>
  <c r="EW242" i="35"/>
  <c r="EU242" i="35"/>
  <c r="EV242" i="35" s="1"/>
  <c r="EX241" i="35"/>
  <c r="EW241" i="35"/>
  <c r="EU241" i="35"/>
  <c r="EV241" i="35" s="1"/>
  <c r="EX240" i="35"/>
  <c r="EW240" i="35"/>
  <c r="EU240" i="35"/>
  <c r="EV240" i="35" s="1"/>
  <c r="EX239" i="35"/>
  <c r="EW239" i="35"/>
  <c r="EU239" i="35"/>
  <c r="EV239" i="35" s="1"/>
  <c r="EX238" i="35"/>
  <c r="EW238" i="35"/>
  <c r="EU238" i="35"/>
  <c r="EV238" i="35" s="1"/>
  <c r="EX237" i="35"/>
  <c r="EW237" i="35"/>
  <c r="EU237" i="35"/>
  <c r="EV237" i="35" s="1"/>
  <c r="EX236" i="35"/>
  <c r="EW236" i="35"/>
  <c r="EU236" i="35"/>
  <c r="EV236" i="35" s="1"/>
  <c r="EX235" i="35"/>
  <c r="EW235" i="35"/>
  <c r="EU235" i="35"/>
  <c r="EV235" i="35" s="1"/>
  <c r="EX234" i="35"/>
  <c r="EW234" i="35"/>
  <c r="EU234" i="35"/>
  <c r="EV234" i="35" s="1"/>
  <c r="EX233" i="35"/>
  <c r="EW233" i="35"/>
  <c r="EU233" i="35"/>
  <c r="EV233" i="35" s="1"/>
  <c r="EX232" i="35"/>
  <c r="EW232" i="35"/>
  <c r="EU232" i="35"/>
  <c r="EV232" i="35" s="1"/>
  <c r="EX231" i="35"/>
  <c r="EW231" i="35"/>
  <c r="EU231" i="35"/>
  <c r="EV231" i="35" s="1"/>
  <c r="EX230" i="35"/>
  <c r="EW230" i="35"/>
  <c r="EU230" i="35"/>
  <c r="EV230" i="35" s="1"/>
  <c r="EX229" i="35"/>
  <c r="EW229" i="35"/>
  <c r="EU229" i="35"/>
  <c r="EV229" i="35" s="1"/>
  <c r="EX228" i="35"/>
  <c r="EW228" i="35"/>
  <c r="EU228" i="35"/>
  <c r="EV228" i="35" s="1"/>
  <c r="EX227" i="35"/>
  <c r="EW227" i="35"/>
  <c r="EU227" i="35"/>
  <c r="EV227" i="35" s="1"/>
  <c r="EX226" i="35"/>
  <c r="EW226" i="35"/>
  <c r="EU226" i="35"/>
  <c r="EV226" i="35" s="1"/>
  <c r="EX225" i="35"/>
  <c r="EW225" i="35"/>
  <c r="EU225" i="35"/>
  <c r="EV225" i="35" s="1"/>
  <c r="EX224" i="35"/>
  <c r="EW224" i="35"/>
  <c r="EU224" i="35"/>
  <c r="EV224" i="35" s="1"/>
  <c r="EX223" i="35"/>
  <c r="EW223" i="35"/>
  <c r="EU223" i="35"/>
  <c r="EV223" i="35" s="1"/>
  <c r="EX222" i="35"/>
  <c r="EW222" i="35"/>
  <c r="EU222" i="35"/>
  <c r="EV222" i="35" s="1"/>
  <c r="EX221" i="35"/>
  <c r="EW221" i="35"/>
  <c r="EU221" i="35"/>
  <c r="EV221" i="35" s="1"/>
  <c r="EX220" i="35"/>
  <c r="EW220" i="35"/>
  <c r="EU220" i="35"/>
  <c r="EV220" i="35" s="1"/>
  <c r="EX219" i="35"/>
  <c r="EW219" i="35"/>
  <c r="EU219" i="35"/>
  <c r="EV219" i="35" s="1"/>
  <c r="EX218" i="35"/>
  <c r="EW218" i="35"/>
  <c r="EU218" i="35"/>
  <c r="EV218" i="35" s="1"/>
  <c r="EX217" i="35"/>
  <c r="EW217" i="35"/>
  <c r="EU217" i="35"/>
  <c r="EV217" i="35" s="1"/>
  <c r="EX216" i="35"/>
  <c r="EW216" i="35"/>
  <c r="EU216" i="35"/>
  <c r="EV216" i="35" s="1"/>
  <c r="EX215" i="35"/>
  <c r="EW215" i="35"/>
  <c r="EU215" i="35"/>
  <c r="EV215" i="35" s="1"/>
  <c r="EX214" i="35"/>
  <c r="EW214" i="35"/>
  <c r="EU214" i="35"/>
  <c r="EV214" i="35" s="1"/>
  <c r="EX213" i="35"/>
  <c r="EW213" i="35"/>
  <c r="EU213" i="35"/>
  <c r="EV213" i="35" s="1"/>
  <c r="EX212" i="35"/>
  <c r="EW212" i="35"/>
  <c r="EU212" i="35"/>
  <c r="EV212" i="35" s="1"/>
  <c r="EX211" i="35"/>
  <c r="EW211" i="35"/>
  <c r="EU211" i="35"/>
  <c r="EV211" i="35" s="1"/>
  <c r="EX210" i="35"/>
  <c r="EW210" i="35"/>
  <c r="EU210" i="35"/>
  <c r="EV210" i="35" s="1"/>
  <c r="EX209" i="35"/>
  <c r="EW209" i="35"/>
  <c r="EU209" i="35"/>
  <c r="EV209" i="35" s="1"/>
  <c r="EX208" i="35"/>
  <c r="EW208" i="35"/>
  <c r="EU208" i="35"/>
  <c r="EV208" i="35" s="1"/>
  <c r="EX207" i="35"/>
  <c r="EW207" i="35"/>
  <c r="EU207" i="35"/>
  <c r="EV207" i="35" s="1"/>
  <c r="EX206" i="35"/>
  <c r="EW206" i="35"/>
  <c r="EU206" i="35"/>
  <c r="EV206" i="35" s="1"/>
  <c r="EX205" i="35"/>
  <c r="EW205" i="35"/>
  <c r="EU205" i="35"/>
  <c r="EV205" i="35" s="1"/>
  <c r="EX204" i="35"/>
  <c r="EW204" i="35"/>
  <c r="EU204" i="35"/>
  <c r="EV204" i="35" s="1"/>
  <c r="EX203" i="35"/>
  <c r="EW203" i="35"/>
  <c r="EU203" i="35"/>
  <c r="EV203" i="35" s="1"/>
  <c r="EX202" i="35"/>
  <c r="EW202" i="35"/>
  <c r="EU202" i="35"/>
  <c r="EV202" i="35" s="1"/>
  <c r="EX201" i="35"/>
  <c r="EW201" i="35"/>
  <c r="EU201" i="35"/>
  <c r="EV201" i="35" s="1"/>
  <c r="EX200" i="35"/>
  <c r="EW200" i="35"/>
  <c r="EU200" i="35"/>
  <c r="EV200" i="35" s="1"/>
  <c r="EX199" i="35"/>
  <c r="EW199" i="35"/>
  <c r="EU199" i="35"/>
  <c r="EV199" i="35" s="1"/>
  <c r="EX198" i="35"/>
  <c r="EW198" i="35"/>
  <c r="EU198" i="35"/>
  <c r="EV198" i="35" s="1"/>
  <c r="EX197" i="35"/>
  <c r="EW197" i="35"/>
  <c r="EU197" i="35"/>
  <c r="EV197" i="35" s="1"/>
  <c r="EX196" i="35"/>
  <c r="EW196" i="35"/>
  <c r="EU196" i="35"/>
  <c r="EV196" i="35" s="1"/>
  <c r="EX195" i="35"/>
  <c r="EW195" i="35"/>
  <c r="EU195" i="35"/>
  <c r="EV195" i="35" s="1"/>
  <c r="EX194" i="35"/>
  <c r="EW194" i="35"/>
  <c r="EU194" i="35"/>
  <c r="EV194" i="35" s="1"/>
  <c r="EX193" i="35"/>
  <c r="EW193" i="35"/>
  <c r="EU193" i="35"/>
  <c r="EV193" i="35" s="1"/>
  <c r="EX192" i="35"/>
  <c r="EW192" i="35"/>
  <c r="EU192" i="35"/>
  <c r="EV192" i="35" s="1"/>
  <c r="EX191" i="35"/>
  <c r="EW191" i="35"/>
  <c r="EU191" i="35"/>
  <c r="EV191" i="35" s="1"/>
  <c r="EX190" i="35"/>
  <c r="EW190" i="35"/>
  <c r="EU190" i="35"/>
  <c r="EV190" i="35" s="1"/>
  <c r="EX189" i="35"/>
  <c r="EW189" i="35"/>
  <c r="EU189" i="35"/>
  <c r="EV189" i="35" s="1"/>
  <c r="EX188" i="35"/>
  <c r="EW188" i="35"/>
  <c r="EU188" i="35"/>
  <c r="EV188" i="35" s="1"/>
  <c r="EX187" i="35"/>
  <c r="EW187" i="35"/>
  <c r="EU187" i="35"/>
  <c r="EV187" i="35" s="1"/>
  <c r="EX186" i="35"/>
  <c r="EW186" i="35"/>
  <c r="EU186" i="35"/>
  <c r="EV186" i="35" s="1"/>
  <c r="EX185" i="35"/>
  <c r="EW185" i="35"/>
  <c r="EU185" i="35"/>
  <c r="EV185" i="35" s="1"/>
  <c r="EX184" i="35"/>
  <c r="EW184" i="35"/>
  <c r="EU184" i="35"/>
  <c r="EV184" i="35" s="1"/>
  <c r="EX183" i="35"/>
  <c r="EW183" i="35"/>
  <c r="EU183" i="35"/>
  <c r="EV183" i="35" s="1"/>
  <c r="EX182" i="35"/>
  <c r="EW182" i="35"/>
  <c r="EU182" i="35"/>
  <c r="EV182" i="35" s="1"/>
  <c r="EX181" i="35"/>
  <c r="EW181" i="35"/>
  <c r="EU181" i="35"/>
  <c r="EV181" i="35" s="1"/>
  <c r="EX180" i="35"/>
  <c r="EW180" i="35"/>
  <c r="EU180" i="35"/>
  <c r="EV180" i="35" s="1"/>
  <c r="EX179" i="35"/>
  <c r="EW179" i="35"/>
  <c r="EU179" i="35"/>
  <c r="EV179" i="35" s="1"/>
  <c r="EX178" i="35"/>
  <c r="EW178" i="35"/>
  <c r="EU178" i="35"/>
  <c r="EV178" i="35" s="1"/>
  <c r="EX177" i="35"/>
  <c r="EW177" i="35"/>
  <c r="EU177" i="35"/>
  <c r="EV177" i="35" s="1"/>
  <c r="EX176" i="35"/>
  <c r="EW176" i="35"/>
  <c r="EU176" i="35"/>
  <c r="EV176" i="35" s="1"/>
  <c r="EX175" i="35"/>
  <c r="EW175" i="35"/>
  <c r="EU175" i="35"/>
  <c r="EV175" i="35" s="1"/>
  <c r="EX174" i="35"/>
  <c r="EW174" i="35"/>
  <c r="EU174" i="35"/>
  <c r="EV174" i="35" s="1"/>
  <c r="EX173" i="35"/>
  <c r="EW173" i="35"/>
  <c r="EU173" i="35"/>
  <c r="EV173" i="35" s="1"/>
  <c r="EX172" i="35"/>
  <c r="EW172" i="35"/>
  <c r="EU172" i="35"/>
  <c r="EV172" i="35" s="1"/>
  <c r="EX171" i="35"/>
  <c r="EW171" i="35"/>
  <c r="EU171" i="35"/>
  <c r="EV171" i="35" s="1"/>
  <c r="EX170" i="35"/>
  <c r="EW170" i="35"/>
  <c r="EU170" i="35"/>
  <c r="EV170" i="35" s="1"/>
  <c r="EX169" i="35"/>
  <c r="EW169" i="35"/>
  <c r="EU169" i="35"/>
  <c r="EV169" i="35" s="1"/>
  <c r="EX168" i="35"/>
  <c r="EW168" i="35"/>
  <c r="EU168" i="35"/>
  <c r="EV168" i="35" s="1"/>
  <c r="EX167" i="35"/>
  <c r="EW167" i="35"/>
  <c r="EU167" i="35"/>
  <c r="EV167" i="35" s="1"/>
  <c r="EX166" i="35"/>
  <c r="EW166" i="35"/>
  <c r="EU166" i="35"/>
  <c r="EV166" i="35" s="1"/>
  <c r="EX165" i="35"/>
  <c r="EW165" i="35"/>
  <c r="EU165" i="35"/>
  <c r="EV165" i="35" s="1"/>
  <c r="EX164" i="35"/>
  <c r="EW164" i="35"/>
  <c r="EU164" i="35"/>
  <c r="EV164" i="35" s="1"/>
  <c r="EX163" i="35"/>
  <c r="EW163" i="35"/>
  <c r="EU163" i="35"/>
  <c r="EV163" i="35" s="1"/>
  <c r="EX162" i="35"/>
  <c r="EW162" i="35"/>
  <c r="EU162" i="35"/>
  <c r="EV162" i="35" s="1"/>
  <c r="EX161" i="35"/>
  <c r="EW161" i="35"/>
  <c r="EU161" i="35"/>
  <c r="EV161" i="35" s="1"/>
  <c r="EX160" i="35"/>
  <c r="EW160" i="35"/>
  <c r="EU160" i="35"/>
  <c r="EV160" i="35" s="1"/>
  <c r="EX159" i="35"/>
  <c r="EW159" i="35"/>
  <c r="EU159" i="35"/>
  <c r="EV159" i="35" s="1"/>
  <c r="EX158" i="35"/>
  <c r="EW158" i="35"/>
  <c r="EU158" i="35"/>
  <c r="EV158" i="35" s="1"/>
  <c r="EX157" i="35"/>
  <c r="EW157" i="35"/>
  <c r="EU157" i="35"/>
  <c r="EV157" i="35" s="1"/>
  <c r="EX156" i="35"/>
  <c r="EW156" i="35"/>
  <c r="EU156" i="35"/>
  <c r="EV156" i="35" s="1"/>
  <c r="EX155" i="35"/>
  <c r="EW155" i="35"/>
  <c r="EU155" i="35"/>
  <c r="EV155" i="35" s="1"/>
  <c r="EX154" i="35"/>
  <c r="EW154" i="35"/>
  <c r="EU154" i="35"/>
  <c r="EV154" i="35" s="1"/>
  <c r="EX153" i="35"/>
  <c r="EW153" i="35"/>
  <c r="EU153" i="35"/>
  <c r="EV153" i="35" s="1"/>
  <c r="EX152" i="35"/>
  <c r="EW152" i="35"/>
  <c r="EU152" i="35"/>
  <c r="EV152" i="35" s="1"/>
  <c r="EX151" i="35"/>
  <c r="EW151" i="35"/>
  <c r="EU151" i="35"/>
  <c r="EV151" i="35" s="1"/>
  <c r="EX150" i="35"/>
  <c r="EW150" i="35"/>
  <c r="EU150" i="35"/>
  <c r="EV150" i="35" s="1"/>
  <c r="EX149" i="35"/>
  <c r="EW149" i="35"/>
  <c r="EU149" i="35"/>
  <c r="EV149" i="35" s="1"/>
  <c r="EX148" i="35"/>
  <c r="EW148" i="35"/>
  <c r="EU148" i="35"/>
  <c r="EV148" i="35" s="1"/>
  <c r="EX147" i="35"/>
  <c r="EW147" i="35"/>
  <c r="EU147" i="35"/>
  <c r="EV147" i="35" s="1"/>
  <c r="EX146" i="35"/>
  <c r="EW146" i="35"/>
  <c r="EU146" i="35"/>
  <c r="EV146" i="35" s="1"/>
  <c r="EX145" i="35"/>
  <c r="EW145" i="35"/>
  <c r="EU145" i="35"/>
  <c r="EV145" i="35" s="1"/>
  <c r="EX144" i="35"/>
  <c r="EW144" i="35"/>
  <c r="EU144" i="35"/>
  <c r="EV144" i="35" s="1"/>
  <c r="EX143" i="35"/>
  <c r="EW143" i="35"/>
  <c r="EU143" i="35"/>
  <c r="EV143" i="35" s="1"/>
  <c r="EX142" i="35"/>
  <c r="EW142" i="35"/>
  <c r="EU142" i="35"/>
  <c r="EV142" i="35" s="1"/>
  <c r="EX141" i="35"/>
  <c r="EW141" i="35"/>
  <c r="EU141" i="35"/>
  <c r="EV141" i="35" s="1"/>
  <c r="EX140" i="35"/>
  <c r="EW140" i="35"/>
  <c r="EU140" i="35"/>
  <c r="EV140" i="35" s="1"/>
  <c r="EX139" i="35"/>
  <c r="EW139" i="35"/>
  <c r="EU139" i="35"/>
  <c r="EV139" i="35" s="1"/>
  <c r="EX138" i="35"/>
  <c r="EW138" i="35"/>
  <c r="EU138" i="35"/>
  <c r="EV138" i="35" s="1"/>
  <c r="EX137" i="35"/>
  <c r="EW137" i="35"/>
  <c r="EU137" i="35"/>
  <c r="EV137" i="35" s="1"/>
  <c r="EX136" i="35"/>
  <c r="EW136" i="35"/>
  <c r="EU136" i="35"/>
  <c r="EV136" i="35" s="1"/>
  <c r="EX135" i="35"/>
  <c r="EW135" i="35"/>
  <c r="EU135" i="35"/>
  <c r="EV135" i="35" s="1"/>
  <c r="EX134" i="35"/>
  <c r="EW134" i="35"/>
  <c r="EU134" i="35"/>
  <c r="EV134" i="35" s="1"/>
  <c r="EX133" i="35"/>
  <c r="EW133" i="35"/>
  <c r="EU133" i="35"/>
  <c r="EV133" i="35" s="1"/>
  <c r="EX132" i="35"/>
  <c r="EW132" i="35"/>
  <c r="EU132" i="35"/>
  <c r="EV132" i="35" s="1"/>
  <c r="EX131" i="35"/>
  <c r="EW131" i="35"/>
  <c r="EU131" i="35"/>
  <c r="EV131" i="35" s="1"/>
  <c r="EX130" i="35"/>
  <c r="EW130" i="35"/>
  <c r="EU130" i="35"/>
  <c r="EV130" i="35" s="1"/>
  <c r="EX129" i="35"/>
  <c r="EW129" i="35"/>
  <c r="EU129" i="35"/>
  <c r="EV129" i="35" s="1"/>
  <c r="EX128" i="35"/>
  <c r="EW128" i="35"/>
  <c r="EU128" i="35"/>
  <c r="EV128" i="35" s="1"/>
  <c r="EX127" i="35"/>
  <c r="EW127" i="35"/>
  <c r="EU127" i="35"/>
  <c r="EV127" i="35" s="1"/>
  <c r="EX126" i="35"/>
  <c r="EW126" i="35"/>
  <c r="EU126" i="35"/>
  <c r="EV126" i="35" s="1"/>
  <c r="EX125" i="35"/>
  <c r="EW125" i="35"/>
  <c r="EU125" i="35"/>
  <c r="EV125" i="35" s="1"/>
  <c r="EX124" i="35"/>
  <c r="EW124" i="35"/>
  <c r="EU124" i="35"/>
  <c r="EV124" i="35" s="1"/>
  <c r="EX123" i="35"/>
  <c r="EW123" i="35"/>
  <c r="EU123" i="35"/>
  <c r="EV123" i="35" s="1"/>
  <c r="EX122" i="35"/>
  <c r="EW122" i="35"/>
  <c r="EU122" i="35"/>
  <c r="EV122" i="35" s="1"/>
  <c r="EX121" i="35"/>
  <c r="EW121" i="35"/>
  <c r="EU121" i="35"/>
  <c r="EV121" i="35" s="1"/>
  <c r="EX120" i="35"/>
  <c r="EW120" i="35"/>
  <c r="EU120" i="35"/>
  <c r="EV120" i="35" s="1"/>
  <c r="EX119" i="35"/>
  <c r="EW119" i="35"/>
  <c r="EU119" i="35"/>
  <c r="EV119" i="35" s="1"/>
  <c r="EX118" i="35"/>
  <c r="EW118" i="35"/>
  <c r="EU118" i="35"/>
  <c r="EV118" i="35" s="1"/>
  <c r="EX117" i="35"/>
  <c r="EW117" i="35"/>
  <c r="EU117" i="35"/>
  <c r="EV117" i="35" s="1"/>
  <c r="EX116" i="35"/>
  <c r="EW116" i="35"/>
  <c r="EU116" i="35"/>
  <c r="EV116" i="35" s="1"/>
  <c r="EX115" i="35"/>
  <c r="EW115" i="35"/>
  <c r="EU115" i="35"/>
  <c r="EV115" i="35" s="1"/>
  <c r="EX114" i="35"/>
  <c r="EW114" i="35"/>
  <c r="EU114" i="35"/>
  <c r="EV114" i="35" s="1"/>
  <c r="EX113" i="35"/>
  <c r="EW113" i="35"/>
  <c r="EU113" i="35"/>
  <c r="EV113" i="35" s="1"/>
  <c r="EX112" i="35"/>
  <c r="EW112" i="35"/>
  <c r="EU112" i="35"/>
  <c r="EV112" i="35" s="1"/>
  <c r="EX111" i="35"/>
  <c r="EW111" i="35"/>
  <c r="EU111" i="35"/>
  <c r="EV111" i="35" s="1"/>
  <c r="EX110" i="35"/>
  <c r="EW110" i="35"/>
  <c r="EU110" i="35"/>
  <c r="EV110" i="35" s="1"/>
  <c r="EX109" i="35"/>
  <c r="EW109" i="35"/>
  <c r="EU109" i="35"/>
  <c r="EV109" i="35" s="1"/>
  <c r="EX108" i="35"/>
  <c r="EW108" i="35"/>
  <c r="EU108" i="35"/>
  <c r="EV108" i="35" s="1"/>
  <c r="EX107" i="35"/>
  <c r="EW107" i="35"/>
  <c r="EU107" i="35"/>
  <c r="EV107" i="35" s="1"/>
  <c r="EX106" i="35"/>
  <c r="EW106" i="35"/>
  <c r="EU106" i="35"/>
  <c r="EV106" i="35" s="1"/>
  <c r="EX105" i="35"/>
  <c r="EW105" i="35"/>
  <c r="EU105" i="35"/>
  <c r="EV105" i="35" s="1"/>
  <c r="EX104" i="35"/>
  <c r="EW104" i="35"/>
  <c r="EU104" i="35"/>
  <c r="EV104" i="35" s="1"/>
  <c r="EX103" i="35"/>
  <c r="EW103" i="35"/>
  <c r="EU103" i="35"/>
  <c r="EV103" i="35" s="1"/>
  <c r="EX102" i="35"/>
  <c r="EW102" i="35"/>
  <c r="EU102" i="35"/>
  <c r="EV102" i="35" s="1"/>
  <c r="EX101" i="35"/>
  <c r="EW101" i="35"/>
  <c r="EU101" i="35"/>
  <c r="EV101" i="35" s="1"/>
  <c r="EX100" i="35"/>
  <c r="EW100" i="35"/>
  <c r="EU100" i="35"/>
  <c r="EV100" i="35" s="1"/>
  <c r="EX99" i="35"/>
  <c r="EW99" i="35"/>
  <c r="EU99" i="35"/>
  <c r="EV99" i="35" s="1"/>
  <c r="EX98" i="35"/>
  <c r="EW98" i="35"/>
  <c r="EU98" i="35"/>
  <c r="EV98" i="35" s="1"/>
  <c r="EX97" i="35"/>
  <c r="EW97" i="35"/>
  <c r="EU97" i="35"/>
  <c r="EV97" i="35" s="1"/>
  <c r="EX96" i="35"/>
  <c r="EW96" i="35"/>
  <c r="EU96" i="35"/>
  <c r="EV96" i="35" s="1"/>
  <c r="EX95" i="35"/>
  <c r="EW95" i="35"/>
  <c r="EU95" i="35"/>
  <c r="EV95" i="35" s="1"/>
  <c r="EX94" i="35"/>
  <c r="EW94" i="35"/>
  <c r="EU94" i="35"/>
  <c r="EV94" i="35" s="1"/>
  <c r="EX93" i="35"/>
  <c r="EW93" i="35"/>
  <c r="EU93" i="35"/>
  <c r="EV93" i="35" s="1"/>
  <c r="EX92" i="35"/>
  <c r="EW92" i="35"/>
  <c r="EU92" i="35"/>
  <c r="EV92" i="35" s="1"/>
  <c r="EX91" i="35"/>
  <c r="EW91" i="35"/>
  <c r="EU91" i="35"/>
  <c r="EV91" i="35" s="1"/>
  <c r="EX90" i="35"/>
  <c r="EW90" i="35"/>
  <c r="EU90" i="35"/>
  <c r="EV90" i="35" s="1"/>
  <c r="EX89" i="35"/>
  <c r="EW89" i="35"/>
  <c r="EU89" i="35"/>
  <c r="EV89" i="35" s="1"/>
  <c r="EX88" i="35"/>
  <c r="EW88" i="35"/>
  <c r="EU88" i="35"/>
  <c r="EV88" i="35" s="1"/>
  <c r="EX87" i="35"/>
  <c r="EW87" i="35"/>
  <c r="EU87" i="35"/>
  <c r="EV87" i="35" s="1"/>
  <c r="EX86" i="35"/>
  <c r="EW86" i="35"/>
  <c r="EU86" i="35"/>
  <c r="EV86" i="35" s="1"/>
  <c r="EX85" i="35"/>
  <c r="EW85" i="35"/>
  <c r="EU85" i="35"/>
  <c r="EV85" i="35" s="1"/>
  <c r="EX84" i="35"/>
  <c r="EW84" i="35"/>
  <c r="EU84" i="35"/>
  <c r="EV84" i="35" s="1"/>
  <c r="EX83" i="35"/>
  <c r="EW83" i="35"/>
  <c r="EU83" i="35"/>
  <c r="EV83" i="35" s="1"/>
  <c r="EX82" i="35"/>
  <c r="EW82" i="35"/>
  <c r="EU82" i="35"/>
  <c r="EV82" i="35" s="1"/>
  <c r="EX81" i="35"/>
  <c r="EW81" i="35"/>
  <c r="EU81" i="35"/>
  <c r="EV81" i="35" s="1"/>
  <c r="EX80" i="35"/>
  <c r="EW80" i="35"/>
  <c r="EU80" i="35"/>
  <c r="EV80" i="35" s="1"/>
  <c r="EX79" i="35"/>
  <c r="EW79" i="35"/>
  <c r="EU79" i="35"/>
  <c r="EV79" i="35" s="1"/>
  <c r="EX78" i="35"/>
  <c r="EW78" i="35"/>
  <c r="EU78" i="35"/>
  <c r="EV78" i="35" s="1"/>
  <c r="EX77" i="35"/>
  <c r="EW77" i="35"/>
  <c r="EU77" i="35"/>
  <c r="EV77" i="35" s="1"/>
  <c r="EX76" i="35"/>
  <c r="EW76" i="35"/>
  <c r="EU76" i="35"/>
  <c r="EV76" i="35" s="1"/>
  <c r="EX75" i="35"/>
  <c r="EW75" i="35"/>
  <c r="EU75" i="35"/>
  <c r="EV75" i="35" s="1"/>
  <c r="EX74" i="35"/>
  <c r="EW74" i="35"/>
  <c r="EU74" i="35"/>
  <c r="EV74" i="35" s="1"/>
  <c r="EX73" i="35"/>
  <c r="EW73" i="35"/>
  <c r="EU73" i="35"/>
  <c r="EV73" i="35" s="1"/>
  <c r="EX72" i="35"/>
  <c r="EW72" i="35"/>
  <c r="EU72" i="35"/>
  <c r="EV72" i="35" s="1"/>
  <c r="EX71" i="35"/>
  <c r="EW71" i="35"/>
  <c r="EU71" i="35"/>
  <c r="EV71" i="35" s="1"/>
  <c r="EX70" i="35"/>
  <c r="EW70" i="35"/>
  <c r="EU70" i="35"/>
  <c r="EV70" i="35" s="1"/>
  <c r="EX69" i="35"/>
  <c r="EW69" i="35"/>
  <c r="EU69" i="35"/>
  <c r="EV69" i="35" s="1"/>
  <c r="EX68" i="35"/>
  <c r="EW68" i="35"/>
  <c r="EU68" i="35"/>
  <c r="EV68" i="35" s="1"/>
  <c r="EX67" i="35"/>
  <c r="EW67" i="35"/>
  <c r="EU67" i="35"/>
  <c r="EV67" i="35" s="1"/>
  <c r="EX66" i="35"/>
  <c r="EW66" i="35"/>
  <c r="EU66" i="35"/>
  <c r="EV66" i="35" s="1"/>
  <c r="EX65" i="35"/>
  <c r="EW65" i="35"/>
  <c r="EU65" i="35"/>
  <c r="EV65" i="35" s="1"/>
  <c r="EX64" i="35"/>
  <c r="EW64" i="35"/>
  <c r="EU64" i="35"/>
  <c r="EV64" i="35" s="1"/>
  <c r="EX63" i="35"/>
  <c r="EW63" i="35"/>
  <c r="EU63" i="35"/>
  <c r="EV63" i="35" s="1"/>
  <c r="EX62" i="35"/>
  <c r="EW62" i="35"/>
  <c r="EU62" i="35"/>
  <c r="EV62" i="35" s="1"/>
  <c r="EX61" i="35"/>
  <c r="EW61" i="35"/>
  <c r="EU61" i="35"/>
  <c r="EV61" i="35" s="1"/>
  <c r="EX60" i="35"/>
  <c r="EW60" i="35"/>
  <c r="EU60" i="35"/>
  <c r="EV60" i="35" s="1"/>
  <c r="EX59" i="35"/>
  <c r="EW59" i="35"/>
  <c r="EU59" i="35"/>
  <c r="EV59" i="35" s="1"/>
  <c r="EX58" i="35"/>
  <c r="EW58" i="35"/>
  <c r="EU58" i="35"/>
  <c r="EV58" i="35" s="1"/>
  <c r="EX57" i="35"/>
  <c r="EW57" i="35"/>
  <c r="EU57" i="35"/>
  <c r="EV57" i="35" s="1"/>
  <c r="EX56" i="35"/>
  <c r="EW56" i="35"/>
  <c r="EU56" i="35"/>
  <c r="EV56" i="35" s="1"/>
  <c r="EX55" i="35"/>
  <c r="EW55" i="35"/>
  <c r="EU55" i="35"/>
  <c r="EV55" i="35" s="1"/>
  <c r="EX54" i="35"/>
  <c r="EW54" i="35"/>
  <c r="EU54" i="35"/>
  <c r="EV54" i="35" s="1"/>
  <c r="EX53" i="35"/>
  <c r="EW53" i="35"/>
  <c r="EU53" i="35"/>
  <c r="EV53" i="35" s="1"/>
  <c r="EX52" i="35"/>
  <c r="EW52" i="35"/>
  <c r="EU52" i="35"/>
  <c r="EV52" i="35" s="1"/>
  <c r="EX51" i="35"/>
  <c r="EW51" i="35"/>
  <c r="EU51" i="35"/>
  <c r="EV51" i="35" s="1"/>
  <c r="EX50" i="35"/>
  <c r="EW50" i="35"/>
  <c r="EU50" i="35"/>
  <c r="EV50" i="35" s="1"/>
  <c r="EX49" i="35"/>
  <c r="EW49" i="35"/>
  <c r="EU49" i="35"/>
  <c r="EV49" i="35" s="1"/>
  <c r="EX48" i="35"/>
  <c r="EW48" i="35"/>
  <c r="EU48" i="35"/>
  <c r="EV48" i="35" s="1"/>
  <c r="EX47" i="35"/>
  <c r="EW47" i="35"/>
  <c r="EU47" i="35"/>
  <c r="EV47" i="35" s="1"/>
  <c r="EX46" i="35"/>
  <c r="EW46" i="35"/>
  <c r="EU46" i="35"/>
  <c r="EV46" i="35" s="1"/>
  <c r="EX45" i="35"/>
  <c r="EW45" i="35"/>
  <c r="EU45" i="35"/>
  <c r="EV45" i="35" s="1"/>
  <c r="EX44" i="35"/>
  <c r="EW44" i="35"/>
  <c r="EU44" i="35"/>
  <c r="EV44" i="35" s="1"/>
  <c r="EX43" i="35"/>
  <c r="EW43" i="35"/>
  <c r="EU43" i="35"/>
  <c r="EV43" i="35" s="1"/>
  <c r="EX42" i="35"/>
  <c r="EW42" i="35"/>
  <c r="EU42" i="35"/>
  <c r="EV42" i="35" s="1"/>
  <c r="EX41" i="35"/>
  <c r="EW41" i="35"/>
  <c r="EU41" i="35"/>
  <c r="EV41" i="35" s="1"/>
  <c r="EX40" i="35"/>
  <c r="EW40" i="35"/>
  <c r="EU40" i="35"/>
  <c r="EV40" i="35" s="1"/>
  <c r="EX39" i="35"/>
  <c r="EW39" i="35"/>
  <c r="EU39" i="35"/>
  <c r="EV39" i="35" s="1"/>
  <c r="EX38" i="35"/>
  <c r="EW38" i="35"/>
  <c r="EU38" i="35"/>
  <c r="EV38" i="35" s="1"/>
  <c r="EX37" i="35"/>
  <c r="EW37" i="35"/>
  <c r="EU37" i="35"/>
  <c r="EV37" i="35" s="1"/>
  <c r="EX36" i="35"/>
  <c r="EW36" i="35"/>
  <c r="EU36" i="35"/>
  <c r="EV36" i="35" s="1"/>
  <c r="EX35" i="35"/>
  <c r="EW35" i="35"/>
  <c r="EU35" i="35"/>
  <c r="EV35" i="35" s="1"/>
  <c r="EX34" i="35"/>
  <c r="EW34" i="35"/>
  <c r="EU34" i="35"/>
  <c r="EV34" i="35" s="1"/>
  <c r="EX33" i="35"/>
  <c r="EW33" i="35"/>
  <c r="EU33" i="35"/>
  <c r="EV33" i="35" s="1"/>
  <c r="EX32" i="35"/>
  <c r="EW32" i="35"/>
  <c r="EU32" i="35"/>
  <c r="EV32" i="35" s="1"/>
  <c r="EX31" i="35"/>
  <c r="EW31" i="35"/>
  <c r="EU31" i="35"/>
  <c r="EV31" i="35" s="1"/>
  <c r="EX30" i="35"/>
  <c r="EW30" i="35"/>
  <c r="EU30" i="35"/>
  <c r="EV30" i="35" s="1"/>
  <c r="EX29" i="35"/>
  <c r="EW29" i="35"/>
  <c r="EU29" i="35"/>
  <c r="EV29" i="35" s="1"/>
  <c r="EX28" i="35"/>
  <c r="EW28" i="35"/>
  <c r="EU28" i="35"/>
  <c r="EV28" i="35" s="1"/>
  <c r="EX27" i="35"/>
  <c r="EW27" i="35"/>
  <c r="EU27" i="35"/>
  <c r="EV27" i="35" s="1"/>
  <c r="EX26" i="35"/>
  <c r="EW26" i="35"/>
  <c r="EU26" i="35"/>
  <c r="EV26" i="35" s="1"/>
  <c r="EX25" i="35"/>
  <c r="EW25" i="35"/>
  <c r="EU25" i="35"/>
  <c r="EV25" i="35" s="1"/>
  <c r="EX24" i="35"/>
  <c r="EW24" i="35"/>
  <c r="EU24" i="35"/>
  <c r="EV24" i="35" s="1"/>
  <c r="EX23" i="35"/>
  <c r="EW23" i="35"/>
  <c r="EU23" i="35"/>
  <c r="EV23" i="35" s="1"/>
  <c r="EX22" i="35"/>
  <c r="EW22" i="35"/>
  <c r="EU22" i="35"/>
  <c r="EV22" i="35" s="1"/>
  <c r="EX21" i="35"/>
  <c r="EW21" i="35"/>
  <c r="EU21" i="35"/>
  <c r="EV21" i="35" s="1"/>
  <c r="EX20" i="35"/>
  <c r="EW20" i="35"/>
  <c r="EU20" i="35"/>
  <c r="EV20" i="35" s="1"/>
  <c r="EX19" i="35"/>
  <c r="EW19" i="35"/>
  <c r="EU19" i="35"/>
  <c r="EV19" i="35" s="1"/>
  <c r="EX18" i="35"/>
  <c r="EW18" i="35"/>
  <c r="EU18" i="35"/>
  <c r="EV18" i="35" s="1"/>
  <c r="EX17" i="35"/>
  <c r="EW17" i="35"/>
  <c r="EU17" i="35"/>
  <c r="EV17" i="35" s="1"/>
  <c r="EX16" i="35"/>
  <c r="EW16" i="35"/>
  <c r="EU16" i="35"/>
  <c r="EV16" i="35" s="1"/>
  <c r="EX15" i="35"/>
  <c r="EW15" i="35"/>
  <c r="EU15" i="35"/>
  <c r="EV15" i="35" s="1"/>
  <c r="EX14" i="35"/>
  <c r="EW14" i="35"/>
  <c r="EU14" i="35"/>
  <c r="EV14" i="35" s="1"/>
  <c r="EX13" i="35"/>
  <c r="EW13" i="35"/>
  <c r="EU13" i="35"/>
  <c r="EV13" i="35" s="1"/>
  <c r="EX12" i="35"/>
  <c r="EW12" i="35"/>
  <c r="EU12" i="35"/>
  <c r="EV12" i="35" s="1"/>
  <c r="EX11" i="35"/>
  <c r="EW11" i="35"/>
  <c r="EU11" i="35"/>
  <c r="EV11" i="35" s="1"/>
  <c r="EX10" i="35"/>
  <c r="EW10" i="35"/>
  <c r="EU10" i="35"/>
  <c r="EV10" i="35" s="1"/>
  <c r="EX9" i="35"/>
  <c r="EW9" i="35"/>
  <c r="EU9" i="35"/>
  <c r="EV9" i="35" s="1"/>
  <c r="EX8" i="35"/>
  <c r="EW8" i="35"/>
  <c r="EU8" i="35"/>
  <c r="EV8" i="35" s="1"/>
  <c r="EX7" i="35"/>
  <c r="EW7" i="35"/>
  <c r="EU7" i="35"/>
  <c r="EV7" i="35" s="1"/>
  <c r="EJ506" i="35"/>
  <c r="EI506" i="35"/>
  <c r="EG506" i="35"/>
  <c r="EH506" i="35" s="1"/>
  <c r="EJ505" i="35"/>
  <c r="EI505" i="35"/>
  <c r="EG505" i="35"/>
  <c r="EH505" i="35" s="1"/>
  <c r="EJ504" i="35"/>
  <c r="EI504" i="35"/>
  <c r="EG504" i="35"/>
  <c r="EH504" i="35" s="1"/>
  <c r="EJ503" i="35"/>
  <c r="EI503" i="35"/>
  <c r="EG503" i="35"/>
  <c r="EH503" i="35" s="1"/>
  <c r="EJ502" i="35"/>
  <c r="EI502" i="35"/>
  <c r="EG502" i="35"/>
  <c r="EH502" i="35" s="1"/>
  <c r="EJ501" i="35"/>
  <c r="EI501" i="35"/>
  <c r="EG501" i="35"/>
  <c r="EH501" i="35" s="1"/>
  <c r="EJ500" i="35"/>
  <c r="EI500" i="35"/>
  <c r="EG500" i="35"/>
  <c r="EH500" i="35" s="1"/>
  <c r="EJ499" i="35"/>
  <c r="EI499" i="35"/>
  <c r="EG499" i="35"/>
  <c r="EH499" i="35" s="1"/>
  <c r="EJ498" i="35"/>
  <c r="EI498" i="35"/>
  <c r="EG498" i="35"/>
  <c r="EH498" i="35" s="1"/>
  <c r="EJ497" i="35"/>
  <c r="EI497" i="35"/>
  <c r="EG497" i="35"/>
  <c r="EH497" i="35" s="1"/>
  <c r="EJ496" i="35"/>
  <c r="EI496" i="35"/>
  <c r="EG496" i="35"/>
  <c r="EH496" i="35" s="1"/>
  <c r="EJ495" i="35"/>
  <c r="EI495" i="35"/>
  <c r="EG495" i="35"/>
  <c r="EH495" i="35" s="1"/>
  <c r="EJ494" i="35"/>
  <c r="EI494" i="35"/>
  <c r="EG494" i="35"/>
  <c r="EH494" i="35" s="1"/>
  <c r="EJ493" i="35"/>
  <c r="EI493" i="35"/>
  <c r="EG493" i="35"/>
  <c r="EH493" i="35" s="1"/>
  <c r="EJ492" i="35"/>
  <c r="EI492" i="35"/>
  <c r="EG492" i="35"/>
  <c r="EH492" i="35" s="1"/>
  <c r="EJ491" i="35"/>
  <c r="EI491" i="35"/>
  <c r="EG491" i="35"/>
  <c r="EH491" i="35" s="1"/>
  <c r="EJ490" i="35"/>
  <c r="EI490" i="35"/>
  <c r="EG490" i="35"/>
  <c r="EH490" i="35" s="1"/>
  <c r="EJ489" i="35"/>
  <c r="EI489" i="35"/>
  <c r="EG489" i="35"/>
  <c r="EH489" i="35" s="1"/>
  <c r="EJ488" i="35"/>
  <c r="EI488" i="35"/>
  <c r="EG488" i="35"/>
  <c r="EH488" i="35" s="1"/>
  <c r="EJ487" i="35"/>
  <c r="EI487" i="35"/>
  <c r="EG487" i="35"/>
  <c r="EH487" i="35" s="1"/>
  <c r="EJ486" i="35"/>
  <c r="EI486" i="35"/>
  <c r="EG486" i="35"/>
  <c r="EH486" i="35" s="1"/>
  <c r="EJ485" i="35"/>
  <c r="EI485" i="35"/>
  <c r="EG485" i="35"/>
  <c r="EH485" i="35" s="1"/>
  <c r="EJ484" i="35"/>
  <c r="EI484" i="35"/>
  <c r="EG484" i="35"/>
  <c r="EH484" i="35" s="1"/>
  <c r="EJ483" i="35"/>
  <c r="EI483" i="35"/>
  <c r="EG483" i="35"/>
  <c r="EH483" i="35" s="1"/>
  <c r="EJ482" i="35"/>
  <c r="EI482" i="35"/>
  <c r="EG482" i="35"/>
  <c r="EH482" i="35" s="1"/>
  <c r="EJ481" i="35"/>
  <c r="EI481" i="35"/>
  <c r="EG481" i="35"/>
  <c r="EH481" i="35" s="1"/>
  <c r="EJ480" i="35"/>
  <c r="EI480" i="35"/>
  <c r="EG480" i="35"/>
  <c r="EH480" i="35" s="1"/>
  <c r="EJ479" i="35"/>
  <c r="EI479" i="35"/>
  <c r="EG479" i="35"/>
  <c r="EH479" i="35" s="1"/>
  <c r="EJ478" i="35"/>
  <c r="EI478" i="35"/>
  <c r="EG478" i="35"/>
  <c r="EH478" i="35" s="1"/>
  <c r="EJ477" i="35"/>
  <c r="EI477" i="35"/>
  <c r="EG477" i="35"/>
  <c r="EH477" i="35" s="1"/>
  <c r="EJ476" i="35"/>
  <c r="EI476" i="35"/>
  <c r="EG476" i="35"/>
  <c r="EH476" i="35" s="1"/>
  <c r="EJ475" i="35"/>
  <c r="EI475" i="35"/>
  <c r="EG475" i="35"/>
  <c r="EH475" i="35" s="1"/>
  <c r="EJ474" i="35"/>
  <c r="EI474" i="35"/>
  <c r="EG474" i="35"/>
  <c r="EH474" i="35" s="1"/>
  <c r="EJ473" i="35"/>
  <c r="EI473" i="35"/>
  <c r="EG473" i="35"/>
  <c r="EH473" i="35" s="1"/>
  <c r="EJ472" i="35"/>
  <c r="EI472" i="35"/>
  <c r="EG472" i="35"/>
  <c r="EH472" i="35" s="1"/>
  <c r="EJ471" i="35"/>
  <c r="EI471" i="35"/>
  <c r="EG471" i="35"/>
  <c r="EH471" i="35" s="1"/>
  <c r="EJ470" i="35"/>
  <c r="EI470" i="35"/>
  <c r="EG470" i="35"/>
  <c r="EH470" i="35" s="1"/>
  <c r="EJ469" i="35"/>
  <c r="EI469" i="35"/>
  <c r="EG469" i="35"/>
  <c r="EH469" i="35" s="1"/>
  <c r="EJ468" i="35"/>
  <c r="EI468" i="35"/>
  <c r="EG468" i="35"/>
  <c r="EH468" i="35" s="1"/>
  <c r="EJ467" i="35"/>
  <c r="EI467" i="35"/>
  <c r="EG467" i="35"/>
  <c r="EH467" i="35" s="1"/>
  <c r="EJ466" i="35"/>
  <c r="EI466" i="35"/>
  <c r="EG466" i="35"/>
  <c r="EH466" i="35" s="1"/>
  <c r="EJ465" i="35"/>
  <c r="EI465" i="35"/>
  <c r="EG465" i="35"/>
  <c r="EH465" i="35" s="1"/>
  <c r="EJ464" i="35"/>
  <c r="EI464" i="35"/>
  <c r="EG464" i="35"/>
  <c r="EH464" i="35" s="1"/>
  <c r="EJ463" i="35"/>
  <c r="EI463" i="35"/>
  <c r="EG463" i="35"/>
  <c r="EH463" i="35" s="1"/>
  <c r="EJ462" i="35"/>
  <c r="EI462" i="35"/>
  <c r="EG462" i="35"/>
  <c r="EH462" i="35" s="1"/>
  <c r="EJ461" i="35"/>
  <c r="EI461" i="35"/>
  <c r="EG461" i="35"/>
  <c r="EH461" i="35" s="1"/>
  <c r="EJ460" i="35"/>
  <c r="EI460" i="35"/>
  <c r="EG460" i="35"/>
  <c r="EH460" i="35" s="1"/>
  <c r="EJ459" i="35"/>
  <c r="EI459" i="35"/>
  <c r="EG459" i="35"/>
  <c r="EH459" i="35" s="1"/>
  <c r="EJ458" i="35"/>
  <c r="EI458" i="35"/>
  <c r="EG458" i="35"/>
  <c r="EH458" i="35" s="1"/>
  <c r="EJ457" i="35"/>
  <c r="EI457" i="35"/>
  <c r="EG457" i="35"/>
  <c r="EH457" i="35" s="1"/>
  <c r="EJ456" i="35"/>
  <c r="EI456" i="35"/>
  <c r="EG456" i="35"/>
  <c r="EH456" i="35" s="1"/>
  <c r="EJ455" i="35"/>
  <c r="EI455" i="35"/>
  <c r="EG455" i="35"/>
  <c r="EH455" i="35" s="1"/>
  <c r="EJ454" i="35"/>
  <c r="EI454" i="35"/>
  <c r="EG454" i="35"/>
  <c r="EH454" i="35" s="1"/>
  <c r="EJ453" i="35"/>
  <c r="EI453" i="35"/>
  <c r="EG453" i="35"/>
  <c r="EH453" i="35" s="1"/>
  <c r="EJ452" i="35"/>
  <c r="EI452" i="35"/>
  <c r="EG452" i="35"/>
  <c r="EH452" i="35" s="1"/>
  <c r="EJ451" i="35"/>
  <c r="EI451" i="35"/>
  <c r="EG451" i="35"/>
  <c r="EH451" i="35" s="1"/>
  <c r="EJ450" i="35"/>
  <c r="EI450" i="35"/>
  <c r="EG450" i="35"/>
  <c r="EH450" i="35" s="1"/>
  <c r="EJ449" i="35"/>
  <c r="EI449" i="35"/>
  <c r="EG449" i="35"/>
  <c r="EH449" i="35" s="1"/>
  <c r="EJ448" i="35"/>
  <c r="EI448" i="35"/>
  <c r="EG448" i="35"/>
  <c r="EH448" i="35" s="1"/>
  <c r="EJ447" i="35"/>
  <c r="EI447" i="35"/>
  <c r="EG447" i="35"/>
  <c r="EH447" i="35" s="1"/>
  <c r="EJ446" i="35"/>
  <c r="EI446" i="35"/>
  <c r="EG446" i="35"/>
  <c r="EH446" i="35" s="1"/>
  <c r="EJ445" i="35"/>
  <c r="EI445" i="35"/>
  <c r="EG445" i="35"/>
  <c r="EH445" i="35" s="1"/>
  <c r="EJ444" i="35"/>
  <c r="EI444" i="35"/>
  <c r="EG444" i="35"/>
  <c r="EH444" i="35" s="1"/>
  <c r="EJ443" i="35"/>
  <c r="EI443" i="35"/>
  <c r="EG443" i="35"/>
  <c r="EH443" i="35" s="1"/>
  <c r="EJ442" i="35"/>
  <c r="EI442" i="35"/>
  <c r="EG442" i="35"/>
  <c r="EH442" i="35" s="1"/>
  <c r="EJ441" i="35"/>
  <c r="EI441" i="35"/>
  <c r="EG441" i="35"/>
  <c r="EH441" i="35" s="1"/>
  <c r="EJ440" i="35"/>
  <c r="EI440" i="35"/>
  <c r="EG440" i="35"/>
  <c r="EH440" i="35" s="1"/>
  <c r="EJ439" i="35"/>
  <c r="EI439" i="35"/>
  <c r="EG439" i="35"/>
  <c r="EH439" i="35" s="1"/>
  <c r="EJ438" i="35"/>
  <c r="EI438" i="35"/>
  <c r="EG438" i="35"/>
  <c r="EH438" i="35" s="1"/>
  <c r="EJ437" i="35"/>
  <c r="EI437" i="35"/>
  <c r="EG437" i="35"/>
  <c r="EH437" i="35" s="1"/>
  <c r="EJ436" i="35"/>
  <c r="EI436" i="35"/>
  <c r="EG436" i="35"/>
  <c r="EH436" i="35" s="1"/>
  <c r="EJ435" i="35"/>
  <c r="EI435" i="35"/>
  <c r="EG435" i="35"/>
  <c r="EH435" i="35" s="1"/>
  <c r="EJ434" i="35"/>
  <c r="EI434" i="35"/>
  <c r="EG434" i="35"/>
  <c r="EH434" i="35" s="1"/>
  <c r="EJ433" i="35"/>
  <c r="EI433" i="35"/>
  <c r="EG433" i="35"/>
  <c r="EH433" i="35" s="1"/>
  <c r="EJ432" i="35"/>
  <c r="EI432" i="35"/>
  <c r="EG432" i="35"/>
  <c r="EH432" i="35" s="1"/>
  <c r="EJ431" i="35"/>
  <c r="EI431" i="35"/>
  <c r="EG431" i="35"/>
  <c r="EH431" i="35" s="1"/>
  <c r="EJ430" i="35"/>
  <c r="EI430" i="35"/>
  <c r="EG430" i="35"/>
  <c r="EH430" i="35" s="1"/>
  <c r="EJ429" i="35"/>
  <c r="EI429" i="35"/>
  <c r="EG429" i="35"/>
  <c r="EH429" i="35" s="1"/>
  <c r="EJ428" i="35"/>
  <c r="EI428" i="35"/>
  <c r="EG428" i="35"/>
  <c r="EH428" i="35" s="1"/>
  <c r="EJ427" i="35"/>
  <c r="EI427" i="35"/>
  <c r="EG427" i="35"/>
  <c r="EH427" i="35" s="1"/>
  <c r="EJ426" i="35"/>
  <c r="EI426" i="35"/>
  <c r="EG426" i="35"/>
  <c r="EH426" i="35" s="1"/>
  <c r="EJ425" i="35"/>
  <c r="EI425" i="35"/>
  <c r="EG425" i="35"/>
  <c r="EH425" i="35" s="1"/>
  <c r="EJ424" i="35"/>
  <c r="EI424" i="35"/>
  <c r="EG424" i="35"/>
  <c r="EH424" i="35" s="1"/>
  <c r="EJ423" i="35"/>
  <c r="EI423" i="35"/>
  <c r="EG423" i="35"/>
  <c r="EH423" i="35" s="1"/>
  <c r="EJ422" i="35"/>
  <c r="EI422" i="35"/>
  <c r="EG422" i="35"/>
  <c r="EH422" i="35" s="1"/>
  <c r="EJ421" i="35"/>
  <c r="EI421" i="35"/>
  <c r="EG421" i="35"/>
  <c r="EH421" i="35" s="1"/>
  <c r="EJ420" i="35"/>
  <c r="EI420" i="35"/>
  <c r="EG420" i="35"/>
  <c r="EH420" i="35" s="1"/>
  <c r="EJ419" i="35"/>
  <c r="EI419" i="35"/>
  <c r="EG419" i="35"/>
  <c r="EH419" i="35" s="1"/>
  <c r="EJ418" i="35"/>
  <c r="EI418" i="35"/>
  <c r="EG418" i="35"/>
  <c r="EH418" i="35" s="1"/>
  <c r="EJ417" i="35"/>
  <c r="EI417" i="35"/>
  <c r="EG417" i="35"/>
  <c r="EH417" i="35" s="1"/>
  <c r="EJ416" i="35"/>
  <c r="EI416" i="35"/>
  <c r="EG416" i="35"/>
  <c r="EH416" i="35" s="1"/>
  <c r="EJ415" i="35"/>
  <c r="EI415" i="35"/>
  <c r="EG415" i="35"/>
  <c r="EH415" i="35" s="1"/>
  <c r="EJ414" i="35"/>
  <c r="EI414" i="35"/>
  <c r="EG414" i="35"/>
  <c r="EH414" i="35" s="1"/>
  <c r="EJ413" i="35"/>
  <c r="EI413" i="35"/>
  <c r="EG413" i="35"/>
  <c r="EH413" i="35" s="1"/>
  <c r="EJ412" i="35"/>
  <c r="EI412" i="35"/>
  <c r="EG412" i="35"/>
  <c r="EH412" i="35" s="1"/>
  <c r="EJ411" i="35"/>
  <c r="EI411" i="35"/>
  <c r="EG411" i="35"/>
  <c r="EH411" i="35" s="1"/>
  <c r="EJ410" i="35"/>
  <c r="EI410" i="35"/>
  <c r="EG410" i="35"/>
  <c r="EH410" i="35" s="1"/>
  <c r="EJ409" i="35"/>
  <c r="EI409" i="35"/>
  <c r="EG409" i="35"/>
  <c r="EH409" i="35" s="1"/>
  <c r="EJ408" i="35"/>
  <c r="EI408" i="35"/>
  <c r="EG408" i="35"/>
  <c r="EH408" i="35" s="1"/>
  <c r="EJ407" i="35"/>
  <c r="EI407" i="35"/>
  <c r="EG407" i="35"/>
  <c r="EH407" i="35" s="1"/>
  <c r="EJ406" i="35"/>
  <c r="EI406" i="35"/>
  <c r="EG406" i="35"/>
  <c r="EH406" i="35" s="1"/>
  <c r="EJ405" i="35"/>
  <c r="EI405" i="35"/>
  <c r="EG405" i="35"/>
  <c r="EH405" i="35" s="1"/>
  <c r="EJ404" i="35"/>
  <c r="EI404" i="35"/>
  <c r="EG404" i="35"/>
  <c r="EH404" i="35" s="1"/>
  <c r="EJ403" i="35"/>
  <c r="EI403" i="35"/>
  <c r="EG403" i="35"/>
  <c r="EH403" i="35" s="1"/>
  <c r="EJ402" i="35"/>
  <c r="EI402" i="35"/>
  <c r="EG402" i="35"/>
  <c r="EH402" i="35" s="1"/>
  <c r="EJ401" i="35"/>
  <c r="EI401" i="35"/>
  <c r="EG401" i="35"/>
  <c r="EH401" i="35" s="1"/>
  <c r="EJ400" i="35"/>
  <c r="EI400" i="35"/>
  <c r="EG400" i="35"/>
  <c r="EH400" i="35" s="1"/>
  <c r="EJ399" i="35"/>
  <c r="EI399" i="35"/>
  <c r="EG399" i="35"/>
  <c r="EH399" i="35" s="1"/>
  <c r="EJ398" i="35"/>
  <c r="EI398" i="35"/>
  <c r="EG398" i="35"/>
  <c r="EH398" i="35" s="1"/>
  <c r="EJ397" i="35"/>
  <c r="EI397" i="35"/>
  <c r="EG397" i="35"/>
  <c r="EH397" i="35" s="1"/>
  <c r="EJ396" i="35"/>
  <c r="EI396" i="35"/>
  <c r="EG396" i="35"/>
  <c r="EH396" i="35" s="1"/>
  <c r="EJ395" i="35"/>
  <c r="EI395" i="35"/>
  <c r="EG395" i="35"/>
  <c r="EH395" i="35" s="1"/>
  <c r="EJ394" i="35"/>
  <c r="EI394" i="35"/>
  <c r="EG394" i="35"/>
  <c r="EH394" i="35" s="1"/>
  <c r="EJ393" i="35"/>
  <c r="EI393" i="35"/>
  <c r="EG393" i="35"/>
  <c r="EH393" i="35" s="1"/>
  <c r="EJ392" i="35"/>
  <c r="EI392" i="35"/>
  <c r="EG392" i="35"/>
  <c r="EH392" i="35" s="1"/>
  <c r="EJ391" i="35"/>
  <c r="EI391" i="35"/>
  <c r="EG391" i="35"/>
  <c r="EH391" i="35" s="1"/>
  <c r="EJ390" i="35"/>
  <c r="EI390" i="35"/>
  <c r="EG390" i="35"/>
  <c r="EH390" i="35" s="1"/>
  <c r="EJ389" i="35"/>
  <c r="EI389" i="35"/>
  <c r="EG389" i="35"/>
  <c r="EH389" i="35" s="1"/>
  <c r="EJ388" i="35"/>
  <c r="EI388" i="35"/>
  <c r="EG388" i="35"/>
  <c r="EH388" i="35" s="1"/>
  <c r="EJ387" i="35"/>
  <c r="EI387" i="35"/>
  <c r="EG387" i="35"/>
  <c r="EH387" i="35" s="1"/>
  <c r="EJ386" i="35"/>
  <c r="EI386" i="35"/>
  <c r="EG386" i="35"/>
  <c r="EH386" i="35" s="1"/>
  <c r="EJ385" i="35"/>
  <c r="EI385" i="35"/>
  <c r="EG385" i="35"/>
  <c r="EH385" i="35" s="1"/>
  <c r="EJ384" i="35"/>
  <c r="EI384" i="35"/>
  <c r="EG384" i="35"/>
  <c r="EH384" i="35" s="1"/>
  <c r="EJ383" i="35"/>
  <c r="EI383" i="35"/>
  <c r="EG383" i="35"/>
  <c r="EH383" i="35" s="1"/>
  <c r="EJ382" i="35"/>
  <c r="EI382" i="35"/>
  <c r="EG382" i="35"/>
  <c r="EH382" i="35" s="1"/>
  <c r="EJ381" i="35"/>
  <c r="EI381" i="35"/>
  <c r="EG381" i="35"/>
  <c r="EH381" i="35" s="1"/>
  <c r="EJ380" i="35"/>
  <c r="EI380" i="35"/>
  <c r="EG380" i="35"/>
  <c r="EH380" i="35" s="1"/>
  <c r="EJ379" i="35"/>
  <c r="EI379" i="35"/>
  <c r="EG379" i="35"/>
  <c r="EH379" i="35" s="1"/>
  <c r="EJ378" i="35"/>
  <c r="EI378" i="35"/>
  <c r="EG378" i="35"/>
  <c r="EH378" i="35" s="1"/>
  <c r="EJ377" i="35"/>
  <c r="EI377" i="35"/>
  <c r="EG377" i="35"/>
  <c r="EH377" i="35" s="1"/>
  <c r="EJ376" i="35"/>
  <c r="EI376" i="35"/>
  <c r="EG376" i="35"/>
  <c r="EH376" i="35" s="1"/>
  <c r="EJ375" i="35"/>
  <c r="EI375" i="35"/>
  <c r="EG375" i="35"/>
  <c r="EH375" i="35" s="1"/>
  <c r="EJ374" i="35"/>
  <c r="EI374" i="35"/>
  <c r="EG374" i="35"/>
  <c r="EH374" i="35" s="1"/>
  <c r="EJ373" i="35"/>
  <c r="EI373" i="35"/>
  <c r="EG373" i="35"/>
  <c r="EH373" i="35" s="1"/>
  <c r="EJ372" i="35"/>
  <c r="EI372" i="35"/>
  <c r="EG372" i="35"/>
  <c r="EH372" i="35" s="1"/>
  <c r="EJ371" i="35"/>
  <c r="EI371" i="35"/>
  <c r="EG371" i="35"/>
  <c r="EH371" i="35" s="1"/>
  <c r="EJ370" i="35"/>
  <c r="EI370" i="35"/>
  <c r="EG370" i="35"/>
  <c r="EH370" i="35" s="1"/>
  <c r="EJ369" i="35"/>
  <c r="EI369" i="35"/>
  <c r="EG369" i="35"/>
  <c r="EH369" i="35" s="1"/>
  <c r="EJ368" i="35"/>
  <c r="EI368" i="35"/>
  <c r="EG368" i="35"/>
  <c r="EH368" i="35" s="1"/>
  <c r="EJ367" i="35"/>
  <c r="EI367" i="35"/>
  <c r="EG367" i="35"/>
  <c r="EH367" i="35" s="1"/>
  <c r="EJ366" i="35"/>
  <c r="EI366" i="35"/>
  <c r="EG366" i="35"/>
  <c r="EH366" i="35" s="1"/>
  <c r="EJ365" i="35"/>
  <c r="EI365" i="35"/>
  <c r="EG365" i="35"/>
  <c r="EH365" i="35" s="1"/>
  <c r="EJ364" i="35"/>
  <c r="EI364" i="35"/>
  <c r="EG364" i="35"/>
  <c r="EH364" i="35" s="1"/>
  <c r="EJ363" i="35"/>
  <c r="EI363" i="35"/>
  <c r="EG363" i="35"/>
  <c r="EH363" i="35" s="1"/>
  <c r="EJ362" i="35"/>
  <c r="EI362" i="35"/>
  <c r="EG362" i="35"/>
  <c r="EH362" i="35" s="1"/>
  <c r="EJ361" i="35"/>
  <c r="EI361" i="35"/>
  <c r="EG361" i="35"/>
  <c r="EH361" i="35" s="1"/>
  <c r="EJ360" i="35"/>
  <c r="EI360" i="35"/>
  <c r="EG360" i="35"/>
  <c r="EH360" i="35" s="1"/>
  <c r="EJ359" i="35"/>
  <c r="EI359" i="35"/>
  <c r="EG359" i="35"/>
  <c r="EH359" i="35" s="1"/>
  <c r="EJ358" i="35"/>
  <c r="EI358" i="35"/>
  <c r="EG358" i="35"/>
  <c r="EH358" i="35" s="1"/>
  <c r="EJ357" i="35"/>
  <c r="EI357" i="35"/>
  <c r="EG357" i="35"/>
  <c r="EH357" i="35" s="1"/>
  <c r="EJ356" i="35"/>
  <c r="EI356" i="35"/>
  <c r="EG356" i="35"/>
  <c r="EH356" i="35" s="1"/>
  <c r="EJ355" i="35"/>
  <c r="EI355" i="35"/>
  <c r="EG355" i="35"/>
  <c r="EH355" i="35" s="1"/>
  <c r="EJ354" i="35"/>
  <c r="EI354" i="35"/>
  <c r="EG354" i="35"/>
  <c r="EH354" i="35" s="1"/>
  <c r="EJ353" i="35"/>
  <c r="EI353" i="35"/>
  <c r="EG353" i="35"/>
  <c r="EH353" i="35" s="1"/>
  <c r="EJ352" i="35"/>
  <c r="EI352" i="35"/>
  <c r="EG352" i="35"/>
  <c r="EH352" i="35" s="1"/>
  <c r="EJ351" i="35"/>
  <c r="EI351" i="35"/>
  <c r="EG351" i="35"/>
  <c r="EH351" i="35" s="1"/>
  <c r="EJ350" i="35"/>
  <c r="EI350" i="35"/>
  <c r="EG350" i="35"/>
  <c r="EH350" i="35" s="1"/>
  <c r="EJ349" i="35"/>
  <c r="EI349" i="35"/>
  <c r="EG349" i="35"/>
  <c r="EH349" i="35" s="1"/>
  <c r="EJ348" i="35"/>
  <c r="EI348" i="35"/>
  <c r="EG348" i="35"/>
  <c r="EH348" i="35" s="1"/>
  <c r="EJ347" i="35"/>
  <c r="EI347" i="35"/>
  <c r="EG347" i="35"/>
  <c r="EH347" i="35" s="1"/>
  <c r="EJ346" i="35"/>
  <c r="EI346" i="35"/>
  <c r="EG346" i="35"/>
  <c r="EH346" i="35" s="1"/>
  <c r="EJ345" i="35"/>
  <c r="EI345" i="35"/>
  <c r="EG345" i="35"/>
  <c r="EH345" i="35" s="1"/>
  <c r="EJ344" i="35"/>
  <c r="EI344" i="35"/>
  <c r="EG344" i="35"/>
  <c r="EH344" i="35" s="1"/>
  <c r="EJ343" i="35"/>
  <c r="EI343" i="35"/>
  <c r="EG343" i="35"/>
  <c r="EH343" i="35" s="1"/>
  <c r="EJ342" i="35"/>
  <c r="EI342" i="35"/>
  <c r="EG342" i="35"/>
  <c r="EH342" i="35" s="1"/>
  <c r="EJ341" i="35"/>
  <c r="EI341" i="35"/>
  <c r="EG341" i="35"/>
  <c r="EH341" i="35" s="1"/>
  <c r="EJ340" i="35"/>
  <c r="EI340" i="35"/>
  <c r="EG340" i="35"/>
  <c r="EH340" i="35" s="1"/>
  <c r="EJ339" i="35"/>
  <c r="EI339" i="35"/>
  <c r="EG339" i="35"/>
  <c r="EH339" i="35" s="1"/>
  <c r="EJ338" i="35"/>
  <c r="EI338" i="35"/>
  <c r="EG338" i="35"/>
  <c r="EH338" i="35" s="1"/>
  <c r="EJ337" i="35"/>
  <c r="EI337" i="35"/>
  <c r="EG337" i="35"/>
  <c r="EH337" i="35" s="1"/>
  <c r="EJ336" i="35"/>
  <c r="EI336" i="35"/>
  <c r="EG336" i="35"/>
  <c r="EH336" i="35" s="1"/>
  <c r="EJ335" i="35"/>
  <c r="EI335" i="35"/>
  <c r="EG335" i="35"/>
  <c r="EH335" i="35" s="1"/>
  <c r="EJ334" i="35"/>
  <c r="EI334" i="35"/>
  <c r="EG334" i="35"/>
  <c r="EH334" i="35" s="1"/>
  <c r="EJ333" i="35"/>
  <c r="EI333" i="35"/>
  <c r="EG333" i="35"/>
  <c r="EH333" i="35" s="1"/>
  <c r="EJ332" i="35"/>
  <c r="EI332" i="35"/>
  <c r="EG332" i="35"/>
  <c r="EH332" i="35" s="1"/>
  <c r="EJ331" i="35"/>
  <c r="EI331" i="35"/>
  <c r="EG331" i="35"/>
  <c r="EH331" i="35" s="1"/>
  <c r="EJ330" i="35"/>
  <c r="EI330" i="35"/>
  <c r="EG330" i="35"/>
  <c r="EH330" i="35" s="1"/>
  <c r="EJ329" i="35"/>
  <c r="EI329" i="35"/>
  <c r="EG329" i="35"/>
  <c r="EH329" i="35" s="1"/>
  <c r="EJ328" i="35"/>
  <c r="EI328" i="35"/>
  <c r="EG328" i="35"/>
  <c r="EH328" i="35" s="1"/>
  <c r="EJ327" i="35"/>
  <c r="EI327" i="35"/>
  <c r="EG327" i="35"/>
  <c r="EH327" i="35" s="1"/>
  <c r="EJ326" i="35"/>
  <c r="EI326" i="35"/>
  <c r="EG326" i="35"/>
  <c r="EH326" i="35" s="1"/>
  <c r="EJ325" i="35"/>
  <c r="EI325" i="35"/>
  <c r="EG325" i="35"/>
  <c r="EH325" i="35" s="1"/>
  <c r="EJ324" i="35"/>
  <c r="EI324" i="35"/>
  <c r="EG324" i="35"/>
  <c r="EH324" i="35" s="1"/>
  <c r="EJ323" i="35"/>
  <c r="EI323" i="35"/>
  <c r="EG323" i="35"/>
  <c r="EH323" i="35" s="1"/>
  <c r="EJ322" i="35"/>
  <c r="EI322" i="35"/>
  <c r="EG322" i="35"/>
  <c r="EH322" i="35" s="1"/>
  <c r="EJ321" i="35"/>
  <c r="EI321" i="35"/>
  <c r="EG321" i="35"/>
  <c r="EH321" i="35" s="1"/>
  <c r="EJ320" i="35"/>
  <c r="EI320" i="35"/>
  <c r="EG320" i="35"/>
  <c r="EH320" i="35" s="1"/>
  <c r="EJ319" i="35"/>
  <c r="EI319" i="35"/>
  <c r="EG319" i="35"/>
  <c r="EH319" i="35" s="1"/>
  <c r="EJ318" i="35"/>
  <c r="EI318" i="35"/>
  <c r="EG318" i="35"/>
  <c r="EH318" i="35" s="1"/>
  <c r="EJ317" i="35"/>
  <c r="EI317" i="35"/>
  <c r="EG317" i="35"/>
  <c r="EH317" i="35" s="1"/>
  <c r="EJ316" i="35"/>
  <c r="EI316" i="35"/>
  <c r="EG316" i="35"/>
  <c r="EH316" i="35" s="1"/>
  <c r="EJ315" i="35"/>
  <c r="EI315" i="35"/>
  <c r="EG315" i="35"/>
  <c r="EH315" i="35" s="1"/>
  <c r="EJ314" i="35"/>
  <c r="EI314" i="35"/>
  <c r="EG314" i="35"/>
  <c r="EH314" i="35" s="1"/>
  <c r="EJ313" i="35"/>
  <c r="EI313" i="35"/>
  <c r="EG313" i="35"/>
  <c r="EH313" i="35" s="1"/>
  <c r="EJ312" i="35"/>
  <c r="EI312" i="35"/>
  <c r="EG312" i="35"/>
  <c r="EH312" i="35" s="1"/>
  <c r="EJ311" i="35"/>
  <c r="EI311" i="35"/>
  <c r="EG311" i="35"/>
  <c r="EH311" i="35" s="1"/>
  <c r="EJ310" i="35"/>
  <c r="EI310" i="35"/>
  <c r="EG310" i="35"/>
  <c r="EH310" i="35" s="1"/>
  <c r="EJ309" i="35"/>
  <c r="EI309" i="35"/>
  <c r="EG309" i="35"/>
  <c r="EH309" i="35" s="1"/>
  <c r="EJ308" i="35"/>
  <c r="EI308" i="35"/>
  <c r="EG308" i="35"/>
  <c r="EH308" i="35" s="1"/>
  <c r="EJ307" i="35"/>
  <c r="EI307" i="35"/>
  <c r="EG307" i="35"/>
  <c r="EH307" i="35" s="1"/>
  <c r="EJ306" i="35"/>
  <c r="EI306" i="35"/>
  <c r="EG306" i="35"/>
  <c r="EH306" i="35" s="1"/>
  <c r="EJ305" i="35"/>
  <c r="EI305" i="35"/>
  <c r="EG305" i="35"/>
  <c r="EH305" i="35" s="1"/>
  <c r="EJ304" i="35"/>
  <c r="EI304" i="35"/>
  <c r="EG304" i="35"/>
  <c r="EH304" i="35" s="1"/>
  <c r="EJ303" i="35"/>
  <c r="EI303" i="35"/>
  <c r="EG303" i="35"/>
  <c r="EH303" i="35" s="1"/>
  <c r="EJ302" i="35"/>
  <c r="EI302" i="35"/>
  <c r="EG302" i="35"/>
  <c r="EH302" i="35" s="1"/>
  <c r="EJ301" i="35"/>
  <c r="EI301" i="35"/>
  <c r="EG301" i="35"/>
  <c r="EH301" i="35" s="1"/>
  <c r="EJ300" i="35"/>
  <c r="EI300" i="35"/>
  <c r="EG300" i="35"/>
  <c r="EH300" i="35" s="1"/>
  <c r="EJ299" i="35"/>
  <c r="EI299" i="35"/>
  <c r="EG299" i="35"/>
  <c r="EH299" i="35" s="1"/>
  <c r="EJ298" i="35"/>
  <c r="EI298" i="35"/>
  <c r="EG298" i="35"/>
  <c r="EH298" i="35" s="1"/>
  <c r="EJ297" i="35"/>
  <c r="EI297" i="35"/>
  <c r="EG297" i="35"/>
  <c r="EH297" i="35" s="1"/>
  <c r="EJ296" i="35"/>
  <c r="EI296" i="35"/>
  <c r="EG296" i="35"/>
  <c r="EH296" i="35" s="1"/>
  <c r="EJ295" i="35"/>
  <c r="EI295" i="35"/>
  <c r="EG295" i="35"/>
  <c r="EH295" i="35" s="1"/>
  <c r="EJ294" i="35"/>
  <c r="EI294" i="35"/>
  <c r="EG294" i="35"/>
  <c r="EH294" i="35" s="1"/>
  <c r="EJ293" i="35"/>
  <c r="EI293" i="35"/>
  <c r="EG293" i="35"/>
  <c r="EH293" i="35" s="1"/>
  <c r="EJ292" i="35"/>
  <c r="EI292" i="35"/>
  <c r="EG292" i="35"/>
  <c r="EH292" i="35" s="1"/>
  <c r="EJ291" i="35"/>
  <c r="EI291" i="35"/>
  <c r="EG291" i="35"/>
  <c r="EH291" i="35" s="1"/>
  <c r="EJ290" i="35"/>
  <c r="EI290" i="35"/>
  <c r="EG290" i="35"/>
  <c r="EH290" i="35" s="1"/>
  <c r="EJ289" i="35"/>
  <c r="EI289" i="35"/>
  <c r="EG289" i="35"/>
  <c r="EH289" i="35" s="1"/>
  <c r="EJ288" i="35"/>
  <c r="EI288" i="35"/>
  <c r="EG288" i="35"/>
  <c r="EH288" i="35" s="1"/>
  <c r="EJ287" i="35"/>
  <c r="EI287" i="35"/>
  <c r="EG287" i="35"/>
  <c r="EH287" i="35" s="1"/>
  <c r="EJ286" i="35"/>
  <c r="EI286" i="35"/>
  <c r="EG286" i="35"/>
  <c r="EH286" i="35" s="1"/>
  <c r="EJ285" i="35"/>
  <c r="EI285" i="35"/>
  <c r="EG285" i="35"/>
  <c r="EH285" i="35" s="1"/>
  <c r="EJ284" i="35"/>
  <c r="EI284" i="35"/>
  <c r="EG284" i="35"/>
  <c r="EH284" i="35" s="1"/>
  <c r="EJ283" i="35"/>
  <c r="EI283" i="35"/>
  <c r="EG283" i="35"/>
  <c r="EH283" i="35" s="1"/>
  <c r="EJ282" i="35"/>
  <c r="EI282" i="35"/>
  <c r="EG282" i="35"/>
  <c r="EH282" i="35" s="1"/>
  <c r="EJ281" i="35"/>
  <c r="EI281" i="35"/>
  <c r="EG281" i="35"/>
  <c r="EH281" i="35" s="1"/>
  <c r="EJ280" i="35"/>
  <c r="EI280" i="35"/>
  <c r="EG280" i="35"/>
  <c r="EH280" i="35" s="1"/>
  <c r="EJ279" i="35"/>
  <c r="EI279" i="35"/>
  <c r="EG279" i="35"/>
  <c r="EH279" i="35" s="1"/>
  <c r="EJ278" i="35"/>
  <c r="EI278" i="35"/>
  <c r="EG278" i="35"/>
  <c r="EH278" i="35" s="1"/>
  <c r="EJ277" i="35"/>
  <c r="EI277" i="35"/>
  <c r="EG277" i="35"/>
  <c r="EH277" i="35" s="1"/>
  <c r="EJ276" i="35"/>
  <c r="EI276" i="35"/>
  <c r="EG276" i="35"/>
  <c r="EH276" i="35" s="1"/>
  <c r="EJ275" i="35"/>
  <c r="EI275" i="35"/>
  <c r="EG275" i="35"/>
  <c r="EH275" i="35" s="1"/>
  <c r="EJ274" i="35"/>
  <c r="EI274" i="35"/>
  <c r="EG274" i="35"/>
  <c r="EH274" i="35" s="1"/>
  <c r="EJ273" i="35"/>
  <c r="EI273" i="35"/>
  <c r="EG273" i="35"/>
  <c r="EH273" i="35" s="1"/>
  <c r="EJ272" i="35"/>
  <c r="EI272" i="35"/>
  <c r="EG272" i="35"/>
  <c r="EH272" i="35" s="1"/>
  <c r="EJ271" i="35"/>
  <c r="EI271" i="35"/>
  <c r="EG271" i="35"/>
  <c r="EH271" i="35" s="1"/>
  <c r="EJ270" i="35"/>
  <c r="EI270" i="35"/>
  <c r="EG270" i="35"/>
  <c r="EH270" i="35" s="1"/>
  <c r="EJ269" i="35"/>
  <c r="EI269" i="35"/>
  <c r="EG269" i="35"/>
  <c r="EH269" i="35" s="1"/>
  <c r="EJ268" i="35"/>
  <c r="EI268" i="35"/>
  <c r="EG268" i="35"/>
  <c r="EH268" i="35" s="1"/>
  <c r="EJ267" i="35"/>
  <c r="EI267" i="35"/>
  <c r="EG267" i="35"/>
  <c r="EH267" i="35" s="1"/>
  <c r="EJ266" i="35"/>
  <c r="EI266" i="35"/>
  <c r="EG266" i="35"/>
  <c r="EH266" i="35" s="1"/>
  <c r="EJ265" i="35"/>
  <c r="EI265" i="35"/>
  <c r="EG265" i="35"/>
  <c r="EH265" i="35" s="1"/>
  <c r="EJ264" i="35"/>
  <c r="EI264" i="35"/>
  <c r="EG264" i="35"/>
  <c r="EH264" i="35" s="1"/>
  <c r="EJ263" i="35"/>
  <c r="EI263" i="35"/>
  <c r="EG263" i="35"/>
  <c r="EH263" i="35" s="1"/>
  <c r="EJ262" i="35"/>
  <c r="EI262" i="35"/>
  <c r="EG262" i="35"/>
  <c r="EH262" i="35" s="1"/>
  <c r="EJ261" i="35"/>
  <c r="EI261" i="35"/>
  <c r="EG261" i="35"/>
  <c r="EH261" i="35" s="1"/>
  <c r="EJ260" i="35"/>
  <c r="EI260" i="35"/>
  <c r="EG260" i="35"/>
  <c r="EH260" i="35" s="1"/>
  <c r="EJ259" i="35"/>
  <c r="EI259" i="35"/>
  <c r="EG259" i="35"/>
  <c r="EH259" i="35" s="1"/>
  <c r="EJ258" i="35"/>
  <c r="EI258" i="35"/>
  <c r="EG258" i="35"/>
  <c r="EH258" i="35" s="1"/>
  <c r="EJ257" i="35"/>
  <c r="EI257" i="35"/>
  <c r="EG257" i="35"/>
  <c r="EH257" i="35" s="1"/>
  <c r="EJ256" i="35"/>
  <c r="EI256" i="35"/>
  <c r="EG256" i="35"/>
  <c r="EH256" i="35" s="1"/>
  <c r="EJ255" i="35"/>
  <c r="EI255" i="35"/>
  <c r="EG255" i="35"/>
  <c r="EH255" i="35" s="1"/>
  <c r="EJ254" i="35"/>
  <c r="EI254" i="35"/>
  <c r="EG254" i="35"/>
  <c r="EH254" i="35" s="1"/>
  <c r="EJ253" i="35"/>
  <c r="EI253" i="35"/>
  <c r="EG253" i="35"/>
  <c r="EH253" i="35" s="1"/>
  <c r="EJ252" i="35"/>
  <c r="EI252" i="35"/>
  <c r="EG252" i="35"/>
  <c r="EH252" i="35" s="1"/>
  <c r="EJ251" i="35"/>
  <c r="EI251" i="35"/>
  <c r="EG251" i="35"/>
  <c r="EH251" i="35" s="1"/>
  <c r="EJ250" i="35"/>
  <c r="EI250" i="35"/>
  <c r="EG250" i="35"/>
  <c r="EH250" i="35" s="1"/>
  <c r="EJ249" i="35"/>
  <c r="EI249" i="35"/>
  <c r="EG249" i="35"/>
  <c r="EH249" i="35" s="1"/>
  <c r="EJ248" i="35"/>
  <c r="EI248" i="35"/>
  <c r="EG248" i="35"/>
  <c r="EH248" i="35" s="1"/>
  <c r="EJ247" i="35"/>
  <c r="EI247" i="35"/>
  <c r="EG247" i="35"/>
  <c r="EH247" i="35" s="1"/>
  <c r="EJ246" i="35"/>
  <c r="EI246" i="35"/>
  <c r="EG246" i="35"/>
  <c r="EH246" i="35" s="1"/>
  <c r="EJ245" i="35"/>
  <c r="EI245" i="35"/>
  <c r="EG245" i="35"/>
  <c r="EH245" i="35" s="1"/>
  <c r="EJ244" i="35"/>
  <c r="EI244" i="35"/>
  <c r="EG244" i="35"/>
  <c r="EH244" i="35" s="1"/>
  <c r="EJ243" i="35"/>
  <c r="EI243" i="35"/>
  <c r="EG243" i="35"/>
  <c r="EH243" i="35" s="1"/>
  <c r="EJ242" i="35"/>
  <c r="EI242" i="35"/>
  <c r="EG242" i="35"/>
  <c r="EH242" i="35" s="1"/>
  <c r="EJ241" i="35"/>
  <c r="EI241" i="35"/>
  <c r="EG241" i="35"/>
  <c r="EH241" i="35" s="1"/>
  <c r="EJ240" i="35"/>
  <c r="EI240" i="35"/>
  <c r="EG240" i="35"/>
  <c r="EH240" i="35" s="1"/>
  <c r="EJ239" i="35"/>
  <c r="EI239" i="35"/>
  <c r="EG239" i="35"/>
  <c r="EH239" i="35" s="1"/>
  <c r="EJ238" i="35"/>
  <c r="EI238" i="35"/>
  <c r="EG238" i="35"/>
  <c r="EH238" i="35" s="1"/>
  <c r="EJ237" i="35"/>
  <c r="EI237" i="35"/>
  <c r="EG237" i="35"/>
  <c r="EH237" i="35" s="1"/>
  <c r="EJ236" i="35"/>
  <c r="EI236" i="35"/>
  <c r="EG236" i="35"/>
  <c r="EH236" i="35" s="1"/>
  <c r="EJ235" i="35"/>
  <c r="EI235" i="35"/>
  <c r="EG235" i="35"/>
  <c r="EH235" i="35" s="1"/>
  <c r="EJ234" i="35"/>
  <c r="EI234" i="35"/>
  <c r="EG234" i="35"/>
  <c r="EH234" i="35" s="1"/>
  <c r="EJ233" i="35"/>
  <c r="EI233" i="35"/>
  <c r="EG233" i="35"/>
  <c r="EH233" i="35" s="1"/>
  <c r="EJ232" i="35"/>
  <c r="EI232" i="35"/>
  <c r="EG232" i="35"/>
  <c r="EH232" i="35" s="1"/>
  <c r="EJ231" i="35"/>
  <c r="EI231" i="35"/>
  <c r="EG231" i="35"/>
  <c r="EH231" i="35" s="1"/>
  <c r="EJ230" i="35"/>
  <c r="EI230" i="35"/>
  <c r="EG230" i="35"/>
  <c r="EH230" i="35" s="1"/>
  <c r="EJ229" i="35"/>
  <c r="EI229" i="35"/>
  <c r="EG229" i="35"/>
  <c r="EH229" i="35" s="1"/>
  <c r="EJ228" i="35"/>
  <c r="EI228" i="35"/>
  <c r="EG228" i="35"/>
  <c r="EH228" i="35" s="1"/>
  <c r="EJ227" i="35"/>
  <c r="EI227" i="35"/>
  <c r="EG227" i="35"/>
  <c r="EH227" i="35" s="1"/>
  <c r="EJ226" i="35"/>
  <c r="EI226" i="35"/>
  <c r="EG226" i="35"/>
  <c r="EH226" i="35" s="1"/>
  <c r="EJ225" i="35"/>
  <c r="EI225" i="35"/>
  <c r="EG225" i="35"/>
  <c r="EH225" i="35" s="1"/>
  <c r="EJ224" i="35"/>
  <c r="EI224" i="35"/>
  <c r="EG224" i="35"/>
  <c r="EH224" i="35" s="1"/>
  <c r="EJ223" i="35"/>
  <c r="EI223" i="35"/>
  <c r="EG223" i="35"/>
  <c r="EH223" i="35" s="1"/>
  <c r="EJ222" i="35"/>
  <c r="EI222" i="35"/>
  <c r="EG222" i="35"/>
  <c r="EH222" i="35" s="1"/>
  <c r="EJ221" i="35"/>
  <c r="EI221" i="35"/>
  <c r="EG221" i="35"/>
  <c r="EH221" i="35" s="1"/>
  <c r="EJ220" i="35"/>
  <c r="EI220" i="35"/>
  <c r="EG220" i="35"/>
  <c r="EH220" i="35" s="1"/>
  <c r="EJ219" i="35"/>
  <c r="EI219" i="35"/>
  <c r="EG219" i="35"/>
  <c r="EH219" i="35" s="1"/>
  <c r="EJ218" i="35"/>
  <c r="EI218" i="35"/>
  <c r="EG218" i="35"/>
  <c r="EH218" i="35" s="1"/>
  <c r="EJ217" i="35"/>
  <c r="EI217" i="35"/>
  <c r="EG217" i="35"/>
  <c r="EH217" i="35" s="1"/>
  <c r="EJ216" i="35"/>
  <c r="EI216" i="35"/>
  <c r="EG216" i="35"/>
  <c r="EH216" i="35" s="1"/>
  <c r="EJ215" i="35"/>
  <c r="EI215" i="35"/>
  <c r="EG215" i="35"/>
  <c r="EH215" i="35" s="1"/>
  <c r="EJ214" i="35"/>
  <c r="EI214" i="35"/>
  <c r="EG214" i="35"/>
  <c r="EH214" i="35" s="1"/>
  <c r="EJ213" i="35"/>
  <c r="EI213" i="35"/>
  <c r="EG213" i="35"/>
  <c r="EH213" i="35" s="1"/>
  <c r="EJ212" i="35"/>
  <c r="EI212" i="35"/>
  <c r="EG212" i="35"/>
  <c r="EH212" i="35" s="1"/>
  <c r="EJ211" i="35"/>
  <c r="EI211" i="35"/>
  <c r="EG211" i="35"/>
  <c r="EH211" i="35" s="1"/>
  <c r="EJ210" i="35"/>
  <c r="EI210" i="35"/>
  <c r="EG210" i="35"/>
  <c r="EH210" i="35" s="1"/>
  <c r="EJ209" i="35"/>
  <c r="EI209" i="35"/>
  <c r="EG209" i="35"/>
  <c r="EH209" i="35" s="1"/>
  <c r="EJ208" i="35"/>
  <c r="EI208" i="35"/>
  <c r="EG208" i="35"/>
  <c r="EH208" i="35" s="1"/>
  <c r="EJ207" i="35"/>
  <c r="EI207" i="35"/>
  <c r="EG207" i="35"/>
  <c r="EH207" i="35" s="1"/>
  <c r="EJ206" i="35"/>
  <c r="EI206" i="35"/>
  <c r="EG206" i="35"/>
  <c r="EH206" i="35" s="1"/>
  <c r="EJ205" i="35"/>
  <c r="EI205" i="35"/>
  <c r="EG205" i="35"/>
  <c r="EH205" i="35" s="1"/>
  <c r="EJ204" i="35"/>
  <c r="EI204" i="35"/>
  <c r="EG204" i="35"/>
  <c r="EH204" i="35" s="1"/>
  <c r="EJ203" i="35"/>
  <c r="EI203" i="35"/>
  <c r="EG203" i="35"/>
  <c r="EH203" i="35" s="1"/>
  <c r="EJ202" i="35"/>
  <c r="EI202" i="35"/>
  <c r="EG202" i="35"/>
  <c r="EH202" i="35" s="1"/>
  <c r="EJ201" i="35"/>
  <c r="EI201" i="35"/>
  <c r="EG201" i="35"/>
  <c r="EH201" i="35" s="1"/>
  <c r="EJ200" i="35"/>
  <c r="EI200" i="35"/>
  <c r="EG200" i="35"/>
  <c r="EH200" i="35" s="1"/>
  <c r="EJ199" i="35"/>
  <c r="EI199" i="35"/>
  <c r="EG199" i="35"/>
  <c r="EH199" i="35" s="1"/>
  <c r="EJ198" i="35"/>
  <c r="EI198" i="35"/>
  <c r="EG198" i="35"/>
  <c r="EH198" i="35" s="1"/>
  <c r="EJ197" i="35"/>
  <c r="EI197" i="35"/>
  <c r="EG197" i="35"/>
  <c r="EH197" i="35" s="1"/>
  <c r="EJ196" i="35"/>
  <c r="EI196" i="35"/>
  <c r="EG196" i="35"/>
  <c r="EH196" i="35" s="1"/>
  <c r="EJ195" i="35"/>
  <c r="EI195" i="35"/>
  <c r="EG195" i="35"/>
  <c r="EH195" i="35" s="1"/>
  <c r="EJ194" i="35"/>
  <c r="EI194" i="35"/>
  <c r="EG194" i="35"/>
  <c r="EH194" i="35" s="1"/>
  <c r="EJ193" i="35"/>
  <c r="EI193" i="35"/>
  <c r="EG193" i="35"/>
  <c r="EH193" i="35" s="1"/>
  <c r="EJ192" i="35"/>
  <c r="EI192" i="35"/>
  <c r="EG192" i="35"/>
  <c r="EH192" i="35" s="1"/>
  <c r="EJ191" i="35"/>
  <c r="EI191" i="35"/>
  <c r="EG191" i="35"/>
  <c r="EH191" i="35" s="1"/>
  <c r="EJ190" i="35"/>
  <c r="EI190" i="35"/>
  <c r="EG190" i="35"/>
  <c r="EH190" i="35" s="1"/>
  <c r="EJ189" i="35"/>
  <c r="EI189" i="35"/>
  <c r="EG189" i="35"/>
  <c r="EH189" i="35" s="1"/>
  <c r="EJ188" i="35"/>
  <c r="EI188" i="35"/>
  <c r="EG188" i="35"/>
  <c r="EH188" i="35" s="1"/>
  <c r="EJ187" i="35"/>
  <c r="EI187" i="35"/>
  <c r="EG187" i="35"/>
  <c r="EH187" i="35" s="1"/>
  <c r="EJ186" i="35"/>
  <c r="EI186" i="35"/>
  <c r="EG186" i="35"/>
  <c r="EH186" i="35" s="1"/>
  <c r="EJ185" i="35"/>
  <c r="EI185" i="35"/>
  <c r="EG185" i="35"/>
  <c r="EH185" i="35" s="1"/>
  <c r="EJ184" i="35"/>
  <c r="EI184" i="35"/>
  <c r="EG184" i="35"/>
  <c r="EH184" i="35" s="1"/>
  <c r="EJ183" i="35"/>
  <c r="EI183" i="35"/>
  <c r="EG183" i="35"/>
  <c r="EH183" i="35" s="1"/>
  <c r="EJ182" i="35"/>
  <c r="EI182" i="35"/>
  <c r="EG182" i="35"/>
  <c r="EH182" i="35" s="1"/>
  <c r="EJ181" i="35"/>
  <c r="EI181" i="35"/>
  <c r="EG181" i="35"/>
  <c r="EH181" i="35" s="1"/>
  <c r="EJ180" i="35"/>
  <c r="EI180" i="35"/>
  <c r="EG180" i="35"/>
  <c r="EH180" i="35" s="1"/>
  <c r="EJ179" i="35"/>
  <c r="EI179" i="35"/>
  <c r="EG179" i="35"/>
  <c r="EH179" i="35" s="1"/>
  <c r="EJ178" i="35"/>
  <c r="EI178" i="35"/>
  <c r="EG178" i="35"/>
  <c r="EH178" i="35" s="1"/>
  <c r="EJ177" i="35"/>
  <c r="EI177" i="35"/>
  <c r="EG177" i="35"/>
  <c r="EH177" i="35" s="1"/>
  <c r="EJ176" i="35"/>
  <c r="EI176" i="35"/>
  <c r="EG176" i="35"/>
  <c r="EH176" i="35" s="1"/>
  <c r="EJ175" i="35"/>
  <c r="EI175" i="35"/>
  <c r="EG175" i="35"/>
  <c r="EH175" i="35" s="1"/>
  <c r="EJ174" i="35"/>
  <c r="EI174" i="35"/>
  <c r="EG174" i="35"/>
  <c r="EH174" i="35" s="1"/>
  <c r="EJ173" i="35"/>
  <c r="EI173" i="35"/>
  <c r="EG173" i="35"/>
  <c r="EH173" i="35" s="1"/>
  <c r="EJ172" i="35"/>
  <c r="EI172" i="35"/>
  <c r="EG172" i="35"/>
  <c r="EH172" i="35" s="1"/>
  <c r="EJ171" i="35"/>
  <c r="EI171" i="35"/>
  <c r="EG171" i="35"/>
  <c r="EH171" i="35" s="1"/>
  <c r="EJ170" i="35"/>
  <c r="EI170" i="35"/>
  <c r="EG170" i="35"/>
  <c r="EH170" i="35" s="1"/>
  <c r="EJ169" i="35"/>
  <c r="EI169" i="35"/>
  <c r="EG169" i="35"/>
  <c r="EH169" i="35" s="1"/>
  <c r="EJ168" i="35"/>
  <c r="EI168" i="35"/>
  <c r="EG168" i="35"/>
  <c r="EH168" i="35" s="1"/>
  <c r="EJ167" i="35"/>
  <c r="EI167" i="35"/>
  <c r="EG167" i="35"/>
  <c r="EH167" i="35" s="1"/>
  <c r="EJ166" i="35"/>
  <c r="EI166" i="35"/>
  <c r="EG166" i="35"/>
  <c r="EH166" i="35" s="1"/>
  <c r="EJ165" i="35"/>
  <c r="EI165" i="35"/>
  <c r="EG165" i="35"/>
  <c r="EH165" i="35" s="1"/>
  <c r="EJ164" i="35"/>
  <c r="EI164" i="35"/>
  <c r="EG164" i="35"/>
  <c r="EH164" i="35" s="1"/>
  <c r="EJ163" i="35"/>
  <c r="EI163" i="35"/>
  <c r="EG163" i="35"/>
  <c r="EH163" i="35" s="1"/>
  <c r="EJ162" i="35"/>
  <c r="EI162" i="35"/>
  <c r="EG162" i="35"/>
  <c r="EH162" i="35" s="1"/>
  <c r="EJ161" i="35"/>
  <c r="EI161" i="35"/>
  <c r="EG161" i="35"/>
  <c r="EH161" i="35" s="1"/>
  <c r="EJ160" i="35"/>
  <c r="EI160" i="35"/>
  <c r="EG160" i="35"/>
  <c r="EH160" i="35" s="1"/>
  <c r="EJ159" i="35"/>
  <c r="EI159" i="35"/>
  <c r="EG159" i="35"/>
  <c r="EH159" i="35" s="1"/>
  <c r="EJ158" i="35"/>
  <c r="EI158" i="35"/>
  <c r="EG158" i="35"/>
  <c r="EH158" i="35" s="1"/>
  <c r="EJ157" i="35"/>
  <c r="EI157" i="35"/>
  <c r="EG157" i="35"/>
  <c r="EH157" i="35" s="1"/>
  <c r="EJ156" i="35"/>
  <c r="EI156" i="35"/>
  <c r="EG156" i="35"/>
  <c r="EH156" i="35" s="1"/>
  <c r="EJ155" i="35"/>
  <c r="EI155" i="35"/>
  <c r="EG155" i="35"/>
  <c r="EH155" i="35" s="1"/>
  <c r="EJ154" i="35"/>
  <c r="EI154" i="35"/>
  <c r="EG154" i="35"/>
  <c r="EH154" i="35" s="1"/>
  <c r="EJ153" i="35"/>
  <c r="EI153" i="35"/>
  <c r="EG153" i="35"/>
  <c r="EH153" i="35" s="1"/>
  <c r="EJ152" i="35"/>
  <c r="EI152" i="35"/>
  <c r="EG152" i="35"/>
  <c r="EH152" i="35" s="1"/>
  <c r="EJ151" i="35"/>
  <c r="EI151" i="35"/>
  <c r="EG151" i="35"/>
  <c r="EH151" i="35" s="1"/>
  <c r="EJ150" i="35"/>
  <c r="EI150" i="35"/>
  <c r="EG150" i="35"/>
  <c r="EH150" i="35" s="1"/>
  <c r="EJ149" i="35"/>
  <c r="EI149" i="35"/>
  <c r="EG149" i="35"/>
  <c r="EH149" i="35" s="1"/>
  <c r="EJ148" i="35"/>
  <c r="EI148" i="35"/>
  <c r="EG148" i="35"/>
  <c r="EH148" i="35" s="1"/>
  <c r="EJ147" i="35"/>
  <c r="EI147" i="35"/>
  <c r="EG147" i="35"/>
  <c r="EH147" i="35" s="1"/>
  <c r="EJ146" i="35"/>
  <c r="EI146" i="35"/>
  <c r="EG146" i="35"/>
  <c r="EH146" i="35" s="1"/>
  <c r="EJ145" i="35"/>
  <c r="EI145" i="35"/>
  <c r="EG145" i="35"/>
  <c r="EH145" i="35" s="1"/>
  <c r="EJ144" i="35"/>
  <c r="EI144" i="35"/>
  <c r="EG144" i="35"/>
  <c r="EH144" i="35" s="1"/>
  <c r="EJ143" i="35"/>
  <c r="EI143" i="35"/>
  <c r="EG143" i="35"/>
  <c r="EH143" i="35" s="1"/>
  <c r="EJ142" i="35"/>
  <c r="EI142" i="35"/>
  <c r="EG142" i="35"/>
  <c r="EH142" i="35" s="1"/>
  <c r="EJ141" i="35"/>
  <c r="EI141" i="35"/>
  <c r="EG141" i="35"/>
  <c r="EH141" i="35" s="1"/>
  <c r="EJ140" i="35"/>
  <c r="EI140" i="35"/>
  <c r="EG140" i="35"/>
  <c r="EH140" i="35" s="1"/>
  <c r="EJ139" i="35"/>
  <c r="EI139" i="35"/>
  <c r="EG139" i="35"/>
  <c r="EH139" i="35" s="1"/>
  <c r="EJ138" i="35"/>
  <c r="EI138" i="35"/>
  <c r="EG138" i="35"/>
  <c r="EH138" i="35" s="1"/>
  <c r="EJ137" i="35"/>
  <c r="EI137" i="35"/>
  <c r="EG137" i="35"/>
  <c r="EH137" i="35" s="1"/>
  <c r="EJ136" i="35"/>
  <c r="EI136" i="35"/>
  <c r="EG136" i="35"/>
  <c r="EH136" i="35" s="1"/>
  <c r="EJ135" i="35"/>
  <c r="EI135" i="35"/>
  <c r="EG135" i="35"/>
  <c r="EH135" i="35" s="1"/>
  <c r="EJ134" i="35"/>
  <c r="EI134" i="35"/>
  <c r="EG134" i="35"/>
  <c r="EH134" i="35" s="1"/>
  <c r="EJ133" i="35"/>
  <c r="EI133" i="35"/>
  <c r="EG133" i="35"/>
  <c r="EH133" i="35" s="1"/>
  <c r="EJ132" i="35"/>
  <c r="EI132" i="35"/>
  <c r="EG132" i="35"/>
  <c r="EH132" i="35" s="1"/>
  <c r="EJ131" i="35"/>
  <c r="EI131" i="35"/>
  <c r="EG131" i="35"/>
  <c r="EH131" i="35" s="1"/>
  <c r="EJ130" i="35"/>
  <c r="EI130" i="35"/>
  <c r="EG130" i="35"/>
  <c r="EH130" i="35" s="1"/>
  <c r="EJ129" i="35"/>
  <c r="EI129" i="35"/>
  <c r="EG129" i="35"/>
  <c r="EH129" i="35" s="1"/>
  <c r="EJ128" i="35"/>
  <c r="EI128" i="35"/>
  <c r="EG128" i="35"/>
  <c r="EH128" i="35" s="1"/>
  <c r="EJ127" i="35"/>
  <c r="EI127" i="35"/>
  <c r="EG127" i="35"/>
  <c r="EH127" i="35" s="1"/>
  <c r="EJ126" i="35"/>
  <c r="EI126" i="35"/>
  <c r="EG126" i="35"/>
  <c r="EH126" i="35" s="1"/>
  <c r="EJ125" i="35"/>
  <c r="EI125" i="35"/>
  <c r="EG125" i="35"/>
  <c r="EH125" i="35" s="1"/>
  <c r="EJ124" i="35"/>
  <c r="EI124" i="35"/>
  <c r="EG124" i="35"/>
  <c r="EH124" i="35" s="1"/>
  <c r="EJ123" i="35"/>
  <c r="EI123" i="35"/>
  <c r="EG123" i="35"/>
  <c r="EH123" i="35" s="1"/>
  <c r="EJ122" i="35"/>
  <c r="EI122" i="35"/>
  <c r="EG122" i="35"/>
  <c r="EH122" i="35" s="1"/>
  <c r="EJ121" i="35"/>
  <c r="EI121" i="35"/>
  <c r="EG121" i="35"/>
  <c r="EH121" i="35" s="1"/>
  <c r="EJ120" i="35"/>
  <c r="EI120" i="35"/>
  <c r="EG120" i="35"/>
  <c r="EH120" i="35" s="1"/>
  <c r="EJ119" i="35"/>
  <c r="EI119" i="35"/>
  <c r="EG119" i="35"/>
  <c r="EH119" i="35" s="1"/>
  <c r="EJ118" i="35"/>
  <c r="EI118" i="35"/>
  <c r="EG118" i="35"/>
  <c r="EH118" i="35" s="1"/>
  <c r="EJ117" i="35"/>
  <c r="EI117" i="35"/>
  <c r="EG117" i="35"/>
  <c r="EH117" i="35" s="1"/>
  <c r="EJ116" i="35"/>
  <c r="EI116" i="35"/>
  <c r="EG116" i="35"/>
  <c r="EH116" i="35" s="1"/>
  <c r="EJ115" i="35"/>
  <c r="EI115" i="35"/>
  <c r="EG115" i="35"/>
  <c r="EH115" i="35" s="1"/>
  <c r="EJ114" i="35"/>
  <c r="EI114" i="35"/>
  <c r="EG114" i="35"/>
  <c r="EH114" i="35" s="1"/>
  <c r="EJ113" i="35"/>
  <c r="EI113" i="35"/>
  <c r="EG113" i="35"/>
  <c r="EH113" i="35" s="1"/>
  <c r="EJ112" i="35"/>
  <c r="EI112" i="35"/>
  <c r="EG112" i="35"/>
  <c r="EH112" i="35" s="1"/>
  <c r="EJ111" i="35"/>
  <c r="EI111" i="35"/>
  <c r="EG111" i="35"/>
  <c r="EH111" i="35" s="1"/>
  <c r="EJ110" i="35"/>
  <c r="EI110" i="35"/>
  <c r="EG110" i="35"/>
  <c r="EH110" i="35" s="1"/>
  <c r="EJ109" i="35"/>
  <c r="EI109" i="35"/>
  <c r="EG109" i="35"/>
  <c r="EH109" i="35" s="1"/>
  <c r="EJ108" i="35"/>
  <c r="EI108" i="35"/>
  <c r="EG108" i="35"/>
  <c r="EH108" i="35" s="1"/>
  <c r="EJ107" i="35"/>
  <c r="EI107" i="35"/>
  <c r="EG107" i="35"/>
  <c r="EH107" i="35" s="1"/>
  <c r="EJ106" i="35"/>
  <c r="EI106" i="35"/>
  <c r="EG106" i="35"/>
  <c r="EH106" i="35" s="1"/>
  <c r="EJ105" i="35"/>
  <c r="EI105" i="35"/>
  <c r="EG105" i="35"/>
  <c r="EH105" i="35" s="1"/>
  <c r="EJ104" i="35"/>
  <c r="EI104" i="35"/>
  <c r="EG104" i="35"/>
  <c r="EH104" i="35" s="1"/>
  <c r="EJ103" i="35"/>
  <c r="EI103" i="35"/>
  <c r="EG103" i="35"/>
  <c r="EH103" i="35" s="1"/>
  <c r="EJ102" i="35"/>
  <c r="EI102" i="35"/>
  <c r="EG102" i="35"/>
  <c r="EH102" i="35" s="1"/>
  <c r="EJ101" i="35"/>
  <c r="EI101" i="35"/>
  <c r="EG101" i="35"/>
  <c r="EH101" i="35" s="1"/>
  <c r="EJ100" i="35"/>
  <c r="EI100" i="35"/>
  <c r="EG100" i="35"/>
  <c r="EH100" i="35" s="1"/>
  <c r="EJ99" i="35"/>
  <c r="EI99" i="35"/>
  <c r="EG99" i="35"/>
  <c r="EH99" i="35" s="1"/>
  <c r="EJ98" i="35"/>
  <c r="EI98" i="35"/>
  <c r="EG98" i="35"/>
  <c r="EH98" i="35" s="1"/>
  <c r="EJ97" i="35"/>
  <c r="EI97" i="35"/>
  <c r="EG97" i="35"/>
  <c r="EH97" i="35" s="1"/>
  <c r="EJ96" i="35"/>
  <c r="EI96" i="35"/>
  <c r="EG96" i="35"/>
  <c r="EH96" i="35" s="1"/>
  <c r="EJ95" i="35"/>
  <c r="EI95" i="35"/>
  <c r="EG95" i="35"/>
  <c r="EH95" i="35" s="1"/>
  <c r="EJ94" i="35"/>
  <c r="EI94" i="35"/>
  <c r="EG94" i="35"/>
  <c r="EH94" i="35" s="1"/>
  <c r="EJ93" i="35"/>
  <c r="EI93" i="35"/>
  <c r="EG93" i="35"/>
  <c r="EH93" i="35" s="1"/>
  <c r="EJ92" i="35"/>
  <c r="EI92" i="35"/>
  <c r="EG92" i="35"/>
  <c r="EH92" i="35" s="1"/>
  <c r="EJ91" i="35"/>
  <c r="EI91" i="35"/>
  <c r="EG91" i="35"/>
  <c r="EH91" i="35" s="1"/>
  <c r="EJ90" i="35"/>
  <c r="EI90" i="35"/>
  <c r="EG90" i="35"/>
  <c r="EH90" i="35" s="1"/>
  <c r="EJ89" i="35"/>
  <c r="EI89" i="35"/>
  <c r="EG89" i="35"/>
  <c r="EH89" i="35" s="1"/>
  <c r="EJ88" i="35"/>
  <c r="EI88" i="35"/>
  <c r="EG88" i="35"/>
  <c r="EH88" i="35" s="1"/>
  <c r="EJ87" i="35"/>
  <c r="EI87" i="35"/>
  <c r="EG87" i="35"/>
  <c r="EH87" i="35" s="1"/>
  <c r="EJ86" i="35"/>
  <c r="EI86" i="35"/>
  <c r="EG86" i="35"/>
  <c r="EH86" i="35" s="1"/>
  <c r="EJ85" i="35"/>
  <c r="EI85" i="35"/>
  <c r="EG85" i="35"/>
  <c r="EH85" i="35" s="1"/>
  <c r="EJ84" i="35"/>
  <c r="EI84" i="35"/>
  <c r="EG84" i="35"/>
  <c r="EH84" i="35" s="1"/>
  <c r="EJ83" i="35"/>
  <c r="EI83" i="35"/>
  <c r="EG83" i="35"/>
  <c r="EH83" i="35" s="1"/>
  <c r="EJ82" i="35"/>
  <c r="EI82" i="35"/>
  <c r="EG82" i="35"/>
  <c r="EH82" i="35" s="1"/>
  <c r="EJ81" i="35"/>
  <c r="EI81" i="35"/>
  <c r="EG81" i="35"/>
  <c r="EH81" i="35" s="1"/>
  <c r="EJ80" i="35"/>
  <c r="EI80" i="35"/>
  <c r="EG80" i="35"/>
  <c r="EH80" i="35" s="1"/>
  <c r="EJ79" i="35"/>
  <c r="EI79" i="35"/>
  <c r="EG79" i="35"/>
  <c r="EH79" i="35" s="1"/>
  <c r="EJ78" i="35"/>
  <c r="EI78" i="35"/>
  <c r="EG78" i="35"/>
  <c r="EH78" i="35" s="1"/>
  <c r="EJ77" i="35"/>
  <c r="EI77" i="35"/>
  <c r="EG77" i="35"/>
  <c r="EH77" i="35" s="1"/>
  <c r="EJ76" i="35"/>
  <c r="EI76" i="35"/>
  <c r="EG76" i="35"/>
  <c r="EH76" i="35" s="1"/>
  <c r="EJ75" i="35"/>
  <c r="EI75" i="35"/>
  <c r="EG75" i="35"/>
  <c r="EH75" i="35" s="1"/>
  <c r="EJ74" i="35"/>
  <c r="EI74" i="35"/>
  <c r="EG74" i="35"/>
  <c r="EH74" i="35" s="1"/>
  <c r="EJ73" i="35"/>
  <c r="EI73" i="35"/>
  <c r="EG73" i="35"/>
  <c r="EH73" i="35" s="1"/>
  <c r="EJ72" i="35"/>
  <c r="EI72" i="35"/>
  <c r="EG72" i="35"/>
  <c r="EH72" i="35" s="1"/>
  <c r="EJ71" i="35"/>
  <c r="EI71" i="35"/>
  <c r="EG71" i="35"/>
  <c r="EH71" i="35" s="1"/>
  <c r="EJ70" i="35"/>
  <c r="EI70" i="35"/>
  <c r="EG70" i="35"/>
  <c r="EH70" i="35" s="1"/>
  <c r="EJ69" i="35"/>
  <c r="EI69" i="35"/>
  <c r="EG69" i="35"/>
  <c r="EH69" i="35" s="1"/>
  <c r="EJ68" i="35"/>
  <c r="EI68" i="35"/>
  <c r="EG68" i="35"/>
  <c r="EH68" i="35" s="1"/>
  <c r="EJ67" i="35"/>
  <c r="EI67" i="35"/>
  <c r="EG67" i="35"/>
  <c r="EH67" i="35" s="1"/>
  <c r="EJ66" i="35"/>
  <c r="EI66" i="35"/>
  <c r="EG66" i="35"/>
  <c r="EH66" i="35" s="1"/>
  <c r="EJ65" i="35"/>
  <c r="EI65" i="35"/>
  <c r="EG65" i="35"/>
  <c r="EH65" i="35" s="1"/>
  <c r="EJ64" i="35"/>
  <c r="EI64" i="35"/>
  <c r="EG64" i="35"/>
  <c r="EH64" i="35" s="1"/>
  <c r="EJ63" i="35"/>
  <c r="EI63" i="35"/>
  <c r="EG63" i="35"/>
  <c r="EH63" i="35" s="1"/>
  <c r="EJ62" i="35"/>
  <c r="EI62" i="35"/>
  <c r="EG62" i="35"/>
  <c r="EH62" i="35" s="1"/>
  <c r="EJ61" i="35"/>
  <c r="EI61" i="35"/>
  <c r="EG61" i="35"/>
  <c r="EH61" i="35" s="1"/>
  <c r="EJ60" i="35"/>
  <c r="EI60" i="35"/>
  <c r="EG60" i="35"/>
  <c r="EH60" i="35" s="1"/>
  <c r="EJ59" i="35"/>
  <c r="EI59" i="35"/>
  <c r="EG59" i="35"/>
  <c r="EH59" i="35" s="1"/>
  <c r="EJ58" i="35"/>
  <c r="EI58" i="35"/>
  <c r="EG58" i="35"/>
  <c r="EH58" i="35" s="1"/>
  <c r="EJ57" i="35"/>
  <c r="EI57" i="35"/>
  <c r="EG57" i="35"/>
  <c r="EH57" i="35" s="1"/>
  <c r="EJ56" i="35"/>
  <c r="EI56" i="35"/>
  <c r="EG56" i="35"/>
  <c r="EH56" i="35" s="1"/>
  <c r="EJ55" i="35"/>
  <c r="EI55" i="35"/>
  <c r="EG55" i="35"/>
  <c r="EH55" i="35" s="1"/>
  <c r="EJ54" i="35"/>
  <c r="EI54" i="35"/>
  <c r="EG54" i="35"/>
  <c r="EH54" i="35" s="1"/>
  <c r="EJ53" i="35"/>
  <c r="EI53" i="35"/>
  <c r="EG53" i="35"/>
  <c r="EH53" i="35" s="1"/>
  <c r="EJ52" i="35"/>
  <c r="EI52" i="35"/>
  <c r="EG52" i="35"/>
  <c r="EH52" i="35" s="1"/>
  <c r="EJ51" i="35"/>
  <c r="EI51" i="35"/>
  <c r="EG51" i="35"/>
  <c r="EH51" i="35" s="1"/>
  <c r="EJ50" i="35"/>
  <c r="EI50" i="35"/>
  <c r="EG50" i="35"/>
  <c r="EH50" i="35" s="1"/>
  <c r="EJ49" i="35"/>
  <c r="EI49" i="35"/>
  <c r="EG49" i="35"/>
  <c r="EH49" i="35" s="1"/>
  <c r="EJ48" i="35"/>
  <c r="EI48" i="35"/>
  <c r="EG48" i="35"/>
  <c r="EH48" i="35" s="1"/>
  <c r="EJ47" i="35"/>
  <c r="EI47" i="35"/>
  <c r="EG47" i="35"/>
  <c r="EH47" i="35" s="1"/>
  <c r="EJ46" i="35"/>
  <c r="EI46" i="35"/>
  <c r="EG46" i="35"/>
  <c r="EH46" i="35" s="1"/>
  <c r="EJ45" i="35"/>
  <c r="EI45" i="35"/>
  <c r="EG45" i="35"/>
  <c r="EH45" i="35" s="1"/>
  <c r="EJ44" i="35"/>
  <c r="EI44" i="35"/>
  <c r="EG44" i="35"/>
  <c r="EH44" i="35" s="1"/>
  <c r="EJ43" i="35"/>
  <c r="EI43" i="35"/>
  <c r="EG43" i="35"/>
  <c r="EH43" i="35" s="1"/>
  <c r="EJ42" i="35"/>
  <c r="EI42" i="35"/>
  <c r="EG42" i="35"/>
  <c r="EH42" i="35" s="1"/>
  <c r="EJ41" i="35"/>
  <c r="EI41" i="35"/>
  <c r="EG41" i="35"/>
  <c r="EH41" i="35" s="1"/>
  <c r="EJ40" i="35"/>
  <c r="EI40" i="35"/>
  <c r="EG40" i="35"/>
  <c r="EH40" i="35" s="1"/>
  <c r="EJ39" i="35"/>
  <c r="EI39" i="35"/>
  <c r="EG39" i="35"/>
  <c r="EH39" i="35" s="1"/>
  <c r="EJ38" i="35"/>
  <c r="EI38" i="35"/>
  <c r="EG38" i="35"/>
  <c r="EH38" i="35" s="1"/>
  <c r="EJ37" i="35"/>
  <c r="EI37" i="35"/>
  <c r="EG37" i="35"/>
  <c r="EH37" i="35" s="1"/>
  <c r="EJ36" i="35"/>
  <c r="EI36" i="35"/>
  <c r="EG36" i="35"/>
  <c r="EH36" i="35" s="1"/>
  <c r="EJ35" i="35"/>
  <c r="EI35" i="35"/>
  <c r="EG35" i="35"/>
  <c r="EH35" i="35" s="1"/>
  <c r="EJ34" i="35"/>
  <c r="EI34" i="35"/>
  <c r="EG34" i="35"/>
  <c r="EH34" i="35" s="1"/>
  <c r="EJ33" i="35"/>
  <c r="EI33" i="35"/>
  <c r="EG33" i="35"/>
  <c r="EH33" i="35" s="1"/>
  <c r="EJ32" i="35"/>
  <c r="EI32" i="35"/>
  <c r="EG32" i="35"/>
  <c r="EH32" i="35" s="1"/>
  <c r="EJ31" i="35"/>
  <c r="EI31" i="35"/>
  <c r="EG31" i="35"/>
  <c r="EH31" i="35" s="1"/>
  <c r="EJ30" i="35"/>
  <c r="EI30" i="35"/>
  <c r="EG30" i="35"/>
  <c r="EH30" i="35" s="1"/>
  <c r="EJ29" i="35"/>
  <c r="EI29" i="35"/>
  <c r="EG29" i="35"/>
  <c r="EH29" i="35" s="1"/>
  <c r="EJ28" i="35"/>
  <c r="EI28" i="35"/>
  <c r="EG28" i="35"/>
  <c r="EH28" i="35" s="1"/>
  <c r="EJ27" i="35"/>
  <c r="EI27" i="35"/>
  <c r="EG27" i="35"/>
  <c r="EH27" i="35" s="1"/>
  <c r="EJ26" i="35"/>
  <c r="EI26" i="35"/>
  <c r="EG26" i="35"/>
  <c r="EH26" i="35" s="1"/>
  <c r="EJ25" i="35"/>
  <c r="EI25" i="35"/>
  <c r="EG25" i="35"/>
  <c r="EH25" i="35" s="1"/>
  <c r="EJ24" i="35"/>
  <c r="EI24" i="35"/>
  <c r="EG24" i="35"/>
  <c r="EH24" i="35" s="1"/>
  <c r="EJ23" i="35"/>
  <c r="EI23" i="35"/>
  <c r="EG23" i="35"/>
  <c r="EH23" i="35" s="1"/>
  <c r="EJ22" i="35"/>
  <c r="EI22" i="35"/>
  <c r="EG22" i="35"/>
  <c r="EH22" i="35" s="1"/>
  <c r="EJ21" i="35"/>
  <c r="EI21" i="35"/>
  <c r="EG21" i="35"/>
  <c r="EH21" i="35" s="1"/>
  <c r="EJ20" i="35"/>
  <c r="EI20" i="35"/>
  <c r="EG20" i="35"/>
  <c r="EH20" i="35" s="1"/>
  <c r="EJ19" i="35"/>
  <c r="EI19" i="35"/>
  <c r="EG19" i="35"/>
  <c r="EH19" i="35" s="1"/>
  <c r="EJ18" i="35"/>
  <c r="EI18" i="35"/>
  <c r="EG18" i="35"/>
  <c r="EH18" i="35" s="1"/>
  <c r="EJ17" i="35"/>
  <c r="EI17" i="35"/>
  <c r="EG17" i="35"/>
  <c r="EH17" i="35" s="1"/>
  <c r="EJ16" i="35"/>
  <c r="EI16" i="35"/>
  <c r="EG16" i="35"/>
  <c r="EH16" i="35" s="1"/>
  <c r="EJ15" i="35"/>
  <c r="EI15" i="35"/>
  <c r="EG15" i="35"/>
  <c r="EH15" i="35" s="1"/>
  <c r="EJ14" i="35"/>
  <c r="EI14" i="35"/>
  <c r="EG14" i="35"/>
  <c r="EH14" i="35" s="1"/>
  <c r="EJ13" i="35"/>
  <c r="EI13" i="35"/>
  <c r="EG13" i="35"/>
  <c r="EH13" i="35" s="1"/>
  <c r="EJ12" i="35"/>
  <c r="EI12" i="35"/>
  <c r="EG12" i="35"/>
  <c r="EH12" i="35" s="1"/>
  <c r="EJ11" i="35"/>
  <c r="EI11" i="35"/>
  <c r="EG11" i="35"/>
  <c r="EH11" i="35" s="1"/>
  <c r="EJ10" i="35"/>
  <c r="EI10" i="35"/>
  <c r="EG10" i="35"/>
  <c r="EH10" i="35" s="1"/>
  <c r="EJ9" i="35"/>
  <c r="EI9" i="35"/>
  <c r="EG9" i="35"/>
  <c r="EH9" i="35" s="1"/>
  <c r="EJ8" i="35"/>
  <c r="EI8" i="35"/>
  <c r="EG8" i="35"/>
  <c r="EH8" i="35" s="1"/>
  <c r="EJ7" i="35"/>
  <c r="EI7" i="35"/>
  <c r="EG7" i="35"/>
  <c r="EH7" i="35" s="1"/>
  <c r="DV506" i="35"/>
  <c r="DU506" i="35"/>
  <c r="DS506" i="35"/>
  <c r="DT506" i="35" s="1"/>
  <c r="DV505" i="35"/>
  <c r="DU505" i="35"/>
  <c r="DS505" i="35"/>
  <c r="DT505" i="35" s="1"/>
  <c r="DV504" i="35"/>
  <c r="DU504" i="35"/>
  <c r="DS504" i="35"/>
  <c r="DT504" i="35" s="1"/>
  <c r="DV503" i="35"/>
  <c r="DU503" i="35"/>
  <c r="DS503" i="35"/>
  <c r="DT503" i="35" s="1"/>
  <c r="DV502" i="35"/>
  <c r="DU502" i="35"/>
  <c r="DS502" i="35"/>
  <c r="DT502" i="35" s="1"/>
  <c r="DV501" i="35"/>
  <c r="DU501" i="35"/>
  <c r="DS501" i="35"/>
  <c r="DT501" i="35" s="1"/>
  <c r="DV500" i="35"/>
  <c r="DU500" i="35"/>
  <c r="DS500" i="35"/>
  <c r="DT500" i="35" s="1"/>
  <c r="DV499" i="35"/>
  <c r="DU499" i="35"/>
  <c r="DS499" i="35"/>
  <c r="DT499" i="35" s="1"/>
  <c r="DV498" i="35"/>
  <c r="DU498" i="35"/>
  <c r="DS498" i="35"/>
  <c r="DT498" i="35" s="1"/>
  <c r="DV497" i="35"/>
  <c r="DU497" i="35"/>
  <c r="DS497" i="35"/>
  <c r="DT497" i="35" s="1"/>
  <c r="DV496" i="35"/>
  <c r="DU496" i="35"/>
  <c r="DS496" i="35"/>
  <c r="DT496" i="35" s="1"/>
  <c r="DV495" i="35"/>
  <c r="DU495" i="35"/>
  <c r="DS495" i="35"/>
  <c r="DT495" i="35" s="1"/>
  <c r="DV494" i="35"/>
  <c r="DU494" i="35"/>
  <c r="DS494" i="35"/>
  <c r="DT494" i="35" s="1"/>
  <c r="DV493" i="35"/>
  <c r="DU493" i="35"/>
  <c r="DS493" i="35"/>
  <c r="DT493" i="35" s="1"/>
  <c r="DV492" i="35"/>
  <c r="DU492" i="35"/>
  <c r="DS492" i="35"/>
  <c r="DT492" i="35" s="1"/>
  <c r="DV491" i="35"/>
  <c r="DU491" i="35"/>
  <c r="DS491" i="35"/>
  <c r="DT491" i="35" s="1"/>
  <c r="DV490" i="35"/>
  <c r="DU490" i="35"/>
  <c r="DS490" i="35"/>
  <c r="DT490" i="35" s="1"/>
  <c r="DV489" i="35"/>
  <c r="DU489" i="35"/>
  <c r="DS489" i="35"/>
  <c r="DT489" i="35" s="1"/>
  <c r="DV488" i="35"/>
  <c r="DU488" i="35"/>
  <c r="DS488" i="35"/>
  <c r="DT488" i="35" s="1"/>
  <c r="DV487" i="35"/>
  <c r="DU487" i="35"/>
  <c r="DS487" i="35"/>
  <c r="DT487" i="35" s="1"/>
  <c r="DV486" i="35"/>
  <c r="DU486" i="35"/>
  <c r="DS486" i="35"/>
  <c r="DT486" i="35" s="1"/>
  <c r="DV485" i="35"/>
  <c r="DU485" i="35"/>
  <c r="DS485" i="35"/>
  <c r="DT485" i="35" s="1"/>
  <c r="DV484" i="35"/>
  <c r="DU484" i="35"/>
  <c r="DS484" i="35"/>
  <c r="DT484" i="35" s="1"/>
  <c r="DV483" i="35"/>
  <c r="DU483" i="35"/>
  <c r="DS483" i="35"/>
  <c r="DT483" i="35" s="1"/>
  <c r="DV482" i="35"/>
  <c r="DU482" i="35"/>
  <c r="DS482" i="35"/>
  <c r="DT482" i="35" s="1"/>
  <c r="DV481" i="35"/>
  <c r="DU481" i="35"/>
  <c r="DS481" i="35"/>
  <c r="DT481" i="35" s="1"/>
  <c r="DV480" i="35"/>
  <c r="DU480" i="35"/>
  <c r="DS480" i="35"/>
  <c r="DT480" i="35" s="1"/>
  <c r="DV479" i="35"/>
  <c r="DU479" i="35"/>
  <c r="DS479" i="35"/>
  <c r="DT479" i="35" s="1"/>
  <c r="DV478" i="35"/>
  <c r="DU478" i="35"/>
  <c r="DS478" i="35"/>
  <c r="DT478" i="35" s="1"/>
  <c r="DV477" i="35"/>
  <c r="DU477" i="35"/>
  <c r="DS477" i="35"/>
  <c r="DT477" i="35" s="1"/>
  <c r="DV476" i="35"/>
  <c r="DU476" i="35"/>
  <c r="DS476" i="35"/>
  <c r="DT476" i="35" s="1"/>
  <c r="DV475" i="35"/>
  <c r="DU475" i="35"/>
  <c r="DS475" i="35"/>
  <c r="DT475" i="35" s="1"/>
  <c r="DV474" i="35"/>
  <c r="DU474" i="35"/>
  <c r="DS474" i="35"/>
  <c r="DT474" i="35" s="1"/>
  <c r="DV473" i="35"/>
  <c r="DU473" i="35"/>
  <c r="DS473" i="35"/>
  <c r="DT473" i="35" s="1"/>
  <c r="DV472" i="35"/>
  <c r="DU472" i="35"/>
  <c r="DS472" i="35"/>
  <c r="DT472" i="35" s="1"/>
  <c r="DV471" i="35"/>
  <c r="DU471" i="35"/>
  <c r="DS471" i="35"/>
  <c r="DT471" i="35" s="1"/>
  <c r="DV470" i="35"/>
  <c r="DU470" i="35"/>
  <c r="DS470" i="35"/>
  <c r="DT470" i="35" s="1"/>
  <c r="DV469" i="35"/>
  <c r="DU469" i="35"/>
  <c r="DS469" i="35"/>
  <c r="DT469" i="35" s="1"/>
  <c r="DV468" i="35"/>
  <c r="DU468" i="35"/>
  <c r="DS468" i="35"/>
  <c r="DT468" i="35" s="1"/>
  <c r="DV467" i="35"/>
  <c r="DU467" i="35"/>
  <c r="DS467" i="35"/>
  <c r="DT467" i="35" s="1"/>
  <c r="DV466" i="35"/>
  <c r="DU466" i="35"/>
  <c r="DS466" i="35"/>
  <c r="DT466" i="35" s="1"/>
  <c r="DV465" i="35"/>
  <c r="DU465" i="35"/>
  <c r="DS465" i="35"/>
  <c r="DT465" i="35" s="1"/>
  <c r="DV464" i="35"/>
  <c r="DU464" i="35"/>
  <c r="DS464" i="35"/>
  <c r="DT464" i="35" s="1"/>
  <c r="DV463" i="35"/>
  <c r="DU463" i="35"/>
  <c r="DS463" i="35"/>
  <c r="DT463" i="35" s="1"/>
  <c r="DV462" i="35"/>
  <c r="DU462" i="35"/>
  <c r="DS462" i="35"/>
  <c r="DT462" i="35" s="1"/>
  <c r="DV461" i="35"/>
  <c r="DU461" i="35"/>
  <c r="DS461" i="35"/>
  <c r="DT461" i="35" s="1"/>
  <c r="DV460" i="35"/>
  <c r="DU460" i="35"/>
  <c r="DS460" i="35"/>
  <c r="DT460" i="35" s="1"/>
  <c r="DV459" i="35"/>
  <c r="DU459" i="35"/>
  <c r="DS459" i="35"/>
  <c r="DT459" i="35" s="1"/>
  <c r="DV458" i="35"/>
  <c r="DU458" i="35"/>
  <c r="DS458" i="35"/>
  <c r="DT458" i="35" s="1"/>
  <c r="DV457" i="35"/>
  <c r="DU457" i="35"/>
  <c r="DS457" i="35"/>
  <c r="DT457" i="35" s="1"/>
  <c r="DV456" i="35"/>
  <c r="DU456" i="35"/>
  <c r="DS456" i="35"/>
  <c r="DT456" i="35" s="1"/>
  <c r="DV455" i="35"/>
  <c r="DU455" i="35"/>
  <c r="DS455" i="35"/>
  <c r="DT455" i="35" s="1"/>
  <c r="DV454" i="35"/>
  <c r="DU454" i="35"/>
  <c r="DS454" i="35"/>
  <c r="DT454" i="35" s="1"/>
  <c r="DV453" i="35"/>
  <c r="DU453" i="35"/>
  <c r="DS453" i="35"/>
  <c r="DT453" i="35" s="1"/>
  <c r="DV452" i="35"/>
  <c r="DU452" i="35"/>
  <c r="DS452" i="35"/>
  <c r="DT452" i="35" s="1"/>
  <c r="DV451" i="35"/>
  <c r="DU451" i="35"/>
  <c r="DS451" i="35"/>
  <c r="DT451" i="35" s="1"/>
  <c r="DV450" i="35"/>
  <c r="DU450" i="35"/>
  <c r="DS450" i="35"/>
  <c r="DT450" i="35" s="1"/>
  <c r="DV449" i="35"/>
  <c r="DU449" i="35"/>
  <c r="DS449" i="35"/>
  <c r="DT449" i="35" s="1"/>
  <c r="DV448" i="35"/>
  <c r="DU448" i="35"/>
  <c r="DS448" i="35"/>
  <c r="DT448" i="35" s="1"/>
  <c r="DV447" i="35"/>
  <c r="DU447" i="35"/>
  <c r="DS447" i="35"/>
  <c r="DT447" i="35" s="1"/>
  <c r="DV446" i="35"/>
  <c r="DU446" i="35"/>
  <c r="DS446" i="35"/>
  <c r="DT446" i="35" s="1"/>
  <c r="DV445" i="35"/>
  <c r="DU445" i="35"/>
  <c r="DS445" i="35"/>
  <c r="DT445" i="35" s="1"/>
  <c r="DV444" i="35"/>
  <c r="DU444" i="35"/>
  <c r="DS444" i="35"/>
  <c r="DT444" i="35" s="1"/>
  <c r="DV443" i="35"/>
  <c r="DU443" i="35"/>
  <c r="DS443" i="35"/>
  <c r="DT443" i="35" s="1"/>
  <c r="DV442" i="35"/>
  <c r="DU442" i="35"/>
  <c r="DS442" i="35"/>
  <c r="DT442" i="35" s="1"/>
  <c r="DV441" i="35"/>
  <c r="DU441" i="35"/>
  <c r="DS441" i="35"/>
  <c r="DT441" i="35" s="1"/>
  <c r="DV440" i="35"/>
  <c r="DU440" i="35"/>
  <c r="DS440" i="35"/>
  <c r="DT440" i="35" s="1"/>
  <c r="DV439" i="35"/>
  <c r="DU439" i="35"/>
  <c r="DS439" i="35"/>
  <c r="DT439" i="35" s="1"/>
  <c r="DV438" i="35"/>
  <c r="DU438" i="35"/>
  <c r="DS438" i="35"/>
  <c r="DT438" i="35" s="1"/>
  <c r="DV437" i="35"/>
  <c r="DU437" i="35"/>
  <c r="DS437" i="35"/>
  <c r="DT437" i="35" s="1"/>
  <c r="DV436" i="35"/>
  <c r="DU436" i="35"/>
  <c r="DS436" i="35"/>
  <c r="DT436" i="35" s="1"/>
  <c r="DV435" i="35"/>
  <c r="DU435" i="35"/>
  <c r="DS435" i="35"/>
  <c r="DT435" i="35" s="1"/>
  <c r="DV434" i="35"/>
  <c r="DU434" i="35"/>
  <c r="DS434" i="35"/>
  <c r="DT434" i="35" s="1"/>
  <c r="DV433" i="35"/>
  <c r="DU433" i="35"/>
  <c r="DS433" i="35"/>
  <c r="DT433" i="35" s="1"/>
  <c r="DV432" i="35"/>
  <c r="DU432" i="35"/>
  <c r="DS432" i="35"/>
  <c r="DT432" i="35" s="1"/>
  <c r="DV431" i="35"/>
  <c r="DU431" i="35"/>
  <c r="DS431" i="35"/>
  <c r="DT431" i="35" s="1"/>
  <c r="DV430" i="35"/>
  <c r="DU430" i="35"/>
  <c r="DS430" i="35"/>
  <c r="DT430" i="35" s="1"/>
  <c r="DV429" i="35"/>
  <c r="DU429" i="35"/>
  <c r="DS429" i="35"/>
  <c r="DT429" i="35" s="1"/>
  <c r="DV428" i="35"/>
  <c r="DU428" i="35"/>
  <c r="DS428" i="35"/>
  <c r="DT428" i="35" s="1"/>
  <c r="DV427" i="35"/>
  <c r="DU427" i="35"/>
  <c r="DS427" i="35"/>
  <c r="DT427" i="35" s="1"/>
  <c r="DV426" i="35"/>
  <c r="DU426" i="35"/>
  <c r="DS426" i="35"/>
  <c r="DT426" i="35" s="1"/>
  <c r="DV425" i="35"/>
  <c r="DU425" i="35"/>
  <c r="DS425" i="35"/>
  <c r="DT425" i="35" s="1"/>
  <c r="DV424" i="35"/>
  <c r="DU424" i="35"/>
  <c r="DS424" i="35"/>
  <c r="DT424" i="35" s="1"/>
  <c r="DV423" i="35"/>
  <c r="DU423" i="35"/>
  <c r="DS423" i="35"/>
  <c r="DT423" i="35" s="1"/>
  <c r="DV422" i="35"/>
  <c r="DU422" i="35"/>
  <c r="DS422" i="35"/>
  <c r="DT422" i="35" s="1"/>
  <c r="DV421" i="35"/>
  <c r="DU421" i="35"/>
  <c r="DS421" i="35"/>
  <c r="DT421" i="35" s="1"/>
  <c r="DV420" i="35"/>
  <c r="DU420" i="35"/>
  <c r="DS420" i="35"/>
  <c r="DT420" i="35" s="1"/>
  <c r="DV419" i="35"/>
  <c r="DU419" i="35"/>
  <c r="DS419" i="35"/>
  <c r="DT419" i="35" s="1"/>
  <c r="DV418" i="35"/>
  <c r="DU418" i="35"/>
  <c r="DS418" i="35"/>
  <c r="DT418" i="35" s="1"/>
  <c r="DV417" i="35"/>
  <c r="DU417" i="35"/>
  <c r="DS417" i="35"/>
  <c r="DT417" i="35" s="1"/>
  <c r="DV416" i="35"/>
  <c r="DU416" i="35"/>
  <c r="DS416" i="35"/>
  <c r="DT416" i="35" s="1"/>
  <c r="DV415" i="35"/>
  <c r="DU415" i="35"/>
  <c r="DS415" i="35"/>
  <c r="DT415" i="35" s="1"/>
  <c r="DV414" i="35"/>
  <c r="DU414" i="35"/>
  <c r="DS414" i="35"/>
  <c r="DT414" i="35" s="1"/>
  <c r="DV413" i="35"/>
  <c r="DU413" i="35"/>
  <c r="DS413" i="35"/>
  <c r="DT413" i="35" s="1"/>
  <c r="DV412" i="35"/>
  <c r="DU412" i="35"/>
  <c r="DS412" i="35"/>
  <c r="DT412" i="35" s="1"/>
  <c r="DV411" i="35"/>
  <c r="DU411" i="35"/>
  <c r="DS411" i="35"/>
  <c r="DT411" i="35" s="1"/>
  <c r="DV410" i="35"/>
  <c r="DU410" i="35"/>
  <c r="DS410" i="35"/>
  <c r="DT410" i="35" s="1"/>
  <c r="DV409" i="35"/>
  <c r="DU409" i="35"/>
  <c r="DS409" i="35"/>
  <c r="DT409" i="35" s="1"/>
  <c r="DV408" i="35"/>
  <c r="DU408" i="35"/>
  <c r="DS408" i="35"/>
  <c r="DT408" i="35" s="1"/>
  <c r="DV407" i="35"/>
  <c r="DU407" i="35"/>
  <c r="DS407" i="35"/>
  <c r="DT407" i="35" s="1"/>
  <c r="DV406" i="35"/>
  <c r="DU406" i="35"/>
  <c r="DS406" i="35"/>
  <c r="DT406" i="35" s="1"/>
  <c r="DV405" i="35"/>
  <c r="DU405" i="35"/>
  <c r="DS405" i="35"/>
  <c r="DT405" i="35" s="1"/>
  <c r="DV404" i="35"/>
  <c r="DU404" i="35"/>
  <c r="DS404" i="35"/>
  <c r="DT404" i="35" s="1"/>
  <c r="DV403" i="35"/>
  <c r="DU403" i="35"/>
  <c r="DS403" i="35"/>
  <c r="DT403" i="35" s="1"/>
  <c r="DV402" i="35"/>
  <c r="DU402" i="35"/>
  <c r="DS402" i="35"/>
  <c r="DT402" i="35" s="1"/>
  <c r="DV401" i="35"/>
  <c r="DU401" i="35"/>
  <c r="DS401" i="35"/>
  <c r="DT401" i="35" s="1"/>
  <c r="DV400" i="35"/>
  <c r="DU400" i="35"/>
  <c r="DS400" i="35"/>
  <c r="DT400" i="35" s="1"/>
  <c r="DV399" i="35"/>
  <c r="DU399" i="35"/>
  <c r="DS399" i="35"/>
  <c r="DT399" i="35" s="1"/>
  <c r="DV398" i="35"/>
  <c r="DU398" i="35"/>
  <c r="DS398" i="35"/>
  <c r="DT398" i="35" s="1"/>
  <c r="DV397" i="35"/>
  <c r="DU397" i="35"/>
  <c r="DS397" i="35"/>
  <c r="DT397" i="35" s="1"/>
  <c r="DV396" i="35"/>
  <c r="DU396" i="35"/>
  <c r="DS396" i="35"/>
  <c r="DT396" i="35" s="1"/>
  <c r="DV395" i="35"/>
  <c r="DU395" i="35"/>
  <c r="DS395" i="35"/>
  <c r="DT395" i="35" s="1"/>
  <c r="DV394" i="35"/>
  <c r="DU394" i="35"/>
  <c r="DS394" i="35"/>
  <c r="DT394" i="35" s="1"/>
  <c r="DV393" i="35"/>
  <c r="DU393" i="35"/>
  <c r="DS393" i="35"/>
  <c r="DT393" i="35" s="1"/>
  <c r="DV392" i="35"/>
  <c r="DU392" i="35"/>
  <c r="DS392" i="35"/>
  <c r="DT392" i="35" s="1"/>
  <c r="DV391" i="35"/>
  <c r="DU391" i="35"/>
  <c r="DS391" i="35"/>
  <c r="DT391" i="35" s="1"/>
  <c r="DV390" i="35"/>
  <c r="DU390" i="35"/>
  <c r="DS390" i="35"/>
  <c r="DT390" i="35" s="1"/>
  <c r="DV389" i="35"/>
  <c r="DU389" i="35"/>
  <c r="DS389" i="35"/>
  <c r="DT389" i="35" s="1"/>
  <c r="DV388" i="35"/>
  <c r="DU388" i="35"/>
  <c r="DS388" i="35"/>
  <c r="DT388" i="35" s="1"/>
  <c r="DV387" i="35"/>
  <c r="DU387" i="35"/>
  <c r="DS387" i="35"/>
  <c r="DT387" i="35" s="1"/>
  <c r="DV386" i="35"/>
  <c r="DU386" i="35"/>
  <c r="DS386" i="35"/>
  <c r="DT386" i="35" s="1"/>
  <c r="DV385" i="35"/>
  <c r="DU385" i="35"/>
  <c r="DS385" i="35"/>
  <c r="DT385" i="35" s="1"/>
  <c r="DV384" i="35"/>
  <c r="DU384" i="35"/>
  <c r="DS384" i="35"/>
  <c r="DT384" i="35" s="1"/>
  <c r="DV383" i="35"/>
  <c r="DU383" i="35"/>
  <c r="DS383" i="35"/>
  <c r="DT383" i="35" s="1"/>
  <c r="DV382" i="35"/>
  <c r="DU382" i="35"/>
  <c r="DS382" i="35"/>
  <c r="DT382" i="35" s="1"/>
  <c r="DV381" i="35"/>
  <c r="DU381" i="35"/>
  <c r="DS381" i="35"/>
  <c r="DT381" i="35" s="1"/>
  <c r="DV380" i="35"/>
  <c r="DU380" i="35"/>
  <c r="DS380" i="35"/>
  <c r="DT380" i="35" s="1"/>
  <c r="DV379" i="35"/>
  <c r="DU379" i="35"/>
  <c r="DS379" i="35"/>
  <c r="DT379" i="35" s="1"/>
  <c r="DV378" i="35"/>
  <c r="DU378" i="35"/>
  <c r="DS378" i="35"/>
  <c r="DT378" i="35" s="1"/>
  <c r="DV377" i="35"/>
  <c r="DU377" i="35"/>
  <c r="DS377" i="35"/>
  <c r="DT377" i="35" s="1"/>
  <c r="DV376" i="35"/>
  <c r="DU376" i="35"/>
  <c r="DS376" i="35"/>
  <c r="DT376" i="35" s="1"/>
  <c r="DV375" i="35"/>
  <c r="DU375" i="35"/>
  <c r="DS375" i="35"/>
  <c r="DT375" i="35" s="1"/>
  <c r="DV374" i="35"/>
  <c r="DU374" i="35"/>
  <c r="DS374" i="35"/>
  <c r="DT374" i="35" s="1"/>
  <c r="DV373" i="35"/>
  <c r="DU373" i="35"/>
  <c r="DS373" i="35"/>
  <c r="DT373" i="35" s="1"/>
  <c r="DV372" i="35"/>
  <c r="DU372" i="35"/>
  <c r="DS372" i="35"/>
  <c r="DT372" i="35" s="1"/>
  <c r="DV371" i="35"/>
  <c r="DU371" i="35"/>
  <c r="DS371" i="35"/>
  <c r="DT371" i="35" s="1"/>
  <c r="DV370" i="35"/>
  <c r="DU370" i="35"/>
  <c r="DS370" i="35"/>
  <c r="DT370" i="35" s="1"/>
  <c r="DV369" i="35"/>
  <c r="DU369" i="35"/>
  <c r="DS369" i="35"/>
  <c r="DT369" i="35" s="1"/>
  <c r="DV368" i="35"/>
  <c r="DU368" i="35"/>
  <c r="DS368" i="35"/>
  <c r="DT368" i="35" s="1"/>
  <c r="DV367" i="35"/>
  <c r="DU367" i="35"/>
  <c r="DS367" i="35"/>
  <c r="DT367" i="35" s="1"/>
  <c r="DV366" i="35"/>
  <c r="DU366" i="35"/>
  <c r="DS366" i="35"/>
  <c r="DT366" i="35" s="1"/>
  <c r="DV365" i="35"/>
  <c r="DU365" i="35"/>
  <c r="DS365" i="35"/>
  <c r="DT365" i="35" s="1"/>
  <c r="DV364" i="35"/>
  <c r="DU364" i="35"/>
  <c r="DS364" i="35"/>
  <c r="DT364" i="35" s="1"/>
  <c r="DV363" i="35"/>
  <c r="DU363" i="35"/>
  <c r="DS363" i="35"/>
  <c r="DT363" i="35" s="1"/>
  <c r="DV362" i="35"/>
  <c r="DU362" i="35"/>
  <c r="DS362" i="35"/>
  <c r="DT362" i="35" s="1"/>
  <c r="DV361" i="35"/>
  <c r="DU361" i="35"/>
  <c r="DS361" i="35"/>
  <c r="DT361" i="35" s="1"/>
  <c r="DV360" i="35"/>
  <c r="DU360" i="35"/>
  <c r="DS360" i="35"/>
  <c r="DT360" i="35" s="1"/>
  <c r="DV359" i="35"/>
  <c r="DU359" i="35"/>
  <c r="DS359" i="35"/>
  <c r="DT359" i="35" s="1"/>
  <c r="DV358" i="35"/>
  <c r="DU358" i="35"/>
  <c r="DS358" i="35"/>
  <c r="DT358" i="35" s="1"/>
  <c r="DV357" i="35"/>
  <c r="DU357" i="35"/>
  <c r="DS357" i="35"/>
  <c r="DT357" i="35" s="1"/>
  <c r="DV356" i="35"/>
  <c r="DU356" i="35"/>
  <c r="DS356" i="35"/>
  <c r="DT356" i="35" s="1"/>
  <c r="DV355" i="35"/>
  <c r="DU355" i="35"/>
  <c r="DS355" i="35"/>
  <c r="DT355" i="35" s="1"/>
  <c r="DV354" i="35"/>
  <c r="DU354" i="35"/>
  <c r="DS354" i="35"/>
  <c r="DT354" i="35" s="1"/>
  <c r="DV353" i="35"/>
  <c r="DU353" i="35"/>
  <c r="DS353" i="35"/>
  <c r="DT353" i="35" s="1"/>
  <c r="DV352" i="35"/>
  <c r="DU352" i="35"/>
  <c r="DS352" i="35"/>
  <c r="DT352" i="35" s="1"/>
  <c r="DV351" i="35"/>
  <c r="DU351" i="35"/>
  <c r="DS351" i="35"/>
  <c r="DT351" i="35" s="1"/>
  <c r="DV350" i="35"/>
  <c r="DU350" i="35"/>
  <c r="DS350" i="35"/>
  <c r="DT350" i="35" s="1"/>
  <c r="DV349" i="35"/>
  <c r="DU349" i="35"/>
  <c r="DS349" i="35"/>
  <c r="DT349" i="35" s="1"/>
  <c r="DV348" i="35"/>
  <c r="DU348" i="35"/>
  <c r="DS348" i="35"/>
  <c r="DT348" i="35" s="1"/>
  <c r="DV347" i="35"/>
  <c r="DU347" i="35"/>
  <c r="DS347" i="35"/>
  <c r="DT347" i="35" s="1"/>
  <c r="DV346" i="35"/>
  <c r="DU346" i="35"/>
  <c r="DS346" i="35"/>
  <c r="DT346" i="35" s="1"/>
  <c r="DV345" i="35"/>
  <c r="DU345" i="35"/>
  <c r="DS345" i="35"/>
  <c r="DT345" i="35" s="1"/>
  <c r="DV344" i="35"/>
  <c r="DU344" i="35"/>
  <c r="DS344" i="35"/>
  <c r="DT344" i="35" s="1"/>
  <c r="DV343" i="35"/>
  <c r="DU343" i="35"/>
  <c r="DS343" i="35"/>
  <c r="DT343" i="35" s="1"/>
  <c r="DV342" i="35"/>
  <c r="DU342" i="35"/>
  <c r="DS342" i="35"/>
  <c r="DT342" i="35" s="1"/>
  <c r="DV341" i="35"/>
  <c r="DU341" i="35"/>
  <c r="DS341" i="35"/>
  <c r="DT341" i="35" s="1"/>
  <c r="DV340" i="35"/>
  <c r="DU340" i="35"/>
  <c r="DS340" i="35"/>
  <c r="DT340" i="35" s="1"/>
  <c r="DV339" i="35"/>
  <c r="DU339" i="35"/>
  <c r="DS339" i="35"/>
  <c r="DT339" i="35" s="1"/>
  <c r="DV338" i="35"/>
  <c r="DU338" i="35"/>
  <c r="DS338" i="35"/>
  <c r="DT338" i="35" s="1"/>
  <c r="DV337" i="35"/>
  <c r="DU337" i="35"/>
  <c r="DS337" i="35"/>
  <c r="DT337" i="35" s="1"/>
  <c r="DV336" i="35"/>
  <c r="DU336" i="35"/>
  <c r="DS336" i="35"/>
  <c r="DT336" i="35" s="1"/>
  <c r="DV335" i="35"/>
  <c r="DU335" i="35"/>
  <c r="DS335" i="35"/>
  <c r="DT335" i="35" s="1"/>
  <c r="DV334" i="35"/>
  <c r="DU334" i="35"/>
  <c r="DS334" i="35"/>
  <c r="DT334" i="35" s="1"/>
  <c r="DV333" i="35"/>
  <c r="DU333" i="35"/>
  <c r="DS333" i="35"/>
  <c r="DT333" i="35" s="1"/>
  <c r="DV332" i="35"/>
  <c r="DU332" i="35"/>
  <c r="DS332" i="35"/>
  <c r="DT332" i="35" s="1"/>
  <c r="DV331" i="35"/>
  <c r="DU331" i="35"/>
  <c r="DS331" i="35"/>
  <c r="DT331" i="35" s="1"/>
  <c r="DV330" i="35"/>
  <c r="DU330" i="35"/>
  <c r="DS330" i="35"/>
  <c r="DT330" i="35" s="1"/>
  <c r="DV329" i="35"/>
  <c r="DU329" i="35"/>
  <c r="DS329" i="35"/>
  <c r="DT329" i="35" s="1"/>
  <c r="DV328" i="35"/>
  <c r="DU328" i="35"/>
  <c r="DS328" i="35"/>
  <c r="DT328" i="35" s="1"/>
  <c r="DV327" i="35"/>
  <c r="DU327" i="35"/>
  <c r="DS327" i="35"/>
  <c r="DT327" i="35" s="1"/>
  <c r="DV326" i="35"/>
  <c r="DU326" i="35"/>
  <c r="DS326" i="35"/>
  <c r="DT326" i="35" s="1"/>
  <c r="DV325" i="35"/>
  <c r="DU325" i="35"/>
  <c r="DS325" i="35"/>
  <c r="DT325" i="35" s="1"/>
  <c r="DV324" i="35"/>
  <c r="DU324" i="35"/>
  <c r="DS324" i="35"/>
  <c r="DT324" i="35" s="1"/>
  <c r="DV323" i="35"/>
  <c r="DU323" i="35"/>
  <c r="DS323" i="35"/>
  <c r="DT323" i="35" s="1"/>
  <c r="DV322" i="35"/>
  <c r="DU322" i="35"/>
  <c r="DS322" i="35"/>
  <c r="DT322" i="35" s="1"/>
  <c r="DV321" i="35"/>
  <c r="DU321" i="35"/>
  <c r="DS321" i="35"/>
  <c r="DT321" i="35" s="1"/>
  <c r="DV320" i="35"/>
  <c r="DU320" i="35"/>
  <c r="DS320" i="35"/>
  <c r="DT320" i="35" s="1"/>
  <c r="DV319" i="35"/>
  <c r="DU319" i="35"/>
  <c r="DS319" i="35"/>
  <c r="DT319" i="35" s="1"/>
  <c r="DV318" i="35"/>
  <c r="DU318" i="35"/>
  <c r="DS318" i="35"/>
  <c r="DT318" i="35" s="1"/>
  <c r="DV317" i="35"/>
  <c r="DU317" i="35"/>
  <c r="DS317" i="35"/>
  <c r="DT317" i="35" s="1"/>
  <c r="DV316" i="35"/>
  <c r="DU316" i="35"/>
  <c r="DS316" i="35"/>
  <c r="DT316" i="35" s="1"/>
  <c r="DV315" i="35"/>
  <c r="DU315" i="35"/>
  <c r="DS315" i="35"/>
  <c r="DT315" i="35" s="1"/>
  <c r="DV314" i="35"/>
  <c r="DU314" i="35"/>
  <c r="DS314" i="35"/>
  <c r="DT314" i="35" s="1"/>
  <c r="DV313" i="35"/>
  <c r="DU313" i="35"/>
  <c r="DS313" i="35"/>
  <c r="DT313" i="35" s="1"/>
  <c r="DV312" i="35"/>
  <c r="DU312" i="35"/>
  <c r="DS312" i="35"/>
  <c r="DT312" i="35" s="1"/>
  <c r="DV311" i="35"/>
  <c r="DU311" i="35"/>
  <c r="DS311" i="35"/>
  <c r="DT311" i="35" s="1"/>
  <c r="DV310" i="35"/>
  <c r="DU310" i="35"/>
  <c r="DS310" i="35"/>
  <c r="DT310" i="35" s="1"/>
  <c r="DV309" i="35"/>
  <c r="DU309" i="35"/>
  <c r="DS309" i="35"/>
  <c r="DT309" i="35" s="1"/>
  <c r="DV308" i="35"/>
  <c r="DU308" i="35"/>
  <c r="DS308" i="35"/>
  <c r="DT308" i="35" s="1"/>
  <c r="DV307" i="35"/>
  <c r="DU307" i="35"/>
  <c r="DS307" i="35"/>
  <c r="DT307" i="35" s="1"/>
  <c r="DV306" i="35"/>
  <c r="DU306" i="35"/>
  <c r="DS306" i="35"/>
  <c r="DT306" i="35" s="1"/>
  <c r="DV305" i="35"/>
  <c r="DU305" i="35"/>
  <c r="DS305" i="35"/>
  <c r="DT305" i="35" s="1"/>
  <c r="DV304" i="35"/>
  <c r="DU304" i="35"/>
  <c r="DS304" i="35"/>
  <c r="DT304" i="35" s="1"/>
  <c r="DV303" i="35"/>
  <c r="DU303" i="35"/>
  <c r="DS303" i="35"/>
  <c r="DT303" i="35" s="1"/>
  <c r="DV302" i="35"/>
  <c r="DU302" i="35"/>
  <c r="DS302" i="35"/>
  <c r="DT302" i="35" s="1"/>
  <c r="DV301" i="35"/>
  <c r="DU301" i="35"/>
  <c r="DS301" i="35"/>
  <c r="DT301" i="35" s="1"/>
  <c r="DV300" i="35"/>
  <c r="DU300" i="35"/>
  <c r="DS300" i="35"/>
  <c r="DT300" i="35" s="1"/>
  <c r="DV299" i="35"/>
  <c r="DU299" i="35"/>
  <c r="DS299" i="35"/>
  <c r="DT299" i="35" s="1"/>
  <c r="DV298" i="35"/>
  <c r="DU298" i="35"/>
  <c r="DS298" i="35"/>
  <c r="DT298" i="35" s="1"/>
  <c r="DV297" i="35"/>
  <c r="DU297" i="35"/>
  <c r="DS297" i="35"/>
  <c r="DT297" i="35" s="1"/>
  <c r="DV296" i="35"/>
  <c r="DU296" i="35"/>
  <c r="DS296" i="35"/>
  <c r="DT296" i="35" s="1"/>
  <c r="DV295" i="35"/>
  <c r="DU295" i="35"/>
  <c r="DS295" i="35"/>
  <c r="DT295" i="35" s="1"/>
  <c r="DV294" i="35"/>
  <c r="DU294" i="35"/>
  <c r="DS294" i="35"/>
  <c r="DT294" i="35" s="1"/>
  <c r="DV293" i="35"/>
  <c r="DU293" i="35"/>
  <c r="DS293" i="35"/>
  <c r="DT293" i="35" s="1"/>
  <c r="DV292" i="35"/>
  <c r="DU292" i="35"/>
  <c r="DS292" i="35"/>
  <c r="DT292" i="35" s="1"/>
  <c r="DV291" i="35"/>
  <c r="DU291" i="35"/>
  <c r="DS291" i="35"/>
  <c r="DT291" i="35" s="1"/>
  <c r="DV290" i="35"/>
  <c r="DU290" i="35"/>
  <c r="DS290" i="35"/>
  <c r="DT290" i="35" s="1"/>
  <c r="DV289" i="35"/>
  <c r="DU289" i="35"/>
  <c r="DS289" i="35"/>
  <c r="DT289" i="35" s="1"/>
  <c r="DV288" i="35"/>
  <c r="DU288" i="35"/>
  <c r="DS288" i="35"/>
  <c r="DT288" i="35" s="1"/>
  <c r="DV287" i="35"/>
  <c r="DU287" i="35"/>
  <c r="DS287" i="35"/>
  <c r="DT287" i="35" s="1"/>
  <c r="DV286" i="35"/>
  <c r="DU286" i="35"/>
  <c r="DS286" i="35"/>
  <c r="DT286" i="35" s="1"/>
  <c r="DV285" i="35"/>
  <c r="DU285" i="35"/>
  <c r="DS285" i="35"/>
  <c r="DT285" i="35" s="1"/>
  <c r="DV284" i="35"/>
  <c r="DU284" i="35"/>
  <c r="DS284" i="35"/>
  <c r="DT284" i="35" s="1"/>
  <c r="DV283" i="35"/>
  <c r="DU283" i="35"/>
  <c r="DS283" i="35"/>
  <c r="DT283" i="35" s="1"/>
  <c r="DV282" i="35"/>
  <c r="DU282" i="35"/>
  <c r="DS282" i="35"/>
  <c r="DT282" i="35" s="1"/>
  <c r="DV281" i="35"/>
  <c r="DU281" i="35"/>
  <c r="DS281" i="35"/>
  <c r="DT281" i="35" s="1"/>
  <c r="DV280" i="35"/>
  <c r="DU280" i="35"/>
  <c r="DS280" i="35"/>
  <c r="DT280" i="35" s="1"/>
  <c r="DV279" i="35"/>
  <c r="DU279" i="35"/>
  <c r="DS279" i="35"/>
  <c r="DT279" i="35" s="1"/>
  <c r="DV278" i="35"/>
  <c r="DU278" i="35"/>
  <c r="DS278" i="35"/>
  <c r="DT278" i="35" s="1"/>
  <c r="DV277" i="35"/>
  <c r="DU277" i="35"/>
  <c r="DS277" i="35"/>
  <c r="DT277" i="35" s="1"/>
  <c r="DV276" i="35"/>
  <c r="DU276" i="35"/>
  <c r="DS276" i="35"/>
  <c r="DT276" i="35" s="1"/>
  <c r="DV275" i="35"/>
  <c r="DU275" i="35"/>
  <c r="DS275" i="35"/>
  <c r="DT275" i="35" s="1"/>
  <c r="DV274" i="35"/>
  <c r="DU274" i="35"/>
  <c r="DS274" i="35"/>
  <c r="DT274" i="35" s="1"/>
  <c r="DV273" i="35"/>
  <c r="DU273" i="35"/>
  <c r="DS273" i="35"/>
  <c r="DT273" i="35" s="1"/>
  <c r="DV272" i="35"/>
  <c r="DU272" i="35"/>
  <c r="DS272" i="35"/>
  <c r="DT272" i="35" s="1"/>
  <c r="DV271" i="35"/>
  <c r="DU271" i="35"/>
  <c r="DS271" i="35"/>
  <c r="DT271" i="35" s="1"/>
  <c r="DV270" i="35"/>
  <c r="DU270" i="35"/>
  <c r="DS270" i="35"/>
  <c r="DT270" i="35" s="1"/>
  <c r="DV269" i="35"/>
  <c r="DU269" i="35"/>
  <c r="DS269" i="35"/>
  <c r="DT269" i="35" s="1"/>
  <c r="DV268" i="35"/>
  <c r="DU268" i="35"/>
  <c r="DS268" i="35"/>
  <c r="DT268" i="35" s="1"/>
  <c r="DV267" i="35"/>
  <c r="DU267" i="35"/>
  <c r="DS267" i="35"/>
  <c r="DT267" i="35" s="1"/>
  <c r="DV266" i="35"/>
  <c r="DU266" i="35"/>
  <c r="DS266" i="35"/>
  <c r="DT266" i="35" s="1"/>
  <c r="DV265" i="35"/>
  <c r="DU265" i="35"/>
  <c r="DS265" i="35"/>
  <c r="DT265" i="35" s="1"/>
  <c r="DV264" i="35"/>
  <c r="DU264" i="35"/>
  <c r="DS264" i="35"/>
  <c r="DT264" i="35" s="1"/>
  <c r="DV263" i="35"/>
  <c r="DU263" i="35"/>
  <c r="DS263" i="35"/>
  <c r="DT263" i="35" s="1"/>
  <c r="DV262" i="35"/>
  <c r="DU262" i="35"/>
  <c r="DS262" i="35"/>
  <c r="DT262" i="35" s="1"/>
  <c r="DV261" i="35"/>
  <c r="DU261" i="35"/>
  <c r="DS261" i="35"/>
  <c r="DT261" i="35" s="1"/>
  <c r="DV260" i="35"/>
  <c r="DU260" i="35"/>
  <c r="DS260" i="35"/>
  <c r="DT260" i="35" s="1"/>
  <c r="DV259" i="35"/>
  <c r="DU259" i="35"/>
  <c r="DS259" i="35"/>
  <c r="DT259" i="35" s="1"/>
  <c r="DV258" i="35"/>
  <c r="DU258" i="35"/>
  <c r="DS258" i="35"/>
  <c r="DT258" i="35" s="1"/>
  <c r="DV257" i="35"/>
  <c r="DU257" i="35"/>
  <c r="DS257" i="35"/>
  <c r="DT257" i="35" s="1"/>
  <c r="DV256" i="35"/>
  <c r="DU256" i="35"/>
  <c r="DS256" i="35"/>
  <c r="DT256" i="35" s="1"/>
  <c r="DV255" i="35"/>
  <c r="DU255" i="35"/>
  <c r="DS255" i="35"/>
  <c r="DT255" i="35" s="1"/>
  <c r="DV254" i="35"/>
  <c r="DU254" i="35"/>
  <c r="DS254" i="35"/>
  <c r="DT254" i="35" s="1"/>
  <c r="DV253" i="35"/>
  <c r="DU253" i="35"/>
  <c r="DS253" i="35"/>
  <c r="DT253" i="35" s="1"/>
  <c r="DV252" i="35"/>
  <c r="DU252" i="35"/>
  <c r="DS252" i="35"/>
  <c r="DT252" i="35" s="1"/>
  <c r="DV251" i="35"/>
  <c r="DU251" i="35"/>
  <c r="DS251" i="35"/>
  <c r="DT251" i="35" s="1"/>
  <c r="DV250" i="35"/>
  <c r="DU250" i="35"/>
  <c r="DS250" i="35"/>
  <c r="DT250" i="35" s="1"/>
  <c r="DV249" i="35"/>
  <c r="DU249" i="35"/>
  <c r="DS249" i="35"/>
  <c r="DT249" i="35" s="1"/>
  <c r="DV248" i="35"/>
  <c r="DU248" i="35"/>
  <c r="DS248" i="35"/>
  <c r="DT248" i="35" s="1"/>
  <c r="DV247" i="35"/>
  <c r="DU247" i="35"/>
  <c r="DS247" i="35"/>
  <c r="DT247" i="35" s="1"/>
  <c r="DV246" i="35"/>
  <c r="DU246" i="35"/>
  <c r="DS246" i="35"/>
  <c r="DT246" i="35" s="1"/>
  <c r="DV245" i="35"/>
  <c r="DU245" i="35"/>
  <c r="DS245" i="35"/>
  <c r="DT245" i="35" s="1"/>
  <c r="DV244" i="35"/>
  <c r="DU244" i="35"/>
  <c r="DS244" i="35"/>
  <c r="DT244" i="35" s="1"/>
  <c r="DV243" i="35"/>
  <c r="DU243" i="35"/>
  <c r="DS243" i="35"/>
  <c r="DT243" i="35" s="1"/>
  <c r="DV242" i="35"/>
  <c r="DU242" i="35"/>
  <c r="DS242" i="35"/>
  <c r="DT242" i="35" s="1"/>
  <c r="DV241" i="35"/>
  <c r="DU241" i="35"/>
  <c r="DS241" i="35"/>
  <c r="DT241" i="35" s="1"/>
  <c r="DV240" i="35"/>
  <c r="DU240" i="35"/>
  <c r="DS240" i="35"/>
  <c r="DT240" i="35" s="1"/>
  <c r="DV239" i="35"/>
  <c r="DU239" i="35"/>
  <c r="DS239" i="35"/>
  <c r="DT239" i="35" s="1"/>
  <c r="DV238" i="35"/>
  <c r="DU238" i="35"/>
  <c r="DS238" i="35"/>
  <c r="DT238" i="35" s="1"/>
  <c r="DV237" i="35"/>
  <c r="DU237" i="35"/>
  <c r="DS237" i="35"/>
  <c r="DT237" i="35" s="1"/>
  <c r="DV236" i="35"/>
  <c r="DU236" i="35"/>
  <c r="DS236" i="35"/>
  <c r="DT236" i="35" s="1"/>
  <c r="DV235" i="35"/>
  <c r="DU235" i="35"/>
  <c r="DS235" i="35"/>
  <c r="DT235" i="35" s="1"/>
  <c r="DV234" i="35"/>
  <c r="DU234" i="35"/>
  <c r="DS234" i="35"/>
  <c r="DT234" i="35" s="1"/>
  <c r="DV233" i="35"/>
  <c r="DU233" i="35"/>
  <c r="DS233" i="35"/>
  <c r="DT233" i="35" s="1"/>
  <c r="DV232" i="35"/>
  <c r="DU232" i="35"/>
  <c r="DS232" i="35"/>
  <c r="DT232" i="35" s="1"/>
  <c r="DV231" i="35"/>
  <c r="DU231" i="35"/>
  <c r="DS231" i="35"/>
  <c r="DT231" i="35" s="1"/>
  <c r="DV230" i="35"/>
  <c r="DU230" i="35"/>
  <c r="DS230" i="35"/>
  <c r="DT230" i="35" s="1"/>
  <c r="DV229" i="35"/>
  <c r="DU229" i="35"/>
  <c r="DS229" i="35"/>
  <c r="DT229" i="35" s="1"/>
  <c r="DV228" i="35"/>
  <c r="DU228" i="35"/>
  <c r="DS228" i="35"/>
  <c r="DT228" i="35" s="1"/>
  <c r="DV227" i="35"/>
  <c r="DU227" i="35"/>
  <c r="DS227" i="35"/>
  <c r="DT227" i="35" s="1"/>
  <c r="DV226" i="35"/>
  <c r="DU226" i="35"/>
  <c r="DS226" i="35"/>
  <c r="DT226" i="35" s="1"/>
  <c r="DV225" i="35"/>
  <c r="DU225" i="35"/>
  <c r="DS225" i="35"/>
  <c r="DT225" i="35" s="1"/>
  <c r="DV224" i="35"/>
  <c r="DU224" i="35"/>
  <c r="DS224" i="35"/>
  <c r="DT224" i="35" s="1"/>
  <c r="DV223" i="35"/>
  <c r="DU223" i="35"/>
  <c r="DS223" i="35"/>
  <c r="DT223" i="35" s="1"/>
  <c r="DV222" i="35"/>
  <c r="DU222" i="35"/>
  <c r="DS222" i="35"/>
  <c r="DT222" i="35" s="1"/>
  <c r="DV221" i="35"/>
  <c r="DU221" i="35"/>
  <c r="DS221" i="35"/>
  <c r="DT221" i="35" s="1"/>
  <c r="DV220" i="35"/>
  <c r="DU220" i="35"/>
  <c r="DS220" i="35"/>
  <c r="DT220" i="35" s="1"/>
  <c r="DV219" i="35"/>
  <c r="DU219" i="35"/>
  <c r="DS219" i="35"/>
  <c r="DT219" i="35" s="1"/>
  <c r="DV218" i="35"/>
  <c r="DU218" i="35"/>
  <c r="DS218" i="35"/>
  <c r="DT218" i="35" s="1"/>
  <c r="DV217" i="35"/>
  <c r="DU217" i="35"/>
  <c r="DS217" i="35"/>
  <c r="DT217" i="35" s="1"/>
  <c r="DV216" i="35"/>
  <c r="DU216" i="35"/>
  <c r="DS216" i="35"/>
  <c r="DT216" i="35" s="1"/>
  <c r="DV215" i="35"/>
  <c r="DU215" i="35"/>
  <c r="DS215" i="35"/>
  <c r="DT215" i="35" s="1"/>
  <c r="DV214" i="35"/>
  <c r="DU214" i="35"/>
  <c r="DS214" i="35"/>
  <c r="DT214" i="35" s="1"/>
  <c r="DV213" i="35"/>
  <c r="DU213" i="35"/>
  <c r="DS213" i="35"/>
  <c r="DT213" i="35" s="1"/>
  <c r="DV212" i="35"/>
  <c r="DU212" i="35"/>
  <c r="DS212" i="35"/>
  <c r="DT212" i="35" s="1"/>
  <c r="DV211" i="35"/>
  <c r="DU211" i="35"/>
  <c r="DS211" i="35"/>
  <c r="DT211" i="35" s="1"/>
  <c r="DV210" i="35"/>
  <c r="DU210" i="35"/>
  <c r="DS210" i="35"/>
  <c r="DT210" i="35" s="1"/>
  <c r="DV209" i="35"/>
  <c r="DU209" i="35"/>
  <c r="DS209" i="35"/>
  <c r="DT209" i="35" s="1"/>
  <c r="DV208" i="35"/>
  <c r="DU208" i="35"/>
  <c r="DS208" i="35"/>
  <c r="DT208" i="35" s="1"/>
  <c r="DV207" i="35"/>
  <c r="DU207" i="35"/>
  <c r="DS207" i="35"/>
  <c r="DT207" i="35" s="1"/>
  <c r="DV206" i="35"/>
  <c r="DU206" i="35"/>
  <c r="DS206" i="35"/>
  <c r="DT206" i="35" s="1"/>
  <c r="DV205" i="35"/>
  <c r="DU205" i="35"/>
  <c r="DS205" i="35"/>
  <c r="DT205" i="35" s="1"/>
  <c r="DV204" i="35"/>
  <c r="DU204" i="35"/>
  <c r="DS204" i="35"/>
  <c r="DT204" i="35" s="1"/>
  <c r="DV203" i="35"/>
  <c r="DU203" i="35"/>
  <c r="DS203" i="35"/>
  <c r="DT203" i="35" s="1"/>
  <c r="DV202" i="35"/>
  <c r="DU202" i="35"/>
  <c r="DS202" i="35"/>
  <c r="DT202" i="35" s="1"/>
  <c r="DV201" i="35"/>
  <c r="DU201" i="35"/>
  <c r="DS201" i="35"/>
  <c r="DT201" i="35" s="1"/>
  <c r="DV200" i="35"/>
  <c r="DU200" i="35"/>
  <c r="DS200" i="35"/>
  <c r="DT200" i="35" s="1"/>
  <c r="DV199" i="35"/>
  <c r="DU199" i="35"/>
  <c r="DS199" i="35"/>
  <c r="DT199" i="35" s="1"/>
  <c r="DV198" i="35"/>
  <c r="DU198" i="35"/>
  <c r="DS198" i="35"/>
  <c r="DT198" i="35" s="1"/>
  <c r="DV197" i="35"/>
  <c r="DU197" i="35"/>
  <c r="DS197" i="35"/>
  <c r="DT197" i="35" s="1"/>
  <c r="DV196" i="35"/>
  <c r="DU196" i="35"/>
  <c r="DS196" i="35"/>
  <c r="DT196" i="35" s="1"/>
  <c r="DV195" i="35"/>
  <c r="DU195" i="35"/>
  <c r="DS195" i="35"/>
  <c r="DT195" i="35" s="1"/>
  <c r="DV194" i="35"/>
  <c r="DU194" i="35"/>
  <c r="DS194" i="35"/>
  <c r="DT194" i="35" s="1"/>
  <c r="DV193" i="35"/>
  <c r="DU193" i="35"/>
  <c r="DS193" i="35"/>
  <c r="DT193" i="35" s="1"/>
  <c r="DV192" i="35"/>
  <c r="DU192" i="35"/>
  <c r="DS192" i="35"/>
  <c r="DT192" i="35" s="1"/>
  <c r="DV191" i="35"/>
  <c r="DU191" i="35"/>
  <c r="DS191" i="35"/>
  <c r="DT191" i="35" s="1"/>
  <c r="DV190" i="35"/>
  <c r="DU190" i="35"/>
  <c r="DS190" i="35"/>
  <c r="DT190" i="35" s="1"/>
  <c r="DV189" i="35"/>
  <c r="DU189" i="35"/>
  <c r="DS189" i="35"/>
  <c r="DT189" i="35" s="1"/>
  <c r="DV188" i="35"/>
  <c r="DU188" i="35"/>
  <c r="DS188" i="35"/>
  <c r="DT188" i="35" s="1"/>
  <c r="DV187" i="35"/>
  <c r="DU187" i="35"/>
  <c r="DS187" i="35"/>
  <c r="DT187" i="35" s="1"/>
  <c r="DV186" i="35"/>
  <c r="DU186" i="35"/>
  <c r="DS186" i="35"/>
  <c r="DT186" i="35" s="1"/>
  <c r="DV185" i="35"/>
  <c r="DU185" i="35"/>
  <c r="DS185" i="35"/>
  <c r="DT185" i="35" s="1"/>
  <c r="DV184" i="35"/>
  <c r="DU184" i="35"/>
  <c r="DS184" i="35"/>
  <c r="DT184" i="35" s="1"/>
  <c r="DV183" i="35"/>
  <c r="DU183" i="35"/>
  <c r="DS183" i="35"/>
  <c r="DT183" i="35" s="1"/>
  <c r="DV182" i="35"/>
  <c r="DU182" i="35"/>
  <c r="DS182" i="35"/>
  <c r="DT182" i="35" s="1"/>
  <c r="DV181" i="35"/>
  <c r="DU181" i="35"/>
  <c r="DS181" i="35"/>
  <c r="DT181" i="35" s="1"/>
  <c r="DV180" i="35"/>
  <c r="DU180" i="35"/>
  <c r="DS180" i="35"/>
  <c r="DT180" i="35" s="1"/>
  <c r="DV179" i="35"/>
  <c r="DU179" i="35"/>
  <c r="DS179" i="35"/>
  <c r="DT179" i="35" s="1"/>
  <c r="DV178" i="35"/>
  <c r="DU178" i="35"/>
  <c r="DS178" i="35"/>
  <c r="DT178" i="35" s="1"/>
  <c r="DV177" i="35"/>
  <c r="DU177" i="35"/>
  <c r="DS177" i="35"/>
  <c r="DT177" i="35" s="1"/>
  <c r="DV176" i="35"/>
  <c r="DU176" i="35"/>
  <c r="DS176" i="35"/>
  <c r="DT176" i="35" s="1"/>
  <c r="DV175" i="35"/>
  <c r="DU175" i="35"/>
  <c r="DS175" i="35"/>
  <c r="DT175" i="35" s="1"/>
  <c r="DV174" i="35"/>
  <c r="DU174" i="35"/>
  <c r="DS174" i="35"/>
  <c r="DT174" i="35" s="1"/>
  <c r="DV173" i="35"/>
  <c r="DU173" i="35"/>
  <c r="DS173" i="35"/>
  <c r="DT173" i="35" s="1"/>
  <c r="DV172" i="35"/>
  <c r="DU172" i="35"/>
  <c r="DS172" i="35"/>
  <c r="DT172" i="35" s="1"/>
  <c r="DV171" i="35"/>
  <c r="DU171" i="35"/>
  <c r="DS171" i="35"/>
  <c r="DT171" i="35" s="1"/>
  <c r="DV170" i="35"/>
  <c r="DU170" i="35"/>
  <c r="DS170" i="35"/>
  <c r="DT170" i="35" s="1"/>
  <c r="DV169" i="35"/>
  <c r="DU169" i="35"/>
  <c r="DS169" i="35"/>
  <c r="DT169" i="35" s="1"/>
  <c r="DV168" i="35"/>
  <c r="DU168" i="35"/>
  <c r="DS168" i="35"/>
  <c r="DT168" i="35" s="1"/>
  <c r="DV167" i="35"/>
  <c r="DU167" i="35"/>
  <c r="DS167" i="35"/>
  <c r="DT167" i="35" s="1"/>
  <c r="DV166" i="35"/>
  <c r="DU166" i="35"/>
  <c r="DS166" i="35"/>
  <c r="DT166" i="35" s="1"/>
  <c r="DV165" i="35"/>
  <c r="DU165" i="35"/>
  <c r="DS165" i="35"/>
  <c r="DT165" i="35" s="1"/>
  <c r="DV164" i="35"/>
  <c r="DU164" i="35"/>
  <c r="DS164" i="35"/>
  <c r="DT164" i="35" s="1"/>
  <c r="DV163" i="35"/>
  <c r="DU163" i="35"/>
  <c r="DS163" i="35"/>
  <c r="DT163" i="35" s="1"/>
  <c r="DV162" i="35"/>
  <c r="DU162" i="35"/>
  <c r="DS162" i="35"/>
  <c r="DT162" i="35" s="1"/>
  <c r="DV161" i="35"/>
  <c r="DU161" i="35"/>
  <c r="DS161" i="35"/>
  <c r="DT161" i="35" s="1"/>
  <c r="DV160" i="35"/>
  <c r="DU160" i="35"/>
  <c r="DS160" i="35"/>
  <c r="DT160" i="35" s="1"/>
  <c r="DV159" i="35"/>
  <c r="DU159" i="35"/>
  <c r="DS159" i="35"/>
  <c r="DT159" i="35" s="1"/>
  <c r="DV158" i="35"/>
  <c r="DU158" i="35"/>
  <c r="DS158" i="35"/>
  <c r="DT158" i="35" s="1"/>
  <c r="DV157" i="35"/>
  <c r="DU157" i="35"/>
  <c r="DS157" i="35"/>
  <c r="DT157" i="35" s="1"/>
  <c r="DV156" i="35"/>
  <c r="DU156" i="35"/>
  <c r="DS156" i="35"/>
  <c r="DT156" i="35" s="1"/>
  <c r="DV155" i="35"/>
  <c r="DU155" i="35"/>
  <c r="DS155" i="35"/>
  <c r="DT155" i="35" s="1"/>
  <c r="DV154" i="35"/>
  <c r="DU154" i="35"/>
  <c r="DS154" i="35"/>
  <c r="DT154" i="35" s="1"/>
  <c r="DV153" i="35"/>
  <c r="DU153" i="35"/>
  <c r="DS153" i="35"/>
  <c r="DT153" i="35" s="1"/>
  <c r="DV152" i="35"/>
  <c r="DU152" i="35"/>
  <c r="DS152" i="35"/>
  <c r="DT152" i="35" s="1"/>
  <c r="DV151" i="35"/>
  <c r="DU151" i="35"/>
  <c r="DS151" i="35"/>
  <c r="DT151" i="35" s="1"/>
  <c r="DV150" i="35"/>
  <c r="DU150" i="35"/>
  <c r="DS150" i="35"/>
  <c r="DT150" i="35" s="1"/>
  <c r="DV149" i="35"/>
  <c r="DU149" i="35"/>
  <c r="DS149" i="35"/>
  <c r="DT149" i="35" s="1"/>
  <c r="DV148" i="35"/>
  <c r="DU148" i="35"/>
  <c r="DS148" i="35"/>
  <c r="DT148" i="35" s="1"/>
  <c r="DV147" i="35"/>
  <c r="DU147" i="35"/>
  <c r="DS147" i="35"/>
  <c r="DT147" i="35" s="1"/>
  <c r="DV146" i="35"/>
  <c r="DU146" i="35"/>
  <c r="DS146" i="35"/>
  <c r="DT146" i="35" s="1"/>
  <c r="DV145" i="35"/>
  <c r="DU145" i="35"/>
  <c r="DS145" i="35"/>
  <c r="DT145" i="35" s="1"/>
  <c r="DV144" i="35"/>
  <c r="DU144" i="35"/>
  <c r="DS144" i="35"/>
  <c r="DT144" i="35" s="1"/>
  <c r="DV143" i="35"/>
  <c r="DU143" i="35"/>
  <c r="DS143" i="35"/>
  <c r="DT143" i="35" s="1"/>
  <c r="DV142" i="35"/>
  <c r="DU142" i="35"/>
  <c r="DS142" i="35"/>
  <c r="DT142" i="35" s="1"/>
  <c r="DV141" i="35"/>
  <c r="DU141" i="35"/>
  <c r="DS141" i="35"/>
  <c r="DT141" i="35" s="1"/>
  <c r="DV140" i="35"/>
  <c r="DU140" i="35"/>
  <c r="DS140" i="35"/>
  <c r="DT140" i="35" s="1"/>
  <c r="DV139" i="35"/>
  <c r="DU139" i="35"/>
  <c r="DS139" i="35"/>
  <c r="DT139" i="35" s="1"/>
  <c r="DV138" i="35"/>
  <c r="DU138" i="35"/>
  <c r="DS138" i="35"/>
  <c r="DT138" i="35" s="1"/>
  <c r="DV137" i="35"/>
  <c r="DU137" i="35"/>
  <c r="DS137" i="35"/>
  <c r="DT137" i="35" s="1"/>
  <c r="DV136" i="35"/>
  <c r="DU136" i="35"/>
  <c r="DS136" i="35"/>
  <c r="DT136" i="35" s="1"/>
  <c r="DV135" i="35"/>
  <c r="DU135" i="35"/>
  <c r="DS135" i="35"/>
  <c r="DT135" i="35" s="1"/>
  <c r="DV134" i="35"/>
  <c r="DU134" i="35"/>
  <c r="DS134" i="35"/>
  <c r="DT134" i="35" s="1"/>
  <c r="DV133" i="35"/>
  <c r="DU133" i="35"/>
  <c r="DS133" i="35"/>
  <c r="DT133" i="35" s="1"/>
  <c r="DV132" i="35"/>
  <c r="DU132" i="35"/>
  <c r="DS132" i="35"/>
  <c r="DT132" i="35" s="1"/>
  <c r="DV131" i="35"/>
  <c r="DU131" i="35"/>
  <c r="DS131" i="35"/>
  <c r="DT131" i="35" s="1"/>
  <c r="DV130" i="35"/>
  <c r="DU130" i="35"/>
  <c r="DS130" i="35"/>
  <c r="DT130" i="35" s="1"/>
  <c r="DV129" i="35"/>
  <c r="DU129" i="35"/>
  <c r="DS129" i="35"/>
  <c r="DT129" i="35" s="1"/>
  <c r="DV128" i="35"/>
  <c r="DU128" i="35"/>
  <c r="DS128" i="35"/>
  <c r="DT128" i="35" s="1"/>
  <c r="DV127" i="35"/>
  <c r="DU127" i="35"/>
  <c r="DS127" i="35"/>
  <c r="DT127" i="35" s="1"/>
  <c r="DV126" i="35"/>
  <c r="DU126" i="35"/>
  <c r="DS126" i="35"/>
  <c r="DT126" i="35" s="1"/>
  <c r="DV125" i="35"/>
  <c r="DU125" i="35"/>
  <c r="DS125" i="35"/>
  <c r="DT125" i="35" s="1"/>
  <c r="DV124" i="35"/>
  <c r="DU124" i="35"/>
  <c r="DS124" i="35"/>
  <c r="DT124" i="35" s="1"/>
  <c r="DV123" i="35"/>
  <c r="DU123" i="35"/>
  <c r="DS123" i="35"/>
  <c r="DT123" i="35" s="1"/>
  <c r="DV122" i="35"/>
  <c r="DU122" i="35"/>
  <c r="DS122" i="35"/>
  <c r="DT122" i="35" s="1"/>
  <c r="DV121" i="35"/>
  <c r="DU121" i="35"/>
  <c r="DS121" i="35"/>
  <c r="DT121" i="35" s="1"/>
  <c r="DV120" i="35"/>
  <c r="DU120" i="35"/>
  <c r="DS120" i="35"/>
  <c r="DT120" i="35" s="1"/>
  <c r="DV119" i="35"/>
  <c r="DU119" i="35"/>
  <c r="DS119" i="35"/>
  <c r="DT119" i="35" s="1"/>
  <c r="DV118" i="35"/>
  <c r="DU118" i="35"/>
  <c r="DS118" i="35"/>
  <c r="DT118" i="35" s="1"/>
  <c r="DV117" i="35"/>
  <c r="DU117" i="35"/>
  <c r="DS117" i="35"/>
  <c r="DT117" i="35" s="1"/>
  <c r="DV116" i="35"/>
  <c r="DU116" i="35"/>
  <c r="DS116" i="35"/>
  <c r="DT116" i="35" s="1"/>
  <c r="DV115" i="35"/>
  <c r="DU115" i="35"/>
  <c r="DS115" i="35"/>
  <c r="DT115" i="35" s="1"/>
  <c r="DV114" i="35"/>
  <c r="DU114" i="35"/>
  <c r="DS114" i="35"/>
  <c r="DT114" i="35" s="1"/>
  <c r="DV113" i="35"/>
  <c r="DU113" i="35"/>
  <c r="DS113" i="35"/>
  <c r="DT113" i="35" s="1"/>
  <c r="DV112" i="35"/>
  <c r="DU112" i="35"/>
  <c r="DS112" i="35"/>
  <c r="DT112" i="35" s="1"/>
  <c r="DV111" i="35"/>
  <c r="DU111" i="35"/>
  <c r="DS111" i="35"/>
  <c r="DT111" i="35" s="1"/>
  <c r="DV110" i="35"/>
  <c r="DU110" i="35"/>
  <c r="DS110" i="35"/>
  <c r="DT110" i="35" s="1"/>
  <c r="DV109" i="35"/>
  <c r="DU109" i="35"/>
  <c r="DS109" i="35"/>
  <c r="DT109" i="35" s="1"/>
  <c r="DV108" i="35"/>
  <c r="DU108" i="35"/>
  <c r="DS108" i="35"/>
  <c r="DT108" i="35" s="1"/>
  <c r="DV107" i="35"/>
  <c r="DU107" i="35"/>
  <c r="DS107" i="35"/>
  <c r="DT107" i="35" s="1"/>
  <c r="DV106" i="35"/>
  <c r="DU106" i="35"/>
  <c r="DS106" i="35"/>
  <c r="DT106" i="35" s="1"/>
  <c r="DV105" i="35"/>
  <c r="DU105" i="35"/>
  <c r="DS105" i="35"/>
  <c r="DT105" i="35" s="1"/>
  <c r="DV104" i="35"/>
  <c r="DU104" i="35"/>
  <c r="DS104" i="35"/>
  <c r="DT104" i="35" s="1"/>
  <c r="DV103" i="35"/>
  <c r="DU103" i="35"/>
  <c r="DS103" i="35"/>
  <c r="DT103" i="35" s="1"/>
  <c r="DV102" i="35"/>
  <c r="DU102" i="35"/>
  <c r="DS102" i="35"/>
  <c r="DT102" i="35" s="1"/>
  <c r="DV101" i="35"/>
  <c r="DU101" i="35"/>
  <c r="DS101" i="35"/>
  <c r="DT101" i="35" s="1"/>
  <c r="DV100" i="35"/>
  <c r="DU100" i="35"/>
  <c r="DS100" i="35"/>
  <c r="DT100" i="35" s="1"/>
  <c r="DV99" i="35"/>
  <c r="DU99" i="35"/>
  <c r="DS99" i="35"/>
  <c r="DT99" i="35" s="1"/>
  <c r="DV98" i="35"/>
  <c r="DU98" i="35"/>
  <c r="DS98" i="35"/>
  <c r="DT98" i="35" s="1"/>
  <c r="DV97" i="35"/>
  <c r="DU97" i="35"/>
  <c r="DS97" i="35"/>
  <c r="DT97" i="35" s="1"/>
  <c r="DV96" i="35"/>
  <c r="DU96" i="35"/>
  <c r="DS96" i="35"/>
  <c r="DT96" i="35" s="1"/>
  <c r="DV95" i="35"/>
  <c r="DU95" i="35"/>
  <c r="DS95" i="35"/>
  <c r="DT95" i="35" s="1"/>
  <c r="DV94" i="35"/>
  <c r="DU94" i="35"/>
  <c r="DS94" i="35"/>
  <c r="DT94" i="35" s="1"/>
  <c r="DV93" i="35"/>
  <c r="DU93" i="35"/>
  <c r="DS93" i="35"/>
  <c r="DT93" i="35" s="1"/>
  <c r="DV92" i="35"/>
  <c r="DU92" i="35"/>
  <c r="DS92" i="35"/>
  <c r="DT92" i="35" s="1"/>
  <c r="DV91" i="35"/>
  <c r="DU91" i="35"/>
  <c r="DS91" i="35"/>
  <c r="DT91" i="35" s="1"/>
  <c r="DV90" i="35"/>
  <c r="DU90" i="35"/>
  <c r="DS90" i="35"/>
  <c r="DT90" i="35" s="1"/>
  <c r="DV89" i="35"/>
  <c r="DU89" i="35"/>
  <c r="DS89" i="35"/>
  <c r="DT89" i="35" s="1"/>
  <c r="DV88" i="35"/>
  <c r="DU88" i="35"/>
  <c r="DS88" i="35"/>
  <c r="DT88" i="35" s="1"/>
  <c r="DV87" i="35"/>
  <c r="DU87" i="35"/>
  <c r="DS87" i="35"/>
  <c r="DT87" i="35" s="1"/>
  <c r="DV86" i="35"/>
  <c r="DU86" i="35"/>
  <c r="DS86" i="35"/>
  <c r="DT86" i="35" s="1"/>
  <c r="DV85" i="35"/>
  <c r="DU85" i="35"/>
  <c r="DS85" i="35"/>
  <c r="DT85" i="35" s="1"/>
  <c r="DV84" i="35"/>
  <c r="DU84" i="35"/>
  <c r="DS84" i="35"/>
  <c r="DT84" i="35" s="1"/>
  <c r="DV83" i="35"/>
  <c r="DU83" i="35"/>
  <c r="DS83" i="35"/>
  <c r="DT83" i="35" s="1"/>
  <c r="DV82" i="35"/>
  <c r="DU82" i="35"/>
  <c r="DS82" i="35"/>
  <c r="DT82" i="35" s="1"/>
  <c r="DV81" i="35"/>
  <c r="DU81" i="35"/>
  <c r="DS81" i="35"/>
  <c r="DT81" i="35" s="1"/>
  <c r="DV80" i="35"/>
  <c r="DU80" i="35"/>
  <c r="DS80" i="35"/>
  <c r="DT80" i="35" s="1"/>
  <c r="DV79" i="35"/>
  <c r="DU79" i="35"/>
  <c r="DS79" i="35"/>
  <c r="DT79" i="35" s="1"/>
  <c r="DV78" i="35"/>
  <c r="DU78" i="35"/>
  <c r="DS78" i="35"/>
  <c r="DT78" i="35" s="1"/>
  <c r="DV77" i="35"/>
  <c r="DU77" i="35"/>
  <c r="DS77" i="35"/>
  <c r="DT77" i="35" s="1"/>
  <c r="DV76" i="35"/>
  <c r="DU76" i="35"/>
  <c r="DS76" i="35"/>
  <c r="DT76" i="35" s="1"/>
  <c r="DV75" i="35"/>
  <c r="DU75" i="35"/>
  <c r="DS75" i="35"/>
  <c r="DT75" i="35" s="1"/>
  <c r="DV74" i="35"/>
  <c r="DU74" i="35"/>
  <c r="DS74" i="35"/>
  <c r="DT74" i="35" s="1"/>
  <c r="DV73" i="35"/>
  <c r="DU73" i="35"/>
  <c r="DS73" i="35"/>
  <c r="DT73" i="35" s="1"/>
  <c r="DV72" i="35"/>
  <c r="DU72" i="35"/>
  <c r="DS72" i="35"/>
  <c r="DT72" i="35" s="1"/>
  <c r="DV71" i="35"/>
  <c r="DU71" i="35"/>
  <c r="DS71" i="35"/>
  <c r="DT71" i="35" s="1"/>
  <c r="DV70" i="35"/>
  <c r="DU70" i="35"/>
  <c r="DS70" i="35"/>
  <c r="DT70" i="35" s="1"/>
  <c r="DV69" i="35"/>
  <c r="DU69" i="35"/>
  <c r="DS69" i="35"/>
  <c r="DT69" i="35" s="1"/>
  <c r="DV68" i="35"/>
  <c r="DU68" i="35"/>
  <c r="DS68" i="35"/>
  <c r="DT68" i="35" s="1"/>
  <c r="DV67" i="35"/>
  <c r="DU67" i="35"/>
  <c r="DS67" i="35"/>
  <c r="DT67" i="35" s="1"/>
  <c r="DV66" i="35"/>
  <c r="DU66" i="35"/>
  <c r="DS66" i="35"/>
  <c r="DT66" i="35" s="1"/>
  <c r="DV65" i="35"/>
  <c r="DU65" i="35"/>
  <c r="DS65" i="35"/>
  <c r="DT65" i="35" s="1"/>
  <c r="DV64" i="35"/>
  <c r="DU64" i="35"/>
  <c r="DS64" i="35"/>
  <c r="DT64" i="35" s="1"/>
  <c r="DV63" i="35"/>
  <c r="DU63" i="35"/>
  <c r="DS63" i="35"/>
  <c r="DT63" i="35" s="1"/>
  <c r="DV62" i="35"/>
  <c r="DU62" i="35"/>
  <c r="DS62" i="35"/>
  <c r="DT62" i="35" s="1"/>
  <c r="DV61" i="35"/>
  <c r="DU61" i="35"/>
  <c r="DS61" i="35"/>
  <c r="DT61" i="35" s="1"/>
  <c r="DV60" i="35"/>
  <c r="DU60" i="35"/>
  <c r="DS60" i="35"/>
  <c r="DT60" i="35" s="1"/>
  <c r="DV59" i="35"/>
  <c r="DU59" i="35"/>
  <c r="DS59" i="35"/>
  <c r="DT59" i="35" s="1"/>
  <c r="DV58" i="35"/>
  <c r="DU58" i="35"/>
  <c r="DS58" i="35"/>
  <c r="DT58" i="35" s="1"/>
  <c r="DV57" i="35"/>
  <c r="DU57" i="35"/>
  <c r="DS57" i="35"/>
  <c r="DT57" i="35" s="1"/>
  <c r="DV56" i="35"/>
  <c r="DU56" i="35"/>
  <c r="DS56" i="35"/>
  <c r="DT56" i="35" s="1"/>
  <c r="DV55" i="35"/>
  <c r="DU55" i="35"/>
  <c r="DS55" i="35"/>
  <c r="DT55" i="35" s="1"/>
  <c r="DV54" i="35"/>
  <c r="DU54" i="35"/>
  <c r="DS54" i="35"/>
  <c r="DT54" i="35" s="1"/>
  <c r="DV53" i="35"/>
  <c r="DU53" i="35"/>
  <c r="DS53" i="35"/>
  <c r="DT53" i="35" s="1"/>
  <c r="DV52" i="35"/>
  <c r="DU52" i="35"/>
  <c r="DS52" i="35"/>
  <c r="DT52" i="35" s="1"/>
  <c r="DV51" i="35"/>
  <c r="DU51" i="35"/>
  <c r="DS51" i="35"/>
  <c r="DT51" i="35" s="1"/>
  <c r="DV50" i="35"/>
  <c r="DU50" i="35"/>
  <c r="DS50" i="35"/>
  <c r="DT50" i="35" s="1"/>
  <c r="DV49" i="35"/>
  <c r="DU49" i="35"/>
  <c r="DS49" i="35"/>
  <c r="DT49" i="35" s="1"/>
  <c r="DV48" i="35"/>
  <c r="DU48" i="35"/>
  <c r="DS48" i="35"/>
  <c r="DT48" i="35" s="1"/>
  <c r="DV47" i="35"/>
  <c r="DU47" i="35"/>
  <c r="DS47" i="35"/>
  <c r="DT47" i="35" s="1"/>
  <c r="DV46" i="35"/>
  <c r="DU46" i="35"/>
  <c r="DS46" i="35"/>
  <c r="DT46" i="35" s="1"/>
  <c r="DV45" i="35"/>
  <c r="DU45" i="35"/>
  <c r="DS45" i="35"/>
  <c r="DT45" i="35" s="1"/>
  <c r="DV44" i="35"/>
  <c r="DU44" i="35"/>
  <c r="DS44" i="35"/>
  <c r="DT44" i="35" s="1"/>
  <c r="DV43" i="35"/>
  <c r="DU43" i="35"/>
  <c r="DS43" i="35"/>
  <c r="DT43" i="35" s="1"/>
  <c r="DV42" i="35"/>
  <c r="DU42" i="35"/>
  <c r="DS42" i="35"/>
  <c r="DT42" i="35" s="1"/>
  <c r="DV41" i="35"/>
  <c r="DU41" i="35"/>
  <c r="DS41" i="35"/>
  <c r="DT41" i="35" s="1"/>
  <c r="DV40" i="35"/>
  <c r="DU40" i="35"/>
  <c r="DS40" i="35"/>
  <c r="DT40" i="35" s="1"/>
  <c r="DV39" i="35"/>
  <c r="DU39" i="35"/>
  <c r="DS39" i="35"/>
  <c r="DT39" i="35" s="1"/>
  <c r="DV38" i="35"/>
  <c r="DU38" i="35"/>
  <c r="DS38" i="35"/>
  <c r="DT38" i="35" s="1"/>
  <c r="DV37" i="35"/>
  <c r="DU37" i="35"/>
  <c r="DS37" i="35"/>
  <c r="DT37" i="35" s="1"/>
  <c r="DV36" i="35"/>
  <c r="DU36" i="35"/>
  <c r="DS36" i="35"/>
  <c r="DT36" i="35" s="1"/>
  <c r="DV35" i="35"/>
  <c r="DU35" i="35"/>
  <c r="DS35" i="35"/>
  <c r="DT35" i="35" s="1"/>
  <c r="DV34" i="35"/>
  <c r="DU34" i="35"/>
  <c r="DS34" i="35"/>
  <c r="DT34" i="35" s="1"/>
  <c r="DV33" i="35"/>
  <c r="DU33" i="35"/>
  <c r="DS33" i="35"/>
  <c r="DT33" i="35" s="1"/>
  <c r="DV32" i="35"/>
  <c r="DU32" i="35"/>
  <c r="DS32" i="35"/>
  <c r="DT32" i="35" s="1"/>
  <c r="DV31" i="35"/>
  <c r="DU31" i="35"/>
  <c r="DS31" i="35"/>
  <c r="DT31" i="35" s="1"/>
  <c r="DV30" i="35"/>
  <c r="DU30" i="35"/>
  <c r="DS30" i="35"/>
  <c r="DT30" i="35" s="1"/>
  <c r="DV29" i="35"/>
  <c r="DU29" i="35"/>
  <c r="DS29" i="35"/>
  <c r="DT29" i="35" s="1"/>
  <c r="DV28" i="35"/>
  <c r="DU28" i="35"/>
  <c r="DS28" i="35"/>
  <c r="DT28" i="35" s="1"/>
  <c r="DV27" i="35"/>
  <c r="DU27" i="35"/>
  <c r="DS27" i="35"/>
  <c r="DT27" i="35" s="1"/>
  <c r="DV26" i="35"/>
  <c r="DU26" i="35"/>
  <c r="DS26" i="35"/>
  <c r="DT26" i="35" s="1"/>
  <c r="DV25" i="35"/>
  <c r="DU25" i="35"/>
  <c r="DS25" i="35"/>
  <c r="DT25" i="35" s="1"/>
  <c r="DV24" i="35"/>
  <c r="DU24" i="35"/>
  <c r="DS24" i="35"/>
  <c r="DT24" i="35" s="1"/>
  <c r="DV23" i="35"/>
  <c r="DU23" i="35"/>
  <c r="DS23" i="35"/>
  <c r="DT23" i="35" s="1"/>
  <c r="DV22" i="35"/>
  <c r="DU22" i="35"/>
  <c r="DS22" i="35"/>
  <c r="DT22" i="35" s="1"/>
  <c r="DV21" i="35"/>
  <c r="DU21" i="35"/>
  <c r="DS21" i="35"/>
  <c r="DT21" i="35" s="1"/>
  <c r="DV20" i="35"/>
  <c r="DU20" i="35"/>
  <c r="DS20" i="35"/>
  <c r="DT20" i="35" s="1"/>
  <c r="DV19" i="35"/>
  <c r="DU19" i="35"/>
  <c r="DS19" i="35"/>
  <c r="DT19" i="35" s="1"/>
  <c r="DV18" i="35"/>
  <c r="DU18" i="35"/>
  <c r="DS18" i="35"/>
  <c r="DT18" i="35" s="1"/>
  <c r="DV17" i="35"/>
  <c r="DU17" i="35"/>
  <c r="DS17" i="35"/>
  <c r="DT17" i="35" s="1"/>
  <c r="DV16" i="35"/>
  <c r="DU16" i="35"/>
  <c r="DS16" i="35"/>
  <c r="DT16" i="35" s="1"/>
  <c r="DV15" i="35"/>
  <c r="DU15" i="35"/>
  <c r="DS15" i="35"/>
  <c r="DT15" i="35" s="1"/>
  <c r="DV14" i="35"/>
  <c r="DU14" i="35"/>
  <c r="DS14" i="35"/>
  <c r="DT14" i="35" s="1"/>
  <c r="DV13" i="35"/>
  <c r="DU13" i="35"/>
  <c r="DS13" i="35"/>
  <c r="DT13" i="35" s="1"/>
  <c r="DV12" i="35"/>
  <c r="DU12" i="35"/>
  <c r="DS12" i="35"/>
  <c r="DT12" i="35" s="1"/>
  <c r="DV11" i="35"/>
  <c r="DU11" i="35"/>
  <c r="DS11" i="35"/>
  <c r="DT11" i="35" s="1"/>
  <c r="DV10" i="35"/>
  <c r="DU10" i="35"/>
  <c r="DS10" i="35"/>
  <c r="DT10" i="35" s="1"/>
  <c r="DV9" i="35"/>
  <c r="DU9" i="35"/>
  <c r="DS9" i="35"/>
  <c r="DT9" i="35" s="1"/>
  <c r="DV8" i="35"/>
  <c r="DU8" i="35"/>
  <c r="DS8" i="35"/>
  <c r="DT8" i="35" s="1"/>
  <c r="DV7" i="35"/>
  <c r="DU7" i="35"/>
  <c r="DS7" i="35"/>
  <c r="DT7" i="35" s="1"/>
  <c r="DH506" i="35"/>
  <c r="DG506" i="35"/>
  <c r="DE506" i="35"/>
  <c r="DF506" i="35" s="1"/>
  <c r="DH505" i="35"/>
  <c r="DG505" i="35"/>
  <c r="DE505" i="35"/>
  <c r="DF505" i="35" s="1"/>
  <c r="DH504" i="35"/>
  <c r="DG504" i="35"/>
  <c r="DE504" i="35"/>
  <c r="DF504" i="35" s="1"/>
  <c r="DH503" i="35"/>
  <c r="DG503" i="35"/>
  <c r="DE503" i="35"/>
  <c r="DF503" i="35" s="1"/>
  <c r="DH502" i="35"/>
  <c r="DG502" i="35"/>
  <c r="DE502" i="35"/>
  <c r="DF502" i="35" s="1"/>
  <c r="DH501" i="35"/>
  <c r="DG501" i="35"/>
  <c r="DE501" i="35"/>
  <c r="DF501" i="35" s="1"/>
  <c r="DH500" i="35"/>
  <c r="DG500" i="35"/>
  <c r="DE500" i="35"/>
  <c r="DF500" i="35" s="1"/>
  <c r="DH499" i="35"/>
  <c r="DG499" i="35"/>
  <c r="DE499" i="35"/>
  <c r="DF499" i="35" s="1"/>
  <c r="DH498" i="35"/>
  <c r="DG498" i="35"/>
  <c r="DE498" i="35"/>
  <c r="DF498" i="35" s="1"/>
  <c r="DH497" i="35"/>
  <c r="DG497" i="35"/>
  <c r="DE497" i="35"/>
  <c r="DF497" i="35" s="1"/>
  <c r="DH496" i="35"/>
  <c r="DG496" i="35"/>
  <c r="DE496" i="35"/>
  <c r="DF496" i="35" s="1"/>
  <c r="DH495" i="35"/>
  <c r="DG495" i="35"/>
  <c r="DE495" i="35"/>
  <c r="DF495" i="35" s="1"/>
  <c r="DH494" i="35"/>
  <c r="DG494" i="35"/>
  <c r="DE494" i="35"/>
  <c r="DF494" i="35" s="1"/>
  <c r="DH493" i="35"/>
  <c r="DG493" i="35"/>
  <c r="DE493" i="35"/>
  <c r="DF493" i="35" s="1"/>
  <c r="DH492" i="35"/>
  <c r="DG492" i="35"/>
  <c r="DE492" i="35"/>
  <c r="DF492" i="35" s="1"/>
  <c r="DH491" i="35"/>
  <c r="DG491" i="35"/>
  <c r="DE491" i="35"/>
  <c r="DF491" i="35" s="1"/>
  <c r="DH490" i="35"/>
  <c r="DG490" i="35"/>
  <c r="DE490" i="35"/>
  <c r="DF490" i="35" s="1"/>
  <c r="DH489" i="35"/>
  <c r="DG489" i="35"/>
  <c r="DE489" i="35"/>
  <c r="DF489" i="35" s="1"/>
  <c r="DH488" i="35"/>
  <c r="DG488" i="35"/>
  <c r="DE488" i="35"/>
  <c r="DF488" i="35" s="1"/>
  <c r="DH487" i="35"/>
  <c r="DG487" i="35"/>
  <c r="DE487" i="35"/>
  <c r="DF487" i="35" s="1"/>
  <c r="DH486" i="35"/>
  <c r="DG486" i="35"/>
  <c r="DE486" i="35"/>
  <c r="DF486" i="35" s="1"/>
  <c r="DH485" i="35"/>
  <c r="DG485" i="35"/>
  <c r="DE485" i="35"/>
  <c r="DF485" i="35" s="1"/>
  <c r="DH484" i="35"/>
  <c r="DG484" i="35"/>
  <c r="DE484" i="35"/>
  <c r="DF484" i="35" s="1"/>
  <c r="DH483" i="35"/>
  <c r="DG483" i="35"/>
  <c r="DE483" i="35"/>
  <c r="DF483" i="35" s="1"/>
  <c r="DH482" i="35"/>
  <c r="DG482" i="35"/>
  <c r="DE482" i="35"/>
  <c r="DF482" i="35" s="1"/>
  <c r="DH481" i="35"/>
  <c r="DG481" i="35"/>
  <c r="DE481" i="35"/>
  <c r="DF481" i="35" s="1"/>
  <c r="DH480" i="35"/>
  <c r="DG480" i="35"/>
  <c r="DE480" i="35"/>
  <c r="DF480" i="35" s="1"/>
  <c r="DH479" i="35"/>
  <c r="DG479" i="35"/>
  <c r="DE479" i="35"/>
  <c r="DF479" i="35" s="1"/>
  <c r="DH478" i="35"/>
  <c r="DG478" i="35"/>
  <c r="DE478" i="35"/>
  <c r="DF478" i="35" s="1"/>
  <c r="DH477" i="35"/>
  <c r="DG477" i="35"/>
  <c r="DE477" i="35"/>
  <c r="DF477" i="35" s="1"/>
  <c r="DH476" i="35"/>
  <c r="DG476" i="35"/>
  <c r="DE476" i="35"/>
  <c r="DF476" i="35" s="1"/>
  <c r="DH475" i="35"/>
  <c r="DG475" i="35"/>
  <c r="DE475" i="35"/>
  <c r="DF475" i="35" s="1"/>
  <c r="DH474" i="35"/>
  <c r="DG474" i="35"/>
  <c r="DE474" i="35"/>
  <c r="DF474" i="35" s="1"/>
  <c r="DH473" i="35"/>
  <c r="DG473" i="35"/>
  <c r="DE473" i="35"/>
  <c r="DF473" i="35" s="1"/>
  <c r="DH472" i="35"/>
  <c r="DG472" i="35"/>
  <c r="DE472" i="35"/>
  <c r="DF472" i="35" s="1"/>
  <c r="DH471" i="35"/>
  <c r="DG471" i="35"/>
  <c r="DE471" i="35"/>
  <c r="DF471" i="35" s="1"/>
  <c r="DH470" i="35"/>
  <c r="DG470" i="35"/>
  <c r="DE470" i="35"/>
  <c r="DF470" i="35" s="1"/>
  <c r="DH469" i="35"/>
  <c r="DG469" i="35"/>
  <c r="DE469" i="35"/>
  <c r="DF469" i="35" s="1"/>
  <c r="DH468" i="35"/>
  <c r="DG468" i="35"/>
  <c r="DE468" i="35"/>
  <c r="DF468" i="35" s="1"/>
  <c r="DH467" i="35"/>
  <c r="DG467" i="35"/>
  <c r="DE467" i="35"/>
  <c r="DF467" i="35" s="1"/>
  <c r="DH466" i="35"/>
  <c r="DG466" i="35"/>
  <c r="DE466" i="35"/>
  <c r="DF466" i="35" s="1"/>
  <c r="DH465" i="35"/>
  <c r="DG465" i="35"/>
  <c r="DE465" i="35"/>
  <c r="DF465" i="35" s="1"/>
  <c r="DH464" i="35"/>
  <c r="DG464" i="35"/>
  <c r="DE464" i="35"/>
  <c r="DF464" i="35" s="1"/>
  <c r="DH463" i="35"/>
  <c r="DG463" i="35"/>
  <c r="DE463" i="35"/>
  <c r="DF463" i="35" s="1"/>
  <c r="DH462" i="35"/>
  <c r="DG462" i="35"/>
  <c r="DE462" i="35"/>
  <c r="DF462" i="35" s="1"/>
  <c r="DH461" i="35"/>
  <c r="DG461" i="35"/>
  <c r="DE461" i="35"/>
  <c r="DF461" i="35" s="1"/>
  <c r="DH460" i="35"/>
  <c r="DG460" i="35"/>
  <c r="DE460" i="35"/>
  <c r="DF460" i="35" s="1"/>
  <c r="DH459" i="35"/>
  <c r="DG459" i="35"/>
  <c r="DE459" i="35"/>
  <c r="DF459" i="35" s="1"/>
  <c r="DH458" i="35"/>
  <c r="DG458" i="35"/>
  <c r="DE458" i="35"/>
  <c r="DF458" i="35" s="1"/>
  <c r="DH457" i="35"/>
  <c r="DG457" i="35"/>
  <c r="DE457" i="35"/>
  <c r="DF457" i="35" s="1"/>
  <c r="DH456" i="35"/>
  <c r="DG456" i="35"/>
  <c r="DE456" i="35"/>
  <c r="DF456" i="35" s="1"/>
  <c r="DH455" i="35"/>
  <c r="DG455" i="35"/>
  <c r="DE455" i="35"/>
  <c r="DF455" i="35" s="1"/>
  <c r="DH454" i="35"/>
  <c r="DG454" i="35"/>
  <c r="DE454" i="35"/>
  <c r="DF454" i="35" s="1"/>
  <c r="DH453" i="35"/>
  <c r="DG453" i="35"/>
  <c r="DE453" i="35"/>
  <c r="DF453" i="35" s="1"/>
  <c r="DH452" i="35"/>
  <c r="DG452" i="35"/>
  <c r="DE452" i="35"/>
  <c r="DF452" i="35" s="1"/>
  <c r="DH451" i="35"/>
  <c r="DG451" i="35"/>
  <c r="DE451" i="35"/>
  <c r="DF451" i="35" s="1"/>
  <c r="DH450" i="35"/>
  <c r="DG450" i="35"/>
  <c r="DE450" i="35"/>
  <c r="DF450" i="35" s="1"/>
  <c r="DH449" i="35"/>
  <c r="DG449" i="35"/>
  <c r="DE449" i="35"/>
  <c r="DF449" i="35" s="1"/>
  <c r="DH448" i="35"/>
  <c r="DG448" i="35"/>
  <c r="DE448" i="35"/>
  <c r="DF448" i="35" s="1"/>
  <c r="DH447" i="35"/>
  <c r="DG447" i="35"/>
  <c r="DE447" i="35"/>
  <c r="DF447" i="35" s="1"/>
  <c r="DH446" i="35"/>
  <c r="DG446" i="35"/>
  <c r="DE446" i="35"/>
  <c r="DF446" i="35" s="1"/>
  <c r="DH445" i="35"/>
  <c r="DG445" i="35"/>
  <c r="DE445" i="35"/>
  <c r="DF445" i="35" s="1"/>
  <c r="DH444" i="35"/>
  <c r="DG444" i="35"/>
  <c r="DE444" i="35"/>
  <c r="DF444" i="35" s="1"/>
  <c r="DH443" i="35"/>
  <c r="DG443" i="35"/>
  <c r="DE443" i="35"/>
  <c r="DF443" i="35" s="1"/>
  <c r="DH442" i="35"/>
  <c r="DG442" i="35"/>
  <c r="DE442" i="35"/>
  <c r="DF442" i="35" s="1"/>
  <c r="DH441" i="35"/>
  <c r="DG441" i="35"/>
  <c r="DE441" i="35"/>
  <c r="DF441" i="35" s="1"/>
  <c r="DH440" i="35"/>
  <c r="DG440" i="35"/>
  <c r="DE440" i="35"/>
  <c r="DF440" i="35" s="1"/>
  <c r="DH439" i="35"/>
  <c r="DG439" i="35"/>
  <c r="DE439" i="35"/>
  <c r="DF439" i="35" s="1"/>
  <c r="DH438" i="35"/>
  <c r="DG438" i="35"/>
  <c r="DE438" i="35"/>
  <c r="DF438" i="35" s="1"/>
  <c r="DH437" i="35"/>
  <c r="DG437" i="35"/>
  <c r="DE437" i="35"/>
  <c r="DF437" i="35" s="1"/>
  <c r="DH436" i="35"/>
  <c r="DG436" i="35"/>
  <c r="DE436" i="35"/>
  <c r="DF436" i="35" s="1"/>
  <c r="DH435" i="35"/>
  <c r="DG435" i="35"/>
  <c r="DE435" i="35"/>
  <c r="DF435" i="35" s="1"/>
  <c r="DH434" i="35"/>
  <c r="DG434" i="35"/>
  <c r="DE434" i="35"/>
  <c r="DF434" i="35" s="1"/>
  <c r="DH433" i="35"/>
  <c r="DG433" i="35"/>
  <c r="DE433" i="35"/>
  <c r="DF433" i="35" s="1"/>
  <c r="DH432" i="35"/>
  <c r="DG432" i="35"/>
  <c r="DE432" i="35"/>
  <c r="DF432" i="35" s="1"/>
  <c r="DH431" i="35"/>
  <c r="DG431" i="35"/>
  <c r="DE431" i="35"/>
  <c r="DF431" i="35" s="1"/>
  <c r="DH430" i="35"/>
  <c r="DG430" i="35"/>
  <c r="DE430" i="35"/>
  <c r="DF430" i="35" s="1"/>
  <c r="DH429" i="35"/>
  <c r="DG429" i="35"/>
  <c r="DE429" i="35"/>
  <c r="DF429" i="35" s="1"/>
  <c r="DH428" i="35"/>
  <c r="DG428" i="35"/>
  <c r="DE428" i="35"/>
  <c r="DF428" i="35" s="1"/>
  <c r="DH427" i="35"/>
  <c r="DG427" i="35"/>
  <c r="DE427" i="35"/>
  <c r="DF427" i="35" s="1"/>
  <c r="DH426" i="35"/>
  <c r="DG426" i="35"/>
  <c r="DE426" i="35"/>
  <c r="DF426" i="35" s="1"/>
  <c r="DH425" i="35"/>
  <c r="DG425" i="35"/>
  <c r="DE425" i="35"/>
  <c r="DF425" i="35" s="1"/>
  <c r="DH424" i="35"/>
  <c r="DG424" i="35"/>
  <c r="DE424" i="35"/>
  <c r="DF424" i="35" s="1"/>
  <c r="DH423" i="35"/>
  <c r="DG423" i="35"/>
  <c r="DE423" i="35"/>
  <c r="DF423" i="35" s="1"/>
  <c r="DH422" i="35"/>
  <c r="DG422" i="35"/>
  <c r="DE422" i="35"/>
  <c r="DF422" i="35" s="1"/>
  <c r="DH421" i="35"/>
  <c r="DG421" i="35"/>
  <c r="DE421" i="35"/>
  <c r="DF421" i="35" s="1"/>
  <c r="DH420" i="35"/>
  <c r="DG420" i="35"/>
  <c r="DE420" i="35"/>
  <c r="DF420" i="35" s="1"/>
  <c r="DH419" i="35"/>
  <c r="DG419" i="35"/>
  <c r="DE419" i="35"/>
  <c r="DF419" i="35" s="1"/>
  <c r="DH418" i="35"/>
  <c r="DG418" i="35"/>
  <c r="DE418" i="35"/>
  <c r="DF418" i="35" s="1"/>
  <c r="DH417" i="35"/>
  <c r="DG417" i="35"/>
  <c r="DE417" i="35"/>
  <c r="DF417" i="35" s="1"/>
  <c r="DH416" i="35"/>
  <c r="DG416" i="35"/>
  <c r="DE416" i="35"/>
  <c r="DF416" i="35" s="1"/>
  <c r="DH415" i="35"/>
  <c r="DG415" i="35"/>
  <c r="DE415" i="35"/>
  <c r="DF415" i="35" s="1"/>
  <c r="DH414" i="35"/>
  <c r="DG414" i="35"/>
  <c r="DE414" i="35"/>
  <c r="DF414" i="35" s="1"/>
  <c r="DH413" i="35"/>
  <c r="DG413" i="35"/>
  <c r="DE413" i="35"/>
  <c r="DF413" i="35" s="1"/>
  <c r="DH412" i="35"/>
  <c r="DG412" i="35"/>
  <c r="DE412" i="35"/>
  <c r="DF412" i="35" s="1"/>
  <c r="DH411" i="35"/>
  <c r="DG411" i="35"/>
  <c r="DE411" i="35"/>
  <c r="DF411" i="35" s="1"/>
  <c r="DH410" i="35"/>
  <c r="DG410" i="35"/>
  <c r="DE410" i="35"/>
  <c r="DF410" i="35" s="1"/>
  <c r="DH409" i="35"/>
  <c r="DG409" i="35"/>
  <c r="DE409" i="35"/>
  <c r="DF409" i="35" s="1"/>
  <c r="DH408" i="35"/>
  <c r="DG408" i="35"/>
  <c r="DE408" i="35"/>
  <c r="DF408" i="35" s="1"/>
  <c r="DH407" i="35"/>
  <c r="DG407" i="35"/>
  <c r="DE407" i="35"/>
  <c r="DF407" i="35" s="1"/>
  <c r="DH406" i="35"/>
  <c r="DG406" i="35"/>
  <c r="DE406" i="35"/>
  <c r="DF406" i="35" s="1"/>
  <c r="DH405" i="35"/>
  <c r="DG405" i="35"/>
  <c r="DE405" i="35"/>
  <c r="DF405" i="35" s="1"/>
  <c r="DH404" i="35"/>
  <c r="DG404" i="35"/>
  <c r="DE404" i="35"/>
  <c r="DF404" i="35" s="1"/>
  <c r="DH403" i="35"/>
  <c r="DG403" i="35"/>
  <c r="DE403" i="35"/>
  <c r="DF403" i="35" s="1"/>
  <c r="DH402" i="35"/>
  <c r="DG402" i="35"/>
  <c r="DE402" i="35"/>
  <c r="DF402" i="35" s="1"/>
  <c r="DH401" i="35"/>
  <c r="DG401" i="35"/>
  <c r="DE401" i="35"/>
  <c r="DF401" i="35" s="1"/>
  <c r="DH400" i="35"/>
  <c r="DG400" i="35"/>
  <c r="DE400" i="35"/>
  <c r="DF400" i="35" s="1"/>
  <c r="DH399" i="35"/>
  <c r="DG399" i="35"/>
  <c r="DE399" i="35"/>
  <c r="DF399" i="35" s="1"/>
  <c r="DH398" i="35"/>
  <c r="DG398" i="35"/>
  <c r="DE398" i="35"/>
  <c r="DF398" i="35" s="1"/>
  <c r="DH397" i="35"/>
  <c r="DG397" i="35"/>
  <c r="DE397" i="35"/>
  <c r="DF397" i="35" s="1"/>
  <c r="DH396" i="35"/>
  <c r="DG396" i="35"/>
  <c r="DE396" i="35"/>
  <c r="DF396" i="35" s="1"/>
  <c r="DH395" i="35"/>
  <c r="DG395" i="35"/>
  <c r="DE395" i="35"/>
  <c r="DF395" i="35" s="1"/>
  <c r="DH394" i="35"/>
  <c r="DG394" i="35"/>
  <c r="DE394" i="35"/>
  <c r="DF394" i="35" s="1"/>
  <c r="DH393" i="35"/>
  <c r="DG393" i="35"/>
  <c r="DE393" i="35"/>
  <c r="DF393" i="35" s="1"/>
  <c r="DH392" i="35"/>
  <c r="DG392" i="35"/>
  <c r="DE392" i="35"/>
  <c r="DF392" i="35" s="1"/>
  <c r="DH391" i="35"/>
  <c r="DG391" i="35"/>
  <c r="DE391" i="35"/>
  <c r="DF391" i="35" s="1"/>
  <c r="DH390" i="35"/>
  <c r="DG390" i="35"/>
  <c r="DE390" i="35"/>
  <c r="DF390" i="35" s="1"/>
  <c r="DH389" i="35"/>
  <c r="DG389" i="35"/>
  <c r="DE389" i="35"/>
  <c r="DF389" i="35" s="1"/>
  <c r="DH388" i="35"/>
  <c r="DG388" i="35"/>
  <c r="DE388" i="35"/>
  <c r="DF388" i="35" s="1"/>
  <c r="DH387" i="35"/>
  <c r="DG387" i="35"/>
  <c r="DE387" i="35"/>
  <c r="DF387" i="35" s="1"/>
  <c r="DH386" i="35"/>
  <c r="DG386" i="35"/>
  <c r="DE386" i="35"/>
  <c r="DF386" i="35" s="1"/>
  <c r="DH385" i="35"/>
  <c r="DG385" i="35"/>
  <c r="DE385" i="35"/>
  <c r="DF385" i="35" s="1"/>
  <c r="DH384" i="35"/>
  <c r="DG384" i="35"/>
  <c r="DE384" i="35"/>
  <c r="DF384" i="35" s="1"/>
  <c r="DH383" i="35"/>
  <c r="DG383" i="35"/>
  <c r="DE383" i="35"/>
  <c r="DF383" i="35" s="1"/>
  <c r="DH382" i="35"/>
  <c r="DG382" i="35"/>
  <c r="DE382" i="35"/>
  <c r="DF382" i="35" s="1"/>
  <c r="DH381" i="35"/>
  <c r="DG381" i="35"/>
  <c r="DE381" i="35"/>
  <c r="DF381" i="35" s="1"/>
  <c r="DH380" i="35"/>
  <c r="DG380" i="35"/>
  <c r="DE380" i="35"/>
  <c r="DF380" i="35" s="1"/>
  <c r="DH379" i="35"/>
  <c r="DG379" i="35"/>
  <c r="DE379" i="35"/>
  <c r="DF379" i="35" s="1"/>
  <c r="DH378" i="35"/>
  <c r="DG378" i="35"/>
  <c r="DE378" i="35"/>
  <c r="DF378" i="35" s="1"/>
  <c r="DH377" i="35"/>
  <c r="DG377" i="35"/>
  <c r="DE377" i="35"/>
  <c r="DF377" i="35" s="1"/>
  <c r="DH376" i="35"/>
  <c r="DG376" i="35"/>
  <c r="DE376" i="35"/>
  <c r="DF376" i="35" s="1"/>
  <c r="DH375" i="35"/>
  <c r="DG375" i="35"/>
  <c r="DE375" i="35"/>
  <c r="DF375" i="35" s="1"/>
  <c r="DH374" i="35"/>
  <c r="DG374" i="35"/>
  <c r="DE374" i="35"/>
  <c r="DF374" i="35" s="1"/>
  <c r="DH373" i="35"/>
  <c r="DG373" i="35"/>
  <c r="DE373" i="35"/>
  <c r="DF373" i="35" s="1"/>
  <c r="DH372" i="35"/>
  <c r="DG372" i="35"/>
  <c r="DE372" i="35"/>
  <c r="DF372" i="35" s="1"/>
  <c r="DH371" i="35"/>
  <c r="DG371" i="35"/>
  <c r="DE371" i="35"/>
  <c r="DF371" i="35" s="1"/>
  <c r="DH370" i="35"/>
  <c r="DG370" i="35"/>
  <c r="DE370" i="35"/>
  <c r="DF370" i="35" s="1"/>
  <c r="DH369" i="35"/>
  <c r="DG369" i="35"/>
  <c r="DE369" i="35"/>
  <c r="DF369" i="35" s="1"/>
  <c r="DH368" i="35"/>
  <c r="DG368" i="35"/>
  <c r="DE368" i="35"/>
  <c r="DF368" i="35" s="1"/>
  <c r="DH367" i="35"/>
  <c r="DG367" i="35"/>
  <c r="DE367" i="35"/>
  <c r="DF367" i="35" s="1"/>
  <c r="DH366" i="35"/>
  <c r="DG366" i="35"/>
  <c r="DE366" i="35"/>
  <c r="DF366" i="35" s="1"/>
  <c r="DH365" i="35"/>
  <c r="DG365" i="35"/>
  <c r="DE365" i="35"/>
  <c r="DF365" i="35" s="1"/>
  <c r="DH364" i="35"/>
  <c r="DG364" i="35"/>
  <c r="DE364" i="35"/>
  <c r="DF364" i="35" s="1"/>
  <c r="DH363" i="35"/>
  <c r="DG363" i="35"/>
  <c r="DE363" i="35"/>
  <c r="DF363" i="35" s="1"/>
  <c r="DH362" i="35"/>
  <c r="DG362" i="35"/>
  <c r="DE362" i="35"/>
  <c r="DF362" i="35" s="1"/>
  <c r="DH361" i="35"/>
  <c r="DG361" i="35"/>
  <c r="DE361" i="35"/>
  <c r="DF361" i="35" s="1"/>
  <c r="DH360" i="35"/>
  <c r="DG360" i="35"/>
  <c r="DE360" i="35"/>
  <c r="DF360" i="35" s="1"/>
  <c r="DH359" i="35"/>
  <c r="DG359" i="35"/>
  <c r="DE359" i="35"/>
  <c r="DF359" i="35" s="1"/>
  <c r="DH358" i="35"/>
  <c r="DG358" i="35"/>
  <c r="DE358" i="35"/>
  <c r="DF358" i="35" s="1"/>
  <c r="DH357" i="35"/>
  <c r="DG357" i="35"/>
  <c r="DE357" i="35"/>
  <c r="DF357" i="35" s="1"/>
  <c r="DH356" i="35"/>
  <c r="DG356" i="35"/>
  <c r="DE356" i="35"/>
  <c r="DF356" i="35" s="1"/>
  <c r="DH355" i="35"/>
  <c r="DG355" i="35"/>
  <c r="DE355" i="35"/>
  <c r="DF355" i="35" s="1"/>
  <c r="DH354" i="35"/>
  <c r="DG354" i="35"/>
  <c r="DE354" i="35"/>
  <c r="DF354" i="35" s="1"/>
  <c r="DH353" i="35"/>
  <c r="DG353" i="35"/>
  <c r="DE353" i="35"/>
  <c r="DF353" i="35" s="1"/>
  <c r="DH352" i="35"/>
  <c r="DG352" i="35"/>
  <c r="DE352" i="35"/>
  <c r="DF352" i="35" s="1"/>
  <c r="DH351" i="35"/>
  <c r="DG351" i="35"/>
  <c r="DE351" i="35"/>
  <c r="DF351" i="35" s="1"/>
  <c r="DH350" i="35"/>
  <c r="DG350" i="35"/>
  <c r="DE350" i="35"/>
  <c r="DF350" i="35" s="1"/>
  <c r="DH349" i="35"/>
  <c r="DG349" i="35"/>
  <c r="DE349" i="35"/>
  <c r="DF349" i="35" s="1"/>
  <c r="DH348" i="35"/>
  <c r="DG348" i="35"/>
  <c r="DE348" i="35"/>
  <c r="DF348" i="35" s="1"/>
  <c r="DH347" i="35"/>
  <c r="DG347" i="35"/>
  <c r="DE347" i="35"/>
  <c r="DF347" i="35" s="1"/>
  <c r="DH346" i="35"/>
  <c r="DG346" i="35"/>
  <c r="DE346" i="35"/>
  <c r="DF346" i="35" s="1"/>
  <c r="DH345" i="35"/>
  <c r="DG345" i="35"/>
  <c r="DE345" i="35"/>
  <c r="DF345" i="35" s="1"/>
  <c r="DH344" i="35"/>
  <c r="DG344" i="35"/>
  <c r="DE344" i="35"/>
  <c r="DF344" i="35" s="1"/>
  <c r="DH343" i="35"/>
  <c r="DG343" i="35"/>
  <c r="DE343" i="35"/>
  <c r="DF343" i="35" s="1"/>
  <c r="DH342" i="35"/>
  <c r="DG342" i="35"/>
  <c r="DE342" i="35"/>
  <c r="DF342" i="35" s="1"/>
  <c r="DH341" i="35"/>
  <c r="DG341" i="35"/>
  <c r="DE341" i="35"/>
  <c r="DF341" i="35" s="1"/>
  <c r="DH340" i="35"/>
  <c r="DG340" i="35"/>
  <c r="DE340" i="35"/>
  <c r="DF340" i="35" s="1"/>
  <c r="DH339" i="35"/>
  <c r="DG339" i="35"/>
  <c r="DE339" i="35"/>
  <c r="DF339" i="35" s="1"/>
  <c r="DH338" i="35"/>
  <c r="DG338" i="35"/>
  <c r="DE338" i="35"/>
  <c r="DF338" i="35" s="1"/>
  <c r="DH337" i="35"/>
  <c r="DG337" i="35"/>
  <c r="DE337" i="35"/>
  <c r="DF337" i="35" s="1"/>
  <c r="DH336" i="35"/>
  <c r="DG336" i="35"/>
  <c r="DE336" i="35"/>
  <c r="DF336" i="35" s="1"/>
  <c r="DH335" i="35"/>
  <c r="DG335" i="35"/>
  <c r="DE335" i="35"/>
  <c r="DF335" i="35" s="1"/>
  <c r="DH334" i="35"/>
  <c r="DG334" i="35"/>
  <c r="DE334" i="35"/>
  <c r="DF334" i="35" s="1"/>
  <c r="DH333" i="35"/>
  <c r="DG333" i="35"/>
  <c r="DE333" i="35"/>
  <c r="DF333" i="35" s="1"/>
  <c r="DH332" i="35"/>
  <c r="DG332" i="35"/>
  <c r="DE332" i="35"/>
  <c r="DF332" i="35" s="1"/>
  <c r="DH331" i="35"/>
  <c r="DG331" i="35"/>
  <c r="DE331" i="35"/>
  <c r="DF331" i="35" s="1"/>
  <c r="DH330" i="35"/>
  <c r="DG330" i="35"/>
  <c r="DE330" i="35"/>
  <c r="DF330" i="35" s="1"/>
  <c r="DH329" i="35"/>
  <c r="DG329" i="35"/>
  <c r="DE329" i="35"/>
  <c r="DF329" i="35" s="1"/>
  <c r="DH328" i="35"/>
  <c r="DG328" i="35"/>
  <c r="DE328" i="35"/>
  <c r="DF328" i="35" s="1"/>
  <c r="DH327" i="35"/>
  <c r="DG327" i="35"/>
  <c r="DE327" i="35"/>
  <c r="DF327" i="35" s="1"/>
  <c r="DH326" i="35"/>
  <c r="DG326" i="35"/>
  <c r="DE326" i="35"/>
  <c r="DF326" i="35" s="1"/>
  <c r="DH325" i="35"/>
  <c r="DG325" i="35"/>
  <c r="DE325" i="35"/>
  <c r="DF325" i="35" s="1"/>
  <c r="DH324" i="35"/>
  <c r="DG324" i="35"/>
  <c r="DE324" i="35"/>
  <c r="DF324" i="35" s="1"/>
  <c r="DH323" i="35"/>
  <c r="DG323" i="35"/>
  <c r="DE323" i="35"/>
  <c r="DF323" i="35" s="1"/>
  <c r="DH322" i="35"/>
  <c r="DG322" i="35"/>
  <c r="DE322" i="35"/>
  <c r="DF322" i="35" s="1"/>
  <c r="DH321" i="35"/>
  <c r="DG321" i="35"/>
  <c r="DE321" i="35"/>
  <c r="DF321" i="35" s="1"/>
  <c r="DH320" i="35"/>
  <c r="DG320" i="35"/>
  <c r="DE320" i="35"/>
  <c r="DF320" i="35" s="1"/>
  <c r="DH319" i="35"/>
  <c r="DG319" i="35"/>
  <c r="DE319" i="35"/>
  <c r="DF319" i="35" s="1"/>
  <c r="DH318" i="35"/>
  <c r="DG318" i="35"/>
  <c r="DE318" i="35"/>
  <c r="DF318" i="35" s="1"/>
  <c r="DH317" i="35"/>
  <c r="DG317" i="35"/>
  <c r="DE317" i="35"/>
  <c r="DF317" i="35" s="1"/>
  <c r="DH316" i="35"/>
  <c r="DG316" i="35"/>
  <c r="DE316" i="35"/>
  <c r="DF316" i="35" s="1"/>
  <c r="DH315" i="35"/>
  <c r="DG315" i="35"/>
  <c r="DE315" i="35"/>
  <c r="DF315" i="35" s="1"/>
  <c r="DH314" i="35"/>
  <c r="DG314" i="35"/>
  <c r="DE314" i="35"/>
  <c r="DF314" i="35" s="1"/>
  <c r="DH313" i="35"/>
  <c r="DG313" i="35"/>
  <c r="DE313" i="35"/>
  <c r="DF313" i="35" s="1"/>
  <c r="DH312" i="35"/>
  <c r="DG312" i="35"/>
  <c r="DE312" i="35"/>
  <c r="DF312" i="35" s="1"/>
  <c r="DH311" i="35"/>
  <c r="DG311" i="35"/>
  <c r="DE311" i="35"/>
  <c r="DF311" i="35" s="1"/>
  <c r="DH310" i="35"/>
  <c r="DG310" i="35"/>
  <c r="DE310" i="35"/>
  <c r="DF310" i="35" s="1"/>
  <c r="DH309" i="35"/>
  <c r="DG309" i="35"/>
  <c r="DE309" i="35"/>
  <c r="DF309" i="35" s="1"/>
  <c r="DH308" i="35"/>
  <c r="DG308" i="35"/>
  <c r="DE308" i="35"/>
  <c r="DF308" i="35" s="1"/>
  <c r="DH307" i="35"/>
  <c r="DG307" i="35"/>
  <c r="DE307" i="35"/>
  <c r="DF307" i="35" s="1"/>
  <c r="DH306" i="35"/>
  <c r="DG306" i="35"/>
  <c r="DE306" i="35"/>
  <c r="DF306" i="35" s="1"/>
  <c r="DH305" i="35"/>
  <c r="DG305" i="35"/>
  <c r="DE305" i="35"/>
  <c r="DF305" i="35" s="1"/>
  <c r="DH304" i="35"/>
  <c r="DG304" i="35"/>
  <c r="DE304" i="35"/>
  <c r="DF304" i="35" s="1"/>
  <c r="DH303" i="35"/>
  <c r="DG303" i="35"/>
  <c r="DE303" i="35"/>
  <c r="DF303" i="35" s="1"/>
  <c r="DH302" i="35"/>
  <c r="DG302" i="35"/>
  <c r="DE302" i="35"/>
  <c r="DF302" i="35" s="1"/>
  <c r="DH301" i="35"/>
  <c r="DG301" i="35"/>
  <c r="DE301" i="35"/>
  <c r="DF301" i="35" s="1"/>
  <c r="DH300" i="35"/>
  <c r="DG300" i="35"/>
  <c r="DE300" i="35"/>
  <c r="DF300" i="35" s="1"/>
  <c r="DH299" i="35"/>
  <c r="DG299" i="35"/>
  <c r="DE299" i="35"/>
  <c r="DF299" i="35" s="1"/>
  <c r="DH298" i="35"/>
  <c r="DG298" i="35"/>
  <c r="DE298" i="35"/>
  <c r="DF298" i="35" s="1"/>
  <c r="DH297" i="35"/>
  <c r="DG297" i="35"/>
  <c r="DE297" i="35"/>
  <c r="DF297" i="35" s="1"/>
  <c r="DH296" i="35"/>
  <c r="DG296" i="35"/>
  <c r="DE296" i="35"/>
  <c r="DF296" i="35" s="1"/>
  <c r="DH295" i="35"/>
  <c r="DG295" i="35"/>
  <c r="DE295" i="35"/>
  <c r="DF295" i="35" s="1"/>
  <c r="DH294" i="35"/>
  <c r="DG294" i="35"/>
  <c r="DE294" i="35"/>
  <c r="DF294" i="35" s="1"/>
  <c r="DH293" i="35"/>
  <c r="DG293" i="35"/>
  <c r="DE293" i="35"/>
  <c r="DF293" i="35" s="1"/>
  <c r="DH292" i="35"/>
  <c r="DG292" i="35"/>
  <c r="DE292" i="35"/>
  <c r="DF292" i="35" s="1"/>
  <c r="DH291" i="35"/>
  <c r="DG291" i="35"/>
  <c r="DE291" i="35"/>
  <c r="DF291" i="35" s="1"/>
  <c r="DH290" i="35"/>
  <c r="DG290" i="35"/>
  <c r="DE290" i="35"/>
  <c r="DF290" i="35" s="1"/>
  <c r="DH289" i="35"/>
  <c r="DG289" i="35"/>
  <c r="DE289" i="35"/>
  <c r="DF289" i="35" s="1"/>
  <c r="DH288" i="35"/>
  <c r="DG288" i="35"/>
  <c r="DE288" i="35"/>
  <c r="DF288" i="35" s="1"/>
  <c r="DH287" i="35"/>
  <c r="DG287" i="35"/>
  <c r="DE287" i="35"/>
  <c r="DF287" i="35" s="1"/>
  <c r="DH286" i="35"/>
  <c r="DG286" i="35"/>
  <c r="DE286" i="35"/>
  <c r="DF286" i="35" s="1"/>
  <c r="DH285" i="35"/>
  <c r="DG285" i="35"/>
  <c r="DE285" i="35"/>
  <c r="DF285" i="35" s="1"/>
  <c r="DH284" i="35"/>
  <c r="DG284" i="35"/>
  <c r="DE284" i="35"/>
  <c r="DF284" i="35" s="1"/>
  <c r="DH283" i="35"/>
  <c r="DG283" i="35"/>
  <c r="DE283" i="35"/>
  <c r="DF283" i="35" s="1"/>
  <c r="DH282" i="35"/>
  <c r="DG282" i="35"/>
  <c r="DE282" i="35"/>
  <c r="DF282" i="35" s="1"/>
  <c r="DH281" i="35"/>
  <c r="DG281" i="35"/>
  <c r="DE281" i="35"/>
  <c r="DF281" i="35" s="1"/>
  <c r="DH280" i="35"/>
  <c r="DG280" i="35"/>
  <c r="DE280" i="35"/>
  <c r="DF280" i="35" s="1"/>
  <c r="DH279" i="35"/>
  <c r="DG279" i="35"/>
  <c r="DE279" i="35"/>
  <c r="DF279" i="35" s="1"/>
  <c r="DH278" i="35"/>
  <c r="DG278" i="35"/>
  <c r="DE278" i="35"/>
  <c r="DF278" i="35" s="1"/>
  <c r="DH277" i="35"/>
  <c r="DG277" i="35"/>
  <c r="DE277" i="35"/>
  <c r="DF277" i="35" s="1"/>
  <c r="DH276" i="35"/>
  <c r="DG276" i="35"/>
  <c r="DE276" i="35"/>
  <c r="DF276" i="35" s="1"/>
  <c r="DH275" i="35"/>
  <c r="DG275" i="35"/>
  <c r="DE275" i="35"/>
  <c r="DF275" i="35" s="1"/>
  <c r="DH274" i="35"/>
  <c r="DG274" i="35"/>
  <c r="DE274" i="35"/>
  <c r="DF274" i="35" s="1"/>
  <c r="DH273" i="35"/>
  <c r="DG273" i="35"/>
  <c r="DE273" i="35"/>
  <c r="DF273" i="35" s="1"/>
  <c r="DH272" i="35"/>
  <c r="DG272" i="35"/>
  <c r="DE272" i="35"/>
  <c r="DF272" i="35" s="1"/>
  <c r="DH271" i="35"/>
  <c r="DG271" i="35"/>
  <c r="DE271" i="35"/>
  <c r="DF271" i="35" s="1"/>
  <c r="DH270" i="35"/>
  <c r="DG270" i="35"/>
  <c r="DE270" i="35"/>
  <c r="DF270" i="35" s="1"/>
  <c r="DH269" i="35"/>
  <c r="DG269" i="35"/>
  <c r="DE269" i="35"/>
  <c r="DF269" i="35" s="1"/>
  <c r="DH268" i="35"/>
  <c r="DG268" i="35"/>
  <c r="DE268" i="35"/>
  <c r="DF268" i="35" s="1"/>
  <c r="DH267" i="35"/>
  <c r="DG267" i="35"/>
  <c r="DE267" i="35"/>
  <c r="DF267" i="35" s="1"/>
  <c r="DH266" i="35"/>
  <c r="DG266" i="35"/>
  <c r="DE266" i="35"/>
  <c r="DF266" i="35" s="1"/>
  <c r="DH265" i="35"/>
  <c r="DG265" i="35"/>
  <c r="DE265" i="35"/>
  <c r="DF265" i="35" s="1"/>
  <c r="DH264" i="35"/>
  <c r="DG264" i="35"/>
  <c r="DE264" i="35"/>
  <c r="DF264" i="35" s="1"/>
  <c r="DH263" i="35"/>
  <c r="DG263" i="35"/>
  <c r="DE263" i="35"/>
  <c r="DF263" i="35" s="1"/>
  <c r="DH262" i="35"/>
  <c r="DG262" i="35"/>
  <c r="DE262" i="35"/>
  <c r="DF262" i="35" s="1"/>
  <c r="DH261" i="35"/>
  <c r="DG261" i="35"/>
  <c r="DE261" i="35"/>
  <c r="DF261" i="35" s="1"/>
  <c r="DH260" i="35"/>
  <c r="DG260" i="35"/>
  <c r="DE260" i="35"/>
  <c r="DF260" i="35" s="1"/>
  <c r="DH259" i="35"/>
  <c r="DG259" i="35"/>
  <c r="DE259" i="35"/>
  <c r="DF259" i="35" s="1"/>
  <c r="DH258" i="35"/>
  <c r="DG258" i="35"/>
  <c r="DE258" i="35"/>
  <c r="DF258" i="35" s="1"/>
  <c r="DH257" i="35"/>
  <c r="DG257" i="35"/>
  <c r="DE257" i="35"/>
  <c r="DF257" i="35" s="1"/>
  <c r="DH256" i="35"/>
  <c r="DG256" i="35"/>
  <c r="DE256" i="35"/>
  <c r="DF256" i="35" s="1"/>
  <c r="DH255" i="35"/>
  <c r="DG255" i="35"/>
  <c r="DE255" i="35"/>
  <c r="DF255" i="35" s="1"/>
  <c r="DH254" i="35"/>
  <c r="DG254" i="35"/>
  <c r="DE254" i="35"/>
  <c r="DF254" i="35" s="1"/>
  <c r="DH253" i="35"/>
  <c r="DG253" i="35"/>
  <c r="DE253" i="35"/>
  <c r="DF253" i="35" s="1"/>
  <c r="DH252" i="35"/>
  <c r="DG252" i="35"/>
  <c r="DE252" i="35"/>
  <c r="DF252" i="35" s="1"/>
  <c r="DH251" i="35"/>
  <c r="DG251" i="35"/>
  <c r="DE251" i="35"/>
  <c r="DF251" i="35" s="1"/>
  <c r="DH250" i="35"/>
  <c r="DG250" i="35"/>
  <c r="DE250" i="35"/>
  <c r="DF250" i="35" s="1"/>
  <c r="DH249" i="35"/>
  <c r="DG249" i="35"/>
  <c r="DE249" i="35"/>
  <c r="DF249" i="35" s="1"/>
  <c r="DH248" i="35"/>
  <c r="DG248" i="35"/>
  <c r="DE248" i="35"/>
  <c r="DF248" i="35" s="1"/>
  <c r="DH247" i="35"/>
  <c r="DG247" i="35"/>
  <c r="DE247" i="35"/>
  <c r="DF247" i="35" s="1"/>
  <c r="DH246" i="35"/>
  <c r="DG246" i="35"/>
  <c r="DE246" i="35"/>
  <c r="DF246" i="35" s="1"/>
  <c r="DH245" i="35"/>
  <c r="DG245" i="35"/>
  <c r="DE245" i="35"/>
  <c r="DF245" i="35" s="1"/>
  <c r="DH244" i="35"/>
  <c r="DG244" i="35"/>
  <c r="DE244" i="35"/>
  <c r="DF244" i="35" s="1"/>
  <c r="DH243" i="35"/>
  <c r="DG243" i="35"/>
  <c r="DE243" i="35"/>
  <c r="DF243" i="35" s="1"/>
  <c r="DH242" i="35"/>
  <c r="DG242" i="35"/>
  <c r="DE242" i="35"/>
  <c r="DF242" i="35" s="1"/>
  <c r="DH241" i="35"/>
  <c r="DG241" i="35"/>
  <c r="DE241" i="35"/>
  <c r="DF241" i="35" s="1"/>
  <c r="DH240" i="35"/>
  <c r="DG240" i="35"/>
  <c r="DE240" i="35"/>
  <c r="DF240" i="35" s="1"/>
  <c r="DH239" i="35"/>
  <c r="DG239" i="35"/>
  <c r="DE239" i="35"/>
  <c r="DF239" i="35" s="1"/>
  <c r="DH238" i="35"/>
  <c r="DG238" i="35"/>
  <c r="DE238" i="35"/>
  <c r="DF238" i="35" s="1"/>
  <c r="DH237" i="35"/>
  <c r="DG237" i="35"/>
  <c r="DE237" i="35"/>
  <c r="DF237" i="35" s="1"/>
  <c r="DH236" i="35"/>
  <c r="DG236" i="35"/>
  <c r="DE236" i="35"/>
  <c r="DF236" i="35" s="1"/>
  <c r="DH235" i="35"/>
  <c r="DG235" i="35"/>
  <c r="DE235" i="35"/>
  <c r="DF235" i="35" s="1"/>
  <c r="DH234" i="35"/>
  <c r="DG234" i="35"/>
  <c r="DE234" i="35"/>
  <c r="DF234" i="35" s="1"/>
  <c r="DH233" i="35"/>
  <c r="DG233" i="35"/>
  <c r="DE233" i="35"/>
  <c r="DF233" i="35" s="1"/>
  <c r="DH232" i="35"/>
  <c r="DG232" i="35"/>
  <c r="DE232" i="35"/>
  <c r="DF232" i="35" s="1"/>
  <c r="DH231" i="35"/>
  <c r="DG231" i="35"/>
  <c r="DE231" i="35"/>
  <c r="DF231" i="35" s="1"/>
  <c r="DH230" i="35"/>
  <c r="DG230" i="35"/>
  <c r="DE230" i="35"/>
  <c r="DF230" i="35" s="1"/>
  <c r="DH229" i="35"/>
  <c r="DG229" i="35"/>
  <c r="DE229" i="35"/>
  <c r="DF229" i="35" s="1"/>
  <c r="DH228" i="35"/>
  <c r="DG228" i="35"/>
  <c r="DE228" i="35"/>
  <c r="DF228" i="35" s="1"/>
  <c r="DH227" i="35"/>
  <c r="DG227" i="35"/>
  <c r="DE227" i="35"/>
  <c r="DF227" i="35" s="1"/>
  <c r="DH226" i="35"/>
  <c r="DG226" i="35"/>
  <c r="DE226" i="35"/>
  <c r="DF226" i="35" s="1"/>
  <c r="DH225" i="35"/>
  <c r="DG225" i="35"/>
  <c r="DE225" i="35"/>
  <c r="DF225" i="35" s="1"/>
  <c r="DH224" i="35"/>
  <c r="DG224" i="35"/>
  <c r="DE224" i="35"/>
  <c r="DF224" i="35" s="1"/>
  <c r="DH223" i="35"/>
  <c r="DG223" i="35"/>
  <c r="DE223" i="35"/>
  <c r="DF223" i="35" s="1"/>
  <c r="DH222" i="35"/>
  <c r="DG222" i="35"/>
  <c r="DE222" i="35"/>
  <c r="DF222" i="35" s="1"/>
  <c r="DH221" i="35"/>
  <c r="DG221" i="35"/>
  <c r="DE221" i="35"/>
  <c r="DF221" i="35" s="1"/>
  <c r="DH220" i="35"/>
  <c r="DG220" i="35"/>
  <c r="DE220" i="35"/>
  <c r="DF220" i="35" s="1"/>
  <c r="DH219" i="35"/>
  <c r="DG219" i="35"/>
  <c r="DE219" i="35"/>
  <c r="DF219" i="35" s="1"/>
  <c r="DH218" i="35"/>
  <c r="DG218" i="35"/>
  <c r="DE218" i="35"/>
  <c r="DF218" i="35" s="1"/>
  <c r="DH217" i="35"/>
  <c r="DG217" i="35"/>
  <c r="DE217" i="35"/>
  <c r="DF217" i="35" s="1"/>
  <c r="DH216" i="35"/>
  <c r="DG216" i="35"/>
  <c r="DE216" i="35"/>
  <c r="DF216" i="35" s="1"/>
  <c r="DH215" i="35"/>
  <c r="DG215" i="35"/>
  <c r="DE215" i="35"/>
  <c r="DF215" i="35" s="1"/>
  <c r="DH214" i="35"/>
  <c r="DG214" i="35"/>
  <c r="DE214" i="35"/>
  <c r="DF214" i="35" s="1"/>
  <c r="DH213" i="35"/>
  <c r="DG213" i="35"/>
  <c r="DE213" i="35"/>
  <c r="DF213" i="35" s="1"/>
  <c r="DH212" i="35"/>
  <c r="DG212" i="35"/>
  <c r="DE212" i="35"/>
  <c r="DF212" i="35" s="1"/>
  <c r="DH211" i="35"/>
  <c r="DG211" i="35"/>
  <c r="DE211" i="35"/>
  <c r="DF211" i="35" s="1"/>
  <c r="DH210" i="35"/>
  <c r="DG210" i="35"/>
  <c r="DE210" i="35"/>
  <c r="DF210" i="35" s="1"/>
  <c r="DH209" i="35"/>
  <c r="DG209" i="35"/>
  <c r="DE209" i="35"/>
  <c r="DF209" i="35" s="1"/>
  <c r="DH208" i="35"/>
  <c r="DG208" i="35"/>
  <c r="DE208" i="35"/>
  <c r="DF208" i="35" s="1"/>
  <c r="DH207" i="35"/>
  <c r="DG207" i="35"/>
  <c r="DE207" i="35"/>
  <c r="DF207" i="35" s="1"/>
  <c r="DH206" i="35"/>
  <c r="DG206" i="35"/>
  <c r="DE206" i="35"/>
  <c r="DF206" i="35" s="1"/>
  <c r="DH205" i="35"/>
  <c r="DG205" i="35"/>
  <c r="DE205" i="35"/>
  <c r="DF205" i="35" s="1"/>
  <c r="DH204" i="35"/>
  <c r="DG204" i="35"/>
  <c r="DE204" i="35"/>
  <c r="DF204" i="35" s="1"/>
  <c r="DH203" i="35"/>
  <c r="DG203" i="35"/>
  <c r="DE203" i="35"/>
  <c r="DF203" i="35" s="1"/>
  <c r="DH202" i="35"/>
  <c r="DG202" i="35"/>
  <c r="DE202" i="35"/>
  <c r="DF202" i="35" s="1"/>
  <c r="DH201" i="35"/>
  <c r="DG201" i="35"/>
  <c r="DE201" i="35"/>
  <c r="DF201" i="35" s="1"/>
  <c r="DH200" i="35"/>
  <c r="DG200" i="35"/>
  <c r="DE200" i="35"/>
  <c r="DF200" i="35" s="1"/>
  <c r="DH199" i="35"/>
  <c r="DG199" i="35"/>
  <c r="DE199" i="35"/>
  <c r="DF199" i="35" s="1"/>
  <c r="DH198" i="35"/>
  <c r="DG198" i="35"/>
  <c r="DE198" i="35"/>
  <c r="DF198" i="35" s="1"/>
  <c r="DH197" i="35"/>
  <c r="DG197" i="35"/>
  <c r="DE197" i="35"/>
  <c r="DF197" i="35" s="1"/>
  <c r="DH196" i="35"/>
  <c r="DG196" i="35"/>
  <c r="DE196" i="35"/>
  <c r="DF196" i="35" s="1"/>
  <c r="DH195" i="35"/>
  <c r="DG195" i="35"/>
  <c r="DE195" i="35"/>
  <c r="DF195" i="35" s="1"/>
  <c r="DH194" i="35"/>
  <c r="DG194" i="35"/>
  <c r="DE194" i="35"/>
  <c r="DF194" i="35" s="1"/>
  <c r="DH193" i="35"/>
  <c r="DG193" i="35"/>
  <c r="DE193" i="35"/>
  <c r="DF193" i="35" s="1"/>
  <c r="DH192" i="35"/>
  <c r="DG192" i="35"/>
  <c r="DE192" i="35"/>
  <c r="DF192" i="35" s="1"/>
  <c r="DH191" i="35"/>
  <c r="DG191" i="35"/>
  <c r="DE191" i="35"/>
  <c r="DF191" i="35" s="1"/>
  <c r="DH190" i="35"/>
  <c r="DG190" i="35"/>
  <c r="DE190" i="35"/>
  <c r="DF190" i="35" s="1"/>
  <c r="DH189" i="35"/>
  <c r="DG189" i="35"/>
  <c r="DE189" i="35"/>
  <c r="DF189" i="35" s="1"/>
  <c r="DH188" i="35"/>
  <c r="DG188" i="35"/>
  <c r="DE188" i="35"/>
  <c r="DF188" i="35" s="1"/>
  <c r="DH187" i="35"/>
  <c r="DG187" i="35"/>
  <c r="DE187" i="35"/>
  <c r="DF187" i="35" s="1"/>
  <c r="DH186" i="35"/>
  <c r="DG186" i="35"/>
  <c r="DE186" i="35"/>
  <c r="DF186" i="35" s="1"/>
  <c r="DH185" i="35"/>
  <c r="DG185" i="35"/>
  <c r="DE185" i="35"/>
  <c r="DF185" i="35" s="1"/>
  <c r="DH184" i="35"/>
  <c r="DG184" i="35"/>
  <c r="DE184" i="35"/>
  <c r="DF184" i="35" s="1"/>
  <c r="DH183" i="35"/>
  <c r="DG183" i="35"/>
  <c r="DE183" i="35"/>
  <c r="DF183" i="35" s="1"/>
  <c r="DH182" i="35"/>
  <c r="DG182" i="35"/>
  <c r="DE182" i="35"/>
  <c r="DF182" i="35" s="1"/>
  <c r="DH181" i="35"/>
  <c r="DG181" i="35"/>
  <c r="DE181" i="35"/>
  <c r="DF181" i="35" s="1"/>
  <c r="DH180" i="35"/>
  <c r="DG180" i="35"/>
  <c r="DE180" i="35"/>
  <c r="DF180" i="35" s="1"/>
  <c r="DH179" i="35"/>
  <c r="DG179" i="35"/>
  <c r="DE179" i="35"/>
  <c r="DF179" i="35" s="1"/>
  <c r="DH178" i="35"/>
  <c r="DG178" i="35"/>
  <c r="DE178" i="35"/>
  <c r="DF178" i="35" s="1"/>
  <c r="DH177" i="35"/>
  <c r="DG177" i="35"/>
  <c r="DE177" i="35"/>
  <c r="DF177" i="35" s="1"/>
  <c r="DH176" i="35"/>
  <c r="DG176" i="35"/>
  <c r="DE176" i="35"/>
  <c r="DF176" i="35" s="1"/>
  <c r="DH175" i="35"/>
  <c r="DG175" i="35"/>
  <c r="DE175" i="35"/>
  <c r="DF175" i="35" s="1"/>
  <c r="DH174" i="35"/>
  <c r="DG174" i="35"/>
  <c r="DE174" i="35"/>
  <c r="DF174" i="35" s="1"/>
  <c r="DH173" i="35"/>
  <c r="DG173" i="35"/>
  <c r="DE173" i="35"/>
  <c r="DF173" i="35" s="1"/>
  <c r="DH172" i="35"/>
  <c r="DG172" i="35"/>
  <c r="DE172" i="35"/>
  <c r="DF172" i="35" s="1"/>
  <c r="DH171" i="35"/>
  <c r="DG171" i="35"/>
  <c r="DE171" i="35"/>
  <c r="DF171" i="35" s="1"/>
  <c r="DH170" i="35"/>
  <c r="DG170" i="35"/>
  <c r="DE170" i="35"/>
  <c r="DF170" i="35" s="1"/>
  <c r="DH169" i="35"/>
  <c r="DG169" i="35"/>
  <c r="DE169" i="35"/>
  <c r="DF169" i="35" s="1"/>
  <c r="DH168" i="35"/>
  <c r="DG168" i="35"/>
  <c r="DE168" i="35"/>
  <c r="DF168" i="35" s="1"/>
  <c r="DH167" i="35"/>
  <c r="DG167" i="35"/>
  <c r="DE167" i="35"/>
  <c r="DF167" i="35" s="1"/>
  <c r="DH166" i="35"/>
  <c r="DG166" i="35"/>
  <c r="DE166" i="35"/>
  <c r="DF166" i="35" s="1"/>
  <c r="DH165" i="35"/>
  <c r="DG165" i="35"/>
  <c r="DE165" i="35"/>
  <c r="DF165" i="35" s="1"/>
  <c r="DH164" i="35"/>
  <c r="DG164" i="35"/>
  <c r="DE164" i="35"/>
  <c r="DF164" i="35" s="1"/>
  <c r="DH163" i="35"/>
  <c r="DG163" i="35"/>
  <c r="DE163" i="35"/>
  <c r="DF163" i="35" s="1"/>
  <c r="DH162" i="35"/>
  <c r="DG162" i="35"/>
  <c r="DE162" i="35"/>
  <c r="DF162" i="35" s="1"/>
  <c r="DH161" i="35"/>
  <c r="DG161" i="35"/>
  <c r="DE161" i="35"/>
  <c r="DF161" i="35" s="1"/>
  <c r="DH160" i="35"/>
  <c r="DG160" i="35"/>
  <c r="DE160" i="35"/>
  <c r="DF160" i="35" s="1"/>
  <c r="DH159" i="35"/>
  <c r="DG159" i="35"/>
  <c r="DE159" i="35"/>
  <c r="DF159" i="35" s="1"/>
  <c r="DH158" i="35"/>
  <c r="DG158" i="35"/>
  <c r="DE158" i="35"/>
  <c r="DF158" i="35" s="1"/>
  <c r="DH157" i="35"/>
  <c r="DG157" i="35"/>
  <c r="DE157" i="35"/>
  <c r="DF157" i="35" s="1"/>
  <c r="DH156" i="35"/>
  <c r="DG156" i="35"/>
  <c r="DE156" i="35"/>
  <c r="DF156" i="35" s="1"/>
  <c r="DH155" i="35"/>
  <c r="DG155" i="35"/>
  <c r="DE155" i="35"/>
  <c r="DF155" i="35" s="1"/>
  <c r="DH154" i="35"/>
  <c r="DG154" i="35"/>
  <c r="DE154" i="35"/>
  <c r="DF154" i="35" s="1"/>
  <c r="DH153" i="35"/>
  <c r="DG153" i="35"/>
  <c r="DE153" i="35"/>
  <c r="DF153" i="35" s="1"/>
  <c r="DH152" i="35"/>
  <c r="DG152" i="35"/>
  <c r="DE152" i="35"/>
  <c r="DF152" i="35" s="1"/>
  <c r="DH151" i="35"/>
  <c r="DG151" i="35"/>
  <c r="DE151" i="35"/>
  <c r="DF151" i="35" s="1"/>
  <c r="DH150" i="35"/>
  <c r="DG150" i="35"/>
  <c r="DE150" i="35"/>
  <c r="DF150" i="35" s="1"/>
  <c r="DH149" i="35"/>
  <c r="DG149" i="35"/>
  <c r="DE149" i="35"/>
  <c r="DF149" i="35" s="1"/>
  <c r="DH148" i="35"/>
  <c r="DG148" i="35"/>
  <c r="DE148" i="35"/>
  <c r="DF148" i="35" s="1"/>
  <c r="DH147" i="35"/>
  <c r="DG147" i="35"/>
  <c r="DE147" i="35"/>
  <c r="DF147" i="35" s="1"/>
  <c r="DH146" i="35"/>
  <c r="DG146" i="35"/>
  <c r="DE146" i="35"/>
  <c r="DF146" i="35" s="1"/>
  <c r="DH145" i="35"/>
  <c r="DG145" i="35"/>
  <c r="DE145" i="35"/>
  <c r="DF145" i="35" s="1"/>
  <c r="DH144" i="35"/>
  <c r="DG144" i="35"/>
  <c r="DE144" i="35"/>
  <c r="DF144" i="35" s="1"/>
  <c r="DH143" i="35"/>
  <c r="DG143" i="35"/>
  <c r="DE143" i="35"/>
  <c r="DF143" i="35" s="1"/>
  <c r="DH142" i="35"/>
  <c r="DG142" i="35"/>
  <c r="DE142" i="35"/>
  <c r="DF142" i="35" s="1"/>
  <c r="DH141" i="35"/>
  <c r="DG141" i="35"/>
  <c r="DE141" i="35"/>
  <c r="DF141" i="35" s="1"/>
  <c r="DH140" i="35"/>
  <c r="DG140" i="35"/>
  <c r="DE140" i="35"/>
  <c r="DF140" i="35" s="1"/>
  <c r="DH139" i="35"/>
  <c r="DG139" i="35"/>
  <c r="DE139" i="35"/>
  <c r="DF139" i="35" s="1"/>
  <c r="DH138" i="35"/>
  <c r="DG138" i="35"/>
  <c r="DE138" i="35"/>
  <c r="DF138" i="35" s="1"/>
  <c r="DH137" i="35"/>
  <c r="DG137" i="35"/>
  <c r="DE137" i="35"/>
  <c r="DF137" i="35" s="1"/>
  <c r="DH136" i="35"/>
  <c r="DG136" i="35"/>
  <c r="DE136" i="35"/>
  <c r="DF136" i="35" s="1"/>
  <c r="DH135" i="35"/>
  <c r="DG135" i="35"/>
  <c r="DE135" i="35"/>
  <c r="DF135" i="35" s="1"/>
  <c r="DH134" i="35"/>
  <c r="DG134" i="35"/>
  <c r="DE134" i="35"/>
  <c r="DF134" i="35" s="1"/>
  <c r="DH133" i="35"/>
  <c r="DG133" i="35"/>
  <c r="DE133" i="35"/>
  <c r="DF133" i="35" s="1"/>
  <c r="DH132" i="35"/>
  <c r="DG132" i="35"/>
  <c r="DE132" i="35"/>
  <c r="DF132" i="35" s="1"/>
  <c r="DH131" i="35"/>
  <c r="DG131" i="35"/>
  <c r="DE131" i="35"/>
  <c r="DF131" i="35" s="1"/>
  <c r="DH130" i="35"/>
  <c r="DG130" i="35"/>
  <c r="DE130" i="35"/>
  <c r="DF130" i="35" s="1"/>
  <c r="DH129" i="35"/>
  <c r="DG129" i="35"/>
  <c r="DE129" i="35"/>
  <c r="DF129" i="35" s="1"/>
  <c r="DH128" i="35"/>
  <c r="DG128" i="35"/>
  <c r="DE128" i="35"/>
  <c r="DF128" i="35" s="1"/>
  <c r="DH127" i="35"/>
  <c r="DG127" i="35"/>
  <c r="DE127" i="35"/>
  <c r="DF127" i="35" s="1"/>
  <c r="DH126" i="35"/>
  <c r="DG126" i="35"/>
  <c r="DE126" i="35"/>
  <c r="DF126" i="35" s="1"/>
  <c r="DH125" i="35"/>
  <c r="DG125" i="35"/>
  <c r="DE125" i="35"/>
  <c r="DF125" i="35" s="1"/>
  <c r="DH124" i="35"/>
  <c r="DG124" i="35"/>
  <c r="DE124" i="35"/>
  <c r="DF124" i="35" s="1"/>
  <c r="DH123" i="35"/>
  <c r="DG123" i="35"/>
  <c r="DE123" i="35"/>
  <c r="DF123" i="35" s="1"/>
  <c r="DH122" i="35"/>
  <c r="DG122" i="35"/>
  <c r="DE122" i="35"/>
  <c r="DF122" i="35" s="1"/>
  <c r="DH121" i="35"/>
  <c r="DG121" i="35"/>
  <c r="DE121" i="35"/>
  <c r="DF121" i="35" s="1"/>
  <c r="DH120" i="35"/>
  <c r="DG120" i="35"/>
  <c r="DE120" i="35"/>
  <c r="DF120" i="35" s="1"/>
  <c r="DH119" i="35"/>
  <c r="DG119" i="35"/>
  <c r="DE119" i="35"/>
  <c r="DF119" i="35" s="1"/>
  <c r="DH118" i="35"/>
  <c r="DG118" i="35"/>
  <c r="DE118" i="35"/>
  <c r="DF118" i="35" s="1"/>
  <c r="DH117" i="35"/>
  <c r="DG117" i="35"/>
  <c r="DE117" i="35"/>
  <c r="DF117" i="35" s="1"/>
  <c r="DH116" i="35"/>
  <c r="DG116" i="35"/>
  <c r="DE116" i="35"/>
  <c r="DF116" i="35" s="1"/>
  <c r="DH115" i="35"/>
  <c r="DG115" i="35"/>
  <c r="DE115" i="35"/>
  <c r="DF115" i="35" s="1"/>
  <c r="DH114" i="35"/>
  <c r="DG114" i="35"/>
  <c r="DE114" i="35"/>
  <c r="DF114" i="35" s="1"/>
  <c r="DH113" i="35"/>
  <c r="DG113" i="35"/>
  <c r="DE113" i="35"/>
  <c r="DF113" i="35" s="1"/>
  <c r="DH112" i="35"/>
  <c r="DG112" i="35"/>
  <c r="DE112" i="35"/>
  <c r="DF112" i="35" s="1"/>
  <c r="DH111" i="35"/>
  <c r="DG111" i="35"/>
  <c r="DE111" i="35"/>
  <c r="DF111" i="35" s="1"/>
  <c r="DH110" i="35"/>
  <c r="DG110" i="35"/>
  <c r="DE110" i="35"/>
  <c r="DF110" i="35" s="1"/>
  <c r="DH109" i="35"/>
  <c r="DG109" i="35"/>
  <c r="DE109" i="35"/>
  <c r="DF109" i="35" s="1"/>
  <c r="DH108" i="35"/>
  <c r="DG108" i="35"/>
  <c r="DE108" i="35"/>
  <c r="DF108" i="35" s="1"/>
  <c r="DH107" i="35"/>
  <c r="DG107" i="35"/>
  <c r="DE107" i="35"/>
  <c r="DF107" i="35" s="1"/>
  <c r="DH106" i="35"/>
  <c r="DG106" i="35"/>
  <c r="DE106" i="35"/>
  <c r="DF106" i="35" s="1"/>
  <c r="DH105" i="35"/>
  <c r="DG105" i="35"/>
  <c r="DE105" i="35"/>
  <c r="DF105" i="35" s="1"/>
  <c r="DH104" i="35"/>
  <c r="DG104" i="35"/>
  <c r="DE104" i="35"/>
  <c r="DF104" i="35" s="1"/>
  <c r="DH103" i="35"/>
  <c r="DG103" i="35"/>
  <c r="DE103" i="35"/>
  <c r="DF103" i="35" s="1"/>
  <c r="DH102" i="35"/>
  <c r="DG102" i="35"/>
  <c r="DE102" i="35"/>
  <c r="DF102" i="35" s="1"/>
  <c r="DH101" i="35"/>
  <c r="DG101" i="35"/>
  <c r="DE101" i="35"/>
  <c r="DF101" i="35" s="1"/>
  <c r="DH100" i="35"/>
  <c r="DG100" i="35"/>
  <c r="DE100" i="35"/>
  <c r="DF100" i="35" s="1"/>
  <c r="DH99" i="35"/>
  <c r="DG99" i="35"/>
  <c r="DE99" i="35"/>
  <c r="DF99" i="35" s="1"/>
  <c r="DH98" i="35"/>
  <c r="DG98" i="35"/>
  <c r="DE98" i="35"/>
  <c r="DF98" i="35" s="1"/>
  <c r="DH97" i="35"/>
  <c r="DG97" i="35"/>
  <c r="DE97" i="35"/>
  <c r="DF97" i="35" s="1"/>
  <c r="DH96" i="35"/>
  <c r="DG96" i="35"/>
  <c r="DE96" i="35"/>
  <c r="DF96" i="35" s="1"/>
  <c r="DH95" i="35"/>
  <c r="DG95" i="35"/>
  <c r="DE95" i="35"/>
  <c r="DF95" i="35" s="1"/>
  <c r="DH94" i="35"/>
  <c r="DG94" i="35"/>
  <c r="DE94" i="35"/>
  <c r="DF94" i="35" s="1"/>
  <c r="DH93" i="35"/>
  <c r="DG93" i="35"/>
  <c r="DE93" i="35"/>
  <c r="DF93" i="35" s="1"/>
  <c r="DH92" i="35"/>
  <c r="DG92" i="35"/>
  <c r="DE92" i="35"/>
  <c r="DF92" i="35" s="1"/>
  <c r="DH91" i="35"/>
  <c r="DG91" i="35"/>
  <c r="DE91" i="35"/>
  <c r="DF91" i="35" s="1"/>
  <c r="DH90" i="35"/>
  <c r="DG90" i="35"/>
  <c r="DE90" i="35"/>
  <c r="DF90" i="35" s="1"/>
  <c r="DH89" i="35"/>
  <c r="DG89" i="35"/>
  <c r="DE89" i="35"/>
  <c r="DF89" i="35" s="1"/>
  <c r="DH88" i="35"/>
  <c r="DG88" i="35"/>
  <c r="DE88" i="35"/>
  <c r="DF88" i="35" s="1"/>
  <c r="DH87" i="35"/>
  <c r="DG87" i="35"/>
  <c r="DE87" i="35"/>
  <c r="DF87" i="35" s="1"/>
  <c r="DH86" i="35"/>
  <c r="DG86" i="35"/>
  <c r="DE86" i="35"/>
  <c r="DF86" i="35" s="1"/>
  <c r="DH85" i="35"/>
  <c r="DG85" i="35"/>
  <c r="DE85" i="35"/>
  <c r="DF85" i="35" s="1"/>
  <c r="DH84" i="35"/>
  <c r="DG84" i="35"/>
  <c r="DE84" i="35"/>
  <c r="DF84" i="35" s="1"/>
  <c r="DH83" i="35"/>
  <c r="DG83" i="35"/>
  <c r="DE83" i="35"/>
  <c r="DF83" i="35" s="1"/>
  <c r="DH82" i="35"/>
  <c r="DG82" i="35"/>
  <c r="DE82" i="35"/>
  <c r="DF82" i="35" s="1"/>
  <c r="DH81" i="35"/>
  <c r="DG81" i="35"/>
  <c r="DE81" i="35"/>
  <c r="DF81" i="35" s="1"/>
  <c r="DH80" i="35"/>
  <c r="DG80" i="35"/>
  <c r="DE80" i="35"/>
  <c r="DF80" i="35" s="1"/>
  <c r="DH79" i="35"/>
  <c r="DG79" i="35"/>
  <c r="DE79" i="35"/>
  <c r="DF79" i="35" s="1"/>
  <c r="DH78" i="35"/>
  <c r="DG78" i="35"/>
  <c r="DE78" i="35"/>
  <c r="DF78" i="35" s="1"/>
  <c r="DH77" i="35"/>
  <c r="DG77" i="35"/>
  <c r="DE77" i="35"/>
  <c r="DF77" i="35" s="1"/>
  <c r="DH76" i="35"/>
  <c r="DG76" i="35"/>
  <c r="DE76" i="35"/>
  <c r="DF76" i="35" s="1"/>
  <c r="DH75" i="35"/>
  <c r="DG75" i="35"/>
  <c r="DE75" i="35"/>
  <c r="DF75" i="35" s="1"/>
  <c r="DH74" i="35"/>
  <c r="DG74" i="35"/>
  <c r="DE74" i="35"/>
  <c r="DF74" i="35" s="1"/>
  <c r="DH73" i="35"/>
  <c r="DG73" i="35"/>
  <c r="DE73" i="35"/>
  <c r="DF73" i="35" s="1"/>
  <c r="DH72" i="35"/>
  <c r="DG72" i="35"/>
  <c r="DE72" i="35"/>
  <c r="DF72" i="35" s="1"/>
  <c r="DH71" i="35"/>
  <c r="DG71" i="35"/>
  <c r="DE71" i="35"/>
  <c r="DF71" i="35" s="1"/>
  <c r="DH70" i="35"/>
  <c r="DG70" i="35"/>
  <c r="DE70" i="35"/>
  <c r="DF70" i="35" s="1"/>
  <c r="DH69" i="35"/>
  <c r="DG69" i="35"/>
  <c r="DE69" i="35"/>
  <c r="DF69" i="35" s="1"/>
  <c r="DH68" i="35"/>
  <c r="DG68" i="35"/>
  <c r="DE68" i="35"/>
  <c r="DF68" i="35" s="1"/>
  <c r="DH67" i="35"/>
  <c r="DG67" i="35"/>
  <c r="DE67" i="35"/>
  <c r="DF67" i="35" s="1"/>
  <c r="DH66" i="35"/>
  <c r="DG66" i="35"/>
  <c r="DE66" i="35"/>
  <c r="DF66" i="35" s="1"/>
  <c r="DH65" i="35"/>
  <c r="DG65" i="35"/>
  <c r="DE65" i="35"/>
  <c r="DF65" i="35" s="1"/>
  <c r="DH64" i="35"/>
  <c r="DG64" i="35"/>
  <c r="DE64" i="35"/>
  <c r="DF64" i="35" s="1"/>
  <c r="DH63" i="35"/>
  <c r="DG63" i="35"/>
  <c r="DE63" i="35"/>
  <c r="DF63" i="35" s="1"/>
  <c r="DH62" i="35"/>
  <c r="DG62" i="35"/>
  <c r="DE62" i="35"/>
  <c r="DF62" i="35" s="1"/>
  <c r="DH61" i="35"/>
  <c r="DG61" i="35"/>
  <c r="DE61" i="35"/>
  <c r="DF61" i="35" s="1"/>
  <c r="DH60" i="35"/>
  <c r="DG60" i="35"/>
  <c r="DE60" i="35"/>
  <c r="DF60" i="35" s="1"/>
  <c r="DH59" i="35"/>
  <c r="DG59" i="35"/>
  <c r="DE59" i="35"/>
  <c r="DF59" i="35" s="1"/>
  <c r="DH58" i="35"/>
  <c r="DG58" i="35"/>
  <c r="DE58" i="35"/>
  <c r="DF58" i="35" s="1"/>
  <c r="DH57" i="35"/>
  <c r="DG57" i="35"/>
  <c r="DE57" i="35"/>
  <c r="DF57" i="35" s="1"/>
  <c r="DH56" i="35"/>
  <c r="DG56" i="35"/>
  <c r="DE56" i="35"/>
  <c r="DF56" i="35" s="1"/>
  <c r="DH55" i="35"/>
  <c r="DG55" i="35"/>
  <c r="DE55" i="35"/>
  <c r="DF55" i="35" s="1"/>
  <c r="DH54" i="35"/>
  <c r="DG54" i="35"/>
  <c r="DE54" i="35"/>
  <c r="DF54" i="35" s="1"/>
  <c r="DH53" i="35"/>
  <c r="DG53" i="35"/>
  <c r="DE53" i="35"/>
  <c r="DF53" i="35" s="1"/>
  <c r="DH52" i="35"/>
  <c r="DG52" i="35"/>
  <c r="DE52" i="35"/>
  <c r="DF52" i="35" s="1"/>
  <c r="DH51" i="35"/>
  <c r="DG51" i="35"/>
  <c r="DE51" i="35"/>
  <c r="DF51" i="35" s="1"/>
  <c r="DH50" i="35"/>
  <c r="DG50" i="35"/>
  <c r="DE50" i="35"/>
  <c r="DF50" i="35" s="1"/>
  <c r="DH49" i="35"/>
  <c r="DG49" i="35"/>
  <c r="DE49" i="35"/>
  <c r="DF49" i="35" s="1"/>
  <c r="DH48" i="35"/>
  <c r="DG48" i="35"/>
  <c r="DE48" i="35"/>
  <c r="DF48" i="35" s="1"/>
  <c r="DH47" i="35"/>
  <c r="DG47" i="35"/>
  <c r="DE47" i="35"/>
  <c r="DF47" i="35" s="1"/>
  <c r="DH46" i="35"/>
  <c r="DG46" i="35"/>
  <c r="DE46" i="35"/>
  <c r="DF46" i="35" s="1"/>
  <c r="DH45" i="35"/>
  <c r="DG45" i="35"/>
  <c r="DE45" i="35"/>
  <c r="DF45" i="35" s="1"/>
  <c r="DH44" i="35"/>
  <c r="DG44" i="35"/>
  <c r="DE44" i="35"/>
  <c r="DF44" i="35" s="1"/>
  <c r="DH43" i="35"/>
  <c r="DG43" i="35"/>
  <c r="DE43" i="35"/>
  <c r="DF43" i="35" s="1"/>
  <c r="DH42" i="35"/>
  <c r="DG42" i="35"/>
  <c r="DE42" i="35"/>
  <c r="DF42" i="35" s="1"/>
  <c r="DH41" i="35"/>
  <c r="DG41" i="35"/>
  <c r="DE41" i="35"/>
  <c r="DF41" i="35" s="1"/>
  <c r="DH40" i="35"/>
  <c r="DG40" i="35"/>
  <c r="DE40" i="35"/>
  <c r="DF40" i="35" s="1"/>
  <c r="DH39" i="35"/>
  <c r="DG39" i="35"/>
  <c r="DE39" i="35"/>
  <c r="DF39" i="35" s="1"/>
  <c r="DH38" i="35"/>
  <c r="DG38" i="35"/>
  <c r="DE38" i="35"/>
  <c r="DF38" i="35" s="1"/>
  <c r="DH37" i="35"/>
  <c r="DG37" i="35"/>
  <c r="DE37" i="35"/>
  <c r="DF37" i="35" s="1"/>
  <c r="DH36" i="35"/>
  <c r="DG36" i="35"/>
  <c r="DE36" i="35"/>
  <c r="DF36" i="35" s="1"/>
  <c r="DH35" i="35"/>
  <c r="DG35" i="35"/>
  <c r="DE35" i="35"/>
  <c r="DF35" i="35" s="1"/>
  <c r="DH34" i="35"/>
  <c r="DG34" i="35"/>
  <c r="DE34" i="35"/>
  <c r="DF34" i="35" s="1"/>
  <c r="DH33" i="35"/>
  <c r="DG33" i="35"/>
  <c r="DE33" i="35"/>
  <c r="DF33" i="35" s="1"/>
  <c r="DH32" i="35"/>
  <c r="DG32" i="35"/>
  <c r="DE32" i="35"/>
  <c r="DF32" i="35" s="1"/>
  <c r="DH31" i="35"/>
  <c r="DG31" i="35"/>
  <c r="DE31" i="35"/>
  <c r="DF31" i="35" s="1"/>
  <c r="DH30" i="35"/>
  <c r="DG30" i="35"/>
  <c r="DE30" i="35"/>
  <c r="DF30" i="35" s="1"/>
  <c r="DH29" i="35"/>
  <c r="DG29" i="35"/>
  <c r="DE29" i="35"/>
  <c r="DF29" i="35" s="1"/>
  <c r="DH28" i="35"/>
  <c r="DG28" i="35"/>
  <c r="DE28" i="35"/>
  <c r="DF28" i="35" s="1"/>
  <c r="DH27" i="35"/>
  <c r="DG27" i="35"/>
  <c r="DE27" i="35"/>
  <c r="DF27" i="35" s="1"/>
  <c r="DH26" i="35"/>
  <c r="DG26" i="35"/>
  <c r="DE26" i="35"/>
  <c r="DF26" i="35" s="1"/>
  <c r="DH25" i="35"/>
  <c r="DG25" i="35"/>
  <c r="DE25" i="35"/>
  <c r="DF25" i="35" s="1"/>
  <c r="DH24" i="35"/>
  <c r="DG24" i="35"/>
  <c r="DE24" i="35"/>
  <c r="DF24" i="35" s="1"/>
  <c r="DH23" i="35"/>
  <c r="DG23" i="35"/>
  <c r="DE23" i="35"/>
  <c r="DF23" i="35" s="1"/>
  <c r="DH22" i="35"/>
  <c r="DG22" i="35"/>
  <c r="DE22" i="35"/>
  <c r="DF22" i="35" s="1"/>
  <c r="DH21" i="35"/>
  <c r="DG21" i="35"/>
  <c r="DE21" i="35"/>
  <c r="DF21" i="35" s="1"/>
  <c r="DH20" i="35"/>
  <c r="DG20" i="35"/>
  <c r="DE20" i="35"/>
  <c r="DF20" i="35" s="1"/>
  <c r="DH19" i="35"/>
  <c r="DG19" i="35"/>
  <c r="DE19" i="35"/>
  <c r="DF19" i="35" s="1"/>
  <c r="DH18" i="35"/>
  <c r="DG18" i="35"/>
  <c r="DE18" i="35"/>
  <c r="DF18" i="35" s="1"/>
  <c r="DH17" i="35"/>
  <c r="DG17" i="35"/>
  <c r="DE17" i="35"/>
  <c r="DF17" i="35" s="1"/>
  <c r="DH16" i="35"/>
  <c r="DG16" i="35"/>
  <c r="DE16" i="35"/>
  <c r="DF16" i="35" s="1"/>
  <c r="DH15" i="35"/>
  <c r="DG15" i="35"/>
  <c r="DE15" i="35"/>
  <c r="DF15" i="35" s="1"/>
  <c r="DH14" i="35"/>
  <c r="DG14" i="35"/>
  <c r="DE14" i="35"/>
  <c r="DF14" i="35" s="1"/>
  <c r="DH13" i="35"/>
  <c r="DG13" i="35"/>
  <c r="DE13" i="35"/>
  <c r="DF13" i="35" s="1"/>
  <c r="DH12" i="35"/>
  <c r="DG12" i="35"/>
  <c r="DE12" i="35"/>
  <c r="DF12" i="35" s="1"/>
  <c r="DH11" i="35"/>
  <c r="DG11" i="35"/>
  <c r="DE11" i="35"/>
  <c r="DF11" i="35" s="1"/>
  <c r="DH10" i="35"/>
  <c r="DG10" i="35"/>
  <c r="DE10" i="35"/>
  <c r="DF10" i="35" s="1"/>
  <c r="DH9" i="35"/>
  <c r="DG9" i="35"/>
  <c r="DE9" i="35"/>
  <c r="DF9" i="35" s="1"/>
  <c r="DH8" i="35"/>
  <c r="DG8" i="35"/>
  <c r="DE8" i="35"/>
  <c r="DF8" i="35" s="1"/>
  <c r="DH7" i="35"/>
  <c r="DG7" i="35"/>
  <c r="DE7" i="35"/>
  <c r="DF7" i="35" s="1"/>
  <c r="CT506" i="35"/>
  <c r="CS506" i="35"/>
  <c r="CQ506" i="35"/>
  <c r="CR506" i="35" s="1"/>
  <c r="CT505" i="35"/>
  <c r="CS505" i="35"/>
  <c r="CQ505" i="35"/>
  <c r="CR505" i="35" s="1"/>
  <c r="CT504" i="35"/>
  <c r="CS504" i="35"/>
  <c r="CQ504" i="35"/>
  <c r="CR504" i="35" s="1"/>
  <c r="CT503" i="35"/>
  <c r="CS503" i="35"/>
  <c r="CQ503" i="35"/>
  <c r="CR503" i="35" s="1"/>
  <c r="CT502" i="35"/>
  <c r="CS502" i="35"/>
  <c r="CQ502" i="35"/>
  <c r="CR502" i="35" s="1"/>
  <c r="CT501" i="35"/>
  <c r="CS501" i="35"/>
  <c r="CQ501" i="35"/>
  <c r="CR501" i="35" s="1"/>
  <c r="CT500" i="35"/>
  <c r="CS500" i="35"/>
  <c r="CQ500" i="35"/>
  <c r="CR500" i="35" s="1"/>
  <c r="CT499" i="35"/>
  <c r="CS499" i="35"/>
  <c r="CQ499" i="35"/>
  <c r="CR499" i="35" s="1"/>
  <c r="CT498" i="35"/>
  <c r="CS498" i="35"/>
  <c r="CQ498" i="35"/>
  <c r="CR498" i="35" s="1"/>
  <c r="CT497" i="35"/>
  <c r="CS497" i="35"/>
  <c r="CQ497" i="35"/>
  <c r="CR497" i="35" s="1"/>
  <c r="CT496" i="35"/>
  <c r="CS496" i="35"/>
  <c r="CQ496" i="35"/>
  <c r="CR496" i="35" s="1"/>
  <c r="CT495" i="35"/>
  <c r="CS495" i="35"/>
  <c r="CQ495" i="35"/>
  <c r="CR495" i="35" s="1"/>
  <c r="CT494" i="35"/>
  <c r="CS494" i="35"/>
  <c r="CQ494" i="35"/>
  <c r="CR494" i="35" s="1"/>
  <c r="CT493" i="35"/>
  <c r="CS493" i="35"/>
  <c r="CQ493" i="35"/>
  <c r="CR493" i="35" s="1"/>
  <c r="CT492" i="35"/>
  <c r="CS492" i="35"/>
  <c r="CQ492" i="35"/>
  <c r="CR492" i="35" s="1"/>
  <c r="CT491" i="35"/>
  <c r="CS491" i="35"/>
  <c r="CQ491" i="35"/>
  <c r="CR491" i="35" s="1"/>
  <c r="CT490" i="35"/>
  <c r="CS490" i="35"/>
  <c r="CQ490" i="35"/>
  <c r="CR490" i="35" s="1"/>
  <c r="CT489" i="35"/>
  <c r="CS489" i="35"/>
  <c r="CQ489" i="35"/>
  <c r="CR489" i="35" s="1"/>
  <c r="CT488" i="35"/>
  <c r="CS488" i="35"/>
  <c r="CQ488" i="35"/>
  <c r="CR488" i="35" s="1"/>
  <c r="CT487" i="35"/>
  <c r="CS487" i="35"/>
  <c r="CQ487" i="35"/>
  <c r="CR487" i="35" s="1"/>
  <c r="CT486" i="35"/>
  <c r="CS486" i="35"/>
  <c r="CQ486" i="35"/>
  <c r="CR486" i="35" s="1"/>
  <c r="CT485" i="35"/>
  <c r="CS485" i="35"/>
  <c r="CQ485" i="35"/>
  <c r="CR485" i="35" s="1"/>
  <c r="CT484" i="35"/>
  <c r="CS484" i="35"/>
  <c r="CQ484" i="35"/>
  <c r="CR484" i="35" s="1"/>
  <c r="CT483" i="35"/>
  <c r="CS483" i="35"/>
  <c r="CQ483" i="35"/>
  <c r="CR483" i="35" s="1"/>
  <c r="CT482" i="35"/>
  <c r="CS482" i="35"/>
  <c r="CQ482" i="35"/>
  <c r="CR482" i="35" s="1"/>
  <c r="CT481" i="35"/>
  <c r="CS481" i="35"/>
  <c r="CQ481" i="35"/>
  <c r="CR481" i="35" s="1"/>
  <c r="CT480" i="35"/>
  <c r="CS480" i="35"/>
  <c r="CQ480" i="35"/>
  <c r="CR480" i="35" s="1"/>
  <c r="CT479" i="35"/>
  <c r="CS479" i="35"/>
  <c r="CQ479" i="35"/>
  <c r="CR479" i="35" s="1"/>
  <c r="CT478" i="35"/>
  <c r="CS478" i="35"/>
  <c r="CQ478" i="35"/>
  <c r="CR478" i="35" s="1"/>
  <c r="CT477" i="35"/>
  <c r="CS477" i="35"/>
  <c r="CQ477" i="35"/>
  <c r="CR477" i="35" s="1"/>
  <c r="CT476" i="35"/>
  <c r="CS476" i="35"/>
  <c r="CQ476" i="35"/>
  <c r="CR476" i="35" s="1"/>
  <c r="CT475" i="35"/>
  <c r="CS475" i="35"/>
  <c r="CQ475" i="35"/>
  <c r="CR475" i="35" s="1"/>
  <c r="CT474" i="35"/>
  <c r="CS474" i="35"/>
  <c r="CQ474" i="35"/>
  <c r="CR474" i="35" s="1"/>
  <c r="CT473" i="35"/>
  <c r="CS473" i="35"/>
  <c r="CQ473" i="35"/>
  <c r="CR473" i="35" s="1"/>
  <c r="CT472" i="35"/>
  <c r="CS472" i="35"/>
  <c r="CQ472" i="35"/>
  <c r="CR472" i="35" s="1"/>
  <c r="CT471" i="35"/>
  <c r="CS471" i="35"/>
  <c r="CQ471" i="35"/>
  <c r="CR471" i="35" s="1"/>
  <c r="CT470" i="35"/>
  <c r="CS470" i="35"/>
  <c r="CQ470" i="35"/>
  <c r="CR470" i="35" s="1"/>
  <c r="CT469" i="35"/>
  <c r="CS469" i="35"/>
  <c r="CQ469" i="35"/>
  <c r="CR469" i="35" s="1"/>
  <c r="CT468" i="35"/>
  <c r="CS468" i="35"/>
  <c r="CQ468" i="35"/>
  <c r="CR468" i="35" s="1"/>
  <c r="CT467" i="35"/>
  <c r="CS467" i="35"/>
  <c r="CQ467" i="35"/>
  <c r="CR467" i="35" s="1"/>
  <c r="CT466" i="35"/>
  <c r="CS466" i="35"/>
  <c r="CQ466" i="35"/>
  <c r="CR466" i="35" s="1"/>
  <c r="CT465" i="35"/>
  <c r="CS465" i="35"/>
  <c r="CQ465" i="35"/>
  <c r="CR465" i="35" s="1"/>
  <c r="CT464" i="35"/>
  <c r="CS464" i="35"/>
  <c r="CQ464" i="35"/>
  <c r="CR464" i="35" s="1"/>
  <c r="CT463" i="35"/>
  <c r="CS463" i="35"/>
  <c r="CQ463" i="35"/>
  <c r="CR463" i="35" s="1"/>
  <c r="CT462" i="35"/>
  <c r="CS462" i="35"/>
  <c r="CQ462" i="35"/>
  <c r="CR462" i="35" s="1"/>
  <c r="CT461" i="35"/>
  <c r="CS461" i="35"/>
  <c r="CQ461" i="35"/>
  <c r="CR461" i="35" s="1"/>
  <c r="CT460" i="35"/>
  <c r="CS460" i="35"/>
  <c r="CQ460" i="35"/>
  <c r="CR460" i="35" s="1"/>
  <c r="CT459" i="35"/>
  <c r="CS459" i="35"/>
  <c r="CQ459" i="35"/>
  <c r="CR459" i="35" s="1"/>
  <c r="CT458" i="35"/>
  <c r="CS458" i="35"/>
  <c r="CQ458" i="35"/>
  <c r="CR458" i="35" s="1"/>
  <c r="CT457" i="35"/>
  <c r="CS457" i="35"/>
  <c r="CQ457" i="35"/>
  <c r="CR457" i="35" s="1"/>
  <c r="CT456" i="35"/>
  <c r="CS456" i="35"/>
  <c r="CQ456" i="35"/>
  <c r="CR456" i="35" s="1"/>
  <c r="CT455" i="35"/>
  <c r="CS455" i="35"/>
  <c r="CQ455" i="35"/>
  <c r="CR455" i="35" s="1"/>
  <c r="CT454" i="35"/>
  <c r="CS454" i="35"/>
  <c r="CQ454" i="35"/>
  <c r="CR454" i="35" s="1"/>
  <c r="CT453" i="35"/>
  <c r="CS453" i="35"/>
  <c r="CQ453" i="35"/>
  <c r="CR453" i="35" s="1"/>
  <c r="CT452" i="35"/>
  <c r="CS452" i="35"/>
  <c r="CQ452" i="35"/>
  <c r="CR452" i="35" s="1"/>
  <c r="CT451" i="35"/>
  <c r="CS451" i="35"/>
  <c r="CQ451" i="35"/>
  <c r="CR451" i="35" s="1"/>
  <c r="CT450" i="35"/>
  <c r="CS450" i="35"/>
  <c r="CQ450" i="35"/>
  <c r="CR450" i="35" s="1"/>
  <c r="CT449" i="35"/>
  <c r="CS449" i="35"/>
  <c r="CQ449" i="35"/>
  <c r="CR449" i="35" s="1"/>
  <c r="CT448" i="35"/>
  <c r="CS448" i="35"/>
  <c r="CQ448" i="35"/>
  <c r="CR448" i="35" s="1"/>
  <c r="CT447" i="35"/>
  <c r="CS447" i="35"/>
  <c r="CQ447" i="35"/>
  <c r="CR447" i="35" s="1"/>
  <c r="CT446" i="35"/>
  <c r="CS446" i="35"/>
  <c r="CQ446" i="35"/>
  <c r="CR446" i="35" s="1"/>
  <c r="CT445" i="35"/>
  <c r="CS445" i="35"/>
  <c r="CQ445" i="35"/>
  <c r="CR445" i="35" s="1"/>
  <c r="CT444" i="35"/>
  <c r="CS444" i="35"/>
  <c r="CQ444" i="35"/>
  <c r="CR444" i="35" s="1"/>
  <c r="CT443" i="35"/>
  <c r="CS443" i="35"/>
  <c r="CQ443" i="35"/>
  <c r="CR443" i="35" s="1"/>
  <c r="CT442" i="35"/>
  <c r="CS442" i="35"/>
  <c r="CQ442" i="35"/>
  <c r="CR442" i="35" s="1"/>
  <c r="CT441" i="35"/>
  <c r="CS441" i="35"/>
  <c r="CQ441" i="35"/>
  <c r="CR441" i="35" s="1"/>
  <c r="CT440" i="35"/>
  <c r="CS440" i="35"/>
  <c r="CQ440" i="35"/>
  <c r="CR440" i="35" s="1"/>
  <c r="CT439" i="35"/>
  <c r="CS439" i="35"/>
  <c r="CQ439" i="35"/>
  <c r="CR439" i="35" s="1"/>
  <c r="CT438" i="35"/>
  <c r="CS438" i="35"/>
  <c r="CQ438" i="35"/>
  <c r="CR438" i="35" s="1"/>
  <c r="CT437" i="35"/>
  <c r="CS437" i="35"/>
  <c r="CQ437" i="35"/>
  <c r="CR437" i="35" s="1"/>
  <c r="CT436" i="35"/>
  <c r="CS436" i="35"/>
  <c r="CQ436" i="35"/>
  <c r="CR436" i="35" s="1"/>
  <c r="CT435" i="35"/>
  <c r="CS435" i="35"/>
  <c r="CQ435" i="35"/>
  <c r="CR435" i="35" s="1"/>
  <c r="CT434" i="35"/>
  <c r="CS434" i="35"/>
  <c r="CQ434" i="35"/>
  <c r="CR434" i="35" s="1"/>
  <c r="CT433" i="35"/>
  <c r="CS433" i="35"/>
  <c r="CQ433" i="35"/>
  <c r="CR433" i="35" s="1"/>
  <c r="CT432" i="35"/>
  <c r="CS432" i="35"/>
  <c r="CQ432" i="35"/>
  <c r="CR432" i="35" s="1"/>
  <c r="CT431" i="35"/>
  <c r="CS431" i="35"/>
  <c r="CQ431" i="35"/>
  <c r="CR431" i="35" s="1"/>
  <c r="CT430" i="35"/>
  <c r="CS430" i="35"/>
  <c r="CQ430" i="35"/>
  <c r="CR430" i="35" s="1"/>
  <c r="CT429" i="35"/>
  <c r="CS429" i="35"/>
  <c r="CQ429" i="35"/>
  <c r="CR429" i="35" s="1"/>
  <c r="CT428" i="35"/>
  <c r="CS428" i="35"/>
  <c r="CQ428" i="35"/>
  <c r="CR428" i="35" s="1"/>
  <c r="CT427" i="35"/>
  <c r="CS427" i="35"/>
  <c r="CQ427" i="35"/>
  <c r="CR427" i="35" s="1"/>
  <c r="CT426" i="35"/>
  <c r="CS426" i="35"/>
  <c r="CQ426" i="35"/>
  <c r="CR426" i="35" s="1"/>
  <c r="CT425" i="35"/>
  <c r="CS425" i="35"/>
  <c r="CQ425" i="35"/>
  <c r="CR425" i="35" s="1"/>
  <c r="CT424" i="35"/>
  <c r="CS424" i="35"/>
  <c r="CQ424" i="35"/>
  <c r="CR424" i="35" s="1"/>
  <c r="CT423" i="35"/>
  <c r="CS423" i="35"/>
  <c r="CQ423" i="35"/>
  <c r="CR423" i="35" s="1"/>
  <c r="CT422" i="35"/>
  <c r="CS422" i="35"/>
  <c r="CQ422" i="35"/>
  <c r="CR422" i="35" s="1"/>
  <c r="CT421" i="35"/>
  <c r="CS421" i="35"/>
  <c r="CQ421" i="35"/>
  <c r="CR421" i="35" s="1"/>
  <c r="CT420" i="35"/>
  <c r="CS420" i="35"/>
  <c r="CQ420" i="35"/>
  <c r="CR420" i="35" s="1"/>
  <c r="CT419" i="35"/>
  <c r="CS419" i="35"/>
  <c r="CQ419" i="35"/>
  <c r="CR419" i="35" s="1"/>
  <c r="CT418" i="35"/>
  <c r="CS418" i="35"/>
  <c r="CQ418" i="35"/>
  <c r="CR418" i="35" s="1"/>
  <c r="CT417" i="35"/>
  <c r="CS417" i="35"/>
  <c r="CQ417" i="35"/>
  <c r="CR417" i="35" s="1"/>
  <c r="CT416" i="35"/>
  <c r="CS416" i="35"/>
  <c r="CQ416" i="35"/>
  <c r="CR416" i="35" s="1"/>
  <c r="CT415" i="35"/>
  <c r="CS415" i="35"/>
  <c r="CQ415" i="35"/>
  <c r="CR415" i="35" s="1"/>
  <c r="CT414" i="35"/>
  <c r="CS414" i="35"/>
  <c r="CQ414" i="35"/>
  <c r="CR414" i="35" s="1"/>
  <c r="CT413" i="35"/>
  <c r="CS413" i="35"/>
  <c r="CQ413" i="35"/>
  <c r="CR413" i="35" s="1"/>
  <c r="CT412" i="35"/>
  <c r="CS412" i="35"/>
  <c r="CQ412" i="35"/>
  <c r="CR412" i="35" s="1"/>
  <c r="CT411" i="35"/>
  <c r="CS411" i="35"/>
  <c r="CQ411" i="35"/>
  <c r="CR411" i="35" s="1"/>
  <c r="CT410" i="35"/>
  <c r="CS410" i="35"/>
  <c r="CQ410" i="35"/>
  <c r="CR410" i="35" s="1"/>
  <c r="CT409" i="35"/>
  <c r="CS409" i="35"/>
  <c r="CQ409" i="35"/>
  <c r="CR409" i="35" s="1"/>
  <c r="CT408" i="35"/>
  <c r="CS408" i="35"/>
  <c r="CQ408" i="35"/>
  <c r="CR408" i="35" s="1"/>
  <c r="CT407" i="35"/>
  <c r="CS407" i="35"/>
  <c r="CQ407" i="35"/>
  <c r="CR407" i="35" s="1"/>
  <c r="CT406" i="35"/>
  <c r="CS406" i="35"/>
  <c r="CQ406" i="35"/>
  <c r="CR406" i="35" s="1"/>
  <c r="CT405" i="35"/>
  <c r="CS405" i="35"/>
  <c r="CQ405" i="35"/>
  <c r="CR405" i="35" s="1"/>
  <c r="CT404" i="35"/>
  <c r="CS404" i="35"/>
  <c r="CQ404" i="35"/>
  <c r="CR404" i="35" s="1"/>
  <c r="CT403" i="35"/>
  <c r="CS403" i="35"/>
  <c r="CQ403" i="35"/>
  <c r="CR403" i="35" s="1"/>
  <c r="CT402" i="35"/>
  <c r="CS402" i="35"/>
  <c r="CQ402" i="35"/>
  <c r="CR402" i="35" s="1"/>
  <c r="CT401" i="35"/>
  <c r="CS401" i="35"/>
  <c r="CQ401" i="35"/>
  <c r="CR401" i="35" s="1"/>
  <c r="CT400" i="35"/>
  <c r="CS400" i="35"/>
  <c r="CQ400" i="35"/>
  <c r="CR400" i="35" s="1"/>
  <c r="CT399" i="35"/>
  <c r="CS399" i="35"/>
  <c r="CQ399" i="35"/>
  <c r="CR399" i="35" s="1"/>
  <c r="CT398" i="35"/>
  <c r="CS398" i="35"/>
  <c r="CQ398" i="35"/>
  <c r="CR398" i="35" s="1"/>
  <c r="CT397" i="35"/>
  <c r="CS397" i="35"/>
  <c r="CQ397" i="35"/>
  <c r="CR397" i="35" s="1"/>
  <c r="CT396" i="35"/>
  <c r="CS396" i="35"/>
  <c r="CQ396" i="35"/>
  <c r="CR396" i="35" s="1"/>
  <c r="CT395" i="35"/>
  <c r="CS395" i="35"/>
  <c r="CQ395" i="35"/>
  <c r="CR395" i="35" s="1"/>
  <c r="CT394" i="35"/>
  <c r="CS394" i="35"/>
  <c r="CQ394" i="35"/>
  <c r="CR394" i="35" s="1"/>
  <c r="CT393" i="35"/>
  <c r="CS393" i="35"/>
  <c r="CQ393" i="35"/>
  <c r="CR393" i="35" s="1"/>
  <c r="CT392" i="35"/>
  <c r="CS392" i="35"/>
  <c r="CQ392" i="35"/>
  <c r="CR392" i="35" s="1"/>
  <c r="CT391" i="35"/>
  <c r="CS391" i="35"/>
  <c r="CQ391" i="35"/>
  <c r="CR391" i="35" s="1"/>
  <c r="CT390" i="35"/>
  <c r="CS390" i="35"/>
  <c r="CQ390" i="35"/>
  <c r="CR390" i="35" s="1"/>
  <c r="CT389" i="35"/>
  <c r="CS389" i="35"/>
  <c r="CQ389" i="35"/>
  <c r="CR389" i="35" s="1"/>
  <c r="CT388" i="35"/>
  <c r="CS388" i="35"/>
  <c r="CQ388" i="35"/>
  <c r="CR388" i="35" s="1"/>
  <c r="CT387" i="35"/>
  <c r="CS387" i="35"/>
  <c r="CQ387" i="35"/>
  <c r="CR387" i="35" s="1"/>
  <c r="CT386" i="35"/>
  <c r="CS386" i="35"/>
  <c r="CQ386" i="35"/>
  <c r="CR386" i="35" s="1"/>
  <c r="CT385" i="35"/>
  <c r="CS385" i="35"/>
  <c r="CQ385" i="35"/>
  <c r="CR385" i="35" s="1"/>
  <c r="CT384" i="35"/>
  <c r="CS384" i="35"/>
  <c r="CQ384" i="35"/>
  <c r="CR384" i="35" s="1"/>
  <c r="CT383" i="35"/>
  <c r="CS383" i="35"/>
  <c r="CQ383" i="35"/>
  <c r="CR383" i="35" s="1"/>
  <c r="CT382" i="35"/>
  <c r="CS382" i="35"/>
  <c r="CQ382" i="35"/>
  <c r="CR382" i="35" s="1"/>
  <c r="CT381" i="35"/>
  <c r="CS381" i="35"/>
  <c r="CQ381" i="35"/>
  <c r="CR381" i="35" s="1"/>
  <c r="CT380" i="35"/>
  <c r="CS380" i="35"/>
  <c r="CQ380" i="35"/>
  <c r="CR380" i="35" s="1"/>
  <c r="CT379" i="35"/>
  <c r="CS379" i="35"/>
  <c r="CQ379" i="35"/>
  <c r="CR379" i="35" s="1"/>
  <c r="CT378" i="35"/>
  <c r="CS378" i="35"/>
  <c r="CQ378" i="35"/>
  <c r="CR378" i="35" s="1"/>
  <c r="CT377" i="35"/>
  <c r="CS377" i="35"/>
  <c r="CQ377" i="35"/>
  <c r="CR377" i="35" s="1"/>
  <c r="CT376" i="35"/>
  <c r="CS376" i="35"/>
  <c r="CQ376" i="35"/>
  <c r="CR376" i="35" s="1"/>
  <c r="CT375" i="35"/>
  <c r="CS375" i="35"/>
  <c r="CQ375" i="35"/>
  <c r="CR375" i="35" s="1"/>
  <c r="CT374" i="35"/>
  <c r="CS374" i="35"/>
  <c r="CQ374" i="35"/>
  <c r="CR374" i="35" s="1"/>
  <c r="CT373" i="35"/>
  <c r="CS373" i="35"/>
  <c r="CQ373" i="35"/>
  <c r="CR373" i="35" s="1"/>
  <c r="CT372" i="35"/>
  <c r="CS372" i="35"/>
  <c r="CQ372" i="35"/>
  <c r="CR372" i="35" s="1"/>
  <c r="CT371" i="35"/>
  <c r="CS371" i="35"/>
  <c r="CQ371" i="35"/>
  <c r="CR371" i="35" s="1"/>
  <c r="CT370" i="35"/>
  <c r="CS370" i="35"/>
  <c r="CQ370" i="35"/>
  <c r="CR370" i="35" s="1"/>
  <c r="CT369" i="35"/>
  <c r="CS369" i="35"/>
  <c r="CQ369" i="35"/>
  <c r="CR369" i="35" s="1"/>
  <c r="CT368" i="35"/>
  <c r="CS368" i="35"/>
  <c r="CQ368" i="35"/>
  <c r="CR368" i="35" s="1"/>
  <c r="CT367" i="35"/>
  <c r="CS367" i="35"/>
  <c r="CQ367" i="35"/>
  <c r="CR367" i="35" s="1"/>
  <c r="CT366" i="35"/>
  <c r="CS366" i="35"/>
  <c r="CQ366" i="35"/>
  <c r="CR366" i="35" s="1"/>
  <c r="CT365" i="35"/>
  <c r="CS365" i="35"/>
  <c r="CQ365" i="35"/>
  <c r="CR365" i="35" s="1"/>
  <c r="CT364" i="35"/>
  <c r="CS364" i="35"/>
  <c r="CQ364" i="35"/>
  <c r="CR364" i="35" s="1"/>
  <c r="CT363" i="35"/>
  <c r="CS363" i="35"/>
  <c r="CQ363" i="35"/>
  <c r="CR363" i="35" s="1"/>
  <c r="CT362" i="35"/>
  <c r="CS362" i="35"/>
  <c r="CQ362" i="35"/>
  <c r="CR362" i="35" s="1"/>
  <c r="CT361" i="35"/>
  <c r="CS361" i="35"/>
  <c r="CQ361" i="35"/>
  <c r="CR361" i="35" s="1"/>
  <c r="CT360" i="35"/>
  <c r="CS360" i="35"/>
  <c r="CQ360" i="35"/>
  <c r="CR360" i="35" s="1"/>
  <c r="CT359" i="35"/>
  <c r="CS359" i="35"/>
  <c r="CQ359" i="35"/>
  <c r="CR359" i="35" s="1"/>
  <c r="CT358" i="35"/>
  <c r="CS358" i="35"/>
  <c r="CQ358" i="35"/>
  <c r="CR358" i="35" s="1"/>
  <c r="CT357" i="35"/>
  <c r="CS357" i="35"/>
  <c r="CQ357" i="35"/>
  <c r="CR357" i="35" s="1"/>
  <c r="CT356" i="35"/>
  <c r="CS356" i="35"/>
  <c r="CQ356" i="35"/>
  <c r="CR356" i="35" s="1"/>
  <c r="CT355" i="35"/>
  <c r="CS355" i="35"/>
  <c r="CQ355" i="35"/>
  <c r="CR355" i="35" s="1"/>
  <c r="CT354" i="35"/>
  <c r="CS354" i="35"/>
  <c r="CQ354" i="35"/>
  <c r="CR354" i="35" s="1"/>
  <c r="CT353" i="35"/>
  <c r="CS353" i="35"/>
  <c r="CQ353" i="35"/>
  <c r="CR353" i="35" s="1"/>
  <c r="CT352" i="35"/>
  <c r="CS352" i="35"/>
  <c r="CQ352" i="35"/>
  <c r="CR352" i="35" s="1"/>
  <c r="CT351" i="35"/>
  <c r="CS351" i="35"/>
  <c r="CQ351" i="35"/>
  <c r="CR351" i="35" s="1"/>
  <c r="CT350" i="35"/>
  <c r="CS350" i="35"/>
  <c r="CQ350" i="35"/>
  <c r="CR350" i="35" s="1"/>
  <c r="CT349" i="35"/>
  <c r="CS349" i="35"/>
  <c r="CQ349" i="35"/>
  <c r="CR349" i="35" s="1"/>
  <c r="CT348" i="35"/>
  <c r="CS348" i="35"/>
  <c r="CQ348" i="35"/>
  <c r="CR348" i="35" s="1"/>
  <c r="CT347" i="35"/>
  <c r="CS347" i="35"/>
  <c r="CQ347" i="35"/>
  <c r="CR347" i="35" s="1"/>
  <c r="CT346" i="35"/>
  <c r="CS346" i="35"/>
  <c r="CQ346" i="35"/>
  <c r="CR346" i="35" s="1"/>
  <c r="CT345" i="35"/>
  <c r="CS345" i="35"/>
  <c r="CQ345" i="35"/>
  <c r="CR345" i="35" s="1"/>
  <c r="CT344" i="35"/>
  <c r="CS344" i="35"/>
  <c r="CQ344" i="35"/>
  <c r="CR344" i="35" s="1"/>
  <c r="CT343" i="35"/>
  <c r="CS343" i="35"/>
  <c r="CQ343" i="35"/>
  <c r="CR343" i="35" s="1"/>
  <c r="CT342" i="35"/>
  <c r="CS342" i="35"/>
  <c r="CQ342" i="35"/>
  <c r="CR342" i="35" s="1"/>
  <c r="CT341" i="35"/>
  <c r="CS341" i="35"/>
  <c r="CQ341" i="35"/>
  <c r="CR341" i="35" s="1"/>
  <c r="CT340" i="35"/>
  <c r="CS340" i="35"/>
  <c r="CQ340" i="35"/>
  <c r="CR340" i="35" s="1"/>
  <c r="CT339" i="35"/>
  <c r="CS339" i="35"/>
  <c r="CQ339" i="35"/>
  <c r="CR339" i="35" s="1"/>
  <c r="CT338" i="35"/>
  <c r="CS338" i="35"/>
  <c r="CQ338" i="35"/>
  <c r="CR338" i="35" s="1"/>
  <c r="CT337" i="35"/>
  <c r="CS337" i="35"/>
  <c r="CQ337" i="35"/>
  <c r="CR337" i="35" s="1"/>
  <c r="CT336" i="35"/>
  <c r="CS336" i="35"/>
  <c r="CQ336" i="35"/>
  <c r="CR336" i="35" s="1"/>
  <c r="CT335" i="35"/>
  <c r="CS335" i="35"/>
  <c r="CQ335" i="35"/>
  <c r="CR335" i="35" s="1"/>
  <c r="CT334" i="35"/>
  <c r="CS334" i="35"/>
  <c r="CQ334" i="35"/>
  <c r="CR334" i="35" s="1"/>
  <c r="CT333" i="35"/>
  <c r="CS333" i="35"/>
  <c r="CQ333" i="35"/>
  <c r="CR333" i="35" s="1"/>
  <c r="CT332" i="35"/>
  <c r="CS332" i="35"/>
  <c r="CQ332" i="35"/>
  <c r="CR332" i="35" s="1"/>
  <c r="CT331" i="35"/>
  <c r="CS331" i="35"/>
  <c r="CQ331" i="35"/>
  <c r="CR331" i="35" s="1"/>
  <c r="CT330" i="35"/>
  <c r="CS330" i="35"/>
  <c r="CQ330" i="35"/>
  <c r="CR330" i="35" s="1"/>
  <c r="CT329" i="35"/>
  <c r="CS329" i="35"/>
  <c r="CQ329" i="35"/>
  <c r="CR329" i="35" s="1"/>
  <c r="CT328" i="35"/>
  <c r="CS328" i="35"/>
  <c r="CQ328" i="35"/>
  <c r="CR328" i="35" s="1"/>
  <c r="CT327" i="35"/>
  <c r="CS327" i="35"/>
  <c r="CQ327" i="35"/>
  <c r="CR327" i="35" s="1"/>
  <c r="CT326" i="35"/>
  <c r="CS326" i="35"/>
  <c r="CQ326" i="35"/>
  <c r="CR326" i="35" s="1"/>
  <c r="CT325" i="35"/>
  <c r="CS325" i="35"/>
  <c r="CQ325" i="35"/>
  <c r="CR325" i="35" s="1"/>
  <c r="CT324" i="35"/>
  <c r="CS324" i="35"/>
  <c r="CQ324" i="35"/>
  <c r="CR324" i="35" s="1"/>
  <c r="CT323" i="35"/>
  <c r="CS323" i="35"/>
  <c r="CQ323" i="35"/>
  <c r="CR323" i="35" s="1"/>
  <c r="CT322" i="35"/>
  <c r="CS322" i="35"/>
  <c r="CQ322" i="35"/>
  <c r="CR322" i="35" s="1"/>
  <c r="CT321" i="35"/>
  <c r="CS321" i="35"/>
  <c r="CQ321" i="35"/>
  <c r="CR321" i="35" s="1"/>
  <c r="CT320" i="35"/>
  <c r="CS320" i="35"/>
  <c r="CQ320" i="35"/>
  <c r="CR320" i="35" s="1"/>
  <c r="CT319" i="35"/>
  <c r="CS319" i="35"/>
  <c r="CQ319" i="35"/>
  <c r="CR319" i="35" s="1"/>
  <c r="CT318" i="35"/>
  <c r="CS318" i="35"/>
  <c r="CQ318" i="35"/>
  <c r="CR318" i="35" s="1"/>
  <c r="CT317" i="35"/>
  <c r="CS317" i="35"/>
  <c r="CQ317" i="35"/>
  <c r="CR317" i="35" s="1"/>
  <c r="CT316" i="35"/>
  <c r="CS316" i="35"/>
  <c r="CQ316" i="35"/>
  <c r="CR316" i="35" s="1"/>
  <c r="CT315" i="35"/>
  <c r="CS315" i="35"/>
  <c r="CQ315" i="35"/>
  <c r="CR315" i="35" s="1"/>
  <c r="CT314" i="35"/>
  <c r="CS314" i="35"/>
  <c r="CQ314" i="35"/>
  <c r="CR314" i="35" s="1"/>
  <c r="CT313" i="35"/>
  <c r="CS313" i="35"/>
  <c r="CQ313" i="35"/>
  <c r="CR313" i="35" s="1"/>
  <c r="CT312" i="35"/>
  <c r="CS312" i="35"/>
  <c r="CQ312" i="35"/>
  <c r="CR312" i="35" s="1"/>
  <c r="CT311" i="35"/>
  <c r="CS311" i="35"/>
  <c r="CQ311" i="35"/>
  <c r="CR311" i="35" s="1"/>
  <c r="CT310" i="35"/>
  <c r="CS310" i="35"/>
  <c r="CQ310" i="35"/>
  <c r="CR310" i="35" s="1"/>
  <c r="CT309" i="35"/>
  <c r="CS309" i="35"/>
  <c r="CQ309" i="35"/>
  <c r="CR309" i="35" s="1"/>
  <c r="CT308" i="35"/>
  <c r="CS308" i="35"/>
  <c r="CQ308" i="35"/>
  <c r="CR308" i="35" s="1"/>
  <c r="CT307" i="35"/>
  <c r="CS307" i="35"/>
  <c r="CQ307" i="35"/>
  <c r="CR307" i="35" s="1"/>
  <c r="CT306" i="35"/>
  <c r="CS306" i="35"/>
  <c r="CQ306" i="35"/>
  <c r="CR306" i="35" s="1"/>
  <c r="CT305" i="35"/>
  <c r="CS305" i="35"/>
  <c r="CQ305" i="35"/>
  <c r="CR305" i="35" s="1"/>
  <c r="CT304" i="35"/>
  <c r="CS304" i="35"/>
  <c r="CQ304" i="35"/>
  <c r="CR304" i="35" s="1"/>
  <c r="CT303" i="35"/>
  <c r="CS303" i="35"/>
  <c r="CQ303" i="35"/>
  <c r="CR303" i="35" s="1"/>
  <c r="CT302" i="35"/>
  <c r="CS302" i="35"/>
  <c r="CQ302" i="35"/>
  <c r="CR302" i="35" s="1"/>
  <c r="CT301" i="35"/>
  <c r="CS301" i="35"/>
  <c r="CQ301" i="35"/>
  <c r="CR301" i="35" s="1"/>
  <c r="CT300" i="35"/>
  <c r="CS300" i="35"/>
  <c r="CQ300" i="35"/>
  <c r="CR300" i="35" s="1"/>
  <c r="CT299" i="35"/>
  <c r="CS299" i="35"/>
  <c r="CQ299" i="35"/>
  <c r="CR299" i="35" s="1"/>
  <c r="CT298" i="35"/>
  <c r="CS298" i="35"/>
  <c r="CQ298" i="35"/>
  <c r="CR298" i="35" s="1"/>
  <c r="CT297" i="35"/>
  <c r="CS297" i="35"/>
  <c r="CQ297" i="35"/>
  <c r="CR297" i="35" s="1"/>
  <c r="CT296" i="35"/>
  <c r="CS296" i="35"/>
  <c r="CQ296" i="35"/>
  <c r="CR296" i="35" s="1"/>
  <c r="CT295" i="35"/>
  <c r="CS295" i="35"/>
  <c r="CQ295" i="35"/>
  <c r="CR295" i="35" s="1"/>
  <c r="CT294" i="35"/>
  <c r="CS294" i="35"/>
  <c r="CQ294" i="35"/>
  <c r="CR294" i="35" s="1"/>
  <c r="CT293" i="35"/>
  <c r="CS293" i="35"/>
  <c r="CQ293" i="35"/>
  <c r="CR293" i="35" s="1"/>
  <c r="CT292" i="35"/>
  <c r="CS292" i="35"/>
  <c r="CQ292" i="35"/>
  <c r="CR292" i="35" s="1"/>
  <c r="CT291" i="35"/>
  <c r="CS291" i="35"/>
  <c r="CQ291" i="35"/>
  <c r="CR291" i="35" s="1"/>
  <c r="CT290" i="35"/>
  <c r="CS290" i="35"/>
  <c r="CQ290" i="35"/>
  <c r="CR290" i="35" s="1"/>
  <c r="CT289" i="35"/>
  <c r="CS289" i="35"/>
  <c r="CQ289" i="35"/>
  <c r="CR289" i="35" s="1"/>
  <c r="CT288" i="35"/>
  <c r="CS288" i="35"/>
  <c r="CQ288" i="35"/>
  <c r="CR288" i="35" s="1"/>
  <c r="CT287" i="35"/>
  <c r="CS287" i="35"/>
  <c r="CQ287" i="35"/>
  <c r="CR287" i="35" s="1"/>
  <c r="CT286" i="35"/>
  <c r="CS286" i="35"/>
  <c r="CQ286" i="35"/>
  <c r="CR286" i="35" s="1"/>
  <c r="CT285" i="35"/>
  <c r="CS285" i="35"/>
  <c r="CQ285" i="35"/>
  <c r="CR285" i="35" s="1"/>
  <c r="CT284" i="35"/>
  <c r="CS284" i="35"/>
  <c r="CQ284" i="35"/>
  <c r="CR284" i="35" s="1"/>
  <c r="CT283" i="35"/>
  <c r="CS283" i="35"/>
  <c r="CQ283" i="35"/>
  <c r="CR283" i="35" s="1"/>
  <c r="CT282" i="35"/>
  <c r="CS282" i="35"/>
  <c r="CQ282" i="35"/>
  <c r="CR282" i="35" s="1"/>
  <c r="CT281" i="35"/>
  <c r="CS281" i="35"/>
  <c r="CQ281" i="35"/>
  <c r="CR281" i="35" s="1"/>
  <c r="CT280" i="35"/>
  <c r="CS280" i="35"/>
  <c r="CQ280" i="35"/>
  <c r="CR280" i="35" s="1"/>
  <c r="CT279" i="35"/>
  <c r="CS279" i="35"/>
  <c r="CQ279" i="35"/>
  <c r="CR279" i="35" s="1"/>
  <c r="CT278" i="35"/>
  <c r="CS278" i="35"/>
  <c r="CQ278" i="35"/>
  <c r="CR278" i="35" s="1"/>
  <c r="CT277" i="35"/>
  <c r="CS277" i="35"/>
  <c r="CQ277" i="35"/>
  <c r="CR277" i="35" s="1"/>
  <c r="CT276" i="35"/>
  <c r="CS276" i="35"/>
  <c r="CQ276" i="35"/>
  <c r="CR276" i="35" s="1"/>
  <c r="CT275" i="35"/>
  <c r="CS275" i="35"/>
  <c r="CQ275" i="35"/>
  <c r="CR275" i="35" s="1"/>
  <c r="CT274" i="35"/>
  <c r="CS274" i="35"/>
  <c r="CQ274" i="35"/>
  <c r="CR274" i="35" s="1"/>
  <c r="CT273" i="35"/>
  <c r="CS273" i="35"/>
  <c r="CQ273" i="35"/>
  <c r="CR273" i="35" s="1"/>
  <c r="CT272" i="35"/>
  <c r="CS272" i="35"/>
  <c r="CQ272" i="35"/>
  <c r="CR272" i="35" s="1"/>
  <c r="CT271" i="35"/>
  <c r="CS271" i="35"/>
  <c r="CQ271" i="35"/>
  <c r="CR271" i="35" s="1"/>
  <c r="CT270" i="35"/>
  <c r="CS270" i="35"/>
  <c r="CQ270" i="35"/>
  <c r="CR270" i="35" s="1"/>
  <c r="CT269" i="35"/>
  <c r="CS269" i="35"/>
  <c r="CQ269" i="35"/>
  <c r="CR269" i="35" s="1"/>
  <c r="CT268" i="35"/>
  <c r="CS268" i="35"/>
  <c r="CQ268" i="35"/>
  <c r="CR268" i="35" s="1"/>
  <c r="CT267" i="35"/>
  <c r="CS267" i="35"/>
  <c r="CQ267" i="35"/>
  <c r="CR267" i="35" s="1"/>
  <c r="CT266" i="35"/>
  <c r="CS266" i="35"/>
  <c r="CQ266" i="35"/>
  <c r="CR266" i="35" s="1"/>
  <c r="CT265" i="35"/>
  <c r="CS265" i="35"/>
  <c r="CQ265" i="35"/>
  <c r="CR265" i="35" s="1"/>
  <c r="CT264" i="35"/>
  <c r="CS264" i="35"/>
  <c r="CQ264" i="35"/>
  <c r="CR264" i="35" s="1"/>
  <c r="CT263" i="35"/>
  <c r="CS263" i="35"/>
  <c r="CQ263" i="35"/>
  <c r="CR263" i="35" s="1"/>
  <c r="CT262" i="35"/>
  <c r="CS262" i="35"/>
  <c r="CQ262" i="35"/>
  <c r="CR262" i="35" s="1"/>
  <c r="CT261" i="35"/>
  <c r="CS261" i="35"/>
  <c r="CQ261" i="35"/>
  <c r="CR261" i="35" s="1"/>
  <c r="CT260" i="35"/>
  <c r="CS260" i="35"/>
  <c r="CQ260" i="35"/>
  <c r="CR260" i="35" s="1"/>
  <c r="CT259" i="35"/>
  <c r="CS259" i="35"/>
  <c r="CQ259" i="35"/>
  <c r="CR259" i="35" s="1"/>
  <c r="CT258" i="35"/>
  <c r="CS258" i="35"/>
  <c r="CQ258" i="35"/>
  <c r="CR258" i="35" s="1"/>
  <c r="CT257" i="35"/>
  <c r="CS257" i="35"/>
  <c r="CQ257" i="35"/>
  <c r="CR257" i="35" s="1"/>
  <c r="CT256" i="35"/>
  <c r="CS256" i="35"/>
  <c r="CQ256" i="35"/>
  <c r="CR256" i="35" s="1"/>
  <c r="CT255" i="35"/>
  <c r="CS255" i="35"/>
  <c r="CQ255" i="35"/>
  <c r="CR255" i="35" s="1"/>
  <c r="CT254" i="35"/>
  <c r="CS254" i="35"/>
  <c r="CQ254" i="35"/>
  <c r="CR254" i="35" s="1"/>
  <c r="CT253" i="35"/>
  <c r="CS253" i="35"/>
  <c r="CQ253" i="35"/>
  <c r="CR253" i="35" s="1"/>
  <c r="CT252" i="35"/>
  <c r="CS252" i="35"/>
  <c r="CQ252" i="35"/>
  <c r="CR252" i="35" s="1"/>
  <c r="CT251" i="35"/>
  <c r="CS251" i="35"/>
  <c r="CQ251" i="35"/>
  <c r="CR251" i="35" s="1"/>
  <c r="CT250" i="35"/>
  <c r="CS250" i="35"/>
  <c r="CQ250" i="35"/>
  <c r="CR250" i="35" s="1"/>
  <c r="CT249" i="35"/>
  <c r="CS249" i="35"/>
  <c r="CQ249" i="35"/>
  <c r="CR249" i="35" s="1"/>
  <c r="CT248" i="35"/>
  <c r="CS248" i="35"/>
  <c r="CQ248" i="35"/>
  <c r="CR248" i="35" s="1"/>
  <c r="CT247" i="35"/>
  <c r="CS247" i="35"/>
  <c r="CQ247" i="35"/>
  <c r="CR247" i="35" s="1"/>
  <c r="CT246" i="35"/>
  <c r="CS246" i="35"/>
  <c r="CQ246" i="35"/>
  <c r="CR246" i="35" s="1"/>
  <c r="CT245" i="35"/>
  <c r="CS245" i="35"/>
  <c r="CQ245" i="35"/>
  <c r="CR245" i="35" s="1"/>
  <c r="CT244" i="35"/>
  <c r="CS244" i="35"/>
  <c r="CQ244" i="35"/>
  <c r="CR244" i="35" s="1"/>
  <c r="CT243" i="35"/>
  <c r="CS243" i="35"/>
  <c r="CQ243" i="35"/>
  <c r="CR243" i="35" s="1"/>
  <c r="CT242" i="35"/>
  <c r="CS242" i="35"/>
  <c r="CQ242" i="35"/>
  <c r="CR242" i="35" s="1"/>
  <c r="CT241" i="35"/>
  <c r="CS241" i="35"/>
  <c r="CQ241" i="35"/>
  <c r="CR241" i="35" s="1"/>
  <c r="CT240" i="35"/>
  <c r="CS240" i="35"/>
  <c r="CQ240" i="35"/>
  <c r="CR240" i="35" s="1"/>
  <c r="CT239" i="35"/>
  <c r="CS239" i="35"/>
  <c r="CQ239" i="35"/>
  <c r="CR239" i="35" s="1"/>
  <c r="CT238" i="35"/>
  <c r="CS238" i="35"/>
  <c r="CQ238" i="35"/>
  <c r="CR238" i="35" s="1"/>
  <c r="CT237" i="35"/>
  <c r="CS237" i="35"/>
  <c r="CQ237" i="35"/>
  <c r="CR237" i="35" s="1"/>
  <c r="CT236" i="35"/>
  <c r="CS236" i="35"/>
  <c r="CQ236" i="35"/>
  <c r="CR236" i="35" s="1"/>
  <c r="CT235" i="35"/>
  <c r="CS235" i="35"/>
  <c r="CQ235" i="35"/>
  <c r="CR235" i="35" s="1"/>
  <c r="CT234" i="35"/>
  <c r="CS234" i="35"/>
  <c r="CQ234" i="35"/>
  <c r="CR234" i="35" s="1"/>
  <c r="CT233" i="35"/>
  <c r="CS233" i="35"/>
  <c r="CQ233" i="35"/>
  <c r="CR233" i="35" s="1"/>
  <c r="CT232" i="35"/>
  <c r="CS232" i="35"/>
  <c r="CQ232" i="35"/>
  <c r="CR232" i="35" s="1"/>
  <c r="CT231" i="35"/>
  <c r="CS231" i="35"/>
  <c r="CQ231" i="35"/>
  <c r="CR231" i="35" s="1"/>
  <c r="CT230" i="35"/>
  <c r="CS230" i="35"/>
  <c r="CQ230" i="35"/>
  <c r="CR230" i="35" s="1"/>
  <c r="CT229" i="35"/>
  <c r="CS229" i="35"/>
  <c r="CQ229" i="35"/>
  <c r="CR229" i="35" s="1"/>
  <c r="CT228" i="35"/>
  <c r="CS228" i="35"/>
  <c r="CQ228" i="35"/>
  <c r="CR228" i="35" s="1"/>
  <c r="CT227" i="35"/>
  <c r="CS227" i="35"/>
  <c r="CQ227" i="35"/>
  <c r="CR227" i="35" s="1"/>
  <c r="CT226" i="35"/>
  <c r="CS226" i="35"/>
  <c r="CQ226" i="35"/>
  <c r="CR226" i="35" s="1"/>
  <c r="CT225" i="35"/>
  <c r="CS225" i="35"/>
  <c r="CQ225" i="35"/>
  <c r="CR225" i="35" s="1"/>
  <c r="CT224" i="35"/>
  <c r="CS224" i="35"/>
  <c r="CQ224" i="35"/>
  <c r="CR224" i="35" s="1"/>
  <c r="CT223" i="35"/>
  <c r="CS223" i="35"/>
  <c r="CQ223" i="35"/>
  <c r="CR223" i="35" s="1"/>
  <c r="CT222" i="35"/>
  <c r="CS222" i="35"/>
  <c r="CQ222" i="35"/>
  <c r="CR222" i="35" s="1"/>
  <c r="CT221" i="35"/>
  <c r="CS221" i="35"/>
  <c r="CQ221" i="35"/>
  <c r="CR221" i="35" s="1"/>
  <c r="CT220" i="35"/>
  <c r="CS220" i="35"/>
  <c r="CQ220" i="35"/>
  <c r="CR220" i="35" s="1"/>
  <c r="CT219" i="35"/>
  <c r="CS219" i="35"/>
  <c r="CQ219" i="35"/>
  <c r="CR219" i="35" s="1"/>
  <c r="CT218" i="35"/>
  <c r="CS218" i="35"/>
  <c r="CQ218" i="35"/>
  <c r="CR218" i="35" s="1"/>
  <c r="CT217" i="35"/>
  <c r="CS217" i="35"/>
  <c r="CQ217" i="35"/>
  <c r="CR217" i="35" s="1"/>
  <c r="CT216" i="35"/>
  <c r="CS216" i="35"/>
  <c r="CQ216" i="35"/>
  <c r="CR216" i="35" s="1"/>
  <c r="CT215" i="35"/>
  <c r="CS215" i="35"/>
  <c r="CQ215" i="35"/>
  <c r="CR215" i="35" s="1"/>
  <c r="CT214" i="35"/>
  <c r="CS214" i="35"/>
  <c r="CQ214" i="35"/>
  <c r="CR214" i="35" s="1"/>
  <c r="CT213" i="35"/>
  <c r="CS213" i="35"/>
  <c r="CQ213" i="35"/>
  <c r="CR213" i="35" s="1"/>
  <c r="CT212" i="35"/>
  <c r="CS212" i="35"/>
  <c r="CQ212" i="35"/>
  <c r="CR212" i="35" s="1"/>
  <c r="CT211" i="35"/>
  <c r="CS211" i="35"/>
  <c r="CQ211" i="35"/>
  <c r="CR211" i="35" s="1"/>
  <c r="CT210" i="35"/>
  <c r="CS210" i="35"/>
  <c r="CQ210" i="35"/>
  <c r="CR210" i="35" s="1"/>
  <c r="CT209" i="35"/>
  <c r="CS209" i="35"/>
  <c r="CQ209" i="35"/>
  <c r="CR209" i="35" s="1"/>
  <c r="CT208" i="35"/>
  <c r="CS208" i="35"/>
  <c r="CQ208" i="35"/>
  <c r="CR208" i="35" s="1"/>
  <c r="CT207" i="35"/>
  <c r="CS207" i="35"/>
  <c r="CQ207" i="35"/>
  <c r="CR207" i="35" s="1"/>
  <c r="CT206" i="35"/>
  <c r="CS206" i="35"/>
  <c r="CQ206" i="35"/>
  <c r="CR206" i="35" s="1"/>
  <c r="CT205" i="35"/>
  <c r="CS205" i="35"/>
  <c r="CQ205" i="35"/>
  <c r="CR205" i="35" s="1"/>
  <c r="CT204" i="35"/>
  <c r="CS204" i="35"/>
  <c r="CQ204" i="35"/>
  <c r="CR204" i="35" s="1"/>
  <c r="CT203" i="35"/>
  <c r="CS203" i="35"/>
  <c r="CQ203" i="35"/>
  <c r="CR203" i="35" s="1"/>
  <c r="CT202" i="35"/>
  <c r="CS202" i="35"/>
  <c r="CQ202" i="35"/>
  <c r="CR202" i="35" s="1"/>
  <c r="CT201" i="35"/>
  <c r="CS201" i="35"/>
  <c r="CQ201" i="35"/>
  <c r="CR201" i="35" s="1"/>
  <c r="CT200" i="35"/>
  <c r="CS200" i="35"/>
  <c r="CQ200" i="35"/>
  <c r="CR200" i="35" s="1"/>
  <c r="CT199" i="35"/>
  <c r="CS199" i="35"/>
  <c r="CQ199" i="35"/>
  <c r="CR199" i="35" s="1"/>
  <c r="CT198" i="35"/>
  <c r="CS198" i="35"/>
  <c r="CQ198" i="35"/>
  <c r="CR198" i="35" s="1"/>
  <c r="CT197" i="35"/>
  <c r="CS197" i="35"/>
  <c r="CQ197" i="35"/>
  <c r="CR197" i="35" s="1"/>
  <c r="CT196" i="35"/>
  <c r="CS196" i="35"/>
  <c r="CQ196" i="35"/>
  <c r="CR196" i="35" s="1"/>
  <c r="CT195" i="35"/>
  <c r="CS195" i="35"/>
  <c r="CQ195" i="35"/>
  <c r="CR195" i="35" s="1"/>
  <c r="CT194" i="35"/>
  <c r="CS194" i="35"/>
  <c r="CQ194" i="35"/>
  <c r="CR194" i="35" s="1"/>
  <c r="CT193" i="35"/>
  <c r="CS193" i="35"/>
  <c r="CQ193" i="35"/>
  <c r="CR193" i="35" s="1"/>
  <c r="CT192" i="35"/>
  <c r="CS192" i="35"/>
  <c r="CQ192" i="35"/>
  <c r="CR192" i="35" s="1"/>
  <c r="CT191" i="35"/>
  <c r="CS191" i="35"/>
  <c r="CQ191" i="35"/>
  <c r="CR191" i="35" s="1"/>
  <c r="CT190" i="35"/>
  <c r="CS190" i="35"/>
  <c r="CQ190" i="35"/>
  <c r="CR190" i="35" s="1"/>
  <c r="CT189" i="35"/>
  <c r="CS189" i="35"/>
  <c r="CQ189" i="35"/>
  <c r="CR189" i="35" s="1"/>
  <c r="CT188" i="35"/>
  <c r="CS188" i="35"/>
  <c r="CQ188" i="35"/>
  <c r="CR188" i="35" s="1"/>
  <c r="CT187" i="35"/>
  <c r="CS187" i="35"/>
  <c r="CQ187" i="35"/>
  <c r="CR187" i="35" s="1"/>
  <c r="CT186" i="35"/>
  <c r="CS186" i="35"/>
  <c r="CQ186" i="35"/>
  <c r="CR186" i="35" s="1"/>
  <c r="CT185" i="35"/>
  <c r="CS185" i="35"/>
  <c r="CQ185" i="35"/>
  <c r="CR185" i="35" s="1"/>
  <c r="CT184" i="35"/>
  <c r="CS184" i="35"/>
  <c r="CQ184" i="35"/>
  <c r="CR184" i="35" s="1"/>
  <c r="CT183" i="35"/>
  <c r="CS183" i="35"/>
  <c r="CQ183" i="35"/>
  <c r="CR183" i="35" s="1"/>
  <c r="CT182" i="35"/>
  <c r="CS182" i="35"/>
  <c r="CQ182" i="35"/>
  <c r="CR182" i="35" s="1"/>
  <c r="CT181" i="35"/>
  <c r="CS181" i="35"/>
  <c r="CQ181" i="35"/>
  <c r="CR181" i="35" s="1"/>
  <c r="CT180" i="35"/>
  <c r="CS180" i="35"/>
  <c r="CQ180" i="35"/>
  <c r="CR180" i="35" s="1"/>
  <c r="CT179" i="35"/>
  <c r="CS179" i="35"/>
  <c r="CQ179" i="35"/>
  <c r="CR179" i="35" s="1"/>
  <c r="CT178" i="35"/>
  <c r="CS178" i="35"/>
  <c r="CQ178" i="35"/>
  <c r="CR178" i="35" s="1"/>
  <c r="CT177" i="35"/>
  <c r="CS177" i="35"/>
  <c r="CQ177" i="35"/>
  <c r="CR177" i="35" s="1"/>
  <c r="CT176" i="35"/>
  <c r="CS176" i="35"/>
  <c r="CQ176" i="35"/>
  <c r="CR176" i="35" s="1"/>
  <c r="CT175" i="35"/>
  <c r="CS175" i="35"/>
  <c r="CQ175" i="35"/>
  <c r="CR175" i="35" s="1"/>
  <c r="CT174" i="35"/>
  <c r="CS174" i="35"/>
  <c r="CQ174" i="35"/>
  <c r="CR174" i="35" s="1"/>
  <c r="CT173" i="35"/>
  <c r="CS173" i="35"/>
  <c r="CQ173" i="35"/>
  <c r="CR173" i="35" s="1"/>
  <c r="CT172" i="35"/>
  <c r="CS172" i="35"/>
  <c r="CQ172" i="35"/>
  <c r="CR172" i="35" s="1"/>
  <c r="CT171" i="35"/>
  <c r="CS171" i="35"/>
  <c r="CQ171" i="35"/>
  <c r="CR171" i="35" s="1"/>
  <c r="CT170" i="35"/>
  <c r="CS170" i="35"/>
  <c r="CQ170" i="35"/>
  <c r="CR170" i="35" s="1"/>
  <c r="CT169" i="35"/>
  <c r="CS169" i="35"/>
  <c r="CQ169" i="35"/>
  <c r="CR169" i="35" s="1"/>
  <c r="CT168" i="35"/>
  <c r="CS168" i="35"/>
  <c r="CQ168" i="35"/>
  <c r="CR168" i="35" s="1"/>
  <c r="CT167" i="35"/>
  <c r="CS167" i="35"/>
  <c r="CQ167" i="35"/>
  <c r="CR167" i="35" s="1"/>
  <c r="CT166" i="35"/>
  <c r="CS166" i="35"/>
  <c r="CQ166" i="35"/>
  <c r="CR166" i="35" s="1"/>
  <c r="CT165" i="35"/>
  <c r="CS165" i="35"/>
  <c r="CQ165" i="35"/>
  <c r="CR165" i="35" s="1"/>
  <c r="CT164" i="35"/>
  <c r="CS164" i="35"/>
  <c r="CQ164" i="35"/>
  <c r="CR164" i="35" s="1"/>
  <c r="CT163" i="35"/>
  <c r="CS163" i="35"/>
  <c r="CQ163" i="35"/>
  <c r="CR163" i="35" s="1"/>
  <c r="CT162" i="35"/>
  <c r="CS162" i="35"/>
  <c r="CQ162" i="35"/>
  <c r="CR162" i="35" s="1"/>
  <c r="CT161" i="35"/>
  <c r="CS161" i="35"/>
  <c r="CQ161" i="35"/>
  <c r="CR161" i="35" s="1"/>
  <c r="CT160" i="35"/>
  <c r="CS160" i="35"/>
  <c r="CQ160" i="35"/>
  <c r="CR160" i="35" s="1"/>
  <c r="CT159" i="35"/>
  <c r="CS159" i="35"/>
  <c r="CQ159" i="35"/>
  <c r="CR159" i="35" s="1"/>
  <c r="CT158" i="35"/>
  <c r="CS158" i="35"/>
  <c r="CQ158" i="35"/>
  <c r="CR158" i="35" s="1"/>
  <c r="CT157" i="35"/>
  <c r="CS157" i="35"/>
  <c r="CQ157" i="35"/>
  <c r="CR157" i="35" s="1"/>
  <c r="CT156" i="35"/>
  <c r="CS156" i="35"/>
  <c r="CQ156" i="35"/>
  <c r="CR156" i="35" s="1"/>
  <c r="CT155" i="35"/>
  <c r="CS155" i="35"/>
  <c r="CQ155" i="35"/>
  <c r="CR155" i="35" s="1"/>
  <c r="CT154" i="35"/>
  <c r="CS154" i="35"/>
  <c r="CQ154" i="35"/>
  <c r="CR154" i="35" s="1"/>
  <c r="CT153" i="35"/>
  <c r="CS153" i="35"/>
  <c r="CQ153" i="35"/>
  <c r="CR153" i="35" s="1"/>
  <c r="CT152" i="35"/>
  <c r="CS152" i="35"/>
  <c r="CQ152" i="35"/>
  <c r="CR152" i="35" s="1"/>
  <c r="CT151" i="35"/>
  <c r="CS151" i="35"/>
  <c r="CQ151" i="35"/>
  <c r="CR151" i="35" s="1"/>
  <c r="CT150" i="35"/>
  <c r="CS150" i="35"/>
  <c r="CQ150" i="35"/>
  <c r="CR150" i="35" s="1"/>
  <c r="CT149" i="35"/>
  <c r="CS149" i="35"/>
  <c r="CQ149" i="35"/>
  <c r="CR149" i="35" s="1"/>
  <c r="CT148" i="35"/>
  <c r="CS148" i="35"/>
  <c r="CQ148" i="35"/>
  <c r="CR148" i="35" s="1"/>
  <c r="CT147" i="35"/>
  <c r="CS147" i="35"/>
  <c r="CQ147" i="35"/>
  <c r="CR147" i="35" s="1"/>
  <c r="CT146" i="35"/>
  <c r="CS146" i="35"/>
  <c r="CQ146" i="35"/>
  <c r="CR146" i="35" s="1"/>
  <c r="CT145" i="35"/>
  <c r="CS145" i="35"/>
  <c r="CQ145" i="35"/>
  <c r="CR145" i="35" s="1"/>
  <c r="CT144" i="35"/>
  <c r="CS144" i="35"/>
  <c r="CQ144" i="35"/>
  <c r="CR144" i="35" s="1"/>
  <c r="CT143" i="35"/>
  <c r="CS143" i="35"/>
  <c r="CQ143" i="35"/>
  <c r="CR143" i="35" s="1"/>
  <c r="CT142" i="35"/>
  <c r="CS142" i="35"/>
  <c r="CQ142" i="35"/>
  <c r="CR142" i="35" s="1"/>
  <c r="CT141" i="35"/>
  <c r="CS141" i="35"/>
  <c r="CQ141" i="35"/>
  <c r="CR141" i="35" s="1"/>
  <c r="CT140" i="35"/>
  <c r="CS140" i="35"/>
  <c r="CQ140" i="35"/>
  <c r="CR140" i="35" s="1"/>
  <c r="CT139" i="35"/>
  <c r="CS139" i="35"/>
  <c r="CQ139" i="35"/>
  <c r="CR139" i="35" s="1"/>
  <c r="CT138" i="35"/>
  <c r="CS138" i="35"/>
  <c r="CQ138" i="35"/>
  <c r="CR138" i="35" s="1"/>
  <c r="CT137" i="35"/>
  <c r="CS137" i="35"/>
  <c r="CQ137" i="35"/>
  <c r="CR137" i="35" s="1"/>
  <c r="CT136" i="35"/>
  <c r="CS136" i="35"/>
  <c r="CQ136" i="35"/>
  <c r="CR136" i="35" s="1"/>
  <c r="CT135" i="35"/>
  <c r="CS135" i="35"/>
  <c r="CQ135" i="35"/>
  <c r="CR135" i="35" s="1"/>
  <c r="CT134" i="35"/>
  <c r="CS134" i="35"/>
  <c r="CQ134" i="35"/>
  <c r="CR134" i="35" s="1"/>
  <c r="CT133" i="35"/>
  <c r="CS133" i="35"/>
  <c r="CQ133" i="35"/>
  <c r="CR133" i="35" s="1"/>
  <c r="CT132" i="35"/>
  <c r="CS132" i="35"/>
  <c r="CQ132" i="35"/>
  <c r="CR132" i="35" s="1"/>
  <c r="CT131" i="35"/>
  <c r="CS131" i="35"/>
  <c r="CQ131" i="35"/>
  <c r="CR131" i="35" s="1"/>
  <c r="CT130" i="35"/>
  <c r="CS130" i="35"/>
  <c r="CQ130" i="35"/>
  <c r="CR130" i="35" s="1"/>
  <c r="CT129" i="35"/>
  <c r="CS129" i="35"/>
  <c r="CQ129" i="35"/>
  <c r="CR129" i="35" s="1"/>
  <c r="CT128" i="35"/>
  <c r="CS128" i="35"/>
  <c r="CQ128" i="35"/>
  <c r="CR128" i="35" s="1"/>
  <c r="CT127" i="35"/>
  <c r="CS127" i="35"/>
  <c r="CQ127" i="35"/>
  <c r="CR127" i="35" s="1"/>
  <c r="CT126" i="35"/>
  <c r="CS126" i="35"/>
  <c r="CQ126" i="35"/>
  <c r="CR126" i="35" s="1"/>
  <c r="CT125" i="35"/>
  <c r="CS125" i="35"/>
  <c r="CQ125" i="35"/>
  <c r="CR125" i="35" s="1"/>
  <c r="CT124" i="35"/>
  <c r="CS124" i="35"/>
  <c r="CQ124" i="35"/>
  <c r="CR124" i="35" s="1"/>
  <c r="CT123" i="35"/>
  <c r="CS123" i="35"/>
  <c r="CQ123" i="35"/>
  <c r="CR123" i="35" s="1"/>
  <c r="CT122" i="35"/>
  <c r="CS122" i="35"/>
  <c r="CQ122" i="35"/>
  <c r="CR122" i="35" s="1"/>
  <c r="CT121" i="35"/>
  <c r="CS121" i="35"/>
  <c r="CQ121" i="35"/>
  <c r="CR121" i="35" s="1"/>
  <c r="CT120" i="35"/>
  <c r="CS120" i="35"/>
  <c r="CQ120" i="35"/>
  <c r="CR120" i="35" s="1"/>
  <c r="CT119" i="35"/>
  <c r="CS119" i="35"/>
  <c r="CQ119" i="35"/>
  <c r="CR119" i="35" s="1"/>
  <c r="CT118" i="35"/>
  <c r="CS118" i="35"/>
  <c r="CQ118" i="35"/>
  <c r="CR118" i="35" s="1"/>
  <c r="CT117" i="35"/>
  <c r="CS117" i="35"/>
  <c r="CQ117" i="35"/>
  <c r="CR117" i="35" s="1"/>
  <c r="CT116" i="35"/>
  <c r="CS116" i="35"/>
  <c r="CQ116" i="35"/>
  <c r="CR116" i="35" s="1"/>
  <c r="CT115" i="35"/>
  <c r="CS115" i="35"/>
  <c r="CQ115" i="35"/>
  <c r="CR115" i="35" s="1"/>
  <c r="CT114" i="35"/>
  <c r="CS114" i="35"/>
  <c r="CQ114" i="35"/>
  <c r="CR114" i="35" s="1"/>
  <c r="CT113" i="35"/>
  <c r="CS113" i="35"/>
  <c r="CQ113" i="35"/>
  <c r="CR113" i="35" s="1"/>
  <c r="CT112" i="35"/>
  <c r="CS112" i="35"/>
  <c r="CQ112" i="35"/>
  <c r="CR112" i="35" s="1"/>
  <c r="CT111" i="35"/>
  <c r="CS111" i="35"/>
  <c r="CQ111" i="35"/>
  <c r="CR111" i="35" s="1"/>
  <c r="CT110" i="35"/>
  <c r="CS110" i="35"/>
  <c r="CQ110" i="35"/>
  <c r="CR110" i="35" s="1"/>
  <c r="CT109" i="35"/>
  <c r="CS109" i="35"/>
  <c r="CQ109" i="35"/>
  <c r="CR109" i="35" s="1"/>
  <c r="CT108" i="35"/>
  <c r="CS108" i="35"/>
  <c r="CQ108" i="35"/>
  <c r="CR108" i="35" s="1"/>
  <c r="CT107" i="35"/>
  <c r="CS107" i="35"/>
  <c r="CQ107" i="35"/>
  <c r="CR107" i="35" s="1"/>
  <c r="CT106" i="35"/>
  <c r="CS106" i="35"/>
  <c r="CQ106" i="35"/>
  <c r="CR106" i="35" s="1"/>
  <c r="CT105" i="35"/>
  <c r="CS105" i="35"/>
  <c r="CQ105" i="35"/>
  <c r="CR105" i="35" s="1"/>
  <c r="CT104" i="35"/>
  <c r="CS104" i="35"/>
  <c r="CQ104" i="35"/>
  <c r="CR104" i="35" s="1"/>
  <c r="CT103" i="35"/>
  <c r="CS103" i="35"/>
  <c r="CQ103" i="35"/>
  <c r="CR103" i="35" s="1"/>
  <c r="CT102" i="35"/>
  <c r="CS102" i="35"/>
  <c r="CQ102" i="35"/>
  <c r="CR102" i="35" s="1"/>
  <c r="CT101" i="35"/>
  <c r="CS101" i="35"/>
  <c r="CQ101" i="35"/>
  <c r="CR101" i="35" s="1"/>
  <c r="CT100" i="35"/>
  <c r="CS100" i="35"/>
  <c r="CQ100" i="35"/>
  <c r="CR100" i="35" s="1"/>
  <c r="CT99" i="35"/>
  <c r="CS99" i="35"/>
  <c r="CQ99" i="35"/>
  <c r="CR99" i="35" s="1"/>
  <c r="CT98" i="35"/>
  <c r="CS98" i="35"/>
  <c r="CQ98" i="35"/>
  <c r="CR98" i="35" s="1"/>
  <c r="CT97" i="35"/>
  <c r="CS97" i="35"/>
  <c r="CQ97" i="35"/>
  <c r="CR97" i="35" s="1"/>
  <c r="CT96" i="35"/>
  <c r="CS96" i="35"/>
  <c r="CQ96" i="35"/>
  <c r="CR96" i="35" s="1"/>
  <c r="CT95" i="35"/>
  <c r="CS95" i="35"/>
  <c r="CQ95" i="35"/>
  <c r="CR95" i="35" s="1"/>
  <c r="CT94" i="35"/>
  <c r="CS94" i="35"/>
  <c r="CQ94" i="35"/>
  <c r="CR94" i="35" s="1"/>
  <c r="CT93" i="35"/>
  <c r="CS93" i="35"/>
  <c r="CQ93" i="35"/>
  <c r="CR93" i="35" s="1"/>
  <c r="CT92" i="35"/>
  <c r="CS92" i="35"/>
  <c r="CQ92" i="35"/>
  <c r="CR92" i="35" s="1"/>
  <c r="CT91" i="35"/>
  <c r="CS91" i="35"/>
  <c r="CQ91" i="35"/>
  <c r="CR91" i="35" s="1"/>
  <c r="CT90" i="35"/>
  <c r="CS90" i="35"/>
  <c r="CQ90" i="35"/>
  <c r="CR90" i="35" s="1"/>
  <c r="CT89" i="35"/>
  <c r="CS89" i="35"/>
  <c r="CQ89" i="35"/>
  <c r="CR89" i="35" s="1"/>
  <c r="CT88" i="35"/>
  <c r="CS88" i="35"/>
  <c r="CQ88" i="35"/>
  <c r="CR88" i="35" s="1"/>
  <c r="CT87" i="35"/>
  <c r="CS87" i="35"/>
  <c r="CQ87" i="35"/>
  <c r="CR87" i="35" s="1"/>
  <c r="CT86" i="35"/>
  <c r="CS86" i="35"/>
  <c r="CQ86" i="35"/>
  <c r="CR86" i="35" s="1"/>
  <c r="CT85" i="35"/>
  <c r="CS85" i="35"/>
  <c r="CQ85" i="35"/>
  <c r="CR85" i="35" s="1"/>
  <c r="CT84" i="35"/>
  <c r="CS84" i="35"/>
  <c r="CQ84" i="35"/>
  <c r="CR84" i="35" s="1"/>
  <c r="CT83" i="35"/>
  <c r="CS83" i="35"/>
  <c r="CQ83" i="35"/>
  <c r="CR83" i="35" s="1"/>
  <c r="CT82" i="35"/>
  <c r="CS82" i="35"/>
  <c r="CQ82" i="35"/>
  <c r="CR82" i="35" s="1"/>
  <c r="CT81" i="35"/>
  <c r="CS81" i="35"/>
  <c r="CQ81" i="35"/>
  <c r="CR81" i="35" s="1"/>
  <c r="CT80" i="35"/>
  <c r="CS80" i="35"/>
  <c r="CQ80" i="35"/>
  <c r="CR80" i="35" s="1"/>
  <c r="CT79" i="35"/>
  <c r="CS79" i="35"/>
  <c r="CQ79" i="35"/>
  <c r="CR79" i="35" s="1"/>
  <c r="CT78" i="35"/>
  <c r="CS78" i="35"/>
  <c r="CQ78" i="35"/>
  <c r="CR78" i="35" s="1"/>
  <c r="CT77" i="35"/>
  <c r="CS77" i="35"/>
  <c r="CQ77" i="35"/>
  <c r="CR77" i="35" s="1"/>
  <c r="CT76" i="35"/>
  <c r="CS76" i="35"/>
  <c r="CQ76" i="35"/>
  <c r="CR76" i="35" s="1"/>
  <c r="CT75" i="35"/>
  <c r="CS75" i="35"/>
  <c r="CQ75" i="35"/>
  <c r="CR75" i="35" s="1"/>
  <c r="CT74" i="35"/>
  <c r="CS74" i="35"/>
  <c r="CQ74" i="35"/>
  <c r="CR74" i="35" s="1"/>
  <c r="CT73" i="35"/>
  <c r="CS73" i="35"/>
  <c r="CQ73" i="35"/>
  <c r="CR73" i="35" s="1"/>
  <c r="CT72" i="35"/>
  <c r="CS72" i="35"/>
  <c r="CQ72" i="35"/>
  <c r="CR72" i="35" s="1"/>
  <c r="CT71" i="35"/>
  <c r="CS71" i="35"/>
  <c r="CQ71" i="35"/>
  <c r="CR71" i="35" s="1"/>
  <c r="CT70" i="35"/>
  <c r="CS70" i="35"/>
  <c r="CQ70" i="35"/>
  <c r="CR70" i="35" s="1"/>
  <c r="CT69" i="35"/>
  <c r="CS69" i="35"/>
  <c r="CQ69" i="35"/>
  <c r="CR69" i="35" s="1"/>
  <c r="CT68" i="35"/>
  <c r="CS68" i="35"/>
  <c r="CQ68" i="35"/>
  <c r="CR68" i="35" s="1"/>
  <c r="CT67" i="35"/>
  <c r="CS67" i="35"/>
  <c r="CQ67" i="35"/>
  <c r="CR67" i="35" s="1"/>
  <c r="CT66" i="35"/>
  <c r="CS66" i="35"/>
  <c r="CQ66" i="35"/>
  <c r="CR66" i="35" s="1"/>
  <c r="CT65" i="35"/>
  <c r="CS65" i="35"/>
  <c r="CQ65" i="35"/>
  <c r="CR65" i="35" s="1"/>
  <c r="CT64" i="35"/>
  <c r="CS64" i="35"/>
  <c r="CQ64" i="35"/>
  <c r="CR64" i="35" s="1"/>
  <c r="CT63" i="35"/>
  <c r="CS63" i="35"/>
  <c r="CQ63" i="35"/>
  <c r="CR63" i="35" s="1"/>
  <c r="CT62" i="35"/>
  <c r="CS62" i="35"/>
  <c r="CQ62" i="35"/>
  <c r="CR62" i="35" s="1"/>
  <c r="CT61" i="35"/>
  <c r="CS61" i="35"/>
  <c r="CQ61" i="35"/>
  <c r="CR61" i="35" s="1"/>
  <c r="CT60" i="35"/>
  <c r="CS60" i="35"/>
  <c r="CQ60" i="35"/>
  <c r="CR60" i="35" s="1"/>
  <c r="CT59" i="35"/>
  <c r="CS59" i="35"/>
  <c r="CQ59" i="35"/>
  <c r="CR59" i="35" s="1"/>
  <c r="CT58" i="35"/>
  <c r="CS58" i="35"/>
  <c r="CQ58" i="35"/>
  <c r="CR58" i="35" s="1"/>
  <c r="CT57" i="35"/>
  <c r="CS57" i="35"/>
  <c r="CQ57" i="35"/>
  <c r="CR57" i="35" s="1"/>
  <c r="CT56" i="35"/>
  <c r="CS56" i="35"/>
  <c r="CQ56" i="35"/>
  <c r="CR56" i="35" s="1"/>
  <c r="CT55" i="35"/>
  <c r="CS55" i="35"/>
  <c r="CQ55" i="35"/>
  <c r="CR55" i="35" s="1"/>
  <c r="CT54" i="35"/>
  <c r="CS54" i="35"/>
  <c r="CQ54" i="35"/>
  <c r="CR54" i="35" s="1"/>
  <c r="CT53" i="35"/>
  <c r="CS53" i="35"/>
  <c r="CQ53" i="35"/>
  <c r="CR53" i="35" s="1"/>
  <c r="CT52" i="35"/>
  <c r="CS52" i="35"/>
  <c r="CQ52" i="35"/>
  <c r="CR52" i="35" s="1"/>
  <c r="CT51" i="35"/>
  <c r="CS51" i="35"/>
  <c r="CQ51" i="35"/>
  <c r="CR51" i="35" s="1"/>
  <c r="CT50" i="35"/>
  <c r="CS50" i="35"/>
  <c r="CQ50" i="35"/>
  <c r="CR50" i="35" s="1"/>
  <c r="CT49" i="35"/>
  <c r="CS49" i="35"/>
  <c r="CQ49" i="35"/>
  <c r="CR49" i="35" s="1"/>
  <c r="CT48" i="35"/>
  <c r="CS48" i="35"/>
  <c r="CQ48" i="35"/>
  <c r="CR48" i="35" s="1"/>
  <c r="CT47" i="35"/>
  <c r="CS47" i="35"/>
  <c r="CQ47" i="35"/>
  <c r="CR47" i="35" s="1"/>
  <c r="CT46" i="35"/>
  <c r="CS46" i="35"/>
  <c r="CQ46" i="35"/>
  <c r="CR46" i="35" s="1"/>
  <c r="CT45" i="35"/>
  <c r="CS45" i="35"/>
  <c r="CQ45" i="35"/>
  <c r="CR45" i="35" s="1"/>
  <c r="CT44" i="35"/>
  <c r="CS44" i="35"/>
  <c r="CQ44" i="35"/>
  <c r="CR44" i="35" s="1"/>
  <c r="CT43" i="35"/>
  <c r="CS43" i="35"/>
  <c r="CQ43" i="35"/>
  <c r="CR43" i="35" s="1"/>
  <c r="CT42" i="35"/>
  <c r="CS42" i="35"/>
  <c r="CQ42" i="35"/>
  <c r="CR42" i="35" s="1"/>
  <c r="CT41" i="35"/>
  <c r="CS41" i="35"/>
  <c r="CQ41" i="35"/>
  <c r="CR41" i="35" s="1"/>
  <c r="CT40" i="35"/>
  <c r="CS40" i="35"/>
  <c r="CQ40" i="35"/>
  <c r="CR40" i="35" s="1"/>
  <c r="CT39" i="35"/>
  <c r="CS39" i="35"/>
  <c r="CQ39" i="35"/>
  <c r="CR39" i="35" s="1"/>
  <c r="CT38" i="35"/>
  <c r="CS38" i="35"/>
  <c r="CQ38" i="35"/>
  <c r="CR38" i="35" s="1"/>
  <c r="CT37" i="35"/>
  <c r="CS37" i="35"/>
  <c r="CQ37" i="35"/>
  <c r="CR37" i="35" s="1"/>
  <c r="CT36" i="35"/>
  <c r="CS36" i="35"/>
  <c r="CQ36" i="35"/>
  <c r="CR36" i="35" s="1"/>
  <c r="CT35" i="35"/>
  <c r="CS35" i="35"/>
  <c r="CQ35" i="35"/>
  <c r="CR35" i="35" s="1"/>
  <c r="CT34" i="35"/>
  <c r="CS34" i="35"/>
  <c r="CQ34" i="35"/>
  <c r="CR34" i="35" s="1"/>
  <c r="CT33" i="35"/>
  <c r="CS33" i="35"/>
  <c r="CQ33" i="35"/>
  <c r="CR33" i="35" s="1"/>
  <c r="CT32" i="35"/>
  <c r="CS32" i="35"/>
  <c r="CQ32" i="35"/>
  <c r="CR32" i="35" s="1"/>
  <c r="CT31" i="35"/>
  <c r="CS31" i="35"/>
  <c r="CQ31" i="35"/>
  <c r="CR31" i="35" s="1"/>
  <c r="CT30" i="35"/>
  <c r="CS30" i="35"/>
  <c r="CQ30" i="35"/>
  <c r="CR30" i="35" s="1"/>
  <c r="CT29" i="35"/>
  <c r="CS29" i="35"/>
  <c r="CQ29" i="35"/>
  <c r="CR29" i="35" s="1"/>
  <c r="CT28" i="35"/>
  <c r="CS28" i="35"/>
  <c r="CQ28" i="35"/>
  <c r="CR28" i="35" s="1"/>
  <c r="CT27" i="35"/>
  <c r="CS27" i="35"/>
  <c r="CQ27" i="35"/>
  <c r="CR27" i="35" s="1"/>
  <c r="CT26" i="35"/>
  <c r="CS26" i="35"/>
  <c r="CQ26" i="35"/>
  <c r="CR26" i="35" s="1"/>
  <c r="CT25" i="35"/>
  <c r="CS25" i="35"/>
  <c r="CQ25" i="35"/>
  <c r="CR25" i="35" s="1"/>
  <c r="CT24" i="35"/>
  <c r="CS24" i="35"/>
  <c r="CQ24" i="35"/>
  <c r="CR24" i="35" s="1"/>
  <c r="CT23" i="35"/>
  <c r="CS23" i="35"/>
  <c r="CQ23" i="35"/>
  <c r="CR23" i="35" s="1"/>
  <c r="CT22" i="35"/>
  <c r="CS22" i="35"/>
  <c r="CQ22" i="35"/>
  <c r="CR22" i="35" s="1"/>
  <c r="CT21" i="35"/>
  <c r="CS21" i="35"/>
  <c r="CQ21" i="35"/>
  <c r="CR21" i="35" s="1"/>
  <c r="CT20" i="35"/>
  <c r="CS20" i="35"/>
  <c r="CQ20" i="35"/>
  <c r="CR20" i="35" s="1"/>
  <c r="CT19" i="35"/>
  <c r="CS19" i="35"/>
  <c r="CQ19" i="35"/>
  <c r="CR19" i="35" s="1"/>
  <c r="CT18" i="35"/>
  <c r="CS18" i="35"/>
  <c r="CQ18" i="35"/>
  <c r="CR18" i="35" s="1"/>
  <c r="CT17" i="35"/>
  <c r="CS17" i="35"/>
  <c r="CQ17" i="35"/>
  <c r="CR17" i="35" s="1"/>
  <c r="CT16" i="35"/>
  <c r="CS16" i="35"/>
  <c r="CQ16" i="35"/>
  <c r="CR16" i="35" s="1"/>
  <c r="CT15" i="35"/>
  <c r="CS15" i="35"/>
  <c r="CQ15" i="35"/>
  <c r="CR15" i="35" s="1"/>
  <c r="CT14" i="35"/>
  <c r="CS14" i="35"/>
  <c r="CQ14" i="35"/>
  <c r="CR14" i="35" s="1"/>
  <c r="CT13" i="35"/>
  <c r="CS13" i="35"/>
  <c r="CQ13" i="35"/>
  <c r="CR13" i="35" s="1"/>
  <c r="CT12" i="35"/>
  <c r="CS12" i="35"/>
  <c r="CQ12" i="35"/>
  <c r="CR12" i="35" s="1"/>
  <c r="CT11" i="35"/>
  <c r="CS11" i="35"/>
  <c r="CQ11" i="35"/>
  <c r="CR11" i="35" s="1"/>
  <c r="CT10" i="35"/>
  <c r="CS10" i="35"/>
  <c r="CQ10" i="35"/>
  <c r="CR10" i="35" s="1"/>
  <c r="CT9" i="35"/>
  <c r="CS9" i="35"/>
  <c r="CQ9" i="35"/>
  <c r="CR9" i="35" s="1"/>
  <c r="CT8" i="35"/>
  <c r="CS8" i="35"/>
  <c r="CQ8" i="35"/>
  <c r="CR8" i="35" s="1"/>
  <c r="CT7" i="35"/>
  <c r="CS7" i="35"/>
  <c r="CQ7" i="35"/>
  <c r="CR7" i="35" s="1"/>
  <c r="CF506" i="35"/>
  <c r="CE506" i="35"/>
  <c r="CC506" i="35"/>
  <c r="CD506" i="35" s="1"/>
  <c r="CF505" i="35"/>
  <c r="CE505" i="35"/>
  <c r="CC505" i="35"/>
  <c r="CD505" i="35" s="1"/>
  <c r="CF504" i="35"/>
  <c r="CE504" i="35"/>
  <c r="CC504" i="35"/>
  <c r="CD504" i="35" s="1"/>
  <c r="CF503" i="35"/>
  <c r="CE503" i="35"/>
  <c r="CC503" i="35"/>
  <c r="CD503" i="35" s="1"/>
  <c r="CF502" i="35"/>
  <c r="CE502" i="35"/>
  <c r="CC502" i="35"/>
  <c r="CD502" i="35" s="1"/>
  <c r="CF501" i="35"/>
  <c r="CE501" i="35"/>
  <c r="CC501" i="35"/>
  <c r="CD501" i="35" s="1"/>
  <c r="CF500" i="35"/>
  <c r="CE500" i="35"/>
  <c r="CC500" i="35"/>
  <c r="CD500" i="35" s="1"/>
  <c r="CF499" i="35"/>
  <c r="CE499" i="35"/>
  <c r="CC499" i="35"/>
  <c r="CD499" i="35" s="1"/>
  <c r="CF498" i="35"/>
  <c r="CE498" i="35"/>
  <c r="CC498" i="35"/>
  <c r="CD498" i="35" s="1"/>
  <c r="CF497" i="35"/>
  <c r="CE497" i="35"/>
  <c r="CC497" i="35"/>
  <c r="CD497" i="35" s="1"/>
  <c r="CF496" i="35"/>
  <c r="CE496" i="35"/>
  <c r="CC496" i="35"/>
  <c r="CD496" i="35" s="1"/>
  <c r="CF495" i="35"/>
  <c r="CE495" i="35"/>
  <c r="CC495" i="35"/>
  <c r="CD495" i="35" s="1"/>
  <c r="CF494" i="35"/>
  <c r="CE494" i="35"/>
  <c r="CC494" i="35"/>
  <c r="CD494" i="35" s="1"/>
  <c r="CF493" i="35"/>
  <c r="CE493" i="35"/>
  <c r="CC493" i="35"/>
  <c r="CD493" i="35" s="1"/>
  <c r="CF492" i="35"/>
  <c r="CE492" i="35"/>
  <c r="CC492" i="35"/>
  <c r="CD492" i="35" s="1"/>
  <c r="CF491" i="35"/>
  <c r="CE491" i="35"/>
  <c r="CC491" i="35"/>
  <c r="CD491" i="35" s="1"/>
  <c r="CF490" i="35"/>
  <c r="CE490" i="35"/>
  <c r="CC490" i="35"/>
  <c r="CD490" i="35" s="1"/>
  <c r="CF489" i="35"/>
  <c r="CE489" i="35"/>
  <c r="CC489" i="35"/>
  <c r="CD489" i="35" s="1"/>
  <c r="CF488" i="35"/>
  <c r="CE488" i="35"/>
  <c r="CC488" i="35"/>
  <c r="CD488" i="35" s="1"/>
  <c r="CF487" i="35"/>
  <c r="CE487" i="35"/>
  <c r="CC487" i="35"/>
  <c r="CD487" i="35" s="1"/>
  <c r="CF486" i="35"/>
  <c r="CE486" i="35"/>
  <c r="CC486" i="35"/>
  <c r="CD486" i="35" s="1"/>
  <c r="CF485" i="35"/>
  <c r="CE485" i="35"/>
  <c r="CC485" i="35"/>
  <c r="CD485" i="35" s="1"/>
  <c r="CF484" i="35"/>
  <c r="CE484" i="35"/>
  <c r="CC484" i="35"/>
  <c r="CD484" i="35" s="1"/>
  <c r="CF483" i="35"/>
  <c r="CE483" i="35"/>
  <c r="CC483" i="35"/>
  <c r="CD483" i="35" s="1"/>
  <c r="CF482" i="35"/>
  <c r="CE482" i="35"/>
  <c r="CC482" i="35"/>
  <c r="CD482" i="35" s="1"/>
  <c r="CF481" i="35"/>
  <c r="CE481" i="35"/>
  <c r="CC481" i="35"/>
  <c r="CD481" i="35" s="1"/>
  <c r="CF480" i="35"/>
  <c r="CE480" i="35"/>
  <c r="CC480" i="35"/>
  <c r="CD480" i="35" s="1"/>
  <c r="CF479" i="35"/>
  <c r="CE479" i="35"/>
  <c r="CC479" i="35"/>
  <c r="CD479" i="35" s="1"/>
  <c r="CF478" i="35"/>
  <c r="CE478" i="35"/>
  <c r="CC478" i="35"/>
  <c r="CD478" i="35" s="1"/>
  <c r="CF477" i="35"/>
  <c r="CE477" i="35"/>
  <c r="CC477" i="35"/>
  <c r="CD477" i="35" s="1"/>
  <c r="CF476" i="35"/>
  <c r="CE476" i="35"/>
  <c r="CC476" i="35"/>
  <c r="CD476" i="35" s="1"/>
  <c r="CF475" i="35"/>
  <c r="CE475" i="35"/>
  <c r="CC475" i="35"/>
  <c r="CD475" i="35" s="1"/>
  <c r="CF474" i="35"/>
  <c r="CE474" i="35"/>
  <c r="CC474" i="35"/>
  <c r="CD474" i="35" s="1"/>
  <c r="CF473" i="35"/>
  <c r="CE473" i="35"/>
  <c r="CC473" i="35"/>
  <c r="CD473" i="35" s="1"/>
  <c r="CF472" i="35"/>
  <c r="CE472" i="35"/>
  <c r="CC472" i="35"/>
  <c r="CD472" i="35" s="1"/>
  <c r="CF471" i="35"/>
  <c r="CE471" i="35"/>
  <c r="CC471" i="35"/>
  <c r="CD471" i="35" s="1"/>
  <c r="CF470" i="35"/>
  <c r="CE470" i="35"/>
  <c r="CC470" i="35"/>
  <c r="CD470" i="35" s="1"/>
  <c r="CF469" i="35"/>
  <c r="CE469" i="35"/>
  <c r="CC469" i="35"/>
  <c r="CD469" i="35" s="1"/>
  <c r="CF468" i="35"/>
  <c r="CE468" i="35"/>
  <c r="CC468" i="35"/>
  <c r="CD468" i="35" s="1"/>
  <c r="CF467" i="35"/>
  <c r="CE467" i="35"/>
  <c r="CC467" i="35"/>
  <c r="CD467" i="35" s="1"/>
  <c r="CF466" i="35"/>
  <c r="CE466" i="35"/>
  <c r="CC466" i="35"/>
  <c r="CD466" i="35" s="1"/>
  <c r="CF465" i="35"/>
  <c r="CE465" i="35"/>
  <c r="CC465" i="35"/>
  <c r="CD465" i="35" s="1"/>
  <c r="CF464" i="35"/>
  <c r="CE464" i="35"/>
  <c r="CC464" i="35"/>
  <c r="CD464" i="35" s="1"/>
  <c r="CF463" i="35"/>
  <c r="CE463" i="35"/>
  <c r="CC463" i="35"/>
  <c r="CD463" i="35" s="1"/>
  <c r="CF462" i="35"/>
  <c r="CE462" i="35"/>
  <c r="CC462" i="35"/>
  <c r="CD462" i="35" s="1"/>
  <c r="CF461" i="35"/>
  <c r="CE461" i="35"/>
  <c r="CC461" i="35"/>
  <c r="CD461" i="35" s="1"/>
  <c r="CF460" i="35"/>
  <c r="CE460" i="35"/>
  <c r="CC460" i="35"/>
  <c r="CD460" i="35" s="1"/>
  <c r="CF459" i="35"/>
  <c r="CE459" i="35"/>
  <c r="CC459" i="35"/>
  <c r="CD459" i="35" s="1"/>
  <c r="CF458" i="35"/>
  <c r="CE458" i="35"/>
  <c r="CC458" i="35"/>
  <c r="CD458" i="35" s="1"/>
  <c r="CF457" i="35"/>
  <c r="CE457" i="35"/>
  <c r="CC457" i="35"/>
  <c r="CD457" i="35" s="1"/>
  <c r="CF456" i="35"/>
  <c r="CE456" i="35"/>
  <c r="CC456" i="35"/>
  <c r="CD456" i="35" s="1"/>
  <c r="CF455" i="35"/>
  <c r="CE455" i="35"/>
  <c r="CC455" i="35"/>
  <c r="CD455" i="35" s="1"/>
  <c r="CF454" i="35"/>
  <c r="CE454" i="35"/>
  <c r="CC454" i="35"/>
  <c r="CD454" i="35" s="1"/>
  <c r="CF453" i="35"/>
  <c r="CE453" i="35"/>
  <c r="CC453" i="35"/>
  <c r="CD453" i="35" s="1"/>
  <c r="CF452" i="35"/>
  <c r="CE452" i="35"/>
  <c r="CC452" i="35"/>
  <c r="CD452" i="35" s="1"/>
  <c r="CF451" i="35"/>
  <c r="CE451" i="35"/>
  <c r="CC451" i="35"/>
  <c r="CD451" i="35" s="1"/>
  <c r="CF450" i="35"/>
  <c r="CE450" i="35"/>
  <c r="CC450" i="35"/>
  <c r="CD450" i="35" s="1"/>
  <c r="CF449" i="35"/>
  <c r="CE449" i="35"/>
  <c r="CC449" i="35"/>
  <c r="CD449" i="35" s="1"/>
  <c r="CF448" i="35"/>
  <c r="CE448" i="35"/>
  <c r="CC448" i="35"/>
  <c r="CD448" i="35" s="1"/>
  <c r="CF447" i="35"/>
  <c r="CE447" i="35"/>
  <c r="CC447" i="35"/>
  <c r="CD447" i="35" s="1"/>
  <c r="CF446" i="35"/>
  <c r="CE446" i="35"/>
  <c r="CC446" i="35"/>
  <c r="CD446" i="35" s="1"/>
  <c r="CF445" i="35"/>
  <c r="CE445" i="35"/>
  <c r="CC445" i="35"/>
  <c r="CD445" i="35" s="1"/>
  <c r="CF444" i="35"/>
  <c r="CE444" i="35"/>
  <c r="CC444" i="35"/>
  <c r="CD444" i="35" s="1"/>
  <c r="CF443" i="35"/>
  <c r="CE443" i="35"/>
  <c r="CC443" i="35"/>
  <c r="CD443" i="35" s="1"/>
  <c r="CF442" i="35"/>
  <c r="CE442" i="35"/>
  <c r="CC442" i="35"/>
  <c r="CD442" i="35" s="1"/>
  <c r="CF441" i="35"/>
  <c r="CE441" i="35"/>
  <c r="CC441" i="35"/>
  <c r="CD441" i="35" s="1"/>
  <c r="CF440" i="35"/>
  <c r="CE440" i="35"/>
  <c r="CC440" i="35"/>
  <c r="CD440" i="35" s="1"/>
  <c r="CF439" i="35"/>
  <c r="CE439" i="35"/>
  <c r="CC439" i="35"/>
  <c r="CD439" i="35" s="1"/>
  <c r="CF438" i="35"/>
  <c r="CE438" i="35"/>
  <c r="CC438" i="35"/>
  <c r="CD438" i="35" s="1"/>
  <c r="CF437" i="35"/>
  <c r="CE437" i="35"/>
  <c r="CC437" i="35"/>
  <c r="CD437" i="35" s="1"/>
  <c r="CF436" i="35"/>
  <c r="CE436" i="35"/>
  <c r="CC436" i="35"/>
  <c r="CD436" i="35" s="1"/>
  <c r="CF435" i="35"/>
  <c r="CE435" i="35"/>
  <c r="CC435" i="35"/>
  <c r="CD435" i="35" s="1"/>
  <c r="CF434" i="35"/>
  <c r="CE434" i="35"/>
  <c r="CC434" i="35"/>
  <c r="CD434" i="35" s="1"/>
  <c r="CF433" i="35"/>
  <c r="CE433" i="35"/>
  <c r="CC433" i="35"/>
  <c r="CD433" i="35" s="1"/>
  <c r="CF432" i="35"/>
  <c r="CE432" i="35"/>
  <c r="CC432" i="35"/>
  <c r="CD432" i="35" s="1"/>
  <c r="CF431" i="35"/>
  <c r="CE431" i="35"/>
  <c r="CC431" i="35"/>
  <c r="CD431" i="35" s="1"/>
  <c r="CF430" i="35"/>
  <c r="CE430" i="35"/>
  <c r="CC430" i="35"/>
  <c r="CD430" i="35" s="1"/>
  <c r="CF429" i="35"/>
  <c r="CE429" i="35"/>
  <c r="CC429" i="35"/>
  <c r="CD429" i="35" s="1"/>
  <c r="CF428" i="35"/>
  <c r="CE428" i="35"/>
  <c r="CC428" i="35"/>
  <c r="CD428" i="35" s="1"/>
  <c r="CF427" i="35"/>
  <c r="CE427" i="35"/>
  <c r="CC427" i="35"/>
  <c r="CD427" i="35" s="1"/>
  <c r="CF426" i="35"/>
  <c r="CE426" i="35"/>
  <c r="CC426" i="35"/>
  <c r="CD426" i="35" s="1"/>
  <c r="CF425" i="35"/>
  <c r="CE425" i="35"/>
  <c r="CC425" i="35"/>
  <c r="CD425" i="35" s="1"/>
  <c r="CF424" i="35"/>
  <c r="CE424" i="35"/>
  <c r="CC424" i="35"/>
  <c r="CD424" i="35" s="1"/>
  <c r="CF423" i="35"/>
  <c r="CE423" i="35"/>
  <c r="CC423" i="35"/>
  <c r="CD423" i="35" s="1"/>
  <c r="CF422" i="35"/>
  <c r="CE422" i="35"/>
  <c r="CC422" i="35"/>
  <c r="CD422" i="35" s="1"/>
  <c r="CF421" i="35"/>
  <c r="CE421" i="35"/>
  <c r="CC421" i="35"/>
  <c r="CD421" i="35" s="1"/>
  <c r="CF420" i="35"/>
  <c r="CE420" i="35"/>
  <c r="CC420" i="35"/>
  <c r="CD420" i="35" s="1"/>
  <c r="CF419" i="35"/>
  <c r="CE419" i="35"/>
  <c r="CC419" i="35"/>
  <c r="CD419" i="35" s="1"/>
  <c r="CF418" i="35"/>
  <c r="CE418" i="35"/>
  <c r="CC418" i="35"/>
  <c r="CD418" i="35" s="1"/>
  <c r="CF417" i="35"/>
  <c r="CE417" i="35"/>
  <c r="CC417" i="35"/>
  <c r="CD417" i="35" s="1"/>
  <c r="CF416" i="35"/>
  <c r="CE416" i="35"/>
  <c r="CC416" i="35"/>
  <c r="CD416" i="35" s="1"/>
  <c r="CF415" i="35"/>
  <c r="CE415" i="35"/>
  <c r="CC415" i="35"/>
  <c r="CD415" i="35" s="1"/>
  <c r="CF414" i="35"/>
  <c r="CE414" i="35"/>
  <c r="CC414" i="35"/>
  <c r="CD414" i="35" s="1"/>
  <c r="CF413" i="35"/>
  <c r="CE413" i="35"/>
  <c r="CC413" i="35"/>
  <c r="CD413" i="35" s="1"/>
  <c r="CF412" i="35"/>
  <c r="CE412" i="35"/>
  <c r="CC412" i="35"/>
  <c r="CD412" i="35" s="1"/>
  <c r="CF411" i="35"/>
  <c r="CE411" i="35"/>
  <c r="CC411" i="35"/>
  <c r="CD411" i="35" s="1"/>
  <c r="CF410" i="35"/>
  <c r="CE410" i="35"/>
  <c r="CC410" i="35"/>
  <c r="CD410" i="35" s="1"/>
  <c r="CF409" i="35"/>
  <c r="CE409" i="35"/>
  <c r="CC409" i="35"/>
  <c r="CD409" i="35" s="1"/>
  <c r="CF408" i="35"/>
  <c r="CE408" i="35"/>
  <c r="CC408" i="35"/>
  <c r="CD408" i="35" s="1"/>
  <c r="CF407" i="35"/>
  <c r="CE407" i="35"/>
  <c r="CC407" i="35"/>
  <c r="CD407" i="35" s="1"/>
  <c r="CF406" i="35"/>
  <c r="CE406" i="35"/>
  <c r="CC406" i="35"/>
  <c r="CD406" i="35" s="1"/>
  <c r="CF405" i="35"/>
  <c r="CE405" i="35"/>
  <c r="CC405" i="35"/>
  <c r="CD405" i="35" s="1"/>
  <c r="CF404" i="35"/>
  <c r="CE404" i="35"/>
  <c r="CC404" i="35"/>
  <c r="CD404" i="35" s="1"/>
  <c r="CF403" i="35"/>
  <c r="CE403" i="35"/>
  <c r="CC403" i="35"/>
  <c r="CD403" i="35" s="1"/>
  <c r="CF402" i="35"/>
  <c r="CE402" i="35"/>
  <c r="CC402" i="35"/>
  <c r="CD402" i="35" s="1"/>
  <c r="CF401" i="35"/>
  <c r="CE401" i="35"/>
  <c r="CC401" i="35"/>
  <c r="CD401" i="35" s="1"/>
  <c r="CF400" i="35"/>
  <c r="CE400" i="35"/>
  <c r="CC400" i="35"/>
  <c r="CD400" i="35" s="1"/>
  <c r="CF399" i="35"/>
  <c r="CE399" i="35"/>
  <c r="CC399" i="35"/>
  <c r="CD399" i="35" s="1"/>
  <c r="CF398" i="35"/>
  <c r="CE398" i="35"/>
  <c r="CC398" i="35"/>
  <c r="CD398" i="35" s="1"/>
  <c r="CF397" i="35"/>
  <c r="CE397" i="35"/>
  <c r="CC397" i="35"/>
  <c r="CD397" i="35" s="1"/>
  <c r="CF396" i="35"/>
  <c r="CE396" i="35"/>
  <c r="CC396" i="35"/>
  <c r="CD396" i="35" s="1"/>
  <c r="CF395" i="35"/>
  <c r="CE395" i="35"/>
  <c r="CC395" i="35"/>
  <c r="CD395" i="35" s="1"/>
  <c r="CF394" i="35"/>
  <c r="CE394" i="35"/>
  <c r="CC394" i="35"/>
  <c r="CD394" i="35" s="1"/>
  <c r="CF393" i="35"/>
  <c r="CE393" i="35"/>
  <c r="CC393" i="35"/>
  <c r="CD393" i="35" s="1"/>
  <c r="CF392" i="35"/>
  <c r="CE392" i="35"/>
  <c r="CC392" i="35"/>
  <c r="CD392" i="35" s="1"/>
  <c r="CF391" i="35"/>
  <c r="CE391" i="35"/>
  <c r="CC391" i="35"/>
  <c r="CD391" i="35" s="1"/>
  <c r="CF390" i="35"/>
  <c r="CE390" i="35"/>
  <c r="CC390" i="35"/>
  <c r="CD390" i="35" s="1"/>
  <c r="CF389" i="35"/>
  <c r="CE389" i="35"/>
  <c r="CC389" i="35"/>
  <c r="CD389" i="35" s="1"/>
  <c r="CF388" i="35"/>
  <c r="CE388" i="35"/>
  <c r="CC388" i="35"/>
  <c r="CD388" i="35" s="1"/>
  <c r="CF387" i="35"/>
  <c r="CE387" i="35"/>
  <c r="CC387" i="35"/>
  <c r="CD387" i="35" s="1"/>
  <c r="CF386" i="35"/>
  <c r="CE386" i="35"/>
  <c r="CC386" i="35"/>
  <c r="CD386" i="35" s="1"/>
  <c r="CF385" i="35"/>
  <c r="CE385" i="35"/>
  <c r="CC385" i="35"/>
  <c r="CD385" i="35" s="1"/>
  <c r="CF384" i="35"/>
  <c r="CE384" i="35"/>
  <c r="CC384" i="35"/>
  <c r="CD384" i="35" s="1"/>
  <c r="CF383" i="35"/>
  <c r="CE383" i="35"/>
  <c r="CC383" i="35"/>
  <c r="CD383" i="35" s="1"/>
  <c r="CF382" i="35"/>
  <c r="CE382" i="35"/>
  <c r="CC382" i="35"/>
  <c r="CD382" i="35" s="1"/>
  <c r="CF381" i="35"/>
  <c r="CE381" i="35"/>
  <c r="CC381" i="35"/>
  <c r="CD381" i="35" s="1"/>
  <c r="CF380" i="35"/>
  <c r="CE380" i="35"/>
  <c r="CC380" i="35"/>
  <c r="CD380" i="35" s="1"/>
  <c r="CF379" i="35"/>
  <c r="CE379" i="35"/>
  <c r="CC379" i="35"/>
  <c r="CD379" i="35" s="1"/>
  <c r="CF378" i="35"/>
  <c r="CE378" i="35"/>
  <c r="CC378" i="35"/>
  <c r="CD378" i="35" s="1"/>
  <c r="CF377" i="35"/>
  <c r="CE377" i="35"/>
  <c r="CC377" i="35"/>
  <c r="CD377" i="35" s="1"/>
  <c r="CF376" i="35"/>
  <c r="CE376" i="35"/>
  <c r="CC376" i="35"/>
  <c r="CD376" i="35" s="1"/>
  <c r="CF375" i="35"/>
  <c r="CE375" i="35"/>
  <c r="CC375" i="35"/>
  <c r="CD375" i="35" s="1"/>
  <c r="CF374" i="35"/>
  <c r="CE374" i="35"/>
  <c r="CC374" i="35"/>
  <c r="CD374" i="35" s="1"/>
  <c r="CF373" i="35"/>
  <c r="CE373" i="35"/>
  <c r="CC373" i="35"/>
  <c r="CD373" i="35" s="1"/>
  <c r="CF372" i="35"/>
  <c r="CE372" i="35"/>
  <c r="CC372" i="35"/>
  <c r="CD372" i="35" s="1"/>
  <c r="CF371" i="35"/>
  <c r="CE371" i="35"/>
  <c r="CC371" i="35"/>
  <c r="CD371" i="35" s="1"/>
  <c r="CF370" i="35"/>
  <c r="CE370" i="35"/>
  <c r="CC370" i="35"/>
  <c r="CD370" i="35" s="1"/>
  <c r="CF369" i="35"/>
  <c r="CE369" i="35"/>
  <c r="CC369" i="35"/>
  <c r="CD369" i="35" s="1"/>
  <c r="CF368" i="35"/>
  <c r="CE368" i="35"/>
  <c r="CC368" i="35"/>
  <c r="CD368" i="35" s="1"/>
  <c r="CF367" i="35"/>
  <c r="CE367" i="35"/>
  <c r="CC367" i="35"/>
  <c r="CD367" i="35" s="1"/>
  <c r="CF366" i="35"/>
  <c r="CE366" i="35"/>
  <c r="CC366" i="35"/>
  <c r="CD366" i="35" s="1"/>
  <c r="CF365" i="35"/>
  <c r="CE365" i="35"/>
  <c r="CC365" i="35"/>
  <c r="CD365" i="35" s="1"/>
  <c r="CF364" i="35"/>
  <c r="CE364" i="35"/>
  <c r="CC364" i="35"/>
  <c r="CD364" i="35" s="1"/>
  <c r="CF363" i="35"/>
  <c r="CE363" i="35"/>
  <c r="CC363" i="35"/>
  <c r="CD363" i="35" s="1"/>
  <c r="CF362" i="35"/>
  <c r="CE362" i="35"/>
  <c r="CC362" i="35"/>
  <c r="CD362" i="35" s="1"/>
  <c r="CF361" i="35"/>
  <c r="CE361" i="35"/>
  <c r="CC361" i="35"/>
  <c r="CD361" i="35" s="1"/>
  <c r="CF360" i="35"/>
  <c r="CE360" i="35"/>
  <c r="CC360" i="35"/>
  <c r="CD360" i="35" s="1"/>
  <c r="CF359" i="35"/>
  <c r="CE359" i="35"/>
  <c r="CC359" i="35"/>
  <c r="CD359" i="35" s="1"/>
  <c r="CF358" i="35"/>
  <c r="CE358" i="35"/>
  <c r="CC358" i="35"/>
  <c r="CD358" i="35" s="1"/>
  <c r="CF357" i="35"/>
  <c r="CE357" i="35"/>
  <c r="CC357" i="35"/>
  <c r="CD357" i="35" s="1"/>
  <c r="CF356" i="35"/>
  <c r="CE356" i="35"/>
  <c r="CC356" i="35"/>
  <c r="CD356" i="35" s="1"/>
  <c r="CF355" i="35"/>
  <c r="CE355" i="35"/>
  <c r="CC355" i="35"/>
  <c r="CD355" i="35" s="1"/>
  <c r="CF354" i="35"/>
  <c r="CE354" i="35"/>
  <c r="CC354" i="35"/>
  <c r="CD354" i="35" s="1"/>
  <c r="CF353" i="35"/>
  <c r="CE353" i="35"/>
  <c r="CC353" i="35"/>
  <c r="CD353" i="35" s="1"/>
  <c r="CF352" i="35"/>
  <c r="CE352" i="35"/>
  <c r="CC352" i="35"/>
  <c r="CD352" i="35" s="1"/>
  <c r="CF351" i="35"/>
  <c r="CE351" i="35"/>
  <c r="CC351" i="35"/>
  <c r="CD351" i="35" s="1"/>
  <c r="CF350" i="35"/>
  <c r="CE350" i="35"/>
  <c r="CC350" i="35"/>
  <c r="CD350" i="35" s="1"/>
  <c r="CF349" i="35"/>
  <c r="CE349" i="35"/>
  <c r="CC349" i="35"/>
  <c r="CD349" i="35" s="1"/>
  <c r="CF348" i="35"/>
  <c r="CE348" i="35"/>
  <c r="CC348" i="35"/>
  <c r="CD348" i="35" s="1"/>
  <c r="CF347" i="35"/>
  <c r="CE347" i="35"/>
  <c r="CC347" i="35"/>
  <c r="CD347" i="35" s="1"/>
  <c r="CF346" i="35"/>
  <c r="CE346" i="35"/>
  <c r="CC346" i="35"/>
  <c r="CD346" i="35" s="1"/>
  <c r="CF345" i="35"/>
  <c r="CE345" i="35"/>
  <c r="CC345" i="35"/>
  <c r="CD345" i="35" s="1"/>
  <c r="CF344" i="35"/>
  <c r="CE344" i="35"/>
  <c r="CC344" i="35"/>
  <c r="CD344" i="35" s="1"/>
  <c r="CF343" i="35"/>
  <c r="CE343" i="35"/>
  <c r="CC343" i="35"/>
  <c r="CD343" i="35" s="1"/>
  <c r="CF342" i="35"/>
  <c r="CE342" i="35"/>
  <c r="CC342" i="35"/>
  <c r="CD342" i="35" s="1"/>
  <c r="CF341" i="35"/>
  <c r="CE341" i="35"/>
  <c r="CC341" i="35"/>
  <c r="CD341" i="35" s="1"/>
  <c r="CF340" i="35"/>
  <c r="CE340" i="35"/>
  <c r="CC340" i="35"/>
  <c r="CD340" i="35" s="1"/>
  <c r="CF339" i="35"/>
  <c r="CE339" i="35"/>
  <c r="CC339" i="35"/>
  <c r="CD339" i="35" s="1"/>
  <c r="CF338" i="35"/>
  <c r="CE338" i="35"/>
  <c r="CC338" i="35"/>
  <c r="CD338" i="35" s="1"/>
  <c r="CF337" i="35"/>
  <c r="CE337" i="35"/>
  <c r="CC337" i="35"/>
  <c r="CD337" i="35" s="1"/>
  <c r="CF336" i="35"/>
  <c r="CE336" i="35"/>
  <c r="CC336" i="35"/>
  <c r="CD336" i="35" s="1"/>
  <c r="CF335" i="35"/>
  <c r="CE335" i="35"/>
  <c r="CC335" i="35"/>
  <c r="CD335" i="35" s="1"/>
  <c r="CF334" i="35"/>
  <c r="CE334" i="35"/>
  <c r="CC334" i="35"/>
  <c r="CD334" i="35" s="1"/>
  <c r="CF333" i="35"/>
  <c r="CE333" i="35"/>
  <c r="CC333" i="35"/>
  <c r="CD333" i="35" s="1"/>
  <c r="CF332" i="35"/>
  <c r="CE332" i="35"/>
  <c r="CC332" i="35"/>
  <c r="CD332" i="35" s="1"/>
  <c r="CF331" i="35"/>
  <c r="CE331" i="35"/>
  <c r="CC331" i="35"/>
  <c r="CD331" i="35" s="1"/>
  <c r="CF330" i="35"/>
  <c r="CE330" i="35"/>
  <c r="CC330" i="35"/>
  <c r="CD330" i="35" s="1"/>
  <c r="CF329" i="35"/>
  <c r="CE329" i="35"/>
  <c r="CC329" i="35"/>
  <c r="CD329" i="35" s="1"/>
  <c r="CF328" i="35"/>
  <c r="CE328" i="35"/>
  <c r="CC328" i="35"/>
  <c r="CD328" i="35" s="1"/>
  <c r="CF327" i="35"/>
  <c r="CE327" i="35"/>
  <c r="CC327" i="35"/>
  <c r="CD327" i="35" s="1"/>
  <c r="CF326" i="35"/>
  <c r="CE326" i="35"/>
  <c r="CC326" i="35"/>
  <c r="CD326" i="35" s="1"/>
  <c r="CF325" i="35"/>
  <c r="CE325" i="35"/>
  <c r="CC325" i="35"/>
  <c r="CD325" i="35" s="1"/>
  <c r="CF324" i="35"/>
  <c r="CE324" i="35"/>
  <c r="CC324" i="35"/>
  <c r="CD324" i="35" s="1"/>
  <c r="CF323" i="35"/>
  <c r="CE323" i="35"/>
  <c r="CC323" i="35"/>
  <c r="CD323" i="35" s="1"/>
  <c r="CF322" i="35"/>
  <c r="CE322" i="35"/>
  <c r="CC322" i="35"/>
  <c r="CD322" i="35" s="1"/>
  <c r="CF321" i="35"/>
  <c r="CE321" i="35"/>
  <c r="CC321" i="35"/>
  <c r="CD321" i="35" s="1"/>
  <c r="CF320" i="35"/>
  <c r="CE320" i="35"/>
  <c r="CC320" i="35"/>
  <c r="CD320" i="35" s="1"/>
  <c r="CF319" i="35"/>
  <c r="CE319" i="35"/>
  <c r="CC319" i="35"/>
  <c r="CD319" i="35" s="1"/>
  <c r="CF318" i="35"/>
  <c r="CE318" i="35"/>
  <c r="CC318" i="35"/>
  <c r="CD318" i="35" s="1"/>
  <c r="CF317" i="35"/>
  <c r="CE317" i="35"/>
  <c r="CC317" i="35"/>
  <c r="CD317" i="35" s="1"/>
  <c r="CF316" i="35"/>
  <c r="CE316" i="35"/>
  <c r="CC316" i="35"/>
  <c r="CD316" i="35" s="1"/>
  <c r="CF315" i="35"/>
  <c r="CE315" i="35"/>
  <c r="CC315" i="35"/>
  <c r="CD315" i="35" s="1"/>
  <c r="CF314" i="35"/>
  <c r="CE314" i="35"/>
  <c r="CC314" i="35"/>
  <c r="CD314" i="35" s="1"/>
  <c r="CF313" i="35"/>
  <c r="CE313" i="35"/>
  <c r="CC313" i="35"/>
  <c r="CD313" i="35" s="1"/>
  <c r="CF312" i="35"/>
  <c r="CE312" i="35"/>
  <c r="CC312" i="35"/>
  <c r="CD312" i="35" s="1"/>
  <c r="CF311" i="35"/>
  <c r="CE311" i="35"/>
  <c r="CC311" i="35"/>
  <c r="CD311" i="35" s="1"/>
  <c r="CF310" i="35"/>
  <c r="CE310" i="35"/>
  <c r="CC310" i="35"/>
  <c r="CD310" i="35" s="1"/>
  <c r="CF309" i="35"/>
  <c r="CE309" i="35"/>
  <c r="CC309" i="35"/>
  <c r="CD309" i="35" s="1"/>
  <c r="CF308" i="35"/>
  <c r="CE308" i="35"/>
  <c r="CC308" i="35"/>
  <c r="CD308" i="35" s="1"/>
  <c r="CF307" i="35"/>
  <c r="CE307" i="35"/>
  <c r="CC307" i="35"/>
  <c r="CD307" i="35" s="1"/>
  <c r="CF306" i="35"/>
  <c r="CE306" i="35"/>
  <c r="CC306" i="35"/>
  <c r="CD306" i="35" s="1"/>
  <c r="CF305" i="35"/>
  <c r="CE305" i="35"/>
  <c r="CC305" i="35"/>
  <c r="CD305" i="35" s="1"/>
  <c r="CF304" i="35"/>
  <c r="CE304" i="35"/>
  <c r="CC304" i="35"/>
  <c r="CD304" i="35" s="1"/>
  <c r="CF303" i="35"/>
  <c r="CE303" i="35"/>
  <c r="CC303" i="35"/>
  <c r="CD303" i="35" s="1"/>
  <c r="CF302" i="35"/>
  <c r="CE302" i="35"/>
  <c r="CC302" i="35"/>
  <c r="CD302" i="35" s="1"/>
  <c r="CF301" i="35"/>
  <c r="CE301" i="35"/>
  <c r="CC301" i="35"/>
  <c r="CD301" i="35" s="1"/>
  <c r="CF300" i="35"/>
  <c r="CE300" i="35"/>
  <c r="CC300" i="35"/>
  <c r="CD300" i="35" s="1"/>
  <c r="CF299" i="35"/>
  <c r="CE299" i="35"/>
  <c r="CC299" i="35"/>
  <c r="CD299" i="35" s="1"/>
  <c r="CF298" i="35"/>
  <c r="CE298" i="35"/>
  <c r="CC298" i="35"/>
  <c r="CD298" i="35" s="1"/>
  <c r="CF297" i="35"/>
  <c r="CE297" i="35"/>
  <c r="CC297" i="35"/>
  <c r="CD297" i="35" s="1"/>
  <c r="CF296" i="35"/>
  <c r="CE296" i="35"/>
  <c r="CC296" i="35"/>
  <c r="CD296" i="35" s="1"/>
  <c r="CF295" i="35"/>
  <c r="CE295" i="35"/>
  <c r="CC295" i="35"/>
  <c r="CD295" i="35" s="1"/>
  <c r="CF294" i="35"/>
  <c r="CE294" i="35"/>
  <c r="CC294" i="35"/>
  <c r="CD294" i="35" s="1"/>
  <c r="CF293" i="35"/>
  <c r="CE293" i="35"/>
  <c r="CC293" i="35"/>
  <c r="CD293" i="35" s="1"/>
  <c r="CF292" i="35"/>
  <c r="CE292" i="35"/>
  <c r="CC292" i="35"/>
  <c r="CD292" i="35" s="1"/>
  <c r="CF291" i="35"/>
  <c r="CE291" i="35"/>
  <c r="CC291" i="35"/>
  <c r="CD291" i="35" s="1"/>
  <c r="CF290" i="35"/>
  <c r="CE290" i="35"/>
  <c r="CC290" i="35"/>
  <c r="CD290" i="35" s="1"/>
  <c r="CF289" i="35"/>
  <c r="CE289" i="35"/>
  <c r="CC289" i="35"/>
  <c r="CD289" i="35" s="1"/>
  <c r="CF288" i="35"/>
  <c r="CE288" i="35"/>
  <c r="CC288" i="35"/>
  <c r="CD288" i="35" s="1"/>
  <c r="CF287" i="35"/>
  <c r="CE287" i="35"/>
  <c r="CC287" i="35"/>
  <c r="CD287" i="35" s="1"/>
  <c r="CF286" i="35"/>
  <c r="CE286" i="35"/>
  <c r="CC286" i="35"/>
  <c r="CD286" i="35" s="1"/>
  <c r="CF285" i="35"/>
  <c r="CE285" i="35"/>
  <c r="CC285" i="35"/>
  <c r="CD285" i="35" s="1"/>
  <c r="CF284" i="35"/>
  <c r="CE284" i="35"/>
  <c r="CC284" i="35"/>
  <c r="CD284" i="35" s="1"/>
  <c r="CF283" i="35"/>
  <c r="CE283" i="35"/>
  <c r="CC283" i="35"/>
  <c r="CD283" i="35" s="1"/>
  <c r="CF282" i="35"/>
  <c r="CE282" i="35"/>
  <c r="CC282" i="35"/>
  <c r="CD282" i="35" s="1"/>
  <c r="CF281" i="35"/>
  <c r="CE281" i="35"/>
  <c r="CC281" i="35"/>
  <c r="CD281" i="35" s="1"/>
  <c r="CF280" i="35"/>
  <c r="CE280" i="35"/>
  <c r="CC280" i="35"/>
  <c r="CD280" i="35" s="1"/>
  <c r="CF279" i="35"/>
  <c r="CE279" i="35"/>
  <c r="CC279" i="35"/>
  <c r="CD279" i="35" s="1"/>
  <c r="CF278" i="35"/>
  <c r="CE278" i="35"/>
  <c r="CC278" i="35"/>
  <c r="CD278" i="35" s="1"/>
  <c r="CF277" i="35"/>
  <c r="CE277" i="35"/>
  <c r="CC277" i="35"/>
  <c r="CD277" i="35" s="1"/>
  <c r="CF276" i="35"/>
  <c r="CE276" i="35"/>
  <c r="CC276" i="35"/>
  <c r="CD276" i="35" s="1"/>
  <c r="CF275" i="35"/>
  <c r="CE275" i="35"/>
  <c r="CC275" i="35"/>
  <c r="CD275" i="35" s="1"/>
  <c r="CF274" i="35"/>
  <c r="CE274" i="35"/>
  <c r="CC274" i="35"/>
  <c r="CD274" i="35" s="1"/>
  <c r="CF273" i="35"/>
  <c r="CE273" i="35"/>
  <c r="CC273" i="35"/>
  <c r="CD273" i="35" s="1"/>
  <c r="CF272" i="35"/>
  <c r="CE272" i="35"/>
  <c r="CC272" i="35"/>
  <c r="CD272" i="35" s="1"/>
  <c r="CF271" i="35"/>
  <c r="CE271" i="35"/>
  <c r="CC271" i="35"/>
  <c r="CD271" i="35" s="1"/>
  <c r="CF270" i="35"/>
  <c r="CE270" i="35"/>
  <c r="CC270" i="35"/>
  <c r="CD270" i="35" s="1"/>
  <c r="CF269" i="35"/>
  <c r="CE269" i="35"/>
  <c r="CC269" i="35"/>
  <c r="CD269" i="35" s="1"/>
  <c r="CF268" i="35"/>
  <c r="CE268" i="35"/>
  <c r="CC268" i="35"/>
  <c r="CD268" i="35" s="1"/>
  <c r="CF267" i="35"/>
  <c r="CE267" i="35"/>
  <c r="CC267" i="35"/>
  <c r="CD267" i="35" s="1"/>
  <c r="CF266" i="35"/>
  <c r="CE266" i="35"/>
  <c r="CC266" i="35"/>
  <c r="CD266" i="35" s="1"/>
  <c r="CF265" i="35"/>
  <c r="CE265" i="35"/>
  <c r="CC265" i="35"/>
  <c r="CD265" i="35" s="1"/>
  <c r="CF264" i="35"/>
  <c r="CE264" i="35"/>
  <c r="CC264" i="35"/>
  <c r="CD264" i="35" s="1"/>
  <c r="CF263" i="35"/>
  <c r="CE263" i="35"/>
  <c r="CC263" i="35"/>
  <c r="CD263" i="35" s="1"/>
  <c r="CF262" i="35"/>
  <c r="CE262" i="35"/>
  <c r="CC262" i="35"/>
  <c r="CD262" i="35" s="1"/>
  <c r="CF261" i="35"/>
  <c r="CE261" i="35"/>
  <c r="CC261" i="35"/>
  <c r="CD261" i="35" s="1"/>
  <c r="CF260" i="35"/>
  <c r="CE260" i="35"/>
  <c r="CC260" i="35"/>
  <c r="CD260" i="35" s="1"/>
  <c r="CF259" i="35"/>
  <c r="CE259" i="35"/>
  <c r="CC259" i="35"/>
  <c r="CD259" i="35" s="1"/>
  <c r="CF258" i="35"/>
  <c r="CE258" i="35"/>
  <c r="CC258" i="35"/>
  <c r="CD258" i="35" s="1"/>
  <c r="CF257" i="35"/>
  <c r="CE257" i="35"/>
  <c r="CC257" i="35"/>
  <c r="CD257" i="35" s="1"/>
  <c r="CF256" i="35"/>
  <c r="CE256" i="35"/>
  <c r="CC256" i="35"/>
  <c r="CD256" i="35" s="1"/>
  <c r="CF255" i="35"/>
  <c r="CE255" i="35"/>
  <c r="CC255" i="35"/>
  <c r="CD255" i="35" s="1"/>
  <c r="CF254" i="35"/>
  <c r="CE254" i="35"/>
  <c r="CC254" i="35"/>
  <c r="CD254" i="35" s="1"/>
  <c r="CF253" i="35"/>
  <c r="CE253" i="35"/>
  <c r="CC253" i="35"/>
  <c r="CD253" i="35" s="1"/>
  <c r="CF252" i="35"/>
  <c r="CE252" i="35"/>
  <c r="CC252" i="35"/>
  <c r="CD252" i="35" s="1"/>
  <c r="CF251" i="35"/>
  <c r="CE251" i="35"/>
  <c r="CC251" i="35"/>
  <c r="CD251" i="35" s="1"/>
  <c r="CF250" i="35"/>
  <c r="CE250" i="35"/>
  <c r="CC250" i="35"/>
  <c r="CD250" i="35" s="1"/>
  <c r="CF249" i="35"/>
  <c r="CE249" i="35"/>
  <c r="CC249" i="35"/>
  <c r="CD249" i="35" s="1"/>
  <c r="CF248" i="35"/>
  <c r="CE248" i="35"/>
  <c r="CC248" i="35"/>
  <c r="CD248" i="35" s="1"/>
  <c r="CF247" i="35"/>
  <c r="CE247" i="35"/>
  <c r="CC247" i="35"/>
  <c r="CD247" i="35" s="1"/>
  <c r="CF246" i="35"/>
  <c r="CE246" i="35"/>
  <c r="CC246" i="35"/>
  <c r="CD246" i="35" s="1"/>
  <c r="CF245" i="35"/>
  <c r="CE245" i="35"/>
  <c r="CC245" i="35"/>
  <c r="CD245" i="35" s="1"/>
  <c r="CF244" i="35"/>
  <c r="CE244" i="35"/>
  <c r="CC244" i="35"/>
  <c r="CD244" i="35" s="1"/>
  <c r="CF243" i="35"/>
  <c r="CE243" i="35"/>
  <c r="CC243" i="35"/>
  <c r="CD243" i="35" s="1"/>
  <c r="CF242" i="35"/>
  <c r="CE242" i="35"/>
  <c r="CC242" i="35"/>
  <c r="CD242" i="35" s="1"/>
  <c r="CF241" i="35"/>
  <c r="CE241" i="35"/>
  <c r="CC241" i="35"/>
  <c r="CD241" i="35" s="1"/>
  <c r="CF240" i="35"/>
  <c r="CE240" i="35"/>
  <c r="CC240" i="35"/>
  <c r="CD240" i="35" s="1"/>
  <c r="CF239" i="35"/>
  <c r="CE239" i="35"/>
  <c r="CC239" i="35"/>
  <c r="CD239" i="35" s="1"/>
  <c r="CF238" i="35"/>
  <c r="CE238" i="35"/>
  <c r="CC238" i="35"/>
  <c r="CD238" i="35" s="1"/>
  <c r="CF237" i="35"/>
  <c r="CE237" i="35"/>
  <c r="CC237" i="35"/>
  <c r="CD237" i="35" s="1"/>
  <c r="CF236" i="35"/>
  <c r="CE236" i="35"/>
  <c r="CC236" i="35"/>
  <c r="CD236" i="35" s="1"/>
  <c r="CF235" i="35"/>
  <c r="CE235" i="35"/>
  <c r="CC235" i="35"/>
  <c r="CD235" i="35" s="1"/>
  <c r="CF234" i="35"/>
  <c r="CE234" i="35"/>
  <c r="CC234" i="35"/>
  <c r="CD234" i="35" s="1"/>
  <c r="CF233" i="35"/>
  <c r="CE233" i="35"/>
  <c r="CC233" i="35"/>
  <c r="CD233" i="35" s="1"/>
  <c r="CF232" i="35"/>
  <c r="CE232" i="35"/>
  <c r="CC232" i="35"/>
  <c r="CD232" i="35" s="1"/>
  <c r="CF231" i="35"/>
  <c r="CE231" i="35"/>
  <c r="CC231" i="35"/>
  <c r="CD231" i="35" s="1"/>
  <c r="CF230" i="35"/>
  <c r="CE230" i="35"/>
  <c r="CC230" i="35"/>
  <c r="CD230" i="35" s="1"/>
  <c r="CF229" i="35"/>
  <c r="CE229" i="35"/>
  <c r="CC229" i="35"/>
  <c r="CD229" i="35" s="1"/>
  <c r="CF228" i="35"/>
  <c r="CE228" i="35"/>
  <c r="CC228" i="35"/>
  <c r="CD228" i="35" s="1"/>
  <c r="CF227" i="35"/>
  <c r="CE227" i="35"/>
  <c r="CC227" i="35"/>
  <c r="CD227" i="35" s="1"/>
  <c r="CF226" i="35"/>
  <c r="CE226" i="35"/>
  <c r="CC226" i="35"/>
  <c r="CD226" i="35" s="1"/>
  <c r="CF225" i="35"/>
  <c r="CE225" i="35"/>
  <c r="CC225" i="35"/>
  <c r="CD225" i="35" s="1"/>
  <c r="CF224" i="35"/>
  <c r="CE224" i="35"/>
  <c r="CC224" i="35"/>
  <c r="CD224" i="35" s="1"/>
  <c r="CF223" i="35"/>
  <c r="CE223" i="35"/>
  <c r="CC223" i="35"/>
  <c r="CD223" i="35" s="1"/>
  <c r="CF222" i="35"/>
  <c r="CE222" i="35"/>
  <c r="CC222" i="35"/>
  <c r="CD222" i="35" s="1"/>
  <c r="CF221" i="35"/>
  <c r="CE221" i="35"/>
  <c r="CC221" i="35"/>
  <c r="CD221" i="35" s="1"/>
  <c r="CF220" i="35"/>
  <c r="CE220" i="35"/>
  <c r="CC220" i="35"/>
  <c r="CD220" i="35" s="1"/>
  <c r="CF219" i="35"/>
  <c r="CE219" i="35"/>
  <c r="CC219" i="35"/>
  <c r="CD219" i="35" s="1"/>
  <c r="CF218" i="35"/>
  <c r="CE218" i="35"/>
  <c r="CC218" i="35"/>
  <c r="CD218" i="35" s="1"/>
  <c r="CF217" i="35"/>
  <c r="CE217" i="35"/>
  <c r="CC217" i="35"/>
  <c r="CD217" i="35" s="1"/>
  <c r="CF216" i="35"/>
  <c r="CE216" i="35"/>
  <c r="CC216" i="35"/>
  <c r="CD216" i="35" s="1"/>
  <c r="CF215" i="35"/>
  <c r="CE215" i="35"/>
  <c r="CC215" i="35"/>
  <c r="CD215" i="35" s="1"/>
  <c r="CF214" i="35"/>
  <c r="CE214" i="35"/>
  <c r="CC214" i="35"/>
  <c r="CD214" i="35" s="1"/>
  <c r="CF213" i="35"/>
  <c r="CE213" i="35"/>
  <c r="CC213" i="35"/>
  <c r="CD213" i="35" s="1"/>
  <c r="CF212" i="35"/>
  <c r="CE212" i="35"/>
  <c r="CC212" i="35"/>
  <c r="CD212" i="35" s="1"/>
  <c r="CF211" i="35"/>
  <c r="CE211" i="35"/>
  <c r="CC211" i="35"/>
  <c r="CD211" i="35" s="1"/>
  <c r="CF210" i="35"/>
  <c r="CE210" i="35"/>
  <c r="CC210" i="35"/>
  <c r="CD210" i="35" s="1"/>
  <c r="CF209" i="35"/>
  <c r="CE209" i="35"/>
  <c r="CC209" i="35"/>
  <c r="CD209" i="35" s="1"/>
  <c r="CF208" i="35"/>
  <c r="CE208" i="35"/>
  <c r="CC208" i="35"/>
  <c r="CD208" i="35" s="1"/>
  <c r="CF207" i="35"/>
  <c r="CE207" i="35"/>
  <c r="CC207" i="35"/>
  <c r="CD207" i="35" s="1"/>
  <c r="CF206" i="35"/>
  <c r="CE206" i="35"/>
  <c r="CC206" i="35"/>
  <c r="CD206" i="35" s="1"/>
  <c r="CF205" i="35"/>
  <c r="CE205" i="35"/>
  <c r="CC205" i="35"/>
  <c r="CD205" i="35" s="1"/>
  <c r="CF204" i="35"/>
  <c r="CE204" i="35"/>
  <c r="CC204" i="35"/>
  <c r="CD204" i="35" s="1"/>
  <c r="CF203" i="35"/>
  <c r="CE203" i="35"/>
  <c r="CC203" i="35"/>
  <c r="CD203" i="35" s="1"/>
  <c r="CF202" i="35"/>
  <c r="CE202" i="35"/>
  <c r="CC202" i="35"/>
  <c r="CD202" i="35" s="1"/>
  <c r="CF201" i="35"/>
  <c r="CE201" i="35"/>
  <c r="CC201" i="35"/>
  <c r="CD201" i="35" s="1"/>
  <c r="CF200" i="35"/>
  <c r="CE200" i="35"/>
  <c r="CC200" i="35"/>
  <c r="CD200" i="35" s="1"/>
  <c r="CF199" i="35"/>
  <c r="CE199" i="35"/>
  <c r="CC199" i="35"/>
  <c r="CD199" i="35" s="1"/>
  <c r="CF198" i="35"/>
  <c r="CE198" i="35"/>
  <c r="CC198" i="35"/>
  <c r="CD198" i="35" s="1"/>
  <c r="CF197" i="35"/>
  <c r="CE197" i="35"/>
  <c r="CC197" i="35"/>
  <c r="CD197" i="35" s="1"/>
  <c r="CF196" i="35"/>
  <c r="CE196" i="35"/>
  <c r="CC196" i="35"/>
  <c r="CD196" i="35" s="1"/>
  <c r="CF195" i="35"/>
  <c r="CE195" i="35"/>
  <c r="CC195" i="35"/>
  <c r="CD195" i="35" s="1"/>
  <c r="CF194" i="35"/>
  <c r="CE194" i="35"/>
  <c r="CC194" i="35"/>
  <c r="CD194" i="35" s="1"/>
  <c r="CF193" i="35"/>
  <c r="CE193" i="35"/>
  <c r="CC193" i="35"/>
  <c r="CD193" i="35" s="1"/>
  <c r="CF192" i="35"/>
  <c r="CE192" i="35"/>
  <c r="CC192" i="35"/>
  <c r="CD192" i="35" s="1"/>
  <c r="CF191" i="35"/>
  <c r="CE191" i="35"/>
  <c r="CC191" i="35"/>
  <c r="CD191" i="35" s="1"/>
  <c r="CF190" i="35"/>
  <c r="CE190" i="35"/>
  <c r="CC190" i="35"/>
  <c r="CD190" i="35" s="1"/>
  <c r="CF189" i="35"/>
  <c r="CE189" i="35"/>
  <c r="CC189" i="35"/>
  <c r="CD189" i="35" s="1"/>
  <c r="CF188" i="35"/>
  <c r="CE188" i="35"/>
  <c r="CC188" i="35"/>
  <c r="CD188" i="35" s="1"/>
  <c r="CF187" i="35"/>
  <c r="CE187" i="35"/>
  <c r="CC187" i="35"/>
  <c r="CD187" i="35" s="1"/>
  <c r="CF186" i="35"/>
  <c r="CE186" i="35"/>
  <c r="CC186" i="35"/>
  <c r="CD186" i="35" s="1"/>
  <c r="CF185" i="35"/>
  <c r="CE185" i="35"/>
  <c r="CC185" i="35"/>
  <c r="CD185" i="35" s="1"/>
  <c r="CF184" i="35"/>
  <c r="CE184" i="35"/>
  <c r="CC184" i="35"/>
  <c r="CD184" i="35" s="1"/>
  <c r="CF183" i="35"/>
  <c r="CE183" i="35"/>
  <c r="CC183" i="35"/>
  <c r="CD183" i="35" s="1"/>
  <c r="CF182" i="35"/>
  <c r="CE182" i="35"/>
  <c r="CC182" i="35"/>
  <c r="CD182" i="35" s="1"/>
  <c r="CF181" i="35"/>
  <c r="CE181" i="35"/>
  <c r="CC181" i="35"/>
  <c r="CD181" i="35" s="1"/>
  <c r="CF180" i="35"/>
  <c r="CE180" i="35"/>
  <c r="CC180" i="35"/>
  <c r="CD180" i="35" s="1"/>
  <c r="CF179" i="35"/>
  <c r="CE179" i="35"/>
  <c r="CC179" i="35"/>
  <c r="CD179" i="35" s="1"/>
  <c r="CF178" i="35"/>
  <c r="CE178" i="35"/>
  <c r="CC178" i="35"/>
  <c r="CD178" i="35" s="1"/>
  <c r="CF177" i="35"/>
  <c r="CE177" i="35"/>
  <c r="CC177" i="35"/>
  <c r="CD177" i="35" s="1"/>
  <c r="CF176" i="35"/>
  <c r="CE176" i="35"/>
  <c r="CC176" i="35"/>
  <c r="CD176" i="35" s="1"/>
  <c r="CF175" i="35"/>
  <c r="CE175" i="35"/>
  <c r="CC175" i="35"/>
  <c r="CD175" i="35" s="1"/>
  <c r="CF174" i="35"/>
  <c r="CE174" i="35"/>
  <c r="CC174" i="35"/>
  <c r="CD174" i="35" s="1"/>
  <c r="CF173" i="35"/>
  <c r="CE173" i="35"/>
  <c r="CC173" i="35"/>
  <c r="CD173" i="35" s="1"/>
  <c r="CF172" i="35"/>
  <c r="CE172" i="35"/>
  <c r="CC172" i="35"/>
  <c r="CD172" i="35" s="1"/>
  <c r="CF171" i="35"/>
  <c r="CE171" i="35"/>
  <c r="CC171" i="35"/>
  <c r="CD171" i="35" s="1"/>
  <c r="CF170" i="35"/>
  <c r="CE170" i="35"/>
  <c r="CC170" i="35"/>
  <c r="CD170" i="35" s="1"/>
  <c r="CF169" i="35"/>
  <c r="CE169" i="35"/>
  <c r="CC169" i="35"/>
  <c r="CD169" i="35" s="1"/>
  <c r="CF168" i="35"/>
  <c r="CE168" i="35"/>
  <c r="CC168" i="35"/>
  <c r="CD168" i="35" s="1"/>
  <c r="CF167" i="35"/>
  <c r="CE167" i="35"/>
  <c r="CC167" i="35"/>
  <c r="CD167" i="35" s="1"/>
  <c r="CF166" i="35"/>
  <c r="CE166" i="35"/>
  <c r="CC166" i="35"/>
  <c r="CD166" i="35" s="1"/>
  <c r="CF165" i="35"/>
  <c r="CE165" i="35"/>
  <c r="CC165" i="35"/>
  <c r="CD165" i="35" s="1"/>
  <c r="CF164" i="35"/>
  <c r="CE164" i="35"/>
  <c r="CC164" i="35"/>
  <c r="CD164" i="35" s="1"/>
  <c r="CF163" i="35"/>
  <c r="CE163" i="35"/>
  <c r="CC163" i="35"/>
  <c r="CD163" i="35" s="1"/>
  <c r="CF162" i="35"/>
  <c r="CE162" i="35"/>
  <c r="CC162" i="35"/>
  <c r="CD162" i="35" s="1"/>
  <c r="CF161" i="35"/>
  <c r="CE161" i="35"/>
  <c r="CC161" i="35"/>
  <c r="CD161" i="35" s="1"/>
  <c r="CF160" i="35"/>
  <c r="CE160" i="35"/>
  <c r="CC160" i="35"/>
  <c r="CD160" i="35" s="1"/>
  <c r="CF159" i="35"/>
  <c r="CE159" i="35"/>
  <c r="CC159" i="35"/>
  <c r="CD159" i="35" s="1"/>
  <c r="CF158" i="35"/>
  <c r="CE158" i="35"/>
  <c r="CC158" i="35"/>
  <c r="CD158" i="35" s="1"/>
  <c r="CF157" i="35"/>
  <c r="CE157" i="35"/>
  <c r="CC157" i="35"/>
  <c r="CD157" i="35" s="1"/>
  <c r="CF156" i="35"/>
  <c r="CE156" i="35"/>
  <c r="CC156" i="35"/>
  <c r="CD156" i="35" s="1"/>
  <c r="CF155" i="35"/>
  <c r="CE155" i="35"/>
  <c r="CC155" i="35"/>
  <c r="CD155" i="35" s="1"/>
  <c r="CF154" i="35"/>
  <c r="CE154" i="35"/>
  <c r="CC154" i="35"/>
  <c r="CD154" i="35" s="1"/>
  <c r="CF153" i="35"/>
  <c r="CE153" i="35"/>
  <c r="CC153" i="35"/>
  <c r="CD153" i="35" s="1"/>
  <c r="CF152" i="35"/>
  <c r="CE152" i="35"/>
  <c r="CC152" i="35"/>
  <c r="CD152" i="35" s="1"/>
  <c r="CF151" i="35"/>
  <c r="CE151" i="35"/>
  <c r="CC151" i="35"/>
  <c r="CD151" i="35" s="1"/>
  <c r="CF150" i="35"/>
  <c r="CE150" i="35"/>
  <c r="CC150" i="35"/>
  <c r="CD150" i="35" s="1"/>
  <c r="CF149" i="35"/>
  <c r="CE149" i="35"/>
  <c r="CC149" i="35"/>
  <c r="CD149" i="35" s="1"/>
  <c r="CF148" i="35"/>
  <c r="CE148" i="35"/>
  <c r="CC148" i="35"/>
  <c r="CD148" i="35" s="1"/>
  <c r="CF147" i="35"/>
  <c r="CE147" i="35"/>
  <c r="CC147" i="35"/>
  <c r="CD147" i="35" s="1"/>
  <c r="CF146" i="35"/>
  <c r="CE146" i="35"/>
  <c r="CC146" i="35"/>
  <c r="CD146" i="35" s="1"/>
  <c r="CF145" i="35"/>
  <c r="CE145" i="35"/>
  <c r="CC145" i="35"/>
  <c r="CD145" i="35" s="1"/>
  <c r="CF144" i="35"/>
  <c r="CE144" i="35"/>
  <c r="CC144" i="35"/>
  <c r="CD144" i="35" s="1"/>
  <c r="CF143" i="35"/>
  <c r="CE143" i="35"/>
  <c r="CC143" i="35"/>
  <c r="CD143" i="35" s="1"/>
  <c r="CF142" i="35"/>
  <c r="CE142" i="35"/>
  <c r="CC142" i="35"/>
  <c r="CD142" i="35" s="1"/>
  <c r="CF141" i="35"/>
  <c r="CE141" i="35"/>
  <c r="CC141" i="35"/>
  <c r="CD141" i="35" s="1"/>
  <c r="CF140" i="35"/>
  <c r="CE140" i="35"/>
  <c r="CC140" i="35"/>
  <c r="CD140" i="35" s="1"/>
  <c r="CF139" i="35"/>
  <c r="CE139" i="35"/>
  <c r="CC139" i="35"/>
  <c r="CD139" i="35" s="1"/>
  <c r="CF138" i="35"/>
  <c r="CE138" i="35"/>
  <c r="CC138" i="35"/>
  <c r="CD138" i="35" s="1"/>
  <c r="CF137" i="35"/>
  <c r="CE137" i="35"/>
  <c r="CC137" i="35"/>
  <c r="CD137" i="35" s="1"/>
  <c r="CF136" i="35"/>
  <c r="CE136" i="35"/>
  <c r="CC136" i="35"/>
  <c r="CD136" i="35" s="1"/>
  <c r="CF135" i="35"/>
  <c r="CE135" i="35"/>
  <c r="CC135" i="35"/>
  <c r="CD135" i="35" s="1"/>
  <c r="CF134" i="35"/>
  <c r="CE134" i="35"/>
  <c r="CC134" i="35"/>
  <c r="CD134" i="35" s="1"/>
  <c r="CF133" i="35"/>
  <c r="CE133" i="35"/>
  <c r="CC133" i="35"/>
  <c r="CD133" i="35" s="1"/>
  <c r="CF132" i="35"/>
  <c r="CE132" i="35"/>
  <c r="CC132" i="35"/>
  <c r="CD132" i="35" s="1"/>
  <c r="CF131" i="35"/>
  <c r="CE131" i="35"/>
  <c r="CC131" i="35"/>
  <c r="CD131" i="35" s="1"/>
  <c r="CF130" i="35"/>
  <c r="CE130" i="35"/>
  <c r="CC130" i="35"/>
  <c r="CD130" i="35" s="1"/>
  <c r="CF129" i="35"/>
  <c r="CE129" i="35"/>
  <c r="CC129" i="35"/>
  <c r="CD129" i="35" s="1"/>
  <c r="CF128" i="35"/>
  <c r="CE128" i="35"/>
  <c r="CC128" i="35"/>
  <c r="CD128" i="35" s="1"/>
  <c r="CF127" i="35"/>
  <c r="CE127" i="35"/>
  <c r="CC127" i="35"/>
  <c r="CD127" i="35" s="1"/>
  <c r="CF126" i="35"/>
  <c r="CE126" i="35"/>
  <c r="CC126" i="35"/>
  <c r="CD126" i="35" s="1"/>
  <c r="CF125" i="35"/>
  <c r="CE125" i="35"/>
  <c r="CC125" i="35"/>
  <c r="CD125" i="35" s="1"/>
  <c r="CF124" i="35"/>
  <c r="CE124" i="35"/>
  <c r="CC124" i="35"/>
  <c r="CD124" i="35" s="1"/>
  <c r="CF123" i="35"/>
  <c r="CE123" i="35"/>
  <c r="CC123" i="35"/>
  <c r="CD123" i="35" s="1"/>
  <c r="CF122" i="35"/>
  <c r="CE122" i="35"/>
  <c r="CC122" i="35"/>
  <c r="CD122" i="35" s="1"/>
  <c r="CF121" i="35"/>
  <c r="CE121" i="35"/>
  <c r="CC121" i="35"/>
  <c r="CD121" i="35" s="1"/>
  <c r="CF120" i="35"/>
  <c r="CE120" i="35"/>
  <c r="CC120" i="35"/>
  <c r="CD120" i="35" s="1"/>
  <c r="CF119" i="35"/>
  <c r="CE119" i="35"/>
  <c r="CC119" i="35"/>
  <c r="CD119" i="35" s="1"/>
  <c r="CF118" i="35"/>
  <c r="CE118" i="35"/>
  <c r="CC118" i="35"/>
  <c r="CD118" i="35" s="1"/>
  <c r="CF117" i="35"/>
  <c r="CE117" i="35"/>
  <c r="CC117" i="35"/>
  <c r="CD117" i="35" s="1"/>
  <c r="CF116" i="35"/>
  <c r="CE116" i="35"/>
  <c r="CC116" i="35"/>
  <c r="CD116" i="35" s="1"/>
  <c r="CF115" i="35"/>
  <c r="CE115" i="35"/>
  <c r="CC115" i="35"/>
  <c r="CD115" i="35" s="1"/>
  <c r="CF114" i="35"/>
  <c r="CE114" i="35"/>
  <c r="CC114" i="35"/>
  <c r="CD114" i="35" s="1"/>
  <c r="CF113" i="35"/>
  <c r="CE113" i="35"/>
  <c r="CC113" i="35"/>
  <c r="CD113" i="35" s="1"/>
  <c r="CF112" i="35"/>
  <c r="CE112" i="35"/>
  <c r="CC112" i="35"/>
  <c r="CD112" i="35" s="1"/>
  <c r="CF111" i="35"/>
  <c r="CE111" i="35"/>
  <c r="CC111" i="35"/>
  <c r="CD111" i="35" s="1"/>
  <c r="CF110" i="35"/>
  <c r="CE110" i="35"/>
  <c r="CC110" i="35"/>
  <c r="CD110" i="35" s="1"/>
  <c r="CF109" i="35"/>
  <c r="CE109" i="35"/>
  <c r="CC109" i="35"/>
  <c r="CD109" i="35" s="1"/>
  <c r="CF108" i="35"/>
  <c r="CE108" i="35"/>
  <c r="CC108" i="35"/>
  <c r="CD108" i="35" s="1"/>
  <c r="CF107" i="35"/>
  <c r="CE107" i="35"/>
  <c r="CC107" i="35"/>
  <c r="CD107" i="35" s="1"/>
  <c r="CF106" i="35"/>
  <c r="CE106" i="35"/>
  <c r="CC106" i="35"/>
  <c r="CD106" i="35" s="1"/>
  <c r="CF105" i="35"/>
  <c r="CE105" i="35"/>
  <c r="CC105" i="35"/>
  <c r="CD105" i="35" s="1"/>
  <c r="CF104" i="35"/>
  <c r="CE104" i="35"/>
  <c r="CC104" i="35"/>
  <c r="CD104" i="35" s="1"/>
  <c r="CF103" i="35"/>
  <c r="CE103" i="35"/>
  <c r="CC103" i="35"/>
  <c r="CD103" i="35" s="1"/>
  <c r="CF102" i="35"/>
  <c r="CE102" i="35"/>
  <c r="CC102" i="35"/>
  <c r="CD102" i="35" s="1"/>
  <c r="CF101" i="35"/>
  <c r="CE101" i="35"/>
  <c r="CC101" i="35"/>
  <c r="CD101" i="35" s="1"/>
  <c r="CF100" i="35"/>
  <c r="CE100" i="35"/>
  <c r="CC100" i="35"/>
  <c r="CD100" i="35" s="1"/>
  <c r="CF99" i="35"/>
  <c r="CE99" i="35"/>
  <c r="CC99" i="35"/>
  <c r="CD99" i="35" s="1"/>
  <c r="CF98" i="35"/>
  <c r="CE98" i="35"/>
  <c r="CC98" i="35"/>
  <c r="CD98" i="35" s="1"/>
  <c r="CF97" i="35"/>
  <c r="CE97" i="35"/>
  <c r="CC97" i="35"/>
  <c r="CD97" i="35" s="1"/>
  <c r="CF96" i="35"/>
  <c r="CE96" i="35"/>
  <c r="CC96" i="35"/>
  <c r="CD96" i="35" s="1"/>
  <c r="CF95" i="35"/>
  <c r="CE95" i="35"/>
  <c r="CC95" i="35"/>
  <c r="CD95" i="35" s="1"/>
  <c r="CF94" i="35"/>
  <c r="CE94" i="35"/>
  <c r="CC94" i="35"/>
  <c r="CD94" i="35" s="1"/>
  <c r="CF93" i="35"/>
  <c r="CE93" i="35"/>
  <c r="CC93" i="35"/>
  <c r="CD93" i="35" s="1"/>
  <c r="CF92" i="35"/>
  <c r="CE92" i="35"/>
  <c r="CC92" i="35"/>
  <c r="CD92" i="35" s="1"/>
  <c r="CF91" i="35"/>
  <c r="CE91" i="35"/>
  <c r="CC91" i="35"/>
  <c r="CD91" i="35" s="1"/>
  <c r="CF90" i="35"/>
  <c r="CE90" i="35"/>
  <c r="CC90" i="35"/>
  <c r="CD90" i="35" s="1"/>
  <c r="CF89" i="35"/>
  <c r="CE89" i="35"/>
  <c r="CC89" i="35"/>
  <c r="CD89" i="35" s="1"/>
  <c r="CF88" i="35"/>
  <c r="CE88" i="35"/>
  <c r="CC88" i="35"/>
  <c r="CD88" i="35" s="1"/>
  <c r="CF87" i="35"/>
  <c r="CE87" i="35"/>
  <c r="CC87" i="35"/>
  <c r="CD87" i="35" s="1"/>
  <c r="CF86" i="35"/>
  <c r="CE86" i="35"/>
  <c r="CC86" i="35"/>
  <c r="CD86" i="35" s="1"/>
  <c r="CF85" i="35"/>
  <c r="CE85" i="35"/>
  <c r="CC85" i="35"/>
  <c r="CD85" i="35" s="1"/>
  <c r="CF84" i="35"/>
  <c r="CE84" i="35"/>
  <c r="CC84" i="35"/>
  <c r="CD84" i="35" s="1"/>
  <c r="CF83" i="35"/>
  <c r="CE83" i="35"/>
  <c r="CC83" i="35"/>
  <c r="CD83" i="35" s="1"/>
  <c r="CF82" i="35"/>
  <c r="CE82" i="35"/>
  <c r="CC82" i="35"/>
  <c r="CD82" i="35" s="1"/>
  <c r="CF81" i="35"/>
  <c r="CE81" i="35"/>
  <c r="CC81" i="35"/>
  <c r="CD81" i="35" s="1"/>
  <c r="CF80" i="35"/>
  <c r="CE80" i="35"/>
  <c r="CC80" i="35"/>
  <c r="CD80" i="35" s="1"/>
  <c r="CF79" i="35"/>
  <c r="CE79" i="35"/>
  <c r="CC79" i="35"/>
  <c r="CD79" i="35" s="1"/>
  <c r="CF78" i="35"/>
  <c r="CE78" i="35"/>
  <c r="CC78" i="35"/>
  <c r="CD78" i="35" s="1"/>
  <c r="CF77" i="35"/>
  <c r="CE77" i="35"/>
  <c r="CC77" i="35"/>
  <c r="CD77" i="35" s="1"/>
  <c r="CF76" i="35"/>
  <c r="CE76" i="35"/>
  <c r="CC76" i="35"/>
  <c r="CD76" i="35" s="1"/>
  <c r="CF75" i="35"/>
  <c r="CE75" i="35"/>
  <c r="CC75" i="35"/>
  <c r="CD75" i="35" s="1"/>
  <c r="CF74" i="35"/>
  <c r="CE74" i="35"/>
  <c r="CC74" i="35"/>
  <c r="CD74" i="35" s="1"/>
  <c r="CF73" i="35"/>
  <c r="CE73" i="35"/>
  <c r="CC73" i="35"/>
  <c r="CD73" i="35" s="1"/>
  <c r="CF72" i="35"/>
  <c r="CE72" i="35"/>
  <c r="CC72" i="35"/>
  <c r="CD72" i="35" s="1"/>
  <c r="CF71" i="35"/>
  <c r="CE71" i="35"/>
  <c r="CC71" i="35"/>
  <c r="CD71" i="35" s="1"/>
  <c r="CF70" i="35"/>
  <c r="CE70" i="35"/>
  <c r="CC70" i="35"/>
  <c r="CD70" i="35" s="1"/>
  <c r="CF69" i="35"/>
  <c r="CE69" i="35"/>
  <c r="CC69" i="35"/>
  <c r="CD69" i="35" s="1"/>
  <c r="CF68" i="35"/>
  <c r="CE68" i="35"/>
  <c r="CC68" i="35"/>
  <c r="CD68" i="35" s="1"/>
  <c r="CF67" i="35"/>
  <c r="CE67" i="35"/>
  <c r="CC67" i="35"/>
  <c r="CD67" i="35" s="1"/>
  <c r="CF66" i="35"/>
  <c r="CE66" i="35"/>
  <c r="CC66" i="35"/>
  <c r="CD66" i="35" s="1"/>
  <c r="CF65" i="35"/>
  <c r="CE65" i="35"/>
  <c r="CC65" i="35"/>
  <c r="CD65" i="35" s="1"/>
  <c r="CF64" i="35"/>
  <c r="CE64" i="35"/>
  <c r="CC64" i="35"/>
  <c r="CD64" i="35" s="1"/>
  <c r="CF63" i="35"/>
  <c r="CE63" i="35"/>
  <c r="CC63" i="35"/>
  <c r="CD63" i="35" s="1"/>
  <c r="CF62" i="35"/>
  <c r="CE62" i="35"/>
  <c r="CC62" i="35"/>
  <c r="CD62" i="35" s="1"/>
  <c r="CF61" i="35"/>
  <c r="CE61" i="35"/>
  <c r="CC61" i="35"/>
  <c r="CD61" i="35" s="1"/>
  <c r="CF60" i="35"/>
  <c r="CE60" i="35"/>
  <c r="CC60" i="35"/>
  <c r="CD60" i="35" s="1"/>
  <c r="CF59" i="35"/>
  <c r="CE59" i="35"/>
  <c r="CC59" i="35"/>
  <c r="CD59" i="35" s="1"/>
  <c r="CF58" i="35"/>
  <c r="CE58" i="35"/>
  <c r="CC58" i="35"/>
  <c r="CD58" i="35" s="1"/>
  <c r="CF57" i="35"/>
  <c r="CE57" i="35"/>
  <c r="CC57" i="35"/>
  <c r="CD57" i="35" s="1"/>
  <c r="CF56" i="35"/>
  <c r="CE56" i="35"/>
  <c r="CC56" i="35"/>
  <c r="CD56" i="35" s="1"/>
  <c r="CF55" i="35"/>
  <c r="CE55" i="35"/>
  <c r="CC55" i="35"/>
  <c r="CD55" i="35" s="1"/>
  <c r="CF54" i="35"/>
  <c r="CE54" i="35"/>
  <c r="CC54" i="35"/>
  <c r="CD54" i="35" s="1"/>
  <c r="CF53" i="35"/>
  <c r="CE53" i="35"/>
  <c r="CC53" i="35"/>
  <c r="CD53" i="35" s="1"/>
  <c r="CF52" i="35"/>
  <c r="CE52" i="35"/>
  <c r="CC52" i="35"/>
  <c r="CD52" i="35" s="1"/>
  <c r="CF51" i="35"/>
  <c r="CE51" i="35"/>
  <c r="CC51" i="35"/>
  <c r="CD51" i="35" s="1"/>
  <c r="CF50" i="35"/>
  <c r="CE50" i="35"/>
  <c r="CC50" i="35"/>
  <c r="CD50" i="35" s="1"/>
  <c r="CF49" i="35"/>
  <c r="CE49" i="35"/>
  <c r="CC49" i="35"/>
  <c r="CD49" i="35" s="1"/>
  <c r="CF48" i="35"/>
  <c r="CE48" i="35"/>
  <c r="CC48" i="35"/>
  <c r="CD48" i="35" s="1"/>
  <c r="CF47" i="35"/>
  <c r="CE47" i="35"/>
  <c r="CC47" i="35"/>
  <c r="CD47" i="35" s="1"/>
  <c r="CF46" i="35"/>
  <c r="CE46" i="35"/>
  <c r="CC46" i="35"/>
  <c r="CD46" i="35" s="1"/>
  <c r="CF45" i="35"/>
  <c r="CE45" i="35"/>
  <c r="CC45" i="35"/>
  <c r="CD45" i="35" s="1"/>
  <c r="CF44" i="35"/>
  <c r="CE44" i="35"/>
  <c r="CC44" i="35"/>
  <c r="CD44" i="35" s="1"/>
  <c r="CF43" i="35"/>
  <c r="CE43" i="35"/>
  <c r="CC43" i="35"/>
  <c r="CD43" i="35" s="1"/>
  <c r="CF42" i="35"/>
  <c r="CE42" i="35"/>
  <c r="CC42" i="35"/>
  <c r="CD42" i="35" s="1"/>
  <c r="CF41" i="35"/>
  <c r="CE41" i="35"/>
  <c r="CC41" i="35"/>
  <c r="CD41" i="35" s="1"/>
  <c r="CF40" i="35"/>
  <c r="CE40" i="35"/>
  <c r="CC40" i="35"/>
  <c r="CD40" i="35" s="1"/>
  <c r="CF39" i="35"/>
  <c r="CE39" i="35"/>
  <c r="CC39" i="35"/>
  <c r="CD39" i="35" s="1"/>
  <c r="CF38" i="35"/>
  <c r="CE38" i="35"/>
  <c r="CC38" i="35"/>
  <c r="CD38" i="35" s="1"/>
  <c r="CF37" i="35"/>
  <c r="CE37" i="35"/>
  <c r="CC37" i="35"/>
  <c r="CD37" i="35" s="1"/>
  <c r="CF36" i="35"/>
  <c r="CE36" i="35"/>
  <c r="CC36" i="35"/>
  <c r="CD36" i="35" s="1"/>
  <c r="CF35" i="35"/>
  <c r="CE35" i="35"/>
  <c r="CC35" i="35"/>
  <c r="CD35" i="35" s="1"/>
  <c r="CF34" i="35"/>
  <c r="CE34" i="35"/>
  <c r="CC34" i="35"/>
  <c r="CD34" i="35" s="1"/>
  <c r="CF33" i="35"/>
  <c r="CE33" i="35"/>
  <c r="CC33" i="35"/>
  <c r="CD33" i="35" s="1"/>
  <c r="CF32" i="35"/>
  <c r="CE32" i="35"/>
  <c r="CC32" i="35"/>
  <c r="CD32" i="35" s="1"/>
  <c r="CF31" i="35"/>
  <c r="CE31" i="35"/>
  <c r="CC31" i="35"/>
  <c r="CD31" i="35" s="1"/>
  <c r="CF30" i="35"/>
  <c r="CE30" i="35"/>
  <c r="CC30" i="35"/>
  <c r="CD30" i="35" s="1"/>
  <c r="CF29" i="35"/>
  <c r="CE29" i="35"/>
  <c r="CC29" i="35"/>
  <c r="CD29" i="35" s="1"/>
  <c r="CF28" i="35"/>
  <c r="CE28" i="35"/>
  <c r="CC28" i="35"/>
  <c r="CD28" i="35" s="1"/>
  <c r="CF27" i="35"/>
  <c r="CE27" i="35"/>
  <c r="CC27" i="35"/>
  <c r="CD27" i="35" s="1"/>
  <c r="CF26" i="35"/>
  <c r="CE26" i="35"/>
  <c r="CC26" i="35"/>
  <c r="CD26" i="35" s="1"/>
  <c r="CF25" i="35"/>
  <c r="CE25" i="35"/>
  <c r="CC25" i="35"/>
  <c r="CD25" i="35" s="1"/>
  <c r="CF24" i="35"/>
  <c r="CE24" i="35"/>
  <c r="CC24" i="35"/>
  <c r="CD24" i="35" s="1"/>
  <c r="CF23" i="35"/>
  <c r="CE23" i="35"/>
  <c r="CC23" i="35"/>
  <c r="CD23" i="35" s="1"/>
  <c r="CF22" i="35"/>
  <c r="CE22" i="35"/>
  <c r="CC22" i="35"/>
  <c r="CD22" i="35" s="1"/>
  <c r="CF21" i="35"/>
  <c r="CE21" i="35"/>
  <c r="CC21" i="35"/>
  <c r="CD21" i="35" s="1"/>
  <c r="CF20" i="35"/>
  <c r="CE20" i="35"/>
  <c r="CC20" i="35"/>
  <c r="CD20" i="35" s="1"/>
  <c r="CF19" i="35"/>
  <c r="CE19" i="35"/>
  <c r="CC19" i="35"/>
  <c r="CD19" i="35" s="1"/>
  <c r="CF18" i="35"/>
  <c r="CE18" i="35"/>
  <c r="CC18" i="35"/>
  <c r="CD18" i="35" s="1"/>
  <c r="CF17" i="35"/>
  <c r="CE17" i="35"/>
  <c r="CC17" i="35"/>
  <c r="CD17" i="35" s="1"/>
  <c r="CF16" i="35"/>
  <c r="CE16" i="35"/>
  <c r="CC16" i="35"/>
  <c r="CD16" i="35" s="1"/>
  <c r="CF15" i="35"/>
  <c r="CE15" i="35"/>
  <c r="CC15" i="35"/>
  <c r="CD15" i="35" s="1"/>
  <c r="CF14" i="35"/>
  <c r="CE14" i="35"/>
  <c r="CC14" i="35"/>
  <c r="CD14" i="35" s="1"/>
  <c r="CF13" i="35"/>
  <c r="CE13" i="35"/>
  <c r="CC13" i="35"/>
  <c r="CD13" i="35" s="1"/>
  <c r="CF12" i="35"/>
  <c r="CE12" i="35"/>
  <c r="CC12" i="35"/>
  <c r="CD12" i="35" s="1"/>
  <c r="CF11" i="35"/>
  <c r="CE11" i="35"/>
  <c r="CC11" i="35"/>
  <c r="CD11" i="35" s="1"/>
  <c r="CF10" i="35"/>
  <c r="CE10" i="35"/>
  <c r="CC10" i="35"/>
  <c r="CD10" i="35" s="1"/>
  <c r="CF9" i="35"/>
  <c r="CE9" i="35"/>
  <c r="CC9" i="35"/>
  <c r="CD9" i="35" s="1"/>
  <c r="CF8" i="35"/>
  <c r="CE8" i="35"/>
  <c r="CC8" i="35"/>
  <c r="CD8" i="35" s="1"/>
  <c r="CF7" i="35"/>
  <c r="CE7" i="35"/>
  <c r="CC7" i="35"/>
  <c r="CD7" i="35" s="1"/>
  <c r="AM506" i="35"/>
  <c r="AN506" i="35" s="1"/>
  <c r="AM8" i="35"/>
  <c r="AO8" i="35"/>
  <c r="BC8" i="35" s="1"/>
  <c r="BQ8" i="35" s="1"/>
  <c r="AP8" i="35"/>
  <c r="BD8" i="35" s="1"/>
  <c r="BR8" i="35" s="1"/>
  <c r="AM9" i="35"/>
  <c r="AO9" i="35"/>
  <c r="BC9" i="35" s="1"/>
  <c r="BQ9" i="35" s="1"/>
  <c r="AP9" i="35"/>
  <c r="BD9" i="35" s="1"/>
  <c r="BR9" i="35" s="1"/>
  <c r="AM10" i="35"/>
  <c r="AO10" i="35"/>
  <c r="BC10" i="35" s="1"/>
  <c r="BQ10" i="35" s="1"/>
  <c r="AP10" i="35"/>
  <c r="BD10" i="35" s="1"/>
  <c r="BR10" i="35" s="1"/>
  <c r="AM11" i="35"/>
  <c r="AO11" i="35"/>
  <c r="BC11" i="35" s="1"/>
  <c r="BQ11" i="35" s="1"/>
  <c r="AP11" i="35"/>
  <c r="BD11" i="35" s="1"/>
  <c r="BR11" i="35" s="1"/>
  <c r="AM12" i="35"/>
  <c r="AO12" i="35"/>
  <c r="BC12" i="35" s="1"/>
  <c r="BQ12" i="35" s="1"/>
  <c r="AP12" i="35"/>
  <c r="BD12" i="35" s="1"/>
  <c r="BR12" i="35" s="1"/>
  <c r="AM13" i="35"/>
  <c r="BA13" i="35" s="1"/>
  <c r="AO13" i="35"/>
  <c r="BC13" i="35" s="1"/>
  <c r="BQ13" i="35" s="1"/>
  <c r="AP13" i="35"/>
  <c r="BD13" i="35" s="1"/>
  <c r="BR13" i="35" s="1"/>
  <c r="AM14" i="35"/>
  <c r="BA14" i="35" s="1"/>
  <c r="AO14" i="35"/>
  <c r="BC14" i="35" s="1"/>
  <c r="BQ14" i="35" s="1"/>
  <c r="AP14" i="35"/>
  <c r="BD14" i="35" s="1"/>
  <c r="BR14" i="35" s="1"/>
  <c r="AM15" i="35"/>
  <c r="BA15" i="35" s="1"/>
  <c r="AO15" i="35"/>
  <c r="BC15" i="35" s="1"/>
  <c r="BQ15" i="35" s="1"/>
  <c r="AP15" i="35"/>
  <c r="BD15" i="35" s="1"/>
  <c r="BR15" i="35" s="1"/>
  <c r="AM16" i="35"/>
  <c r="BA16" i="35" s="1"/>
  <c r="AO16" i="35"/>
  <c r="BC16" i="35" s="1"/>
  <c r="BQ16" i="35" s="1"/>
  <c r="AP16" i="35"/>
  <c r="BD16" i="35" s="1"/>
  <c r="BR16" i="35" s="1"/>
  <c r="AM17" i="35"/>
  <c r="BA17" i="35" s="1"/>
  <c r="AO17" i="35"/>
  <c r="BC17" i="35" s="1"/>
  <c r="BQ17" i="35" s="1"/>
  <c r="AP17" i="35"/>
  <c r="BD17" i="35" s="1"/>
  <c r="BR17" i="35" s="1"/>
  <c r="AM18" i="35"/>
  <c r="BA18" i="35" s="1"/>
  <c r="AO18" i="35"/>
  <c r="BC18" i="35" s="1"/>
  <c r="BQ18" i="35" s="1"/>
  <c r="AP18" i="35"/>
  <c r="BD18" i="35" s="1"/>
  <c r="BR18" i="35" s="1"/>
  <c r="AM19" i="35"/>
  <c r="BA19" i="35" s="1"/>
  <c r="AO19" i="35"/>
  <c r="BC19" i="35" s="1"/>
  <c r="BQ19" i="35" s="1"/>
  <c r="AP19" i="35"/>
  <c r="BD19" i="35" s="1"/>
  <c r="BR19" i="35" s="1"/>
  <c r="AM20" i="35"/>
  <c r="BA20" i="35" s="1"/>
  <c r="AO20" i="35"/>
  <c r="BC20" i="35" s="1"/>
  <c r="BQ20" i="35" s="1"/>
  <c r="AP20" i="35"/>
  <c r="BD20" i="35" s="1"/>
  <c r="BR20" i="35" s="1"/>
  <c r="AM21" i="35"/>
  <c r="BA21" i="35" s="1"/>
  <c r="AO21" i="35"/>
  <c r="BC21" i="35" s="1"/>
  <c r="BQ21" i="35" s="1"/>
  <c r="AP21" i="35"/>
  <c r="BD21" i="35" s="1"/>
  <c r="BR21" i="35" s="1"/>
  <c r="AM22" i="35"/>
  <c r="BA22" i="35" s="1"/>
  <c r="AO22" i="35"/>
  <c r="BC22" i="35" s="1"/>
  <c r="BQ22" i="35" s="1"/>
  <c r="AP22" i="35"/>
  <c r="BD22" i="35" s="1"/>
  <c r="BR22" i="35" s="1"/>
  <c r="AM23" i="35"/>
  <c r="BA23" i="35" s="1"/>
  <c r="AO23" i="35"/>
  <c r="BC23" i="35" s="1"/>
  <c r="BQ23" i="35" s="1"/>
  <c r="AP23" i="35"/>
  <c r="BD23" i="35" s="1"/>
  <c r="BR23" i="35" s="1"/>
  <c r="AM24" i="35"/>
  <c r="BA24" i="35" s="1"/>
  <c r="AO24" i="35"/>
  <c r="BC24" i="35" s="1"/>
  <c r="BQ24" i="35" s="1"/>
  <c r="AP24" i="35"/>
  <c r="BD24" i="35" s="1"/>
  <c r="BR24" i="35" s="1"/>
  <c r="AM25" i="35"/>
  <c r="BA25" i="35" s="1"/>
  <c r="AO25" i="35"/>
  <c r="BC25" i="35" s="1"/>
  <c r="BQ25" i="35" s="1"/>
  <c r="AP25" i="35"/>
  <c r="BD25" i="35" s="1"/>
  <c r="BR25" i="35" s="1"/>
  <c r="AM26" i="35"/>
  <c r="BA26" i="35" s="1"/>
  <c r="AO26" i="35"/>
  <c r="BC26" i="35" s="1"/>
  <c r="BQ26" i="35" s="1"/>
  <c r="AP26" i="35"/>
  <c r="BD26" i="35" s="1"/>
  <c r="BR26" i="35" s="1"/>
  <c r="AM27" i="35"/>
  <c r="BA27" i="35" s="1"/>
  <c r="AO27" i="35"/>
  <c r="BC27" i="35" s="1"/>
  <c r="BQ27" i="35" s="1"/>
  <c r="AP27" i="35"/>
  <c r="BD27" i="35" s="1"/>
  <c r="BR27" i="35" s="1"/>
  <c r="AP28" i="35"/>
  <c r="BD28" i="35" s="1"/>
  <c r="BR28" i="35" s="1"/>
  <c r="AM29" i="35"/>
  <c r="BA29" i="35" s="1"/>
  <c r="AO29" i="35"/>
  <c r="BC29" i="35" s="1"/>
  <c r="BQ29" i="35" s="1"/>
  <c r="AP29" i="35"/>
  <c r="BD29" i="35" s="1"/>
  <c r="BR29" i="35" s="1"/>
  <c r="AM30" i="35"/>
  <c r="BA30" i="35" s="1"/>
  <c r="AO30" i="35"/>
  <c r="BC30" i="35" s="1"/>
  <c r="BQ30" i="35" s="1"/>
  <c r="AP30" i="35"/>
  <c r="BD30" i="35" s="1"/>
  <c r="BR30" i="35" s="1"/>
  <c r="AM31" i="35"/>
  <c r="BA31" i="35" s="1"/>
  <c r="AO31" i="35"/>
  <c r="BC31" i="35" s="1"/>
  <c r="BQ31" i="35" s="1"/>
  <c r="AP31" i="35"/>
  <c r="BD31" i="35" s="1"/>
  <c r="BR31" i="35" s="1"/>
  <c r="AM33" i="35"/>
  <c r="BA33" i="35" s="1"/>
  <c r="AO33" i="35"/>
  <c r="BC33" i="35" s="1"/>
  <c r="BQ33" i="35" s="1"/>
  <c r="AP33" i="35"/>
  <c r="BD33" i="35" s="1"/>
  <c r="BR33" i="35" s="1"/>
  <c r="AM34" i="35"/>
  <c r="BA34" i="35" s="1"/>
  <c r="AO34" i="35"/>
  <c r="BC34" i="35" s="1"/>
  <c r="BQ34" i="35" s="1"/>
  <c r="AP34" i="35"/>
  <c r="BD34" i="35" s="1"/>
  <c r="BR34" i="35" s="1"/>
  <c r="AM35" i="35"/>
  <c r="BA35" i="35" s="1"/>
  <c r="AO35" i="35"/>
  <c r="BC35" i="35" s="1"/>
  <c r="BQ35" i="35" s="1"/>
  <c r="AP35" i="35"/>
  <c r="BD35" i="35" s="1"/>
  <c r="BR35" i="35" s="1"/>
  <c r="AM36" i="35"/>
  <c r="BA36" i="35" s="1"/>
  <c r="AO36" i="35"/>
  <c r="BC36" i="35" s="1"/>
  <c r="BQ36" i="35" s="1"/>
  <c r="AP36" i="35"/>
  <c r="BD36" i="35" s="1"/>
  <c r="BR36" i="35" s="1"/>
  <c r="AM37" i="35"/>
  <c r="BA37" i="35" s="1"/>
  <c r="AO37" i="35"/>
  <c r="BC37" i="35" s="1"/>
  <c r="BQ37" i="35" s="1"/>
  <c r="AP37" i="35"/>
  <c r="BD37" i="35" s="1"/>
  <c r="BR37" i="35" s="1"/>
  <c r="AM38" i="35"/>
  <c r="BA38" i="35" s="1"/>
  <c r="AO38" i="35"/>
  <c r="BC38" i="35" s="1"/>
  <c r="BQ38" i="35" s="1"/>
  <c r="AP38" i="35"/>
  <c r="BD38" i="35" s="1"/>
  <c r="BR38" i="35" s="1"/>
  <c r="AM39" i="35"/>
  <c r="BA39" i="35" s="1"/>
  <c r="AO39" i="35"/>
  <c r="BC39" i="35" s="1"/>
  <c r="BQ39" i="35" s="1"/>
  <c r="AP39" i="35"/>
  <c r="BD39" i="35" s="1"/>
  <c r="BR39" i="35" s="1"/>
  <c r="AM40" i="35"/>
  <c r="BA40" i="35" s="1"/>
  <c r="AO40" i="35"/>
  <c r="BC40" i="35" s="1"/>
  <c r="BQ40" i="35" s="1"/>
  <c r="AP40" i="35"/>
  <c r="BD40" i="35" s="1"/>
  <c r="BR40" i="35" s="1"/>
  <c r="AM41" i="35"/>
  <c r="BA41" i="35" s="1"/>
  <c r="AO41" i="35"/>
  <c r="BC41" i="35" s="1"/>
  <c r="BQ41" i="35" s="1"/>
  <c r="AP41" i="35"/>
  <c r="BD41" i="35" s="1"/>
  <c r="BR41" i="35" s="1"/>
  <c r="AM42" i="35"/>
  <c r="BA42" i="35" s="1"/>
  <c r="AO42" i="35"/>
  <c r="BC42" i="35" s="1"/>
  <c r="BQ42" i="35" s="1"/>
  <c r="AP42" i="35"/>
  <c r="BD42" i="35" s="1"/>
  <c r="BR42" i="35" s="1"/>
  <c r="AM43" i="35"/>
  <c r="BA43" i="35" s="1"/>
  <c r="AO43" i="35"/>
  <c r="BC43" i="35" s="1"/>
  <c r="BQ43" i="35" s="1"/>
  <c r="AP43" i="35"/>
  <c r="BD43" i="35" s="1"/>
  <c r="BR43" i="35" s="1"/>
  <c r="AM44" i="35"/>
  <c r="BA44" i="35" s="1"/>
  <c r="AO44" i="35"/>
  <c r="BC44" i="35" s="1"/>
  <c r="BQ44" i="35" s="1"/>
  <c r="AP44" i="35"/>
  <c r="BD44" i="35" s="1"/>
  <c r="BR44" i="35" s="1"/>
  <c r="AM45" i="35"/>
  <c r="BA45" i="35" s="1"/>
  <c r="AO45" i="35"/>
  <c r="BC45" i="35" s="1"/>
  <c r="BQ45" i="35" s="1"/>
  <c r="AP45" i="35"/>
  <c r="BD45" i="35" s="1"/>
  <c r="BR45" i="35" s="1"/>
  <c r="AM46" i="35"/>
  <c r="BA46" i="35" s="1"/>
  <c r="AO46" i="35"/>
  <c r="BC46" i="35" s="1"/>
  <c r="BQ46" i="35" s="1"/>
  <c r="AP46" i="35"/>
  <c r="BD46" i="35" s="1"/>
  <c r="BR46" i="35" s="1"/>
  <c r="AM47" i="35"/>
  <c r="BA47" i="35" s="1"/>
  <c r="AO47" i="35"/>
  <c r="BC47" i="35" s="1"/>
  <c r="BQ47" i="35" s="1"/>
  <c r="AP47" i="35"/>
  <c r="BD47" i="35" s="1"/>
  <c r="BR47" i="35" s="1"/>
  <c r="AM48" i="35"/>
  <c r="BA48" i="35" s="1"/>
  <c r="AO48" i="35"/>
  <c r="BC48" i="35" s="1"/>
  <c r="BQ48" i="35" s="1"/>
  <c r="AP48" i="35"/>
  <c r="BD48" i="35" s="1"/>
  <c r="BR48" i="35" s="1"/>
  <c r="AM49" i="35"/>
  <c r="BA49" i="35" s="1"/>
  <c r="AO49" i="35"/>
  <c r="BC49" i="35" s="1"/>
  <c r="BQ49" i="35" s="1"/>
  <c r="AP49" i="35"/>
  <c r="BD49" i="35" s="1"/>
  <c r="BR49" i="35" s="1"/>
  <c r="AM50" i="35"/>
  <c r="BA50" i="35" s="1"/>
  <c r="AO50" i="35"/>
  <c r="BC50" i="35" s="1"/>
  <c r="BQ50" i="35" s="1"/>
  <c r="AP50" i="35"/>
  <c r="BD50" i="35" s="1"/>
  <c r="BR50" i="35" s="1"/>
  <c r="AM51" i="35"/>
  <c r="BA51" i="35" s="1"/>
  <c r="AO51" i="35"/>
  <c r="BC51" i="35" s="1"/>
  <c r="BQ51" i="35" s="1"/>
  <c r="AP51" i="35"/>
  <c r="BD51" i="35" s="1"/>
  <c r="BR51" i="35" s="1"/>
  <c r="AM52" i="35"/>
  <c r="AO52" i="35"/>
  <c r="BC52" i="35" s="1"/>
  <c r="BQ52" i="35" s="1"/>
  <c r="AP52" i="35"/>
  <c r="BD52" i="35" s="1"/>
  <c r="BR52" i="35" s="1"/>
  <c r="AM53" i="35"/>
  <c r="AO53" i="35"/>
  <c r="BC53" i="35" s="1"/>
  <c r="BQ53" i="35" s="1"/>
  <c r="AP53" i="35"/>
  <c r="BD53" i="35" s="1"/>
  <c r="BR53" i="35" s="1"/>
  <c r="AM54" i="35"/>
  <c r="AO54" i="35"/>
  <c r="BC54" i="35" s="1"/>
  <c r="BQ54" i="35" s="1"/>
  <c r="AP54" i="35"/>
  <c r="BD54" i="35" s="1"/>
  <c r="BR54" i="35" s="1"/>
  <c r="AM55" i="35"/>
  <c r="AO55" i="35"/>
  <c r="BC55" i="35" s="1"/>
  <c r="BQ55" i="35" s="1"/>
  <c r="AP55" i="35"/>
  <c r="BD55" i="35" s="1"/>
  <c r="BR55" i="35" s="1"/>
  <c r="AM56" i="35"/>
  <c r="AO56" i="35"/>
  <c r="BC56" i="35" s="1"/>
  <c r="BQ56" i="35" s="1"/>
  <c r="AP56" i="35"/>
  <c r="BD56" i="35" s="1"/>
  <c r="BR56" i="35" s="1"/>
  <c r="AM57" i="35"/>
  <c r="AO57" i="35"/>
  <c r="BC57" i="35" s="1"/>
  <c r="BQ57" i="35" s="1"/>
  <c r="AP57" i="35"/>
  <c r="BD57" i="35" s="1"/>
  <c r="BR57" i="35" s="1"/>
  <c r="AM58" i="35"/>
  <c r="AO58" i="35"/>
  <c r="BC58" i="35" s="1"/>
  <c r="BQ58" i="35" s="1"/>
  <c r="AP58" i="35"/>
  <c r="BD58" i="35" s="1"/>
  <c r="BR58" i="35" s="1"/>
  <c r="AM59" i="35"/>
  <c r="AO59" i="35"/>
  <c r="BC59" i="35" s="1"/>
  <c r="BQ59" i="35" s="1"/>
  <c r="AP59" i="35"/>
  <c r="BD59" i="35" s="1"/>
  <c r="BR59" i="35" s="1"/>
  <c r="AM60" i="35"/>
  <c r="AO60" i="35"/>
  <c r="BC60" i="35" s="1"/>
  <c r="BQ60" i="35" s="1"/>
  <c r="AP60" i="35"/>
  <c r="BD60" i="35" s="1"/>
  <c r="BR60" i="35" s="1"/>
  <c r="AM61" i="35"/>
  <c r="AO61" i="35"/>
  <c r="BC61" i="35" s="1"/>
  <c r="BQ61" i="35" s="1"/>
  <c r="AP61" i="35"/>
  <c r="BD61" i="35" s="1"/>
  <c r="BR61" i="35" s="1"/>
  <c r="AM62" i="35"/>
  <c r="AO62" i="35"/>
  <c r="BC62" i="35" s="1"/>
  <c r="BQ62" i="35" s="1"/>
  <c r="AP62" i="35"/>
  <c r="BD62" i="35" s="1"/>
  <c r="BR62" i="35" s="1"/>
  <c r="AM63" i="35"/>
  <c r="AO63" i="35"/>
  <c r="BC63" i="35" s="1"/>
  <c r="BQ63" i="35" s="1"/>
  <c r="AP63" i="35"/>
  <c r="BD63" i="35" s="1"/>
  <c r="BR63" i="35" s="1"/>
  <c r="AM64" i="35"/>
  <c r="AO64" i="35"/>
  <c r="BC64" i="35" s="1"/>
  <c r="BQ64" i="35" s="1"/>
  <c r="AP64" i="35"/>
  <c r="BD64" i="35" s="1"/>
  <c r="BR64" i="35" s="1"/>
  <c r="AM65" i="35"/>
  <c r="AO65" i="35"/>
  <c r="BC65" i="35" s="1"/>
  <c r="BQ65" i="35" s="1"/>
  <c r="AP65" i="35"/>
  <c r="BD65" i="35" s="1"/>
  <c r="BR65" i="35" s="1"/>
  <c r="AM66" i="35"/>
  <c r="AO66" i="35"/>
  <c r="BC66" i="35" s="1"/>
  <c r="BQ66" i="35" s="1"/>
  <c r="AP66" i="35"/>
  <c r="BD66" i="35" s="1"/>
  <c r="BR66" i="35" s="1"/>
  <c r="AM67" i="35"/>
  <c r="AO67" i="35"/>
  <c r="BC67" i="35" s="1"/>
  <c r="BQ67" i="35" s="1"/>
  <c r="AP67" i="35"/>
  <c r="BD67" i="35" s="1"/>
  <c r="BR67" i="35" s="1"/>
  <c r="AM68" i="35"/>
  <c r="AO68" i="35"/>
  <c r="BC68" i="35" s="1"/>
  <c r="BQ68" i="35" s="1"/>
  <c r="AP68" i="35"/>
  <c r="BD68" i="35" s="1"/>
  <c r="BR68" i="35" s="1"/>
  <c r="AM69" i="35"/>
  <c r="AO69" i="35"/>
  <c r="BC69" i="35" s="1"/>
  <c r="BQ69" i="35" s="1"/>
  <c r="AP69" i="35"/>
  <c r="BD69" i="35" s="1"/>
  <c r="BR69" i="35" s="1"/>
  <c r="AM70" i="35"/>
  <c r="AO70" i="35"/>
  <c r="BC70" i="35" s="1"/>
  <c r="BQ70" i="35" s="1"/>
  <c r="AP70" i="35"/>
  <c r="BD70" i="35" s="1"/>
  <c r="BR70" i="35" s="1"/>
  <c r="AM71" i="35"/>
  <c r="AO71" i="35"/>
  <c r="BC71" i="35" s="1"/>
  <c r="BQ71" i="35" s="1"/>
  <c r="AP71" i="35"/>
  <c r="BD71" i="35" s="1"/>
  <c r="BR71" i="35" s="1"/>
  <c r="AM72" i="35"/>
  <c r="AO72" i="35"/>
  <c r="BC72" i="35" s="1"/>
  <c r="BQ72" i="35" s="1"/>
  <c r="AP72" i="35"/>
  <c r="BD72" i="35" s="1"/>
  <c r="BR72" i="35" s="1"/>
  <c r="AM73" i="35"/>
  <c r="AO73" i="35"/>
  <c r="BC73" i="35" s="1"/>
  <c r="BQ73" i="35" s="1"/>
  <c r="AP73" i="35"/>
  <c r="BD73" i="35" s="1"/>
  <c r="BR73" i="35" s="1"/>
  <c r="AM74" i="35"/>
  <c r="AO74" i="35"/>
  <c r="BC74" i="35" s="1"/>
  <c r="BQ74" i="35" s="1"/>
  <c r="AP74" i="35"/>
  <c r="BD74" i="35" s="1"/>
  <c r="BR74" i="35" s="1"/>
  <c r="AM75" i="35"/>
  <c r="AO75" i="35"/>
  <c r="BC75" i="35" s="1"/>
  <c r="BQ75" i="35" s="1"/>
  <c r="AP75" i="35"/>
  <c r="BD75" i="35" s="1"/>
  <c r="BR75" i="35" s="1"/>
  <c r="AM76" i="35"/>
  <c r="AO76" i="35"/>
  <c r="BC76" i="35" s="1"/>
  <c r="BQ76" i="35" s="1"/>
  <c r="AP76" i="35"/>
  <c r="BD76" i="35" s="1"/>
  <c r="BR76" i="35" s="1"/>
  <c r="AM77" i="35"/>
  <c r="AO77" i="35"/>
  <c r="BC77" i="35" s="1"/>
  <c r="BQ77" i="35" s="1"/>
  <c r="AP77" i="35"/>
  <c r="BD77" i="35" s="1"/>
  <c r="BR77" i="35" s="1"/>
  <c r="AM78" i="35"/>
  <c r="AO78" i="35"/>
  <c r="BC78" i="35" s="1"/>
  <c r="BQ78" i="35" s="1"/>
  <c r="AP78" i="35"/>
  <c r="BD78" i="35" s="1"/>
  <c r="BR78" i="35" s="1"/>
  <c r="AM79" i="35"/>
  <c r="AO79" i="35"/>
  <c r="BC79" i="35" s="1"/>
  <c r="BQ79" i="35" s="1"/>
  <c r="AP79" i="35"/>
  <c r="BD79" i="35" s="1"/>
  <c r="BR79" i="35" s="1"/>
  <c r="AM80" i="35"/>
  <c r="AO80" i="35"/>
  <c r="BC80" i="35" s="1"/>
  <c r="BQ80" i="35" s="1"/>
  <c r="AP80" i="35"/>
  <c r="BD80" i="35" s="1"/>
  <c r="BR80" i="35" s="1"/>
  <c r="AM81" i="35"/>
  <c r="AO81" i="35"/>
  <c r="BC81" i="35" s="1"/>
  <c r="BQ81" i="35" s="1"/>
  <c r="AP81" i="35"/>
  <c r="BD81" i="35" s="1"/>
  <c r="BR81" i="35" s="1"/>
  <c r="AM82" i="35"/>
  <c r="AO82" i="35"/>
  <c r="BC82" i="35" s="1"/>
  <c r="BQ82" i="35" s="1"/>
  <c r="AP82" i="35"/>
  <c r="BD82" i="35" s="1"/>
  <c r="BR82" i="35" s="1"/>
  <c r="AM83" i="35"/>
  <c r="AO83" i="35"/>
  <c r="BC83" i="35" s="1"/>
  <c r="BQ83" i="35" s="1"/>
  <c r="AP83" i="35"/>
  <c r="BD83" i="35" s="1"/>
  <c r="BR83" i="35" s="1"/>
  <c r="AM84" i="35"/>
  <c r="AO84" i="35"/>
  <c r="BC84" i="35" s="1"/>
  <c r="BQ84" i="35" s="1"/>
  <c r="AP84" i="35"/>
  <c r="BD84" i="35" s="1"/>
  <c r="BR84" i="35" s="1"/>
  <c r="AM85" i="35"/>
  <c r="AO85" i="35"/>
  <c r="BC85" i="35" s="1"/>
  <c r="BQ85" i="35" s="1"/>
  <c r="AP85" i="35"/>
  <c r="BD85" i="35" s="1"/>
  <c r="BR85" i="35" s="1"/>
  <c r="AM86" i="35"/>
  <c r="AO86" i="35"/>
  <c r="BC86" i="35" s="1"/>
  <c r="BQ86" i="35" s="1"/>
  <c r="AP86" i="35"/>
  <c r="BD86" i="35" s="1"/>
  <c r="BR86" i="35" s="1"/>
  <c r="AM87" i="35"/>
  <c r="AO87" i="35"/>
  <c r="BC87" i="35" s="1"/>
  <c r="BQ87" i="35" s="1"/>
  <c r="AP87" i="35"/>
  <c r="BD87" i="35" s="1"/>
  <c r="BR87" i="35" s="1"/>
  <c r="AM88" i="35"/>
  <c r="AO88" i="35"/>
  <c r="BC88" i="35" s="1"/>
  <c r="BQ88" i="35" s="1"/>
  <c r="AP88" i="35"/>
  <c r="BD88" i="35" s="1"/>
  <c r="BR88" i="35" s="1"/>
  <c r="AM89" i="35"/>
  <c r="AO89" i="35"/>
  <c r="BC89" i="35" s="1"/>
  <c r="BQ89" i="35" s="1"/>
  <c r="AP89" i="35"/>
  <c r="BD89" i="35" s="1"/>
  <c r="BR89" i="35" s="1"/>
  <c r="AM90" i="35"/>
  <c r="AO90" i="35"/>
  <c r="BC90" i="35" s="1"/>
  <c r="BQ90" i="35" s="1"/>
  <c r="AP90" i="35"/>
  <c r="BD90" i="35" s="1"/>
  <c r="BR90" i="35" s="1"/>
  <c r="AM91" i="35"/>
  <c r="AO91" i="35"/>
  <c r="BC91" i="35" s="1"/>
  <c r="BQ91" i="35" s="1"/>
  <c r="AP91" i="35"/>
  <c r="BD91" i="35" s="1"/>
  <c r="BR91" i="35" s="1"/>
  <c r="AM92" i="35"/>
  <c r="AO92" i="35"/>
  <c r="BC92" i="35" s="1"/>
  <c r="BQ92" i="35" s="1"/>
  <c r="AP92" i="35"/>
  <c r="BD92" i="35" s="1"/>
  <c r="BR92" i="35" s="1"/>
  <c r="AM93" i="35"/>
  <c r="AO93" i="35"/>
  <c r="BC93" i="35" s="1"/>
  <c r="BQ93" i="35" s="1"/>
  <c r="AP93" i="35"/>
  <c r="BD93" i="35" s="1"/>
  <c r="BR93" i="35" s="1"/>
  <c r="AM94" i="35"/>
  <c r="AO94" i="35"/>
  <c r="BC94" i="35" s="1"/>
  <c r="BQ94" i="35" s="1"/>
  <c r="AP94" i="35"/>
  <c r="BD94" i="35" s="1"/>
  <c r="BR94" i="35" s="1"/>
  <c r="AM95" i="35"/>
  <c r="AO95" i="35"/>
  <c r="BC95" i="35" s="1"/>
  <c r="BQ95" i="35" s="1"/>
  <c r="AP95" i="35"/>
  <c r="BD95" i="35" s="1"/>
  <c r="BR95" i="35" s="1"/>
  <c r="AM96" i="35"/>
  <c r="AO96" i="35"/>
  <c r="BC96" i="35" s="1"/>
  <c r="BQ96" i="35" s="1"/>
  <c r="AP96" i="35"/>
  <c r="BD96" i="35" s="1"/>
  <c r="BR96" i="35" s="1"/>
  <c r="AM97" i="35"/>
  <c r="AO97" i="35"/>
  <c r="BC97" i="35" s="1"/>
  <c r="BQ97" i="35" s="1"/>
  <c r="AP97" i="35"/>
  <c r="BD97" i="35" s="1"/>
  <c r="BR97" i="35" s="1"/>
  <c r="AM98" i="35"/>
  <c r="AO98" i="35"/>
  <c r="BC98" i="35" s="1"/>
  <c r="BQ98" i="35" s="1"/>
  <c r="AP98" i="35"/>
  <c r="BD98" i="35" s="1"/>
  <c r="BR98" i="35" s="1"/>
  <c r="AM99" i="35"/>
  <c r="AO99" i="35"/>
  <c r="BC99" i="35" s="1"/>
  <c r="BQ99" i="35" s="1"/>
  <c r="AP99" i="35"/>
  <c r="BD99" i="35" s="1"/>
  <c r="BR99" i="35" s="1"/>
  <c r="AM100" i="35"/>
  <c r="AO100" i="35"/>
  <c r="BC100" i="35" s="1"/>
  <c r="BQ100" i="35" s="1"/>
  <c r="AP100" i="35"/>
  <c r="BD100" i="35" s="1"/>
  <c r="BR100" i="35" s="1"/>
  <c r="AM101" i="35"/>
  <c r="AO101" i="35"/>
  <c r="BC101" i="35" s="1"/>
  <c r="BQ101" i="35" s="1"/>
  <c r="AP101" i="35"/>
  <c r="BD101" i="35" s="1"/>
  <c r="BR101" i="35" s="1"/>
  <c r="AM102" i="35"/>
  <c r="AO102" i="35"/>
  <c r="BC102" i="35" s="1"/>
  <c r="BQ102" i="35" s="1"/>
  <c r="AP102" i="35"/>
  <c r="BD102" i="35" s="1"/>
  <c r="BR102" i="35" s="1"/>
  <c r="AM103" i="35"/>
  <c r="AO103" i="35"/>
  <c r="BC103" i="35" s="1"/>
  <c r="BQ103" i="35" s="1"/>
  <c r="AP103" i="35"/>
  <c r="BD103" i="35" s="1"/>
  <c r="BR103" i="35" s="1"/>
  <c r="AM104" i="35"/>
  <c r="AO104" i="35"/>
  <c r="BC104" i="35" s="1"/>
  <c r="BQ104" i="35" s="1"/>
  <c r="AP104" i="35"/>
  <c r="BD104" i="35" s="1"/>
  <c r="BR104" i="35" s="1"/>
  <c r="AM105" i="35"/>
  <c r="AO105" i="35"/>
  <c r="BC105" i="35" s="1"/>
  <c r="BQ105" i="35" s="1"/>
  <c r="AP105" i="35"/>
  <c r="BD105" i="35" s="1"/>
  <c r="BR105" i="35" s="1"/>
  <c r="AM106" i="35"/>
  <c r="AO106" i="35"/>
  <c r="BC106" i="35" s="1"/>
  <c r="BQ106" i="35" s="1"/>
  <c r="AP106" i="35"/>
  <c r="BD106" i="35" s="1"/>
  <c r="BR106" i="35" s="1"/>
  <c r="AM107" i="35"/>
  <c r="AO107" i="35"/>
  <c r="BC107" i="35" s="1"/>
  <c r="BQ107" i="35" s="1"/>
  <c r="AP107" i="35"/>
  <c r="BD107" i="35" s="1"/>
  <c r="BR107" i="35" s="1"/>
  <c r="AM108" i="35"/>
  <c r="AO108" i="35"/>
  <c r="BC108" i="35" s="1"/>
  <c r="BQ108" i="35" s="1"/>
  <c r="AP108" i="35"/>
  <c r="BD108" i="35" s="1"/>
  <c r="BR108" i="35" s="1"/>
  <c r="AM109" i="35"/>
  <c r="AO109" i="35"/>
  <c r="BC109" i="35" s="1"/>
  <c r="BQ109" i="35" s="1"/>
  <c r="AP109" i="35"/>
  <c r="BD109" i="35" s="1"/>
  <c r="BR109" i="35" s="1"/>
  <c r="AM110" i="35"/>
  <c r="AO110" i="35"/>
  <c r="BC110" i="35" s="1"/>
  <c r="BQ110" i="35" s="1"/>
  <c r="AP110" i="35"/>
  <c r="BD110" i="35" s="1"/>
  <c r="BR110" i="35" s="1"/>
  <c r="AM111" i="35"/>
  <c r="AO111" i="35"/>
  <c r="BC111" i="35" s="1"/>
  <c r="BQ111" i="35" s="1"/>
  <c r="AP111" i="35"/>
  <c r="BD111" i="35" s="1"/>
  <c r="BR111" i="35" s="1"/>
  <c r="AM112" i="35"/>
  <c r="AO112" i="35"/>
  <c r="BC112" i="35" s="1"/>
  <c r="BQ112" i="35" s="1"/>
  <c r="AP112" i="35"/>
  <c r="BD112" i="35" s="1"/>
  <c r="BR112" i="35" s="1"/>
  <c r="AM113" i="35"/>
  <c r="AO113" i="35"/>
  <c r="BC113" i="35" s="1"/>
  <c r="BQ113" i="35" s="1"/>
  <c r="AP113" i="35"/>
  <c r="BD113" i="35" s="1"/>
  <c r="BR113" i="35" s="1"/>
  <c r="AM114" i="35"/>
  <c r="AO114" i="35"/>
  <c r="BC114" i="35" s="1"/>
  <c r="BQ114" i="35" s="1"/>
  <c r="AP114" i="35"/>
  <c r="BD114" i="35" s="1"/>
  <c r="BR114" i="35" s="1"/>
  <c r="AM115" i="35"/>
  <c r="AO115" i="35"/>
  <c r="BC115" i="35" s="1"/>
  <c r="BQ115" i="35" s="1"/>
  <c r="AP115" i="35"/>
  <c r="BD115" i="35" s="1"/>
  <c r="BR115" i="35" s="1"/>
  <c r="AM116" i="35"/>
  <c r="AO116" i="35"/>
  <c r="BC116" i="35" s="1"/>
  <c r="BQ116" i="35" s="1"/>
  <c r="AP116" i="35"/>
  <c r="BD116" i="35" s="1"/>
  <c r="BR116" i="35" s="1"/>
  <c r="AM117" i="35"/>
  <c r="AO117" i="35"/>
  <c r="BC117" i="35" s="1"/>
  <c r="BQ117" i="35" s="1"/>
  <c r="AP117" i="35"/>
  <c r="BD117" i="35" s="1"/>
  <c r="BR117" i="35" s="1"/>
  <c r="AM118" i="35"/>
  <c r="AO118" i="35"/>
  <c r="BC118" i="35" s="1"/>
  <c r="BQ118" i="35" s="1"/>
  <c r="AP118" i="35"/>
  <c r="BD118" i="35" s="1"/>
  <c r="BR118" i="35" s="1"/>
  <c r="AM119" i="35"/>
  <c r="AO119" i="35"/>
  <c r="BC119" i="35" s="1"/>
  <c r="BQ119" i="35" s="1"/>
  <c r="AP119" i="35"/>
  <c r="BD119" i="35" s="1"/>
  <c r="BR119" i="35" s="1"/>
  <c r="AM120" i="35"/>
  <c r="AO120" i="35"/>
  <c r="BC120" i="35" s="1"/>
  <c r="BQ120" i="35" s="1"/>
  <c r="AP120" i="35"/>
  <c r="BD120" i="35" s="1"/>
  <c r="BR120" i="35" s="1"/>
  <c r="AM121" i="35"/>
  <c r="AO121" i="35"/>
  <c r="BC121" i="35" s="1"/>
  <c r="BQ121" i="35" s="1"/>
  <c r="AP121" i="35"/>
  <c r="BD121" i="35" s="1"/>
  <c r="BR121" i="35" s="1"/>
  <c r="AM122" i="35"/>
  <c r="AO122" i="35"/>
  <c r="BC122" i="35" s="1"/>
  <c r="BQ122" i="35" s="1"/>
  <c r="AP122" i="35"/>
  <c r="BD122" i="35" s="1"/>
  <c r="BR122" i="35" s="1"/>
  <c r="AM123" i="35"/>
  <c r="AO123" i="35"/>
  <c r="BC123" i="35" s="1"/>
  <c r="BQ123" i="35" s="1"/>
  <c r="AP123" i="35"/>
  <c r="BD123" i="35" s="1"/>
  <c r="BR123" i="35" s="1"/>
  <c r="AM124" i="35"/>
  <c r="AO124" i="35"/>
  <c r="BC124" i="35" s="1"/>
  <c r="BQ124" i="35" s="1"/>
  <c r="AP124" i="35"/>
  <c r="BD124" i="35" s="1"/>
  <c r="BR124" i="35" s="1"/>
  <c r="AM125" i="35"/>
  <c r="AO125" i="35"/>
  <c r="BC125" i="35" s="1"/>
  <c r="BQ125" i="35" s="1"/>
  <c r="AP125" i="35"/>
  <c r="BD125" i="35" s="1"/>
  <c r="BR125" i="35" s="1"/>
  <c r="AM126" i="35"/>
  <c r="AO126" i="35"/>
  <c r="BC126" i="35" s="1"/>
  <c r="BQ126" i="35" s="1"/>
  <c r="AP126" i="35"/>
  <c r="BD126" i="35" s="1"/>
  <c r="BR126" i="35" s="1"/>
  <c r="AM127" i="35"/>
  <c r="AO127" i="35"/>
  <c r="BC127" i="35" s="1"/>
  <c r="BQ127" i="35" s="1"/>
  <c r="AP127" i="35"/>
  <c r="BD127" i="35" s="1"/>
  <c r="BR127" i="35" s="1"/>
  <c r="AM128" i="35"/>
  <c r="AO128" i="35"/>
  <c r="BC128" i="35" s="1"/>
  <c r="BQ128" i="35" s="1"/>
  <c r="AP128" i="35"/>
  <c r="BD128" i="35" s="1"/>
  <c r="BR128" i="35" s="1"/>
  <c r="AM129" i="35"/>
  <c r="AO129" i="35"/>
  <c r="BC129" i="35" s="1"/>
  <c r="BQ129" i="35" s="1"/>
  <c r="AP129" i="35"/>
  <c r="BD129" i="35" s="1"/>
  <c r="BR129" i="35" s="1"/>
  <c r="AM130" i="35"/>
  <c r="AO130" i="35"/>
  <c r="BC130" i="35" s="1"/>
  <c r="BQ130" i="35" s="1"/>
  <c r="AP130" i="35"/>
  <c r="BD130" i="35" s="1"/>
  <c r="BR130" i="35" s="1"/>
  <c r="AM131" i="35"/>
  <c r="AO131" i="35"/>
  <c r="BC131" i="35" s="1"/>
  <c r="BQ131" i="35" s="1"/>
  <c r="AP131" i="35"/>
  <c r="BD131" i="35" s="1"/>
  <c r="BR131" i="35" s="1"/>
  <c r="AM132" i="35"/>
  <c r="AO132" i="35"/>
  <c r="BC132" i="35" s="1"/>
  <c r="BQ132" i="35" s="1"/>
  <c r="AP132" i="35"/>
  <c r="BD132" i="35" s="1"/>
  <c r="BR132" i="35" s="1"/>
  <c r="AM133" i="35"/>
  <c r="AO133" i="35"/>
  <c r="BC133" i="35" s="1"/>
  <c r="BQ133" i="35" s="1"/>
  <c r="AP133" i="35"/>
  <c r="BD133" i="35" s="1"/>
  <c r="BR133" i="35" s="1"/>
  <c r="AM134" i="35"/>
  <c r="AO134" i="35"/>
  <c r="BC134" i="35" s="1"/>
  <c r="BQ134" i="35" s="1"/>
  <c r="AP134" i="35"/>
  <c r="BD134" i="35" s="1"/>
  <c r="BR134" i="35" s="1"/>
  <c r="AM135" i="35"/>
  <c r="AO135" i="35"/>
  <c r="BC135" i="35" s="1"/>
  <c r="BQ135" i="35" s="1"/>
  <c r="AP135" i="35"/>
  <c r="BD135" i="35" s="1"/>
  <c r="BR135" i="35" s="1"/>
  <c r="AM136" i="35"/>
  <c r="AO136" i="35"/>
  <c r="BC136" i="35" s="1"/>
  <c r="BQ136" i="35" s="1"/>
  <c r="AP136" i="35"/>
  <c r="BD136" i="35" s="1"/>
  <c r="BR136" i="35" s="1"/>
  <c r="AM137" i="35"/>
  <c r="AO137" i="35"/>
  <c r="BC137" i="35" s="1"/>
  <c r="BQ137" i="35" s="1"/>
  <c r="AP137" i="35"/>
  <c r="BD137" i="35" s="1"/>
  <c r="BR137" i="35" s="1"/>
  <c r="AM138" i="35"/>
  <c r="AO138" i="35"/>
  <c r="BC138" i="35" s="1"/>
  <c r="BQ138" i="35" s="1"/>
  <c r="AP138" i="35"/>
  <c r="BD138" i="35" s="1"/>
  <c r="BR138" i="35" s="1"/>
  <c r="AM139" i="35"/>
  <c r="AO139" i="35"/>
  <c r="BC139" i="35" s="1"/>
  <c r="BQ139" i="35" s="1"/>
  <c r="AP139" i="35"/>
  <c r="BD139" i="35" s="1"/>
  <c r="BR139" i="35" s="1"/>
  <c r="AM140" i="35"/>
  <c r="AO140" i="35"/>
  <c r="BC140" i="35" s="1"/>
  <c r="BQ140" i="35" s="1"/>
  <c r="AP140" i="35"/>
  <c r="BD140" i="35" s="1"/>
  <c r="BR140" i="35" s="1"/>
  <c r="AM141" i="35"/>
  <c r="AO141" i="35"/>
  <c r="BC141" i="35" s="1"/>
  <c r="BQ141" i="35" s="1"/>
  <c r="AP141" i="35"/>
  <c r="BD141" i="35" s="1"/>
  <c r="BR141" i="35" s="1"/>
  <c r="AM142" i="35"/>
  <c r="AO142" i="35"/>
  <c r="BC142" i="35" s="1"/>
  <c r="BQ142" i="35" s="1"/>
  <c r="AP142" i="35"/>
  <c r="BD142" i="35" s="1"/>
  <c r="BR142" i="35" s="1"/>
  <c r="AM143" i="35"/>
  <c r="AO143" i="35"/>
  <c r="BC143" i="35" s="1"/>
  <c r="BQ143" i="35" s="1"/>
  <c r="AP143" i="35"/>
  <c r="BD143" i="35" s="1"/>
  <c r="BR143" i="35" s="1"/>
  <c r="AM144" i="35"/>
  <c r="AO144" i="35"/>
  <c r="BC144" i="35" s="1"/>
  <c r="BQ144" i="35" s="1"/>
  <c r="AP144" i="35"/>
  <c r="BD144" i="35" s="1"/>
  <c r="BR144" i="35" s="1"/>
  <c r="AM145" i="35"/>
  <c r="AO145" i="35"/>
  <c r="BC145" i="35" s="1"/>
  <c r="BQ145" i="35" s="1"/>
  <c r="AP145" i="35"/>
  <c r="BD145" i="35" s="1"/>
  <c r="BR145" i="35" s="1"/>
  <c r="AM146" i="35"/>
  <c r="AO146" i="35"/>
  <c r="BC146" i="35" s="1"/>
  <c r="BQ146" i="35" s="1"/>
  <c r="AP146" i="35"/>
  <c r="BD146" i="35" s="1"/>
  <c r="BR146" i="35" s="1"/>
  <c r="AM147" i="35"/>
  <c r="AO147" i="35"/>
  <c r="BC147" i="35" s="1"/>
  <c r="BQ147" i="35" s="1"/>
  <c r="AP147" i="35"/>
  <c r="BD147" i="35" s="1"/>
  <c r="BR147" i="35" s="1"/>
  <c r="AM148" i="35"/>
  <c r="AO148" i="35"/>
  <c r="BC148" i="35" s="1"/>
  <c r="BQ148" i="35" s="1"/>
  <c r="AP148" i="35"/>
  <c r="BD148" i="35" s="1"/>
  <c r="BR148" i="35" s="1"/>
  <c r="AM149" i="35"/>
  <c r="AO149" i="35"/>
  <c r="BC149" i="35" s="1"/>
  <c r="BQ149" i="35" s="1"/>
  <c r="AP149" i="35"/>
  <c r="BD149" i="35" s="1"/>
  <c r="BR149" i="35" s="1"/>
  <c r="AM150" i="35"/>
  <c r="AO150" i="35"/>
  <c r="BC150" i="35" s="1"/>
  <c r="BQ150" i="35" s="1"/>
  <c r="AP150" i="35"/>
  <c r="BD150" i="35" s="1"/>
  <c r="BR150" i="35" s="1"/>
  <c r="AM151" i="35"/>
  <c r="AO151" i="35"/>
  <c r="BC151" i="35" s="1"/>
  <c r="BQ151" i="35" s="1"/>
  <c r="AP151" i="35"/>
  <c r="BD151" i="35" s="1"/>
  <c r="BR151" i="35" s="1"/>
  <c r="AM152" i="35"/>
  <c r="AO152" i="35"/>
  <c r="BC152" i="35" s="1"/>
  <c r="BQ152" i="35" s="1"/>
  <c r="AP152" i="35"/>
  <c r="BD152" i="35" s="1"/>
  <c r="BR152" i="35" s="1"/>
  <c r="AM153" i="35"/>
  <c r="AO153" i="35"/>
  <c r="BC153" i="35" s="1"/>
  <c r="BQ153" i="35" s="1"/>
  <c r="AP153" i="35"/>
  <c r="BD153" i="35" s="1"/>
  <c r="BR153" i="35" s="1"/>
  <c r="AM154" i="35"/>
  <c r="AO154" i="35"/>
  <c r="BC154" i="35" s="1"/>
  <c r="BQ154" i="35" s="1"/>
  <c r="AP154" i="35"/>
  <c r="BD154" i="35" s="1"/>
  <c r="BR154" i="35" s="1"/>
  <c r="AM155" i="35"/>
  <c r="AO155" i="35"/>
  <c r="BC155" i="35" s="1"/>
  <c r="BQ155" i="35" s="1"/>
  <c r="AP155" i="35"/>
  <c r="BD155" i="35" s="1"/>
  <c r="BR155" i="35" s="1"/>
  <c r="AM156" i="35"/>
  <c r="AO156" i="35"/>
  <c r="BC156" i="35" s="1"/>
  <c r="BQ156" i="35" s="1"/>
  <c r="AP156" i="35"/>
  <c r="BD156" i="35" s="1"/>
  <c r="BR156" i="35" s="1"/>
  <c r="AM157" i="35"/>
  <c r="AO157" i="35"/>
  <c r="BC157" i="35" s="1"/>
  <c r="BQ157" i="35" s="1"/>
  <c r="AP157" i="35"/>
  <c r="BD157" i="35" s="1"/>
  <c r="BR157" i="35" s="1"/>
  <c r="AM158" i="35"/>
  <c r="AO158" i="35"/>
  <c r="BC158" i="35" s="1"/>
  <c r="BQ158" i="35" s="1"/>
  <c r="AP158" i="35"/>
  <c r="BD158" i="35" s="1"/>
  <c r="BR158" i="35" s="1"/>
  <c r="AM159" i="35"/>
  <c r="AO159" i="35"/>
  <c r="BC159" i="35" s="1"/>
  <c r="BQ159" i="35" s="1"/>
  <c r="AP159" i="35"/>
  <c r="BD159" i="35" s="1"/>
  <c r="BR159" i="35" s="1"/>
  <c r="AM160" i="35"/>
  <c r="AO160" i="35"/>
  <c r="BC160" i="35" s="1"/>
  <c r="BQ160" i="35" s="1"/>
  <c r="AP160" i="35"/>
  <c r="BD160" i="35" s="1"/>
  <c r="BR160" i="35" s="1"/>
  <c r="AM161" i="35"/>
  <c r="AO161" i="35"/>
  <c r="BC161" i="35" s="1"/>
  <c r="BQ161" i="35" s="1"/>
  <c r="AP161" i="35"/>
  <c r="BD161" i="35" s="1"/>
  <c r="BR161" i="35" s="1"/>
  <c r="AM162" i="35"/>
  <c r="AO162" i="35"/>
  <c r="BC162" i="35" s="1"/>
  <c r="BQ162" i="35" s="1"/>
  <c r="AP162" i="35"/>
  <c r="BD162" i="35" s="1"/>
  <c r="BR162" i="35" s="1"/>
  <c r="AM163" i="35"/>
  <c r="AO163" i="35"/>
  <c r="BC163" i="35" s="1"/>
  <c r="BQ163" i="35" s="1"/>
  <c r="AP163" i="35"/>
  <c r="BD163" i="35" s="1"/>
  <c r="BR163" i="35" s="1"/>
  <c r="AM164" i="35"/>
  <c r="AO164" i="35"/>
  <c r="BC164" i="35" s="1"/>
  <c r="BQ164" i="35" s="1"/>
  <c r="AP164" i="35"/>
  <c r="BD164" i="35" s="1"/>
  <c r="BR164" i="35" s="1"/>
  <c r="AM165" i="35"/>
  <c r="AO165" i="35"/>
  <c r="BC165" i="35" s="1"/>
  <c r="BQ165" i="35" s="1"/>
  <c r="AP165" i="35"/>
  <c r="BD165" i="35" s="1"/>
  <c r="BR165" i="35" s="1"/>
  <c r="AM166" i="35"/>
  <c r="AO166" i="35"/>
  <c r="BC166" i="35" s="1"/>
  <c r="BQ166" i="35" s="1"/>
  <c r="AP166" i="35"/>
  <c r="BD166" i="35" s="1"/>
  <c r="BR166" i="35" s="1"/>
  <c r="AM167" i="35"/>
  <c r="AO167" i="35"/>
  <c r="BC167" i="35" s="1"/>
  <c r="BQ167" i="35" s="1"/>
  <c r="AP167" i="35"/>
  <c r="BD167" i="35" s="1"/>
  <c r="BR167" i="35" s="1"/>
  <c r="AM168" i="35"/>
  <c r="AO168" i="35"/>
  <c r="BC168" i="35" s="1"/>
  <c r="BQ168" i="35" s="1"/>
  <c r="AP168" i="35"/>
  <c r="BD168" i="35" s="1"/>
  <c r="BR168" i="35" s="1"/>
  <c r="AM169" i="35"/>
  <c r="AO169" i="35"/>
  <c r="BC169" i="35" s="1"/>
  <c r="BQ169" i="35" s="1"/>
  <c r="AP169" i="35"/>
  <c r="BD169" i="35" s="1"/>
  <c r="BR169" i="35" s="1"/>
  <c r="AM170" i="35"/>
  <c r="AO170" i="35"/>
  <c r="BC170" i="35" s="1"/>
  <c r="BQ170" i="35" s="1"/>
  <c r="AP170" i="35"/>
  <c r="BD170" i="35" s="1"/>
  <c r="BR170" i="35" s="1"/>
  <c r="AM171" i="35"/>
  <c r="AO171" i="35"/>
  <c r="BC171" i="35" s="1"/>
  <c r="BQ171" i="35" s="1"/>
  <c r="AP171" i="35"/>
  <c r="BD171" i="35" s="1"/>
  <c r="BR171" i="35" s="1"/>
  <c r="AM172" i="35"/>
  <c r="AO172" i="35"/>
  <c r="BC172" i="35" s="1"/>
  <c r="BQ172" i="35" s="1"/>
  <c r="AP172" i="35"/>
  <c r="BD172" i="35" s="1"/>
  <c r="BR172" i="35" s="1"/>
  <c r="AM173" i="35"/>
  <c r="AO173" i="35"/>
  <c r="BC173" i="35" s="1"/>
  <c r="BQ173" i="35" s="1"/>
  <c r="AP173" i="35"/>
  <c r="BD173" i="35" s="1"/>
  <c r="BR173" i="35" s="1"/>
  <c r="AM174" i="35"/>
  <c r="AO174" i="35"/>
  <c r="BC174" i="35" s="1"/>
  <c r="BQ174" i="35" s="1"/>
  <c r="AP174" i="35"/>
  <c r="BD174" i="35" s="1"/>
  <c r="BR174" i="35" s="1"/>
  <c r="AM175" i="35"/>
  <c r="AO175" i="35"/>
  <c r="BC175" i="35" s="1"/>
  <c r="BQ175" i="35" s="1"/>
  <c r="AP175" i="35"/>
  <c r="BD175" i="35" s="1"/>
  <c r="BR175" i="35" s="1"/>
  <c r="AM176" i="35"/>
  <c r="AO176" i="35"/>
  <c r="BC176" i="35" s="1"/>
  <c r="BQ176" i="35" s="1"/>
  <c r="AP176" i="35"/>
  <c r="BD176" i="35" s="1"/>
  <c r="BR176" i="35" s="1"/>
  <c r="AM177" i="35"/>
  <c r="AO177" i="35"/>
  <c r="BC177" i="35" s="1"/>
  <c r="BQ177" i="35" s="1"/>
  <c r="AP177" i="35"/>
  <c r="BD177" i="35" s="1"/>
  <c r="BR177" i="35" s="1"/>
  <c r="AM178" i="35"/>
  <c r="AN178" i="35" s="1"/>
  <c r="AO178" i="35"/>
  <c r="BC178" i="35" s="1"/>
  <c r="BQ178" i="35" s="1"/>
  <c r="AP178" i="35"/>
  <c r="BD178" i="35" s="1"/>
  <c r="BR178" i="35" s="1"/>
  <c r="AM179" i="35"/>
  <c r="AO179" i="35"/>
  <c r="BC179" i="35" s="1"/>
  <c r="BQ179" i="35" s="1"/>
  <c r="AP179" i="35"/>
  <c r="BD179" i="35" s="1"/>
  <c r="BR179" i="35" s="1"/>
  <c r="AM180" i="35"/>
  <c r="AO180" i="35"/>
  <c r="BC180" i="35" s="1"/>
  <c r="BQ180" i="35" s="1"/>
  <c r="AP180" i="35"/>
  <c r="BD180" i="35" s="1"/>
  <c r="BR180" i="35" s="1"/>
  <c r="AM181" i="35"/>
  <c r="AO181" i="35"/>
  <c r="BC181" i="35" s="1"/>
  <c r="BQ181" i="35" s="1"/>
  <c r="AP181" i="35"/>
  <c r="BD181" i="35" s="1"/>
  <c r="BR181" i="35" s="1"/>
  <c r="AM182" i="35"/>
  <c r="AO182" i="35"/>
  <c r="BC182" i="35" s="1"/>
  <c r="BQ182" i="35" s="1"/>
  <c r="AP182" i="35"/>
  <c r="BD182" i="35" s="1"/>
  <c r="BR182" i="35" s="1"/>
  <c r="AM183" i="35"/>
  <c r="AO183" i="35"/>
  <c r="BC183" i="35" s="1"/>
  <c r="BQ183" i="35" s="1"/>
  <c r="AP183" i="35"/>
  <c r="BD183" i="35" s="1"/>
  <c r="BR183" i="35" s="1"/>
  <c r="AM184" i="35"/>
  <c r="AO184" i="35"/>
  <c r="BC184" i="35" s="1"/>
  <c r="BQ184" i="35" s="1"/>
  <c r="AP184" i="35"/>
  <c r="BD184" i="35" s="1"/>
  <c r="BR184" i="35" s="1"/>
  <c r="AM185" i="35"/>
  <c r="AO185" i="35"/>
  <c r="BC185" i="35" s="1"/>
  <c r="BQ185" i="35" s="1"/>
  <c r="AP185" i="35"/>
  <c r="BD185" i="35" s="1"/>
  <c r="BR185" i="35" s="1"/>
  <c r="AM186" i="35"/>
  <c r="AO186" i="35"/>
  <c r="BC186" i="35" s="1"/>
  <c r="BQ186" i="35" s="1"/>
  <c r="AP186" i="35"/>
  <c r="BD186" i="35" s="1"/>
  <c r="BR186" i="35" s="1"/>
  <c r="AM187" i="35"/>
  <c r="AO187" i="35"/>
  <c r="BC187" i="35" s="1"/>
  <c r="BQ187" i="35" s="1"/>
  <c r="AP187" i="35"/>
  <c r="BD187" i="35" s="1"/>
  <c r="BR187" i="35" s="1"/>
  <c r="AM188" i="35"/>
  <c r="AO188" i="35"/>
  <c r="BC188" i="35" s="1"/>
  <c r="BQ188" i="35" s="1"/>
  <c r="AP188" i="35"/>
  <c r="BD188" i="35" s="1"/>
  <c r="BR188" i="35" s="1"/>
  <c r="AM189" i="35"/>
  <c r="AO189" i="35"/>
  <c r="BC189" i="35" s="1"/>
  <c r="BQ189" i="35" s="1"/>
  <c r="AP189" i="35"/>
  <c r="BD189" i="35" s="1"/>
  <c r="BR189" i="35" s="1"/>
  <c r="AM190" i="35"/>
  <c r="AO190" i="35"/>
  <c r="BC190" i="35" s="1"/>
  <c r="BQ190" i="35" s="1"/>
  <c r="AP190" i="35"/>
  <c r="BD190" i="35" s="1"/>
  <c r="BR190" i="35" s="1"/>
  <c r="AM191" i="35"/>
  <c r="AO191" i="35"/>
  <c r="BC191" i="35" s="1"/>
  <c r="BQ191" i="35" s="1"/>
  <c r="AP191" i="35"/>
  <c r="BD191" i="35" s="1"/>
  <c r="BR191" i="35" s="1"/>
  <c r="AM192" i="35"/>
  <c r="AO192" i="35"/>
  <c r="BC192" i="35" s="1"/>
  <c r="BQ192" i="35" s="1"/>
  <c r="AP192" i="35"/>
  <c r="BD192" i="35" s="1"/>
  <c r="BR192" i="35" s="1"/>
  <c r="AM193" i="35"/>
  <c r="AO193" i="35"/>
  <c r="BC193" i="35" s="1"/>
  <c r="BQ193" i="35" s="1"/>
  <c r="AP193" i="35"/>
  <c r="BD193" i="35" s="1"/>
  <c r="BR193" i="35" s="1"/>
  <c r="AM194" i="35"/>
  <c r="AN194" i="35" s="1"/>
  <c r="AO194" i="35"/>
  <c r="BC194" i="35" s="1"/>
  <c r="BQ194" i="35" s="1"/>
  <c r="AP194" i="35"/>
  <c r="BD194" i="35" s="1"/>
  <c r="BR194" i="35" s="1"/>
  <c r="AM195" i="35"/>
  <c r="AO195" i="35"/>
  <c r="BC195" i="35" s="1"/>
  <c r="BQ195" i="35" s="1"/>
  <c r="AP195" i="35"/>
  <c r="BD195" i="35" s="1"/>
  <c r="BR195" i="35" s="1"/>
  <c r="AM196" i="35"/>
  <c r="AO196" i="35"/>
  <c r="BC196" i="35" s="1"/>
  <c r="BQ196" i="35" s="1"/>
  <c r="AP196" i="35"/>
  <c r="BD196" i="35" s="1"/>
  <c r="BR196" i="35" s="1"/>
  <c r="AM197" i="35"/>
  <c r="AO197" i="35"/>
  <c r="BC197" i="35" s="1"/>
  <c r="BQ197" i="35" s="1"/>
  <c r="AP197" i="35"/>
  <c r="BD197" i="35" s="1"/>
  <c r="BR197" i="35" s="1"/>
  <c r="AM198" i="35"/>
  <c r="AO198" i="35"/>
  <c r="BC198" i="35" s="1"/>
  <c r="BQ198" i="35" s="1"/>
  <c r="AP198" i="35"/>
  <c r="BD198" i="35" s="1"/>
  <c r="BR198" i="35" s="1"/>
  <c r="AM199" i="35"/>
  <c r="AO199" i="35"/>
  <c r="BC199" i="35" s="1"/>
  <c r="BQ199" i="35" s="1"/>
  <c r="AP199" i="35"/>
  <c r="BD199" i="35" s="1"/>
  <c r="BR199" i="35" s="1"/>
  <c r="AM200" i="35"/>
  <c r="AO200" i="35"/>
  <c r="BC200" i="35" s="1"/>
  <c r="BQ200" i="35" s="1"/>
  <c r="AP200" i="35"/>
  <c r="BD200" i="35" s="1"/>
  <c r="BR200" i="35" s="1"/>
  <c r="AM201" i="35"/>
  <c r="AO201" i="35"/>
  <c r="BC201" i="35" s="1"/>
  <c r="BQ201" i="35" s="1"/>
  <c r="AP201" i="35"/>
  <c r="BD201" i="35" s="1"/>
  <c r="BR201" i="35" s="1"/>
  <c r="AM202" i="35"/>
  <c r="AO202" i="35"/>
  <c r="BC202" i="35" s="1"/>
  <c r="BQ202" i="35" s="1"/>
  <c r="AP202" i="35"/>
  <c r="BD202" i="35" s="1"/>
  <c r="BR202" i="35" s="1"/>
  <c r="AM203" i="35"/>
  <c r="AO203" i="35"/>
  <c r="BC203" i="35" s="1"/>
  <c r="BQ203" i="35" s="1"/>
  <c r="AP203" i="35"/>
  <c r="BD203" i="35" s="1"/>
  <c r="BR203" i="35" s="1"/>
  <c r="AM204" i="35"/>
  <c r="AO204" i="35"/>
  <c r="BC204" i="35" s="1"/>
  <c r="BQ204" i="35" s="1"/>
  <c r="AP204" i="35"/>
  <c r="BD204" i="35" s="1"/>
  <c r="BR204" i="35" s="1"/>
  <c r="AM205" i="35"/>
  <c r="AO205" i="35"/>
  <c r="BC205" i="35" s="1"/>
  <c r="BQ205" i="35" s="1"/>
  <c r="AP205" i="35"/>
  <c r="BD205" i="35" s="1"/>
  <c r="BR205" i="35" s="1"/>
  <c r="AM206" i="35"/>
  <c r="AO206" i="35"/>
  <c r="BC206" i="35" s="1"/>
  <c r="BQ206" i="35" s="1"/>
  <c r="AP206" i="35"/>
  <c r="BD206" i="35" s="1"/>
  <c r="BR206" i="35" s="1"/>
  <c r="AM207" i="35"/>
  <c r="AO207" i="35"/>
  <c r="BC207" i="35" s="1"/>
  <c r="BQ207" i="35" s="1"/>
  <c r="AP207" i="35"/>
  <c r="BD207" i="35" s="1"/>
  <c r="BR207" i="35" s="1"/>
  <c r="AM208" i="35"/>
  <c r="AN208" i="35" s="1"/>
  <c r="AO208" i="35"/>
  <c r="BC208" i="35" s="1"/>
  <c r="BQ208" i="35" s="1"/>
  <c r="AP208" i="35"/>
  <c r="BD208" i="35" s="1"/>
  <c r="BR208" i="35" s="1"/>
  <c r="AM209" i="35"/>
  <c r="AO209" i="35"/>
  <c r="BC209" i="35" s="1"/>
  <c r="BQ209" i="35" s="1"/>
  <c r="AP209" i="35"/>
  <c r="BD209" i="35" s="1"/>
  <c r="BR209" i="35" s="1"/>
  <c r="AM210" i="35"/>
  <c r="AO210" i="35"/>
  <c r="BC210" i="35" s="1"/>
  <c r="BQ210" i="35" s="1"/>
  <c r="AP210" i="35"/>
  <c r="BD210" i="35" s="1"/>
  <c r="BR210" i="35" s="1"/>
  <c r="AM211" i="35"/>
  <c r="AO211" i="35"/>
  <c r="BC211" i="35" s="1"/>
  <c r="BQ211" i="35" s="1"/>
  <c r="AP211" i="35"/>
  <c r="BD211" i="35" s="1"/>
  <c r="BR211" i="35" s="1"/>
  <c r="AM212" i="35"/>
  <c r="AO212" i="35"/>
  <c r="BC212" i="35" s="1"/>
  <c r="BQ212" i="35" s="1"/>
  <c r="AP212" i="35"/>
  <c r="BD212" i="35" s="1"/>
  <c r="BR212" i="35" s="1"/>
  <c r="AM213" i="35"/>
  <c r="AO213" i="35"/>
  <c r="BC213" i="35" s="1"/>
  <c r="BQ213" i="35" s="1"/>
  <c r="AP213" i="35"/>
  <c r="BD213" i="35" s="1"/>
  <c r="BR213" i="35" s="1"/>
  <c r="AM214" i="35"/>
  <c r="AO214" i="35"/>
  <c r="BC214" i="35" s="1"/>
  <c r="BQ214" i="35" s="1"/>
  <c r="AP214" i="35"/>
  <c r="BD214" i="35" s="1"/>
  <c r="BR214" i="35" s="1"/>
  <c r="AM215" i="35"/>
  <c r="AO215" i="35"/>
  <c r="BC215" i="35" s="1"/>
  <c r="BQ215" i="35" s="1"/>
  <c r="AP215" i="35"/>
  <c r="BD215" i="35" s="1"/>
  <c r="BR215" i="35" s="1"/>
  <c r="AM216" i="35"/>
  <c r="AO216" i="35"/>
  <c r="BC216" i="35" s="1"/>
  <c r="BQ216" i="35" s="1"/>
  <c r="AP216" i="35"/>
  <c r="BD216" i="35" s="1"/>
  <c r="BR216" i="35" s="1"/>
  <c r="AM217" i="35"/>
  <c r="AO217" i="35"/>
  <c r="BC217" i="35" s="1"/>
  <c r="BQ217" i="35" s="1"/>
  <c r="AP217" i="35"/>
  <c r="BD217" i="35" s="1"/>
  <c r="BR217" i="35" s="1"/>
  <c r="AM218" i="35"/>
  <c r="AO218" i="35"/>
  <c r="BC218" i="35" s="1"/>
  <c r="BQ218" i="35" s="1"/>
  <c r="AP218" i="35"/>
  <c r="BD218" i="35" s="1"/>
  <c r="BR218" i="35" s="1"/>
  <c r="AM219" i="35"/>
  <c r="AO219" i="35"/>
  <c r="BC219" i="35" s="1"/>
  <c r="BQ219" i="35" s="1"/>
  <c r="AP219" i="35"/>
  <c r="BD219" i="35" s="1"/>
  <c r="BR219" i="35" s="1"/>
  <c r="AM220" i="35"/>
  <c r="AO220" i="35"/>
  <c r="BC220" i="35" s="1"/>
  <c r="BQ220" i="35" s="1"/>
  <c r="AP220" i="35"/>
  <c r="BD220" i="35" s="1"/>
  <c r="BR220" i="35" s="1"/>
  <c r="AM221" i="35"/>
  <c r="AO221" i="35"/>
  <c r="BC221" i="35" s="1"/>
  <c r="BQ221" i="35" s="1"/>
  <c r="AP221" i="35"/>
  <c r="BD221" i="35" s="1"/>
  <c r="BR221" i="35" s="1"/>
  <c r="AM222" i="35"/>
  <c r="AO222" i="35"/>
  <c r="BC222" i="35" s="1"/>
  <c r="BQ222" i="35" s="1"/>
  <c r="AP222" i="35"/>
  <c r="BD222" i="35" s="1"/>
  <c r="BR222" i="35" s="1"/>
  <c r="AM223" i="35"/>
  <c r="AO223" i="35"/>
  <c r="BC223" i="35" s="1"/>
  <c r="BQ223" i="35" s="1"/>
  <c r="AP223" i="35"/>
  <c r="BD223" i="35" s="1"/>
  <c r="BR223" i="35" s="1"/>
  <c r="AM224" i="35"/>
  <c r="AO224" i="35"/>
  <c r="BC224" i="35" s="1"/>
  <c r="BQ224" i="35" s="1"/>
  <c r="AP224" i="35"/>
  <c r="BD224" i="35" s="1"/>
  <c r="BR224" i="35" s="1"/>
  <c r="AM225" i="35"/>
  <c r="AO225" i="35"/>
  <c r="BC225" i="35" s="1"/>
  <c r="BQ225" i="35" s="1"/>
  <c r="AP225" i="35"/>
  <c r="BD225" i="35" s="1"/>
  <c r="BR225" i="35" s="1"/>
  <c r="AM226" i="35"/>
  <c r="AO226" i="35"/>
  <c r="BC226" i="35" s="1"/>
  <c r="BQ226" i="35" s="1"/>
  <c r="AP226" i="35"/>
  <c r="BD226" i="35" s="1"/>
  <c r="BR226" i="35" s="1"/>
  <c r="AM227" i="35"/>
  <c r="AO227" i="35"/>
  <c r="BC227" i="35" s="1"/>
  <c r="BQ227" i="35" s="1"/>
  <c r="AP227" i="35"/>
  <c r="BD227" i="35" s="1"/>
  <c r="BR227" i="35" s="1"/>
  <c r="AM228" i="35"/>
  <c r="AO228" i="35"/>
  <c r="BC228" i="35" s="1"/>
  <c r="BQ228" i="35" s="1"/>
  <c r="AP228" i="35"/>
  <c r="BD228" i="35" s="1"/>
  <c r="BR228" i="35" s="1"/>
  <c r="AM229" i="35"/>
  <c r="AO229" i="35"/>
  <c r="BC229" i="35" s="1"/>
  <c r="BQ229" i="35" s="1"/>
  <c r="AP229" i="35"/>
  <c r="BD229" i="35" s="1"/>
  <c r="BR229" i="35" s="1"/>
  <c r="AM230" i="35"/>
  <c r="AO230" i="35"/>
  <c r="BC230" i="35" s="1"/>
  <c r="BQ230" i="35" s="1"/>
  <c r="AP230" i="35"/>
  <c r="BD230" i="35" s="1"/>
  <c r="BR230" i="35" s="1"/>
  <c r="AM231" i="35"/>
  <c r="AO231" i="35"/>
  <c r="BC231" i="35" s="1"/>
  <c r="BQ231" i="35" s="1"/>
  <c r="AP231" i="35"/>
  <c r="BD231" i="35" s="1"/>
  <c r="BR231" i="35" s="1"/>
  <c r="AM232" i="35"/>
  <c r="AO232" i="35"/>
  <c r="BC232" i="35" s="1"/>
  <c r="BQ232" i="35" s="1"/>
  <c r="AP232" i="35"/>
  <c r="BD232" i="35" s="1"/>
  <c r="BR232" i="35" s="1"/>
  <c r="AM233" i="35"/>
  <c r="AO233" i="35"/>
  <c r="BC233" i="35" s="1"/>
  <c r="BQ233" i="35" s="1"/>
  <c r="AP233" i="35"/>
  <c r="BD233" i="35" s="1"/>
  <c r="BR233" i="35" s="1"/>
  <c r="AM234" i="35"/>
  <c r="AO234" i="35"/>
  <c r="BC234" i="35" s="1"/>
  <c r="BQ234" i="35" s="1"/>
  <c r="AP234" i="35"/>
  <c r="BD234" i="35" s="1"/>
  <c r="BR234" i="35" s="1"/>
  <c r="AM235" i="35"/>
  <c r="AO235" i="35"/>
  <c r="BC235" i="35" s="1"/>
  <c r="BQ235" i="35" s="1"/>
  <c r="AP235" i="35"/>
  <c r="BD235" i="35" s="1"/>
  <c r="BR235" i="35" s="1"/>
  <c r="AM236" i="35"/>
  <c r="AO236" i="35"/>
  <c r="BC236" i="35" s="1"/>
  <c r="BQ236" i="35" s="1"/>
  <c r="AP236" i="35"/>
  <c r="BD236" i="35" s="1"/>
  <c r="BR236" i="35" s="1"/>
  <c r="AM237" i="35"/>
  <c r="AO237" i="35"/>
  <c r="BC237" i="35" s="1"/>
  <c r="BQ237" i="35" s="1"/>
  <c r="AP237" i="35"/>
  <c r="BD237" i="35" s="1"/>
  <c r="BR237" i="35" s="1"/>
  <c r="AM238" i="35"/>
  <c r="AO238" i="35"/>
  <c r="BC238" i="35" s="1"/>
  <c r="BQ238" i="35" s="1"/>
  <c r="AP238" i="35"/>
  <c r="BD238" i="35" s="1"/>
  <c r="BR238" i="35" s="1"/>
  <c r="AM239" i="35"/>
  <c r="AO239" i="35"/>
  <c r="BC239" i="35" s="1"/>
  <c r="BQ239" i="35" s="1"/>
  <c r="AP239" i="35"/>
  <c r="BD239" i="35" s="1"/>
  <c r="BR239" i="35" s="1"/>
  <c r="AM240" i="35"/>
  <c r="AO240" i="35"/>
  <c r="BC240" i="35" s="1"/>
  <c r="BQ240" i="35" s="1"/>
  <c r="AP240" i="35"/>
  <c r="BD240" i="35" s="1"/>
  <c r="BR240" i="35" s="1"/>
  <c r="AM241" i="35"/>
  <c r="AO241" i="35"/>
  <c r="BC241" i="35" s="1"/>
  <c r="BQ241" i="35" s="1"/>
  <c r="AP241" i="35"/>
  <c r="BD241" i="35" s="1"/>
  <c r="BR241" i="35" s="1"/>
  <c r="AM242" i="35"/>
  <c r="AO242" i="35"/>
  <c r="BC242" i="35" s="1"/>
  <c r="BQ242" i="35" s="1"/>
  <c r="AP242" i="35"/>
  <c r="BD242" i="35" s="1"/>
  <c r="BR242" i="35" s="1"/>
  <c r="AM243" i="35"/>
  <c r="AO243" i="35"/>
  <c r="BC243" i="35" s="1"/>
  <c r="BQ243" i="35" s="1"/>
  <c r="AP243" i="35"/>
  <c r="BD243" i="35" s="1"/>
  <c r="BR243" i="35" s="1"/>
  <c r="AM244" i="35"/>
  <c r="AO244" i="35"/>
  <c r="BC244" i="35" s="1"/>
  <c r="BQ244" i="35" s="1"/>
  <c r="AP244" i="35"/>
  <c r="BD244" i="35" s="1"/>
  <c r="BR244" i="35" s="1"/>
  <c r="AM245" i="35"/>
  <c r="AO245" i="35"/>
  <c r="BC245" i="35" s="1"/>
  <c r="BQ245" i="35" s="1"/>
  <c r="AP245" i="35"/>
  <c r="BD245" i="35" s="1"/>
  <c r="BR245" i="35" s="1"/>
  <c r="AM246" i="35"/>
  <c r="AO246" i="35"/>
  <c r="BC246" i="35" s="1"/>
  <c r="BQ246" i="35" s="1"/>
  <c r="AP246" i="35"/>
  <c r="BD246" i="35" s="1"/>
  <c r="BR246" i="35" s="1"/>
  <c r="AM247" i="35"/>
  <c r="AO247" i="35"/>
  <c r="BC247" i="35" s="1"/>
  <c r="BQ247" i="35" s="1"/>
  <c r="AP247" i="35"/>
  <c r="BD247" i="35" s="1"/>
  <c r="BR247" i="35" s="1"/>
  <c r="AM248" i="35"/>
  <c r="AO248" i="35"/>
  <c r="BC248" i="35" s="1"/>
  <c r="BQ248" i="35" s="1"/>
  <c r="AP248" i="35"/>
  <c r="BD248" i="35" s="1"/>
  <c r="BR248" i="35" s="1"/>
  <c r="AM249" i="35"/>
  <c r="AO249" i="35"/>
  <c r="BC249" i="35" s="1"/>
  <c r="BQ249" i="35" s="1"/>
  <c r="AP249" i="35"/>
  <c r="BD249" i="35" s="1"/>
  <c r="BR249" i="35" s="1"/>
  <c r="AM250" i="35"/>
  <c r="AO250" i="35"/>
  <c r="BC250" i="35" s="1"/>
  <c r="BQ250" i="35" s="1"/>
  <c r="AP250" i="35"/>
  <c r="BD250" i="35" s="1"/>
  <c r="BR250" i="35" s="1"/>
  <c r="AM251" i="35"/>
  <c r="AO251" i="35"/>
  <c r="BC251" i="35" s="1"/>
  <c r="BQ251" i="35" s="1"/>
  <c r="AP251" i="35"/>
  <c r="BD251" i="35" s="1"/>
  <c r="BR251" i="35" s="1"/>
  <c r="AM252" i="35"/>
  <c r="AO252" i="35"/>
  <c r="BC252" i="35" s="1"/>
  <c r="BQ252" i="35" s="1"/>
  <c r="AP252" i="35"/>
  <c r="BD252" i="35" s="1"/>
  <c r="BR252" i="35" s="1"/>
  <c r="AM253" i="35"/>
  <c r="AO253" i="35"/>
  <c r="BC253" i="35" s="1"/>
  <c r="BQ253" i="35" s="1"/>
  <c r="AP253" i="35"/>
  <c r="BD253" i="35" s="1"/>
  <c r="BR253" i="35" s="1"/>
  <c r="AM254" i="35"/>
  <c r="AO254" i="35"/>
  <c r="BC254" i="35" s="1"/>
  <c r="BQ254" i="35" s="1"/>
  <c r="AP254" i="35"/>
  <c r="BD254" i="35" s="1"/>
  <c r="BR254" i="35" s="1"/>
  <c r="AM255" i="35"/>
  <c r="AO255" i="35"/>
  <c r="BC255" i="35" s="1"/>
  <c r="BQ255" i="35" s="1"/>
  <c r="AP255" i="35"/>
  <c r="BD255" i="35" s="1"/>
  <c r="BR255" i="35" s="1"/>
  <c r="AM256" i="35"/>
  <c r="AN256" i="35" s="1"/>
  <c r="AO256" i="35"/>
  <c r="BC256" i="35" s="1"/>
  <c r="BQ256" i="35" s="1"/>
  <c r="AP256" i="35"/>
  <c r="BD256" i="35" s="1"/>
  <c r="BR256" i="35" s="1"/>
  <c r="AM257" i="35"/>
  <c r="AO257" i="35"/>
  <c r="BC257" i="35" s="1"/>
  <c r="BQ257" i="35" s="1"/>
  <c r="AP257" i="35"/>
  <c r="BD257" i="35" s="1"/>
  <c r="BR257" i="35" s="1"/>
  <c r="AM258" i="35"/>
  <c r="AO258" i="35"/>
  <c r="BC258" i="35" s="1"/>
  <c r="BQ258" i="35" s="1"/>
  <c r="AP258" i="35"/>
  <c r="BD258" i="35" s="1"/>
  <c r="BR258" i="35" s="1"/>
  <c r="AM259" i="35"/>
  <c r="AO259" i="35"/>
  <c r="BC259" i="35" s="1"/>
  <c r="BQ259" i="35" s="1"/>
  <c r="AP259" i="35"/>
  <c r="BD259" i="35" s="1"/>
  <c r="BR259" i="35" s="1"/>
  <c r="AM260" i="35"/>
  <c r="AO260" i="35"/>
  <c r="BC260" i="35" s="1"/>
  <c r="BQ260" i="35" s="1"/>
  <c r="AP260" i="35"/>
  <c r="BD260" i="35" s="1"/>
  <c r="BR260" i="35" s="1"/>
  <c r="AM261" i="35"/>
  <c r="AO261" i="35"/>
  <c r="BC261" i="35" s="1"/>
  <c r="BQ261" i="35" s="1"/>
  <c r="AP261" i="35"/>
  <c r="BD261" i="35" s="1"/>
  <c r="BR261" i="35" s="1"/>
  <c r="AM262" i="35"/>
  <c r="AO262" i="35"/>
  <c r="BC262" i="35" s="1"/>
  <c r="BQ262" i="35" s="1"/>
  <c r="AP262" i="35"/>
  <c r="BD262" i="35" s="1"/>
  <c r="BR262" i="35" s="1"/>
  <c r="AM263" i="35"/>
  <c r="AO263" i="35"/>
  <c r="BC263" i="35" s="1"/>
  <c r="BQ263" i="35" s="1"/>
  <c r="AP263" i="35"/>
  <c r="BD263" i="35" s="1"/>
  <c r="BR263" i="35" s="1"/>
  <c r="AM264" i="35"/>
  <c r="AO264" i="35"/>
  <c r="BC264" i="35" s="1"/>
  <c r="BQ264" i="35" s="1"/>
  <c r="AP264" i="35"/>
  <c r="BD264" i="35" s="1"/>
  <c r="BR264" i="35" s="1"/>
  <c r="AM265" i="35"/>
  <c r="AO265" i="35"/>
  <c r="BC265" i="35" s="1"/>
  <c r="BQ265" i="35" s="1"/>
  <c r="AP265" i="35"/>
  <c r="BD265" i="35" s="1"/>
  <c r="BR265" i="35" s="1"/>
  <c r="AM266" i="35"/>
  <c r="AO266" i="35"/>
  <c r="BC266" i="35" s="1"/>
  <c r="BQ266" i="35" s="1"/>
  <c r="AP266" i="35"/>
  <c r="BD266" i="35" s="1"/>
  <c r="BR266" i="35" s="1"/>
  <c r="AM267" i="35"/>
  <c r="AO267" i="35"/>
  <c r="BC267" i="35" s="1"/>
  <c r="BQ267" i="35" s="1"/>
  <c r="AP267" i="35"/>
  <c r="BD267" i="35" s="1"/>
  <c r="BR267" i="35" s="1"/>
  <c r="AM268" i="35"/>
  <c r="AO268" i="35"/>
  <c r="BC268" i="35" s="1"/>
  <c r="BQ268" i="35" s="1"/>
  <c r="AP268" i="35"/>
  <c r="BD268" i="35" s="1"/>
  <c r="BR268" i="35" s="1"/>
  <c r="AM269" i="35"/>
  <c r="AO269" i="35"/>
  <c r="BC269" i="35" s="1"/>
  <c r="BQ269" i="35" s="1"/>
  <c r="AP269" i="35"/>
  <c r="BD269" i="35" s="1"/>
  <c r="BR269" i="35" s="1"/>
  <c r="AM270" i="35"/>
  <c r="AO270" i="35"/>
  <c r="BC270" i="35" s="1"/>
  <c r="BQ270" i="35" s="1"/>
  <c r="AP270" i="35"/>
  <c r="BD270" i="35" s="1"/>
  <c r="BR270" i="35" s="1"/>
  <c r="AM271" i="35"/>
  <c r="AO271" i="35"/>
  <c r="BC271" i="35" s="1"/>
  <c r="BQ271" i="35" s="1"/>
  <c r="AP271" i="35"/>
  <c r="BD271" i="35" s="1"/>
  <c r="BR271" i="35" s="1"/>
  <c r="AM272" i="35"/>
  <c r="AO272" i="35"/>
  <c r="BC272" i="35" s="1"/>
  <c r="BQ272" i="35" s="1"/>
  <c r="AP272" i="35"/>
  <c r="BD272" i="35" s="1"/>
  <c r="BR272" i="35" s="1"/>
  <c r="AM273" i="35"/>
  <c r="AO273" i="35"/>
  <c r="BC273" i="35" s="1"/>
  <c r="BQ273" i="35" s="1"/>
  <c r="AP273" i="35"/>
  <c r="BD273" i="35" s="1"/>
  <c r="BR273" i="35" s="1"/>
  <c r="AM274" i="35"/>
  <c r="AO274" i="35"/>
  <c r="BC274" i="35" s="1"/>
  <c r="BQ274" i="35" s="1"/>
  <c r="AP274" i="35"/>
  <c r="BD274" i="35" s="1"/>
  <c r="BR274" i="35" s="1"/>
  <c r="AM275" i="35"/>
  <c r="AO275" i="35"/>
  <c r="BC275" i="35" s="1"/>
  <c r="BQ275" i="35" s="1"/>
  <c r="AP275" i="35"/>
  <c r="BD275" i="35" s="1"/>
  <c r="BR275" i="35" s="1"/>
  <c r="AM276" i="35"/>
  <c r="AO276" i="35"/>
  <c r="BC276" i="35" s="1"/>
  <c r="BQ276" i="35" s="1"/>
  <c r="AP276" i="35"/>
  <c r="BD276" i="35" s="1"/>
  <c r="BR276" i="35" s="1"/>
  <c r="AM277" i="35"/>
  <c r="AO277" i="35"/>
  <c r="BC277" i="35" s="1"/>
  <c r="BQ277" i="35" s="1"/>
  <c r="AP277" i="35"/>
  <c r="BD277" i="35" s="1"/>
  <c r="BR277" i="35" s="1"/>
  <c r="AM278" i="35"/>
  <c r="AO278" i="35"/>
  <c r="BC278" i="35" s="1"/>
  <c r="BQ278" i="35" s="1"/>
  <c r="AP278" i="35"/>
  <c r="BD278" i="35" s="1"/>
  <c r="BR278" i="35" s="1"/>
  <c r="AM279" i="35"/>
  <c r="AO279" i="35"/>
  <c r="BC279" i="35" s="1"/>
  <c r="BQ279" i="35" s="1"/>
  <c r="AP279" i="35"/>
  <c r="BD279" i="35" s="1"/>
  <c r="BR279" i="35" s="1"/>
  <c r="AM280" i="35"/>
  <c r="AO280" i="35"/>
  <c r="BC280" i="35" s="1"/>
  <c r="BQ280" i="35" s="1"/>
  <c r="AP280" i="35"/>
  <c r="BD280" i="35" s="1"/>
  <c r="BR280" i="35" s="1"/>
  <c r="AM281" i="35"/>
  <c r="AO281" i="35"/>
  <c r="BC281" i="35" s="1"/>
  <c r="BQ281" i="35" s="1"/>
  <c r="AP281" i="35"/>
  <c r="BD281" i="35" s="1"/>
  <c r="BR281" i="35" s="1"/>
  <c r="AM282" i="35"/>
  <c r="AO282" i="35"/>
  <c r="BC282" i="35" s="1"/>
  <c r="BQ282" i="35" s="1"/>
  <c r="AP282" i="35"/>
  <c r="BD282" i="35" s="1"/>
  <c r="BR282" i="35" s="1"/>
  <c r="AM283" i="35"/>
  <c r="AO283" i="35"/>
  <c r="BC283" i="35" s="1"/>
  <c r="BQ283" i="35" s="1"/>
  <c r="AP283" i="35"/>
  <c r="BD283" i="35" s="1"/>
  <c r="BR283" i="35" s="1"/>
  <c r="AM284" i="35"/>
  <c r="AO284" i="35"/>
  <c r="BC284" i="35" s="1"/>
  <c r="BQ284" i="35" s="1"/>
  <c r="AP284" i="35"/>
  <c r="BD284" i="35" s="1"/>
  <c r="BR284" i="35" s="1"/>
  <c r="AM285" i="35"/>
  <c r="AO285" i="35"/>
  <c r="BC285" i="35" s="1"/>
  <c r="BQ285" i="35" s="1"/>
  <c r="AP285" i="35"/>
  <c r="BD285" i="35" s="1"/>
  <c r="BR285" i="35" s="1"/>
  <c r="AM286" i="35"/>
  <c r="AO286" i="35"/>
  <c r="BC286" i="35" s="1"/>
  <c r="BQ286" i="35" s="1"/>
  <c r="AP286" i="35"/>
  <c r="BD286" i="35" s="1"/>
  <c r="BR286" i="35" s="1"/>
  <c r="AM287" i="35"/>
  <c r="AO287" i="35"/>
  <c r="BC287" i="35" s="1"/>
  <c r="BQ287" i="35" s="1"/>
  <c r="AP287" i="35"/>
  <c r="BD287" i="35" s="1"/>
  <c r="BR287" i="35" s="1"/>
  <c r="AM288" i="35"/>
  <c r="AO288" i="35"/>
  <c r="BC288" i="35" s="1"/>
  <c r="BQ288" i="35" s="1"/>
  <c r="AP288" i="35"/>
  <c r="BD288" i="35" s="1"/>
  <c r="BR288" i="35" s="1"/>
  <c r="AM289" i="35"/>
  <c r="AO289" i="35"/>
  <c r="BC289" i="35" s="1"/>
  <c r="BQ289" i="35" s="1"/>
  <c r="AP289" i="35"/>
  <c r="BD289" i="35" s="1"/>
  <c r="BR289" i="35" s="1"/>
  <c r="AM290" i="35"/>
  <c r="AO290" i="35"/>
  <c r="BC290" i="35" s="1"/>
  <c r="BQ290" i="35" s="1"/>
  <c r="AP290" i="35"/>
  <c r="BD290" i="35" s="1"/>
  <c r="BR290" i="35" s="1"/>
  <c r="AM291" i="35"/>
  <c r="AO291" i="35"/>
  <c r="BC291" i="35" s="1"/>
  <c r="BQ291" i="35" s="1"/>
  <c r="AP291" i="35"/>
  <c r="BD291" i="35" s="1"/>
  <c r="BR291" i="35" s="1"/>
  <c r="AM292" i="35"/>
  <c r="AO292" i="35"/>
  <c r="BC292" i="35" s="1"/>
  <c r="BQ292" i="35" s="1"/>
  <c r="AP292" i="35"/>
  <c r="BD292" i="35" s="1"/>
  <c r="BR292" i="35" s="1"/>
  <c r="AM293" i="35"/>
  <c r="AO293" i="35"/>
  <c r="BC293" i="35" s="1"/>
  <c r="BQ293" i="35" s="1"/>
  <c r="AP293" i="35"/>
  <c r="BD293" i="35" s="1"/>
  <c r="BR293" i="35" s="1"/>
  <c r="AM294" i="35"/>
  <c r="AO294" i="35"/>
  <c r="BC294" i="35" s="1"/>
  <c r="BQ294" i="35" s="1"/>
  <c r="AP294" i="35"/>
  <c r="BD294" i="35" s="1"/>
  <c r="BR294" i="35" s="1"/>
  <c r="AM295" i="35"/>
  <c r="AO295" i="35"/>
  <c r="BC295" i="35" s="1"/>
  <c r="BQ295" i="35" s="1"/>
  <c r="AP295" i="35"/>
  <c r="BD295" i="35" s="1"/>
  <c r="BR295" i="35" s="1"/>
  <c r="AM296" i="35"/>
  <c r="AO296" i="35"/>
  <c r="BC296" i="35" s="1"/>
  <c r="BQ296" i="35" s="1"/>
  <c r="AP296" i="35"/>
  <c r="BD296" i="35" s="1"/>
  <c r="BR296" i="35" s="1"/>
  <c r="AM297" i="35"/>
  <c r="AO297" i="35"/>
  <c r="BC297" i="35" s="1"/>
  <c r="BQ297" i="35" s="1"/>
  <c r="AP297" i="35"/>
  <c r="BD297" i="35" s="1"/>
  <c r="BR297" i="35" s="1"/>
  <c r="AM298" i="35"/>
  <c r="AO298" i="35"/>
  <c r="BC298" i="35" s="1"/>
  <c r="BQ298" i="35" s="1"/>
  <c r="AP298" i="35"/>
  <c r="BD298" i="35" s="1"/>
  <c r="BR298" i="35" s="1"/>
  <c r="AM299" i="35"/>
  <c r="AO299" i="35"/>
  <c r="BC299" i="35" s="1"/>
  <c r="BQ299" i="35" s="1"/>
  <c r="AP299" i="35"/>
  <c r="BD299" i="35" s="1"/>
  <c r="BR299" i="35" s="1"/>
  <c r="AM300" i="35"/>
  <c r="AO300" i="35"/>
  <c r="BC300" i="35" s="1"/>
  <c r="BQ300" i="35" s="1"/>
  <c r="AP300" i="35"/>
  <c r="BD300" i="35" s="1"/>
  <c r="BR300" i="35" s="1"/>
  <c r="AM301" i="35"/>
  <c r="AO301" i="35"/>
  <c r="BC301" i="35" s="1"/>
  <c r="BQ301" i="35" s="1"/>
  <c r="AP301" i="35"/>
  <c r="BD301" i="35" s="1"/>
  <c r="BR301" i="35" s="1"/>
  <c r="AM302" i="35"/>
  <c r="AO302" i="35"/>
  <c r="BC302" i="35" s="1"/>
  <c r="BQ302" i="35" s="1"/>
  <c r="AP302" i="35"/>
  <c r="BD302" i="35" s="1"/>
  <c r="BR302" i="35" s="1"/>
  <c r="AM303" i="35"/>
  <c r="AO303" i="35"/>
  <c r="BC303" i="35" s="1"/>
  <c r="BQ303" i="35" s="1"/>
  <c r="AP303" i="35"/>
  <c r="BD303" i="35" s="1"/>
  <c r="BR303" i="35" s="1"/>
  <c r="AM304" i="35"/>
  <c r="AO304" i="35"/>
  <c r="BC304" i="35" s="1"/>
  <c r="BQ304" i="35" s="1"/>
  <c r="AP304" i="35"/>
  <c r="BD304" i="35" s="1"/>
  <c r="BR304" i="35" s="1"/>
  <c r="AM305" i="35"/>
  <c r="AO305" i="35"/>
  <c r="BC305" i="35" s="1"/>
  <c r="BQ305" i="35" s="1"/>
  <c r="AP305" i="35"/>
  <c r="BD305" i="35" s="1"/>
  <c r="BR305" i="35" s="1"/>
  <c r="AM306" i="35"/>
  <c r="AO306" i="35"/>
  <c r="BC306" i="35" s="1"/>
  <c r="BQ306" i="35" s="1"/>
  <c r="AP306" i="35"/>
  <c r="BD306" i="35" s="1"/>
  <c r="BR306" i="35" s="1"/>
  <c r="AM307" i="35"/>
  <c r="AO307" i="35"/>
  <c r="BC307" i="35" s="1"/>
  <c r="BQ307" i="35" s="1"/>
  <c r="AP307" i="35"/>
  <c r="BD307" i="35" s="1"/>
  <c r="BR307" i="35" s="1"/>
  <c r="AM308" i="35"/>
  <c r="AO308" i="35"/>
  <c r="BC308" i="35" s="1"/>
  <c r="BQ308" i="35" s="1"/>
  <c r="AP308" i="35"/>
  <c r="BD308" i="35" s="1"/>
  <c r="BR308" i="35" s="1"/>
  <c r="AM309" i="35"/>
  <c r="AO309" i="35"/>
  <c r="BC309" i="35" s="1"/>
  <c r="BQ309" i="35" s="1"/>
  <c r="AP309" i="35"/>
  <c r="BD309" i="35" s="1"/>
  <c r="BR309" i="35" s="1"/>
  <c r="AM310" i="35"/>
  <c r="AO310" i="35"/>
  <c r="BC310" i="35" s="1"/>
  <c r="BQ310" i="35" s="1"/>
  <c r="AP310" i="35"/>
  <c r="BD310" i="35" s="1"/>
  <c r="BR310" i="35" s="1"/>
  <c r="AM311" i="35"/>
  <c r="AO311" i="35"/>
  <c r="BC311" i="35" s="1"/>
  <c r="BQ311" i="35" s="1"/>
  <c r="AP311" i="35"/>
  <c r="BD311" i="35" s="1"/>
  <c r="BR311" i="35" s="1"/>
  <c r="AM312" i="35"/>
  <c r="AO312" i="35"/>
  <c r="BC312" i="35" s="1"/>
  <c r="BQ312" i="35" s="1"/>
  <c r="AP312" i="35"/>
  <c r="BD312" i="35" s="1"/>
  <c r="BR312" i="35" s="1"/>
  <c r="AM313" i="35"/>
  <c r="AO313" i="35"/>
  <c r="BC313" i="35" s="1"/>
  <c r="BQ313" i="35" s="1"/>
  <c r="AP313" i="35"/>
  <c r="BD313" i="35" s="1"/>
  <c r="BR313" i="35" s="1"/>
  <c r="AM314" i="35"/>
  <c r="AO314" i="35"/>
  <c r="BC314" i="35" s="1"/>
  <c r="BQ314" i="35" s="1"/>
  <c r="AP314" i="35"/>
  <c r="BD314" i="35" s="1"/>
  <c r="BR314" i="35" s="1"/>
  <c r="AM315" i="35"/>
  <c r="AO315" i="35"/>
  <c r="BC315" i="35" s="1"/>
  <c r="BQ315" i="35" s="1"/>
  <c r="AP315" i="35"/>
  <c r="BD315" i="35" s="1"/>
  <c r="BR315" i="35" s="1"/>
  <c r="AM316" i="35"/>
  <c r="AO316" i="35"/>
  <c r="BC316" i="35" s="1"/>
  <c r="BQ316" i="35" s="1"/>
  <c r="AP316" i="35"/>
  <c r="BD316" i="35" s="1"/>
  <c r="BR316" i="35" s="1"/>
  <c r="AM317" i="35"/>
  <c r="AO317" i="35"/>
  <c r="BC317" i="35" s="1"/>
  <c r="BQ317" i="35" s="1"/>
  <c r="AP317" i="35"/>
  <c r="BD317" i="35" s="1"/>
  <c r="BR317" i="35" s="1"/>
  <c r="AM318" i="35"/>
  <c r="AO318" i="35"/>
  <c r="BC318" i="35" s="1"/>
  <c r="BQ318" i="35" s="1"/>
  <c r="AP318" i="35"/>
  <c r="BD318" i="35" s="1"/>
  <c r="BR318" i="35" s="1"/>
  <c r="AM319" i="35"/>
  <c r="AO319" i="35"/>
  <c r="BC319" i="35" s="1"/>
  <c r="BQ319" i="35" s="1"/>
  <c r="AP319" i="35"/>
  <c r="BD319" i="35" s="1"/>
  <c r="BR319" i="35" s="1"/>
  <c r="AM320" i="35"/>
  <c r="AO320" i="35"/>
  <c r="BC320" i="35" s="1"/>
  <c r="BQ320" i="35" s="1"/>
  <c r="AP320" i="35"/>
  <c r="BD320" i="35" s="1"/>
  <c r="BR320" i="35" s="1"/>
  <c r="AM321" i="35"/>
  <c r="AO321" i="35"/>
  <c r="BC321" i="35" s="1"/>
  <c r="BQ321" i="35" s="1"/>
  <c r="AP321" i="35"/>
  <c r="BD321" i="35" s="1"/>
  <c r="BR321" i="35" s="1"/>
  <c r="AM322" i="35"/>
  <c r="AO322" i="35"/>
  <c r="BC322" i="35" s="1"/>
  <c r="BQ322" i="35" s="1"/>
  <c r="AP322" i="35"/>
  <c r="BD322" i="35" s="1"/>
  <c r="BR322" i="35" s="1"/>
  <c r="AM323" i="35"/>
  <c r="AO323" i="35"/>
  <c r="BC323" i="35" s="1"/>
  <c r="BQ323" i="35" s="1"/>
  <c r="AP323" i="35"/>
  <c r="BD323" i="35" s="1"/>
  <c r="BR323" i="35" s="1"/>
  <c r="AM324" i="35"/>
  <c r="AO324" i="35"/>
  <c r="BC324" i="35" s="1"/>
  <c r="BQ324" i="35" s="1"/>
  <c r="AP324" i="35"/>
  <c r="BD324" i="35" s="1"/>
  <c r="BR324" i="35" s="1"/>
  <c r="AM325" i="35"/>
  <c r="AO325" i="35"/>
  <c r="BC325" i="35" s="1"/>
  <c r="BQ325" i="35" s="1"/>
  <c r="AP325" i="35"/>
  <c r="BD325" i="35" s="1"/>
  <c r="BR325" i="35" s="1"/>
  <c r="AM326" i="35"/>
  <c r="AO326" i="35"/>
  <c r="BC326" i="35" s="1"/>
  <c r="BQ326" i="35" s="1"/>
  <c r="AP326" i="35"/>
  <c r="BD326" i="35" s="1"/>
  <c r="BR326" i="35" s="1"/>
  <c r="AM327" i="35"/>
  <c r="AO327" i="35"/>
  <c r="BC327" i="35" s="1"/>
  <c r="BQ327" i="35" s="1"/>
  <c r="AP327" i="35"/>
  <c r="BD327" i="35" s="1"/>
  <c r="BR327" i="35" s="1"/>
  <c r="AM328" i="35"/>
  <c r="AO328" i="35"/>
  <c r="BC328" i="35" s="1"/>
  <c r="BQ328" i="35" s="1"/>
  <c r="AP328" i="35"/>
  <c r="BD328" i="35" s="1"/>
  <c r="BR328" i="35" s="1"/>
  <c r="AM329" i="35"/>
  <c r="AO329" i="35"/>
  <c r="BC329" i="35" s="1"/>
  <c r="BQ329" i="35" s="1"/>
  <c r="AP329" i="35"/>
  <c r="BD329" i="35" s="1"/>
  <c r="BR329" i="35" s="1"/>
  <c r="AM330" i="35"/>
  <c r="AO330" i="35"/>
  <c r="BC330" i="35" s="1"/>
  <c r="BQ330" i="35" s="1"/>
  <c r="AP330" i="35"/>
  <c r="BD330" i="35" s="1"/>
  <c r="BR330" i="35" s="1"/>
  <c r="AM331" i="35"/>
  <c r="AO331" i="35"/>
  <c r="BC331" i="35" s="1"/>
  <c r="BQ331" i="35" s="1"/>
  <c r="AP331" i="35"/>
  <c r="BD331" i="35" s="1"/>
  <c r="BR331" i="35" s="1"/>
  <c r="AM332" i="35"/>
  <c r="AO332" i="35"/>
  <c r="BC332" i="35" s="1"/>
  <c r="BQ332" i="35" s="1"/>
  <c r="AP332" i="35"/>
  <c r="BD332" i="35" s="1"/>
  <c r="BR332" i="35" s="1"/>
  <c r="AM333" i="35"/>
  <c r="AO333" i="35"/>
  <c r="BC333" i="35" s="1"/>
  <c r="BQ333" i="35" s="1"/>
  <c r="AP333" i="35"/>
  <c r="BD333" i="35" s="1"/>
  <c r="BR333" i="35" s="1"/>
  <c r="AM334" i="35"/>
  <c r="AO334" i="35"/>
  <c r="BC334" i="35" s="1"/>
  <c r="BQ334" i="35" s="1"/>
  <c r="AP334" i="35"/>
  <c r="BD334" i="35" s="1"/>
  <c r="BR334" i="35" s="1"/>
  <c r="AM335" i="35"/>
  <c r="AO335" i="35"/>
  <c r="BC335" i="35" s="1"/>
  <c r="BQ335" i="35" s="1"/>
  <c r="AP335" i="35"/>
  <c r="BD335" i="35" s="1"/>
  <c r="BR335" i="35" s="1"/>
  <c r="AM336" i="35"/>
  <c r="AO336" i="35"/>
  <c r="BC336" i="35" s="1"/>
  <c r="BQ336" i="35" s="1"/>
  <c r="AP336" i="35"/>
  <c r="BD336" i="35" s="1"/>
  <c r="BR336" i="35" s="1"/>
  <c r="AM337" i="35"/>
  <c r="AO337" i="35"/>
  <c r="BC337" i="35" s="1"/>
  <c r="BQ337" i="35" s="1"/>
  <c r="AP337" i="35"/>
  <c r="BD337" i="35" s="1"/>
  <c r="BR337" i="35" s="1"/>
  <c r="AM338" i="35"/>
  <c r="AO338" i="35"/>
  <c r="BC338" i="35" s="1"/>
  <c r="BQ338" i="35" s="1"/>
  <c r="AP338" i="35"/>
  <c r="BD338" i="35" s="1"/>
  <c r="BR338" i="35" s="1"/>
  <c r="AM339" i="35"/>
  <c r="AO339" i="35"/>
  <c r="BC339" i="35" s="1"/>
  <c r="BQ339" i="35" s="1"/>
  <c r="AP339" i="35"/>
  <c r="BD339" i="35" s="1"/>
  <c r="BR339" i="35" s="1"/>
  <c r="AM340" i="35"/>
  <c r="AO340" i="35"/>
  <c r="BC340" i="35" s="1"/>
  <c r="BQ340" i="35" s="1"/>
  <c r="AP340" i="35"/>
  <c r="BD340" i="35" s="1"/>
  <c r="BR340" i="35" s="1"/>
  <c r="AM341" i="35"/>
  <c r="AO341" i="35"/>
  <c r="BC341" i="35" s="1"/>
  <c r="BQ341" i="35" s="1"/>
  <c r="AP341" i="35"/>
  <c r="BD341" i="35" s="1"/>
  <c r="BR341" i="35" s="1"/>
  <c r="AM342" i="35"/>
  <c r="AO342" i="35"/>
  <c r="BC342" i="35" s="1"/>
  <c r="BQ342" i="35" s="1"/>
  <c r="AP342" i="35"/>
  <c r="BD342" i="35" s="1"/>
  <c r="BR342" i="35" s="1"/>
  <c r="AM343" i="35"/>
  <c r="AO343" i="35"/>
  <c r="BC343" i="35" s="1"/>
  <c r="BQ343" i="35" s="1"/>
  <c r="AP343" i="35"/>
  <c r="BD343" i="35" s="1"/>
  <c r="BR343" i="35" s="1"/>
  <c r="AM344" i="35"/>
  <c r="AO344" i="35"/>
  <c r="BC344" i="35" s="1"/>
  <c r="BQ344" i="35" s="1"/>
  <c r="AP344" i="35"/>
  <c r="BD344" i="35" s="1"/>
  <c r="BR344" i="35" s="1"/>
  <c r="AM345" i="35"/>
  <c r="AO345" i="35"/>
  <c r="BC345" i="35" s="1"/>
  <c r="BQ345" i="35" s="1"/>
  <c r="AP345" i="35"/>
  <c r="BD345" i="35" s="1"/>
  <c r="BR345" i="35" s="1"/>
  <c r="AM346" i="35"/>
  <c r="AO346" i="35"/>
  <c r="BC346" i="35" s="1"/>
  <c r="BQ346" i="35" s="1"/>
  <c r="AP346" i="35"/>
  <c r="BD346" i="35" s="1"/>
  <c r="BR346" i="35" s="1"/>
  <c r="AM347" i="35"/>
  <c r="AO347" i="35"/>
  <c r="BC347" i="35" s="1"/>
  <c r="BQ347" i="35" s="1"/>
  <c r="AP347" i="35"/>
  <c r="BD347" i="35" s="1"/>
  <c r="BR347" i="35" s="1"/>
  <c r="AM348" i="35"/>
  <c r="AO348" i="35"/>
  <c r="BC348" i="35" s="1"/>
  <c r="BQ348" i="35" s="1"/>
  <c r="AP348" i="35"/>
  <c r="BD348" i="35" s="1"/>
  <c r="BR348" i="35" s="1"/>
  <c r="AM349" i="35"/>
  <c r="AO349" i="35"/>
  <c r="BC349" i="35" s="1"/>
  <c r="BQ349" i="35" s="1"/>
  <c r="AP349" i="35"/>
  <c r="BD349" i="35" s="1"/>
  <c r="BR349" i="35" s="1"/>
  <c r="AM350" i="35"/>
  <c r="AO350" i="35"/>
  <c r="BC350" i="35" s="1"/>
  <c r="BQ350" i="35" s="1"/>
  <c r="AP350" i="35"/>
  <c r="BD350" i="35" s="1"/>
  <c r="BR350" i="35" s="1"/>
  <c r="AM351" i="35"/>
  <c r="AO351" i="35"/>
  <c r="BC351" i="35" s="1"/>
  <c r="BQ351" i="35" s="1"/>
  <c r="AP351" i="35"/>
  <c r="BD351" i="35" s="1"/>
  <c r="BR351" i="35" s="1"/>
  <c r="AM352" i="35"/>
  <c r="AO352" i="35"/>
  <c r="BC352" i="35" s="1"/>
  <c r="BQ352" i="35" s="1"/>
  <c r="AP352" i="35"/>
  <c r="BD352" i="35" s="1"/>
  <c r="BR352" i="35" s="1"/>
  <c r="AM353" i="35"/>
  <c r="AO353" i="35"/>
  <c r="BC353" i="35" s="1"/>
  <c r="BQ353" i="35" s="1"/>
  <c r="AP353" i="35"/>
  <c r="BD353" i="35" s="1"/>
  <c r="BR353" i="35" s="1"/>
  <c r="AM354" i="35"/>
  <c r="AO354" i="35"/>
  <c r="BC354" i="35" s="1"/>
  <c r="BQ354" i="35" s="1"/>
  <c r="AP354" i="35"/>
  <c r="BD354" i="35" s="1"/>
  <c r="BR354" i="35" s="1"/>
  <c r="AM355" i="35"/>
  <c r="AO355" i="35"/>
  <c r="BC355" i="35" s="1"/>
  <c r="BQ355" i="35" s="1"/>
  <c r="AP355" i="35"/>
  <c r="BD355" i="35" s="1"/>
  <c r="BR355" i="35" s="1"/>
  <c r="AM356" i="35"/>
  <c r="AO356" i="35"/>
  <c r="BC356" i="35" s="1"/>
  <c r="BQ356" i="35" s="1"/>
  <c r="AP356" i="35"/>
  <c r="BD356" i="35" s="1"/>
  <c r="BR356" i="35" s="1"/>
  <c r="AM357" i="35"/>
  <c r="AO357" i="35"/>
  <c r="BC357" i="35" s="1"/>
  <c r="BQ357" i="35" s="1"/>
  <c r="AP357" i="35"/>
  <c r="BD357" i="35" s="1"/>
  <c r="BR357" i="35" s="1"/>
  <c r="AM358" i="35"/>
  <c r="AO358" i="35"/>
  <c r="BC358" i="35" s="1"/>
  <c r="BQ358" i="35" s="1"/>
  <c r="AP358" i="35"/>
  <c r="BD358" i="35" s="1"/>
  <c r="BR358" i="35" s="1"/>
  <c r="AM359" i="35"/>
  <c r="AO359" i="35"/>
  <c r="BC359" i="35" s="1"/>
  <c r="BQ359" i="35" s="1"/>
  <c r="AP359" i="35"/>
  <c r="BD359" i="35" s="1"/>
  <c r="BR359" i="35" s="1"/>
  <c r="AM360" i="35"/>
  <c r="AO360" i="35"/>
  <c r="BC360" i="35" s="1"/>
  <c r="BQ360" i="35" s="1"/>
  <c r="AP360" i="35"/>
  <c r="BD360" i="35" s="1"/>
  <c r="BR360" i="35" s="1"/>
  <c r="AM361" i="35"/>
  <c r="AO361" i="35"/>
  <c r="BC361" i="35" s="1"/>
  <c r="BQ361" i="35" s="1"/>
  <c r="AP361" i="35"/>
  <c r="BD361" i="35" s="1"/>
  <c r="BR361" i="35" s="1"/>
  <c r="AM362" i="35"/>
  <c r="AO362" i="35"/>
  <c r="BC362" i="35" s="1"/>
  <c r="BQ362" i="35" s="1"/>
  <c r="AP362" i="35"/>
  <c r="BD362" i="35" s="1"/>
  <c r="BR362" i="35" s="1"/>
  <c r="AM363" i="35"/>
  <c r="AO363" i="35"/>
  <c r="BC363" i="35" s="1"/>
  <c r="BQ363" i="35" s="1"/>
  <c r="AP363" i="35"/>
  <c r="BD363" i="35" s="1"/>
  <c r="BR363" i="35" s="1"/>
  <c r="AM364" i="35"/>
  <c r="AO364" i="35"/>
  <c r="BC364" i="35" s="1"/>
  <c r="BQ364" i="35" s="1"/>
  <c r="AP364" i="35"/>
  <c r="BD364" i="35" s="1"/>
  <c r="BR364" i="35" s="1"/>
  <c r="AM365" i="35"/>
  <c r="AO365" i="35"/>
  <c r="BC365" i="35" s="1"/>
  <c r="BQ365" i="35" s="1"/>
  <c r="AP365" i="35"/>
  <c r="BD365" i="35" s="1"/>
  <c r="BR365" i="35" s="1"/>
  <c r="AM366" i="35"/>
  <c r="AO366" i="35"/>
  <c r="BC366" i="35" s="1"/>
  <c r="BQ366" i="35" s="1"/>
  <c r="AP366" i="35"/>
  <c r="BD366" i="35" s="1"/>
  <c r="BR366" i="35" s="1"/>
  <c r="AM367" i="35"/>
  <c r="AO367" i="35"/>
  <c r="BC367" i="35" s="1"/>
  <c r="BQ367" i="35" s="1"/>
  <c r="AP367" i="35"/>
  <c r="BD367" i="35" s="1"/>
  <c r="BR367" i="35" s="1"/>
  <c r="AM368" i="35"/>
  <c r="AO368" i="35"/>
  <c r="BC368" i="35" s="1"/>
  <c r="BQ368" i="35" s="1"/>
  <c r="AP368" i="35"/>
  <c r="BD368" i="35" s="1"/>
  <c r="BR368" i="35" s="1"/>
  <c r="AM369" i="35"/>
  <c r="AO369" i="35"/>
  <c r="BC369" i="35" s="1"/>
  <c r="BQ369" i="35" s="1"/>
  <c r="AP369" i="35"/>
  <c r="BD369" i="35" s="1"/>
  <c r="BR369" i="35" s="1"/>
  <c r="AM370" i="35"/>
  <c r="AO370" i="35"/>
  <c r="BC370" i="35" s="1"/>
  <c r="BQ370" i="35" s="1"/>
  <c r="AP370" i="35"/>
  <c r="BD370" i="35" s="1"/>
  <c r="BR370" i="35" s="1"/>
  <c r="AM371" i="35"/>
  <c r="AO371" i="35"/>
  <c r="BC371" i="35" s="1"/>
  <c r="BQ371" i="35" s="1"/>
  <c r="AP371" i="35"/>
  <c r="BD371" i="35" s="1"/>
  <c r="BR371" i="35" s="1"/>
  <c r="AM372" i="35"/>
  <c r="AO372" i="35"/>
  <c r="BC372" i="35" s="1"/>
  <c r="BQ372" i="35" s="1"/>
  <c r="AP372" i="35"/>
  <c r="BD372" i="35" s="1"/>
  <c r="BR372" i="35" s="1"/>
  <c r="AM373" i="35"/>
  <c r="AO373" i="35"/>
  <c r="BC373" i="35" s="1"/>
  <c r="BQ373" i="35" s="1"/>
  <c r="AP373" i="35"/>
  <c r="BD373" i="35" s="1"/>
  <c r="BR373" i="35" s="1"/>
  <c r="AM374" i="35"/>
  <c r="AO374" i="35"/>
  <c r="BC374" i="35" s="1"/>
  <c r="BQ374" i="35" s="1"/>
  <c r="AP374" i="35"/>
  <c r="BD374" i="35" s="1"/>
  <c r="BR374" i="35" s="1"/>
  <c r="AM375" i="35"/>
  <c r="AO375" i="35"/>
  <c r="BC375" i="35" s="1"/>
  <c r="BQ375" i="35" s="1"/>
  <c r="AP375" i="35"/>
  <c r="BD375" i="35" s="1"/>
  <c r="BR375" i="35" s="1"/>
  <c r="AM376" i="35"/>
  <c r="AO376" i="35"/>
  <c r="BC376" i="35" s="1"/>
  <c r="BQ376" i="35" s="1"/>
  <c r="AP376" i="35"/>
  <c r="BD376" i="35" s="1"/>
  <c r="BR376" i="35" s="1"/>
  <c r="AM377" i="35"/>
  <c r="AO377" i="35"/>
  <c r="BC377" i="35" s="1"/>
  <c r="BQ377" i="35" s="1"/>
  <c r="AP377" i="35"/>
  <c r="BD377" i="35" s="1"/>
  <c r="BR377" i="35" s="1"/>
  <c r="AM378" i="35"/>
  <c r="AO378" i="35"/>
  <c r="BC378" i="35" s="1"/>
  <c r="BQ378" i="35" s="1"/>
  <c r="AP378" i="35"/>
  <c r="BD378" i="35" s="1"/>
  <c r="BR378" i="35" s="1"/>
  <c r="AM379" i="35"/>
  <c r="AO379" i="35"/>
  <c r="BC379" i="35" s="1"/>
  <c r="BQ379" i="35" s="1"/>
  <c r="AP379" i="35"/>
  <c r="BD379" i="35" s="1"/>
  <c r="BR379" i="35" s="1"/>
  <c r="AM380" i="35"/>
  <c r="AO380" i="35"/>
  <c r="BC380" i="35" s="1"/>
  <c r="BQ380" i="35" s="1"/>
  <c r="AP380" i="35"/>
  <c r="BD380" i="35" s="1"/>
  <c r="BR380" i="35" s="1"/>
  <c r="AM381" i="35"/>
  <c r="AO381" i="35"/>
  <c r="BC381" i="35" s="1"/>
  <c r="BQ381" i="35" s="1"/>
  <c r="AP381" i="35"/>
  <c r="BD381" i="35" s="1"/>
  <c r="BR381" i="35" s="1"/>
  <c r="AM382" i="35"/>
  <c r="AO382" i="35"/>
  <c r="BC382" i="35" s="1"/>
  <c r="BQ382" i="35" s="1"/>
  <c r="AP382" i="35"/>
  <c r="BD382" i="35" s="1"/>
  <c r="BR382" i="35" s="1"/>
  <c r="AM383" i="35"/>
  <c r="AO383" i="35"/>
  <c r="BC383" i="35" s="1"/>
  <c r="BQ383" i="35" s="1"/>
  <c r="AP383" i="35"/>
  <c r="BD383" i="35" s="1"/>
  <c r="BR383" i="35" s="1"/>
  <c r="AM384" i="35"/>
  <c r="AO384" i="35"/>
  <c r="BC384" i="35" s="1"/>
  <c r="BQ384" i="35" s="1"/>
  <c r="AP384" i="35"/>
  <c r="BD384" i="35" s="1"/>
  <c r="BR384" i="35" s="1"/>
  <c r="AM385" i="35"/>
  <c r="AO385" i="35"/>
  <c r="BC385" i="35" s="1"/>
  <c r="BQ385" i="35" s="1"/>
  <c r="AP385" i="35"/>
  <c r="BD385" i="35" s="1"/>
  <c r="BR385" i="35" s="1"/>
  <c r="AM386" i="35"/>
  <c r="AO386" i="35"/>
  <c r="BC386" i="35" s="1"/>
  <c r="BQ386" i="35" s="1"/>
  <c r="AP386" i="35"/>
  <c r="BD386" i="35" s="1"/>
  <c r="BR386" i="35" s="1"/>
  <c r="AM387" i="35"/>
  <c r="AO387" i="35"/>
  <c r="BC387" i="35" s="1"/>
  <c r="BQ387" i="35" s="1"/>
  <c r="AP387" i="35"/>
  <c r="BD387" i="35" s="1"/>
  <c r="BR387" i="35" s="1"/>
  <c r="AM388" i="35"/>
  <c r="AO388" i="35"/>
  <c r="BC388" i="35" s="1"/>
  <c r="BQ388" i="35" s="1"/>
  <c r="AP388" i="35"/>
  <c r="BD388" i="35" s="1"/>
  <c r="BR388" i="35" s="1"/>
  <c r="AM389" i="35"/>
  <c r="AO389" i="35"/>
  <c r="BC389" i="35" s="1"/>
  <c r="BQ389" i="35" s="1"/>
  <c r="AP389" i="35"/>
  <c r="BD389" i="35" s="1"/>
  <c r="BR389" i="35" s="1"/>
  <c r="AM390" i="35"/>
  <c r="AO390" i="35"/>
  <c r="BC390" i="35" s="1"/>
  <c r="BQ390" i="35" s="1"/>
  <c r="AP390" i="35"/>
  <c r="BD390" i="35" s="1"/>
  <c r="BR390" i="35" s="1"/>
  <c r="AM391" i="35"/>
  <c r="AO391" i="35"/>
  <c r="BC391" i="35" s="1"/>
  <c r="BQ391" i="35" s="1"/>
  <c r="AP391" i="35"/>
  <c r="BD391" i="35" s="1"/>
  <c r="BR391" i="35" s="1"/>
  <c r="AM392" i="35"/>
  <c r="AO392" i="35"/>
  <c r="BC392" i="35" s="1"/>
  <c r="BQ392" i="35" s="1"/>
  <c r="AP392" i="35"/>
  <c r="BD392" i="35" s="1"/>
  <c r="BR392" i="35" s="1"/>
  <c r="AM393" i="35"/>
  <c r="AO393" i="35"/>
  <c r="BC393" i="35" s="1"/>
  <c r="BQ393" i="35" s="1"/>
  <c r="AP393" i="35"/>
  <c r="BD393" i="35" s="1"/>
  <c r="BR393" i="35" s="1"/>
  <c r="AM394" i="35"/>
  <c r="AO394" i="35"/>
  <c r="BC394" i="35" s="1"/>
  <c r="BQ394" i="35" s="1"/>
  <c r="AP394" i="35"/>
  <c r="BD394" i="35" s="1"/>
  <c r="BR394" i="35" s="1"/>
  <c r="AM395" i="35"/>
  <c r="AO395" i="35"/>
  <c r="BC395" i="35" s="1"/>
  <c r="BQ395" i="35" s="1"/>
  <c r="AP395" i="35"/>
  <c r="BD395" i="35" s="1"/>
  <c r="BR395" i="35" s="1"/>
  <c r="AM396" i="35"/>
  <c r="AO396" i="35"/>
  <c r="BC396" i="35" s="1"/>
  <c r="BQ396" i="35" s="1"/>
  <c r="AP396" i="35"/>
  <c r="BD396" i="35" s="1"/>
  <c r="BR396" i="35" s="1"/>
  <c r="AM397" i="35"/>
  <c r="AO397" i="35"/>
  <c r="BC397" i="35" s="1"/>
  <c r="BQ397" i="35" s="1"/>
  <c r="AP397" i="35"/>
  <c r="BD397" i="35" s="1"/>
  <c r="BR397" i="35" s="1"/>
  <c r="AM398" i="35"/>
  <c r="AO398" i="35"/>
  <c r="BC398" i="35" s="1"/>
  <c r="BQ398" i="35" s="1"/>
  <c r="AP398" i="35"/>
  <c r="BD398" i="35" s="1"/>
  <c r="BR398" i="35" s="1"/>
  <c r="AM399" i="35"/>
  <c r="AO399" i="35"/>
  <c r="BC399" i="35" s="1"/>
  <c r="BQ399" i="35" s="1"/>
  <c r="AP399" i="35"/>
  <c r="BD399" i="35" s="1"/>
  <c r="BR399" i="35" s="1"/>
  <c r="AM400" i="35"/>
  <c r="AO400" i="35"/>
  <c r="BC400" i="35" s="1"/>
  <c r="BQ400" i="35" s="1"/>
  <c r="AP400" i="35"/>
  <c r="BD400" i="35" s="1"/>
  <c r="BR400" i="35" s="1"/>
  <c r="AM401" i="35"/>
  <c r="AO401" i="35"/>
  <c r="BC401" i="35" s="1"/>
  <c r="BQ401" i="35" s="1"/>
  <c r="AP401" i="35"/>
  <c r="BD401" i="35" s="1"/>
  <c r="BR401" i="35" s="1"/>
  <c r="AM402" i="35"/>
  <c r="AO402" i="35"/>
  <c r="BC402" i="35" s="1"/>
  <c r="BQ402" i="35" s="1"/>
  <c r="AP402" i="35"/>
  <c r="BD402" i="35" s="1"/>
  <c r="BR402" i="35" s="1"/>
  <c r="AM403" i="35"/>
  <c r="AO403" i="35"/>
  <c r="BC403" i="35" s="1"/>
  <c r="BQ403" i="35" s="1"/>
  <c r="AP403" i="35"/>
  <c r="BD403" i="35" s="1"/>
  <c r="BR403" i="35" s="1"/>
  <c r="AM404" i="35"/>
  <c r="AO404" i="35"/>
  <c r="BC404" i="35" s="1"/>
  <c r="BQ404" i="35" s="1"/>
  <c r="AP404" i="35"/>
  <c r="BD404" i="35" s="1"/>
  <c r="BR404" i="35" s="1"/>
  <c r="AM405" i="35"/>
  <c r="AO405" i="35"/>
  <c r="BC405" i="35" s="1"/>
  <c r="BQ405" i="35" s="1"/>
  <c r="AP405" i="35"/>
  <c r="BD405" i="35" s="1"/>
  <c r="BR405" i="35" s="1"/>
  <c r="AM406" i="35"/>
  <c r="AO406" i="35"/>
  <c r="BC406" i="35" s="1"/>
  <c r="BQ406" i="35" s="1"/>
  <c r="AP406" i="35"/>
  <c r="BD406" i="35" s="1"/>
  <c r="BR406" i="35" s="1"/>
  <c r="AM407" i="35"/>
  <c r="AO407" i="35"/>
  <c r="BC407" i="35" s="1"/>
  <c r="BQ407" i="35" s="1"/>
  <c r="AP407" i="35"/>
  <c r="BD407" i="35" s="1"/>
  <c r="BR407" i="35" s="1"/>
  <c r="AM408" i="35"/>
  <c r="AO408" i="35"/>
  <c r="BC408" i="35" s="1"/>
  <c r="BQ408" i="35" s="1"/>
  <c r="AP408" i="35"/>
  <c r="BD408" i="35" s="1"/>
  <c r="BR408" i="35" s="1"/>
  <c r="AM409" i="35"/>
  <c r="AO409" i="35"/>
  <c r="BC409" i="35" s="1"/>
  <c r="BQ409" i="35" s="1"/>
  <c r="AP409" i="35"/>
  <c r="BD409" i="35" s="1"/>
  <c r="BR409" i="35" s="1"/>
  <c r="AM410" i="35"/>
  <c r="AO410" i="35"/>
  <c r="BC410" i="35" s="1"/>
  <c r="BQ410" i="35" s="1"/>
  <c r="AP410" i="35"/>
  <c r="BD410" i="35" s="1"/>
  <c r="BR410" i="35" s="1"/>
  <c r="AM411" i="35"/>
  <c r="AO411" i="35"/>
  <c r="BC411" i="35" s="1"/>
  <c r="BQ411" i="35" s="1"/>
  <c r="AP411" i="35"/>
  <c r="BD411" i="35" s="1"/>
  <c r="BR411" i="35" s="1"/>
  <c r="AM412" i="35"/>
  <c r="AO412" i="35"/>
  <c r="BC412" i="35" s="1"/>
  <c r="BQ412" i="35" s="1"/>
  <c r="AP412" i="35"/>
  <c r="BD412" i="35" s="1"/>
  <c r="BR412" i="35" s="1"/>
  <c r="AM413" i="35"/>
  <c r="AO413" i="35"/>
  <c r="BC413" i="35" s="1"/>
  <c r="BQ413" i="35" s="1"/>
  <c r="AP413" i="35"/>
  <c r="BD413" i="35" s="1"/>
  <c r="BR413" i="35" s="1"/>
  <c r="AM414" i="35"/>
  <c r="AO414" i="35"/>
  <c r="BC414" i="35" s="1"/>
  <c r="BQ414" i="35" s="1"/>
  <c r="AP414" i="35"/>
  <c r="BD414" i="35" s="1"/>
  <c r="BR414" i="35" s="1"/>
  <c r="AM415" i="35"/>
  <c r="AO415" i="35"/>
  <c r="BC415" i="35" s="1"/>
  <c r="BQ415" i="35" s="1"/>
  <c r="AP415" i="35"/>
  <c r="BD415" i="35" s="1"/>
  <c r="BR415" i="35" s="1"/>
  <c r="AM416" i="35"/>
  <c r="AO416" i="35"/>
  <c r="BC416" i="35" s="1"/>
  <c r="BQ416" i="35" s="1"/>
  <c r="AP416" i="35"/>
  <c r="BD416" i="35" s="1"/>
  <c r="BR416" i="35" s="1"/>
  <c r="AM417" i="35"/>
  <c r="AO417" i="35"/>
  <c r="BC417" i="35" s="1"/>
  <c r="BQ417" i="35" s="1"/>
  <c r="AP417" i="35"/>
  <c r="BD417" i="35" s="1"/>
  <c r="BR417" i="35" s="1"/>
  <c r="AM418" i="35"/>
  <c r="AO418" i="35"/>
  <c r="BC418" i="35" s="1"/>
  <c r="BQ418" i="35" s="1"/>
  <c r="AP418" i="35"/>
  <c r="BD418" i="35" s="1"/>
  <c r="BR418" i="35" s="1"/>
  <c r="AM419" i="35"/>
  <c r="AO419" i="35"/>
  <c r="BC419" i="35" s="1"/>
  <c r="BQ419" i="35" s="1"/>
  <c r="AP419" i="35"/>
  <c r="BD419" i="35" s="1"/>
  <c r="BR419" i="35" s="1"/>
  <c r="AM420" i="35"/>
  <c r="AO420" i="35"/>
  <c r="BC420" i="35" s="1"/>
  <c r="BQ420" i="35" s="1"/>
  <c r="AP420" i="35"/>
  <c r="BD420" i="35" s="1"/>
  <c r="BR420" i="35" s="1"/>
  <c r="AM421" i="35"/>
  <c r="AO421" i="35"/>
  <c r="BC421" i="35" s="1"/>
  <c r="BQ421" i="35" s="1"/>
  <c r="AP421" i="35"/>
  <c r="BD421" i="35" s="1"/>
  <c r="BR421" i="35" s="1"/>
  <c r="AM422" i="35"/>
  <c r="AO422" i="35"/>
  <c r="BC422" i="35" s="1"/>
  <c r="BQ422" i="35" s="1"/>
  <c r="AP422" i="35"/>
  <c r="BD422" i="35" s="1"/>
  <c r="BR422" i="35" s="1"/>
  <c r="AM423" i="35"/>
  <c r="AO423" i="35"/>
  <c r="BC423" i="35" s="1"/>
  <c r="BQ423" i="35" s="1"/>
  <c r="AP423" i="35"/>
  <c r="BD423" i="35" s="1"/>
  <c r="BR423" i="35" s="1"/>
  <c r="AM424" i="35"/>
  <c r="AO424" i="35"/>
  <c r="BC424" i="35" s="1"/>
  <c r="BQ424" i="35" s="1"/>
  <c r="AP424" i="35"/>
  <c r="BD424" i="35" s="1"/>
  <c r="BR424" i="35" s="1"/>
  <c r="AM425" i="35"/>
  <c r="AO425" i="35"/>
  <c r="BC425" i="35" s="1"/>
  <c r="BQ425" i="35" s="1"/>
  <c r="AP425" i="35"/>
  <c r="BD425" i="35" s="1"/>
  <c r="BR425" i="35" s="1"/>
  <c r="AM426" i="35"/>
  <c r="AO426" i="35"/>
  <c r="BC426" i="35" s="1"/>
  <c r="BQ426" i="35" s="1"/>
  <c r="AP426" i="35"/>
  <c r="BD426" i="35" s="1"/>
  <c r="BR426" i="35" s="1"/>
  <c r="AM427" i="35"/>
  <c r="AO427" i="35"/>
  <c r="BC427" i="35" s="1"/>
  <c r="BQ427" i="35" s="1"/>
  <c r="AP427" i="35"/>
  <c r="BD427" i="35" s="1"/>
  <c r="BR427" i="35" s="1"/>
  <c r="AM428" i="35"/>
  <c r="BA428" i="35" s="1"/>
  <c r="AO428" i="35"/>
  <c r="BC428" i="35" s="1"/>
  <c r="BQ428" i="35" s="1"/>
  <c r="AP428" i="35"/>
  <c r="BD428" i="35" s="1"/>
  <c r="BR428" i="35" s="1"/>
  <c r="AM429" i="35"/>
  <c r="BA429" i="35" s="1"/>
  <c r="AO429" i="35"/>
  <c r="BC429" i="35" s="1"/>
  <c r="BQ429" i="35" s="1"/>
  <c r="AP429" i="35"/>
  <c r="BD429" i="35" s="1"/>
  <c r="BR429" i="35" s="1"/>
  <c r="AM430" i="35"/>
  <c r="BA430" i="35" s="1"/>
  <c r="BB430" i="35" s="1"/>
  <c r="AO430" i="35"/>
  <c r="BC430" i="35" s="1"/>
  <c r="BQ430" i="35" s="1"/>
  <c r="AP430" i="35"/>
  <c r="BD430" i="35" s="1"/>
  <c r="BR430" i="35" s="1"/>
  <c r="AM431" i="35"/>
  <c r="BA431" i="35" s="1"/>
  <c r="BB431" i="35" s="1"/>
  <c r="AO431" i="35"/>
  <c r="BC431" i="35" s="1"/>
  <c r="BQ431" i="35" s="1"/>
  <c r="AP431" i="35"/>
  <c r="BD431" i="35" s="1"/>
  <c r="BR431" i="35" s="1"/>
  <c r="AM432" i="35"/>
  <c r="BA432" i="35" s="1"/>
  <c r="AO432" i="35"/>
  <c r="BC432" i="35" s="1"/>
  <c r="BQ432" i="35" s="1"/>
  <c r="AP432" i="35"/>
  <c r="BD432" i="35" s="1"/>
  <c r="BR432" i="35" s="1"/>
  <c r="AM433" i="35"/>
  <c r="BA433" i="35" s="1"/>
  <c r="AO433" i="35"/>
  <c r="BC433" i="35" s="1"/>
  <c r="BQ433" i="35" s="1"/>
  <c r="AP433" i="35"/>
  <c r="BD433" i="35" s="1"/>
  <c r="BR433" i="35" s="1"/>
  <c r="AM434" i="35"/>
  <c r="BA434" i="35" s="1"/>
  <c r="BB434" i="35" s="1"/>
  <c r="AO434" i="35"/>
  <c r="BC434" i="35" s="1"/>
  <c r="BQ434" i="35" s="1"/>
  <c r="AP434" i="35"/>
  <c r="BD434" i="35" s="1"/>
  <c r="BR434" i="35" s="1"/>
  <c r="AM435" i="35"/>
  <c r="BA435" i="35" s="1"/>
  <c r="BB435" i="35" s="1"/>
  <c r="AO435" i="35"/>
  <c r="BC435" i="35" s="1"/>
  <c r="BQ435" i="35" s="1"/>
  <c r="AP435" i="35"/>
  <c r="BD435" i="35" s="1"/>
  <c r="BR435" i="35" s="1"/>
  <c r="AM436" i="35"/>
  <c r="BA436" i="35" s="1"/>
  <c r="AO436" i="35"/>
  <c r="BC436" i="35" s="1"/>
  <c r="BQ436" i="35" s="1"/>
  <c r="AP436" i="35"/>
  <c r="BD436" i="35" s="1"/>
  <c r="BR436" i="35" s="1"/>
  <c r="AM437" i="35"/>
  <c r="BA437" i="35" s="1"/>
  <c r="AO437" i="35"/>
  <c r="BC437" i="35" s="1"/>
  <c r="BQ437" i="35" s="1"/>
  <c r="AP437" i="35"/>
  <c r="BD437" i="35" s="1"/>
  <c r="BR437" i="35" s="1"/>
  <c r="AM438" i="35"/>
  <c r="BA438" i="35" s="1"/>
  <c r="BB438" i="35" s="1"/>
  <c r="AO438" i="35"/>
  <c r="BC438" i="35" s="1"/>
  <c r="BQ438" i="35" s="1"/>
  <c r="AP438" i="35"/>
  <c r="BD438" i="35" s="1"/>
  <c r="BR438" i="35" s="1"/>
  <c r="AM439" i="35"/>
  <c r="BA439" i="35" s="1"/>
  <c r="BB439" i="35" s="1"/>
  <c r="AO439" i="35"/>
  <c r="BC439" i="35" s="1"/>
  <c r="BQ439" i="35" s="1"/>
  <c r="AP439" i="35"/>
  <c r="BD439" i="35" s="1"/>
  <c r="BR439" i="35" s="1"/>
  <c r="AM440" i="35"/>
  <c r="BA440" i="35" s="1"/>
  <c r="AO440" i="35"/>
  <c r="BC440" i="35" s="1"/>
  <c r="BQ440" i="35" s="1"/>
  <c r="AP440" i="35"/>
  <c r="BD440" i="35" s="1"/>
  <c r="BR440" i="35" s="1"/>
  <c r="AM441" i="35"/>
  <c r="BA441" i="35" s="1"/>
  <c r="AO441" i="35"/>
  <c r="BC441" i="35" s="1"/>
  <c r="BQ441" i="35" s="1"/>
  <c r="AP441" i="35"/>
  <c r="BD441" i="35" s="1"/>
  <c r="BR441" i="35" s="1"/>
  <c r="AM442" i="35"/>
  <c r="BA442" i="35" s="1"/>
  <c r="BB442" i="35" s="1"/>
  <c r="AO442" i="35"/>
  <c r="BC442" i="35" s="1"/>
  <c r="BQ442" i="35" s="1"/>
  <c r="AP442" i="35"/>
  <c r="BD442" i="35" s="1"/>
  <c r="BR442" i="35" s="1"/>
  <c r="AM443" i="35"/>
  <c r="BA443" i="35" s="1"/>
  <c r="BB443" i="35" s="1"/>
  <c r="AO443" i="35"/>
  <c r="BC443" i="35" s="1"/>
  <c r="BQ443" i="35" s="1"/>
  <c r="AP443" i="35"/>
  <c r="BD443" i="35" s="1"/>
  <c r="BR443" i="35" s="1"/>
  <c r="AM444" i="35"/>
  <c r="BA444" i="35" s="1"/>
  <c r="BB444" i="35" s="1"/>
  <c r="AO444" i="35"/>
  <c r="BC444" i="35" s="1"/>
  <c r="BQ444" i="35" s="1"/>
  <c r="AP444" i="35"/>
  <c r="BD444" i="35" s="1"/>
  <c r="BR444" i="35" s="1"/>
  <c r="AM445" i="35"/>
  <c r="BA445" i="35" s="1"/>
  <c r="BB445" i="35" s="1"/>
  <c r="AO445" i="35"/>
  <c r="BC445" i="35" s="1"/>
  <c r="BQ445" i="35" s="1"/>
  <c r="AP445" i="35"/>
  <c r="BD445" i="35" s="1"/>
  <c r="BR445" i="35" s="1"/>
  <c r="AM446" i="35"/>
  <c r="BA446" i="35" s="1"/>
  <c r="BB446" i="35" s="1"/>
  <c r="AO446" i="35"/>
  <c r="BC446" i="35" s="1"/>
  <c r="BQ446" i="35" s="1"/>
  <c r="AP446" i="35"/>
  <c r="BD446" i="35" s="1"/>
  <c r="BR446" i="35" s="1"/>
  <c r="AM447" i="35"/>
  <c r="BA447" i="35" s="1"/>
  <c r="BB447" i="35" s="1"/>
  <c r="AO447" i="35"/>
  <c r="BC447" i="35" s="1"/>
  <c r="BQ447" i="35" s="1"/>
  <c r="AP447" i="35"/>
  <c r="BD447" i="35" s="1"/>
  <c r="BR447" i="35" s="1"/>
  <c r="AM448" i="35"/>
  <c r="BA448" i="35" s="1"/>
  <c r="BB448" i="35" s="1"/>
  <c r="AO448" i="35"/>
  <c r="BC448" i="35" s="1"/>
  <c r="BQ448" i="35" s="1"/>
  <c r="AP448" i="35"/>
  <c r="BD448" i="35" s="1"/>
  <c r="BR448" i="35" s="1"/>
  <c r="AM449" i="35"/>
  <c r="BA449" i="35" s="1"/>
  <c r="BB449" i="35" s="1"/>
  <c r="AO449" i="35"/>
  <c r="BC449" i="35" s="1"/>
  <c r="BQ449" i="35" s="1"/>
  <c r="AP449" i="35"/>
  <c r="BD449" i="35" s="1"/>
  <c r="BR449" i="35" s="1"/>
  <c r="AM450" i="35"/>
  <c r="BA450" i="35" s="1"/>
  <c r="BB450" i="35" s="1"/>
  <c r="AO450" i="35"/>
  <c r="BC450" i="35" s="1"/>
  <c r="BQ450" i="35" s="1"/>
  <c r="AP450" i="35"/>
  <c r="BD450" i="35" s="1"/>
  <c r="BR450" i="35" s="1"/>
  <c r="AM451" i="35"/>
  <c r="BA451" i="35" s="1"/>
  <c r="BB451" i="35" s="1"/>
  <c r="AO451" i="35"/>
  <c r="BC451" i="35" s="1"/>
  <c r="BQ451" i="35" s="1"/>
  <c r="AP451" i="35"/>
  <c r="BD451" i="35" s="1"/>
  <c r="BR451" i="35" s="1"/>
  <c r="AM452" i="35"/>
  <c r="BA452" i="35" s="1"/>
  <c r="BB452" i="35" s="1"/>
  <c r="AO452" i="35"/>
  <c r="BC452" i="35" s="1"/>
  <c r="BQ452" i="35" s="1"/>
  <c r="AP452" i="35"/>
  <c r="BD452" i="35" s="1"/>
  <c r="BR452" i="35" s="1"/>
  <c r="AM453" i="35"/>
  <c r="BA453" i="35" s="1"/>
  <c r="BB453" i="35" s="1"/>
  <c r="AO453" i="35"/>
  <c r="BC453" i="35" s="1"/>
  <c r="BQ453" i="35" s="1"/>
  <c r="AP453" i="35"/>
  <c r="BD453" i="35" s="1"/>
  <c r="BR453" i="35" s="1"/>
  <c r="AM454" i="35"/>
  <c r="BA454" i="35" s="1"/>
  <c r="BB454" i="35" s="1"/>
  <c r="AO454" i="35"/>
  <c r="BC454" i="35" s="1"/>
  <c r="BQ454" i="35" s="1"/>
  <c r="AP454" i="35"/>
  <c r="BD454" i="35" s="1"/>
  <c r="BR454" i="35" s="1"/>
  <c r="AM455" i="35"/>
  <c r="BA455" i="35" s="1"/>
  <c r="BB455" i="35" s="1"/>
  <c r="AO455" i="35"/>
  <c r="BC455" i="35" s="1"/>
  <c r="BQ455" i="35" s="1"/>
  <c r="AP455" i="35"/>
  <c r="BD455" i="35" s="1"/>
  <c r="BR455" i="35" s="1"/>
  <c r="AM456" i="35"/>
  <c r="BA456" i="35" s="1"/>
  <c r="BB456" i="35" s="1"/>
  <c r="AO456" i="35"/>
  <c r="BC456" i="35" s="1"/>
  <c r="BQ456" i="35" s="1"/>
  <c r="AP456" i="35"/>
  <c r="BD456" i="35" s="1"/>
  <c r="BR456" i="35" s="1"/>
  <c r="AM457" i="35"/>
  <c r="BA457" i="35" s="1"/>
  <c r="BB457" i="35" s="1"/>
  <c r="AO457" i="35"/>
  <c r="BC457" i="35" s="1"/>
  <c r="BQ457" i="35" s="1"/>
  <c r="AP457" i="35"/>
  <c r="BD457" i="35" s="1"/>
  <c r="BR457" i="35" s="1"/>
  <c r="AM458" i="35"/>
  <c r="BA458" i="35" s="1"/>
  <c r="BB458" i="35" s="1"/>
  <c r="AO458" i="35"/>
  <c r="BC458" i="35" s="1"/>
  <c r="BQ458" i="35" s="1"/>
  <c r="AP458" i="35"/>
  <c r="BD458" i="35" s="1"/>
  <c r="BR458" i="35" s="1"/>
  <c r="AM459" i="35"/>
  <c r="BA459" i="35" s="1"/>
  <c r="BB459" i="35" s="1"/>
  <c r="AO459" i="35"/>
  <c r="BC459" i="35" s="1"/>
  <c r="BQ459" i="35" s="1"/>
  <c r="AP459" i="35"/>
  <c r="BD459" i="35" s="1"/>
  <c r="BR459" i="35" s="1"/>
  <c r="AM460" i="35"/>
  <c r="BA460" i="35" s="1"/>
  <c r="BB460" i="35" s="1"/>
  <c r="AO460" i="35"/>
  <c r="BC460" i="35" s="1"/>
  <c r="BQ460" i="35" s="1"/>
  <c r="AP460" i="35"/>
  <c r="BD460" i="35" s="1"/>
  <c r="BR460" i="35" s="1"/>
  <c r="AM461" i="35"/>
  <c r="BA461" i="35" s="1"/>
  <c r="BB461" i="35" s="1"/>
  <c r="AO461" i="35"/>
  <c r="BC461" i="35" s="1"/>
  <c r="BQ461" i="35" s="1"/>
  <c r="AP461" i="35"/>
  <c r="BD461" i="35" s="1"/>
  <c r="BR461" i="35" s="1"/>
  <c r="AM462" i="35"/>
  <c r="BA462" i="35" s="1"/>
  <c r="BB462" i="35" s="1"/>
  <c r="AO462" i="35"/>
  <c r="BC462" i="35" s="1"/>
  <c r="BQ462" i="35" s="1"/>
  <c r="AP462" i="35"/>
  <c r="BD462" i="35" s="1"/>
  <c r="BR462" i="35" s="1"/>
  <c r="AM463" i="35"/>
  <c r="BA463" i="35" s="1"/>
  <c r="BB463" i="35" s="1"/>
  <c r="AO463" i="35"/>
  <c r="BC463" i="35" s="1"/>
  <c r="BQ463" i="35" s="1"/>
  <c r="AP463" i="35"/>
  <c r="BD463" i="35" s="1"/>
  <c r="BR463" i="35" s="1"/>
  <c r="AM464" i="35"/>
  <c r="BA464" i="35" s="1"/>
  <c r="BB464" i="35" s="1"/>
  <c r="AO464" i="35"/>
  <c r="BC464" i="35" s="1"/>
  <c r="BQ464" i="35" s="1"/>
  <c r="AP464" i="35"/>
  <c r="BD464" i="35" s="1"/>
  <c r="BR464" i="35" s="1"/>
  <c r="AM465" i="35"/>
  <c r="BA465" i="35" s="1"/>
  <c r="BB465" i="35" s="1"/>
  <c r="AO465" i="35"/>
  <c r="BC465" i="35" s="1"/>
  <c r="BQ465" i="35" s="1"/>
  <c r="AP465" i="35"/>
  <c r="BD465" i="35" s="1"/>
  <c r="BR465" i="35" s="1"/>
  <c r="AM466" i="35"/>
  <c r="BA466" i="35" s="1"/>
  <c r="BB466" i="35" s="1"/>
  <c r="AO466" i="35"/>
  <c r="BC466" i="35" s="1"/>
  <c r="BQ466" i="35" s="1"/>
  <c r="AP466" i="35"/>
  <c r="BD466" i="35" s="1"/>
  <c r="BR466" i="35" s="1"/>
  <c r="AM467" i="35"/>
  <c r="BA467" i="35" s="1"/>
  <c r="BB467" i="35" s="1"/>
  <c r="AO467" i="35"/>
  <c r="BC467" i="35" s="1"/>
  <c r="BQ467" i="35" s="1"/>
  <c r="AP467" i="35"/>
  <c r="BD467" i="35" s="1"/>
  <c r="BR467" i="35" s="1"/>
  <c r="AM468" i="35"/>
  <c r="BA468" i="35" s="1"/>
  <c r="BB468" i="35" s="1"/>
  <c r="AO468" i="35"/>
  <c r="BC468" i="35" s="1"/>
  <c r="BQ468" i="35" s="1"/>
  <c r="AP468" i="35"/>
  <c r="BD468" i="35" s="1"/>
  <c r="BR468" i="35" s="1"/>
  <c r="AM469" i="35"/>
  <c r="BA469" i="35" s="1"/>
  <c r="BB469" i="35" s="1"/>
  <c r="AO469" i="35"/>
  <c r="BC469" i="35" s="1"/>
  <c r="BQ469" i="35" s="1"/>
  <c r="AP469" i="35"/>
  <c r="BD469" i="35" s="1"/>
  <c r="BR469" i="35" s="1"/>
  <c r="AM470" i="35"/>
  <c r="BA470" i="35" s="1"/>
  <c r="BB470" i="35" s="1"/>
  <c r="AO470" i="35"/>
  <c r="BC470" i="35" s="1"/>
  <c r="BQ470" i="35" s="1"/>
  <c r="AP470" i="35"/>
  <c r="BD470" i="35" s="1"/>
  <c r="BR470" i="35" s="1"/>
  <c r="AM471" i="35"/>
  <c r="BA471" i="35" s="1"/>
  <c r="BB471" i="35" s="1"/>
  <c r="AO471" i="35"/>
  <c r="BC471" i="35" s="1"/>
  <c r="BQ471" i="35" s="1"/>
  <c r="AP471" i="35"/>
  <c r="BD471" i="35" s="1"/>
  <c r="BR471" i="35" s="1"/>
  <c r="AM472" i="35"/>
  <c r="BA472" i="35" s="1"/>
  <c r="BB472" i="35" s="1"/>
  <c r="AO472" i="35"/>
  <c r="BC472" i="35" s="1"/>
  <c r="BQ472" i="35" s="1"/>
  <c r="AP472" i="35"/>
  <c r="BD472" i="35" s="1"/>
  <c r="BR472" i="35" s="1"/>
  <c r="AM473" i="35"/>
  <c r="BA473" i="35" s="1"/>
  <c r="BB473" i="35" s="1"/>
  <c r="AO473" i="35"/>
  <c r="BC473" i="35" s="1"/>
  <c r="BQ473" i="35" s="1"/>
  <c r="AP473" i="35"/>
  <c r="BD473" i="35" s="1"/>
  <c r="BR473" i="35" s="1"/>
  <c r="AM474" i="35"/>
  <c r="BA474" i="35" s="1"/>
  <c r="BB474" i="35" s="1"/>
  <c r="AO474" i="35"/>
  <c r="BC474" i="35" s="1"/>
  <c r="BQ474" i="35" s="1"/>
  <c r="AP474" i="35"/>
  <c r="BD474" i="35" s="1"/>
  <c r="BR474" i="35" s="1"/>
  <c r="AM475" i="35"/>
  <c r="BA475" i="35" s="1"/>
  <c r="BB475" i="35" s="1"/>
  <c r="AO475" i="35"/>
  <c r="BC475" i="35" s="1"/>
  <c r="BQ475" i="35" s="1"/>
  <c r="AP475" i="35"/>
  <c r="BD475" i="35" s="1"/>
  <c r="BR475" i="35" s="1"/>
  <c r="AM476" i="35"/>
  <c r="BA476" i="35" s="1"/>
  <c r="BB476" i="35" s="1"/>
  <c r="AO476" i="35"/>
  <c r="BC476" i="35" s="1"/>
  <c r="BQ476" i="35" s="1"/>
  <c r="AP476" i="35"/>
  <c r="BD476" i="35" s="1"/>
  <c r="BR476" i="35" s="1"/>
  <c r="AM477" i="35"/>
  <c r="BA477" i="35" s="1"/>
  <c r="BB477" i="35" s="1"/>
  <c r="AO477" i="35"/>
  <c r="BC477" i="35" s="1"/>
  <c r="BQ477" i="35" s="1"/>
  <c r="AP477" i="35"/>
  <c r="BD477" i="35" s="1"/>
  <c r="BR477" i="35" s="1"/>
  <c r="AM478" i="35"/>
  <c r="BA478" i="35" s="1"/>
  <c r="BB478" i="35" s="1"/>
  <c r="AO478" i="35"/>
  <c r="BC478" i="35" s="1"/>
  <c r="BQ478" i="35" s="1"/>
  <c r="AP478" i="35"/>
  <c r="BD478" i="35" s="1"/>
  <c r="BR478" i="35" s="1"/>
  <c r="AM479" i="35"/>
  <c r="BA479" i="35" s="1"/>
  <c r="BB479" i="35" s="1"/>
  <c r="AO479" i="35"/>
  <c r="BC479" i="35" s="1"/>
  <c r="BQ479" i="35" s="1"/>
  <c r="AP479" i="35"/>
  <c r="BD479" i="35" s="1"/>
  <c r="BR479" i="35" s="1"/>
  <c r="AM480" i="35"/>
  <c r="BA480" i="35" s="1"/>
  <c r="BB480" i="35" s="1"/>
  <c r="AO480" i="35"/>
  <c r="BC480" i="35" s="1"/>
  <c r="BQ480" i="35" s="1"/>
  <c r="AP480" i="35"/>
  <c r="BD480" i="35" s="1"/>
  <c r="BR480" i="35" s="1"/>
  <c r="AM481" i="35"/>
  <c r="BA481" i="35" s="1"/>
  <c r="BB481" i="35" s="1"/>
  <c r="AO481" i="35"/>
  <c r="BC481" i="35" s="1"/>
  <c r="BQ481" i="35" s="1"/>
  <c r="AP481" i="35"/>
  <c r="BD481" i="35" s="1"/>
  <c r="BR481" i="35" s="1"/>
  <c r="AM482" i="35"/>
  <c r="BA482" i="35" s="1"/>
  <c r="BB482" i="35" s="1"/>
  <c r="AO482" i="35"/>
  <c r="BC482" i="35" s="1"/>
  <c r="BQ482" i="35" s="1"/>
  <c r="AP482" i="35"/>
  <c r="BD482" i="35" s="1"/>
  <c r="BR482" i="35" s="1"/>
  <c r="AM483" i="35"/>
  <c r="BA483" i="35" s="1"/>
  <c r="BB483" i="35" s="1"/>
  <c r="AO483" i="35"/>
  <c r="BC483" i="35" s="1"/>
  <c r="BQ483" i="35" s="1"/>
  <c r="AP483" i="35"/>
  <c r="BD483" i="35" s="1"/>
  <c r="BR483" i="35" s="1"/>
  <c r="AM484" i="35"/>
  <c r="BA484" i="35" s="1"/>
  <c r="BB484" i="35" s="1"/>
  <c r="AO484" i="35"/>
  <c r="BC484" i="35" s="1"/>
  <c r="BQ484" i="35" s="1"/>
  <c r="AP484" i="35"/>
  <c r="BD484" i="35" s="1"/>
  <c r="BR484" i="35" s="1"/>
  <c r="AM485" i="35"/>
  <c r="BA485" i="35" s="1"/>
  <c r="BB485" i="35" s="1"/>
  <c r="AO485" i="35"/>
  <c r="BC485" i="35" s="1"/>
  <c r="BQ485" i="35" s="1"/>
  <c r="AP485" i="35"/>
  <c r="BD485" i="35" s="1"/>
  <c r="BR485" i="35" s="1"/>
  <c r="AM486" i="35"/>
  <c r="BA486" i="35" s="1"/>
  <c r="BB486" i="35" s="1"/>
  <c r="AO486" i="35"/>
  <c r="BC486" i="35" s="1"/>
  <c r="BQ486" i="35" s="1"/>
  <c r="AP486" i="35"/>
  <c r="BD486" i="35" s="1"/>
  <c r="BR486" i="35" s="1"/>
  <c r="AM487" i="35"/>
  <c r="BA487" i="35" s="1"/>
  <c r="BB487" i="35" s="1"/>
  <c r="AO487" i="35"/>
  <c r="BC487" i="35" s="1"/>
  <c r="BQ487" i="35" s="1"/>
  <c r="AP487" i="35"/>
  <c r="BD487" i="35" s="1"/>
  <c r="BR487" i="35" s="1"/>
  <c r="AM488" i="35"/>
  <c r="BA488" i="35" s="1"/>
  <c r="BB488" i="35" s="1"/>
  <c r="AO488" i="35"/>
  <c r="BC488" i="35" s="1"/>
  <c r="BQ488" i="35" s="1"/>
  <c r="AP488" i="35"/>
  <c r="BD488" i="35" s="1"/>
  <c r="BR488" i="35" s="1"/>
  <c r="AM489" i="35"/>
  <c r="BA489" i="35" s="1"/>
  <c r="BB489" i="35" s="1"/>
  <c r="AO489" i="35"/>
  <c r="BC489" i="35" s="1"/>
  <c r="BQ489" i="35" s="1"/>
  <c r="AP489" i="35"/>
  <c r="BD489" i="35" s="1"/>
  <c r="BR489" i="35" s="1"/>
  <c r="AM490" i="35"/>
  <c r="BA490" i="35" s="1"/>
  <c r="BB490" i="35" s="1"/>
  <c r="AO490" i="35"/>
  <c r="BC490" i="35" s="1"/>
  <c r="BQ490" i="35" s="1"/>
  <c r="AP490" i="35"/>
  <c r="BD490" i="35" s="1"/>
  <c r="BR490" i="35" s="1"/>
  <c r="AM491" i="35"/>
  <c r="BA491" i="35" s="1"/>
  <c r="BB491" i="35" s="1"/>
  <c r="AO491" i="35"/>
  <c r="BC491" i="35" s="1"/>
  <c r="BQ491" i="35" s="1"/>
  <c r="AP491" i="35"/>
  <c r="BD491" i="35" s="1"/>
  <c r="BR491" i="35" s="1"/>
  <c r="AM492" i="35"/>
  <c r="BA492" i="35" s="1"/>
  <c r="BB492" i="35" s="1"/>
  <c r="AO492" i="35"/>
  <c r="BC492" i="35" s="1"/>
  <c r="BQ492" i="35" s="1"/>
  <c r="AP492" i="35"/>
  <c r="BD492" i="35" s="1"/>
  <c r="BR492" i="35" s="1"/>
  <c r="AM493" i="35"/>
  <c r="BA493" i="35" s="1"/>
  <c r="BB493" i="35" s="1"/>
  <c r="AO493" i="35"/>
  <c r="BC493" i="35" s="1"/>
  <c r="BQ493" i="35" s="1"/>
  <c r="AP493" i="35"/>
  <c r="BD493" i="35" s="1"/>
  <c r="BR493" i="35" s="1"/>
  <c r="AM494" i="35"/>
  <c r="BA494" i="35" s="1"/>
  <c r="BB494" i="35" s="1"/>
  <c r="AO494" i="35"/>
  <c r="BC494" i="35" s="1"/>
  <c r="BQ494" i="35" s="1"/>
  <c r="AP494" i="35"/>
  <c r="BD494" i="35" s="1"/>
  <c r="BR494" i="35" s="1"/>
  <c r="AM495" i="35"/>
  <c r="BA495" i="35" s="1"/>
  <c r="BB495" i="35" s="1"/>
  <c r="AO495" i="35"/>
  <c r="BC495" i="35" s="1"/>
  <c r="BQ495" i="35" s="1"/>
  <c r="AP495" i="35"/>
  <c r="BD495" i="35" s="1"/>
  <c r="BR495" i="35" s="1"/>
  <c r="AM496" i="35"/>
  <c r="BA496" i="35" s="1"/>
  <c r="BB496" i="35" s="1"/>
  <c r="AO496" i="35"/>
  <c r="BC496" i="35" s="1"/>
  <c r="BQ496" i="35" s="1"/>
  <c r="AP496" i="35"/>
  <c r="BD496" i="35" s="1"/>
  <c r="BR496" i="35" s="1"/>
  <c r="AM497" i="35"/>
  <c r="BA497" i="35" s="1"/>
  <c r="BB497" i="35" s="1"/>
  <c r="AO497" i="35"/>
  <c r="BC497" i="35" s="1"/>
  <c r="BQ497" i="35" s="1"/>
  <c r="AP497" i="35"/>
  <c r="BD497" i="35" s="1"/>
  <c r="BR497" i="35" s="1"/>
  <c r="AM498" i="35"/>
  <c r="BA498" i="35" s="1"/>
  <c r="BB498" i="35" s="1"/>
  <c r="AO498" i="35"/>
  <c r="BC498" i="35" s="1"/>
  <c r="BQ498" i="35" s="1"/>
  <c r="AP498" i="35"/>
  <c r="BD498" i="35" s="1"/>
  <c r="BR498" i="35" s="1"/>
  <c r="AM499" i="35"/>
  <c r="BA499" i="35" s="1"/>
  <c r="BB499" i="35" s="1"/>
  <c r="AO499" i="35"/>
  <c r="BC499" i="35" s="1"/>
  <c r="BQ499" i="35" s="1"/>
  <c r="AP499" i="35"/>
  <c r="BD499" i="35" s="1"/>
  <c r="BR499" i="35" s="1"/>
  <c r="AM500" i="35"/>
  <c r="BA500" i="35" s="1"/>
  <c r="BB500" i="35" s="1"/>
  <c r="AO500" i="35"/>
  <c r="BC500" i="35" s="1"/>
  <c r="BQ500" i="35" s="1"/>
  <c r="AP500" i="35"/>
  <c r="BD500" i="35" s="1"/>
  <c r="BR500" i="35" s="1"/>
  <c r="AM501" i="35"/>
  <c r="BA501" i="35" s="1"/>
  <c r="BB501" i="35" s="1"/>
  <c r="AO501" i="35"/>
  <c r="BC501" i="35" s="1"/>
  <c r="BQ501" i="35" s="1"/>
  <c r="AP501" i="35"/>
  <c r="BD501" i="35" s="1"/>
  <c r="BR501" i="35" s="1"/>
  <c r="AM502" i="35"/>
  <c r="BA502" i="35" s="1"/>
  <c r="BB502" i="35" s="1"/>
  <c r="AO502" i="35"/>
  <c r="BC502" i="35" s="1"/>
  <c r="BQ502" i="35" s="1"/>
  <c r="AP502" i="35"/>
  <c r="BD502" i="35" s="1"/>
  <c r="BR502" i="35" s="1"/>
  <c r="AM503" i="35"/>
  <c r="BA503" i="35" s="1"/>
  <c r="BB503" i="35" s="1"/>
  <c r="AO503" i="35"/>
  <c r="BC503" i="35" s="1"/>
  <c r="BQ503" i="35" s="1"/>
  <c r="AP503" i="35"/>
  <c r="BD503" i="35" s="1"/>
  <c r="BR503" i="35" s="1"/>
  <c r="AM504" i="35"/>
  <c r="BA504" i="35" s="1"/>
  <c r="BB504" i="35" s="1"/>
  <c r="AO504" i="35"/>
  <c r="BC504" i="35" s="1"/>
  <c r="BQ504" i="35" s="1"/>
  <c r="AP504" i="35"/>
  <c r="BD504" i="35" s="1"/>
  <c r="BR504" i="35" s="1"/>
  <c r="AM505" i="35"/>
  <c r="BA505" i="35" s="1"/>
  <c r="BB505" i="35" s="1"/>
  <c r="AO505" i="35"/>
  <c r="BC505" i="35" s="1"/>
  <c r="BQ505" i="35" s="1"/>
  <c r="AP505" i="35"/>
  <c r="BD505" i="35" s="1"/>
  <c r="BR505" i="35" s="1"/>
  <c r="AO506" i="35"/>
  <c r="BC506" i="35" s="1"/>
  <c r="BQ506" i="35" s="1"/>
  <c r="AP506" i="35"/>
  <c r="BD506" i="35" s="1"/>
  <c r="BR506" i="35" s="1"/>
  <c r="AP7" i="35"/>
  <c r="BD7" i="35" s="1"/>
  <c r="BR7" i="35" s="1"/>
  <c r="BB50" i="35" l="1"/>
  <c r="BO50" i="35"/>
  <c r="BP50" i="35" s="1"/>
  <c r="BB46" i="35"/>
  <c r="BO46" i="35"/>
  <c r="BP46" i="35" s="1"/>
  <c r="BB42" i="35"/>
  <c r="BO42" i="35"/>
  <c r="BP42" i="35" s="1"/>
  <c r="BB38" i="35"/>
  <c r="BO38" i="35"/>
  <c r="BP38" i="35" s="1"/>
  <c r="BB34" i="35"/>
  <c r="BO34" i="35"/>
  <c r="BP34" i="35" s="1"/>
  <c r="BB29" i="35"/>
  <c r="BO29" i="35"/>
  <c r="BP29" i="35" s="1"/>
  <c r="BB27" i="35"/>
  <c r="BO27" i="35"/>
  <c r="BP27" i="35" s="1"/>
  <c r="BB23" i="35"/>
  <c r="BO23" i="35"/>
  <c r="BP23" i="35" s="1"/>
  <c r="BB19" i="35"/>
  <c r="BO19" i="35"/>
  <c r="BP19" i="35" s="1"/>
  <c r="BB15" i="35"/>
  <c r="BO15" i="35"/>
  <c r="BP15" i="35" s="1"/>
  <c r="BO505" i="35"/>
  <c r="BP505" i="35" s="1"/>
  <c r="BO501" i="35"/>
  <c r="BP501" i="35" s="1"/>
  <c r="BO497" i="35"/>
  <c r="BP497" i="35" s="1"/>
  <c r="BO493" i="35"/>
  <c r="BP493" i="35" s="1"/>
  <c r="BO489" i="35"/>
  <c r="BP489" i="35" s="1"/>
  <c r="BO485" i="35"/>
  <c r="BP485" i="35" s="1"/>
  <c r="BO481" i="35"/>
  <c r="BP481" i="35" s="1"/>
  <c r="BO477" i="35"/>
  <c r="BP477" i="35" s="1"/>
  <c r="BO473" i="35"/>
  <c r="BP473" i="35" s="1"/>
  <c r="BO469" i="35"/>
  <c r="BP469" i="35" s="1"/>
  <c r="BO465" i="35"/>
  <c r="BP465" i="35" s="1"/>
  <c r="BO461" i="35"/>
  <c r="BP461" i="35" s="1"/>
  <c r="BO457" i="35"/>
  <c r="BP457" i="35" s="1"/>
  <c r="BO453" i="35"/>
  <c r="BP453" i="35" s="1"/>
  <c r="BO449" i="35"/>
  <c r="BP449" i="35" s="1"/>
  <c r="BO445" i="35"/>
  <c r="BP445" i="35" s="1"/>
  <c r="BO435" i="35"/>
  <c r="BP435" i="35" s="1"/>
  <c r="BB51" i="35"/>
  <c r="BO51" i="35"/>
  <c r="BP51" i="35" s="1"/>
  <c r="BB47" i="35"/>
  <c r="BO47" i="35"/>
  <c r="BP47" i="35" s="1"/>
  <c r="BB43" i="35"/>
  <c r="BO43" i="35"/>
  <c r="BP43" i="35" s="1"/>
  <c r="BB39" i="35"/>
  <c r="BO39" i="35"/>
  <c r="BP39" i="35" s="1"/>
  <c r="BB35" i="35"/>
  <c r="BO35" i="35"/>
  <c r="BP35" i="35" s="1"/>
  <c r="BB30" i="35"/>
  <c r="BO30" i="35"/>
  <c r="BP30" i="35" s="1"/>
  <c r="BB24" i="35"/>
  <c r="BO24" i="35"/>
  <c r="BP24" i="35" s="1"/>
  <c r="BB20" i="35"/>
  <c r="BO20" i="35"/>
  <c r="BP20" i="35" s="1"/>
  <c r="BB16" i="35"/>
  <c r="BO16" i="35"/>
  <c r="BP16" i="35" s="1"/>
  <c r="BO502" i="35"/>
  <c r="BP502" i="35" s="1"/>
  <c r="BO498" i="35"/>
  <c r="BP498" i="35" s="1"/>
  <c r="BO494" i="35"/>
  <c r="BP494" i="35" s="1"/>
  <c r="BO490" i="35"/>
  <c r="BP490" i="35" s="1"/>
  <c r="BO486" i="35"/>
  <c r="BP486" i="35" s="1"/>
  <c r="BO482" i="35"/>
  <c r="BP482" i="35" s="1"/>
  <c r="BO478" i="35"/>
  <c r="BP478" i="35" s="1"/>
  <c r="BO474" i="35"/>
  <c r="BP474" i="35" s="1"/>
  <c r="BO470" i="35"/>
  <c r="BP470" i="35" s="1"/>
  <c r="BO466" i="35"/>
  <c r="BP466" i="35" s="1"/>
  <c r="BO462" i="35"/>
  <c r="BP462" i="35" s="1"/>
  <c r="BO458" i="35"/>
  <c r="BP458" i="35" s="1"/>
  <c r="BO454" i="35"/>
  <c r="BP454" i="35" s="1"/>
  <c r="BO450" i="35"/>
  <c r="BP450" i="35" s="1"/>
  <c r="BO446" i="35"/>
  <c r="BP446" i="35" s="1"/>
  <c r="BO442" i="35"/>
  <c r="BP442" i="35" s="1"/>
  <c r="BO434" i="35"/>
  <c r="BP434" i="35" s="1"/>
  <c r="BB440" i="35"/>
  <c r="BO440" i="35"/>
  <c r="BP440" i="35" s="1"/>
  <c r="BB436" i="35"/>
  <c r="BO436" i="35"/>
  <c r="BP436" i="35" s="1"/>
  <c r="BB432" i="35"/>
  <c r="BO432" i="35"/>
  <c r="BP432" i="35" s="1"/>
  <c r="BB428" i="35"/>
  <c r="BO428" i="35"/>
  <c r="BP428" i="35" s="1"/>
  <c r="BB48" i="35"/>
  <c r="BO48" i="35"/>
  <c r="BP48" i="35" s="1"/>
  <c r="BB44" i="35"/>
  <c r="BO44" i="35"/>
  <c r="BP44" i="35" s="1"/>
  <c r="BB40" i="35"/>
  <c r="BO40" i="35"/>
  <c r="BP40" i="35" s="1"/>
  <c r="BB36" i="35"/>
  <c r="BO36" i="35"/>
  <c r="BP36" i="35" s="1"/>
  <c r="BB31" i="35"/>
  <c r="BO31" i="35"/>
  <c r="BP31" i="35" s="1"/>
  <c r="BB25" i="35"/>
  <c r="BO25" i="35"/>
  <c r="BP25" i="35" s="1"/>
  <c r="BB21" i="35"/>
  <c r="BO21" i="35"/>
  <c r="BP21" i="35" s="1"/>
  <c r="BB17" i="35"/>
  <c r="BO17" i="35"/>
  <c r="BP17" i="35" s="1"/>
  <c r="BB13" i="35"/>
  <c r="BO13" i="35"/>
  <c r="BP13" i="35" s="1"/>
  <c r="BO503" i="35"/>
  <c r="BP503" i="35" s="1"/>
  <c r="BO499" i="35"/>
  <c r="BP499" i="35" s="1"/>
  <c r="BO495" i="35"/>
  <c r="BP495" i="35" s="1"/>
  <c r="BO491" i="35"/>
  <c r="BP491" i="35" s="1"/>
  <c r="BO487" i="35"/>
  <c r="BP487" i="35" s="1"/>
  <c r="BO483" i="35"/>
  <c r="BP483" i="35" s="1"/>
  <c r="BO479" i="35"/>
  <c r="BP479" i="35" s="1"/>
  <c r="BO475" i="35"/>
  <c r="BP475" i="35" s="1"/>
  <c r="BO471" i="35"/>
  <c r="BP471" i="35" s="1"/>
  <c r="BO467" i="35"/>
  <c r="BP467" i="35" s="1"/>
  <c r="BO463" i="35"/>
  <c r="BP463" i="35" s="1"/>
  <c r="BO459" i="35"/>
  <c r="BP459" i="35" s="1"/>
  <c r="BO455" i="35"/>
  <c r="BP455" i="35" s="1"/>
  <c r="BO451" i="35"/>
  <c r="BP451" i="35" s="1"/>
  <c r="BO447" i="35"/>
  <c r="BP447" i="35" s="1"/>
  <c r="BO443" i="35"/>
  <c r="BP443" i="35" s="1"/>
  <c r="BO439" i="35"/>
  <c r="BP439" i="35" s="1"/>
  <c r="BO431" i="35"/>
  <c r="BP431" i="35" s="1"/>
  <c r="BB441" i="35"/>
  <c r="BO441" i="35"/>
  <c r="BP441" i="35" s="1"/>
  <c r="BB437" i="35"/>
  <c r="BO437" i="35"/>
  <c r="BP437" i="35" s="1"/>
  <c r="BB433" i="35"/>
  <c r="BO433" i="35"/>
  <c r="BP433" i="35" s="1"/>
  <c r="BB429" i="35"/>
  <c r="BO429" i="35"/>
  <c r="BP429" i="35" s="1"/>
  <c r="BB49" i="35"/>
  <c r="BO49" i="35"/>
  <c r="BP49" i="35" s="1"/>
  <c r="BB45" i="35"/>
  <c r="BO45" i="35"/>
  <c r="BP45" i="35" s="1"/>
  <c r="BB41" i="35"/>
  <c r="BO41" i="35"/>
  <c r="BP41" i="35" s="1"/>
  <c r="BB37" i="35"/>
  <c r="BO37" i="35"/>
  <c r="BP37" i="35" s="1"/>
  <c r="BB33" i="35"/>
  <c r="BO33" i="35"/>
  <c r="BP33" i="35" s="1"/>
  <c r="BB26" i="35"/>
  <c r="BO26" i="35"/>
  <c r="BP26" i="35" s="1"/>
  <c r="BB22" i="35"/>
  <c r="BO22" i="35"/>
  <c r="BP22" i="35" s="1"/>
  <c r="BB18" i="35"/>
  <c r="BO18" i="35"/>
  <c r="BP18" i="35" s="1"/>
  <c r="BB14" i="35"/>
  <c r="BO14" i="35"/>
  <c r="BP14" i="35" s="1"/>
  <c r="BO504" i="35"/>
  <c r="BP504" i="35" s="1"/>
  <c r="BO500" i="35"/>
  <c r="BP500" i="35" s="1"/>
  <c r="BO496" i="35"/>
  <c r="BP496" i="35" s="1"/>
  <c r="BO492" i="35"/>
  <c r="BP492" i="35" s="1"/>
  <c r="BO488" i="35"/>
  <c r="BP488" i="35" s="1"/>
  <c r="BO484" i="35"/>
  <c r="BP484" i="35" s="1"/>
  <c r="BO480" i="35"/>
  <c r="BP480" i="35" s="1"/>
  <c r="BO476" i="35"/>
  <c r="BP476" i="35" s="1"/>
  <c r="BO472" i="35"/>
  <c r="BP472" i="35" s="1"/>
  <c r="BO468" i="35"/>
  <c r="BP468" i="35" s="1"/>
  <c r="BO464" i="35"/>
  <c r="BP464" i="35" s="1"/>
  <c r="BO460" i="35"/>
  <c r="BP460" i="35" s="1"/>
  <c r="BO456" i="35"/>
  <c r="BP456" i="35" s="1"/>
  <c r="BO452" i="35"/>
  <c r="BP452" i="35" s="1"/>
  <c r="BO448" i="35"/>
  <c r="BP448" i="35" s="1"/>
  <c r="BO444" i="35"/>
  <c r="BP444" i="35" s="1"/>
  <c r="BO438" i="35"/>
  <c r="BP438" i="35" s="1"/>
  <c r="BO430" i="35"/>
  <c r="BP430" i="35" s="1"/>
  <c r="AN433" i="35"/>
  <c r="AN432" i="35"/>
  <c r="AN431" i="35"/>
  <c r="AN430" i="35"/>
  <c r="AN429" i="35"/>
  <c r="AN428" i="35"/>
  <c r="BO26" i="36"/>
  <c r="BP26" i="36" s="1"/>
  <c r="BO38" i="36"/>
  <c r="BP38" i="36" s="1"/>
  <c r="BA426" i="35"/>
  <c r="AN426" i="35"/>
  <c r="BA418" i="35"/>
  <c r="AN418" i="35"/>
  <c r="BA414" i="35"/>
  <c r="AN414" i="35"/>
  <c r="BA410" i="35"/>
  <c r="AN410" i="35"/>
  <c r="BA402" i="35"/>
  <c r="AN402" i="35"/>
  <c r="BA398" i="35"/>
  <c r="AN398" i="35"/>
  <c r="BA394" i="35"/>
  <c r="AN394" i="35"/>
  <c r="BA386" i="35"/>
  <c r="AN386" i="35"/>
  <c r="BA382" i="35"/>
  <c r="AN382" i="35"/>
  <c r="BA378" i="35"/>
  <c r="AN378" i="35"/>
  <c r="BA374" i="35"/>
  <c r="AN374" i="35"/>
  <c r="BA366" i="35"/>
  <c r="AN366" i="35"/>
  <c r="BA358" i="35"/>
  <c r="AN358" i="35"/>
  <c r="BA354" i="35"/>
  <c r="AN354" i="35"/>
  <c r="BA342" i="35"/>
  <c r="AN342" i="35"/>
  <c r="BA338" i="35"/>
  <c r="AN338" i="35"/>
  <c r="BA334" i="35"/>
  <c r="AN334" i="35"/>
  <c r="BA330" i="35"/>
  <c r="AN330" i="35"/>
  <c r="BA326" i="35"/>
  <c r="AN326" i="35"/>
  <c r="BA322" i="35"/>
  <c r="AN322" i="35"/>
  <c r="BA318" i="35"/>
  <c r="AN318" i="35"/>
  <c r="BA314" i="35"/>
  <c r="AN314" i="35"/>
  <c r="BA310" i="35"/>
  <c r="AN310" i="35"/>
  <c r="BA306" i="35"/>
  <c r="AN306" i="35"/>
  <c r="BA302" i="35"/>
  <c r="AN302" i="35"/>
  <c r="BA298" i="35"/>
  <c r="AN298" i="35"/>
  <c r="BA294" i="35"/>
  <c r="AN294" i="35"/>
  <c r="BA286" i="35"/>
  <c r="AN286" i="35"/>
  <c r="BA282" i="35"/>
  <c r="AN282" i="35"/>
  <c r="BA278" i="35"/>
  <c r="AN278" i="35"/>
  <c r="BA262" i="35"/>
  <c r="AN262" i="35"/>
  <c r="BA258" i="35"/>
  <c r="AN258" i="35"/>
  <c r="BA423" i="35"/>
  <c r="AN423" i="35"/>
  <c r="BA407" i="35"/>
  <c r="AN407" i="35"/>
  <c r="BA395" i="35"/>
  <c r="AN395" i="35"/>
  <c r="BA371" i="35"/>
  <c r="AN371" i="35"/>
  <c r="BA351" i="35"/>
  <c r="AN351" i="35"/>
  <c r="BA339" i="35"/>
  <c r="AN339" i="35"/>
  <c r="BA327" i="35"/>
  <c r="AN327" i="35"/>
  <c r="BA323" i="35"/>
  <c r="AN323" i="35"/>
  <c r="BA315" i="35"/>
  <c r="AN315" i="35"/>
  <c r="BA303" i="35"/>
  <c r="AN303" i="35"/>
  <c r="BA291" i="35"/>
  <c r="AN291" i="35"/>
  <c r="BA275" i="35"/>
  <c r="AN275" i="35"/>
  <c r="BA259" i="35"/>
  <c r="AN259" i="35"/>
  <c r="AN435" i="35"/>
  <c r="BA424" i="35"/>
  <c r="AN424" i="35"/>
  <c r="BA420" i="35"/>
  <c r="AN420" i="35"/>
  <c r="BA416" i="35"/>
  <c r="AN416" i="35"/>
  <c r="BA412" i="35"/>
  <c r="AN412" i="35"/>
  <c r="BA408" i="35"/>
  <c r="AN408" i="35"/>
  <c r="BA404" i="35"/>
  <c r="AN404" i="35"/>
  <c r="BA400" i="35"/>
  <c r="AN400" i="35"/>
  <c r="BA396" i="35"/>
  <c r="AN396" i="35"/>
  <c r="BA392" i="35"/>
  <c r="AN392" i="35"/>
  <c r="BA388" i="35"/>
  <c r="AN388" i="35"/>
  <c r="BA384" i="35"/>
  <c r="AN384" i="35"/>
  <c r="BA380" i="35"/>
  <c r="AN380" i="35"/>
  <c r="BA376" i="35"/>
  <c r="AN376" i="35"/>
  <c r="BA372" i="35"/>
  <c r="AN372" i="35"/>
  <c r="BA368" i="35"/>
  <c r="AN368" i="35"/>
  <c r="BA364" i="35"/>
  <c r="AN364" i="35"/>
  <c r="BA360" i="35"/>
  <c r="AN360" i="35"/>
  <c r="BA356" i="35"/>
  <c r="AN356" i="35"/>
  <c r="BA352" i="35"/>
  <c r="AN352" i="35"/>
  <c r="BA348" i="35"/>
  <c r="AN348" i="35"/>
  <c r="BA344" i="35"/>
  <c r="AN344" i="35"/>
  <c r="BA340" i="35"/>
  <c r="AN340" i="35"/>
  <c r="BA336" i="35"/>
  <c r="AN336" i="35"/>
  <c r="BA332" i="35"/>
  <c r="AN332" i="35"/>
  <c r="BA328" i="35"/>
  <c r="AN328" i="35"/>
  <c r="BA324" i="35"/>
  <c r="AN324" i="35"/>
  <c r="BA320" i="35"/>
  <c r="AN320" i="35"/>
  <c r="BA316" i="35"/>
  <c r="AN316" i="35"/>
  <c r="BA312" i="35"/>
  <c r="AN312" i="35"/>
  <c r="BA308" i="35"/>
  <c r="AN308" i="35"/>
  <c r="BA304" i="35"/>
  <c r="AN304" i="35"/>
  <c r="BA300" i="35"/>
  <c r="AN300" i="35"/>
  <c r="BA296" i="35"/>
  <c r="AN296" i="35"/>
  <c r="BA292" i="35"/>
  <c r="AN292" i="35"/>
  <c r="BA288" i="35"/>
  <c r="AN288" i="35"/>
  <c r="BA284" i="35"/>
  <c r="AN284" i="35"/>
  <c r="BA280" i="35"/>
  <c r="AN280" i="35"/>
  <c r="BA276" i="35"/>
  <c r="AN276" i="35"/>
  <c r="BA272" i="35"/>
  <c r="AN272" i="35"/>
  <c r="BA268" i="35"/>
  <c r="AN268" i="35"/>
  <c r="BA264" i="35"/>
  <c r="AN264" i="35"/>
  <c r="BA260" i="35"/>
  <c r="AN260" i="35"/>
  <c r="BA422" i="35"/>
  <c r="AN422" i="35"/>
  <c r="BA406" i="35"/>
  <c r="AN406" i="35"/>
  <c r="BA390" i="35"/>
  <c r="AN390" i="35"/>
  <c r="BA370" i="35"/>
  <c r="AN370" i="35"/>
  <c r="BA362" i="35"/>
  <c r="AN362" i="35"/>
  <c r="BA350" i="35"/>
  <c r="AN350" i="35"/>
  <c r="BA346" i="35"/>
  <c r="AN346" i="35"/>
  <c r="BA290" i="35"/>
  <c r="AN290" i="35"/>
  <c r="BA274" i="35"/>
  <c r="AN274" i="35"/>
  <c r="BA270" i="35"/>
  <c r="AN270" i="35"/>
  <c r="BA266" i="35"/>
  <c r="AN266" i="35"/>
  <c r="BA427" i="35"/>
  <c r="AN427" i="35"/>
  <c r="BA419" i="35"/>
  <c r="AN419" i="35"/>
  <c r="BA415" i="35"/>
  <c r="AN415" i="35"/>
  <c r="BA411" i="35"/>
  <c r="AN411" i="35"/>
  <c r="BA403" i="35"/>
  <c r="AN403" i="35"/>
  <c r="BA399" i="35"/>
  <c r="AN399" i="35"/>
  <c r="BA391" i="35"/>
  <c r="AN391" i="35"/>
  <c r="BA387" i="35"/>
  <c r="AN387" i="35"/>
  <c r="BA383" i="35"/>
  <c r="AN383" i="35"/>
  <c r="BA379" i="35"/>
  <c r="AN379" i="35"/>
  <c r="BA375" i="35"/>
  <c r="AN375" i="35"/>
  <c r="BA367" i="35"/>
  <c r="AN367" i="35"/>
  <c r="BA363" i="35"/>
  <c r="AN363" i="35"/>
  <c r="BA359" i="35"/>
  <c r="AN359" i="35"/>
  <c r="BA355" i="35"/>
  <c r="AN355" i="35"/>
  <c r="BA347" i="35"/>
  <c r="AN347" i="35"/>
  <c r="BA343" i="35"/>
  <c r="AN343" i="35"/>
  <c r="BA335" i="35"/>
  <c r="AN335" i="35"/>
  <c r="BA331" i="35"/>
  <c r="AN331" i="35"/>
  <c r="BA319" i="35"/>
  <c r="AN319" i="35"/>
  <c r="BA311" i="35"/>
  <c r="AN311" i="35"/>
  <c r="BA307" i="35"/>
  <c r="AN307" i="35"/>
  <c r="BA299" i="35"/>
  <c r="AN299" i="35"/>
  <c r="BA295" i="35"/>
  <c r="AN295" i="35"/>
  <c r="BA287" i="35"/>
  <c r="AN287" i="35"/>
  <c r="BA283" i="35"/>
  <c r="AN283" i="35"/>
  <c r="BA279" i="35"/>
  <c r="AN279" i="35"/>
  <c r="BA271" i="35"/>
  <c r="AN271" i="35"/>
  <c r="BA267" i="35"/>
  <c r="AN267" i="35"/>
  <c r="BA263" i="35"/>
  <c r="AN263" i="35"/>
  <c r="BA425" i="35"/>
  <c r="AN425" i="35"/>
  <c r="BA421" i="35"/>
  <c r="AN421" i="35"/>
  <c r="BA417" i="35"/>
  <c r="AN417" i="35"/>
  <c r="BA413" i="35"/>
  <c r="AN413" i="35"/>
  <c r="BA409" i="35"/>
  <c r="AN409" i="35"/>
  <c r="BA405" i="35"/>
  <c r="AN405" i="35"/>
  <c r="BA401" i="35"/>
  <c r="AN401" i="35"/>
  <c r="BA397" i="35"/>
  <c r="AN397" i="35"/>
  <c r="BA393" i="35"/>
  <c r="AN393" i="35"/>
  <c r="BA389" i="35"/>
  <c r="AN389" i="35"/>
  <c r="BA385" i="35"/>
  <c r="AN385" i="35"/>
  <c r="BA381" i="35"/>
  <c r="AN381" i="35"/>
  <c r="BA377" i="35"/>
  <c r="AN377" i="35"/>
  <c r="BA373" i="35"/>
  <c r="AN373" i="35"/>
  <c r="BA369" i="35"/>
  <c r="AN369" i="35"/>
  <c r="BA365" i="35"/>
  <c r="AN365" i="35"/>
  <c r="BA361" i="35"/>
  <c r="AN361" i="35"/>
  <c r="BA357" i="35"/>
  <c r="AN357" i="35"/>
  <c r="BA353" i="35"/>
  <c r="AN353" i="35"/>
  <c r="BA349" i="35"/>
  <c r="AN349" i="35"/>
  <c r="BA345" i="35"/>
  <c r="AN345" i="35"/>
  <c r="BA341" i="35"/>
  <c r="AN341" i="35"/>
  <c r="BA337" i="35"/>
  <c r="AN337" i="35"/>
  <c r="BA333" i="35"/>
  <c r="AN333" i="35"/>
  <c r="BA329" i="35"/>
  <c r="AN329" i="35"/>
  <c r="BA325" i="35"/>
  <c r="AN325" i="35"/>
  <c r="BA321" i="35"/>
  <c r="AN321" i="35"/>
  <c r="BA317" i="35"/>
  <c r="AN317" i="35"/>
  <c r="BA313" i="35"/>
  <c r="AN313" i="35"/>
  <c r="BA309" i="35"/>
  <c r="AN309" i="35"/>
  <c r="BA305" i="35"/>
  <c r="AN305" i="35"/>
  <c r="BA301" i="35"/>
  <c r="AN301" i="35"/>
  <c r="BA297" i="35"/>
  <c r="AN297" i="35"/>
  <c r="BA293" i="35"/>
  <c r="AN293" i="35"/>
  <c r="BA289" i="35"/>
  <c r="AN289" i="35"/>
  <c r="BA285" i="35"/>
  <c r="AN285" i="35"/>
  <c r="BA281" i="35"/>
  <c r="AN281" i="35"/>
  <c r="BA277" i="35"/>
  <c r="AN277" i="35"/>
  <c r="BA273" i="35"/>
  <c r="AN273" i="35"/>
  <c r="BA269" i="35"/>
  <c r="AN269" i="35"/>
  <c r="BA265" i="35"/>
  <c r="AN265" i="35"/>
  <c r="BA261" i="35"/>
  <c r="AN261" i="35"/>
  <c r="AN476" i="35"/>
  <c r="AN475" i="35"/>
  <c r="AN474" i="35"/>
  <c r="AN473" i="35"/>
  <c r="AN472" i="35"/>
  <c r="AN471" i="35"/>
  <c r="AN470" i="35"/>
  <c r="AN469" i="35"/>
  <c r="AN468" i="35"/>
  <c r="AN467" i="35"/>
  <c r="AN466" i="35"/>
  <c r="AN465" i="35"/>
  <c r="AN464" i="35"/>
  <c r="AN463" i="35"/>
  <c r="AN462" i="35"/>
  <c r="AN461" i="35"/>
  <c r="AN460" i="35"/>
  <c r="AN459" i="35"/>
  <c r="AN458" i="35"/>
  <c r="AN457" i="35"/>
  <c r="AN456" i="35"/>
  <c r="AN455" i="35"/>
  <c r="AN454" i="35"/>
  <c r="AN453" i="35"/>
  <c r="AN452" i="35"/>
  <c r="AN451" i="35"/>
  <c r="AN450" i="35"/>
  <c r="AN449" i="35"/>
  <c r="AN448" i="35"/>
  <c r="AN447" i="35"/>
  <c r="AN446" i="35"/>
  <c r="AN445" i="35"/>
  <c r="AN444" i="35"/>
  <c r="AN443" i="35"/>
  <c r="AN442" i="35"/>
  <c r="AN441" i="35"/>
  <c r="AN440" i="35"/>
  <c r="AN439" i="35"/>
  <c r="AN438" i="35"/>
  <c r="AN437" i="35"/>
  <c r="AN436" i="35"/>
  <c r="AN434" i="35"/>
  <c r="AN505" i="35"/>
  <c r="AN504" i="35"/>
  <c r="AN503" i="35"/>
  <c r="AN502" i="35"/>
  <c r="AN501" i="35"/>
  <c r="AN500" i="35"/>
  <c r="AN499" i="35"/>
  <c r="AN498" i="35"/>
  <c r="AN497" i="35"/>
  <c r="AN496" i="35"/>
  <c r="AN495" i="35"/>
  <c r="AN494" i="35"/>
  <c r="AN493" i="35"/>
  <c r="AN492" i="35"/>
  <c r="AN491" i="35"/>
  <c r="AN490" i="35"/>
  <c r="AN489" i="35"/>
  <c r="AN488" i="35"/>
  <c r="AN487" i="35"/>
  <c r="AN486" i="35"/>
  <c r="AN485" i="35"/>
  <c r="AN484" i="35"/>
  <c r="AN483" i="35"/>
  <c r="AN482" i="35"/>
  <c r="AN481" i="35"/>
  <c r="AN480" i="35"/>
  <c r="AN479" i="35"/>
  <c r="AN478" i="35"/>
  <c r="AN477" i="35"/>
  <c r="BB256" i="36"/>
  <c r="BB252" i="36"/>
  <c r="BB248" i="36"/>
  <c r="BB244" i="36"/>
  <c r="BB240" i="36"/>
  <c r="BB236" i="36"/>
  <c r="BB232" i="36"/>
  <c r="BB228" i="36"/>
  <c r="BB224" i="36"/>
  <c r="BB220" i="36"/>
  <c r="BB216" i="36"/>
  <c r="BB253" i="36"/>
  <c r="BB249" i="36"/>
  <c r="BB245" i="36"/>
  <c r="BB241" i="36"/>
  <c r="BB237" i="36"/>
  <c r="BB233" i="36"/>
  <c r="BB229" i="36"/>
  <c r="BB225" i="36"/>
  <c r="BB221" i="36"/>
  <c r="BB217" i="36"/>
  <c r="BB258" i="36"/>
  <c r="BB254" i="36"/>
  <c r="BB250" i="36"/>
  <c r="BB246" i="36"/>
  <c r="BB242" i="36"/>
  <c r="BB238" i="36"/>
  <c r="BB234" i="36"/>
  <c r="BB230" i="36"/>
  <c r="BB226" i="36"/>
  <c r="BB222" i="36"/>
  <c r="BB218" i="36"/>
  <c r="BB214" i="36"/>
  <c r="BB255" i="36"/>
  <c r="BB251" i="36"/>
  <c r="BB247" i="36"/>
  <c r="BB243" i="36"/>
  <c r="BB239" i="36"/>
  <c r="BB235" i="36"/>
  <c r="BB231" i="36"/>
  <c r="BB227" i="36"/>
  <c r="BB223" i="36"/>
  <c r="BB219" i="36"/>
  <c r="BB215" i="36"/>
  <c r="BO18" i="36"/>
  <c r="BP18" i="36" s="1"/>
  <c r="BO30" i="36"/>
  <c r="BP30" i="36" s="1"/>
  <c r="BO50" i="36"/>
  <c r="BP50" i="36" s="1"/>
  <c r="BO10" i="36"/>
  <c r="BP10" i="36" s="1"/>
  <c r="BO22" i="36"/>
  <c r="BP22" i="36" s="1"/>
  <c r="BO42" i="36"/>
  <c r="BP42" i="36" s="1"/>
  <c r="BO54" i="36"/>
  <c r="BP54" i="36" s="1"/>
  <c r="BO14" i="36"/>
  <c r="BP14" i="36" s="1"/>
  <c r="BO34" i="36"/>
  <c r="BP34" i="36" s="1"/>
  <c r="BO46" i="36"/>
  <c r="BP46" i="36" s="1"/>
  <c r="BB475" i="36"/>
  <c r="BB471" i="36"/>
  <c r="BB467" i="36"/>
  <c r="BB463" i="36"/>
  <c r="BB459" i="36"/>
  <c r="BB455" i="36"/>
  <c r="BB451" i="36"/>
  <c r="BB447" i="36"/>
  <c r="BB443" i="36"/>
  <c r="BB439" i="36"/>
  <c r="BB435" i="36"/>
  <c r="BB431" i="36"/>
  <c r="BB427" i="36"/>
  <c r="BB423" i="36"/>
  <c r="BB419" i="36"/>
  <c r="BB415" i="36"/>
  <c r="BB411" i="36"/>
  <c r="BB407" i="36"/>
  <c r="BB403" i="36"/>
  <c r="BB399" i="36"/>
  <c r="BB395" i="36"/>
  <c r="BB391" i="36"/>
  <c r="BB387" i="36"/>
  <c r="BB383" i="36"/>
  <c r="BB379" i="36"/>
  <c r="BB375" i="36"/>
  <c r="BB371" i="36"/>
  <c r="BB367" i="36"/>
  <c r="BB363" i="36"/>
  <c r="BB359" i="36"/>
  <c r="BB355" i="36"/>
  <c r="BB351" i="36"/>
  <c r="BB347" i="36"/>
  <c r="BB343" i="36"/>
  <c r="BB339" i="36"/>
  <c r="BB335" i="36"/>
  <c r="BB331" i="36"/>
  <c r="BB327" i="36"/>
  <c r="BB323" i="36"/>
  <c r="BB474" i="36"/>
  <c r="BB466" i="36"/>
  <c r="BB458" i="36"/>
  <c r="BB446" i="36"/>
  <c r="BB430" i="36"/>
  <c r="BB422" i="36"/>
  <c r="BB398" i="36"/>
  <c r="BB390" i="36"/>
  <c r="BB382" i="36"/>
  <c r="BB370" i="36"/>
  <c r="BB366" i="36"/>
  <c r="BB350" i="36"/>
  <c r="BB342" i="36"/>
  <c r="BB338" i="36"/>
  <c r="BB334" i="36"/>
  <c r="BB330" i="36"/>
  <c r="BB476" i="36"/>
  <c r="BB472" i="36"/>
  <c r="BB468" i="36"/>
  <c r="BB464" i="36"/>
  <c r="BB460" i="36"/>
  <c r="BB456" i="36"/>
  <c r="BB452" i="36"/>
  <c r="BB448" i="36"/>
  <c r="BB444" i="36"/>
  <c r="BB440" i="36"/>
  <c r="BB436" i="36"/>
  <c r="BB432" i="36"/>
  <c r="BB428" i="36"/>
  <c r="BB424" i="36"/>
  <c r="BB420" i="36"/>
  <c r="BB416" i="36"/>
  <c r="BB412" i="36"/>
  <c r="BB408" i="36"/>
  <c r="BB404" i="36"/>
  <c r="BB400" i="36"/>
  <c r="BB396" i="36"/>
  <c r="BB392" i="36"/>
  <c r="BB388" i="36"/>
  <c r="BB384" i="36"/>
  <c r="BB380" i="36"/>
  <c r="BB376" i="36"/>
  <c r="BB372" i="36"/>
  <c r="BB368" i="36"/>
  <c r="BB364" i="36"/>
  <c r="BB360" i="36"/>
  <c r="BB356" i="36"/>
  <c r="BB352" i="36"/>
  <c r="BB348" i="36"/>
  <c r="BB344" i="36"/>
  <c r="BB340" i="36"/>
  <c r="BB336" i="36"/>
  <c r="BB332" i="36"/>
  <c r="BB328" i="36"/>
  <c r="BB324" i="36"/>
  <c r="BB176" i="36"/>
  <c r="BB172" i="36"/>
  <c r="BB168" i="36"/>
  <c r="BB164" i="36"/>
  <c r="BB160" i="36"/>
  <c r="BB156" i="36"/>
  <c r="BB152" i="36"/>
  <c r="BB148" i="36"/>
  <c r="BB144" i="36"/>
  <c r="BB140" i="36"/>
  <c r="BB136" i="36"/>
  <c r="BB132" i="36"/>
  <c r="BB128" i="36"/>
  <c r="BB124" i="36"/>
  <c r="BB120" i="36"/>
  <c r="BB116" i="36"/>
  <c r="BB112" i="36"/>
  <c r="BB108" i="36"/>
  <c r="BB104" i="36"/>
  <c r="BB100" i="36"/>
  <c r="BB96" i="36"/>
  <c r="BB92" i="36"/>
  <c r="BB88" i="36"/>
  <c r="BB84" i="36"/>
  <c r="BB80" i="36"/>
  <c r="BB76" i="36"/>
  <c r="BB72" i="36"/>
  <c r="BB68" i="36"/>
  <c r="BB64" i="36"/>
  <c r="BB60" i="36"/>
  <c r="BB56" i="36"/>
  <c r="BB52" i="36"/>
  <c r="BO52" i="36"/>
  <c r="BP52" i="36" s="1"/>
  <c r="BB48" i="36"/>
  <c r="BO48" i="36"/>
  <c r="BP48" i="36" s="1"/>
  <c r="BB44" i="36"/>
  <c r="BO44" i="36"/>
  <c r="BP44" i="36" s="1"/>
  <c r="BB40" i="36"/>
  <c r="BO40" i="36"/>
  <c r="BP40" i="36" s="1"/>
  <c r="BB36" i="36"/>
  <c r="BO36" i="36"/>
  <c r="BP36" i="36" s="1"/>
  <c r="BB32" i="36"/>
  <c r="BO32" i="36"/>
  <c r="BP32" i="36" s="1"/>
  <c r="BB28" i="36"/>
  <c r="BO28" i="36"/>
  <c r="BP28" i="36" s="1"/>
  <c r="BB24" i="36"/>
  <c r="BO24" i="36"/>
  <c r="BP24" i="36" s="1"/>
  <c r="BB20" i="36"/>
  <c r="BO20" i="36"/>
  <c r="BP20" i="36" s="1"/>
  <c r="BB16" i="36"/>
  <c r="BO16" i="36"/>
  <c r="BP16" i="36" s="1"/>
  <c r="BB12" i="36"/>
  <c r="BO12" i="36"/>
  <c r="BP12" i="36" s="1"/>
  <c r="BB8" i="36"/>
  <c r="BO8" i="36"/>
  <c r="BP8" i="36" s="1"/>
  <c r="BB470" i="36"/>
  <c r="BB462" i="36"/>
  <c r="BB454" i="36"/>
  <c r="BB450" i="36"/>
  <c r="BB442" i="36"/>
  <c r="BB438" i="36"/>
  <c r="BB434" i="36"/>
  <c r="BB426" i="36"/>
  <c r="BB418" i="36"/>
  <c r="BB414" i="36"/>
  <c r="BB410" i="36"/>
  <c r="BB406" i="36"/>
  <c r="BB402" i="36"/>
  <c r="BB386" i="36"/>
  <c r="BB378" i="36"/>
  <c r="BB374" i="36"/>
  <c r="BB362" i="36"/>
  <c r="BB358" i="36"/>
  <c r="BB354" i="36"/>
  <c r="BB346" i="36"/>
  <c r="BB326" i="36"/>
  <c r="BB506" i="36"/>
  <c r="BB505" i="36"/>
  <c r="BB504" i="36"/>
  <c r="BB503" i="36"/>
  <c r="BB502" i="36"/>
  <c r="BB501" i="36"/>
  <c r="BB500" i="36"/>
  <c r="BB499" i="36"/>
  <c r="BB498" i="36"/>
  <c r="BB497" i="36"/>
  <c r="BB496" i="36"/>
  <c r="BB495" i="36"/>
  <c r="BB494" i="36"/>
  <c r="BB493" i="36"/>
  <c r="BB492" i="36"/>
  <c r="BB491" i="36"/>
  <c r="BB490" i="36"/>
  <c r="BB489" i="36"/>
  <c r="BB488" i="36"/>
  <c r="BB487" i="36"/>
  <c r="BB486" i="36"/>
  <c r="BB485" i="36"/>
  <c r="BB484" i="36"/>
  <c r="BB483" i="36"/>
  <c r="BB482" i="36"/>
  <c r="BB481" i="36"/>
  <c r="BB480" i="36"/>
  <c r="BB479" i="36"/>
  <c r="BB478" i="36"/>
  <c r="BB477" i="36"/>
  <c r="BB473" i="36"/>
  <c r="BB469" i="36"/>
  <c r="BB465" i="36"/>
  <c r="BB461" i="36"/>
  <c r="BB457" i="36"/>
  <c r="BB453" i="36"/>
  <c r="BB449" i="36"/>
  <c r="BB445" i="36"/>
  <c r="BB441" i="36"/>
  <c r="BB437" i="36"/>
  <c r="BB433" i="36"/>
  <c r="BB429" i="36"/>
  <c r="BB425" i="36"/>
  <c r="BB421" i="36"/>
  <c r="BB417" i="36"/>
  <c r="BB413" i="36"/>
  <c r="BB409" i="36"/>
  <c r="BB405" i="36"/>
  <c r="BB401" i="36"/>
  <c r="BB397" i="36"/>
  <c r="BB393" i="36"/>
  <c r="BB389" i="36"/>
  <c r="BB385" i="36"/>
  <c r="BB381" i="36"/>
  <c r="BB377" i="36"/>
  <c r="BB373" i="36"/>
  <c r="BB369" i="36"/>
  <c r="BB365" i="36"/>
  <c r="BB361" i="36"/>
  <c r="BB357" i="36"/>
  <c r="BB353" i="36"/>
  <c r="BB349" i="36"/>
  <c r="BB345" i="36"/>
  <c r="BB341" i="36"/>
  <c r="BB337" i="36"/>
  <c r="BB333" i="36"/>
  <c r="BB329" i="36"/>
  <c r="BB325" i="36"/>
  <c r="BB322" i="36"/>
  <c r="BB321" i="36"/>
  <c r="BB320" i="36"/>
  <c r="BB319" i="36"/>
  <c r="BB318" i="36"/>
  <c r="BB317" i="36"/>
  <c r="BB316" i="36"/>
  <c r="BB315" i="36"/>
  <c r="BB314" i="36"/>
  <c r="BB313" i="36"/>
  <c r="BB312" i="36"/>
  <c r="BB311" i="36"/>
  <c r="BB310" i="36"/>
  <c r="BB308" i="36"/>
  <c r="BB307" i="36"/>
  <c r="BB306" i="36"/>
  <c r="BB305" i="36"/>
  <c r="BB304" i="36"/>
  <c r="BB303" i="36"/>
  <c r="BB302" i="36"/>
  <c r="BB301" i="36"/>
  <c r="BB300" i="36"/>
  <c r="BB299" i="36"/>
  <c r="BB298" i="36"/>
  <c r="BB297" i="36"/>
  <c r="BB296" i="36"/>
  <c r="BB295" i="36"/>
  <c r="BB294" i="36"/>
  <c r="BB293" i="36"/>
  <c r="BB292" i="36"/>
  <c r="BB291" i="36"/>
  <c r="BB290" i="36"/>
  <c r="BB289" i="36"/>
  <c r="BB288" i="36"/>
  <c r="BB287" i="36"/>
  <c r="BB286" i="36"/>
  <c r="BB285" i="36"/>
  <c r="BB284" i="36"/>
  <c r="BB283" i="36"/>
  <c r="BB282" i="36"/>
  <c r="BB177" i="36"/>
  <c r="BB173" i="36"/>
  <c r="BB169" i="36"/>
  <c r="BB165" i="36"/>
  <c r="BB161" i="36"/>
  <c r="BB157" i="36"/>
  <c r="BB153" i="36"/>
  <c r="BB149" i="36"/>
  <c r="BB145" i="36"/>
  <c r="BB141" i="36"/>
  <c r="BB137" i="36"/>
  <c r="BB133" i="36"/>
  <c r="BB129" i="36"/>
  <c r="BB125" i="36"/>
  <c r="BB121" i="36"/>
  <c r="BO9" i="36"/>
  <c r="BP9" i="36" s="1"/>
  <c r="BO11" i="36"/>
  <c r="BP11" i="36" s="1"/>
  <c r="BO13" i="36"/>
  <c r="BP13" i="36" s="1"/>
  <c r="BO15" i="36"/>
  <c r="BP15" i="36" s="1"/>
  <c r="BO17" i="36"/>
  <c r="BP17" i="36" s="1"/>
  <c r="BO19" i="36"/>
  <c r="BP19" i="36" s="1"/>
  <c r="BO21" i="36"/>
  <c r="BP21" i="36" s="1"/>
  <c r="BO23" i="36"/>
  <c r="BP23" i="36" s="1"/>
  <c r="BO25" i="36"/>
  <c r="BP25" i="36" s="1"/>
  <c r="BO27" i="36"/>
  <c r="BP27" i="36" s="1"/>
  <c r="BO29" i="36"/>
  <c r="BP29" i="36" s="1"/>
  <c r="BO31" i="36"/>
  <c r="BP31" i="36" s="1"/>
  <c r="BO33" i="36"/>
  <c r="BP33" i="36" s="1"/>
  <c r="BO35" i="36"/>
  <c r="BP35" i="36" s="1"/>
  <c r="BO37" i="36"/>
  <c r="BP37" i="36" s="1"/>
  <c r="BO39" i="36"/>
  <c r="BP39" i="36" s="1"/>
  <c r="BO41" i="36"/>
  <c r="BP41" i="36" s="1"/>
  <c r="BO43" i="36"/>
  <c r="BP43" i="36" s="1"/>
  <c r="BO45" i="36"/>
  <c r="BP45" i="36" s="1"/>
  <c r="BO47" i="36"/>
  <c r="BP47" i="36" s="1"/>
  <c r="BO49" i="36"/>
  <c r="BP49" i="36" s="1"/>
  <c r="BO51" i="36"/>
  <c r="BP51" i="36" s="1"/>
  <c r="BO53" i="36"/>
  <c r="BP53" i="36" s="1"/>
  <c r="BO55" i="36"/>
  <c r="BP55" i="36" s="1"/>
  <c r="BB174" i="36"/>
  <c r="BB170" i="36"/>
  <c r="BB166" i="36"/>
  <c r="BB162" i="36"/>
  <c r="BB158" i="36"/>
  <c r="BB154" i="36"/>
  <c r="BB150" i="36"/>
  <c r="BB146" i="36"/>
  <c r="BB142" i="36"/>
  <c r="BB138" i="36"/>
  <c r="BB134" i="36"/>
  <c r="BB130" i="36"/>
  <c r="BB126" i="36"/>
  <c r="BB122" i="36"/>
  <c r="BB175" i="36"/>
  <c r="BB171" i="36"/>
  <c r="BB167" i="36"/>
  <c r="BB163" i="36"/>
  <c r="BB159" i="36"/>
  <c r="BB155" i="36"/>
  <c r="BB151" i="36"/>
  <c r="BB147" i="36"/>
  <c r="BB143" i="36"/>
  <c r="BB139" i="36"/>
  <c r="BB135" i="36"/>
  <c r="BB131" i="36"/>
  <c r="BB127" i="36"/>
  <c r="BB123" i="36"/>
  <c r="BD7" i="36"/>
  <c r="BA256" i="35"/>
  <c r="BA178" i="35"/>
  <c r="BA253" i="35"/>
  <c r="AN253" i="35"/>
  <c r="BA249" i="35"/>
  <c r="AN249" i="35"/>
  <c r="BA233" i="35"/>
  <c r="AN233" i="35"/>
  <c r="BA225" i="35"/>
  <c r="AN225" i="35"/>
  <c r="AN213" i="35"/>
  <c r="BA213" i="35"/>
  <c r="AN193" i="35"/>
  <c r="BA193" i="35"/>
  <c r="AN181" i="35"/>
  <c r="BA181" i="35"/>
  <c r="AN165" i="35"/>
  <c r="BA165" i="35"/>
  <c r="AN157" i="35"/>
  <c r="BA157" i="35"/>
  <c r="AN145" i="35"/>
  <c r="BA145" i="35"/>
  <c r="AN125" i="35"/>
  <c r="BA125" i="35"/>
  <c r="AN109" i="35"/>
  <c r="BA109" i="35"/>
  <c r="AN93" i="35"/>
  <c r="BA93" i="35"/>
  <c r="AN85" i="35"/>
  <c r="BA85" i="35"/>
  <c r="AN69" i="35"/>
  <c r="BA69" i="35"/>
  <c r="AN57" i="35"/>
  <c r="BA57" i="35"/>
  <c r="BA254" i="35"/>
  <c r="AN254" i="35"/>
  <c r="BA250" i="35"/>
  <c r="AN250" i="35"/>
  <c r="BA246" i="35"/>
  <c r="AN246" i="35"/>
  <c r="BA242" i="35"/>
  <c r="AN242" i="35"/>
  <c r="BA238" i="35"/>
  <c r="AN238" i="35"/>
  <c r="BA234" i="35"/>
  <c r="AN234" i="35"/>
  <c r="BA230" i="35"/>
  <c r="AN230" i="35"/>
  <c r="BA226" i="35"/>
  <c r="AN226" i="35"/>
  <c r="BA222" i="35"/>
  <c r="AN222" i="35"/>
  <c r="BA218" i="35"/>
  <c r="AN218" i="35"/>
  <c r="AN10" i="35"/>
  <c r="BA10" i="35"/>
  <c r="BA257" i="35"/>
  <c r="AN257" i="35"/>
  <c r="BA245" i="35"/>
  <c r="AN245" i="35"/>
  <c r="BA237" i="35"/>
  <c r="AN237" i="35"/>
  <c r="AN205" i="35"/>
  <c r="BA205" i="35"/>
  <c r="AN197" i="35"/>
  <c r="BA197" i="35"/>
  <c r="AN185" i="35"/>
  <c r="BA185" i="35"/>
  <c r="AN169" i="35"/>
  <c r="BA169" i="35"/>
  <c r="AN153" i="35"/>
  <c r="BA153" i="35"/>
  <c r="AN137" i="35"/>
  <c r="BA137" i="35"/>
  <c r="AN129" i="35"/>
  <c r="BA129" i="35"/>
  <c r="AN117" i="35"/>
  <c r="BA117" i="35"/>
  <c r="AN97" i="35"/>
  <c r="BA97" i="35"/>
  <c r="AN81" i="35"/>
  <c r="BA81" i="35"/>
  <c r="AN65" i="35"/>
  <c r="BA65" i="35"/>
  <c r="AN53" i="35"/>
  <c r="BA53" i="35"/>
  <c r="BA255" i="35"/>
  <c r="AN255" i="35"/>
  <c r="BA251" i="35"/>
  <c r="AN251" i="35"/>
  <c r="BA247" i="35"/>
  <c r="AN247" i="35"/>
  <c r="BA243" i="35"/>
  <c r="AN243" i="35"/>
  <c r="BA239" i="35"/>
  <c r="AN239" i="35"/>
  <c r="BA235" i="35"/>
  <c r="AN235" i="35"/>
  <c r="BA231" i="35"/>
  <c r="AN231" i="35"/>
  <c r="BA227" i="35"/>
  <c r="AN227" i="35"/>
  <c r="BA223" i="35"/>
  <c r="AN223" i="35"/>
  <c r="BA219" i="35"/>
  <c r="AN219" i="35"/>
  <c r="BA241" i="35"/>
  <c r="AN241" i="35"/>
  <c r="BA229" i="35"/>
  <c r="AN229" i="35"/>
  <c r="BA221" i="35"/>
  <c r="AN221" i="35"/>
  <c r="BA217" i="35"/>
  <c r="AN217" i="35"/>
  <c r="AN209" i="35"/>
  <c r="BA209" i="35"/>
  <c r="AN201" i="35"/>
  <c r="BA201" i="35"/>
  <c r="AN189" i="35"/>
  <c r="BA189" i="35"/>
  <c r="AN177" i="35"/>
  <c r="BA177" i="35"/>
  <c r="AN173" i="35"/>
  <c r="BA173" i="35"/>
  <c r="AN161" i="35"/>
  <c r="BA161" i="35"/>
  <c r="AN149" i="35"/>
  <c r="BA149" i="35"/>
  <c r="AN141" i="35"/>
  <c r="BA141" i="35"/>
  <c r="AN133" i="35"/>
  <c r="BA133" i="35"/>
  <c r="AN121" i="35"/>
  <c r="BA121" i="35"/>
  <c r="AN113" i="35"/>
  <c r="BA113" i="35"/>
  <c r="AN105" i="35"/>
  <c r="BA105" i="35"/>
  <c r="AN101" i="35"/>
  <c r="BA101" i="35"/>
  <c r="AN89" i="35"/>
  <c r="BA89" i="35"/>
  <c r="AN77" i="35"/>
  <c r="BA77" i="35"/>
  <c r="AN73" i="35"/>
  <c r="BA73" i="35"/>
  <c r="AN61" i="35"/>
  <c r="BA61" i="35"/>
  <c r="BA252" i="35"/>
  <c r="AN252" i="35"/>
  <c r="BA248" i="35"/>
  <c r="AN248" i="35"/>
  <c r="BA244" i="35"/>
  <c r="AN244" i="35"/>
  <c r="BA240" i="35"/>
  <c r="AN240" i="35"/>
  <c r="BA236" i="35"/>
  <c r="AN236" i="35"/>
  <c r="BA232" i="35"/>
  <c r="AN232" i="35"/>
  <c r="BA228" i="35"/>
  <c r="AN228" i="35"/>
  <c r="AN224" i="35"/>
  <c r="BA224" i="35"/>
  <c r="BA220" i="35"/>
  <c r="AN220" i="35"/>
  <c r="AN214" i="35"/>
  <c r="BA214" i="35"/>
  <c r="AN210" i="35"/>
  <c r="BA210" i="35"/>
  <c r="AN206" i="35"/>
  <c r="BA206" i="35"/>
  <c r="AN202" i="35"/>
  <c r="BA202" i="35"/>
  <c r="AN198" i="35"/>
  <c r="BA198" i="35"/>
  <c r="AN190" i="35"/>
  <c r="BA190" i="35"/>
  <c r="AN186" i="35"/>
  <c r="BA186" i="35"/>
  <c r="AN182" i="35"/>
  <c r="BA182" i="35"/>
  <c r="AN174" i="35"/>
  <c r="BA174" i="35"/>
  <c r="AN170" i="35"/>
  <c r="BA170" i="35"/>
  <c r="AN166" i="35"/>
  <c r="BA166" i="35"/>
  <c r="AN162" i="35"/>
  <c r="BA162" i="35"/>
  <c r="AN158" i="35"/>
  <c r="BA158" i="35"/>
  <c r="AN154" i="35"/>
  <c r="BA154" i="35"/>
  <c r="AN150" i="35"/>
  <c r="BA150" i="35"/>
  <c r="AN146" i="35"/>
  <c r="BA146" i="35"/>
  <c r="AN142" i="35"/>
  <c r="BA142" i="35"/>
  <c r="AN138" i="35"/>
  <c r="BA138" i="35"/>
  <c r="AN134" i="35"/>
  <c r="BA134" i="35"/>
  <c r="AN130" i="35"/>
  <c r="BA130" i="35"/>
  <c r="AN126" i="35"/>
  <c r="BA126" i="35"/>
  <c r="AN122" i="35"/>
  <c r="BA122" i="35"/>
  <c r="AN118" i="35"/>
  <c r="BA118" i="35"/>
  <c r="AN114" i="35"/>
  <c r="BA114" i="35"/>
  <c r="AN110" i="35"/>
  <c r="BA110" i="35"/>
  <c r="AN106" i="35"/>
  <c r="BA106" i="35"/>
  <c r="AN102" i="35"/>
  <c r="BA102" i="35"/>
  <c r="AN98" i="35"/>
  <c r="BA98" i="35"/>
  <c r="AN94" i="35"/>
  <c r="BA94" i="35"/>
  <c r="AN90" i="35"/>
  <c r="BA90" i="35"/>
  <c r="AN86" i="35"/>
  <c r="BA86" i="35"/>
  <c r="AN82" i="35"/>
  <c r="BA82" i="35"/>
  <c r="AN78" i="35"/>
  <c r="BA78" i="35"/>
  <c r="AN74" i="35"/>
  <c r="BA74" i="35"/>
  <c r="AN70" i="35"/>
  <c r="BA70" i="35"/>
  <c r="AN66" i="35"/>
  <c r="BA66" i="35"/>
  <c r="AN62" i="35"/>
  <c r="BA62" i="35"/>
  <c r="AN58" i="35"/>
  <c r="BA58" i="35"/>
  <c r="AN54" i="35"/>
  <c r="BA54" i="35"/>
  <c r="AN11" i="35"/>
  <c r="BA11" i="35"/>
  <c r="BA208" i="35"/>
  <c r="AN215" i="35"/>
  <c r="BA215" i="35"/>
  <c r="AN211" i="35"/>
  <c r="BA211" i="35"/>
  <c r="AN207" i="35"/>
  <c r="BA207" i="35"/>
  <c r="AN203" i="35"/>
  <c r="BA203" i="35"/>
  <c r="AN199" i="35"/>
  <c r="BA199" i="35"/>
  <c r="AN195" i="35"/>
  <c r="BA195" i="35"/>
  <c r="AN191" i="35"/>
  <c r="BA191" i="35"/>
  <c r="AN187" i="35"/>
  <c r="BA187" i="35"/>
  <c r="AN183" i="35"/>
  <c r="BA183" i="35"/>
  <c r="AN179" i="35"/>
  <c r="BA179" i="35"/>
  <c r="AN175" i="35"/>
  <c r="BA175" i="35"/>
  <c r="AN171" i="35"/>
  <c r="BA171" i="35"/>
  <c r="AN167" i="35"/>
  <c r="BA167" i="35"/>
  <c r="AN163" i="35"/>
  <c r="BA163" i="35"/>
  <c r="AN159" i="35"/>
  <c r="BA159" i="35"/>
  <c r="AN155" i="35"/>
  <c r="BA155" i="35"/>
  <c r="AN151" i="35"/>
  <c r="BA151" i="35"/>
  <c r="AN147" i="35"/>
  <c r="BA147" i="35"/>
  <c r="AN143" i="35"/>
  <c r="BA143" i="35"/>
  <c r="AN139" i="35"/>
  <c r="BA139" i="35"/>
  <c r="AN135" i="35"/>
  <c r="BA135" i="35"/>
  <c r="AN131" i="35"/>
  <c r="BA131" i="35"/>
  <c r="AN127" i="35"/>
  <c r="BA127" i="35"/>
  <c r="AN123" i="35"/>
  <c r="BA123" i="35"/>
  <c r="AN119" i="35"/>
  <c r="BA119" i="35"/>
  <c r="AN115" i="35"/>
  <c r="BA115" i="35"/>
  <c r="AN111" i="35"/>
  <c r="BA111" i="35"/>
  <c r="AN107" i="35"/>
  <c r="BA107" i="35"/>
  <c r="AN103" i="35"/>
  <c r="BA103" i="35"/>
  <c r="AN99" i="35"/>
  <c r="BA99" i="35"/>
  <c r="AN95" i="35"/>
  <c r="BA95" i="35"/>
  <c r="AN91" i="35"/>
  <c r="BA91" i="35"/>
  <c r="AN87" i="35"/>
  <c r="BA87" i="35"/>
  <c r="AN83" i="35"/>
  <c r="BA83" i="35"/>
  <c r="AN79" i="35"/>
  <c r="BA79" i="35"/>
  <c r="AN75" i="35"/>
  <c r="BA75" i="35"/>
  <c r="AN71" i="35"/>
  <c r="BA71" i="35"/>
  <c r="AN67" i="35"/>
  <c r="BA67" i="35"/>
  <c r="AN63" i="35"/>
  <c r="BA63" i="35"/>
  <c r="AN59" i="35"/>
  <c r="BA59" i="35"/>
  <c r="AN55" i="35"/>
  <c r="BA55" i="35"/>
  <c r="AN51" i="35"/>
  <c r="AN50" i="35"/>
  <c r="AN49" i="35"/>
  <c r="AN48" i="35"/>
  <c r="AN47" i="35"/>
  <c r="AN46" i="35"/>
  <c r="AN45" i="35"/>
  <c r="AN44" i="35"/>
  <c r="AN43" i="35"/>
  <c r="AN42" i="35"/>
  <c r="AN41" i="35"/>
  <c r="AN40" i="35"/>
  <c r="AN39" i="35"/>
  <c r="AN38" i="35"/>
  <c r="AN37" i="35"/>
  <c r="AN36" i="35"/>
  <c r="AN35" i="35"/>
  <c r="AN34" i="35"/>
  <c r="AN33" i="35"/>
  <c r="AN31" i="35"/>
  <c r="AN30" i="35"/>
  <c r="AN29" i="35"/>
  <c r="AN27" i="35"/>
  <c r="AN26" i="35"/>
  <c r="AN25" i="35"/>
  <c r="AN24" i="35"/>
  <c r="AN23" i="35"/>
  <c r="AN22" i="35"/>
  <c r="AN21" i="35"/>
  <c r="AN20" i="35"/>
  <c r="AN19" i="35"/>
  <c r="AN18" i="35"/>
  <c r="AN17" i="35"/>
  <c r="AN16" i="35"/>
  <c r="AN15" i="35"/>
  <c r="AN14" i="35"/>
  <c r="AN13" i="35"/>
  <c r="AN12" i="35"/>
  <c r="BA12" i="35"/>
  <c r="AN8" i="35"/>
  <c r="BA8" i="35"/>
  <c r="BA506" i="35"/>
  <c r="AN216" i="35"/>
  <c r="BA216" i="35"/>
  <c r="AN212" i="35"/>
  <c r="BA212" i="35"/>
  <c r="AN204" i="35"/>
  <c r="BA204" i="35"/>
  <c r="AN200" i="35"/>
  <c r="BA200" i="35"/>
  <c r="AN196" i="35"/>
  <c r="BA196" i="35"/>
  <c r="AN192" i="35"/>
  <c r="BA192" i="35"/>
  <c r="AN188" i="35"/>
  <c r="BA188" i="35"/>
  <c r="AN184" i="35"/>
  <c r="BA184" i="35"/>
  <c r="AN180" i="35"/>
  <c r="BA180" i="35"/>
  <c r="AN176" i="35"/>
  <c r="BA176" i="35"/>
  <c r="AN172" i="35"/>
  <c r="BA172" i="35"/>
  <c r="AN168" i="35"/>
  <c r="BA168" i="35"/>
  <c r="AN164" i="35"/>
  <c r="BA164" i="35"/>
  <c r="AN160" i="35"/>
  <c r="BA160" i="35"/>
  <c r="AN156" i="35"/>
  <c r="BA156" i="35"/>
  <c r="AN152" i="35"/>
  <c r="BA152" i="35"/>
  <c r="AN148" i="35"/>
  <c r="BA148" i="35"/>
  <c r="AN144" i="35"/>
  <c r="BA144" i="35"/>
  <c r="AN140" i="35"/>
  <c r="BA140" i="35"/>
  <c r="AN136" i="35"/>
  <c r="BA136" i="35"/>
  <c r="AN132" i="35"/>
  <c r="BA132" i="35"/>
  <c r="AN128" i="35"/>
  <c r="BA128" i="35"/>
  <c r="AN124" i="35"/>
  <c r="BA124" i="35"/>
  <c r="AN120" i="35"/>
  <c r="BA120" i="35"/>
  <c r="AN116" i="35"/>
  <c r="BA116" i="35"/>
  <c r="AN112" i="35"/>
  <c r="BA112" i="35"/>
  <c r="AN108" i="35"/>
  <c r="BA108" i="35"/>
  <c r="AN104" i="35"/>
  <c r="BA104" i="35"/>
  <c r="AN100" i="35"/>
  <c r="BA100" i="35"/>
  <c r="AN96" i="35"/>
  <c r="BA96" i="35"/>
  <c r="AN92" i="35"/>
  <c r="BA92" i="35"/>
  <c r="AN88" i="35"/>
  <c r="BA88" i="35"/>
  <c r="AN84" i="35"/>
  <c r="BA84" i="35"/>
  <c r="AN80" i="35"/>
  <c r="BA80" i="35"/>
  <c r="AN76" i="35"/>
  <c r="BA76" i="35"/>
  <c r="AN72" i="35"/>
  <c r="BA72" i="35"/>
  <c r="AN68" i="35"/>
  <c r="BA68" i="35"/>
  <c r="AN64" i="35"/>
  <c r="BA64" i="35"/>
  <c r="AN60" i="35"/>
  <c r="BA60" i="35"/>
  <c r="AN56" i="35"/>
  <c r="BA56" i="35"/>
  <c r="AN52" i="35"/>
  <c r="BA52" i="35"/>
  <c r="AN9" i="35"/>
  <c r="BA9" i="35"/>
  <c r="BA194" i="35"/>
  <c r="AQ7" i="35"/>
  <c r="BB9" i="35" l="1"/>
  <c r="BO9" i="35"/>
  <c r="BP9" i="35" s="1"/>
  <c r="BB8" i="35"/>
  <c r="BO8" i="35"/>
  <c r="BP8" i="35" s="1"/>
  <c r="BB58" i="35"/>
  <c r="BO58" i="35"/>
  <c r="BP58" i="35" s="1"/>
  <c r="BB82" i="35"/>
  <c r="BO82" i="35"/>
  <c r="BP82" i="35" s="1"/>
  <c r="BB98" i="35"/>
  <c r="BO98" i="35"/>
  <c r="BP98" i="35" s="1"/>
  <c r="BB114" i="35"/>
  <c r="BO114" i="35"/>
  <c r="BP114" i="35" s="1"/>
  <c r="BB154" i="35"/>
  <c r="BO154" i="35"/>
  <c r="BP154" i="35" s="1"/>
  <c r="BB60" i="35"/>
  <c r="BO60" i="35"/>
  <c r="BP60" i="35" s="1"/>
  <c r="BB76" i="35"/>
  <c r="BO76" i="35"/>
  <c r="BP76" i="35" s="1"/>
  <c r="BB92" i="35"/>
  <c r="BO92" i="35"/>
  <c r="BP92" i="35" s="1"/>
  <c r="BB108" i="35"/>
  <c r="BO108" i="35"/>
  <c r="BP108" i="35" s="1"/>
  <c r="BB124" i="35"/>
  <c r="BO124" i="35"/>
  <c r="BP124" i="35" s="1"/>
  <c r="BB194" i="35"/>
  <c r="BO194" i="35"/>
  <c r="BP194" i="35" s="1"/>
  <c r="BB12" i="35"/>
  <c r="BO12" i="35"/>
  <c r="BP12" i="35" s="1"/>
  <c r="BB54" i="35"/>
  <c r="BO54" i="35"/>
  <c r="BP54" i="35" s="1"/>
  <c r="BB62" i="35"/>
  <c r="BO62" i="35"/>
  <c r="BP62" i="35" s="1"/>
  <c r="BB70" i="35"/>
  <c r="BO70" i="35"/>
  <c r="BP70" i="35" s="1"/>
  <c r="BB78" i="35"/>
  <c r="BO78" i="35"/>
  <c r="BP78" i="35" s="1"/>
  <c r="BB86" i="35"/>
  <c r="BO86" i="35"/>
  <c r="BP86" i="35" s="1"/>
  <c r="BB94" i="35"/>
  <c r="BO94" i="35"/>
  <c r="BP94" i="35" s="1"/>
  <c r="BB102" i="35"/>
  <c r="BO102" i="35"/>
  <c r="BP102" i="35" s="1"/>
  <c r="BB110" i="35"/>
  <c r="BO110" i="35"/>
  <c r="BP110" i="35" s="1"/>
  <c r="BB118" i="35"/>
  <c r="BO118" i="35"/>
  <c r="BP118" i="35" s="1"/>
  <c r="BB126" i="35"/>
  <c r="BO126" i="35"/>
  <c r="BP126" i="35" s="1"/>
  <c r="BB134" i="35"/>
  <c r="BO134" i="35"/>
  <c r="BP134" i="35" s="1"/>
  <c r="BB142" i="35"/>
  <c r="BO142" i="35"/>
  <c r="BP142" i="35" s="1"/>
  <c r="BB150" i="35"/>
  <c r="BO150" i="35"/>
  <c r="BP150" i="35" s="1"/>
  <c r="BB158" i="35"/>
  <c r="BO158" i="35"/>
  <c r="BP158" i="35" s="1"/>
  <c r="BB166" i="35"/>
  <c r="BO166" i="35"/>
  <c r="BP166" i="35" s="1"/>
  <c r="BB174" i="35"/>
  <c r="BO174" i="35"/>
  <c r="BP174" i="35" s="1"/>
  <c r="BB186" i="35"/>
  <c r="BO186" i="35"/>
  <c r="BP186" i="35" s="1"/>
  <c r="BB198" i="35"/>
  <c r="BO198" i="35"/>
  <c r="BP198" i="35" s="1"/>
  <c r="BB206" i="35"/>
  <c r="BO206" i="35"/>
  <c r="BP206" i="35" s="1"/>
  <c r="BB214" i="35"/>
  <c r="BO214" i="35"/>
  <c r="BP214" i="35" s="1"/>
  <c r="BB224" i="35"/>
  <c r="BO224" i="35"/>
  <c r="BP224" i="35" s="1"/>
  <c r="BB61" i="35"/>
  <c r="BO61" i="35"/>
  <c r="BP61" i="35" s="1"/>
  <c r="BB77" i="35"/>
  <c r="BO77" i="35"/>
  <c r="BP77" i="35" s="1"/>
  <c r="BB101" i="35"/>
  <c r="BO101" i="35"/>
  <c r="BP101" i="35" s="1"/>
  <c r="BB113" i="35"/>
  <c r="BO113" i="35"/>
  <c r="BP113" i="35" s="1"/>
  <c r="BB133" i="35"/>
  <c r="BO133" i="35"/>
  <c r="BP133" i="35" s="1"/>
  <c r="BB149" i="35"/>
  <c r="BO149" i="35"/>
  <c r="BP149" i="35" s="1"/>
  <c r="BB173" i="35"/>
  <c r="BO173" i="35"/>
  <c r="BP173" i="35" s="1"/>
  <c r="BB189" i="35"/>
  <c r="BO189" i="35"/>
  <c r="BP189" i="35" s="1"/>
  <c r="BB209" i="35"/>
  <c r="BO209" i="35"/>
  <c r="BP209" i="35" s="1"/>
  <c r="BB65" i="35"/>
  <c r="BO65" i="35"/>
  <c r="BP65" i="35" s="1"/>
  <c r="BB97" i="35"/>
  <c r="BO97" i="35"/>
  <c r="BP97" i="35" s="1"/>
  <c r="BB129" i="35"/>
  <c r="BO129" i="35"/>
  <c r="BP129" i="35" s="1"/>
  <c r="BB153" i="35"/>
  <c r="BO153" i="35"/>
  <c r="BP153" i="35" s="1"/>
  <c r="BB185" i="35"/>
  <c r="BO185" i="35"/>
  <c r="BP185" i="35" s="1"/>
  <c r="BB205" i="35"/>
  <c r="BO205" i="35"/>
  <c r="BP205" i="35" s="1"/>
  <c r="BB10" i="35"/>
  <c r="BO10" i="35"/>
  <c r="BP10" i="35" s="1"/>
  <c r="BB69" i="35"/>
  <c r="BO69" i="35"/>
  <c r="BP69" i="35" s="1"/>
  <c r="BB93" i="35"/>
  <c r="BO93" i="35"/>
  <c r="BP93" i="35" s="1"/>
  <c r="BB125" i="35"/>
  <c r="BO125" i="35"/>
  <c r="BP125" i="35" s="1"/>
  <c r="BB157" i="35"/>
  <c r="BO157" i="35"/>
  <c r="BP157" i="35" s="1"/>
  <c r="BB181" i="35"/>
  <c r="BO181" i="35"/>
  <c r="BP181" i="35" s="1"/>
  <c r="BB213" i="35"/>
  <c r="BO213" i="35"/>
  <c r="BP213" i="35" s="1"/>
  <c r="BB261" i="35"/>
  <c r="BO261" i="35"/>
  <c r="BP261" i="35" s="1"/>
  <c r="BB269" i="35"/>
  <c r="BO269" i="35"/>
  <c r="BP269" i="35" s="1"/>
  <c r="BB277" i="35"/>
  <c r="BO277" i="35"/>
  <c r="BP277" i="35" s="1"/>
  <c r="BB285" i="35"/>
  <c r="BO285" i="35"/>
  <c r="BP285" i="35" s="1"/>
  <c r="BB293" i="35"/>
  <c r="BO293" i="35"/>
  <c r="BP293" i="35" s="1"/>
  <c r="BB301" i="35"/>
  <c r="BO301" i="35"/>
  <c r="BP301" i="35" s="1"/>
  <c r="BB309" i="35"/>
  <c r="BO309" i="35"/>
  <c r="BP309" i="35" s="1"/>
  <c r="BB317" i="35"/>
  <c r="BO317" i="35"/>
  <c r="BP317" i="35" s="1"/>
  <c r="BB325" i="35"/>
  <c r="BO325" i="35"/>
  <c r="BP325" i="35" s="1"/>
  <c r="BB333" i="35"/>
  <c r="BO333" i="35"/>
  <c r="BP333" i="35" s="1"/>
  <c r="BB341" i="35"/>
  <c r="BO341" i="35"/>
  <c r="BP341" i="35" s="1"/>
  <c r="BB349" i="35"/>
  <c r="BO349" i="35"/>
  <c r="BP349" i="35" s="1"/>
  <c r="BB357" i="35"/>
  <c r="BO357" i="35"/>
  <c r="BP357" i="35" s="1"/>
  <c r="BB365" i="35"/>
  <c r="BO365" i="35"/>
  <c r="BP365" i="35" s="1"/>
  <c r="BB373" i="35"/>
  <c r="BO373" i="35"/>
  <c r="BP373" i="35" s="1"/>
  <c r="BB381" i="35"/>
  <c r="BO381" i="35"/>
  <c r="BP381" i="35" s="1"/>
  <c r="BB389" i="35"/>
  <c r="BO389" i="35"/>
  <c r="BP389" i="35" s="1"/>
  <c r="BB397" i="35"/>
  <c r="BO397" i="35"/>
  <c r="BP397" i="35" s="1"/>
  <c r="BB405" i="35"/>
  <c r="BO405" i="35"/>
  <c r="BP405" i="35" s="1"/>
  <c r="BB413" i="35"/>
  <c r="BO413" i="35"/>
  <c r="BP413" i="35" s="1"/>
  <c r="BB421" i="35"/>
  <c r="BO421" i="35"/>
  <c r="BP421" i="35" s="1"/>
  <c r="BB263" i="35"/>
  <c r="BO263" i="35"/>
  <c r="BP263" i="35" s="1"/>
  <c r="BB271" i="35"/>
  <c r="BO271" i="35"/>
  <c r="BP271" i="35" s="1"/>
  <c r="BB283" i="35"/>
  <c r="BO283" i="35"/>
  <c r="BP283" i="35" s="1"/>
  <c r="BB295" i="35"/>
  <c r="BO295" i="35"/>
  <c r="BP295" i="35" s="1"/>
  <c r="BB307" i="35"/>
  <c r="BO307" i="35"/>
  <c r="BP307" i="35" s="1"/>
  <c r="BB319" i="35"/>
  <c r="BO319" i="35"/>
  <c r="BP319" i="35" s="1"/>
  <c r="BB335" i="35"/>
  <c r="BO335" i="35"/>
  <c r="BP335" i="35" s="1"/>
  <c r="BB347" i="35"/>
  <c r="BO347" i="35"/>
  <c r="BP347" i="35" s="1"/>
  <c r="BB359" i="35"/>
  <c r="BO359" i="35"/>
  <c r="BP359" i="35" s="1"/>
  <c r="BB367" i="35"/>
  <c r="BO367" i="35"/>
  <c r="BP367" i="35" s="1"/>
  <c r="BB379" i="35"/>
  <c r="BO379" i="35"/>
  <c r="BP379" i="35" s="1"/>
  <c r="BB387" i="35"/>
  <c r="BO387" i="35"/>
  <c r="BP387" i="35" s="1"/>
  <c r="BB399" i="35"/>
  <c r="BO399" i="35"/>
  <c r="BP399" i="35" s="1"/>
  <c r="BB411" i="35"/>
  <c r="BO411" i="35"/>
  <c r="BP411" i="35" s="1"/>
  <c r="BB419" i="35"/>
  <c r="BO419" i="35"/>
  <c r="BP419" i="35" s="1"/>
  <c r="BB266" i="35"/>
  <c r="BO266" i="35"/>
  <c r="BP266" i="35" s="1"/>
  <c r="BB274" i="35"/>
  <c r="BO274" i="35"/>
  <c r="BP274" i="35" s="1"/>
  <c r="BB346" i="35"/>
  <c r="BO346" i="35"/>
  <c r="BP346" i="35" s="1"/>
  <c r="BB362" i="35"/>
  <c r="BO362" i="35"/>
  <c r="BP362" i="35" s="1"/>
  <c r="BB390" i="35"/>
  <c r="BO390" i="35"/>
  <c r="BP390" i="35" s="1"/>
  <c r="BB422" i="35"/>
  <c r="BO422" i="35"/>
  <c r="BP422" i="35" s="1"/>
  <c r="BB264" i="35"/>
  <c r="BO264" i="35"/>
  <c r="BP264" i="35" s="1"/>
  <c r="BB272" i="35"/>
  <c r="BO272" i="35"/>
  <c r="BP272" i="35" s="1"/>
  <c r="BB280" i="35"/>
  <c r="BO280" i="35"/>
  <c r="BP280" i="35" s="1"/>
  <c r="BB288" i="35"/>
  <c r="BO288" i="35"/>
  <c r="BP288" i="35" s="1"/>
  <c r="BB296" i="35"/>
  <c r="BO296" i="35"/>
  <c r="BP296" i="35" s="1"/>
  <c r="BB304" i="35"/>
  <c r="BO304" i="35"/>
  <c r="BP304" i="35" s="1"/>
  <c r="BB312" i="35"/>
  <c r="BO312" i="35"/>
  <c r="BP312" i="35" s="1"/>
  <c r="BB320" i="35"/>
  <c r="BO320" i="35"/>
  <c r="BP320" i="35" s="1"/>
  <c r="BB328" i="35"/>
  <c r="BO328" i="35"/>
  <c r="BP328" i="35" s="1"/>
  <c r="BB336" i="35"/>
  <c r="BO336" i="35"/>
  <c r="BP336" i="35" s="1"/>
  <c r="BB344" i="35"/>
  <c r="BO344" i="35"/>
  <c r="BP344" i="35" s="1"/>
  <c r="BB352" i="35"/>
  <c r="BO352" i="35"/>
  <c r="BP352" i="35" s="1"/>
  <c r="BB360" i="35"/>
  <c r="BO360" i="35"/>
  <c r="BP360" i="35" s="1"/>
  <c r="BB368" i="35"/>
  <c r="BO368" i="35"/>
  <c r="BP368" i="35" s="1"/>
  <c r="BB376" i="35"/>
  <c r="BO376" i="35"/>
  <c r="BP376" i="35" s="1"/>
  <c r="BB384" i="35"/>
  <c r="BO384" i="35"/>
  <c r="BP384" i="35" s="1"/>
  <c r="BB392" i="35"/>
  <c r="BO392" i="35"/>
  <c r="BP392" i="35" s="1"/>
  <c r="BB400" i="35"/>
  <c r="BO400" i="35"/>
  <c r="BP400" i="35" s="1"/>
  <c r="BB408" i="35"/>
  <c r="BO408" i="35"/>
  <c r="BP408" i="35" s="1"/>
  <c r="BB416" i="35"/>
  <c r="BO416" i="35"/>
  <c r="BP416" i="35" s="1"/>
  <c r="BB424" i="35"/>
  <c r="BO424" i="35"/>
  <c r="BP424" i="35" s="1"/>
  <c r="BB64" i="35"/>
  <c r="BO64" i="35"/>
  <c r="BP64" i="35" s="1"/>
  <c r="BB72" i="35"/>
  <c r="BO72" i="35"/>
  <c r="BP72" i="35" s="1"/>
  <c r="BB80" i="35"/>
  <c r="BO80" i="35"/>
  <c r="BP80" i="35" s="1"/>
  <c r="BB88" i="35"/>
  <c r="BO88" i="35"/>
  <c r="BP88" i="35" s="1"/>
  <c r="BB96" i="35"/>
  <c r="BO96" i="35"/>
  <c r="BP96" i="35" s="1"/>
  <c r="BB104" i="35"/>
  <c r="BO104" i="35"/>
  <c r="BP104" i="35" s="1"/>
  <c r="BB112" i="35"/>
  <c r="BO112" i="35"/>
  <c r="BP112" i="35" s="1"/>
  <c r="BB120" i="35"/>
  <c r="BO120" i="35"/>
  <c r="BP120" i="35" s="1"/>
  <c r="BB128" i="35"/>
  <c r="BO128" i="35"/>
  <c r="BP128" i="35" s="1"/>
  <c r="BB136" i="35"/>
  <c r="BO136" i="35"/>
  <c r="BP136" i="35" s="1"/>
  <c r="BB144" i="35"/>
  <c r="BO144" i="35"/>
  <c r="BP144" i="35" s="1"/>
  <c r="BB152" i="35"/>
  <c r="BO152" i="35"/>
  <c r="BP152" i="35" s="1"/>
  <c r="BB160" i="35"/>
  <c r="BO160" i="35"/>
  <c r="BP160" i="35" s="1"/>
  <c r="BB168" i="35"/>
  <c r="BO168" i="35"/>
  <c r="BP168" i="35" s="1"/>
  <c r="BB176" i="35"/>
  <c r="BO176" i="35"/>
  <c r="BP176" i="35" s="1"/>
  <c r="BB184" i="35"/>
  <c r="BO184" i="35"/>
  <c r="BP184" i="35" s="1"/>
  <c r="BB192" i="35"/>
  <c r="BO192" i="35"/>
  <c r="BP192" i="35" s="1"/>
  <c r="BB200" i="35"/>
  <c r="BO200" i="35"/>
  <c r="BP200" i="35" s="1"/>
  <c r="BB212" i="35"/>
  <c r="BO212" i="35"/>
  <c r="BP212" i="35" s="1"/>
  <c r="BB506" i="35"/>
  <c r="BO506" i="35"/>
  <c r="BP506" i="35" s="1"/>
  <c r="BB59" i="35"/>
  <c r="BO59" i="35"/>
  <c r="BP59" i="35" s="1"/>
  <c r="BB67" i="35"/>
  <c r="BO67" i="35"/>
  <c r="BP67" i="35" s="1"/>
  <c r="BB75" i="35"/>
  <c r="BO75" i="35"/>
  <c r="BP75" i="35" s="1"/>
  <c r="BB83" i="35"/>
  <c r="BO83" i="35"/>
  <c r="BP83" i="35" s="1"/>
  <c r="BB91" i="35"/>
  <c r="BO91" i="35"/>
  <c r="BP91" i="35" s="1"/>
  <c r="BB99" i="35"/>
  <c r="BO99" i="35"/>
  <c r="BP99" i="35" s="1"/>
  <c r="BB107" i="35"/>
  <c r="BO107" i="35"/>
  <c r="BP107" i="35" s="1"/>
  <c r="BB115" i="35"/>
  <c r="BO115" i="35"/>
  <c r="BP115" i="35" s="1"/>
  <c r="BB123" i="35"/>
  <c r="BO123" i="35"/>
  <c r="BP123" i="35" s="1"/>
  <c r="BB131" i="35"/>
  <c r="BO131" i="35"/>
  <c r="BP131" i="35" s="1"/>
  <c r="BB139" i="35"/>
  <c r="BO139" i="35"/>
  <c r="BP139" i="35" s="1"/>
  <c r="BB147" i="35"/>
  <c r="BO147" i="35"/>
  <c r="BP147" i="35" s="1"/>
  <c r="BB155" i="35"/>
  <c r="BO155" i="35"/>
  <c r="BP155" i="35" s="1"/>
  <c r="BB163" i="35"/>
  <c r="BO163" i="35"/>
  <c r="BP163" i="35" s="1"/>
  <c r="BB171" i="35"/>
  <c r="BO171" i="35"/>
  <c r="BP171" i="35" s="1"/>
  <c r="BB179" i="35"/>
  <c r="BO179" i="35"/>
  <c r="BP179" i="35" s="1"/>
  <c r="BB187" i="35"/>
  <c r="BO187" i="35"/>
  <c r="BP187" i="35" s="1"/>
  <c r="BB195" i="35"/>
  <c r="BO195" i="35"/>
  <c r="BP195" i="35" s="1"/>
  <c r="BB203" i="35"/>
  <c r="BO203" i="35"/>
  <c r="BP203" i="35" s="1"/>
  <c r="BB211" i="35"/>
  <c r="BO211" i="35"/>
  <c r="BP211" i="35" s="1"/>
  <c r="BB208" i="35"/>
  <c r="BO208" i="35"/>
  <c r="BP208" i="35" s="1"/>
  <c r="BB232" i="35"/>
  <c r="BO232" i="35"/>
  <c r="BP232" i="35" s="1"/>
  <c r="BB240" i="35"/>
  <c r="BO240" i="35"/>
  <c r="BP240" i="35" s="1"/>
  <c r="BB248" i="35"/>
  <c r="BO248" i="35"/>
  <c r="BP248" i="35" s="1"/>
  <c r="BB221" i="35"/>
  <c r="BO221" i="35"/>
  <c r="BP221" i="35" s="1"/>
  <c r="BB241" i="35"/>
  <c r="BO241" i="35"/>
  <c r="BP241" i="35" s="1"/>
  <c r="BB223" i="35"/>
  <c r="BO223" i="35"/>
  <c r="BP223" i="35" s="1"/>
  <c r="BB231" i="35"/>
  <c r="BO231" i="35"/>
  <c r="BP231" i="35" s="1"/>
  <c r="BB239" i="35"/>
  <c r="BO239" i="35"/>
  <c r="BP239" i="35" s="1"/>
  <c r="BB247" i="35"/>
  <c r="BO247" i="35"/>
  <c r="BP247" i="35" s="1"/>
  <c r="BB255" i="35"/>
  <c r="BO255" i="35"/>
  <c r="BP255" i="35" s="1"/>
  <c r="BB245" i="35"/>
  <c r="BO245" i="35"/>
  <c r="BP245" i="35" s="1"/>
  <c r="BB222" i="35"/>
  <c r="BO222" i="35"/>
  <c r="BP222" i="35" s="1"/>
  <c r="BB230" i="35"/>
  <c r="BO230" i="35"/>
  <c r="BP230" i="35" s="1"/>
  <c r="BB238" i="35"/>
  <c r="BO238" i="35"/>
  <c r="BP238" i="35" s="1"/>
  <c r="BB246" i="35"/>
  <c r="BO246" i="35"/>
  <c r="BP246" i="35" s="1"/>
  <c r="BB254" i="35"/>
  <c r="BO254" i="35"/>
  <c r="BP254" i="35" s="1"/>
  <c r="BB233" i="35"/>
  <c r="BO233" i="35"/>
  <c r="BP233" i="35" s="1"/>
  <c r="BB253" i="35"/>
  <c r="BO253" i="35"/>
  <c r="BP253" i="35" s="1"/>
  <c r="BB275" i="35"/>
  <c r="BO275" i="35"/>
  <c r="BP275" i="35" s="1"/>
  <c r="BB303" i="35"/>
  <c r="BO303" i="35"/>
  <c r="BP303" i="35" s="1"/>
  <c r="BB323" i="35"/>
  <c r="BO323" i="35"/>
  <c r="BP323" i="35" s="1"/>
  <c r="BB339" i="35"/>
  <c r="BO339" i="35"/>
  <c r="BP339" i="35" s="1"/>
  <c r="BB371" i="35"/>
  <c r="BO371" i="35"/>
  <c r="BP371" i="35" s="1"/>
  <c r="BB407" i="35"/>
  <c r="BO407" i="35"/>
  <c r="BP407" i="35" s="1"/>
  <c r="BB258" i="35"/>
  <c r="BO258" i="35"/>
  <c r="BP258" i="35" s="1"/>
  <c r="BB278" i="35"/>
  <c r="BO278" i="35"/>
  <c r="BP278" i="35" s="1"/>
  <c r="BB286" i="35"/>
  <c r="BO286" i="35"/>
  <c r="BP286" i="35" s="1"/>
  <c r="BB298" i="35"/>
  <c r="BO298" i="35"/>
  <c r="BP298" i="35" s="1"/>
  <c r="BB306" i="35"/>
  <c r="BO306" i="35"/>
  <c r="BP306" i="35" s="1"/>
  <c r="BB314" i="35"/>
  <c r="BO314" i="35"/>
  <c r="BP314" i="35" s="1"/>
  <c r="BB322" i="35"/>
  <c r="BO322" i="35"/>
  <c r="BP322" i="35" s="1"/>
  <c r="BB330" i="35"/>
  <c r="BO330" i="35"/>
  <c r="BP330" i="35" s="1"/>
  <c r="BB338" i="35"/>
  <c r="BO338" i="35"/>
  <c r="BP338" i="35" s="1"/>
  <c r="BB354" i="35"/>
  <c r="BO354" i="35"/>
  <c r="BP354" i="35" s="1"/>
  <c r="BB366" i="35"/>
  <c r="BO366" i="35"/>
  <c r="BP366" i="35" s="1"/>
  <c r="BB378" i="35"/>
  <c r="BO378" i="35"/>
  <c r="BP378" i="35" s="1"/>
  <c r="BB386" i="35"/>
  <c r="BO386" i="35"/>
  <c r="BP386" i="35" s="1"/>
  <c r="BB398" i="35"/>
  <c r="BO398" i="35"/>
  <c r="BP398" i="35" s="1"/>
  <c r="BB410" i="35"/>
  <c r="BO410" i="35"/>
  <c r="BP410" i="35" s="1"/>
  <c r="BB418" i="35"/>
  <c r="BO418" i="35"/>
  <c r="BP418" i="35" s="1"/>
  <c r="BB66" i="35"/>
  <c r="BO66" i="35"/>
  <c r="BP66" i="35" s="1"/>
  <c r="BB106" i="35"/>
  <c r="BO106" i="35"/>
  <c r="BP106" i="35" s="1"/>
  <c r="BB130" i="35"/>
  <c r="BO130" i="35"/>
  <c r="BP130" i="35" s="1"/>
  <c r="BB138" i="35"/>
  <c r="BO138" i="35"/>
  <c r="BP138" i="35" s="1"/>
  <c r="BB162" i="35"/>
  <c r="BO162" i="35"/>
  <c r="BP162" i="35" s="1"/>
  <c r="BB170" i="35"/>
  <c r="BO170" i="35"/>
  <c r="BP170" i="35" s="1"/>
  <c r="BB182" i="35"/>
  <c r="BO182" i="35"/>
  <c r="BP182" i="35" s="1"/>
  <c r="BB190" i="35"/>
  <c r="BO190" i="35"/>
  <c r="BP190" i="35" s="1"/>
  <c r="BB202" i="35"/>
  <c r="BO202" i="35"/>
  <c r="BP202" i="35" s="1"/>
  <c r="BB210" i="35"/>
  <c r="BO210" i="35"/>
  <c r="BP210" i="35" s="1"/>
  <c r="BB73" i="35"/>
  <c r="BO73" i="35"/>
  <c r="BP73" i="35" s="1"/>
  <c r="BB89" i="35"/>
  <c r="BO89" i="35"/>
  <c r="BP89" i="35" s="1"/>
  <c r="BB105" i="35"/>
  <c r="BO105" i="35"/>
  <c r="BP105" i="35" s="1"/>
  <c r="BB121" i="35"/>
  <c r="BO121" i="35"/>
  <c r="BP121" i="35" s="1"/>
  <c r="BB141" i="35"/>
  <c r="BO141" i="35"/>
  <c r="BP141" i="35" s="1"/>
  <c r="BB161" i="35"/>
  <c r="BO161" i="35"/>
  <c r="BP161" i="35" s="1"/>
  <c r="BB177" i="35"/>
  <c r="BO177" i="35"/>
  <c r="BP177" i="35" s="1"/>
  <c r="BB201" i="35"/>
  <c r="BO201" i="35"/>
  <c r="BP201" i="35" s="1"/>
  <c r="BB53" i="35"/>
  <c r="BO53" i="35"/>
  <c r="BP53" i="35" s="1"/>
  <c r="BB81" i="35"/>
  <c r="BO81" i="35"/>
  <c r="BP81" i="35" s="1"/>
  <c r="BB117" i="35"/>
  <c r="BO117" i="35"/>
  <c r="BP117" i="35" s="1"/>
  <c r="BB137" i="35"/>
  <c r="BO137" i="35"/>
  <c r="BP137" i="35" s="1"/>
  <c r="BB169" i="35"/>
  <c r="BO169" i="35"/>
  <c r="BP169" i="35" s="1"/>
  <c r="BB197" i="35"/>
  <c r="BO197" i="35"/>
  <c r="BP197" i="35" s="1"/>
  <c r="BB57" i="35"/>
  <c r="BO57" i="35"/>
  <c r="BP57" i="35" s="1"/>
  <c r="BB85" i="35"/>
  <c r="BO85" i="35"/>
  <c r="BP85" i="35" s="1"/>
  <c r="BB109" i="35"/>
  <c r="BO109" i="35"/>
  <c r="BP109" i="35" s="1"/>
  <c r="BB145" i="35"/>
  <c r="BO145" i="35"/>
  <c r="BP145" i="35" s="1"/>
  <c r="BB165" i="35"/>
  <c r="BO165" i="35"/>
  <c r="BP165" i="35" s="1"/>
  <c r="BB193" i="35"/>
  <c r="BO193" i="35"/>
  <c r="BP193" i="35" s="1"/>
  <c r="BB178" i="35"/>
  <c r="BO178" i="35"/>
  <c r="BP178" i="35" s="1"/>
  <c r="BB265" i="35"/>
  <c r="BO265" i="35"/>
  <c r="BP265" i="35" s="1"/>
  <c r="BB273" i="35"/>
  <c r="BO273" i="35"/>
  <c r="BP273" i="35" s="1"/>
  <c r="BB281" i="35"/>
  <c r="BO281" i="35"/>
  <c r="BP281" i="35" s="1"/>
  <c r="BB289" i="35"/>
  <c r="BO289" i="35"/>
  <c r="BP289" i="35" s="1"/>
  <c r="BB297" i="35"/>
  <c r="BO297" i="35"/>
  <c r="BP297" i="35" s="1"/>
  <c r="BB305" i="35"/>
  <c r="BO305" i="35"/>
  <c r="BP305" i="35" s="1"/>
  <c r="BB313" i="35"/>
  <c r="BO313" i="35"/>
  <c r="BP313" i="35" s="1"/>
  <c r="BB321" i="35"/>
  <c r="BO321" i="35"/>
  <c r="BP321" i="35" s="1"/>
  <c r="BB329" i="35"/>
  <c r="BO329" i="35"/>
  <c r="BP329" i="35" s="1"/>
  <c r="BB337" i="35"/>
  <c r="BO337" i="35"/>
  <c r="BP337" i="35" s="1"/>
  <c r="BB345" i="35"/>
  <c r="BO345" i="35"/>
  <c r="BP345" i="35" s="1"/>
  <c r="BB353" i="35"/>
  <c r="BO353" i="35"/>
  <c r="BP353" i="35" s="1"/>
  <c r="BB361" i="35"/>
  <c r="BO361" i="35"/>
  <c r="BP361" i="35" s="1"/>
  <c r="BB369" i="35"/>
  <c r="BO369" i="35"/>
  <c r="BP369" i="35" s="1"/>
  <c r="BB377" i="35"/>
  <c r="BO377" i="35"/>
  <c r="BP377" i="35" s="1"/>
  <c r="BB385" i="35"/>
  <c r="BO385" i="35"/>
  <c r="BP385" i="35" s="1"/>
  <c r="BB393" i="35"/>
  <c r="BO393" i="35"/>
  <c r="BP393" i="35" s="1"/>
  <c r="BB401" i="35"/>
  <c r="BO401" i="35"/>
  <c r="BP401" i="35" s="1"/>
  <c r="BB409" i="35"/>
  <c r="BO409" i="35"/>
  <c r="BP409" i="35" s="1"/>
  <c r="BB417" i="35"/>
  <c r="BO417" i="35"/>
  <c r="BP417" i="35" s="1"/>
  <c r="BB425" i="35"/>
  <c r="BO425" i="35"/>
  <c r="BP425" i="35" s="1"/>
  <c r="BB267" i="35"/>
  <c r="BO267" i="35"/>
  <c r="BP267" i="35" s="1"/>
  <c r="BB279" i="35"/>
  <c r="BO279" i="35"/>
  <c r="BP279" i="35" s="1"/>
  <c r="BB287" i="35"/>
  <c r="BO287" i="35"/>
  <c r="BP287" i="35" s="1"/>
  <c r="BB299" i="35"/>
  <c r="BO299" i="35"/>
  <c r="BP299" i="35" s="1"/>
  <c r="BB311" i="35"/>
  <c r="BO311" i="35"/>
  <c r="BP311" i="35" s="1"/>
  <c r="BB331" i="35"/>
  <c r="BO331" i="35"/>
  <c r="BP331" i="35" s="1"/>
  <c r="BB343" i="35"/>
  <c r="BO343" i="35"/>
  <c r="BP343" i="35" s="1"/>
  <c r="BB355" i="35"/>
  <c r="BO355" i="35"/>
  <c r="BP355" i="35" s="1"/>
  <c r="BB363" i="35"/>
  <c r="BO363" i="35"/>
  <c r="BP363" i="35" s="1"/>
  <c r="BB375" i="35"/>
  <c r="BO375" i="35"/>
  <c r="BP375" i="35" s="1"/>
  <c r="BB383" i="35"/>
  <c r="BO383" i="35"/>
  <c r="BP383" i="35" s="1"/>
  <c r="BB391" i="35"/>
  <c r="BO391" i="35"/>
  <c r="BP391" i="35" s="1"/>
  <c r="BB403" i="35"/>
  <c r="BO403" i="35"/>
  <c r="BP403" i="35" s="1"/>
  <c r="BB415" i="35"/>
  <c r="BO415" i="35"/>
  <c r="BP415" i="35" s="1"/>
  <c r="BB427" i="35"/>
  <c r="BO427" i="35"/>
  <c r="BP427" i="35" s="1"/>
  <c r="BB270" i="35"/>
  <c r="BO270" i="35"/>
  <c r="BP270" i="35" s="1"/>
  <c r="BB290" i="35"/>
  <c r="BO290" i="35"/>
  <c r="BP290" i="35" s="1"/>
  <c r="BB350" i="35"/>
  <c r="BO350" i="35"/>
  <c r="BP350" i="35" s="1"/>
  <c r="BB370" i="35"/>
  <c r="BO370" i="35"/>
  <c r="BP370" i="35" s="1"/>
  <c r="BB406" i="35"/>
  <c r="BO406" i="35"/>
  <c r="BP406" i="35" s="1"/>
  <c r="BB260" i="35"/>
  <c r="BO260" i="35"/>
  <c r="BP260" i="35" s="1"/>
  <c r="BB268" i="35"/>
  <c r="BO268" i="35"/>
  <c r="BP268" i="35" s="1"/>
  <c r="BB276" i="35"/>
  <c r="BO276" i="35"/>
  <c r="BP276" i="35" s="1"/>
  <c r="BB284" i="35"/>
  <c r="BO284" i="35"/>
  <c r="BP284" i="35" s="1"/>
  <c r="BB292" i="35"/>
  <c r="BO292" i="35"/>
  <c r="BP292" i="35" s="1"/>
  <c r="BB300" i="35"/>
  <c r="BO300" i="35"/>
  <c r="BP300" i="35" s="1"/>
  <c r="BB308" i="35"/>
  <c r="BO308" i="35"/>
  <c r="BP308" i="35" s="1"/>
  <c r="BB316" i="35"/>
  <c r="BO316" i="35"/>
  <c r="BP316" i="35" s="1"/>
  <c r="BB324" i="35"/>
  <c r="BO324" i="35"/>
  <c r="BP324" i="35" s="1"/>
  <c r="BB332" i="35"/>
  <c r="BO332" i="35"/>
  <c r="BP332" i="35" s="1"/>
  <c r="BB340" i="35"/>
  <c r="BO340" i="35"/>
  <c r="BP340" i="35" s="1"/>
  <c r="BB348" i="35"/>
  <c r="BO348" i="35"/>
  <c r="BP348" i="35" s="1"/>
  <c r="BB356" i="35"/>
  <c r="BO356" i="35"/>
  <c r="BP356" i="35" s="1"/>
  <c r="BB364" i="35"/>
  <c r="BO364" i="35"/>
  <c r="BP364" i="35" s="1"/>
  <c r="BB372" i="35"/>
  <c r="BO372" i="35"/>
  <c r="BP372" i="35" s="1"/>
  <c r="BB380" i="35"/>
  <c r="BO380" i="35"/>
  <c r="BP380" i="35" s="1"/>
  <c r="BB388" i="35"/>
  <c r="BO388" i="35"/>
  <c r="BP388" i="35" s="1"/>
  <c r="BB396" i="35"/>
  <c r="BO396" i="35"/>
  <c r="BP396" i="35" s="1"/>
  <c r="BB404" i="35"/>
  <c r="BO404" i="35"/>
  <c r="BP404" i="35" s="1"/>
  <c r="BB412" i="35"/>
  <c r="BO412" i="35"/>
  <c r="BP412" i="35" s="1"/>
  <c r="BB420" i="35"/>
  <c r="BO420" i="35"/>
  <c r="BP420" i="35" s="1"/>
  <c r="BB56" i="35"/>
  <c r="BO56" i="35"/>
  <c r="BP56" i="35" s="1"/>
  <c r="BB11" i="35"/>
  <c r="BO11" i="35"/>
  <c r="BP11" i="35" s="1"/>
  <c r="BB74" i="35"/>
  <c r="BO74" i="35"/>
  <c r="BP74" i="35" s="1"/>
  <c r="BB90" i="35"/>
  <c r="BO90" i="35"/>
  <c r="BP90" i="35" s="1"/>
  <c r="BB122" i="35"/>
  <c r="BO122" i="35"/>
  <c r="BP122" i="35" s="1"/>
  <c r="BB146" i="35"/>
  <c r="BO146" i="35"/>
  <c r="BP146" i="35" s="1"/>
  <c r="BB52" i="35"/>
  <c r="BO52" i="35"/>
  <c r="BP52" i="35" s="1"/>
  <c r="BB68" i="35"/>
  <c r="BO68" i="35"/>
  <c r="BP68" i="35" s="1"/>
  <c r="BB84" i="35"/>
  <c r="BO84" i="35"/>
  <c r="BP84" i="35" s="1"/>
  <c r="BB100" i="35"/>
  <c r="BO100" i="35"/>
  <c r="BP100" i="35" s="1"/>
  <c r="BB116" i="35"/>
  <c r="BO116" i="35"/>
  <c r="BP116" i="35" s="1"/>
  <c r="BB132" i="35"/>
  <c r="BO132" i="35"/>
  <c r="BP132" i="35" s="1"/>
  <c r="BB140" i="35"/>
  <c r="BO140" i="35"/>
  <c r="BP140" i="35" s="1"/>
  <c r="BB148" i="35"/>
  <c r="BO148" i="35"/>
  <c r="BP148" i="35" s="1"/>
  <c r="BB156" i="35"/>
  <c r="BO156" i="35"/>
  <c r="BP156" i="35" s="1"/>
  <c r="BB164" i="35"/>
  <c r="BO164" i="35"/>
  <c r="BP164" i="35" s="1"/>
  <c r="BB172" i="35"/>
  <c r="BO172" i="35"/>
  <c r="BP172" i="35" s="1"/>
  <c r="BB180" i="35"/>
  <c r="BO180" i="35"/>
  <c r="BP180" i="35" s="1"/>
  <c r="BB188" i="35"/>
  <c r="BO188" i="35"/>
  <c r="BP188" i="35" s="1"/>
  <c r="BB196" i="35"/>
  <c r="BO196" i="35"/>
  <c r="BP196" i="35" s="1"/>
  <c r="BB204" i="35"/>
  <c r="BO204" i="35"/>
  <c r="BP204" i="35" s="1"/>
  <c r="BB216" i="35"/>
  <c r="BO216" i="35"/>
  <c r="BP216" i="35" s="1"/>
  <c r="BB55" i="35"/>
  <c r="BO55" i="35"/>
  <c r="BP55" i="35" s="1"/>
  <c r="BB63" i="35"/>
  <c r="BO63" i="35"/>
  <c r="BP63" i="35" s="1"/>
  <c r="BB71" i="35"/>
  <c r="BO71" i="35"/>
  <c r="BP71" i="35" s="1"/>
  <c r="BB79" i="35"/>
  <c r="BO79" i="35"/>
  <c r="BP79" i="35" s="1"/>
  <c r="BB87" i="35"/>
  <c r="BO87" i="35"/>
  <c r="BP87" i="35" s="1"/>
  <c r="BB95" i="35"/>
  <c r="BO95" i="35"/>
  <c r="BP95" i="35" s="1"/>
  <c r="BB103" i="35"/>
  <c r="BO103" i="35"/>
  <c r="BP103" i="35" s="1"/>
  <c r="BB111" i="35"/>
  <c r="BO111" i="35"/>
  <c r="BP111" i="35" s="1"/>
  <c r="BB119" i="35"/>
  <c r="BO119" i="35"/>
  <c r="BP119" i="35" s="1"/>
  <c r="BB127" i="35"/>
  <c r="BO127" i="35"/>
  <c r="BP127" i="35" s="1"/>
  <c r="BB135" i="35"/>
  <c r="BO135" i="35"/>
  <c r="BP135" i="35" s="1"/>
  <c r="BB143" i="35"/>
  <c r="BO143" i="35"/>
  <c r="BP143" i="35" s="1"/>
  <c r="BB151" i="35"/>
  <c r="BO151" i="35"/>
  <c r="BP151" i="35" s="1"/>
  <c r="BB159" i="35"/>
  <c r="BO159" i="35"/>
  <c r="BP159" i="35" s="1"/>
  <c r="BB167" i="35"/>
  <c r="BO167" i="35"/>
  <c r="BP167" i="35" s="1"/>
  <c r="BB175" i="35"/>
  <c r="BO175" i="35"/>
  <c r="BP175" i="35" s="1"/>
  <c r="BB183" i="35"/>
  <c r="BO183" i="35"/>
  <c r="BP183" i="35" s="1"/>
  <c r="BB191" i="35"/>
  <c r="BO191" i="35"/>
  <c r="BP191" i="35" s="1"/>
  <c r="BB199" i="35"/>
  <c r="BO199" i="35"/>
  <c r="BP199" i="35" s="1"/>
  <c r="BB207" i="35"/>
  <c r="BO207" i="35"/>
  <c r="BP207" i="35" s="1"/>
  <c r="BB215" i="35"/>
  <c r="BO215" i="35"/>
  <c r="BP215" i="35" s="1"/>
  <c r="BB220" i="35"/>
  <c r="BO220" i="35"/>
  <c r="BP220" i="35" s="1"/>
  <c r="BB228" i="35"/>
  <c r="BO228" i="35"/>
  <c r="BP228" i="35" s="1"/>
  <c r="BB236" i="35"/>
  <c r="BO236" i="35"/>
  <c r="BP236" i="35" s="1"/>
  <c r="BB244" i="35"/>
  <c r="BO244" i="35"/>
  <c r="BP244" i="35" s="1"/>
  <c r="BB252" i="35"/>
  <c r="BO252" i="35"/>
  <c r="BP252" i="35" s="1"/>
  <c r="BB217" i="35"/>
  <c r="BO217" i="35"/>
  <c r="BP217" i="35" s="1"/>
  <c r="BB229" i="35"/>
  <c r="BO229" i="35"/>
  <c r="BP229" i="35" s="1"/>
  <c r="BB219" i="35"/>
  <c r="BO219" i="35"/>
  <c r="BP219" i="35" s="1"/>
  <c r="BB227" i="35"/>
  <c r="BO227" i="35"/>
  <c r="BP227" i="35" s="1"/>
  <c r="BB235" i="35"/>
  <c r="BO235" i="35"/>
  <c r="BP235" i="35" s="1"/>
  <c r="BB243" i="35"/>
  <c r="BO243" i="35"/>
  <c r="BP243" i="35" s="1"/>
  <c r="BB251" i="35"/>
  <c r="BO251" i="35"/>
  <c r="BP251" i="35" s="1"/>
  <c r="BB237" i="35"/>
  <c r="BO237" i="35"/>
  <c r="BP237" i="35" s="1"/>
  <c r="BB257" i="35"/>
  <c r="BO257" i="35"/>
  <c r="BP257" i="35" s="1"/>
  <c r="BB218" i="35"/>
  <c r="BO218" i="35"/>
  <c r="BP218" i="35" s="1"/>
  <c r="BB226" i="35"/>
  <c r="BO226" i="35"/>
  <c r="BP226" i="35" s="1"/>
  <c r="BB234" i="35"/>
  <c r="BO234" i="35"/>
  <c r="BP234" i="35" s="1"/>
  <c r="BB242" i="35"/>
  <c r="BO242" i="35"/>
  <c r="BP242" i="35" s="1"/>
  <c r="BB250" i="35"/>
  <c r="BO250" i="35"/>
  <c r="BP250" i="35" s="1"/>
  <c r="BB225" i="35"/>
  <c r="BO225" i="35"/>
  <c r="BP225" i="35" s="1"/>
  <c r="BB249" i="35"/>
  <c r="BO249" i="35"/>
  <c r="BP249" i="35" s="1"/>
  <c r="BB256" i="35"/>
  <c r="BO256" i="35"/>
  <c r="BP256" i="35" s="1"/>
  <c r="BB259" i="35"/>
  <c r="BO259" i="35"/>
  <c r="BP259" i="35" s="1"/>
  <c r="BB291" i="35"/>
  <c r="BO291" i="35"/>
  <c r="BP291" i="35" s="1"/>
  <c r="BB315" i="35"/>
  <c r="BO315" i="35"/>
  <c r="BP315" i="35" s="1"/>
  <c r="BB327" i="35"/>
  <c r="BO327" i="35"/>
  <c r="BP327" i="35" s="1"/>
  <c r="BB351" i="35"/>
  <c r="BO351" i="35"/>
  <c r="BP351" i="35" s="1"/>
  <c r="BB395" i="35"/>
  <c r="BO395" i="35"/>
  <c r="BP395" i="35" s="1"/>
  <c r="BB423" i="35"/>
  <c r="BO423" i="35"/>
  <c r="BP423" i="35" s="1"/>
  <c r="BB262" i="35"/>
  <c r="BO262" i="35"/>
  <c r="BP262" i="35" s="1"/>
  <c r="BB282" i="35"/>
  <c r="BO282" i="35"/>
  <c r="BP282" i="35" s="1"/>
  <c r="BB294" i="35"/>
  <c r="BO294" i="35"/>
  <c r="BP294" i="35" s="1"/>
  <c r="BB302" i="35"/>
  <c r="BO302" i="35"/>
  <c r="BP302" i="35" s="1"/>
  <c r="BB310" i="35"/>
  <c r="BO310" i="35"/>
  <c r="BP310" i="35" s="1"/>
  <c r="BB318" i="35"/>
  <c r="BO318" i="35"/>
  <c r="BP318" i="35" s="1"/>
  <c r="BB326" i="35"/>
  <c r="BO326" i="35"/>
  <c r="BP326" i="35" s="1"/>
  <c r="BB334" i="35"/>
  <c r="BO334" i="35"/>
  <c r="BP334" i="35" s="1"/>
  <c r="BB342" i="35"/>
  <c r="BO342" i="35"/>
  <c r="BP342" i="35" s="1"/>
  <c r="BB358" i="35"/>
  <c r="BO358" i="35"/>
  <c r="BP358" i="35" s="1"/>
  <c r="BB374" i="35"/>
  <c r="BO374" i="35"/>
  <c r="BP374" i="35" s="1"/>
  <c r="BB382" i="35"/>
  <c r="BO382" i="35"/>
  <c r="BP382" i="35" s="1"/>
  <c r="BB394" i="35"/>
  <c r="BO394" i="35"/>
  <c r="BP394" i="35" s="1"/>
  <c r="BB402" i="35"/>
  <c r="BO402" i="35"/>
  <c r="BP402" i="35" s="1"/>
  <c r="BB414" i="35"/>
  <c r="BO414" i="35"/>
  <c r="BP414" i="35" s="1"/>
  <c r="BB426" i="35"/>
  <c r="BO426" i="35"/>
  <c r="BP426" i="35" s="1"/>
  <c r="EV32" i="23" l="1"/>
  <c r="HN48" i="23" l="1"/>
  <c r="HE48" i="23"/>
  <c r="HC48" i="23"/>
  <c r="HM48" i="23" s="1"/>
  <c r="HF47" i="23"/>
  <c r="HE47" i="23"/>
  <c r="HE46" i="23"/>
  <c r="HD46" i="23"/>
  <c r="HC46" i="23"/>
  <c r="HP46" i="23" s="1"/>
  <c r="HF45" i="23"/>
  <c r="HE45" i="23"/>
  <c r="HP44" i="23"/>
  <c r="HL44" i="23"/>
  <c r="HE44" i="23"/>
  <c r="HD44" i="23"/>
  <c r="HC44" i="23"/>
  <c r="HO44" i="23" s="1"/>
  <c r="HF43" i="23"/>
  <c r="HE43" i="23"/>
  <c r="HE42" i="23"/>
  <c r="HC42" i="23"/>
  <c r="HO42" i="23" s="1"/>
  <c r="HF41" i="23"/>
  <c r="HE41" i="23"/>
  <c r="HO40" i="23"/>
  <c r="HE40" i="23"/>
  <c r="HC40" i="23"/>
  <c r="HP40" i="23" s="1"/>
  <c r="HF39" i="23"/>
  <c r="HE39" i="23"/>
  <c r="HE38" i="23"/>
  <c r="HD38" i="23"/>
  <c r="HC38" i="23"/>
  <c r="HM38" i="23" s="1"/>
  <c r="HF37" i="23"/>
  <c r="HE37" i="23"/>
  <c r="HE36" i="23"/>
  <c r="HD36" i="23"/>
  <c r="HB7" i="23" s="1"/>
  <c r="HC36" i="23"/>
  <c r="HP36" i="23" s="1"/>
  <c r="HF35" i="23"/>
  <c r="HE35" i="23"/>
  <c r="HF34" i="23"/>
  <c r="HE34" i="23"/>
  <c r="HD34" i="23"/>
  <c r="HC34" i="23"/>
  <c r="HO34" i="23" s="1"/>
  <c r="HF33" i="23"/>
  <c r="HE33" i="23"/>
  <c r="HE32" i="23"/>
  <c r="HD32" i="23"/>
  <c r="HF32" i="23" s="1"/>
  <c r="HC32" i="23"/>
  <c r="HP32" i="23" s="1"/>
  <c r="HF31" i="23"/>
  <c r="HE31" i="23"/>
  <c r="HE30" i="23"/>
  <c r="HF29" i="23"/>
  <c r="HE29" i="23"/>
  <c r="HE28" i="23"/>
  <c r="HC28" i="23"/>
  <c r="HH28" i="23" s="1"/>
  <c r="HF27" i="23"/>
  <c r="HE27" i="23"/>
  <c r="HE26" i="23"/>
  <c r="HD26" i="23"/>
  <c r="HF26" i="23" s="1"/>
  <c r="HC26" i="23"/>
  <c r="HH26" i="23" s="1"/>
  <c r="HF25" i="23"/>
  <c r="HE25" i="23"/>
  <c r="HN24" i="23"/>
  <c r="HE24" i="23"/>
  <c r="HC24" i="23"/>
  <c r="HM24" i="23" s="1"/>
  <c r="HF23" i="23"/>
  <c r="HE23" i="23"/>
  <c r="HE22" i="23"/>
  <c r="HC22" i="23"/>
  <c r="HP22" i="23" s="1"/>
  <c r="HF21" i="23"/>
  <c r="HE21" i="23"/>
  <c r="HE20" i="23"/>
  <c r="HC20" i="23"/>
  <c r="HO20" i="23" s="1"/>
  <c r="HF19" i="23"/>
  <c r="HE19" i="23"/>
  <c r="HE18" i="23"/>
  <c r="HC18" i="23"/>
  <c r="HP18" i="23" s="1"/>
  <c r="HF17" i="23"/>
  <c r="HE17" i="23"/>
  <c r="HE16" i="23"/>
  <c r="HC16" i="23"/>
  <c r="HM16" i="23" s="1"/>
  <c r="HC14" i="23"/>
  <c r="GT48" i="23"/>
  <c r="GK48" i="23"/>
  <c r="GI48" i="23"/>
  <c r="GS48" i="23" s="1"/>
  <c r="GL47" i="23"/>
  <c r="GK47" i="23"/>
  <c r="GK46" i="23"/>
  <c r="GI46" i="23"/>
  <c r="GV46" i="23" s="1"/>
  <c r="GL45" i="23"/>
  <c r="GK45" i="23"/>
  <c r="GT44" i="23"/>
  <c r="GR44" i="23"/>
  <c r="GK44" i="23"/>
  <c r="GJ44" i="23"/>
  <c r="GI44" i="23"/>
  <c r="GU44" i="23" s="1"/>
  <c r="GL43" i="23"/>
  <c r="GK43" i="23"/>
  <c r="GK42" i="23"/>
  <c r="GI42" i="23"/>
  <c r="GU42" i="23" s="1"/>
  <c r="GL41" i="23"/>
  <c r="GK41" i="23"/>
  <c r="GK40" i="23"/>
  <c r="GI40" i="23"/>
  <c r="GT40" i="23" s="1"/>
  <c r="GL39" i="23"/>
  <c r="GK39" i="23"/>
  <c r="GK38" i="23"/>
  <c r="GJ38" i="23"/>
  <c r="GI38" i="23"/>
  <c r="GS38" i="23" s="1"/>
  <c r="GL37" i="23"/>
  <c r="GK37" i="23"/>
  <c r="GS36" i="23"/>
  <c r="GK36" i="23"/>
  <c r="GJ36" i="23"/>
  <c r="GI36" i="23"/>
  <c r="GV36" i="23" s="1"/>
  <c r="GL35" i="23"/>
  <c r="GK35" i="23"/>
  <c r="GK34" i="23"/>
  <c r="GJ34" i="23"/>
  <c r="GI34" i="23"/>
  <c r="GU34" i="23" s="1"/>
  <c r="GL33" i="23"/>
  <c r="GK33" i="23"/>
  <c r="GK32" i="23"/>
  <c r="GJ32" i="23"/>
  <c r="GL32" i="23" s="1"/>
  <c r="GI32" i="23"/>
  <c r="GT32" i="23" s="1"/>
  <c r="GL31" i="23"/>
  <c r="GK31" i="23"/>
  <c r="GK30" i="23"/>
  <c r="GL29" i="23"/>
  <c r="GK29" i="23"/>
  <c r="GK28" i="23"/>
  <c r="GI28" i="23"/>
  <c r="GJ28" i="23" s="1"/>
  <c r="GL27" i="23"/>
  <c r="GK27" i="23"/>
  <c r="GK26" i="23"/>
  <c r="GJ26" i="23"/>
  <c r="GI26" i="23"/>
  <c r="GN26" i="23" s="1"/>
  <c r="GL25" i="23"/>
  <c r="GK25" i="23"/>
  <c r="GK24" i="23"/>
  <c r="GI24" i="23"/>
  <c r="GS24" i="23" s="1"/>
  <c r="GL23" i="23"/>
  <c r="GK23" i="23"/>
  <c r="GK22" i="23"/>
  <c r="GJ22" i="23"/>
  <c r="GI22" i="23"/>
  <c r="GV22" i="23" s="1"/>
  <c r="GL21" i="23"/>
  <c r="GK21" i="23"/>
  <c r="GK20" i="23"/>
  <c r="GI20" i="23"/>
  <c r="GU20" i="23" s="1"/>
  <c r="GL19" i="23"/>
  <c r="GK19" i="23"/>
  <c r="GU18" i="23"/>
  <c r="GK18" i="23"/>
  <c r="GI18" i="23"/>
  <c r="GT18" i="23" s="1"/>
  <c r="GL17" i="23"/>
  <c r="GK17" i="23"/>
  <c r="GK16" i="23"/>
  <c r="GI16" i="23"/>
  <c r="GS16" i="23" s="1"/>
  <c r="GI14" i="23"/>
  <c r="FQ48" i="23"/>
  <c r="FO48" i="23"/>
  <c r="FY48" i="23" s="1"/>
  <c r="FR47" i="23"/>
  <c r="FQ47" i="23"/>
  <c r="FY46" i="23"/>
  <c r="FQ46" i="23"/>
  <c r="FP46" i="23"/>
  <c r="FO46" i="23"/>
  <c r="GB46" i="23" s="1"/>
  <c r="FR45" i="23"/>
  <c r="FQ45" i="23"/>
  <c r="FQ44" i="23"/>
  <c r="FP44" i="23"/>
  <c r="FO44" i="23"/>
  <c r="GA44" i="23" s="1"/>
  <c r="FR43" i="23"/>
  <c r="FQ43" i="23"/>
  <c r="FQ42" i="23"/>
  <c r="FO42" i="23"/>
  <c r="GA42" i="23" s="1"/>
  <c r="FR41" i="23"/>
  <c r="FQ41" i="23"/>
  <c r="GA40" i="23"/>
  <c r="FZ40" i="23"/>
  <c r="FQ40" i="23"/>
  <c r="FP40" i="23"/>
  <c r="FO40" i="23"/>
  <c r="GB40" i="23" s="1"/>
  <c r="FR39" i="23"/>
  <c r="FQ39" i="23"/>
  <c r="FQ38" i="23"/>
  <c r="FP38" i="23"/>
  <c r="GL38" i="23" s="1"/>
  <c r="FO38" i="23"/>
  <c r="FY38" i="23" s="1"/>
  <c r="FR37" i="23"/>
  <c r="FQ37" i="23"/>
  <c r="FY36" i="23"/>
  <c r="FQ36" i="23"/>
  <c r="FP36" i="23"/>
  <c r="FO36" i="23"/>
  <c r="GB36" i="23" s="1"/>
  <c r="FR35" i="23"/>
  <c r="FQ35" i="23"/>
  <c r="FQ34" i="23"/>
  <c r="FP34" i="23"/>
  <c r="FR34" i="23" s="1"/>
  <c r="FO34" i="23"/>
  <c r="GA34" i="23" s="1"/>
  <c r="FR33" i="23"/>
  <c r="FQ33" i="23"/>
  <c r="FR32" i="23"/>
  <c r="FQ32" i="23"/>
  <c r="FP32" i="23"/>
  <c r="FO32" i="23"/>
  <c r="GB32" i="23" s="1"/>
  <c r="FR31" i="23"/>
  <c r="FQ31" i="23"/>
  <c r="FQ30" i="23"/>
  <c r="FR29" i="23"/>
  <c r="FQ29" i="23"/>
  <c r="FQ28" i="23"/>
  <c r="FO28" i="23"/>
  <c r="FT28" i="23" s="1"/>
  <c r="FR27" i="23"/>
  <c r="FQ27" i="23"/>
  <c r="FQ26" i="23"/>
  <c r="FO26" i="23"/>
  <c r="FT26" i="23" s="1"/>
  <c r="FR25" i="23"/>
  <c r="FQ25" i="23"/>
  <c r="FQ24" i="23"/>
  <c r="FO24" i="23"/>
  <c r="FY24" i="23" s="1"/>
  <c r="FR23" i="23"/>
  <c r="FQ23" i="23"/>
  <c r="FQ22" i="23"/>
  <c r="FO22" i="23"/>
  <c r="GB22" i="23" s="1"/>
  <c r="FR21" i="23"/>
  <c r="FQ21" i="23"/>
  <c r="FQ20" i="23"/>
  <c r="FO20" i="23"/>
  <c r="GA20" i="23" s="1"/>
  <c r="FR19" i="23"/>
  <c r="FQ19" i="23"/>
  <c r="FZ18" i="23"/>
  <c r="FQ18" i="23"/>
  <c r="FP18" i="23"/>
  <c r="FO18" i="23"/>
  <c r="GB18" i="23" s="1"/>
  <c r="FR17" i="23"/>
  <c r="FQ17" i="23"/>
  <c r="FZ16" i="23"/>
  <c r="FQ16" i="23"/>
  <c r="FO16" i="23"/>
  <c r="FY16" i="23" s="1"/>
  <c r="FO14" i="23"/>
  <c r="FF48" i="23"/>
  <c r="EW48" i="23"/>
  <c r="EU48" i="23"/>
  <c r="FE48" i="23" s="1"/>
  <c r="EX47" i="23"/>
  <c r="EW47" i="23"/>
  <c r="EW46" i="23"/>
  <c r="EV46" i="23"/>
  <c r="EX46" i="23" s="1"/>
  <c r="EU46" i="23"/>
  <c r="FH46" i="23" s="1"/>
  <c r="EX45" i="23"/>
  <c r="EW45" i="23"/>
  <c r="FH44" i="23"/>
  <c r="EW44" i="23"/>
  <c r="EV44" i="23"/>
  <c r="EU44" i="23"/>
  <c r="FG44" i="23" s="1"/>
  <c r="EX43" i="23"/>
  <c r="EW43" i="23"/>
  <c r="EW42" i="23"/>
  <c r="EU42" i="23"/>
  <c r="FG42" i="23" s="1"/>
  <c r="EX41" i="23"/>
  <c r="EW41" i="23"/>
  <c r="FG40" i="23"/>
  <c r="EW40" i="23"/>
  <c r="EU40" i="23"/>
  <c r="FF40" i="23" s="1"/>
  <c r="EX39" i="23"/>
  <c r="EW39" i="23"/>
  <c r="FG38" i="23"/>
  <c r="EW38" i="23"/>
  <c r="EV38" i="23"/>
  <c r="EX38" i="23" s="1"/>
  <c r="EU38" i="23"/>
  <c r="FE38" i="23" s="1"/>
  <c r="EX37" i="23"/>
  <c r="EW37" i="23"/>
  <c r="EW36" i="23"/>
  <c r="EV36" i="23"/>
  <c r="EX36" i="23" s="1"/>
  <c r="EU36" i="23"/>
  <c r="FH36" i="23" s="1"/>
  <c r="EX35" i="23"/>
  <c r="EW35" i="23"/>
  <c r="EW34" i="23"/>
  <c r="EV34" i="23"/>
  <c r="EU34" i="23"/>
  <c r="FG34" i="23" s="1"/>
  <c r="EX33" i="23"/>
  <c r="EW33" i="23"/>
  <c r="EW32" i="23"/>
  <c r="EU32" i="23"/>
  <c r="FF32" i="23" s="1"/>
  <c r="EX31" i="23"/>
  <c r="EW31" i="23"/>
  <c r="EW30" i="23"/>
  <c r="EX29" i="23"/>
  <c r="EW29" i="23"/>
  <c r="EW28" i="23"/>
  <c r="EU28" i="23"/>
  <c r="EV28" i="23" s="1"/>
  <c r="EX28" i="23" s="1"/>
  <c r="EX27" i="23"/>
  <c r="EW27" i="23"/>
  <c r="EW26" i="23"/>
  <c r="EU26" i="23"/>
  <c r="EV26" i="23" s="1"/>
  <c r="EX25" i="23"/>
  <c r="EW25" i="23"/>
  <c r="FE24" i="23"/>
  <c r="EW24" i="23"/>
  <c r="EU24" i="23"/>
  <c r="FH24" i="23" s="1"/>
  <c r="EX23" i="23"/>
  <c r="EW23" i="23"/>
  <c r="EW22" i="23"/>
  <c r="EU22" i="23"/>
  <c r="FH22" i="23" s="1"/>
  <c r="EX21" i="23"/>
  <c r="EW21" i="23"/>
  <c r="EW20" i="23"/>
  <c r="EU20" i="23"/>
  <c r="FG20" i="23" s="1"/>
  <c r="EX19" i="23"/>
  <c r="EW19" i="23"/>
  <c r="FG18" i="23"/>
  <c r="EW18" i="23"/>
  <c r="EU18" i="23"/>
  <c r="FF18" i="23" s="1"/>
  <c r="EX17" i="23"/>
  <c r="EW17" i="23"/>
  <c r="EW16" i="23"/>
  <c r="EU16" i="23"/>
  <c r="FH16" i="23" s="1"/>
  <c r="EU14" i="23"/>
  <c r="EC48" i="23"/>
  <c r="EA48" i="23"/>
  <c r="EK48" i="23" s="1"/>
  <c r="ED47" i="23"/>
  <c r="EC47" i="23"/>
  <c r="EC46" i="23"/>
  <c r="EB46" i="23"/>
  <c r="EA46" i="23"/>
  <c r="EN46" i="23" s="1"/>
  <c r="ED45" i="23"/>
  <c r="EC45" i="23"/>
  <c r="EN44" i="23"/>
  <c r="EC44" i="23"/>
  <c r="EB44" i="23"/>
  <c r="EA44" i="23"/>
  <c r="EM44" i="23" s="1"/>
  <c r="ED43" i="23"/>
  <c r="EC43" i="23"/>
  <c r="EC42" i="23"/>
  <c r="EA42" i="23"/>
  <c r="EM42" i="23" s="1"/>
  <c r="ED41" i="23"/>
  <c r="EC41" i="23"/>
  <c r="EM40" i="23"/>
  <c r="EC40" i="23"/>
  <c r="EA40" i="23"/>
  <c r="EN40" i="23" s="1"/>
  <c r="ED39" i="23"/>
  <c r="EC39" i="23"/>
  <c r="EC38" i="23"/>
  <c r="EB38" i="23"/>
  <c r="ED38" i="23" s="1"/>
  <c r="EA38" i="23"/>
  <c r="EK38" i="23" s="1"/>
  <c r="ED37" i="23"/>
  <c r="EC37" i="23"/>
  <c r="EK36" i="23"/>
  <c r="EC36" i="23"/>
  <c r="EB36" i="23"/>
  <c r="EA36" i="23"/>
  <c r="EN36" i="23" s="1"/>
  <c r="ED35" i="23"/>
  <c r="EC35" i="23"/>
  <c r="EC34" i="23"/>
  <c r="EB34" i="23"/>
  <c r="ED34" i="23" s="1"/>
  <c r="EA34" i="23"/>
  <c r="EM34" i="23" s="1"/>
  <c r="ED33" i="23"/>
  <c r="EC33" i="23"/>
  <c r="EK32" i="23"/>
  <c r="EC32" i="23"/>
  <c r="EB32" i="23"/>
  <c r="EX32" i="23" s="1"/>
  <c r="EA32" i="23"/>
  <c r="EN32" i="23" s="1"/>
  <c r="ED31" i="23"/>
  <c r="EC31" i="23"/>
  <c r="EC30" i="23"/>
  <c r="ED29" i="23"/>
  <c r="EC29" i="23"/>
  <c r="EC28" i="23"/>
  <c r="EA28" i="23"/>
  <c r="EB28" i="23" s="1"/>
  <c r="ED27" i="23"/>
  <c r="EC27" i="23"/>
  <c r="EC26" i="23"/>
  <c r="EA26" i="23"/>
  <c r="EF26" i="23" s="1"/>
  <c r="ED25" i="23"/>
  <c r="EC25" i="23"/>
  <c r="EC24" i="23"/>
  <c r="EA24" i="23"/>
  <c r="EK24" i="23" s="1"/>
  <c r="ED23" i="23"/>
  <c r="EC23" i="23"/>
  <c r="EC22" i="23"/>
  <c r="EA22" i="23"/>
  <c r="EN22" i="23" s="1"/>
  <c r="ED21" i="23"/>
  <c r="EC21" i="23"/>
  <c r="EC20" i="23"/>
  <c r="EA20" i="23"/>
  <c r="EM20" i="23" s="1"/>
  <c r="ED19" i="23"/>
  <c r="EC19" i="23"/>
  <c r="EM18" i="23"/>
  <c r="EL18" i="23"/>
  <c r="EC18" i="23"/>
  <c r="EB18" i="23"/>
  <c r="EA18" i="23"/>
  <c r="EN18" i="23" s="1"/>
  <c r="ED17" i="23"/>
  <c r="EC17" i="23"/>
  <c r="EL16" i="23"/>
  <c r="EC16" i="23"/>
  <c r="EA16" i="23"/>
  <c r="EK16" i="23" s="1"/>
  <c r="EA14" i="23"/>
  <c r="DR48" i="23"/>
  <c r="DI48" i="23"/>
  <c r="DG48" i="23"/>
  <c r="DQ48" i="23" s="1"/>
  <c r="DJ47" i="23"/>
  <c r="DI47" i="23"/>
  <c r="DI46" i="23"/>
  <c r="DH46" i="23"/>
  <c r="DG46" i="23"/>
  <c r="DT46" i="23" s="1"/>
  <c r="DJ45" i="23"/>
  <c r="DI45" i="23"/>
  <c r="DT44" i="23"/>
  <c r="DI44" i="23"/>
  <c r="DH44" i="23"/>
  <c r="DG44" i="23"/>
  <c r="DS44" i="23" s="1"/>
  <c r="DJ43" i="23"/>
  <c r="DI43" i="23"/>
  <c r="DP42" i="23"/>
  <c r="DI42" i="23"/>
  <c r="DG42" i="23"/>
  <c r="DS42" i="23" s="1"/>
  <c r="DJ41" i="23"/>
  <c r="DI41" i="23"/>
  <c r="DS40" i="23"/>
  <c r="DI40" i="23"/>
  <c r="DG40" i="23"/>
  <c r="DR40" i="23" s="1"/>
  <c r="DJ39" i="23"/>
  <c r="DI39" i="23"/>
  <c r="DQ38" i="23"/>
  <c r="DI38" i="23"/>
  <c r="DH38" i="23"/>
  <c r="DG38" i="23"/>
  <c r="DT38" i="23" s="1"/>
  <c r="DJ37" i="23"/>
  <c r="DI37" i="23"/>
  <c r="DI36" i="23"/>
  <c r="DH36" i="23"/>
  <c r="DJ36" i="23" s="1"/>
  <c r="DG36" i="23"/>
  <c r="DT36" i="23" s="1"/>
  <c r="DJ35" i="23"/>
  <c r="DI35" i="23"/>
  <c r="DI34" i="23"/>
  <c r="DH34" i="23"/>
  <c r="DG34" i="23"/>
  <c r="DS34" i="23" s="1"/>
  <c r="DJ33" i="23"/>
  <c r="DI33" i="23"/>
  <c r="DI32" i="23"/>
  <c r="DH32" i="23"/>
  <c r="ED32" i="23" s="1"/>
  <c r="DG32" i="23"/>
  <c r="DR32" i="23" s="1"/>
  <c r="DJ31" i="23"/>
  <c r="DI31" i="23"/>
  <c r="DI30" i="23"/>
  <c r="DJ29" i="23"/>
  <c r="DI29" i="23"/>
  <c r="DI28" i="23"/>
  <c r="DG28" i="23"/>
  <c r="DL28" i="23" s="1"/>
  <c r="DJ27" i="23"/>
  <c r="DI27" i="23"/>
  <c r="DI26" i="23"/>
  <c r="DG26" i="23"/>
  <c r="DH26" i="23" s="1"/>
  <c r="DJ25" i="23"/>
  <c r="DI25" i="23"/>
  <c r="DI24" i="23"/>
  <c r="DH24" i="23"/>
  <c r="DG24" i="23"/>
  <c r="DT24" i="23" s="1"/>
  <c r="DJ23" i="23"/>
  <c r="DI23" i="23"/>
  <c r="DQ22" i="23"/>
  <c r="DI22" i="23"/>
  <c r="DG22" i="23"/>
  <c r="DT22" i="23" s="1"/>
  <c r="DJ21" i="23"/>
  <c r="DI21" i="23"/>
  <c r="DI20" i="23"/>
  <c r="DG20" i="23"/>
  <c r="DS20" i="23" s="1"/>
  <c r="DJ19" i="23"/>
  <c r="DI19" i="23"/>
  <c r="DI18" i="23"/>
  <c r="DG18" i="23"/>
  <c r="DQ18" i="23" s="1"/>
  <c r="DJ17" i="23"/>
  <c r="DI17" i="23"/>
  <c r="DQ16" i="23"/>
  <c r="DI16" i="23"/>
  <c r="DH16" i="23"/>
  <c r="DG16" i="23"/>
  <c r="DT16" i="23" s="1"/>
  <c r="DG14" i="23"/>
  <c r="CO48" i="23"/>
  <c r="CM48" i="23"/>
  <c r="CW48" i="23" s="1"/>
  <c r="CP47" i="23"/>
  <c r="CO47" i="23"/>
  <c r="CW46" i="23"/>
  <c r="CO46" i="23"/>
  <c r="CM46" i="23"/>
  <c r="CZ46" i="23" s="1"/>
  <c r="CP45" i="23"/>
  <c r="CO45" i="23"/>
  <c r="CV44" i="23"/>
  <c r="CO44" i="23"/>
  <c r="CM44" i="23"/>
  <c r="CY44" i="23" s="1"/>
  <c r="CP43" i="23"/>
  <c r="CO43" i="23"/>
  <c r="CO42" i="23"/>
  <c r="CM42" i="23"/>
  <c r="CY42" i="23" s="1"/>
  <c r="CP41" i="23"/>
  <c r="CO41" i="23"/>
  <c r="CO40" i="23"/>
  <c r="CM40" i="23"/>
  <c r="CX40" i="23" s="1"/>
  <c r="CP39" i="23"/>
  <c r="CO39" i="23"/>
  <c r="CO38" i="23"/>
  <c r="CN38" i="23"/>
  <c r="DJ38" i="23" s="1"/>
  <c r="CM38" i="23"/>
  <c r="CW38" i="23" s="1"/>
  <c r="CP37" i="23"/>
  <c r="CO37" i="23"/>
  <c r="CO36" i="23"/>
  <c r="CN36" i="23"/>
  <c r="CM36" i="23"/>
  <c r="CZ36" i="23" s="1"/>
  <c r="CP35" i="23"/>
  <c r="CO35" i="23"/>
  <c r="CO34" i="23"/>
  <c r="CN34" i="23"/>
  <c r="CM34" i="23"/>
  <c r="CY34" i="23" s="1"/>
  <c r="CP33" i="23"/>
  <c r="CO33" i="23"/>
  <c r="CY32" i="23"/>
  <c r="CO32" i="23"/>
  <c r="CN32" i="23"/>
  <c r="CM32" i="23"/>
  <c r="CX32" i="23" s="1"/>
  <c r="CP31" i="23"/>
  <c r="CO31" i="23"/>
  <c r="CO30" i="23"/>
  <c r="CP29" i="23"/>
  <c r="CO29" i="23"/>
  <c r="CO28" i="23"/>
  <c r="CM28" i="23"/>
  <c r="CN28" i="23" s="1"/>
  <c r="CP27" i="23"/>
  <c r="CO27" i="23"/>
  <c r="CO26" i="23"/>
  <c r="CM26" i="23"/>
  <c r="CN26" i="23" s="1"/>
  <c r="CP25" i="23"/>
  <c r="CO25" i="23"/>
  <c r="CO24" i="23"/>
  <c r="CN24" i="23"/>
  <c r="CM24" i="23"/>
  <c r="CW24" i="23" s="1"/>
  <c r="CP23" i="23"/>
  <c r="CO23" i="23"/>
  <c r="CO22" i="23"/>
  <c r="CM22" i="23"/>
  <c r="CZ22" i="23" s="1"/>
  <c r="CP21" i="23"/>
  <c r="CO21" i="23"/>
  <c r="CO20" i="23"/>
  <c r="CM20" i="23"/>
  <c r="CY20" i="23" s="1"/>
  <c r="CP19" i="23"/>
  <c r="CO19" i="23"/>
  <c r="CO18" i="23"/>
  <c r="CM18" i="23"/>
  <c r="CX18" i="23" s="1"/>
  <c r="CP17" i="23"/>
  <c r="CO17" i="23"/>
  <c r="CX16" i="23"/>
  <c r="CO16" i="23"/>
  <c r="CM16" i="23"/>
  <c r="CW16" i="23" s="1"/>
  <c r="CM14" i="23"/>
  <c r="BS14" i="23"/>
  <c r="BU48" i="23"/>
  <c r="BS48" i="23"/>
  <c r="CC48" i="23" s="1"/>
  <c r="BV47" i="23"/>
  <c r="BU47" i="23"/>
  <c r="CC46" i="23"/>
  <c r="BU46" i="23"/>
  <c r="BS46" i="23"/>
  <c r="CF46" i="23" s="1"/>
  <c r="BV45" i="23"/>
  <c r="BU45" i="23"/>
  <c r="BU44" i="23"/>
  <c r="BS44" i="23"/>
  <c r="CE44" i="23" s="1"/>
  <c r="BV43" i="23"/>
  <c r="BU43" i="23"/>
  <c r="BU42" i="23"/>
  <c r="BT42" i="23"/>
  <c r="BS42" i="23"/>
  <c r="CE42" i="23" s="1"/>
  <c r="BV41" i="23"/>
  <c r="BU41" i="23"/>
  <c r="BU40" i="23"/>
  <c r="BS40" i="23"/>
  <c r="CD40" i="23" s="1"/>
  <c r="BV39" i="23"/>
  <c r="BU39" i="23"/>
  <c r="CE38" i="23"/>
  <c r="BU38" i="23"/>
  <c r="BT38" i="23"/>
  <c r="BV38" i="23" s="1"/>
  <c r="BS38" i="23"/>
  <c r="CC38" i="23" s="1"/>
  <c r="BV37" i="23"/>
  <c r="BU37" i="23"/>
  <c r="CE36" i="23"/>
  <c r="CD36" i="23"/>
  <c r="BU36" i="23"/>
  <c r="BT36" i="23"/>
  <c r="BV36" i="23" s="1"/>
  <c r="BS36" i="23"/>
  <c r="CF36" i="23" s="1"/>
  <c r="BV35" i="23"/>
  <c r="BU35" i="23"/>
  <c r="BU34" i="23"/>
  <c r="BT34" i="23"/>
  <c r="BV34" i="23" s="1"/>
  <c r="BS34" i="23"/>
  <c r="CE34" i="23" s="1"/>
  <c r="BV33" i="23"/>
  <c r="BU33" i="23"/>
  <c r="BU32" i="23"/>
  <c r="BT32" i="23"/>
  <c r="BS32" i="23"/>
  <c r="CD32" i="23" s="1"/>
  <c r="BV31" i="23"/>
  <c r="BU31" i="23"/>
  <c r="BU30" i="23"/>
  <c r="BV29" i="23"/>
  <c r="BU29" i="23"/>
  <c r="BU28" i="23"/>
  <c r="BT28" i="23"/>
  <c r="BS28" i="23"/>
  <c r="BX28" i="23" s="1"/>
  <c r="BV27" i="23"/>
  <c r="BU27" i="23"/>
  <c r="BU26" i="23"/>
  <c r="BS26" i="23"/>
  <c r="BX26" i="23" s="1"/>
  <c r="BV25" i="23"/>
  <c r="BU25" i="23"/>
  <c r="BU24" i="23"/>
  <c r="BS24" i="23"/>
  <c r="CC24" i="23" s="1"/>
  <c r="BV23" i="23"/>
  <c r="BU23" i="23"/>
  <c r="BU22" i="23"/>
  <c r="BS22" i="23"/>
  <c r="CF22" i="23" s="1"/>
  <c r="BV21" i="23"/>
  <c r="BU21" i="23"/>
  <c r="BU20" i="23"/>
  <c r="BS20" i="23"/>
  <c r="CE20" i="23" s="1"/>
  <c r="BV19" i="23"/>
  <c r="BU19" i="23"/>
  <c r="BU18" i="23"/>
  <c r="BT18" i="23"/>
  <c r="BS18" i="23"/>
  <c r="CD18" i="23" s="1"/>
  <c r="BV17" i="23"/>
  <c r="BU17" i="23"/>
  <c r="BU16" i="23"/>
  <c r="BS16" i="23"/>
  <c r="CC16" i="23" s="1"/>
  <c r="BB47" i="23"/>
  <c r="BB45" i="23"/>
  <c r="BB43" i="23"/>
  <c r="BB41" i="23"/>
  <c r="BB39" i="23"/>
  <c r="BB37" i="23"/>
  <c r="BB36" i="23"/>
  <c r="BB35" i="23"/>
  <c r="BB33" i="23"/>
  <c r="BB31" i="23"/>
  <c r="BB29" i="23"/>
  <c r="BB27" i="23"/>
  <c r="BB25" i="23"/>
  <c r="BB23" i="23"/>
  <c r="BB21" i="23"/>
  <c r="BB19" i="23"/>
  <c r="BB17" i="23"/>
  <c r="BA16" i="23"/>
  <c r="AY16" i="23"/>
  <c r="BK16" i="23" s="1"/>
  <c r="AY14" i="23"/>
  <c r="BA48" i="23"/>
  <c r="AY48" i="23"/>
  <c r="BI48" i="23" s="1"/>
  <c r="BA47" i="23"/>
  <c r="BA46" i="23"/>
  <c r="AY46" i="23"/>
  <c r="BL46" i="23" s="1"/>
  <c r="BA45" i="23"/>
  <c r="BH44" i="23"/>
  <c r="BA44" i="23"/>
  <c r="AZ44" i="23"/>
  <c r="AY44" i="23"/>
  <c r="BK44" i="23" s="1"/>
  <c r="BA43" i="23"/>
  <c r="BA42" i="23"/>
  <c r="AY42" i="23"/>
  <c r="BK42" i="23" s="1"/>
  <c r="BA41" i="23"/>
  <c r="BA40" i="23"/>
  <c r="AY40" i="23"/>
  <c r="BJ40" i="23" s="1"/>
  <c r="BA39" i="23"/>
  <c r="BA38" i="23"/>
  <c r="AZ38" i="23"/>
  <c r="BB38" i="23" s="1"/>
  <c r="AY38" i="23"/>
  <c r="BI38" i="23" s="1"/>
  <c r="BA37" i="23"/>
  <c r="BK36" i="23"/>
  <c r="BI36" i="23"/>
  <c r="BA36" i="23"/>
  <c r="AZ36" i="23"/>
  <c r="AY36" i="23"/>
  <c r="BL36" i="23" s="1"/>
  <c r="BA35" i="23"/>
  <c r="BA34" i="23"/>
  <c r="AZ34" i="23"/>
  <c r="BB34" i="23" s="1"/>
  <c r="AY34" i="23"/>
  <c r="BK34" i="23" s="1"/>
  <c r="BA33" i="23"/>
  <c r="BA32" i="23"/>
  <c r="AZ32" i="23"/>
  <c r="AY32" i="23"/>
  <c r="BJ32" i="23" s="1"/>
  <c r="BA31" i="23"/>
  <c r="BA30" i="23"/>
  <c r="BA29" i="23"/>
  <c r="BA28" i="23"/>
  <c r="AZ28" i="23"/>
  <c r="AY28" i="23"/>
  <c r="BD28" i="23" s="1"/>
  <c r="BA27" i="23"/>
  <c r="BA26" i="23"/>
  <c r="AY26" i="23"/>
  <c r="AZ26" i="23" s="1"/>
  <c r="BA25" i="23"/>
  <c r="BA24" i="23"/>
  <c r="AY24" i="23"/>
  <c r="BI24" i="23" s="1"/>
  <c r="BA23" i="23"/>
  <c r="BA22" i="23"/>
  <c r="AY22" i="23"/>
  <c r="BL22" i="23" s="1"/>
  <c r="BA21" i="23"/>
  <c r="BA20" i="23"/>
  <c r="AZ20" i="23"/>
  <c r="AY20" i="23"/>
  <c r="BK20" i="23" s="1"/>
  <c r="BA19" i="23"/>
  <c r="BA18" i="23"/>
  <c r="AY18" i="23"/>
  <c r="BJ18" i="23" s="1"/>
  <c r="BA17" i="23"/>
  <c r="BI16" i="23"/>
  <c r="AE44" i="23"/>
  <c r="AI44" i="23" s="1"/>
  <c r="AQ46" i="23"/>
  <c r="AR44" i="23"/>
  <c r="AO44" i="23"/>
  <c r="AO42" i="23"/>
  <c r="AO40" i="23"/>
  <c r="AO36" i="23"/>
  <c r="AO34" i="23"/>
  <c r="AQ20" i="23"/>
  <c r="AQ16" i="23"/>
  <c r="AP16" i="23"/>
  <c r="AH17" i="23"/>
  <c r="AH19" i="23"/>
  <c r="AH21" i="23"/>
  <c r="AH23" i="23"/>
  <c r="AH25" i="23"/>
  <c r="AH27" i="23"/>
  <c r="AH29" i="23"/>
  <c r="AH31" i="23"/>
  <c r="AH33" i="23"/>
  <c r="AH35" i="23"/>
  <c r="AH37" i="23"/>
  <c r="AH39" i="23"/>
  <c r="AH41" i="23"/>
  <c r="AH43" i="23"/>
  <c r="AH45" i="23"/>
  <c r="AH47" i="23"/>
  <c r="AG17" i="23"/>
  <c r="AG18" i="23"/>
  <c r="AG19"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16" i="23"/>
  <c r="AG16" i="34"/>
  <c r="AE16" i="23"/>
  <c r="AO16" i="23" s="1"/>
  <c r="AE14" i="23"/>
  <c r="M14" i="23"/>
  <c r="AE48" i="23"/>
  <c r="AL48" i="23" s="1"/>
  <c r="AL51" i="23" s="1"/>
  <c r="AE46" i="23"/>
  <c r="AF46" i="23" s="1"/>
  <c r="AF44" i="23"/>
  <c r="AF42" i="23"/>
  <c r="AE42" i="23"/>
  <c r="AN42" i="23" s="1"/>
  <c r="AE40" i="23"/>
  <c r="AN40" i="23" s="1"/>
  <c r="AF38" i="23"/>
  <c r="AE38" i="23"/>
  <c r="AM38" i="23" s="1"/>
  <c r="AM36" i="23"/>
  <c r="AF36" i="23"/>
  <c r="AE36" i="23"/>
  <c r="AQ36" i="23" s="1"/>
  <c r="AF34" i="23"/>
  <c r="AE34" i="23"/>
  <c r="AM34" i="23" s="1"/>
  <c r="AF32" i="23"/>
  <c r="AE32" i="23"/>
  <c r="AM32" i="23" s="1"/>
  <c r="AF28" i="23"/>
  <c r="BB28" i="23" s="1"/>
  <c r="AE28" i="23"/>
  <c r="AJ28" i="23" s="1"/>
  <c r="AE26" i="23"/>
  <c r="AJ26" i="23" s="1"/>
  <c r="AE24" i="23"/>
  <c r="AK24" i="23" s="1"/>
  <c r="AE22" i="23"/>
  <c r="AF22" i="23" s="1"/>
  <c r="AE20" i="23"/>
  <c r="AK20" i="23" s="1"/>
  <c r="AE18" i="23"/>
  <c r="AK18" i="23" s="1"/>
  <c r="AK16" i="23"/>
  <c r="AF16" i="23"/>
  <c r="FM495" i="35"/>
  <c r="FM506" i="35"/>
  <c r="FM505" i="35"/>
  <c r="FM504" i="35"/>
  <c r="FM503" i="35"/>
  <c r="FM502" i="35"/>
  <c r="FM501" i="35"/>
  <c r="FM500" i="35"/>
  <c r="FM499" i="35"/>
  <c r="FM498" i="35"/>
  <c r="FM497" i="35"/>
  <c r="FM496" i="35"/>
  <c r="FM494" i="35"/>
  <c r="FM493" i="35"/>
  <c r="FM492" i="35"/>
  <c r="FM491" i="35"/>
  <c r="FM490" i="35"/>
  <c r="FM489" i="35"/>
  <c r="FM488" i="35"/>
  <c r="FM487" i="35"/>
  <c r="FM486" i="35"/>
  <c r="FM485" i="35"/>
  <c r="FM484" i="35"/>
  <c r="FM483" i="35"/>
  <c r="FM482" i="35"/>
  <c r="FM481" i="35"/>
  <c r="FM480" i="35"/>
  <c r="FM479" i="35"/>
  <c r="FM478" i="35"/>
  <c r="FM477" i="35"/>
  <c r="FM476" i="35"/>
  <c r="FM475" i="35"/>
  <c r="FM474" i="35"/>
  <c r="FM473" i="35"/>
  <c r="FM472" i="35"/>
  <c r="FM471" i="35"/>
  <c r="FM470" i="35"/>
  <c r="FM469" i="35"/>
  <c r="FM468" i="35"/>
  <c r="FM467" i="35"/>
  <c r="FM466" i="35"/>
  <c r="FM465" i="35"/>
  <c r="FM464" i="35"/>
  <c r="FM463" i="35"/>
  <c r="FM462" i="35"/>
  <c r="FM461" i="35"/>
  <c r="FM460" i="35"/>
  <c r="FM459" i="35"/>
  <c r="FM458" i="35"/>
  <c r="FM457" i="35"/>
  <c r="FM456" i="35"/>
  <c r="FM455" i="35"/>
  <c r="FM454" i="35"/>
  <c r="FM453" i="35"/>
  <c r="FM452" i="35"/>
  <c r="FM451" i="35"/>
  <c r="FM450" i="35"/>
  <c r="FM449" i="35"/>
  <c r="FM448" i="35"/>
  <c r="FM447" i="35"/>
  <c r="FM446" i="35"/>
  <c r="FM445" i="35"/>
  <c r="FM444" i="35"/>
  <c r="FM443" i="35"/>
  <c r="FM442" i="35"/>
  <c r="FM441" i="35"/>
  <c r="FM440" i="35"/>
  <c r="FM439" i="35"/>
  <c r="FM438" i="35"/>
  <c r="FM437" i="35"/>
  <c r="FM436" i="35"/>
  <c r="FM435" i="35"/>
  <c r="FM434" i="35"/>
  <c r="FM433" i="35"/>
  <c r="FM432" i="35"/>
  <c r="FM431" i="35"/>
  <c r="FM430" i="35"/>
  <c r="FM429" i="35"/>
  <c r="FM428" i="35"/>
  <c r="FM427" i="35"/>
  <c r="FM426" i="35"/>
  <c r="FM425" i="35"/>
  <c r="FM424" i="35"/>
  <c r="FM423" i="35"/>
  <c r="FM422" i="35"/>
  <c r="FM421" i="35"/>
  <c r="FM420" i="35"/>
  <c r="FM419" i="35"/>
  <c r="FM418" i="35"/>
  <c r="FM417" i="35"/>
  <c r="FM416" i="35"/>
  <c r="FM415" i="35"/>
  <c r="FM414" i="35"/>
  <c r="FM413" i="35"/>
  <c r="FM412" i="35"/>
  <c r="FM411" i="35"/>
  <c r="FM410" i="35"/>
  <c r="FM409" i="35"/>
  <c r="FM408" i="35"/>
  <c r="FM407" i="35"/>
  <c r="FM406" i="35"/>
  <c r="FM405" i="35"/>
  <c r="FM404" i="35"/>
  <c r="FM403" i="35"/>
  <c r="FM402" i="35"/>
  <c r="FM401" i="35"/>
  <c r="FM400" i="35"/>
  <c r="FM399" i="35"/>
  <c r="FM398" i="35"/>
  <c r="FM397" i="35"/>
  <c r="FM396" i="35"/>
  <c r="FM395" i="35"/>
  <c r="FM394" i="35"/>
  <c r="FM393" i="35"/>
  <c r="FM392" i="35"/>
  <c r="FM391" i="35"/>
  <c r="FM390" i="35"/>
  <c r="FM389" i="35"/>
  <c r="FM388" i="35"/>
  <c r="FM387" i="35"/>
  <c r="FM386" i="35"/>
  <c r="FM385" i="35"/>
  <c r="FM384" i="35"/>
  <c r="FM383" i="35"/>
  <c r="FM382" i="35"/>
  <c r="FM381" i="35"/>
  <c r="FM380" i="35"/>
  <c r="FM379" i="35"/>
  <c r="FM378" i="35"/>
  <c r="FM377" i="35"/>
  <c r="FM376" i="35"/>
  <c r="FM375" i="35"/>
  <c r="FM374" i="35"/>
  <c r="FM373" i="35"/>
  <c r="FM372" i="35"/>
  <c r="FM371" i="35"/>
  <c r="FM370" i="35"/>
  <c r="FM369" i="35"/>
  <c r="FM368" i="35"/>
  <c r="FM367" i="35"/>
  <c r="FM366" i="35"/>
  <c r="FM365" i="35"/>
  <c r="FM364" i="35"/>
  <c r="FM363" i="35"/>
  <c r="FM362" i="35"/>
  <c r="FM361" i="35"/>
  <c r="FM360" i="35"/>
  <c r="FM359" i="35"/>
  <c r="FM358" i="35"/>
  <c r="FM357" i="35"/>
  <c r="FM356" i="35"/>
  <c r="FM355" i="35"/>
  <c r="FM354" i="35"/>
  <c r="FM353" i="35"/>
  <c r="FM352" i="35"/>
  <c r="FM351" i="35"/>
  <c r="FM350" i="35"/>
  <c r="FM349" i="35"/>
  <c r="FM348" i="35"/>
  <c r="FM347" i="35"/>
  <c r="FM346" i="35"/>
  <c r="FM345" i="35"/>
  <c r="FM344" i="35"/>
  <c r="FM343" i="35"/>
  <c r="FM342" i="35"/>
  <c r="FM341" i="35"/>
  <c r="FM340" i="35"/>
  <c r="FM339" i="35"/>
  <c r="FM338" i="35"/>
  <c r="FM337" i="35"/>
  <c r="FM336" i="35"/>
  <c r="FM335" i="35"/>
  <c r="FM334" i="35"/>
  <c r="FM333" i="35"/>
  <c r="FM332" i="35"/>
  <c r="FM331" i="35"/>
  <c r="FM330" i="35"/>
  <c r="FM329" i="35"/>
  <c r="FM328" i="35"/>
  <c r="FM327" i="35"/>
  <c r="FM326" i="35"/>
  <c r="FM325" i="35"/>
  <c r="FM324" i="35"/>
  <c r="FM323" i="35"/>
  <c r="FM322" i="35"/>
  <c r="FM321" i="35"/>
  <c r="FM320" i="35"/>
  <c r="FM319" i="35"/>
  <c r="FM318" i="35"/>
  <c r="FM317" i="35"/>
  <c r="FM316" i="35"/>
  <c r="FM315" i="35"/>
  <c r="FM314" i="35"/>
  <c r="FM313" i="35"/>
  <c r="FM312" i="35"/>
  <c r="FM311" i="35"/>
  <c r="FM310" i="35"/>
  <c r="FM309" i="35"/>
  <c r="FM308" i="35"/>
  <c r="FM307" i="35"/>
  <c r="FM306" i="35"/>
  <c r="FM305" i="35"/>
  <c r="FM304" i="35"/>
  <c r="FM303" i="35"/>
  <c r="FM302" i="35"/>
  <c r="FM301" i="35"/>
  <c r="FM300" i="35"/>
  <c r="FM299" i="35"/>
  <c r="FM298" i="35"/>
  <c r="FM297" i="35"/>
  <c r="FM296" i="35"/>
  <c r="FM295" i="35"/>
  <c r="FM294" i="35"/>
  <c r="FM293" i="35"/>
  <c r="FM292" i="35"/>
  <c r="FM291" i="35"/>
  <c r="FM290" i="35"/>
  <c r="FM289" i="35"/>
  <c r="FM288" i="35"/>
  <c r="FM287" i="35"/>
  <c r="FM286" i="35"/>
  <c r="FM285" i="35"/>
  <c r="FM284" i="35"/>
  <c r="FM283" i="35"/>
  <c r="FM282" i="35"/>
  <c r="FM281" i="35"/>
  <c r="FM280" i="35"/>
  <c r="FM279" i="35"/>
  <c r="FM278" i="35"/>
  <c r="FM277" i="35"/>
  <c r="FM276" i="35"/>
  <c r="FM275" i="35"/>
  <c r="FM274" i="35"/>
  <c r="FM273" i="35"/>
  <c r="FM272" i="35"/>
  <c r="FM271" i="35"/>
  <c r="FM270" i="35"/>
  <c r="FM269" i="35"/>
  <c r="FM268" i="35"/>
  <c r="FM267" i="35"/>
  <c r="FM266" i="35"/>
  <c r="FM265" i="35"/>
  <c r="FM264" i="35"/>
  <c r="FM263" i="35"/>
  <c r="FM262" i="35"/>
  <c r="FM261" i="35"/>
  <c r="FM260" i="35"/>
  <c r="FM259" i="35"/>
  <c r="FM258" i="35"/>
  <c r="FM257" i="35"/>
  <c r="FM256" i="35"/>
  <c r="FM255" i="35"/>
  <c r="FM254" i="35"/>
  <c r="FM253" i="35"/>
  <c r="FM252" i="35"/>
  <c r="FM251" i="35"/>
  <c r="FM250" i="35"/>
  <c r="FM249" i="35"/>
  <c r="FM248" i="35"/>
  <c r="FM247" i="35"/>
  <c r="FM246" i="35"/>
  <c r="FM245" i="35"/>
  <c r="FM244" i="35"/>
  <c r="FM243" i="35"/>
  <c r="FM242" i="35"/>
  <c r="FM241" i="35"/>
  <c r="FM240" i="35"/>
  <c r="FM239" i="35"/>
  <c r="FM238" i="35"/>
  <c r="FM237" i="35"/>
  <c r="FM236" i="35"/>
  <c r="FM235" i="35"/>
  <c r="FM234" i="35"/>
  <c r="FM233" i="35"/>
  <c r="FM232" i="35"/>
  <c r="FM231" i="35"/>
  <c r="FM230" i="35"/>
  <c r="FM229" i="35"/>
  <c r="FM228" i="35"/>
  <c r="FM227" i="35"/>
  <c r="FM226" i="35"/>
  <c r="FM225" i="35"/>
  <c r="FM224" i="35"/>
  <c r="FM223" i="35"/>
  <c r="FM222" i="35"/>
  <c r="FM221" i="35"/>
  <c r="FM220" i="35"/>
  <c r="FM219" i="35"/>
  <c r="FM218" i="35"/>
  <c r="FM217" i="35"/>
  <c r="FM216" i="35"/>
  <c r="FM215" i="35"/>
  <c r="FM214" i="35"/>
  <c r="FM213" i="35"/>
  <c r="FM212" i="35"/>
  <c r="FM211" i="35"/>
  <c r="FM210" i="35"/>
  <c r="FM209" i="35"/>
  <c r="FM208" i="35"/>
  <c r="FM207" i="35"/>
  <c r="FM206" i="35"/>
  <c r="FM205" i="35"/>
  <c r="FM204" i="35"/>
  <c r="FM203" i="35"/>
  <c r="FM202" i="35"/>
  <c r="FM201" i="35"/>
  <c r="FM200" i="35"/>
  <c r="FM199" i="35"/>
  <c r="FM198" i="35"/>
  <c r="FM197" i="35"/>
  <c r="FM196" i="35"/>
  <c r="FM195" i="35"/>
  <c r="FM194" i="35"/>
  <c r="FM193" i="35"/>
  <c r="FM192" i="35"/>
  <c r="FM191" i="35"/>
  <c r="FM190" i="35"/>
  <c r="FM189" i="35"/>
  <c r="FM188" i="35"/>
  <c r="FM187" i="35"/>
  <c r="FM186" i="35"/>
  <c r="FM185" i="35"/>
  <c r="FM184" i="35"/>
  <c r="FM183" i="35"/>
  <c r="FM182" i="35"/>
  <c r="FM181" i="35"/>
  <c r="FM180" i="35"/>
  <c r="FM179" i="35"/>
  <c r="FM178" i="35"/>
  <c r="FM177" i="35"/>
  <c r="FM176" i="35"/>
  <c r="FM175" i="35"/>
  <c r="FM174" i="35"/>
  <c r="FM173" i="35"/>
  <c r="FM172" i="35"/>
  <c r="FM171" i="35"/>
  <c r="FM170" i="35"/>
  <c r="FM169" i="35"/>
  <c r="FM168" i="35"/>
  <c r="FM167" i="35"/>
  <c r="FM166" i="35"/>
  <c r="FM165" i="35"/>
  <c r="FM164" i="35"/>
  <c r="FM163" i="35"/>
  <c r="FM162" i="35"/>
  <c r="FM161" i="35"/>
  <c r="FM160" i="35"/>
  <c r="FM159" i="35"/>
  <c r="FM158" i="35"/>
  <c r="FM157" i="35"/>
  <c r="FM156" i="35"/>
  <c r="FM155" i="35"/>
  <c r="FM154" i="35"/>
  <c r="FM153" i="35"/>
  <c r="FM152" i="35"/>
  <c r="FM151" i="35"/>
  <c r="FM150" i="35"/>
  <c r="FM149" i="35"/>
  <c r="FM148" i="35"/>
  <c r="FM147" i="35"/>
  <c r="FM146" i="35"/>
  <c r="FM145" i="35"/>
  <c r="FM144" i="35"/>
  <c r="FM143" i="35"/>
  <c r="FM142" i="35"/>
  <c r="FM141" i="35"/>
  <c r="FM140" i="35"/>
  <c r="FM139" i="35"/>
  <c r="FM138" i="35"/>
  <c r="FM137" i="35"/>
  <c r="FM136" i="35"/>
  <c r="FM135" i="35"/>
  <c r="FM134" i="35"/>
  <c r="FM133" i="35"/>
  <c r="FM132" i="35"/>
  <c r="FM131" i="35"/>
  <c r="FM130" i="35"/>
  <c r="FM129" i="35"/>
  <c r="FM128" i="35"/>
  <c r="FM127" i="35"/>
  <c r="FM126" i="35"/>
  <c r="FM125" i="35"/>
  <c r="FM124" i="35"/>
  <c r="FM123" i="35"/>
  <c r="FM122" i="35"/>
  <c r="FM121" i="35"/>
  <c r="FM120" i="35"/>
  <c r="FM119" i="35"/>
  <c r="FM118" i="35"/>
  <c r="FM117" i="35"/>
  <c r="FM116" i="35"/>
  <c r="FM115" i="35"/>
  <c r="FM114" i="35"/>
  <c r="FM113" i="35"/>
  <c r="FM112" i="35"/>
  <c r="FM111" i="35"/>
  <c r="FM110" i="35"/>
  <c r="FM109" i="35"/>
  <c r="FM108" i="35"/>
  <c r="FM107" i="35"/>
  <c r="FM106" i="35"/>
  <c r="FM105" i="35"/>
  <c r="FM104" i="35"/>
  <c r="FM103" i="35"/>
  <c r="FM102" i="35"/>
  <c r="FM101" i="35"/>
  <c r="FM100" i="35"/>
  <c r="FM99" i="35"/>
  <c r="FM98" i="35"/>
  <c r="FM97" i="35"/>
  <c r="FM96" i="35"/>
  <c r="FM95" i="35"/>
  <c r="FM94" i="35"/>
  <c r="FM93" i="35"/>
  <c r="FM92" i="35"/>
  <c r="FM91" i="35"/>
  <c r="FM90" i="35"/>
  <c r="FM89" i="35"/>
  <c r="FM88" i="35"/>
  <c r="FM87" i="35"/>
  <c r="FM86" i="35"/>
  <c r="FM85" i="35"/>
  <c r="FM84" i="35"/>
  <c r="FM83" i="35"/>
  <c r="FM82" i="35"/>
  <c r="FM81" i="35"/>
  <c r="FM80" i="35"/>
  <c r="FM79" i="35"/>
  <c r="FM78" i="35"/>
  <c r="FM77" i="35"/>
  <c r="FM76" i="35"/>
  <c r="FM75" i="35"/>
  <c r="FM74" i="35"/>
  <c r="FM73" i="35"/>
  <c r="FM72" i="35"/>
  <c r="FM71" i="35"/>
  <c r="FM70" i="35"/>
  <c r="FM69" i="35"/>
  <c r="FM68" i="35"/>
  <c r="FM67" i="35"/>
  <c r="FM66" i="35"/>
  <c r="FM65" i="35"/>
  <c r="FM64" i="35"/>
  <c r="FM63" i="35"/>
  <c r="FM62" i="35"/>
  <c r="FM61" i="35"/>
  <c r="FM60" i="35"/>
  <c r="FM59" i="35"/>
  <c r="FM58" i="35"/>
  <c r="FM57" i="35"/>
  <c r="FM56" i="35"/>
  <c r="FM55" i="35"/>
  <c r="FM54" i="35"/>
  <c r="FM53" i="35"/>
  <c r="FM52" i="35"/>
  <c r="FM51" i="35"/>
  <c r="FM50" i="35"/>
  <c r="FM49" i="35"/>
  <c r="FM48" i="35"/>
  <c r="FM47" i="35"/>
  <c r="FM46" i="35"/>
  <c r="FM45" i="35"/>
  <c r="FM44" i="35"/>
  <c r="FM43" i="35"/>
  <c r="FM42" i="35"/>
  <c r="FM41" i="35"/>
  <c r="FM40" i="35"/>
  <c r="FM39" i="35"/>
  <c r="FM38" i="35"/>
  <c r="FM37" i="35"/>
  <c r="FM36" i="35"/>
  <c r="FM35" i="35"/>
  <c r="FM34" i="35"/>
  <c r="FM33" i="35"/>
  <c r="FM32" i="35"/>
  <c r="FM31" i="35"/>
  <c r="FM30" i="35"/>
  <c r="FM29" i="35"/>
  <c r="FM28" i="35"/>
  <c r="FM27" i="35"/>
  <c r="FM26" i="35"/>
  <c r="FM25" i="35"/>
  <c r="FM24" i="35"/>
  <c r="FM23" i="35"/>
  <c r="FM22" i="35"/>
  <c r="FM21" i="35"/>
  <c r="FM20" i="35"/>
  <c r="FM19" i="35"/>
  <c r="FM18" i="35"/>
  <c r="FM17" i="35"/>
  <c r="FM16" i="35"/>
  <c r="FM15" i="35"/>
  <c r="FM14" i="35"/>
  <c r="FM13" i="35"/>
  <c r="FM12" i="35"/>
  <c r="FM11" i="35"/>
  <c r="FM10" i="35"/>
  <c r="FM9" i="35"/>
  <c r="FM8" i="35"/>
  <c r="FM7" i="35"/>
  <c r="EY506" i="35"/>
  <c r="EY505" i="35"/>
  <c r="EY504" i="35"/>
  <c r="EY503" i="35"/>
  <c r="EY502" i="35"/>
  <c r="EY501" i="35"/>
  <c r="EY500" i="35"/>
  <c r="EY499" i="35"/>
  <c r="EY498" i="35"/>
  <c r="EY497" i="35"/>
  <c r="EY496" i="35"/>
  <c r="EY495" i="35"/>
  <c r="EY494" i="35"/>
  <c r="EY493" i="35"/>
  <c r="EY492" i="35"/>
  <c r="EY491" i="35"/>
  <c r="EY490" i="35"/>
  <c r="EY489" i="35"/>
  <c r="EY488" i="35"/>
  <c r="EY487" i="35"/>
  <c r="EY486" i="35"/>
  <c r="EY485" i="35"/>
  <c r="EY484" i="35"/>
  <c r="EY483" i="35"/>
  <c r="EY482" i="35"/>
  <c r="EY481" i="35"/>
  <c r="EY480" i="35"/>
  <c r="EY479" i="35"/>
  <c r="EY478" i="35"/>
  <c r="EY477" i="35"/>
  <c r="EY476" i="35"/>
  <c r="EY475" i="35"/>
  <c r="EY474" i="35"/>
  <c r="EY473" i="35"/>
  <c r="EY472" i="35"/>
  <c r="EY471" i="35"/>
  <c r="EY470" i="35"/>
  <c r="EY469" i="35"/>
  <c r="EY468" i="35"/>
  <c r="EY467" i="35"/>
  <c r="EY466" i="35"/>
  <c r="EY465" i="35"/>
  <c r="EY464" i="35"/>
  <c r="EY463" i="35"/>
  <c r="EY462" i="35"/>
  <c r="EY461" i="35"/>
  <c r="EY460" i="35"/>
  <c r="EY459" i="35"/>
  <c r="EY458" i="35"/>
  <c r="EY457" i="35"/>
  <c r="EY456" i="35"/>
  <c r="EY455" i="35"/>
  <c r="EY454" i="35"/>
  <c r="EY453" i="35"/>
  <c r="EY452" i="35"/>
  <c r="EY451" i="35"/>
  <c r="EY450" i="35"/>
  <c r="EY449" i="35"/>
  <c r="EY448" i="35"/>
  <c r="EY447" i="35"/>
  <c r="EY446" i="35"/>
  <c r="EY445" i="35"/>
  <c r="EY444" i="35"/>
  <c r="EY443" i="35"/>
  <c r="EY442" i="35"/>
  <c r="EY441" i="35"/>
  <c r="EY440" i="35"/>
  <c r="EY439" i="35"/>
  <c r="EY438" i="35"/>
  <c r="EY437" i="35"/>
  <c r="EY436" i="35"/>
  <c r="EY435" i="35"/>
  <c r="EY434" i="35"/>
  <c r="EY433" i="35"/>
  <c r="EY432" i="35"/>
  <c r="EY431" i="35"/>
  <c r="EY430" i="35"/>
  <c r="EY429" i="35"/>
  <c r="EY428" i="35"/>
  <c r="EY427" i="35"/>
  <c r="EY426" i="35"/>
  <c r="EY425" i="35"/>
  <c r="EY424" i="35"/>
  <c r="EY423" i="35"/>
  <c r="EY422" i="35"/>
  <c r="EY421" i="35"/>
  <c r="EY420" i="35"/>
  <c r="EY419" i="35"/>
  <c r="EY418" i="35"/>
  <c r="EY417" i="35"/>
  <c r="EY416" i="35"/>
  <c r="EY415" i="35"/>
  <c r="EY414" i="35"/>
  <c r="EY413" i="35"/>
  <c r="EY412" i="35"/>
  <c r="EY411" i="35"/>
  <c r="EY410" i="35"/>
  <c r="EY409" i="35"/>
  <c r="EY408" i="35"/>
  <c r="EY407" i="35"/>
  <c r="EY406" i="35"/>
  <c r="EY405" i="35"/>
  <c r="EY404" i="35"/>
  <c r="EY403" i="35"/>
  <c r="EY402" i="35"/>
  <c r="EY401" i="35"/>
  <c r="EY400" i="35"/>
  <c r="EY399" i="35"/>
  <c r="EY398" i="35"/>
  <c r="EY397" i="35"/>
  <c r="EY396" i="35"/>
  <c r="EY395" i="35"/>
  <c r="EY394" i="35"/>
  <c r="EY393" i="35"/>
  <c r="EY392" i="35"/>
  <c r="EY391" i="35"/>
  <c r="EY390" i="35"/>
  <c r="EY389" i="35"/>
  <c r="EY388" i="35"/>
  <c r="EY387" i="35"/>
  <c r="EY386" i="35"/>
  <c r="EY385" i="35"/>
  <c r="EY384" i="35"/>
  <c r="EY383" i="35"/>
  <c r="EY382" i="35"/>
  <c r="EY381" i="35"/>
  <c r="EY380" i="35"/>
  <c r="EY379" i="35"/>
  <c r="EY378" i="35"/>
  <c r="EY377" i="35"/>
  <c r="EY376" i="35"/>
  <c r="EY375" i="35"/>
  <c r="EY374" i="35"/>
  <c r="EY373" i="35"/>
  <c r="EY372" i="35"/>
  <c r="EY371" i="35"/>
  <c r="EY370" i="35"/>
  <c r="EY369" i="35"/>
  <c r="EY368" i="35"/>
  <c r="EY367" i="35"/>
  <c r="EY366" i="35"/>
  <c r="EY365" i="35"/>
  <c r="EY364" i="35"/>
  <c r="EY363" i="35"/>
  <c r="EY362" i="35"/>
  <c r="EY361" i="35"/>
  <c r="EY360" i="35"/>
  <c r="EY359" i="35"/>
  <c r="EY358" i="35"/>
  <c r="EY357" i="35"/>
  <c r="EY356" i="35"/>
  <c r="EY355" i="35"/>
  <c r="EY354" i="35"/>
  <c r="EY353" i="35"/>
  <c r="EY352" i="35"/>
  <c r="EY351" i="35"/>
  <c r="EY350" i="35"/>
  <c r="EY349" i="35"/>
  <c r="EY348" i="35"/>
  <c r="EY347" i="35"/>
  <c r="EY346" i="35"/>
  <c r="EY345" i="35"/>
  <c r="EY344" i="35"/>
  <c r="EY343" i="35"/>
  <c r="EY342" i="35"/>
  <c r="EY341" i="35"/>
  <c r="EY340" i="35"/>
  <c r="EY339" i="35"/>
  <c r="EY338" i="35"/>
  <c r="EY337" i="35"/>
  <c r="EY336" i="35"/>
  <c r="EY335" i="35"/>
  <c r="EY334" i="35"/>
  <c r="EY333" i="35"/>
  <c r="EY332" i="35"/>
  <c r="EY331" i="35"/>
  <c r="EY330" i="35"/>
  <c r="EY329" i="35"/>
  <c r="EY328" i="35"/>
  <c r="EY327" i="35"/>
  <c r="EY326" i="35"/>
  <c r="EY325" i="35"/>
  <c r="EY324" i="35"/>
  <c r="EY323" i="35"/>
  <c r="EY322" i="35"/>
  <c r="EY321" i="35"/>
  <c r="EY320" i="35"/>
  <c r="EY319" i="35"/>
  <c r="EY318" i="35"/>
  <c r="EY317" i="35"/>
  <c r="EY316" i="35"/>
  <c r="EY315" i="35"/>
  <c r="EY314" i="35"/>
  <c r="EY313" i="35"/>
  <c r="EY312" i="35"/>
  <c r="EY311" i="35"/>
  <c r="EY310" i="35"/>
  <c r="EY309" i="35"/>
  <c r="EY308" i="35"/>
  <c r="EY307" i="35"/>
  <c r="EY306" i="35"/>
  <c r="EY305" i="35"/>
  <c r="EY304" i="35"/>
  <c r="EY303" i="35"/>
  <c r="EY302" i="35"/>
  <c r="EY301" i="35"/>
  <c r="EY300" i="35"/>
  <c r="EY299" i="35"/>
  <c r="EY298" i="35"/>
  <c r="EY297" i="35"/>
  <c r="EY296" i="35"/>
  <c r="EY295" i="35"/>
  <c r="EY294" i="35"/>
  <c r="EY293" i="35"/>
  <c r="EY292" i="35"/>
  <c r="EY291" i="35"/>
  <c r="EY290" i="35"/>
  <c r="EY289" i="35"/>
  <c r="EY288" i="35"/>
  <c r="EY287" i="35"/>
  <c r="EY286" i="35"/>
  <c r="EY285" i="35"/>
  <c r="EY284" i="35"/>
  <c r="EY283" i="35"/>
  <c r="EY282" i="35"/>
  <c r="EY281" i="35"/>
  <c r="EY280" i="35"/>
  <c r="EY279" i="35"/>
  <c r="EY278" i="35"/>
  <c r="EY277" i="35"/>
  <c r="EY276" i="35"/>
  <c r="EY275" i="35"/>
  <c r="EY274" i="35"/>
  <c r="EY273" i="35"/>
  <c r="EY272" i="35"/>
  <c r="EY271" i="35"/>
  <c r="EY270" i="35"/>
  <c r="EY269" i="35"/>
  <c r="EY268" i="35"/>
  <c r="EY267" i="35"/>
  <c r="EY266" i="35"/>
  <c r="EY265" i="35"/>
  <c r="EY264" i="35"/>
  <c r="EY263" i="35"/>
  <c r="EY262" i="35"/>
  <c r="EY261" i="35"/>
  <c r="EY260" i="35"/>
  <c r="EY259" i="35"/>
  <c r="EY258" i="35"/>
  <c r="EY257" i="35"/>
  <c r="EY256" i="35"/>
  <c r="EY255" i="35"/>
  <c r="EY254" i="35"/>
  <c r="EY253" i="35"/>
  <c r="EY252" i="35"/>
  <c r="EY251" i="35"/>
  <c r="EY250" i="35"/>
  <c r="EY249" i="35"/>
  <c r="EY248" i="35"/>
  <c r="EY247" i="35"/>
  <c r="EY246" i="35"/>
  <c r="EY245" i="35"/>
  <c r="EY244" i="35"/>
  <c r="EY243" i="35"/>
  <c r="EY242" i="35"/>
  <c r="EY241" i="35"/>
  <c r="EY240" i="35"/>
  <c r="EY239" i="35"/>
  <c r="EY238" i="35"/>
  <c r="EY237" i="35"/>
  <c r="EY236" i="35"/>
  <c r="EY235" i="35"/>
  <c r="EY234" i="35"/>
  <c r="EY233" i="35"/>
  <c r="EY232" i="35"/>
  <c r="EY231" i="35"/>
  <c r="EY230" i="35"/>
  <c r="EY229" i="35"/>
  <c r="EY228" i="35"/>
  <c r="EY227" i="35"/>
  <c r="EY226" i="35"/>
  <c r="EY225" i="35"/>
  <c r="EY224" i="35"/>
  <c r="EY223" i="35"/>
  <c r="EY222" i="35"/>
  <c r="EY221" i="35"/>
  <c r="EY220" i="35"/>
  <c r="EY219" i="35"/>
  <c r="EY218" i="35"/>
  <c r="EY217" i="35"/>
  <c r="EY216" i="35"/>
  <c r="EY215" i="35"/>
  <c r="EY214" i="35"/>
  <c r="EY213" i="35"/>
  <c r="EY212" i="35"/>
  <c r="EY211" i="35"/>
  <c r="EY210" i="35"/>
  <c r="EY209" i="35"/>
  <c r="EY208" i="35"/>
  <c r="EY207" i="35"/>
  <c r="EY206" i="35"/>
  <c r="EY205" i="35"/>
  <c r="EY204" i="35"/>
  <c r="EY203" i="35"/>
  <c r="EY202" i="35"/>
  <c r="EY201" i="35"/>
  <c r="EY200" i="35"/>
  <c r="EY199" i="35"/>
  <c r="EY198" i="35"/>
  <c r="EY197" i="35"/>
  <c r="EY196" i="35"/>
  <c r="EY195" i="35"/>
  <c r="EY194" i="35"/>
  <c r="EY193" i="35"/>
  <c r="EY192" i="35"/>
  <c r="EY191" i="35"/>
  <c r="EY190" i="35"/>
  <c r="EY189" i="35"/>
  <c r="EY188" i="35"/>
  <c r="EY187" i="35"/>
  <c r="EY186" i="35"/>
  <c r="EY185" i="35"/>
  <c r="EY184" i="35"/>
  <c r="EY183" i="35"/>
  <c r="EY182" i="35"/>
  <c r="EY181" i="35"/>
  <c r="EY180" i="35"/>
  <c r="EY179" i="35"/>
  <c r="EY178" i="35"/>
  <c r="EY177" i="35"/>
  <c r="EY176" i="35"/>
  <c r="EY175" i="35"/>
  <c r="EY174" i="35"/>
  <c r="EY173" i="35"/>
  <c r="EY172" i="35"/>
  <c r="EY171" i="35"/>
  <c r="EY170" i="35"/>
  <c r="EY169" i="35"/>
  <c r="EY168" i="35"/>
  <c r="EY167" i="35"/>
  <c r="EY166" i="35"/>
  <c r="EY165" i="35"/>
  <c r="EY164" i="35"/>
  <c r="EY163" i="35"/>
  <c r="EY162" i="35"/>
  <c r="EY161" i="35"/>
  <c r="EY160" i="35"/>
  <c r="EY159" i="35"/>
  <c r="EY158" i="35"/>
  <c r="EY157" i="35"/>
  <c r="EY156" i="35"/>
  <c r="EY155" i="35"/>
  <c r="EY154" i="35"/>
  <c r="EY153" i="35"/>
  <c r="EY152" i="35"/>
  <c r="EY151" i="35"/>
  <c r="EY150" i="35"/>
  <c r="EY149" i="35"/>
  <c r="EY148" i="35"/>
  <c r="EY147" i="35"/>
  <c r="EY146" i="35"/>
  <c r="EY145" i="35"/>
  <c r="EY144" i="35"/>
  <c r="EY143" i="35"/>
  <c r="EY142" i="35"/>
  <c r="EY141" i="35"/>
  <c r="EY140" i="35"/>
  <c r="EY139" i="35"/>
  <c r="EY138" i="35"/>
  <c r="EY137" i="35"/>
  <c r="EY136" i="35"/>
  <c r="EY135" i="35"/>
  <c r="EY134" i="35"/>
  <c r="EY133" i="35"/>
  <c r="EY132" i="35"/>
  <c r="EY131" i="35"/>
  <c r="EY130" i="35"/>
  <c r="EY129" i="35"/>
  <c r="EY128" i="35"/>
  <c r="EY127" i="35"/>
  <c r="EY126" i="35"/>
  <c r="EY125" i="35"/>
  <c r="EY124" i="35"/>
  <c r="EY123" i="35"/>
  <c r="EY122" i="35"/>
  <c r="EY121" i="35"/>
  <c r="EY120" i="35"/>
  <c r="EY119" i="35"/>
  <c r="EY118" i="35"/>
  <c r="EY117" i="35"/>
  <c r="EY116" i="35"/>
  <c r="EY115" i="35"/>
  <c r="EY114" i="35"/>
  <c r="EY113" i="35"/>
  <c r="EY112" i="35"/>
  <c r="EY111" i="35"/>
  <c r="EY110" i="35"/>
  <c r="EY109" i="35"/>
  <c r="EY108" i="35"/>
  <c r="EY107" i="35"/>
  <c r="EY106" i="35"/>
  <c r="EY105" i="35"/>
  <c r="EY104" i="35"/>
  <c r="EY103" i="35"/>
  <c r="EY102" i="35"/>
  <c r="EY101" i="35"/>
  <c r="EY100" i="35"/>
  <c r="EY99" i="35"/>
  <c r="EY98" i="35"/>
  <c r="EY97" i="35"/>
  <c r="EY96" i="35"/>
  <c r="EY95" i="35"/>
  <c r="EY94" i="35"/>
  <c r="EY93" i="35"/>
  <c r="EY92" i="35"/>
  <c r="EY91" i="35"/>
  <c r="EY90" i="35"/>
  <c r="EY89" i="35"/>
  <c r="EY88" i="35"/>
  <c r="EY87" i="35"/>
  <c r="EY86" i="35"/>
  <c r="EY85" i="35"/>
  <c r="EY84" i="35"/>
  <c r="EY83" i="35"/>
  <c r="EY82" i="35"/>
  <c r="EY81" i="35"/>
  <c r="EY80" i="35"/>
  <c r="EY79" i="35"/>
  <c r="EY78" i="35"/>
  <c r="EY77" i="35"/>
  <c r="EY76" i="35"/>
  <c r="EY75" i="35"/>
  <c r="EY74" i="35"/>
  <c r="EY73" i="35"/>
  <c r="EY72" i="35"/>
  <c r="EY71" i="35"/>
  <c r="EY70" i="35"/>
  <c r="EY69" i="35"/>
  <c r="EY68" i="35"/>
  <c r="EY67" i="35"/>
  <c r="EY66" i="35"/>
  <c r="EY65" i="35"/>
  <c r="EY64" i="35"/>
  <c r="EY63" i="35"/>
  <c r="EY62" i="35"/>
  <c r="EY61" i="35"/>
  <c r="EY60" i="35"/>
  <c r="EY59" i="35"/>
  <c r="EY58" i="35"/>
  <c r="EY57" i="35"/>
  <c r="EY56" i="35"/>
  <c r="EY55" i="35"/>
  <c r="EY54" i="35"/>
  <c r="EY53" i="35"/>
  <c r="EY52" i="35"/>
  <c r="EY51" i="35"/>
  <c r="EY50" i="35"/>
  <c r="EY49" i="35"/>
  <c r="EY48" i="35"/>
  <c r="EY47" i="35"/>
  <c r="EY46" i="35"/>
  <c r="EY45" i="35"/>
  <c r="EY44" i="35"/>
  <c r="EY43" i="35"/>
  <c r="EY42" i="35"/>
  <c r="EY41" i="35"/>
  <c r="EY40" i="35"/>
  <c r="EY39" i="35"/>
  <c r="EY38" i="35"/>
  <c r="EY37" i="35"/>
  <c r="EY36" i="35"/>
  <c r="EY35" i="35"/>
  <c r="EY34" i="35"/>
  <c r="EY33" i="35"/>
  <c r="EY32" i="35"/>
  <c r="EY31" i="35"/>
  <c r="EY30" i="35"/>
  <c r="EY29" i="35"/>
  <c r="EY28" i="35"/>
  <c r="EY27" i="35"/>
  <c r="EY26" i="35"/>
  <c r="EY25" i="35"/>
  <c r="EY24" i="35"/>
  <c r="EY23" i="35"/>
  <c r="EY22" i="35"/>
  <c r="EY21" i="35"/>
  <c r="EY20" i="35"/>
  <c r="EY19" i="35"/>
  <c r="EY18" i="35"/>
  <c r="EY17" i="35"/>
  <c r="EY16" i="35"/>
  <c r="EY15" i="35"/>
  <c r="EY14" i="35"/>
  <c r="EY13" i="35"/>
  <c r="EY12" i="35"/>
  <c r="EY11" i="35"/>
  <c r="EY10" i="35"/>
  <c r="EY9" i="35"/>
  <c r="EY8" i="35"/>
  <c r="EY7" i="35"/>
  <c r="EK506" i="35"/>
  <c r="EK505" i="35"/>
  <c r="EK504" i="35"/>
  <c r="EK503" i="35"/>
  <c r="EK502" i="35"/>
  <c r="EK501" i="35"/>
  <c r="EK500" i="35"/>
  <c r="EK499" i="35"/>
  <c r="EK498" i="35"/>
  <c r="EK497" i="35"/>
  <c r="EK496" i="35"/>
  <c r="EK495" i="35"/>
  <c r="EK494" i="35"/>
  <c r="EK493" i="35"/>
  <c r="EK492" i="35"/>
  <c r="EK491" i="35"/>
  <c r="EK490" i="35"/>
  <c r="EK489" i="35"/>
  <c r="EK488" i="35"/>
  <c r="EK487" i="35"/>
  <c r="EK486" i="35"/>
  <c r="EK485" i="35"/>
  <c r="EK484" i="35"/>
  <c r="EK483" i="35"/>
  <c r="EK482" i="35"/>
  <c r="EK481" i="35"/>
  <c r="EK480" i="35"/>
  <c r="EK479" i="35"/>
  <c r="EK478" i="35"/>
  <c r="EK477" i="35"/>
  <c r="EK476" i="35"/>
  <c r="EK475" i="35"/>
  <c r="EK474" i="35"/>
  <c r="EK473" i="35"/>
  <c r="EK472" i="35"/>
  <c r="EK471" i="35"/>
  <c r="EK470" i="35"/>
  <c r="EK469" i="35"/>
  <c r="EK468" i="35"/>
  <c r="EK467" i="35"/>
  <c r="EK466" i="35"/>
  <c r="EK465" i="35"/>
  <c r="EK464" i="35"/>
  <c r="EK463" i="35"/>
  <c r="EK462" i="35"/>
  <c r="EK461" i="35"/>
  <c r="EK460" i="35"/>
  <c r="EK459" i="35"/>
  <c r="EK458" i="35"/>
  <c r="EK457" i="35"/>
  <c r="EK456" i="35"/>
  <c r="EK455" i="35"/>
  <c r="EK454" i="35"/>
  <c r="EK453" i="35"/>
  <c r="EK452" i="35"/>
  <c r="EK451" i="35"/>
  <c r="EK450" i="35"/>
  <c r="EK449" i="35"/>
  <c r="EK448" i="35"/>
  <c r="EK447" i="35"/>
  <c r="EK446" i="35"/>
  <c r="EK445" i="35"/>
  <c r="EK444" i="35"/>
  <c r="EK443" i="35"/>
  <c r="EK442" i="35"/>
  <c r="EK441" i="35"/>
  <c r="EK440" i="35"/>
  <c r="EK439" i="35"/>
  <c r="EK438" i="35"/>
  <c r="EK437" i="35"/>
  <c r="EK436" i="35"/>
  <c r="EK435" i="35"/>
  <c r="EK434" i="35"/>
  <c r="EK433" i="35"/>
  <c r="EK432" i="35"/>
  <c r="EK431" i="35"/>
  <c r="EK430" i="35"/>
  <c r="EK429" i="35"/>
  <c r="EK428" i="35"/>
  <c r="EK427" i="35"/>
  <c r="EK426" i="35"/>
  <c r="EK425" i="35"/>
  <c r="EK424" i="35"/>
  <c r="EK423" i="35"/>
  <c r="EK422" i="35"/>
  <c r="EK421" i="35"/>
  <c r="EK420" i="35"/>
  <c r="EK419" i="35"/>
  <c r="EK418" i="35"/>
  <c r="EK417" i="35"/>
  <c r="EK416" i="35"/>
  <c r="EK415" i="35"/>
  <c r="EK414" i="35"/>
  <c r="EK413" i="35"/>
  <c r="EK412" i="35"/>
  <c r="EK411" i="35"/>
  <c r="EK410" i="35"/>
  <c r="EK409" i="35"/>
  <c r="EK408" i="35"/>
  <c r="EK407" i="35"/>
  <c r="EK406" i="35"/>
  <c r="EK405" i="35"/>
  <c r="EK404" i="35"/>
  <c r="EK403" i="35"/>
  <c r="EK402" i="35"/>
  <c r="EK401" i="35"/>
  <c r="EK400" i="35"/>
  <c r="EK399" i="35"/>
  <c r="EK398" i="35"/>
  <c r="EK397" i="35"/>
  <c r="EK396" i="35"/>
  <c r="EK395" i="35"/>
  <c r="EK394" i="35"/>
  <c r="EK393" i="35"/>
  <c r="EK392" i="35"/>
  <c r="EK391" i="35"/>
  <c r="EK390" i="35"/>
  <c r="EK389" i="35"/>
  <c r="EK388" i="35"/>
  <c r="EK387" i="35"/>
  <c r="EK386" i="35"/>
  <c r="EK385" i="35"/>
  <c r="EK384" i="35"/>
  <c r="EK383" i="35"/>
  <c r="EK382" i="35"/>
  <c r="EK381" i="35"/>
  <c r="EK380" i="35"/>
  <c r="EK379" i="35"/>
  <c r="EK378" i="35"/>
  <c r="EK377" i="35"/>
  <c r="EK376" i="35"/>
  <c r="EK375" i="35"/>
  <c r="EK374" i="35"/>
  <c r="EK373" i="35"/>
  <c r="EK372" i="35"/>
  <c r="EK371" i="35"/>
  <c r="EK370" i="35"/>
  <c r="EK369" i="35"/>
  <c r="EK368" i="35"/>
  <c r="EK367" i="35"/>
  <c r="EK366" i="35"/>
  <c r="EK365" i="35"/>
  <c r="EK364" i="35"/>
  <c r="EK363" i="35"/>
  <c r="EK362" i="35"/>
  <c r="EK361" i="35"/>
  <c r="EK360" i="35"/>
  <c r="EK359" i="35"/>
  <c r="EK358" i="35"/>
  <c r="EK357" i="35"/>
  <c r="EK356" i="35"/>
  <c r="EK355" i="35"/>
  <c r="EK354" i="35"/>
  <c r="EK353" i="35"/>
  <c r="EK352" i="35"/>
  <c r="EK351" i="35"/>
  <c r="EK350" i="35"/>
  <c r="EK349" i="35"/>
  <c r="EK348" i="35"/>
  <c r="EK347" i="35"/>
  <c r="EK346" i="35"/>
  <c r="EK345" i="35"/>
  <c r="EK344" i="35"/>
  <c r="EK343" i="35"/>
  <c r="EK342" i="35"/>
  <c r="EK341" i="35"/>
  <c r="EK340" i="35"/>
  <c r="EK339" i="35"/>
  <c r="EK338" i="35"/>
  <c r="EK337" i="35"/>
  <c r="EK336" i="35"/>
  <c r="EK335" i="35"/>
  <c r="EK334" i="35"/>
  <c r="EK333" i="35"/>
  <c r="EK332" i="35"/>
  <c r="EK331" i="35"/>
  <c r="EK330" i="35"/>
  <c r="EK329" i="35"/>
  <c r="EK328" i="35"/>
  <c r="EK327" i="35"/>
  <c r="EK326" i="35"/>
  <c r="EK325" i="35"/>
  <c r="EK324" i="35"/>
  <c r="EK323" i="35"/>
  <c r="EK322" i="35"/>
  <c r="EK321" i="35"/>
  <c r="EK320" i="35"/>
  <c r="EK319" i="35"/>
  <c r="EK318" i="35"/>
  <c r="EK317" i="35"/>
  <c r="EK316" i="35"/>
  <c r="EK315" i="35"/>
  <c r="EK314" i="35"/>
  <c r="EK313" i="35"/>
  <c r="EK312" i="35"/>
  <c r="EK311" i="35"/>
  <c r="EK310" i="35"/>
  <c r="EK309" i="35"/>
  <c r="EK308" i="35"/>
  <c r="EK307" i="35"/>
  <c r="EK306" i="35"/>
  <c r="EK305" i="35"/>
  <c r="EK304" i="35"/>
  <c r="EK303" i="35"/>
  <c r="EK302" i="35"/>
  <c r="EK301" i="35"/>
  <c r="EK300" i="35"/>
  <c r="EK299" i="35"/>
  <c r="EK298" i="35"/>
  <c r="EK297" i="35"/>
  <c r="EK296" i="35"/>
  <c r="EK295" i="35"/>
  <c r="EK294" i="35"/>
  <c r="EK293" i="35"/>
  <c r="EK292" i="35"/>
  <c r="EK291" i="35"/>
  <c r="EK290" i="35"/>
  <c r="EK289" i="35"/>
  <c r="EK288" i="35"/>
  <c r="EK287" i="35"/>
  <c r="EK286" i="35"/>
  <c r="EK285" i="35"/>
  <c r="EK284" i="35"/>
  <c r="EK283" i="35"/>
  <c r="EK282" i="35"/>
  <c r="EK281" i="35"/>
  <c r="EK280" i="35"/>
  <c r="EK279" i="35"/>
  <c r="EK278" i="35"/>
  <c r="EK277" i="35"/>
  <c r="EK276" i="35"/>
  <c r="EK275" i="35"/>
  <c r="EK274" i="35"/>
  <c r="EK273" i="35"/>
  <c r="EK272" i="35"/>
  <c r="EK271" i="35"/>
  <c r="EK270" i="35"/>
  <c r="EK269" i="35"/>
  <c r="EK268" i="35"/>
  <c r="EK267" i="35"/>
  <c r="EK266" i="35"/>
  <c r="EK265" i="35"/>
  <c r="EK264" i="35"/>
  <c r="EK263" i="35"/>
  <c r="EK262" i="35"/>
  <c r="EK261" i="35"/>
  <c r="EK260" i="35"/>
  <c r="EK259" i="35"/>
  <c r="EK258" i="35"/>
  <c r="EK257" i="35"/>
  <c r="EK256" i="35"/>
  <c r="EK255" i="35"/>
  <c r="EK254" i="35"/>
  <c r="EK253" i="35"/>
  <c r="EK252" i="35"/>
  <c r="EK251" i="35"/>
  <c r="EK250" i="35"/>
  <c r="EK249" i="35"/>
  <c r="EK248" i="35"/>
  <c r="EK247" i="35"/>
  <c r="EK246" i="35"/>
  <c r="EK245" i="35"/>
  <c r="EK244" i="35"/>
  <c r="EK243" i="35"/>
  <c r="EK242" i="35"/>
  <c r="EK241" i="35"/>
  <c r="EK240" i="35"/>
  <c r="EK239" i="35"/>
  <c r="EK238" i="35"/>
  <c r="EK237" i="35"/>
  <c r="EK236" i="35"/>
  <c r="EK235" i="35"/>
  <c r="EK234" i="35"/>
  <c r="EK233" i="35"/>
  <c r="EK232" i="35"/>
  <c r="EK231" i="35"/>
  <c r="EK230" i="35"/>
  <c r="EK229" i="35"/>
  <c r="EK228" i="35"/>
  <c r="EK227" i="35"/>
  <c r="EK226" i="35"/>
  <c r="EK225" i="35"/>
  <c r="EK224" i="35"/>
  <c r="EK223" i="35"/>
  <c r="EK222" i="35"/>
  <c r="EK221" i="35"/>
  <c r="EK220" i="35"/>
  <c r="EK219" i="35"/>
  <c r="EK218" i="35"/>
  <c r="EK217" i="35"/>
  <c r="EK216" i="35"/>
  <c r="EK215" i="35"/>
  <c r="EK214" i="35"/>
  <c r="EK213" i="35"/>
  <c r="EK212" i="35"/>
  <c r="EK211" i="35"/>
  <c r="EK210" i="35"/>
  <c r="EK209" i="35"/>
  <c r="EK208" i="35"/>
  <c r="EK207" i="35"/>
  <c r="EK206" i="35"/>
  <c r="EK205" i="35"/>
  <c r="EK204" i="35"/>
  <c r="EK203" i="35"/>
  <c r="EK202" i="35"/>
  <c r="EK201" i="35"/>
  <c r="EK200" i="35"/>
  <c r="EK199" i="35"/>
  <c r="EK198" i="35"/>
  <c r="EK197" i="35"/>
  <c r="EK196" i="35"/>
  <c r="EK195" i="35"/>
  <c r="EK194" i="35"/>
  <c r="EK193" i="35"/>
  <c r="EK192" i="35"/>
  <c r="EK191" i="35"/>
  <c r="EK190" i="35"/>
  <c r="EK189" i="35"/>
  <c r="EK188" i="35"/>
  <c r="EK187" i="35"/>
  <c r="EK186" i="35"/>
  <c r="EK185" i="35"/>
  <c r="EK184" i="35"/>
  <c r="EK183" i="35"/>
  <c r="EK182" i="35"/>
  <c r="EK181" i="35"/>
  <c r="EK180" i="35"/>
  <c r="EK179" i="35"/>
  <c r="EK178" i="35"/>
  <c r="EK177" i="35"/>
  <c r="EK176" i="35"/>
  <c r="EK175" i="35"/>
  <c r="EK174" i="35"/>
  <c r="EK173" i="35"/>
  <c r="EK172" i="35"/>
  <c r="EK171" i="35"/>
  <c r="EK170" i="35"/>
  <c r="EK169" i="35"/>
  <c r="EK168" i="35"/>
  <c r="EK167" i="35"/>
  <c r="EK166" i="35"/>
  <c r="EK165" i="35"/>
  <c r="EK164" i="35"/>
  <c r="EK163" i="35"/>
  <c r="EK162" i="35"/>
  <c r="EK161" i="35"/>
  <c r="EK160" i="35"/>
  <c r="EK159" i="35"/>
  <c r="EK158" i="35"/>
  <c r="EK157" i="35"/>
  <c r="EK156" i="35"/>
  <c r="EK155" i="35"/>
  <c r="EK154" i="35"/>
  <c r="EK153" i="35"/>
  <c r="EK152" i="35"/>
  <c r="EK151" i="35"/>
  <c r="EK150" i="35"/>
  <c r="EK149" i="35"/>
  <c r="EK148" i="35"/>
  <c r="EK147" i="35"/>
  <c r="EK146" i="35"/>
  <c r="EK145" i="35"/>
  <c r="EK144" i="35"/>
  <c r="EK143" i="35"/>
  <c r="EK142" i="35"/>
  <c r="EK141" i="35"/>
  <c r="EK140" i="35"/>
  <c r="EK139" i="35"/>
  <c r="EK138" i="35"/>
  <c r="EK137" i="35"/>
  <c r="EK136" i="35"/>
  <c r="EK135" i="35"/>
  <c r="EK134" i="35"/>
  <c r="EK133" i="35"/>
  <c r="EK132" i="35"/>
  <c r="EK131" i="35"/>
  <c r="EK130" i="35"/>
  <c r="EK129" i="35"/>
  <c r="EK128" i="35"/>
  <c r="EK127" i="35"/>
  <c r="EK126" i="35"/>
  <c r="EK125" i="35"/>
  <c r="EK124" i="35"/>
  <c r="EK123" i="35"/>
  <c r="EK122" i="35"/>
  <c r="EK121" i="35"/>
  <c r="EK120" i="35"/>
  <c r="EK119" i="35"/>
  <c r="EK118" i="35"/>
  <c r="EK117" i="35"/>
  <c r="EK116" i="35"/>
  <c r="EK115" i="35"/>
  <c r="EK114" i="35"/>
  <c r="EK113" i="35"/>
  <c r="EK112" i="35"/>
  <c r="EK111" i="35"/>
  <c r="EK110" i="35"/>
  <c r="EK109" i="35"/>
  <c r="EK108" i="35"/>
  <c r="EK107" i="35"/>
  <c r="EK106" i="35"/>
  <c r="EK105" i="35"/>
  <c r="EK104" i="35"/>
  <c r="EK103" i="35"/>
  <c r="EK102" i="35"/>
  <c r="EK101" i="35"/>
  <c r="EK100" i="35"/>
  <c r="EK99" i="35"/>
  <c r="EK98" i="35"/>
  <c r="EK97" i="35"/>
  <c r="EK96" i="35"/>
  <c r="EK95" i="35"/>
  <c r="EK94" i="35"/>
  <c r="EK93" i="35"/>
  <c r="EK92" i="35"/>
  <c r="EK91" i="35"/>
  <c r="EK90" i="35"/>
  <c r="EK89" i="35"/>
  <c r="EK88" i="35"/>
  <c r="EK87" i="35"/>
  <c r="EK86" i="35"/>
  <c r="EK85" i="35"/>
  <c r="EK84" i="35"/>
  <c r="EK83" i="35"/>
  <c r="EK82" i="35"/>
  <c r="EK81" i="35"/>
  <c r="EK80" i="35"/>
  <c r="EK79" i="35"/>
  <c r="EK78" i="35"/>
  <c r="EK77" i="35"/>
  <c r="EK76" i="35"/>
  <c r="EK75" i="35"/>
  <c r="EK74" i="35"/>
  <c r="EK73" i="35"/>
  <c r="EK72" i="35"/>
  <c r="EK71" i="35"/>
  <c r="EK70" i="35"/>
  <c r="EK69" i="35"/>
  <c r="EK68" i="35"/>
  <c r="EK67" i="35"/>
  <c r="EK66" i="35"/>
  <c r="EK65" i="35"/>
  <c r="EK64" i="35"/>
  <c r="EK63" i="35"/>
  <c r="EK62" i="35"/>
  <c r="EK61" i="35"/>
  <c r="EK60" i="35"/>
  <c r="EK59" i="35"/>
  <c r="EK58" i="35"/>
  <c r="EK57" i="35"/>
  <c r="EK56" i="35"/>
  <c r="EK55" i="35"/>
  <c r="EK54" i="35"/>
  <c r="EK53" i="35"/>
  <c r="EK52" i="35"/>
  <c r="EK51" i="35"/>
  <c r="EK50" i="35"/>
  <c r="EK49" i="35"/>
  <c r="EK48" i="35"/>
  <c r="EK47" i="35"/>
  <c r="EK46" i="35"/>
  <c r="EK45" i="35"/>
  <c r="EK44" i="35"/>
  <c r="EK43" i="35"/>
  <c r="EK42" i="35"/>
  <c r="EK41" i="35"/>
  <c r="EK40" i="35"/>
  <c r="EK39" i="35"/>
  <c r="EK38" i="35"/>
  <c r="EK37" i="35"/>
  <c r="EK36" i="35"/>
  <c r="EK35" i="35"/>
  <c r="EK34" i="35"/>
  <c r="EK33" i="35"/>
  <c r="EK32" i="35"/>
  <c r="EK31" i="35"/>
  <c r="EK30" i="35"/>
  <c r="EK29" i="35"/>
  <c r="EK28" i="35"/>
  <c r="EK27" i="35"/>
  <c r="EK26" i="35"/>
  <c r="EK25" i="35"/>
  <c r="EK24" i="35"/>
  <c r="EK23" i="35"/>
  <c r="EK22" i="35"/>
  <c r="EK21" i="35"/>
  <c r="EK20" i="35"/>
  <c r="EK19" i="35"/>
  <c r="EK18" i="35"/>
  <c r="EK17" i="35"/>
  <c r="EK16" i="35"/>
  <c r="EK15" i="35"/>
  <c r="EK14" i="35"/>
  <c r="EK13" i="35"/>
  <c r="EK12" i="35"/>
  <c r="EK11" i="35"/>
  <c r="EK10" i="35"/>
  <c r="EK9" i="35"/>
  <c r="EK8" i="35"/>
  <c r="EK7" i="35"/>
  <c r="DW506" i="35"/>
  <c r="DW505" i="35"/>
  <c r="DW504" i="35"/>
  <c r="DW503" i="35"/>
  <c r="DW502" i="35"/>
  <c r="DW501" i="35"/>
  <c r="DW500" i="35"/>
  <c r="DW499" i="35"/>
  <c r="DW498" i="35"/>
  <c r="DW497" i="35"/>
  <c r="DW496" i="35"/>
  <c r="DW495" i="35"/>
  <c r="DW494" i="35"/>
  <c r="DW493" i="35"/>
  <c r="DW492" i="35"/>
  <c r="DW491" i="35"/>
  <c r="DW490" i="35"/>
  <c r="DW489" i="35"/>
  <c r="DW488" i="35"/>
  <c r="DW487" i="35"/>
  <c r="DW486" i="35"/>
  <c r="DW485" i="35"/>
  <c r="DW484" i="35"/>
  <c r="DW483" i="35"/>
  <c r="DW482" i="35"/>
  <c r="DW481" i="35"/>
  <c r="DW480" i="35"/>
  <c r="DW479" i="35"/>
  <c r="DW478" i="35"/>
  <c r="DW477" i="35"/>
  <c r="DW476" i="35"/>
  <c r="DW475" i="35"/>
  <c r="DW474" i="35"/>
  <c r="DW473" i="35"/>
  <c r="DW472" i="35"/>
  <c r="DW471" i="35"/>
  <c r="DW470" i="35"/>
  <c r="DW469" i="35"/>
  <c r="DW468" i="35"/>
  <c r="DW467" i="35"/>
  <c r="DW466" i="35"/>
  <c r="DW465" i="35"/>
  <c r="DW464" i="35"/>
  <c r="DW463" i="35"/>
  <c r="DW462" i="35"/>
  <c r="DW461" i="35"/>
  <c r="DW460" i="35"/>
  <c r="DW459" i="35"/>
  <c r="DW458" i="35"/>
  <c r="DW457" i="35"/>
  <c r="DW456" i="35"/>
  <c r="DW455" i="35"/>
  <c r="DW454" i="35"/>
  <c r="DW453" i="35"/>
  <c r="DW452" i="35"/>
  <c r="DW451" i="35"/>
  <c r="DW450" i="35"/>
  <c r="DW449" i="35"/>
  <c r="DW448" i="35"/>
  <c r="DW447" i="35"/>
  <c r="DW446" i="35"/>
  <c r="DW445" i="35"/>
  <c r="DW444" i="35"/>
  <c r="DW443" i="35"/>
  <c r="DW442" i="35"/>
  <c r="DW441" i="35"/>
  <c r="DW440" i="35"/>
  <c r="DW439" i="35"/>
  <c r="DW438" i="35"/>
  <c r="DW437" i="35"/>
  <c r="DW436" i="35"/>
  <c r="DW435" i="35"/>
  <c r="DW434" i="35"/>
  <c r="DW433" i="35"/>
  <c r="DW432" i="35"/>
  <c r="DW431" i="35"/>
  <c r="DW430" i="35"/>
  <c r="DW429" i="35"/>
  <c r="DW428" i="35"/>
  <c r="DW427" i="35"/>
  <c r="DW426" i="35"/>
  <c r="DW425" i="35"/>
  <c r="DW424" i="35"/>
  <c r="DW423" i="35"/>
  <c r="DW422" i="35"/>
  <c r="DW421" i="35"/>
  <c r="DW420" i="35"/>
  <c r="DW419" i="35"/>
  <c r="DW418" i="35"/>
  <c r="DW417" i="35"/>
  <c r="DW416" i="35"/>
  <c r="DW415" i="35"/>
  <c r="DW414" i="35"/>
  <c r="DW413" i="35"/>
  <c r="DW412" i="35"/>
  <c r="DW411" i="35"/>
  <c r="DW410" i="35"/>
  <c r="DW409" i="35"/>
  <c r="DW408" i="35"/>
  <c r="DW407" i="35"/>
  <c r="DW406" i="35"/>
  <c r="DW405" i="35"/>
  <c r="DW404" i="35"/>
  <c r="DW403" i="35"/>
  <c r="DW402" i="35"/>
  <c r="DW401" i="35"/>
  <c r="DW400" i="35"/>
  <c r="DW399" i="35"/>
  <c r="DW398" i="35"/>
  <c r="DW397" i="35"/>
  <c r="DW396" i="35"/>
  <c r="DW395" i="35"/>
  <c r="DW394" i="35"/>
  <c r="DW393" i="35"/>
  <c r="DW392" i="35"/>
  <c r="DW391" i="35"/>
  <c r="DW390" i="35"/>
  <c r="DW389" i="35"/>
  <c r="DW388" i="35"/>
  <c r="DW387" i="35"/>
  <c r="DW386" i="35"/>
  <c r="DW385" i="35"/>
  <c r="DW384" i="35"/>
  <c r="DW383" i="35"/>
  <c r="DW382" i="35"/>
  <c r="DW381" i="35"/>
  <c r="DW380" i="35"/>
  <c r="DW379" i="35"/>
  <c r="DW378" i="35"/>
  <c r="DW377" i="35"/>
  <c r="DW376" i="35"/>
  <c r="DW375" i="35"/>
  <c r="DW374" i="35"/>
  <c r="DW373" i="35"/>
  <c r="DW372" i="35"/>
  <c r="DW371" i="35"/>
  <c r="DW370" i="35"/>
  <c r="DW369" i="35"/>
  <c r="DW368" i="35"/>
  <c r="DW367" i="35"/>
  <c r="DW366" i="35"/>
  <c r="DW365" i="35"/>
  <c r="DW364" i="35"/>
  <c r="DW363" i="35"/>
  <c r="DW362" i="35"/>
  <c r="DW361" i="35"/>
  <c r="DW360" i="35"/>
  <c r="DW359" i="35"/>
  <c r="DW358" i="35"/>
  <c r="DW357" i="35"/>
  <c r="DW356" i="35"/>
  <c r="DW355" i="35"/>
  <c r="DW354" i="35"/>
  <c r="DW353" i="35"/>
  <c r="DW352" i="35"/>
  <c r="DW351" i="35"/>
  <c r="DW350" i="35"/>
  <c r="DW349" i="35"/>
  <c r="DW348" i="35"/>
  <c r="DW347" i="35"/>
  <c r="DW346" i="35"/>
  <c r="DW345" i="35"/>
  <c r="DW344" i="35"/>
  <c r="DW343" i="35"/>
  <c r="DW342" i="35"/>
  <c r="DW341" i="35"/>
  <c r="DW340" i="35"/>
  <c r="DW339" i="35"/>
  <c r="DW338" i="35"/>
  <c r="DW337" i="35"/>
  <c r="DW336" i="35"/>
  <c r="DW335" i="35"/>
  <c r="DW334" i="35"/>
  <c r="DW333" i="35"/>
  <c r="DW332" i="35"/>
  <c r="DW331" i="35"/>
  <c r="DW330" i="35"/>
  <c r="DW329" i="35"/>
  <c r="DW328" i="35"/>
  <c r="DW327" i="35"/>
  <c r="DW326" i="35"/>
  <c r="DW325" i="35"/>
  <c r="DW324" i="35"/>
  <c r="DW323" i="35"/>
  <c r="DW322" i="35"/>
  <c r="DW321" i="35"/>
  <c r="DW320" i="35"/>
  <c r="DW319" i="35"/>
  <c r="DW318" i="35"/>
  <c r="DW317" i="35"/>
  <c r="DW316" i="35"/>
  <c r="DW315" i="35"/>
  <c r="DW314" i="35"/>
  <c r="DW313" i="35"/>
  <c r="DW312" i="35"/>
  <c r="DW311" i="35"/>
  <c r="DW310" i="35"/>
  <c r="DW309" i="35"/>
  <c r="DW308" i="35"/>
  <c r="DW307" i="35"/>
  <c r="DW306" i="35"/>
  <c r="DW305" i="35"/>
  <c r="DW304" i="35"/>
  <c r="DW303" i="35"/>
  <c r="DW302" i="35"/>
  <c r="DW301" i="35"/>
  <c r="DW300" i="35"/>
  <c r="DW299" i="35"/>
  <c r="DW298" i="35"/>
  <c r="DW297" i="35"/>
  <c r="DW296" i="35"/>
  <c r="DW295" i="35"/>
  <c r="DW294" i="35"/>
  <c r="DW293" i="35"/>
  <c r="DW292" i="35"/>
  <c r="DW291" i="35"/>
  <c r="DW290" i="35"/>
  <c r="DW289" i="35"/>
  <c r="DW288" i="35"/>
  <c r="DW287" i="35"/>
  <c r="DW286" i="35"/>
  <c r="DW285" i="35"/>
  <c r="DW284" i="35"/>
  <c r="DW283" i="35"/>
  <c r="DW282" i="35"/>
  <c r="DW281" i="35"/>
  <c r="DW280" i="35"/>
  <c r="DW279" i="35"/>
  <c r="DW278" i="35"/>
  <c r="DW277" i="35"/>
  <c r="DW276" i="35"/>
  <c r="DW275" i="35"/>
  <c r="DW274" i="35"/>
  <c r="DW273" i="35"/>
  <c r="DW272" i="35"/>
  <c r="DW271" i="35"/>
  <c r="DW270" i="35"/>
  <c r="DW269" i="35"/>
  <c r="DW268" i="35"/>
  <c r="DW267" i="35"/>
  <c r="DW266" i="35"/>
  <c r="DW265" i="35"/>
  <c r="DW264" i="35"/>
  <c r="DW263" i="35"/>
  <c r="DW262" i="35"/>
  <c r="DW261" i="35"/>
  <c r="DW260" i="35"/>
  <c r="DW259" i="35"/>
  <c r="DW258" i="35"/>
  <c r="DW257" i="35"/>
  <c r="DW256" i="35"/>
  <c r="DW255" i="35"/>
  <c r="DW254" i="35"/>
  <c r="DW253" i="35"/>
  <c r="DW252" i="35"/>
  <c r="DW251" i="35"/>
  <c r="DW250" i="35"/>
  <c r="DW249" i="35"/>
  <c r="DW248" i="35"/>
  <c r="DW247" i="35"/>
  <c r="DW246" i="35"/>
  <c r="DW245" i="35"/>
  <c r="DW244" i="35"/>
  <c r="DW243" i="35"/>
  <c r="DW242" i="35"/>
  <c r="DW241" i="35"/>
  <c r="DW240" i="35"/>
  <c r="DW239" i="35"/>
  <c r="DW238" i="35"/>
  <c r="DW237" i="35"/>
  <c r="DW236" i="35"/>
  <c r="DW235" i="35"/>
  <c r="DW234" i="35"/>
  <c r="DW233" i="35"/>
  <c r="DW232" i="35"/>
  <c r="DW231" i="35"/>
  <c r="DW230" i="35"/>
  <c r="DW229" i="35"/>
  <c r="DW228" i="35"/>
  <c r="DW227" i="35"/>
  <c r="DW226" i="35"/>
  <c r="DW225" i="35"/>
  <c r="DW224" i="35"/>
  <c r="DW223" i="35"/>
  <c r="DW222" i="35"/>
  <c r="DW221" i="35"/>
  <c r="DW220" i="35"/>
  <c r="DW219" i="35"/>
  <c r="DW218" i="35"/>
  <c r="DW217" i="35"/>
  <c r="DW216" i="35"/>
  <c r="DW215" i="35"/>
  <c r="DW214" i="35"/>
  <c r="DW213" i="35"/>
  <c r="DW212" i="35"/>
  <c r="DW211" i="35"/>
  <c r="DW210" i="35"/>
  <c r="DW209" i="35"/>
  <c r="DW208" i="35"/>
  <c r="DW207" i="35"/>
  <c r="DW206" i="35"/>
  <c r="DW205" i="35"/>
  <c r="DW204" i="35"/>
  <c r="DW203" i="35"/>
  <c r="DW202" i="35"/>
  <c r="DW201" i="35"/>
  <c r="DW200" i="35"/>
  <c r="DW199" i="35"/>
  <c r="DW198" i="35"/>
  <c r="DW197" i="35"/>
  <c r="DW196" i="35"/>
  <c r="DW195" i="35"/>
  <c r="DW194" i="35"/>
  <c r="DW193" i="35"/>
  <c r="DW192" i="35"/>
  <c r="DW191" i="35"/>
  <c r="DW190" i="35"/>
  <c r="DW189" i="35"/>
  <c r="DW188" i="35"/>
  <c r="DW187" i="35"/>
  <c r="DW186" i="35"/>
  <c r="DW185" i="35"/>
  <c r="DW184" i="35"/>
  <c r="DW183" i="35"/>
  <c r="DW182" i="35"/>
  <c r="DW181" i="35"/>
  <c r="DW180" i="35"/>
  <c r="DW179" i="35"/>
  <c r="DW178" i="35"/>
  <c r="DW177" i="35"/>
  <c r="DW176" i="35"/>
  <c r="DW175" i="35"/>
  <c r="DW174" i="35"/>
  <c r="DW173" i="35"/>
  <c r="DW172" i="35"/>
  <c r="DW171" i="35"/>
  <c r="DW170" i="35"/>
  <c r="DW169" i="35"/>
  <c r="DW168" i="35"/>
  <c r="DW167" i="35"/>
  <c r="DW166" i="35"/>
  <c r="DW165" i="35"/>
  <c r="DW164" i="35"/>
  <c r="DW163" i="35"/>
  <c r="DW162" i="35"/>
  <c r="DW161" i="35"/>
  <c r="DW160" i="35"/>
  <c r="DW159" i="35"/>
  <c r="DW158" i="35"/>
  <c r="DW157" i="35"/>
  <c r="DW156" i="35"/>
  <c r="DW155" i="35"/>
  <c r="DW154" i="35"/>
  <c r="DW153" i="35"/>
  <c r="DW152" i="35"/>
  <c r="DW151" i="35"/>
  <c r="DW150" i="35"/>
  <c r="DW149" i="35"/>
  <c r="DW148" i="35"/>
  <c r="DW147" i="35"/>
  <c r="DW146" i="35"/>
  <c r="DW145" i="35"/>
  <c r="DW144" i="35"/>
  <c r="DW143" i="35"/>
  <c r="DW142" i="35"/>
  <c r="DW141" i="35"/>
  <c r="DW140" i="35"/>
  <c r="DW139" i="35"/>
  <c r="DW138" i="35"/>
  <c r="DW137" i="35"/>
  <c r="DW136" i="35"/>
  <c r="DW135" i="35"/>
  <c r="DW134" i="35"/>
  <c r="DW133" i="35"/>
  <c r="DW132" i="35"/>
  <c r="DW131" i="35"/>
  <c r="DW130" i="35"/>
  <c r="DW129" i="35"/>
  <c r="DW128" i="35"/>
  <c r="DW127" i="35"/>
  <c r="DW126" i="35"/>
  <c r="DW125" i="35"/>
  <c r="DW124" i="35"/>
  <c r="DW123" i="35"/>
  <c r="DW122" i="35"/>
  <c r="DW121" i="35"/>
  <c r="DW120" i="35"/>
  <c r="DW119" i="35"/>
  <c r="DW118" i="35"/>
  <c r="DW117" i="35"/>
  <c r="DW116" i="35"/>
  <c r="DW115" i="35"/>
  <c r="DW114" i="35"/>
  <c r="DW113" i="35"/>
  <c r="DW112" i="35"/>
  <c r="DW111" i="35"/>
  <c r="DW110" i="35"/>
  <c r="DW109" i="35"/>
  <c r="DW108" i="35"/>
  <c r="DW107" i="35"/>
  <c r="DW106" i="35"/>
  <c r="DW105" i="35"/>
  <c r="DW104" i="35"/>
  <c r="DW103" i="35"/>
  <c r="DW102" i="35"/>
  <c r="DW101" i="35"/>
  <c r="DW100" i="35"/>
  <c r="DW99" i="35"/>
  <c r="DW98" i="35"/>
  <c r="DW97" i="35"/>
  <c r="DW96" i="35"/>
  <c r="DW95" i="35"/>
  <c r="DW94" i="35"/>
  <c r="DW93" i="35"/>
  <c r="DW92" i="35"/>
  <c r="DW91" i="35"/>
  <c r="DW90" i="35"/>
  <c r="DW89" i="35"/>
  <c r="DW88" i="35"/>
  <c r="DW87" i="35"/>
  <c r="DW86" i="35"/>
  <c r="DW85" i="35"/>
  <c r="DW84" i="35"/>
  <c r="DW83" i="35"/>
  <c r="DW82" i="35"/>
  <c r="DW81" i="35"/>
  <c r="DW80" i="35"/>
  <c r="DW79" i="35"/>
  <c r="DW78" i="35"/>
  <c r="DW77" i="35"/>
  <c r="DW76" i="35"/>
  <c r="DW75" i="35"/>
  <c r="DW74" i="35"/>
  <c r="DW73" i="35"/>
  <c r="DW72" i="35"/>
  <c r="DW71" i="35"/>
  <c r="DW70" i="35"/>
  <c r="DW69" i="35"/>
  <c r="DW68" i="35"/>
  <c r="DW67" i="35"/>
  <c r="DW66" i="35"/>
  <c r="DW65" i="35"/>
  <c r="DW64" i="35"/>
  <c r="DW63" i="35"/>
  <c r="DW62" i="35"/>
  <c r="DW61" i="35"/>
  <c r="DW60" i="35"/>
  <c r="DW59" i="35"/>
  <c r="DW58" i="35"/>
  <c r="DW57" i="35"/>
  <c r="DW56" i="35"/>
  <c r="DW55" i="35"/>
  <c r="DW54" i="35"/>
  <c r="DW53" i="35"/>
  <c r="DW52" i="35"/>
  <c r="DW51" i="35"/>
  <c r="DW50" i="35"/>
  <c r="DW49" i="35"/>
  <c r="DW48" i="35"/>
  <c r="DW47" i="35"/>
  <c r="DW46" i="35"/>
  <c r="DW45" i="35"/>
  <c r="DW44" i="35"/>
  <c r="DW43" i="35"/>
  <c r="DW42" i="35"/>
  <c r="DW41" i="35"/>
  <c r="DW40" i="35"/>
  <c r="DW39" i="35"/>
  <c r="DW38" i="35"/>
  <c r="DW37" i="35"/>
  <c r="DW36" i="35"/>
  <c r="DW35" i="35"/>
  <c r="DW34" i="35"/>
  <c r="DW33" i="35"/>
  <c r="DW32" i="35"/>
  <c r="DW31" i="35"/>
  <c r="DW30" i="35"/>
  <c r="DW29" i="35"/>
  <c r="DW28" i="35"/>
  <c r="DW27" i="35"/>
  <c r="DW26" i="35"/>
  <c r="DW25" i="35"/>
  <c r="DW24" i="35"/>
  <c r="DW23" i="35"/>
  <c r="DW22" i="35"/>
  <c r="DW21" i="35"/>
  <c r="DW20" i="35"/>
  <c r="DW19" i="35"/>
  <c r="DW18" i="35"/>
  <c r="DW17" i="35"/>
  <c r="DW16" i="35"/>
  <c r="DW15" i="35"/>
  <c r="DW14" i="35"/>
  <c r="DW13" i="35"/>
  <c r="DW12" i="35"/>
  <c r="DW11" i="35"/>
  <c r="DW10" i="35"/>
  <c r="DW9" i="35"/>
  <c r="DW8" i="35"/>
  <c r="DW7" i="35"/>
  <c r="DI506" i="35"/>
  <c r="DI505" i="35"/>
  <c r="DI504" i="35"/>
  <c r="DI503" i="35"/>
  <c r="DI502" i="35"/>
  <c r="DI501" i="35"/>
  <c r="DI500" i="35"/>
  <c r="DI499" i="35"/>
  <c r="DI498" i="35"/>
  <c r="DI497" i="35"/>
  <c r="DI496" i="35"/>
  <c r="DI495" i="35"/>
  <c r="DI494" i="35"/>
  <c r="DI493" i="35"/>
  <c r="DI492" i="35"/>
  <c r="DI491" i="35"/>
  <c r="DI490" i="35"/>
  <c r="DI489" i="35"/>
  <c r="DI488" i="35"/>
  <c r="DI487" i="35"/>
  <c r="DI486" i="35"/>
  <c r="DI485" i="35"/>
  <c r="DI484" i="35"/>
  <c r="DI483" i="35"/>
  <c r="DI482" i="35"/>
  <c r="DI481" i="35"/>
  <c r="DI480" i="35"/>
  <c r="DI479" i="35"/>
  <c r="DI478" i="35"/>
  <c r="DI477" i="35"/>
  <c r="DI476" i="35"/>
  <c r="DI475" i="35"/>
  <c r="DI474" i="35"/>
  <c r="DI473" i="35"/>
  <c r="DI472" i="35"/>
  <c r="DI471" i="35"/>
  <c r="DI470" i="35"/>
  <c r="DI469" i="35"/>
  <c r="DI468" i="35"/>
  <c r="DI467" i="35"/>
  <c r="DI466" i="35"/>
  <c r="DI465" i="35"/>
  <c r="DI464" i="35"/>
  <c r="DI463" i="35"/>
  <c r="DI462" i="35"/>
  <c r="DI461" i="35"/>
  <c r="DI460" i="35"/>
  <c r="DI459" i="35"/>
  <c r="DI458" i="35"/>
  <c r="DI457" i="35"/>
  <c r="DI456" i="35"/>
  <c r="DI455" i="35"/>
  <c r="DI454" i="35"/>
  <c r="DI453" i="35"/>
  <c r="DI452" i="35"/>
  <c r="DI451" i="35"/>
  <c r="DI450" i="35"/>
  <c r="DI449" i="35"/>
  <c r="DI448" i="35"/>
  <c r="DI447" i="35"/>
  <c r="DI446" i="35"/>
  <c r="DI445" i="35"/>
  <c r="DI444" i="35"/>
  <c r="DI443" i="35"/>
  <c r="DI442" i="35"/>
  <c r="DI441" i="35"/>
  <c r="DI440" i="35"/>
  <c r="DI439" i="35"/>
  <c r="DI438" i="35"/>
  <c r="DI437" i="35"/>
  <c r="DI436" i="35"/>
  <c r="DI435" i="35"/>
  <c r="DI434" i="35"/>
  <c r="DI433" i="35"/>
  <c r="DI432" i="35"/>
  <c r="DI431" i="35"/>
  <c r="DI430" i="35"/>
  <c r="DI429" i="35"/>
  <c r="DI428" i="35"/>
  <c r="DI427" i="35"/>
  <c r="DI426" i="35"/>
  <c r="DI425" i="35"/>
  <c r="DI424" i="35"/>
  <c r="DI423" i="35"/>
  <c r="DI422" i="35"/>
  <c r="DI421" i="35"/>
  <c r="DI420" i="35"/>
  <c r="DI419" i="35"/>
  <c r="DI418" i="35"/>
  <c r="DI417" i="35"/>
  <c r="DI416" i="35"/>
  <c r="DI415" i="35"/>
  <c r="DI414" i="35"/>
  <c r="DI413" i="35"/>
  <c r="DI412" i="35"/>
  <c r="DI411" i="35"/>
  <c r="DI410" i="35"/>
  <c r="DI409" i="35"/>
  <c r="DI408" i="35"/>
  <c r="DI407" i="35"/>
  <c r="DI406" i="35"/>
  <c r="DI405" i="35"/>
  <c r="DI404" i="35"/>
  <c r="DI403" i="35"/>
  <c r="DI402" i="35"/>
  <c r="DI401" i="35"/>
  <c r="DI400" i="35"/>
  <c r="DI399" i="35"/>
  <c r="DI398" i="35"/>
  <c r="DI397" i="35"/>
  <c r="DI396" i="35"/>
  <c r="DI395" i="35"/>
  <c r="DI394" i="35"/>
  <c r="DI393" i="35"/>
  <c r="DI392" i="35"/>
  <c r="DI391" i="35"/>
  <c r="DI390" i="35"/>
  <c r="DI389" i="35"/>
  <c r="DI388" i="35"/>
  <c r="DI387" i="35"/>
  <c r="DI386" i="35"/>
  <c r="DI385" i="35"/>
  <c r="DI384" i="35"/>
  <c r="DI383" i="35"/>
  <c r="DI382" i="35"/>
  <c r="DI381" i="35"/>
  <c r="DI380" i="35"/>
  <c r="DI379" i="35"/>
  <c r="DI378" i="35"/>
  <c r="DI377" i="35"/>
  <c r="DI376" i="35"/>
  <c r="DI375" i="35"/>
  <c r="DI374" i="35"/>
  <c r="DI373" i="35"/>
  <c r="DI372" i="35"/>
  <c r="DI371" i="35"/>
  <c r="DI370" i="35"/>
  <c r="DI369" i="35"/>
  <c r="DI368" i="35"/>
  <c r="DI367" i="35"/>
  <c r="DI366" i="35"/>
  <c r="DI365" i="35"/>
  <c r="DI364" i="35"/>
  <c r="DI363" i="35"/>
  <c r="DI362" i="35"/>
  <c r="DI361" i="35"/>
  <c r="DI360" i="35"/>
  <c r="DI359" i="35"/>
  <c r="DI358" i="35"/>
  <c r="DI357" i="35"/>
  <c r="DI356" i="35"/>
  <c r="DI355" i="35"/>
  <c r="DI354" i="35"/>
  <c r="DI353" i="35"/>
  <c r="DI352" i="35"/>
  <c r="DI351" i="35"/>
  <c r="DI350" i="35"/>
  <c r="DI349" i="35"/>
  <c r="DI348" i="35"/>
  <c r="DI347" i="35"/>
  <c r="DI346" i="35"/>
  <c r="DI345" i="35"/>
  <c r="DI344" i="35"/>
  <c r="DI343" i="35"/>
  <c r="DI342" i="35"/>
  <c r="DI341" i="35"/>
  <c r="DI340" i="35"/>
  <c r="DI339" i="35"/>
  <c r="DI338" i="35"/>
  <c r="DI337" i="35"/>
  <c r="DI336" i="35"/>
  <c r="DI335" i="35"/>
  <c r="DI334" i="35"/>
  <c r="DI333" i="35"/>
  <c r="DI332" i="35"/>
  <c r="DI331" i="35"/>
  <c r="DI330" i="35"/>
  <c r="DI329" i="35"/>
  <c r="DI328" i="35"/>
  <c r="DI327" i="35"/>
  <c r="DI326" i="35"/>
  <c r="DI325" i="35"/>
  <c r="DI324" i="35"/>
  <c r="DI323" i="35"/>
  <c r="DI322" i="35"/>
  <c r="DI321" i="35"/>
  <c r="DI320" i="35"/>
  <c r="DI319" i="35"/>
  <c r="DI318" i="35"/>
  <c r="DI317" i="35"/>
  <c r="DI316" i="35"/>
  <c r="DI315" i="35"/>
  <c r="DI314" i="35"/>
  <c r="DI313" i="35"/>
  <c r="DI312" i="35"/>
  <c r="DI311" i="35"/>
  <c r="DI310" i="35"/>
  <c r="DI309" i="35"/>
  <c r="DI308" i="35"/>
  <c r="DI307" i="35"/>
  <c r="DI306" i="35"/>
  <c r="DI305" i="35"/>
  <c r="DI304" i="35"/>
  <c r="DI303" i="35"/>
  <c r="DI302" i="35"/>
  <c r="DI301" i="35"/>
  <c r="DI300" i="35"/>
  <c r="DI299" i="35"/>
  <c r="DI298" i="35"/>
  <c r="DI297" i="35"/>
  <c r="DI296" i="35"/>
  <c r="DI295" i="35"/>
  <c r="DI294" i="35"/>
  <c r="DI293" i="35"/>
  <c r="DI292" i="35"/>
  <c r="DI291" i="35"/>
  <c r="DI290" i="35"/>
  <c r="DI289" i="35"/>
  <c r="DI288" i="35"/>
  <c r="DI287" i="35"/>
  <c r="DI286" i="35"/>
  <c r="DI285" i="35"/>
  <c r="DI284" i="35"/>
  <c r="DI283" i="35"/>
  <c r="DI282" i="35"/>
  <c r="DI281" i="35"/>
  <c r="DI280" i="35"/>
  <c r="DI279" i="35"/>
  <c r="DI278" i="35"/>
  <c r="DI277" i="35"/>
  <c r="DI276" i="35"/>
  <c r="DI275" i="35"/>
  <c r="DI274" i="35"/>
  <c r="DI273" i="35"/>
  <c r="DI272" i="35"/>
  <c r="DI271" i="35"/>
  <c r="DI270" i="35"/>
  <c r="DI269" i="35"/>
  <c r="DI268" i="35"/>
  <c r="DI267" i="35"/>
  <c r="DI266" i="35"/>
  <c r="DI265" i="35"/>
  <c r="DI264" i="35"/>
  <c r="DI263" i="35"/>
  <c r="DI262" i="35"/>
  <c r="DI261" i="35"/>
  <c r="DI260" i="35"/>
  <c r="DI259" i="35"/>
  <c r="DI258" i="35"/>
  <c r="DI257" i="35"/>
  <c r="DI256" i="35"/>
  <c r="DI255" i="35"/>
  <c r="DI254" i="35"/>
  <c r="DI253" i="35"/>
  <c r="DI252" i="35"/>
  <c r="DI251" i="35"/>
  <c r="DI250" i="35"/>
  <c r="DI249" i="35"/>
  <c r="DI248" i="35"/>
  <c r="DI247" i="35"/>
  <c r="DI246" i="35"/>
  <c r="DI245" i="35"/>
  <c r="DI244" i="35"/>
  <c r="DI243" i="35"/>
  <c r="DI242" i="35"/>
  <c r="DI241" i="35"/>
  <c r="DI240" i="35"/>
  <c r="DI239" i="35"/>
  <c r="DI238" i="35"/>
  <c r="DI237" i="35"/>
  <c r="DI236" i="35"/>
  <c r="DI235" i="35"/>
  <c r="DI234" i="35"/>
  <c r="DI233" i="35"/>
  <c r="DI232" i="35"/>
  <c r="DI231" i="35"/>
  <c r="DI230" i="35"/>
  <c r="DI229" i="35"/>
  <c r="DI228" i="35"/>
  <c r="DI227" i="35"/>
  <c r="DI226" i="35"/>
  <c r="DI225" i="35"/>
  <c r="DI224" i="35"/>
  <c r="DI223" i="35"/>
  <c r="DI222" i="35"/>
  <c r="DI221" i="35"/>
  <c r="DI220" i="35"/>
  <c r="DI219" i="35"/>
  <c r="DI218" i="35"/>
  <c r="DI217" i="35"/>
  <c r="DI216" i="35"/>
  <c r="DI215" i="35"/>
  <c r="DI214" i="35"/>
  <c r="DI213" i="35"/>
  <c r="DI212" i="35"/>
  <c r="DI211" i="35"/>
  <c r="DI210" i="35"/>
  <c r="DI209" i="35"/>
  <c r="DI208" i="35"/>
  <c r="DI207" i="35"/>
  <c r="DI206" i="35"/>
  <c r="DI205" i="35"/>
  <c r="DI204" i="35"/>
  <c r="DI203" i="35"/>
  <c r="DI202" i="35"/>
  <c r="DI201" i="35"/>
  <c r="DI200" i="35"/>
  <c r="DI199" i="35"/>
  <c r="DI198" i="35"/>
  <c r="DI197" i="35"/>
  <c r="DI196" i="35"/>
  <c r="DI195" i="35"/>
  <c r="DI194" i="35"/>
  <c r="DI193" i="35"/>
  <c r="DI192" i="35"/>
  <c r="DI191" i="35"/>
  <c r="DI190" i="35"/>
  <c r="DI189" i="35"/>
  <c r="DI188" i="35"/>
  <c r="DI187" i="35"/>
  <c r="DI186" i="35"/>
  <c r="DI185" i="35"/>
  <c r="DI184" i="35"/>
  <c r="DI183" i="35"/>
  <c r="DI182" i="35"/>
  <c r="DI181" i="35"/>
  <c r="DI180" i="35"/>
  <c r="DI179" i="35"/>
  <c r="DI178" i="35"/>
  <c r="DI177" i="35"/>
  <c r="DI176" i="35"/>
  <c r="DI175" i="35"/>
  <c r="DI174" i="35"/>
  <c r="DI173" i="35"/>
  <c r="DI172" i="35"/>
  <c r="DI171" i="35"/>
  <c r="DI170" i="35"/>
  <c r="DI169" i="35"/>
  <c r="DI168" i="35"/>
  <c r="DI167" i="35"/>
  <c r="DI166" i="35"/>
  <c r="DI165" i="35"/>
  <c r="DI164" i="35"/>
  <c r="DI163" i="35"/>
  <c r="DI162" i="35"/>
  <c r="DI161" i="35"/>
  <c r="DI160" i="35"/>
  <c r="DI159" i="35"/>
  <c r="DI158" i="35"/>
  <c r="DI157" i="35"/>
  <c r="DI156" i="35"/>
  <c r="DI155" i="35"/>
  <c r="DI154" i="35"/>
  <c r="DI153" i="35"/>
  <c r="DI152" i="35"/>
  <c r="DI151" i="35"/>
  <c r="DI150" i="35"/>
  <c r="DI149" i="35"/>
  <c r="DI148" i="35"/>
  <c r="DI147" i="35"/>
  <c r="DI146" i="35"/>
  <c r="DI145" i="35"/>
  <c r="DI144" i="35"/>
  <c r="DI143" i="35"/>
  <c r="DI142" i="35"/>
  <c r="DI141" i="35"/>
  <c r="DI140" i="35"/>
  <c r="DI139" i="35"/>
  <c r="DI138" i="35"/>
  <c r="DI137" i="35"/>
  <c r="DI136" i="35"/>
  <c r="DI135" i="35"/>
  <c r="DI134" i="35"/>
  <c r="DI133" i="35"/>
  <c r="DI132" i="35"/>
  <c r="DI131" i="35"/>
  <c r="DI130" i="35"/>
  <c r="DI129" i="35"/>
  <c r="DI128" i="35"/>
  <c r="DI127" i="35"/>
  <c r="DI126" i="35"/>
  <c r="DI125" i="35"/>
  <c r="DI124" i="35"/>
  <c r="DI123" i="35"/>
  <c r="DI122" i="35"/>
  <c r="DI121" i="35"/>
  <c r="DI120" i="35"/>
  <c r="DI119" i="35"/>
  <c r="DI118" i="35"/>
  <c r="DI117" i="35"/>
  <c r="DI116" i="35"/>
  <c r="DI115" i="35"/>
  <c r="DI114" i="35"/>
  <c r="DI113" i="35"/>
  <c r="DI112" i="35"/>
  <c r="DI111" i="35"/>
  <c r="DI110" i="35"/>
  <c r="DI109" i="35"/>
  <c r="DI108" i="35"/>
  <c r="DI107" i="35"/>
  <c r="DI106" i="35"/>
  <c r="DI105" i="35"/>
  <c r="DI104" i="35"/>
  <c r="DI103" i="35"/>
  <c r="DI102" i="35"/>
  <c r="DI101" i="35"/>
  <c r="DI100" i="35"/>
  <c r="DI99" i="35"/>
  <c r="DI98" i="35"/>
  <c r="DI97" i="35"/>
  <c r="DI96" i="35"/>
  <c r="DI95" i="35"/>
  <c r="DI94" i="35"/>
  <c r="DI93" i="35"/>
  <c r="DI92" i="35"/>
  <c r="DI91" i="35"/>
  <c r="DI90" i="35"/>
  <c r="DI89" i="35"/>
  <c r="DI88" i="35"/>
  <c r="DI87" i="35"/>
  <c r="DI86" i="35"/>
  <c r="DI85" i="35"/>
  <c r="DI84" i="35"/>
  <c r="DI83" i="35"/>
  <c r="DI82" i="35"/>
  <c r="DI81" i="35"/>
  <c r="DI80" i="35"/>
  <c r="DI79" i="35"/>
  <c r="DI78" i="35"/>
  <c r="DI77" i="35"/>
  <c r="DI76" i="35"/>
  <c r="DI75" i="35"/>
  <c r="DI74" i="35"/>
  <c r="DI73" i="35"/>
  <c r="DI72" i="35"/>
  <c r="DI71" i="35"/>
  <c r="DI70" i="35"/>
  <c r="DI69" i="35"/>
  <c r="DI68" i="35"/>
  <c r="DI67" i="35"/>
  <c r="DI66" i="35"/>
  <c r="DI65" i="35"/>
  <c r="DI64" i="35"/>
  <c r="DI63" i="35"/>
  <c r="DI62" i="35"/>
  <c r="DI61" i="35"/>
  <c r="DI60" i="35"/>
  <c r="DI59" i="35"/>
  <c r="DI58" i="35"/>
  <c r="DI57" i="35"/>
  <c r="DI56" i="35"/>
  <c r="DI55" i="35"/>
  <c r="DI54" i="35"/>
  <c r="DI53" i="35"/>
  <c r="DI52" i="35"/>
  <c r="DI51" i="35"/>
  <c r="DI50" i="35"/>
  <c r="DI49" i="35"/>
  <c r="DI48" i="35"/>
  <c r="DI47" i="35"/>
  <c r="DI46" i="35"/>
  <c r="DI45" i="35"/>
  <c r="DI44" i="35"/>
  <c r="DI43" i="35"/>
  <c r="DI42" i="35"/>
  <c r="DI41" i="35"/>
  <c r="DI40" i="35"/>
  <c r="DI39" i="35"/>
  <c r="DI38" i="35"/>
  <c r="DI37" i="35"/>
  <c r="DI36" i="35"/>
  <c r="DI35" i="35"/>
  <c r="DI34" i="35"/>
  <c r="DI33" i="35"/>
  <c r="DI32" i="35"/>
  <c r="DI31" i="35"/>
  <c r="DI30" i="35"/>
  <c r="DI29" i="35"/>
  <c r="DI28" i="35"/>
  <c r="DI27" i="35"/>
  <c r="DI26" i="35"/>
  <c r="DI25" i="35"/>
  <c r="DI24" i="35"/>
  <c r="DI23" i="35"/>
  <c r="DI22" i="35"/>
  <c r="DI21" i="35"/>
  <c r="DI20" i="35"/>
  <c r="DI19" i="35"/>
  <c r="DI18" i="35"/>
  <c r="DI17" i="35"/>
  <c r="DI16" i="35"/>
  <c r="DI15" i="35"/>
  <c r="DI14" i="35"/>
  <c r="DI13" i="35"/>
  <c r="DI12" i="35"/>
  <c r="DI11" i="35"/>
  <c r="DI10" i="35"/>
  <c r="DI9" i="35"/>
  <c r="DI8" i="35"/>
  <c r="DI7" i="35"/>
  <c r="CU506" i="35"/>
  <c r="CU505" i="35"/>
  <c r="CU504" i="35"/>
  <c r="CU503" i="35"/>
  <c r="CU502" i="35"/>
  <c r="CU501" i="35"/>
  <c r="CU500" i="35"/>
  <c r="CU499" i="35"/>
  <c r="CU498" i="35"/>
  <c r="CU497" i="35"/>
  <c r="CU496" i="35"/>
  <c r="CU495" i="35"/>
  <c r="CU494" i="35"/>
  <c r="CU493" i="35"/>
  <c r="CU492" i="35"/>
  <c r="CU491" i="35"/>
  <c r="CU490" i="35"/>
  <c r="CU489" i="35"/>
  <c r="CU488" i="35"/>
  <c r="CU487" i="35"/>
  <c r="CU486" i="35"/>
  <c r="CU485" i="35"/>
  <c r="CU484" i="35"/>
  <c r="CU483" i="35"/>
  <c r="CU482" i="35"/>
  <c r="CU481" i="35"/>
  <c r="CU480" i="35"/>
  <c r="CU479" i="35"/>
  <c r="CU478" i="35"/>
  <c r="CU477" i="35"/>
  <c r="CU476" i="35"/>
  <c r="CU475" i="35"/>
  <c r="CU474" i="35"/>
  <c r="CU473" i="35"/>
  <c r="CU472" i="35"/>
  <c r="CU471" i="35"/>
  <c r="CU470" i="35"/>
  <c r="CU469" i="35"/>
  <c r="CU468" i="35"/>
  <c r="CU467" i="35"/>
  <c r="CU466" i="35"/>
  <c r="CU465" i="35"/>
  <c r="CU464" i="35"/>
  <c r="CU463" i="35"/>
  <c r="CU462" i="35"/>
  <c r="CU461" i="35"/>
  <c r="CU460" i="35"/>
  <c r="CU459" i="35"/>
  <c r="CU458" i="35"/>
  <c r="CU457" i="35"/>
  <c r="CU456" i="35"/>
  <c r="CU455" i="35"/>
  <c r="CU454" i="35"/>
  <c r="CU453" i="35"/>
  <c r="CU452" i="35"/>
  <c r="CU451" i="35"/>
  <c r="CU450" i="35"/>
  <c r="CU449" i="35"/>
  <c r="CU448" i="35"/>
  <c r="CU447" i="35"/>
  <c r="CU446" i="35"/>
  <c r="CU445" i="35"/>
  <c r="CU444" i="35"/>
  <c r="CU443" i="35"/>
  <c r="CU442" i="35"/>
  <c r="CU441" i="35"/>
  <c r="CU440" i="35"/>
  <c r="CU439" i="35"/>
  <c r="CU438" i="35"/>
  <c r="CU437" i="35"/>
  <c r="CU436" i="35"/>
  <c r="CU435" i="35"/>
  <c r="CU434" i="35"/>
  <c r="CU433" i="35"/>
  <c r="CU432" i="35"/>
  <c r="CU431" i="35"/>
  <c r="CU430" i="35"/>
  <c r="CU429" i="35"/>
  <c r="CU428" i="35"/>
  <c r="CU427" i="35"/>
  <c r="CU426" i="35"/>
  <c r="CU425" i="35"/>
  <c r="CU424" i="35"/>
  <c r="CU423" i="35"/>
  <c r="CU422" i="35"/>
  <c r="CU421" i="35"/>
  <c r="CU420" i="35"/>
  <c r="CU419" i="35"/>
  <c r="CU418" i="35"/>
  <c r="CU417" i="35"/>
  <c r="CU416" i="35"/>
  <c r="CU415" i="35"/>
  <c r="CU414" i="35"/>
  <c r="CU413" i="35"/>
  <c r="CU412" i="35"/>
  <c r="CU411" i="35"/>
  <c r="CU410" i="35"/>
  <c r="CU409" i="35"/>
  <c r="CU408" i="35"/>
  <c r="CU407" i="35"/>
  <c r="CU406" i="35"/>
  <c r="CU405" i="35"/>
  <c r="CU404" i="35"/>
  <c r="CU403" i="35"/>
  <c r="CU402" i="35"/>
  <c r="CU401" i="35"/>
  <c r="CU400" i="35"/>
  <c r="CU399" i="35"/>
  <c r="CU398" i="35"/>
  <c r="CU397" i="35"/>
  <c r="CU396" i="35"/>
  <c r="CU395" i="35"/>
  <c r="CU394" i="35"/>
  <c r="CU393" i="35"/>
  <c r="CU392" i="35"/>
  <c r="CU391" i="35"/>
  <c r="CU390" i="35"/>
  <c r="CU389" i="35"/>
  <c r="CU388" i="35"/>
  <c r="CU387" i="35"/>
  <c r="CU386" i="35"/>
  <c r="CU385" i="35"/>
  <c r="CU384" i="35"/>
  <c r="CU383" i="35"/>
  <c r="CU382" i="35"/>
  <c r="CU381" i="35"/>
  <c r="CU380" i="35"/>
  <c r="CU379" i="35"/>
  <c r="CU378" i="35"/>
  <c r="CU377" i="35"/>
  <c r="CU376" i="35"/>
  <c r="CU375" i="35"/>
  <c r="CU374" i="35"/>
  <c r="CU373" i="35"/>
  <c r="CU372" i="35"/>
  <c r="CU371" i="35"/>
  <c r="CU370" i="35"/>
  <c r="CU369" i="35"/>
  <c r="CU368" i="35"/>
  <c r="CU367" i="35"/>
  <c r="CU366" i="35"/>
  <c r="CU365" i="35"/>
  <c r="CU364" i="35"/>
  <c r="CU363" i="35"/>
  <c r="CU362" i="35"/>
  <c r="CU361" i="35"/>
  <c r="CU360" i="35"/>
  <c r="CU359" i="35"/>
  <c r="CU358" i="35"/>
  <c r="CU357" i="35"/>
  <c r="CU356" i="35"/>
  <c r="CU355" i="35"/>
  <c r="CU354" i="35"/>
  <c r="CU353" i="35"/>
  <c r="CU352" i="35"/>
  <c r="CU351" i="35"/>
  <c r="CU350" i="35"/>
  <c r="CU349" i="35"/>
  <c r="CU348" i="35"/>
  <c r="CU347" i="35"/>
  <c r="CU346" i="35"/>
  <c r="CU345" i="35"/>
  <c r="CU344" i="35"/>
  <c r="CU343" i="35"/>
  <c r="CU342" i="35"/>
  <c r="CU341" i="35"/>
  <c r="CU340" i="35"/>
  <c r="CU339" i="35"/>
  <c r="CU338" i="35"/>
  <c r="CU337" i="35"/>
  <c r="CU336" i="35"/>
  <c r="CU335" i="35"/>
  <c r="CU334" i="35"/>
  <c r="CU333" i="35"/>
  <c r="CU332" i="35"/>
  <c r="CU331" i="35"/>
  <c r="CU330" i="35"/>
  <c r="CU329" i="35"/>
  <c r="CU328" i="35"/>
  <c r="CU327" i="35"/>
  <c r="CU326" i="35"/>
  <c r="CU325" i="35"/>
  <c r="CU324" i="35"/>
  <c r="CU323" i="35"/>
  <c r="CU322" i="35"/>
  <c r="CU321" i="35"/>
  <c r="CU320" i="35"/>
  <c r="CU319" i="35"/>
  <c r="CU318" i="35"/>
  <c r="CU317" i="35"/>
  <c r="CU316" i="35"/>
  <c r="CU315" i="35"/>
  <c r="CU314" i="35"/>
  <c r="CU313" i="35"/>
  <c r="CU312" i="35"/>
  <c r="CU311" i="35"/>
  <c r="CU310" i="35"/>
  <c r="CU309" i="35"/>
  <c r="CU308" i="35"/>
  <c r="CU307" i="35"/>
  <c r="CU306" i="35"/>
  <c r="CU305" i="35"/>
  <c r="CU304" i="35"/>
  <c r="CU303" i="35"/>
  <c r="CU302" i="35"/>
  <c r="CU301" i="35"/>
  <c r="CU300" i="35"/>
  <c r="CU299" i="35"/>
  <c r="CU298" i="35"/>
  <c r="CU297" i="35"/>
  <c r="CU296" i="35"/>
  <c r="CU295" i="35"/>
  <c r="CU294" i="35"/>
  <c r="CU293" i="35"/>
  <c r="CU292" i="35"/>
  <c r="CU291" i="35"/>
  <c r="CU290" i="35"/>
  <c r="CU289" i="35"/>
  <c r="CU288" i="35"/>
  <c r="CU287" i="35"/>
  <c r="CU286" i="35"/>
  <c r="CU285" i="35"/>
  <c r="CU284" i="35"/>
  <c r="CU283" i="35"/>
  <c r="CU282" i="35"/>
  <c r="CU281" i="35"/>
  <c r="CU280" i="35"/>
  <c r="CU279" i="35"/>
  <c r="CU278" i="35"/>
  <c r="CU277" i="35"/>
  <c r="CU276" i="35"/>
  <c r="CU275" i="35"/>
  <c r="CU274" i="35"/>
  <c r="CU273" i="35"/>
  <c r="CU272" i="35"/>
  <c r="CU271" i="35"/>
  <c r="CU270" i="35"/>
  <c r="CU269" i="35"/>
  <c r="CU268" i="35"/>
  <c r="CU267" i="35"/>
  <c r="CU266" i="35"/>
  <c r="CU265" i="35"/>
  <c r="CU264" i="35"/>
  <c r="CU263" i="35"/>
  <c r="CU262" i="35"/>
  <c r="CU261" i="35"/>
  <c r="CU260" i="35"/>
  <c r="CU259" i="35"/>
  <c r="CU258" i="35"/>
  <c r="CU257" i="35"/>
  <c r="CU256" i="35"/>
  <c r="CU255" i="35"/>
  <c r="CU254" i="35"/>
  <c r="CU253" i="35"/>
  <c r="CU252" i="35"/>
  <c r="CU251" i="35"/>
  <c r="CU250" i="35"/>
  <c r="CU249" i="35"/>
  <c r="CU248" i="35"/>
  <c r="CU247" i="35"/>
  <c r="CU246" i="35"/>
  <c r="CU245" i="35"/>
  <c r="CU244" i="35"/>
  <c r="CU243" i="35"/>
  <c r="CU242" i="35"/>
  <c r="CU241" i="35"/>
  <c r="CU240" i="35"/>
  <c r="CU239" i="35"/>
  <c r="CU238" i="35"/>
  <c r="CU237" i="35"/>
  <c r="CU236" i="35"/>
  <c r="CU235" i="35"/>
  <c r="CU234" i="35"/>
  <c r="CU233" i="35"/>
  <c r="CU232" i="35"/>
  <c r="CU231" i="35"/>
  <c r="CU230" i="35"/>
  <c r="CU229" i="35"/>
  <c r="CU228" i="35"/>
  <c r="CU227" i="35"/>
  <c r="CU226" i="35"/>
  <c r="CU225" i="35"/>
  <c r="CU224" i="35"/>
  <c r="CU223" i="35"/>
  <c r="CU222" i="35"/>
  <c r="CU221" i="35"/>
  <c r="CU220" i="35"/>
  <c r="CU219" i="35"/>
  <c r="CU218" i="35"/>
  <c r="CU217" i="35"/>
  <c r="CU216" i="35"/>
  <c r="CU215" i="35"/>
  <c r="CU214" i="35"/>
  <c r="CU213" i="35"/>
  <c r="CU212" i="35"/>
  <c r="CU211" i="35"/>
  <c r="CU210" i="35"/>
  <c r="CU209" i="35"/>
  <c r="CU208" i="35"/>
  <c r="CU207" i="35"/>
  <c r="CU206" i="35"/>
  <c r="CU205" i="35"/>
  <c r="CU204" i="35"/>
  <c r="CU203" i="35"/>
  <c r="CU202" i="35"/>
  <c r="CU201" i="35"/>
  <c r="CU200" i="35"/>
  <c r="CU199" i="35"/>
  <c r="CU198" i="35"/>
  <c r="CU197" i="35"/>
  <c r="CU196" i="35"/>
  <c r="CU195" i="35"/>
  <c r="CU194" i="35"/>
  <c r="CU193" i="35"/>
  <c r="CU192" i="35"/>
  <c r="CU191" i="35"/>
  <c r="CU190" i="35"/>
  <c r="CU189" i="35"/>
  <c r="CU188" i="35"/>
  <c r="CU187" i="35"/>
  <c r="CU186" i="35"/>
  <c r="CU185" i="35"/>
  <c r="CU184" i="35"/>
  <c r="CU183" i="35"/>
  <c r="CU182" i="35"/>
  <c r="CU181" i="35"/>
  <c r="CU180" i="35"/>
  <c r="CU179" i="35"/>
  <c r="CU178" i="35"/>
  <c r="CU177" i="35"/>
  <c r="CU176" i="35"/>
  <c r="CU175" i="35"/>
  <c r="CU174" i="35"/>
  <c r="CU173" i="35"/>
  <c r="CU172" i="35"/>
  <c r="CU171" i="35"/>
  <c r="CU170" i="35"/>
  <c r="CU169" i="35"/>
  <c r="CU168" i="35"/>
  <c r="CU167" i="35"/>
  <c r="CU166" i="35"/>
  <c r="CU165" i="35"/>
  <c r="CU164" i="35"/>
  <c r="CU163" i="35"/>
  <c r="CU162" i="35"/>
  <c r="CU161" i="35"/>
  <c r="CU160" i="35"/>
  <c r="CU159" i="35"/>
  <c r="CU158" i="35"/>
  <c r="CU157" i="35"/>
  <c r="CU156" i="35"/>
  <c r="CU155" i="35"/>
  <c r="CU154" i="35"/>
  <c r="CU153" i="35"/>
  <c r="CU152" i="35"/>
  <c r="CU151" i="35"/>
  <c r="CU150" i="35"/>
  <c r="CU149" i="35"/>
  <c r="CU148" i="35"/>
  <c r="CU147" i="35"/>
  <c r="CU146" i="35"/>
  <c r="CU145" i="35"/>
  <c r="CU144" i="35"/>
  <c r="CU143" i="35"/>
  <c r="CU142" i="35"/>
  <c r="CU141" i="35"/>
  <c r="CU140" i="35"/>
  <c r="CU139" i="35"/>
  <c r="CU138" i="35"/>
  <c r="CU137" i="35"/>
  <c r="CU136" i="35"/>
  <c r="CU135" i="35"/>
  <c r="CU134" i="35"/>
  <c r="CU133" i="35"/>
  <c r="CU132" i="35"/>
  <c r="CU131" i="35"/>
  <c r="CU130" i="35"/>
  <c r="CU129" i="35"/>
  <c r="CU128" i="35"/>
  <c r="CU127" i="35"/>
  <c r="CU126" i="35"/>
  <c r="CU125" i="35"/>
  <c r="CU124" i="35"/>
  <c r="CU123" i="35"/>
  <c r="CU122" i="35"/>
  <c r="CU121" i="35"/>
  <c r="CU120" i="35"/>
  <c r="CU119" i="35"/>
  <c r="CU118" i="35"/>
  <c r="CU117" i="35"/>
  <c r="CU116" i="35"/>
  <c r="CU115" i="35"/>
  <c r="CU114" i="35"/>
  <c r="CU113" i="35"/>
  <c r="CU112" i="35"/>
  <c r="CU111" i="35"/>
  <c r="CU110" i="35"/>
  <c r="CU109" i="35"/>
  <c r="CU108" i="35"/>
  <c r="CU107" i="35"/>
  <c r="CU106" i="35"/>
  <c r="CU105" i="35"/>
  <c r="CU104" i="35"/>
  <c r="CU103" i="35"/>
  <c r="CU102" i="35"/>
  <c r="CU101" i="35"/>
  <c r="CU100" i="35"/>
  <c r="CU99" i="35"/>
  <c r="CU98" i="35"/>
  <c r="CU97" i="35"/>
  <c r="CU96" i="35"/>
  <c r="CU95" i="35"/>
  <c r="CU94" i="35"/>
  <c r="CU93" i="35"/>
  <c r="CU92" i="35"/>
  <c r="CU91" i="35"/>
  <c r="CU90" i="35"/>
  <c r="CU89" i="35"/>
  <c r="CU88" i="35"/>
  <c r="CU87" i="35"/>
  <c r="CU86" i="35"/>
  <c r="CU85" i="35"/>
  <c r="CU84" i="35"/>
  <c r="CU83" i="35"/>
  <c r="CU82" i="35"/>
  <c r="CU81" i="35"/>
  <c r="CU80" i="35"/>
  <c r="CU79" i="35"/>
  <c r="CU78" i="35"/>
  <c r="CU77" i="35"/>
  <c r="CU76" i="35"/>
  <c r="CU75" i="35"/>
  <c r="CU74" i="35"/>
  <c r="CU73" i="35"/>
  <c r="CU72" i="35"/>
  <c r="CU71" i="35"/>
  <c r="CU70" i="35"/>
  <c r="CU69" i="35"/>
  <c r="CU68" i="35"/>
  <c r="CU67" i="35"/>
  <c r="CU66" i="35"/>
  <c r="CU65" i="35"/>
  <c r="CU64" i="35"/>
  <c r="CU63" i="35"/>
  <c r="CU62" i="35"/>
  <c r="CU61" i="35"/>
  <c r="CU60" i="35"/>
  <c r="CU59" i="35"/>
  <c r="CU58" i="35"/>
  <c r="CU57" i="35"/>
  <c r="CU56" i="35"/>
  <c r="CU55" i="35"/>
  <c r="CU54" i="35"/>
  <c r="CU53" i="35"/>
  <c r="CU52" i="35"/>
  <c r="CU51" i="35"/>
  <c r="CU50" i="35"/>
  <c r="CU49" i="35"/>
  <c r="CU48" i="35"/>
  <c r="CU47" i="35"/>
  <c r="CU46" i="35"/>
  <c r="CU45" i="35"/>
  <c r="CU44" i="35"/>
  <c r="CU43" i="35"/>
  <c r="CU42" i="35"/>
  <c r="CU41" i="35"/>
  <c r="CU40" i="35"/>
  <c r="CU39" i="35"/>
  <c r="CU38" i="35"/>
  <c r="CU37" i="35"/>
  <c r="CU36" i="35"/>
  <c r="CU35" i="35"/>
  <c r="CU34" i="35"/>
  <c r="CU33" i="35"/>
  <c r="CU32" i="35"/>
  <c r="CU31" i="35"/>
  <c r="CU30" i="35"/>
  <c r="CU29" i="35"/>
  <c r="CU28" i="35"/>
  <c r="CU27" i="35"/>
  <c r="CU26" i="35"/>
  <c r="CU25" i="35"/>
  <c r="CU24" i="35"/>
  <c r="CU23" i="35"/>
  <c r="CU22" i="35"/>
  <c r="CU21" i="35"/>
  <c r="CU20" i="35"/>
  <c r="CU19" i="35"/>
  <c r="CU18" i="35"/>
  <c r="CU17" i="35"/>
  <c r="CU16" i="35"/>
  <c r="CU15" i="35"/>
  <c r="CU14" i="35"/>
  <c r="CU13" i="35"/>
  <c r="CU12" i="35"/>
  <c r="CU11" i="35"/>
  <c r="CU10" i="35"/>
  <c r="CU9" i="35"/>
  <c r="CU8" i="35"/>
  <c r="CU7" i="35"/>
  <c r="CG506" i="35"/>
  <c r="CG505" i="35"/>
  <c r="CG504" i="35"/>
  <c r="CG503" i="35"/>
  <c r="CG502" i="35"/>
  <c r="CG501" i="35"/>
  <c r="CG500" i="35"/>
  <c r="CG499" i="35"/>
  <c r="CG498" i="35"/>
  <c r="CG497" i="35"/>
  <c r="CG496" i="35"/>
  <c r="CG495" i="35"/>
  <c r="CG494" i="35"/>
  <c r="CG493" i="35"/>
  <c r="CG492" i="35"/>
  <c r="CG491" i="35"/>
  <c r="CG490" i="35"/>
  <c r="CG489" i="35"/>
  <c r="CG488" i="35"/>
  <c r="CG487" i="35"/>
  <c r="CG486" i="35"/>
  <c r="CG485" i="35"/>
  <c r="CG484" i="35"/>
  <c r="CG483" i="35"/>
  <c r="CG482" i="35"/>
  <c r="CG481" i="35"/>
  <c r="CG480" i="35"/>
  <c r="CG479" i="35"/>
  <c r="CG478" i="35"/>
  <c r="CG477" i="35"/>
  <c r="CG476" i="35"/>
  <c r="CG475" i="35"/>
  <c r="CG474" i="35"/>
  <c r="CG473" i="35"/>
  <c r="CG472" i="35"/>
  <c r="CG471" i="35"/>
  <c r="CG470" i="35"/>
  <c r="CG469" i="35"/>
  <c r="CG468" i="35"/>
  <c r="CG467" i="35"/>
  <c r="CG466" i="35"/>
  <c r="CG465" i="35"/>
  <c r="CG464" i="35"/>
  <c r="CG463" i="35"/>
  <c r="CG462" i="35"/>
  <c r="CG461" i="35"/>
  <c r="CG460" i="35"/>
  <c r="CG459" i="35"/>
  <c r="CG458" i="35"/>
  <c r="CG457" i="35"/>
  <c r="CG456" i="35"/>
  <c r="CG455" i="35"/>
  <c r="CG454" i="35"/>
  <c r="CG453" i="35"/>
  <c r="CG452" i="35"/>
  <c r="CG451" i="35"/>
  <c r="CG450" i="35"/>
  <c r="CG449" i="35"/>
  <c r="CG448" i="35"/>
  <c r="CG447" i="35"/>
  <c r="CG446" i="35"/>
  <c r="CG445" i="35"/>
  <c r="CG444" i="35"/>
  <c r="CG443" i="35"/>
  <c r="CG442" i="35"/>
  <c r="CG441" i="35"/>
  <c r="CG440" i="35"/>
  <c r="CG439" i="35"/>
  <c r="CG438" i="35"/>
  <c r="CG437" i="35"/>
  <c r="CG436" i="35"/>
  <c r="CG435" i="35"/>
  <c r="CG434" i="35"/>
  <c r="CG433" i="35"/>
  <c r="CG432" i="35"/>
  <c r="CG431" i="35"/>
  <c r="CG430" i="35"/>
  <c r="CG429" i="35"/>
  <c r="CG428" i="35"/>
  <c r="CG427" i="35"/>
  <c r="CG426" i="35"/>
  <c r="CG425" i="35"/>
  <c r="CG424" i="35"/>
  <c r="CG423" i="35"/>
  <c r="CG422" i="35"/>
  <c r="CG421" i="35"/>
  <c r="CG420" i="35"/>
  <c r="CG419" i="35"/>
  <c r="CG418" i="35"/>
  <c r="CG417" i="35"/>
  <c r="CG416" i="35"/>
  <c r="CG415" i="35"/>
  <c r="CG414" i="35"/>
  <c r="CG413" i="35"/>
  <c r="CG412" i="35"/>
  <c r="CG411" i="35"/>
  <c r="CG410" i="35"/>
  <c r="CG409" i="35"/>
  <c r="CG408" i="35"/>
  <c r="CG407" i="35"/>
  <c r="CG406" i="35"/>
  <c r="CG405" i="35"/>
  <c r="CG404" i="35"/>
  <c r="CG403" i="35"/>
  <c r="CG402" i="35"/>
  <c r="CG401" i="35"/>
  <c r="CG400" i="35"/>
  <c r="CG399" i="35"/>
  <c r="CG398" i="35"/>
  <c r="CG397" i="35"/>
  <c r="CG396" i="35"/>
  <c r="CG395" i="35"/>
  <c r="CG394" i="35"/>
  <c r="CG393" i="35"/>
  <c r="CG392" i="35"/>
  <c r="CG391" i="35"/>
  <c r="CG390" i="35"/>
  <c r="CG389" i="35"/>
  <c r="CG388" i="35"/>
  <c r="CG387" i="35"/>
  <c r="CG386" i="35"/>
  <c r="CG385" i="35"/>
  <c r="CG384" i="35"/>
  <c r="CG383" i="35"/>
  <c r="CG382" i="35"/>
  <c r="CG381" i="35"/>
  <c r="CG380" i="35"/>
  <c r="CG379" i="35"/>
  <c r="CG378" i="35"/>
  <c r="CG377" i="35"/>
  <c r="CG376" i="35"/>
  <c r="CG375" i="35"/>
  <c r="CG374" i="35"/>
  <c r="CG373" i="35"/>
  <c r="CG372" i="35"/>
  <c r="CG371" i="35"/>
  <c r="CG370" i="35"/>
  <c r="CG369" i="35"/>
  <c r="CG368" i="35"/>
  <c r="CG367" i="35"/>
  <c r="CG366" i="35"/>
  <c r="CG365" i="35"/>
  <c r="CG364" i="35"/>
  <c r="CG363" i="35"/>
  <c r="CG362" i="35"/>
  <c r="CG361" i="35"/>
  <c r="CG360" i="35"/>
  <c r="CG359" i="35"/>
  <c r="CG358" i="35"/>
  <c r="CG357" i="35"/>
  <c r="CG356" i="35"/>
  <c r="CG355" i="35"/>
  <c r="CG354" i="35"/>
  <c r="CG353" i="35"/>
  <c r="CG352" i="35"/>
  <c r="CG351" i="35"/>
  <c r="CG350" i="35"/>
  <c r="CG349" i="35"/>
  <c r="CG348" i="35"/>
  <c r="CG347" i="35"/>
  <c r="CG346" i="35"/>
  <c r="CG345" i="35"/>
  <c r="CG344" i="35"/>
  <c r="CG343" i="35"/>
  <c r="CG342" i="35"/>
  <c r="CG341" i="35"/>
  <c r="CG340" i="35"/>
  <c r="CG339" i="35"/>
  <c r="CG338" i="35"/>
  <c r="CG337" i="35"/>
  <c r="CG336" i="35"/>
  <c r="CG335" i="35"/>
  <c r="CG334" i="35"/>
  <c r="CG333" i="35"/>
  <c r="CG332" i="35"/>
  <c r="CG331" i="35"/>
  <c r="CG330" i="35"/>
  <c r="CG329" i="35"/>
  <c r="CG328" i="35"/>
  <c r="CG327" i="35"/>
  <c r="CG326" i="35"/>
  <c r="CG325" i="35"/>
  <c r="CG324" i="35"/>
  <c r="CG323" i="35"/>
  <c r="CG322" i="35"/>
  <c r="CG321" i="35"/>
  <c r="CG320" i="35"/>
  <c r="CG319" i="35"/>
  <c r="CG318" i="35"/>
  <c r="CG317" i="35"/>
  <c r="CG316" i="35"/>
  <c r="CG315" i="35"/>
  <c r="CG314" i="35"/>
  <c r="CG313" i="35"/>
  <c r="CG312" i="35"/>
  <c r="CG311" i="35"/>
  <c r="CG310" i="35"/>
  <c r="CG309" i="35"/>
  <c r="CG308" i="35"/>
  <c r="CG307" i="35"/>
  <c r="CG306" i="35"/>
  <c r="CG305" i="35"/>
  <c r="CG304" i="35"/>
  <c r="CG303" i="35"/>
  <c r="CG302" i="35"/>
  <c r="CG301" i="35"/>
  <c r="CG300" i="35"/>
  <c r="CG299" i="35"/>
  <c r="CG298" i="35"/>
  <c r="CG297" i="35"/>
  <c r="CG296" i="35"/>
  <c r="CG295" i="35"/>
  <c r="CG294" i="35"/>
  <c r="CG293" i="35"/>
  <c r="CG292" i="35"/>
  <c r="CG291" i="35"/>
  <c r="CG290" i="35"/>
  <c r="CG289" i="35"/>
  <c r="CG288" i="35"/>
  <c r="CG287" i="35"/>
  <c r="CG286" i="35"/>
  <c r="CG285" i="35"/>
  <c r="CG284" i="35"/>
  <c r="CG283" i="35"/>
  <c r="CG282" i="35"/>
  <c r="CG281" i="35"/>
  <c r="CG280" i="35"/>
  <c r="CG279" i="35"/>
  <c r="CG278" i="35"/>
  <c r="CG277" i="35"/>
  <c r="CG276" i="35"/>
  <c r="CG275" i="35"/>
  <c r="CG274" i="35"/>
  <c r="CG273" i="35"/>
  <c r="CG272" i="35"/>
  <c r="CG271" i="35"/>
  <c r="CG270" i="35"/>
  <c r="CG269" i="35"/>
  <c r="CG268" i="35"/>
  <c r="CG267" i="35"/>
  <c r="CG266" i="35"/>
  <c r="CG265" i="35"/>
  <c r="CG264" i="35"/>
  <c r="CG263" i="35"/>
  <c r="CG262" i="35"/>
  <c r="CG261" i="35"/>
  <c r="CG260" i="35"/>
  <c r="CG259" i="35"/>
  <c r="CG258" i="35"/>
  <c r="CG257" i="35"/>
  <c r="CG256" i="35"/>
  <c r="CG255" i="35"/>
  <c r="CG254" i="35"/>
  <c r="CG253" i="35"/>
  <c r="CG252" i="35"/>
  <c r="CG251" i="35"/>
  <c r="CG250" i="35"/>
  <c r="CG249" i="35"/>
  <c r="CG248" i="35"/>
  <c r="CG247" i="35"/>
  <c r="CG246" i="35"/>
  <c r="CG245" i="35"/>
  <c r="CG244" i="35"/>
  <c r="CG243" i="35"/>
  <c r="CG242" i="35"/>
  <c r="CG241" i="35"/>
  <c r="CG240" i="35"/>
  <c r="CG239" i="35"/>
  <c r="CG238" i="35"/>
  <c r="CG237" i="35"/>
  <c r="CG236" i="35"/>
  <c r="CG235" i="35"/>
  <c r="CG234" i="35"/>
  <c r="CG233" i="35"/>
  <c r="CG232" i="35"/>
  <c r="CG231" i="35"/>
  <c r="CG230" i="35"/>
  <c r="CG229" i="35"/>
  <c r="CG228" i="35"/>
  <c r="CG227" i="35"/>
  <c r="CG226" i="35"/>
  <c r="CG225" i="35"/>
  <c r="CG224" i="35"/>
  <c r="CG223" i="35"/>
  <c r="CG222" i="35"/>
  <c r="CG221" i="35"/>
  <c r="CG220" i="35"/>
  <c r="CG219" i="35"/>
  <c r="CG218" i="35"/>
  <c r="CG217" i="35"/>
  <c r="CG216" i="35"/>
  <c r="CG215" i="35"/>
  <c r="CG214" i="35"/>
  <c r="CG213" i="35"/>
  <c r="CG212" i="35"/>
  <c r="CG211" i="35"/>
  <c r="CG210" i="35"/>
  <c r="CG209" i="35"/>
  <c r="CG208" i="35"/>
  <c r="CG207" i="35"/>
  <c r="CG206" i="35"/>
  <c r="CG205" i="35"/>
  <c r="CG204" i="35"/>
  <c r="CG203" i="35"/>
  <c r="CG202" i="35"/>
  <c r="CG201" i="35"/>
  <c r="CG200" i="35"/>
  <c r="CG199" i="35"/>
  <c r="CG198" i="35"/>
  <c r="CG197" i="35"/>
  <c r="CG196" i="35"/>
  <c r="CG195" i="35"/>
  <c r="CG194" i="35"/>
  <c r="CG193" i="35"/>
  <c r="CG192" i="35"/>
  <c r="CG191" i="35"/>
  <c r="CG190" i="35"/>
  <c r="CG189" i="35"/>
  <c r="CG188" i="35"/>
  <c r="CG187" i="35"/>
  <c r="CG186" i="35"/>
  <c r="CG185" i="35"/>
  <c r="CG184" i="35"/>
  <c r="CG183" i="35"/>
  <c r="CG182" i="35"/>
  <c r="CG181" i="35"/>
  <c r="CG180" i="35"/>
  <c r="CG179" i="35"/>
  <c r="CG178" i="35"/>
  <c r="CG177" i="35"/>
  <c r="CG176" i="35"/>
  <c r="CG175" i="35"/>
  <c r="CG174" i="35"/>
  <c r="CG173" i="35"/>
  <c r="CG172" i="35"/>
  <c r="CG171" i="35"/>
  <c r="CG170" i="35"/>
  <c r="CG169" i="35"/>
  <c r="CG168" i="35"/>
  <c r="CG167" i="35"/>
  <c r="CG166" i="35"/>
  <c r="CG165" i="35"/>
  <c r="CG164" i="35"/>
  <c r="CG163" i="35"/>
  <c r="CG162" i="35"/>
  <c r="CG161" i="35"/>
  <c r="CG160" i="35"/>
  <c r="CG159" i="35"/>
  <c r="CG158" i="35"/>
  <c r="CG157" i="35"/>
  <c r="CG156" i="35"/>
  <c r="CG155" i="35"/>
  <c r="CG154" i="35"/>
  <c r="CG153" i="35"/>
  <c r="CG152" i="35"/>
  <c r="CG151" i="35"/>
  <c r="CG150" i="35"/>
  <c r="CG149" i="35"/>
  <c r="CG148" i="35"/>
  <c r="CG147" i="35"/>
  <c r="CG146" i="35"/>
  <c r="CG145" i="35"/>
  <c r="CG144" i="35"/>
  <c r="CG143" i="35"/>
  <c r="CG142" i="35"/>
  <c r="CG141" i="35"/>
  <c r="CG140" i="35"/>
  <c r="CG139" i="35"/>
  <c r="CG138" i="35"/>
  <c r="CG137" i="35"/>
  <c r="CG136" i="35"/>
  <c r="CG135" i="35"/>
  <c r="CG134" i="35"/>
  <c r="CG133" i="35"/>
  <c r="CG132" i="35"/>
  <c r="CG131" i="35"/>
  <c r="CG130" i="35"/>
  <c r="CG129" i="35"/>
  <c r="CG128" i="35"/>
  <c r="CG127" i="35"/>
  <c r="CG126" i="35"/>
  <c r="CG125" i="35"/>
  <c r="CG124" i="35"/>
  <c r="CG123" i="35"/>
  <c r="CG122" i="35"/>
  <c r="CG121" i="35"/>
  <c r="CG120" i="35"/>
  <c r="CG119" i="35"/>
  <c r="CG118" i="35"/>
  <c r="CG117" i="35"/>
  <c r="CG116" i="35"/>
  <c r="CG115" i="35"/>
  <c r="CG114" i="35"/>
  <c r="CG113" i="35"/>
  <c r="CG112" i="35"/>
  <c r="CG111" i="35"/>
  <c r="CG110" i="35"/>
  <c r="CG109" i="35"/>
  <c r="CG108" i="35"/>
  <c r="CG107" i="35"/>
  <c r="CG106" i="35"/>
  <c r="CG105" i="35"/>
  <c r="CG104" i="35"/>
  <c r="CG103" i="35"/>
  <c r="CG102" i="35"/>
  <c r="CG101" i="35"/>
  <c r="CG100" i="35"/>
  <c r="CG99" i="35"/>
  <c r="CG98" i="35"/>
  <c r="CG97" i="35"/>
  <c r="CG96" i="35"/>
  <c r="CG95" i="35"/>
  <c r="CG94" i="35"/>
  <c r="CG93" i="35"/>
  <c r="CG92" i="35"/>
  <c r="CG91" i="35"/>
  <c r="CG90" i="35"/>
  <c r="CG89" i="35"/>
  <c r="CG88" i="35"/>
  <c r="CG87" i="35"/>
  <c r="CG86" i="35"/>
  <c r="CG85" i="35"/>
  <c r="CG84" i="35"/>
  <c r="CG83" i="35"/>
  <c r="CG82" i="35"/>
  <c r="CG81" i="35"/>
  <c r="CG80" i="35"/>
  <c r="CG79" i="35"/>
  <c r="CG78" i="35"/>
  <c r="CG77" i="35"/>
  <c r="CG76" i="35"/>
  <c r="CG75" i="35"/>
  <c r="CG74" i="35"/>
  <c r="CG73" i="35"/>
  <c r="CG72" i="35"/>
  <c r="CG71" i="35"/>
  <c r="CG70" i="35"/>
  <c r="CG69" i="35"/>
  <c r="CG68" i="35"/>
  <c r="CG67" i="35"/>
  <c r="CG66" i="35"/>
  <c r="CG65" i="35"/>
  <c r="CG64" i="35"/>
  <c r="CG63" i="35"/>
  <c r="CG62" i="35"/>
  <c r="CG61" i="35"/>
  <c r="CG60" i="35"/>
  <c r="CG59" i="35"/>
  <c r="CG58" i="35"/>
  <c r="CG57" i="35"/>
  <c r="CG56" i="35"/>
  <c r="CG55" i="35"/>
  <c r="CG54" i="35"/>
  <c r="CG53" i="35"/>
  <c r="CG52" i="35"/>
  <c r="CG51" i="35"/>
  <c r="CG50" i="35"/>
  <c r="CG49" i="35"/>
  <c r="CG48" i="35"/>
  <c r="CG47" i="35"/>
  <c r="CG46" i="35"/>
  <c r="CG45" i="35"/>
  <c r="CG44" i="35"/>
  <c r="CG43" i="35"/>
  <c r="CG42" i="35"/>
  <c r="CG41" i="35"/>
  <c r="CG40" i="35"/>
  <c r="CG39" i="35"/>
  <c r="CG38" i="35"/>
  <c r="CG37" i="35"/>
  <c r="CG36" i="35"/>
  <c r="CG35" i="35"/>
  <c r="CG34" i="35"/>
  <c r="CG33" i="35"/>
  <c r="CG32" i="35"/>
  <c r="CG31" i="35"/>
  <c r="CG30" i="35"/>
  <c r="CG29" i="35"/>
  <c r="CG28" i="35"/>
  <c r="CG27" i="35"/>
  <c r="CG26" i="35"/>
  <c r="CG25" i="35"/>
  <c r="CG24" i="35"/>
  <c r="CG23" i="35"/>
  <c r="CG22" i="35"/>
  <c r="CG21" i="35"/>
  <c r="CG20" i="35"/>
  <c r="CG19" i="35"/>
  <c r="CG18" i="35"/>
  <c r="CG17" i="35"/>
  <c r="CG16" i="35"/>
  <c r="CG15" i="35"/>
  <c r="CG14" i="35"/>
  <c r="CG13" i="35"/>
  <c r="CG12" i="35"/>
  <c r="CG11" i="35"/>
  <c r="CG10" i="35"/>
  <c r="CG9" i="35"/>
  <c r="CG8" i="35"/>
  <c r="CG7" i="35"/>
  <c r="BS506" i="35"/>
  <c r="BS505" i="35"/>
  <c r="BS504" i="35"/>
  <c r="BS503" i="35"/>
  <c r="BS502" i="35"/>
  <c r="BS501" i="35"/>
  <c r="BS500" i="35"/>
  <c r="BS499" i="35"/>
  <c r="BS498" i="35"/>
  <c r="BS497" i="35"/>
  <c r="BS496" i="35"/>
  <c r="BS495" i="35"/>
  <c r="BS494" i="35"/>
  <c r="BS493" i="35"/>
  <c r="BS492" i="35"/>
  <c r="BS491" i="35"/>
  <c r="BS490" i="35"/>
  <c r="BS489" i="35"/>
  <c r="BS488" i="35"/>
  <c r="BS487" i="35"/>
  <c r="BS486" i="35"/>
  <c r="BS485" i="35"/>
  <c r="BS484" i="35"/>
  <c r="BS483" i="35"/>
  <c r="BS482" i="35"/>
  <c r="BS481" i="35"/>
  <c r="BS480" i="35"/>
  <c r="BS479" i="35"/>
  <c r="BS478" i="35"/>
  <c r="BS477" i="35"/>
  <c r="BS476" i="35"/>
  <c r="BS475" i="35"/>
  <c r="BS474" i="35"/>
  <c r="BS473" i="35"/>
  <c r="BS472" i="35"/>
  <c r="BS471" i="35"/>
  <c r="BS470" i="35"/>
  <c r="BS469" i="35"/>
  <c r="BS468" i="35"/>
  <c r="BS467" i="35"/>
  <c r="BS466" i="35"/>
  <c r="BS465" i="35"/>
  <c r="BS464" i="35"/>
  <c r="BS463" i="35"/>
  <c r="BS462" i="35"/>
  <c r="BS461" i="35"/>
  <c r="BS460" i="35"/>
  <c r="BS459" i="35"/>
  <c r="BS458" i="35"/>
  <c r="BS457" i="35"/>
  <c r="BS456" i="35"/>
  <c r="BS455" i="35"/>
  <c r="BS454" i="35"/>
  <c r="BS453" i="35"/>
  <c r="BS452" i="35"/>
  <c r="BS451" i="35"/>
  <c r="BS450" i="35"/>
  <c r="BS449" i="35"/>
  <c r="BS448" i="35"/>
  <c r="BS447" i="35"/>
  <c r="BS446" i="35"/>
  <c r="BS445" i="35"/>
  <c r="BS444" i="35"/>
  <c r="BS443" i="35"/>
  <c r="BS442" i="35"/>
  <c r="BS441" i="35"/>
  <c r="BS440" i="35"/>
  <c r="BS439" i="35"/>
  <c r="BS438" i="35"/>
  <c r="BS437" i="35"/>
  <c r="BS436" i="35"/>
  <c r="BS435" i="35"/>
  <c r="BS434" i="35"/>
  <c r="BS433" i="35"/>
  <c r="BS432" i="35"/>
  <c r="BS431" i="35"/>
  <c r="BS430" i="35"/>
  <c r="BS429" i="35"/>
  <c r="BS428" i="35"/>
  <c r="BS427" i="35"/>
  <c r="BS426" i="35"/>
  <c r="BS425" i="35"/>
  <c r="BS424" i="35"/>
  <c r="BS423" i="35"/>
  <c r="BS422" i="35"/>
  <c r="BS421" i="35"/>
  <c r="BS420" i="35"/>
  <c r="BS419" i="35"/>
  <c r="BS418" i="35"/>
  <c r="BS417" i="35"/>
  <c r="BS416" i="35"/>
  <c r="BS415" i="35"/>
  <c r="BS414" i="35"/>
  <c r="BS413" i="35"/>
  <c r="BS412" i="35"/>
  <c r="BS411" i="35"/>
  <c r="BS410" i="35"/>
  <c r="BS409" i="35"/>
  <c r="BS408" i="35"/>
  <c r="BS407" i="35"/>
  <c r="BS406" i="35"/>
  <c r="BS405" i="35"/>
  <c r="BS404" i="35"/>
  <c r="BS403" i="35"/>
  <c r="BS402" i="35"/>
  <c r="BS401" i="35"/>
  <c r="BS400" i="35"/>
  <c r="BS399" i="35"/>
  <c r="BS398" i="35"/>
  <c r="BS397" i="35"/>
  <c r="BS396" i="35"/>
  <c r="BS395" i="35"/>
  <c r="BS394" i="35"/>
  <c r="BS393" i="35"/>
  <c r="BS392" i="35"/>
  <c r="BS391" i="35"/>
  <c r="BS390" i="35"/>
  <c r="BS389" i="35"/>
  <c r="BS388" i="35"/>
  <c r="BS387" i="35"/>
  <c r="BS386" i="35"/>
  <c r="BS385" i="35"/>
  <c r="BS384" i="35"/>
  <c r="BS383" i="35"/>
  <c r="BS382" i="35"/>
  <c r="BS381" i="35"/>
  <c r="BS380" i="35"/>
  <c r="BS379" i="35"/>
  <c r="BS378" i="35"/>
  <c r="BS377" i="35"/>
  <c r="BS376" i="35"/>
  <c r="BS375" i="35"/>
  <c r="BS374" i="35"/>
  <c r="BS373" i="35"/>
  <c r="BS372" i="35"/>
  <c r="BS371" i="35"/>
  <c r="BS370" i="35"/>
  <c r="BS369" i="35"/>
  <c r="BS368" i="35"/>
  <c r="BS367" i="35"/>
  <c r="BS366" i="35"/>
  <c r="BS365" i="35"/>
  <c r="BS364" i="35"/>
  <c r="BS363" i="35"/>
  <c r="BS362" i="35"/>
  <c r="BS361" i="35"/>
  <c r="BS360" i="35"/>
  <c r="BS359" i="35"/>
  <c r="BS358" i="35"/>
  <c r="BS357" i="35"/>
  <c r="BS356" i="35"/>
  <c r="BS355" i="35"/>
  <c r="BS354" i="35"/>
  <c r="BS353" i="35"/>
  <c r="BS352" i="35"/>
  <c r="BS351" i="35"/>
  <c r="BS350" i="35"/>
  <c r="BS349" i="35"/>
  <c r="BS348" i="35"/>
  <c r="BS347" i="35"/>
  <c r="BS346" i="35"/>
  <c r="BS345" i="35"/>
  <c r="BS344" i="35"/>
  <c r="BS343" i="35"/>
  <c r="BS342" i="35"/>
  <c r="BS341" i="35"/>
  <c r="BS340" i="35"/>
  <c r="BS339" i="35"/>
  <c r="BS338" i="35"/>
  <c r="BS337" i="35"/>
  <c r="BS336" i="35"/>
  <c r="BS335" i="35"/>
  <c r="BS334" i="35"/>
  <c r="BS333" i="35"/>
  <c r="BS332" i="35"/>
  <c r="BS331" i="35"/>
  <c r="BS330" i="35"/>
  <c r="BS329" i="35"/>
  <c r="BS328" i="35"/>
  <c r="BS327" i="35"/>
  <c r="BS326" i="35"/>
  <c r="BS325" i="35"/>
  <c r="BS324" i="35"/>
  <c r="BS323" i="35"/>
  <c r="BS322" i="35"/>
  <c r="BS321" i="35"/>
  <c r="BS320" i="35"/>
  <c r="BS319" i="35"/>
  <c r="BS318" i="35"/>
  <c r="BS317" i="35"/>
  <c r="BS316" i="35"/>
  <c r="BS315" i="35"/>
  <c r="BS314" i="35"/>
  <c r="BS313" i="35"/>
  <c r="BS312" i="35"/>
  <c r="BS311" i="35"/>
  <c r="BS310" i="35"/>
  <c r="BS309" i="35"/>
  <c r="BS308" i="35"/>
  <c r="BS307" i="35"/>
  <c r="BS306" i="35"/>
  <c r="BS305" i="35"/>
  <c r="BS304" i="35"/>
  <c r="BS303" i="35"/>
  <c r="BS302" i="35"/>
  <c r="BS301" i="35"/>
  <c r="BS300" i="35"/>
  <c r="BS299" i="35"/>
  <c r="BS298" i="35"/>
  <c r="BS297" i="35"/>
  <c r="BS296" i="35"/>
  <c r="BS295" i="35"/>
  <c r="BS294" i="35"/>
  <c r="BS293" i="35"/>
  <c r="BS292" i="35"/>
  <c r="BS291" i="35"/>
  <c r="BS290" i="35"/>
  <c r="BS289" i="35"/>
  <c r="BS288" i="35"/>
  <c r="BS287" i="35"/>
  <c r="BS286" i="35"/>
  <c r="BS285" i="35"/>
  <c r="BS284" i="35"/>
  <c r="BS283" i="35"/>
  <c r="BS282" i="35"/>
  <c r="BS281" i="35"/>
  <c r="BS280" i="35"/>
  <c r="BS279" i="35"/>
  <c r="BS278" i="35"/>
  <c r="BS277" i="35"/>
  <c r="BS276" i="35"/>
  <c r="BS275" i="35"/>
  <c r="BS274" i="35"/>
  <c r="BS273" i="35"/>
  <c r="BS272" i="35"/>
  <c r="BS271" i="35"/>
  <c r="BS270" i="35"/>
  <c r="BS269" i="35"/>
  <c r="BS268" i="35"/>
  <c r="BS267" i="35"/>
  <c r="BS266" i="35"/>
  <c r="BS265" i="35"/>
  <c r="BS264" i="35"/>
  <c r="BS263" i="35"/>
  <c r="BS262" i="35"/>
  <c r="BS261" i="35"/>
  <c r="BS260" i="35"/>
  <c r="BS259" i="35"/>
  <c r="BS258" i="35"/>
  <c r="BS257" i="35"/>
  <c r="BS256" i="35"/>
  <c r="BS255" i="35"/>
  <c r="BS254" i="35"/>
  <c r="BS253" i="35"/>
  <c r="BS252" i="35"/>
  <c r="BS251" i="35"/>
  <c r="BS250" i="35"/>
  <c r="BS249" i="35"/>
  <c r="BS248" i="35"/>
  <c r="BS247" i="35"/>
  <c r="BS246" i="35"/>
  <c r="BS245" i="35"/>
  <c r="BS244" i="35"/>
  <c r="BS243" i="35"/>
  <c r="BS242" i="35"/>
  <c r="BS241" i="35"/>
  <c r="BS240" i="35"/>
  <c r="BS239" i="35"/>
  <c r="BS238" i="35"/>
  <c r="BS237" i="35"/>
  <c r="BS236" i="35"/>
  <c r="BS235" i="35"/>
  <c r="BS234" i="35"/>
  <c r="BS233" i="35"/>
  <c r="BS232" i="35"/>
  <c r="BS231" i="35"/>
  <c r="BS230" i="35"/>
  <c r="BS229" i="35"/>
  <c r="BS228" i="35"/>
  <c r="BS227" i="35"/>
  <c r="BS226" i="35"/>
  <c r="BS225" i="35"/>
  <c r="BS224" i="35"/>
  <c r="BS223" i="35"/>
  <c r="BS222" i="35"/>
  <c r="BS221" i="35"/>
  <c r="BS220" i="35"/>
  <c r="BS219" i="35"/>
  <c r="BS218" i="35"/>
  <c r="BS217" i="35"/>
  <c r="BS216" i="35"/>
  <c r="BS215" i="35"/>
  <c r="BS214" i="35"/>
  <c r="BS213" i="35"/>
  <c r="BS212" i="35"/>
  <c r="BS211" i="35"/>
  <c r="BS210" i="35"/>
  <c r="BS209" i="35"/>
  <c r="BS208" i="35"/>
  <c r="BS207" i="35"/>
  <c r="BS206" i="35"/>
  <c r="BS205" i="35"/>
  <c r="BS204" i="35"/>
  <c r="BS203" i="35"/>
  <c r="BS202" i="35"/>
  <c r="BS201" i="35"/>
  <c r="BS200" i="35"/>
  <c r="BS199" i="35"/>
  <c r="BS198" i="35"/>
  <c r="BS197" i="35"/>
  <c r="BS196" i="35"/>
  <c r="BS195" i="35"/>
  <c r="BS194" i="35"/>
  <c r="BS193" i="35"/>
  <c r="BS192" i="35"/>
  <c r="BS191" i="35"/>
  <c r="BS190" i="35"/>
  <c r="BS189" i="35"/>
  <c r="BS188" i="35"/>
  <c r="BS187" i="35"/>
  <c r="BS186" i="35"/>
  <c r="BS185" i="35"/>
  <c r="BS184" i="35"/>
  <c r="BS183" i="35"/>
  <c r="BS182" i="35"/>
  <c r="BS181" i="35"/>
  <c r="BS180" i="35"/>
  <c r="BS179" i="35"/>
  <c r="BS178" i="35"/>
  <c r="BS177" i="35"/>
  <c r="BS176" i="35"/>
  <c r="BS175" i="35"/>
  <c r="BS174" i="35"/>
  <c r="BS173" i="35"/>
  <c r="BS172" i="35"/>
  <c r="BS171" i="35"/>
  <c r="BS170" i="35"/>
  <c r="BS169" i="35"/>
  <c r="BS168" i="35"/>
  <c r="BS167" i="35"/>
  <c r="BS166" i="35"/>
  <c r="BS165" i="35"/>
  <c r="BS164" i="35"/>
  <c r="BS163" i="35"/>
  <c r="BS162" i="35"/>
  <c r="BS161" i="35"/>
  <c r="BS160" i="35"/>
  <c r="BS159" i="35"/>
  <c r="BS158" i="35"/>
  <c r="BS157" i="35"/>
  <c r="BS156" i="35"/>
  <c r="BS155" i="35"/>
  <c r="BS154" i="35"/>
  <c r="BS153" i="35"/>
  <c r="BS152" i="35"/>
  <c r="BS151" i="35"/>
  <c r="BS150" i="35"/>
  <c r="BS149" i="35"/>
  <c r="BS148" i="35"/>
  <c r="BS147" i="35"/>
  <c r="BS146" i="35"/>
  <c r="BS145" i="35"/>
  <c r="BS144" i="35"/>
  <c r="BS143" i="35"/>
  <c r="BS142" i="35"/>
  <c r="BS141" i="35"/>
  <c r="BS140" i="35"/>
  <c r="BS139" i="35"/>
  <c r="BS138" i="35"/>
  <c r="BS137" i="35"/>
  <c r="BS136" i="35"/>
  <c r="BS135" i="35"/>
  <c r="BS134" i="35"/>
  <c r="BS133" i="35"/>
  <c r="BS132" i="35"/>
  <c r="BS131" i="35"/>
  <c r="BS130" i="35"/>
  <c r="BS129" i="35"/>
  <c r="BS128" i="35"/>
  <c r="BS127" i="35"/>
  <c r="BS126" i="35"/>
  <c r="BS125" i="35"/>
  <c r="BS124" i="35"/>
  <c r="BS123" i="35"/>
  <c r="BS122" i="35"/>
  <c r="BS121" i="35"/>
  <c r="BS120" i="35"/>
  <c r="BS119" i="35"/>
  <c r="BS118" i="35"/>
  <c r="BS117" i="35"/>
  <c r="BS116" i="35"/>
  <c r="BS115" i="35"/>
  <c r="BS114" i="35"/>
  <c r="BS113" i="35"/>
  <c r="BS112" i="35"/>
  <c r="BS111" i="35"/>
  <c r="BS110" i="35"/>
  <c r="BS109" i="35"/>
  <c r="BS108" i="35"/>
  <c r="BS107" i="35"/>
  <c r="BS106" i="35"/>
  <c r="BS105" i="35"/>
  <c r="BS104" i="35"/>
  <c r="BS103" i="35"/>
  <c r="BS102" i="35"/>
  <c r="BS101" i="35"/>
  <c r="BS100" i="35"/>
  <c r="BS99" i="35"/>
  <c r="BS98" i="35"/>
  <c r="BS97" i="35"/>
  <c r="BS96" i="35"/>
  <c r="BS95" i="35"/>
  <c r="BS94" i="35"/>
  <c r="BS93" i="35"/>
  <c r="BS92" i="35"/>
  <c r="BS91" i="35"/>
  <c r="BS90" i="35"/>
  <c r="BS89" i="35"/>
  <c r="BS88" i="35"/>
  <c r="BS87" i="35"/>
  <c r="BS86" i="35"/>
  <c r="BS85" i="35"/>
  <c r="BS84" i="35"/>
  <c r="BS83" i="35"/>
  <c r="BS82" i="35"/>
  <c r="BS81" i="35"/>
  <c r="BS80" i="35"/>
  <c r="BS79" i="35"/>
  <c r="BS78" i="35"/>
  <c r="BS77" i="35"/>
  <c r="BS76" i="35"/>
  <c r="BS75" i="35"/>
  <c r="BS74" i="35"/>
  <c r="BS73" i="35"/>
  <c r="BS72" i="35"/>
  <c r="BS71" i="35"/>
  <c r="BS70" i="35"/>
  <c r="BS69" i="35"/>
  <c r="BS68" i="35"/>
  <c r="BS67" i="35"/>
  <c r="BS66" i="35"/>
  <c r="BS65" i="35"/>
  <c r="BS64" i="35"/>
  <c r="BS63" i="35"/>
  <c r="BS62" i="35"/>
  <c r="BS61" i="35"/>
  <c r="BS60" i="35"/>
  <c r="BS59" i="35"/>
  <c r="BS58" i="35"/>
  <c r="BS57" i="35"/>
  <c r="BS56" i="35"/>
  <c r="BS55" i="35"/>
  <c r="BS54" i="35"/>
  <c r="BS53" i="35"/>
  <c r="BS52" i="35"/>
  <c r="BS51" i="35"/>
  <c r="BS50" i="35"/>
  <c r="BS49" i="35"/>
  <c r="BS48" i="35"/>
  <c r="BS47" i="35"/>
  <c r="BS46" i="35"/>
  <c r="BS45" i="35"/>
  <c r="BS44" i="35"/>
  <c r="BS43" i="35"/>
  <c r="BS42" i="35"/>
  <c r="BS41" i="35"/>
  <c r="BS40" i="35"/>
  <c r="BS39" i="35"/>
  <c r="BS38" i="35"/>
  <c r="BS37" i="35"/>
  <c r="BS36" i="35"/>
  <c r="BS35" i="35"/>
  <c r="BS34" i="35"/>
  <c r="BS33" i="35"/>
  <c r="BS32" i="35"/>
  <c r="BS31" i="35"/>
  <c r="BS30" i="35"/>
  <c r="BS29" i="35"/>
  <c r="BS28" i="35"/>
  <c r="BS27" i="35"/>
  <c r="BS26" i="35"/>
  <c r="BS25" i="35"/>
  <c r="BS24" i="35"/>
  <c r="BS23" i="35"/>
  <c r="BS22" i="35"/>
  <c r="BS21" i="35"/>
  <c r="BS20" i="35"/>
  <c r="BS19" i="35"/>
  <c r="BS18" i="35"/>
  <c r="BS17" i="35"/>
  <c r="BS16" i="35"/>
  <c r="BS15" i="35"/>
  <c r="BS14" i="35"/>
  <c r="BS13" i="35"/>
  <c r="BS12" i="35"/>
  <c r="BS11" i="35"/>
  <c r="BS10" i="35"/>
  <c r="BS9" i="35"/>
  <c r="BS8" i="35"/>
  <c r="BS7" i="35"/>
  <c r="BE492" i="35"/>
  <c r="BE506" i="35"/>
  <c r="BE505" i="35"/>
  <c r="BE504" i="35"/>
  <c r="BE503" i="35"/>
  <c r="BE502" i="35"/>
  <c r="BE501" i="35"/>
  <c r="BE500" i="35"/>
  <c r="BE499" i="35"/>
  <c r="BE498" i="35"/>
  <c r="BE497" i="35"/>
  <c r="BE496" i="35"/>
  <c r="BE495" i="35"/>
  <c r="BE494" i="35"/>
  <c r="BE493" i="35"/>
  <c r="BE491" i="35"/>
  <c r="BE490" i="35"/>
  <c r="BE489" i="35"/>
  <c r="BE488" i="35"/>
  <c r="BE487" i="35"/>
  <c r="BE486" i="35"/>
  <c r="BE485" i="35"/>
  <c r="BE484" i="35"/>
  <c r="BE483" i="35"/>
  <c r="BE482" i="35"/>
  <c r="BE481" i="35"/>
  <c r="BE480" i="35"/>
  <c r="BE479" i="35"/>
  <c r="BE478" i="35"/>
  <c r="BE477" i="35"/>
  <c r="BE476" i="35"/>
  <c r="BE475" i="35"/>
  <c r="BE474" i="35"/>
  <c r="BE473" i="35"/>
  <c r="BE472" i="35"/>
  <c r="BE471" i="35"/>
  <c r="BE470" i="35"/>
  <c r="BE469" i="35"/>
  <c r="BE468" i="35"/>
  <c r="BE467" i="35"/>
  <c r="BE466" i="35"/>
  <c r="BE465" i="35"/>
  <c r="BE464" i="35"/>
  <c r="BE463" i="35"/>
  <c r="BE462" i="35"/>
  <c r="BE461" i="35"/>
  <c r="BE460" i="35"/>
  <c r="BE459" i="35"/>
  <c r="BE458" i="35"/>
  <c r="BE457" i="35"/>
  <c r="BE456" i="35"/>
  <c r="BE455" i="35"/>
  <c r="BE454" i="35"/>
  <c r="BE453" i="35"/>
  <c r="BE452" i="35"/>
  <c r="BE451" i="35"/>
  <c r="BE450" i="35"/>
  <c r="BE449" i="35"/>
  <c r="BE448" i="35"/>
  <c r="BE447" i="35"/>
  <c r="BE446" i="35"/>
  <c r="BE445" i="35"/>
  <c r="BE444" i="35"/>
  <c r="BE443" i="35"/>
  <c r="BE442" i="35"/>
  <c r="BE441" i="35"/>
  <c r="BE440" i="35"/>
  <c r="BE439" i="35"/>
  <c r="BE438" i="35"/>
  <c r="BE437" i="35"/>
  <c r="BE436" i="35"/>
  <c r="BE435" i="35"/>
  <c r="BE434" i="35"/>
  <c r="BE433" i="35"/>
  <c r="BE432" i="35"/>
  <c r="BE431" i="35"/>
  <c r="BE430" i="35"/>
  <c r="BE429" i="35"/>
  <c r="BE428" i="35"/>
  <c r="BE427" i="35"/>
  <c r="BE426" i="35"/>
  <c r="BE425" i="35"/>
  <c r="BE424" i="35"/>
  <c r="BE423" i="35"/>
  <c r="BE422" i="35"/>
  <c r="BE421" i="35"/>
  <c r="BE420" i="35"/>
  <c r="BE419" i="35"/>
  <c r="BE418" i="35"/>
  <c r="BE417" i="35"/>
  <c r="BE416" i="35"/>
  <c r="BE415" i="35"/>
  <c r="BE414" i="35"/>
  <c r="BE413" i="35"/>
  <c r="BE412" i="35"/>
  <c r="BE411" i="35"/>
  <c r="BE410" i="35"/>
  <c r="BE409" i="35"/>
  <c r="BE408" i="35"/>
  <c r="BE407" i="35"/>
  <c r="BE406" i="35"/>
  <c r="BE405" i="35"/>
  <c r="BE404" i="35"/>
  <c r="BE403" i="35"/>
  <c r="BE402" i="35"/>
  <c r="BE401" i="35"/>
  <c r="BE400" i="35"/>
  <c r="BE399" i="35"/>
  <c r="BE398" i="35"/>
  <c r="BE397" i="35"/>
  <c r="BE396" i="35"/>
  <c r="BE395" i="35"/>
  <c r="BE394" i="35"/>
  <c r="BE393" i="35"/>
  <c r="BE392" i="35"/>
  <c r="BE391" i="35"/>
  <c r="BE390" i="35"/>
  <c r="BE389" i="35"/>
  <c r="BE388" i="35"/>
  <c r="BE387" i="35"/>
  <c r="BE386" i="35"/>
  <c r="BE385" i="35"/>
  <c r="BE384" i="35"/>
  <c r="BE383" i="35"/>
  <c r="BE382" i="35"/>
  <c r="BE381" i="35"/>
  <c r="BE380" i="35"/>
  <c r="BE379" i="35"/>
  <c r="BE378" i="35"/>
  <c r="BE377" i="35"/>
  <c r="BE376" i="35"/>
  <c r="BE375" i="35"/>
  <c r="BE374" i="35"/>
  <c r="BE373" i="35"/>
  <c r="BE372" i="35"/>
  <c r="BE371" i="35"/>
  <c r="BE370" i="35"/>
  <c r="BE369" i="35"/>
  <c r="BE368" i="35"/>
  <c r="BE367" i="35"/>
  <c r="BE366" i="35"/>
  <c r="BE365" i="35"/>
  <c r="BE364" i="35"/>
  <c r="BE363" i="35"/>
  <c r="BE362" i="35"/>
  <c r="BE361" i="35"/>
  <c r="BE360" i="35"/>
  <c r="BE359" i="35"/>
  <c r="BE358" i="35"/>
  <c r="BE357" i="35"/>
  <c r="BE356" i="35"/>
  <c r="BE355" i="35"/>
  <c r="BE354" i="35"/>
  <c r="BE353" i="35"/>
  <c r="BE352" i="35"/>
  <c r="BE351" i="35"/>
  <c r="BE350" i="35"/>
  <c r="BE349" i="35"/>
  <c r="BE348" i="35"/>
  <c r="BE347" i="35"/>
  <c r="BE346" i="35"/>
  <c r="BE345" i="35"/>
  <c r="BE344" i="35"/>
  <c r="BE343" i="35"/>
  <c r="BE342" i="35"/>
  <c r="BE341" i="35"/>
  <c r="BE340" i="35"/>
  <c r="BE339" i="35"/>
  <c r="BE338" i="35"/>
  <c r="BE337" i="35"/>
  <c r="BE336" i="35"/>
  <c r="BE335" i="35"/>
  <c r="BE334" i="35"/>
  <c r="BE333" i="35"/>
  <c r="BE332" i="35"/>
  <c r="BE331" i="35"/>
  <c r="BE330" i="35"/>
  <c r="BE329" i="35"/>
  <c r="BE328" i="35"/>
  <c r="BE327" i="35"/>
  <c r="BE326" i="35"/>
  <c r="BE325" i="35"/>
  <c r="BE324" i="35"/>
  <c r="BE323" i="35"/>
  <c r="BE322" i="35"/>
  <c r="BE321" i="35"/>
  <c r="BE320" i="35"/>
  <c r="BE319" i="35"/>
  <c r="BE318" i="35"/>
  <c r="BE317" i="35"/>
  <c r="BE316" i="35"/>
  <c r="BE315" i="35"/>
  <c r="BE314" i="35"/>
  <c r="BE313" i="35"/>
  <c r="BE312" i="35"/>
  <c r="BE311" i="35"/>
  <c r="BE310" i="35"/>
  <c r="BE309" i="35"/>
  <c r="BE308" i="35"/>
  <c r="BE307" i="35"/>
  <c r="BE306" i="35"/>
  <c r="BE305" i="35"/>
  <c r="BE304" i="35"/>
  <c r="BE303" i="35"/>
  <c r="BE302" i="35"/>
  <c r="BE301" i="35"/>
  <c r="BE300" i="35"/>
  <c r="BE299" i="35"/>
  <c r="BE298" i="35"/>
  <c r="BE297" i="35"/>
  <c r="BE296" i="35"/>
  <c r="BE295" i="35"/>
  <c r="BE294" i="35"/>
  <c r="BE293" i="35"/>
  <c r="BE292" i="35"/>
  <c r="BE291" i="35"/>
  <c r="BE290" i="35"/>
  <c r="BE289" i="35"/>
  <c r="BE288" i="35"/>
  <c r="BE287" i="35"/>
  <c r="BE286" i="35"/>
  <c r="BE285" i="35"/>
  <c r="BE284" i="35"/>
  <c r="BE283" i="35"/>
  <c r="BE282" i="35"/>
  <c r="BE281" i="35"/>
  <c r="BE280" i="35"/>
  <c r="BE279" i="35"/>
  <c r="BE278" i="35"/>
  <c r="BE277" i="35"/>
  <c r="BE276" i="35"/>
  <c r="BE275" i="35"/>
  <c r="BE274" i="35"/>
  <c r="BE273" i="35"/>
  <c r="BE272" i="35"/>
  <c r="BE271" i="35"/>
  <c r="BE270" i="35"/>
  <c r="BE269" i="35"/>
  <c r="BE268" i="35"/>
  <c r="BE267" i="35"/>
  <c r="BE266" i="35"/>
  <c r="BE265" i="35"/>
  <c r="BE264" i="35"/>
  <c r="BE263" i="35"/>
  <c r="BE262" i="35"/>
  <c r="BE261" i="35"/>
  <c r="BE260" i="35"/>
  <c r="BE259" i="35"/>
  <c r="BE258" i="35"/>
  <c r="BE257" i="35"/>
  <c r="BE256" i="35"/>
  <c r="BE255" i="35"/>
  <c r="BE254" i="35"/>
  <c r="BE253" i="35"/>
  <c r="BE252" i="35"/>
  <c r="BE251" i="35"/>
  <c r="BE250" i="35"/>
  <c r="BE249" i="35"/>
  <c r="BE248" i="35"/>
  <c r="BE247" i="35"/>
  <c r="BE246" i="35"/>
  <c r="BE245" i="35"/>
  <c r="BE244" i="35"/>
  <c r="BE243" i="35"/>
  <c r="BE242" i="35"/>
  <c r="BE241" i="35"/>
  <c r="BE240" i="35"/>
  <c r="BE239" i="35"/>
  <c r="BE238" i="35"/>
  <c r="BE237" i="35"/>
  <c r="BE236" i="35"/>
  <c r="BE235" i="35"/>
  <c r="BE234" i="35"/>
  <c r="BE233" i="35"/>
  <c r="BE232" i="35"/>
  <c r="BE231" i="35"/>
  <c r="BE230" i="35"/>
  <c r="BE229" i="35"/>
  <c r="BE228" i="35"/>
  <c r="BE227" i="35"/>
  <c r="BE226" i="35"/>
  <c r="BE225" i="35"/>
  <c r="BE224" i="35"/>
  <c r="BE223" i="35"/>
  <c r="BE222" i="35"/>
  <c r="BE221" i="35"/>
  <c r="BE220" i="35"/>
  <c r="BE219" i="35"/>
  <c r="BE218" i="35"/>
  <c r="BE217" i="35"/>
  <c r="BE216" i="35"/>
  <c r="BE215" i="35"/>
  <c r="BE214" i="35"/>
  <c r="BE213" i="35"/>
  <c r="BE212" i="35"/>
  <c r="BE211" i="35"/>
  <c r="BE210" i="35"/>
  <c r="BE209" i="35"/>
  <c r="BE208" i="35"/>
  <c r="BE207" i="35"/>
  <c r="BE206" i="35"/>
  <c r="BE205" i="35"/>
  <c r="BE204" i="35"/>
  <c r="BE203" i="35"/>
  <c r="BE202" i="35"/>
  <c r="BE201" i="35"/>
  <c r="BE200" i="35"/>
  <c r="BE199" i="35"/>
  <c r="BE198" i="35"/>
  <c r="BE197" i="35"/>
  <c r="BE196" i="35"/>
  <c r="BE195" i="35"/>
  <c r="BE194" i="35"/>
  <c r="BE193" i="35"/>
  <c r="BE192" i="35"/>
  <c r="BE191" i="35"/>
  <c r="BE190" i="35"/>
  <c r="BE189" i="35"/>
  <c r="BE188" i="35"/>
  <c r="BE187" i="35"/>
  <c r="BE186" i="35"/>
  <c r="BE185" i="35"/>
  <c r="BE184" i="35"/>
  <c r="BE183" i="35"/>
  <c r="BE182" i="35"/>
  <c r="BE181" i="35"/>
  <c r="BE180" i="35"/>
  <c r="BE179" i="35"/>
  <c r="BE178" i="35"/>
  <c r="BE177" i="35"/>
  <c r="BE176" i="35"/>
  <c r="BE175" i="35"/>
  <c r="BE174" i="35"/>
  <c r="BE173" i="35"/>
  <c r="BE172" i="35"/>
  <c r="BE171" i="35"/>
  <c r="BE170" i="35"/>
  <c r="BE169" i="35"/>
  <c r="BE168" i="35"/>
  <c r="BE167" i="35"/>
  <c r="BE166" i="35"/>
  <c r="BE165" i="35"/>
  <c r="BE164" i="35"/>
  <c r="BE163" i="35"/>
  <c r="BE162" i="35"/>
  <c r="BE161" i="35"/>
  <c r="BE160" i="35"/>
  <c r="BE159" i="35"/>
  <c r="BE158" i="35"/>
  <c r="BE157" i="35"/>
  <c r="BE156" i="35"/>
  <c r="BE155" i="35"/>
  <c r="BE154" i="35"/>
  <c r="BE153" i="35"/>
  <c r="BE152" i="35"/>
  <c r="BE151" i="35"/>
  <c r="BE150" i="35"/>
  <c r="BE149" i="35"/>
  <c r="BE148" i="35"/>
  <c r="BE147" i="35"/>
  <c r="BE146" i="35"/>
  <c r="BE145" i="35"/>
  <c r="BE144" i="35"/>
  <c r="BE143" i="35"/>
  <c r="BE142" i="35"/>
  <c r="BE141" i="35"/>
  <c r="BE140" i="35"/>
  <c r="BE139" i="35"/>
  <c r="BE138" i="35"/>
  <c r="BE137" i="35"/>
  <c r="BE136" i="35"/>
  <c r="BE135" i="35"/>
  <c r="BE134" i="35"/>
  <c r="BE133" i="35"/>
  <c r="BE132" i="35"/>
  <c r="BE131" i="35"/>
  <c r="BE130" i="35"/>
  <c r="BE129" i="35"/>
  <c r="BE128" i="35"/>
  <c r="BE127" i="35"/>
  <c r="BE126" i="35"/>
  <c r="BE125" i="35"/>
  <c r="BE124" i="35"/>
  <c r="BE123" i="35"/>
  <c r="BE122" i="35"/>
  <c r="BE121" i="35"/>
  <c r="BE120" i="35"/>
  <c r="BE119" i="35"/>
  <c r="BE118" i="35"/>
  <c r="BE117" i="35"/>
  <c r="BE116" i="35"/>
  <c r="BE115" i="35"/>
  <c r="BE114" i="35"/>
  <c r="BE113" i="35"/>
  <c r="BE112" i="35"/>
  <c r="BE111" i="35"/>
  <c r="BE110" i="35"/>
  <c r="BE109" i="35"/>
  <c r="BE108" i="35"/>
  <c r="BE107" i="35"/>
  <c r="BE106" i="35"/>
  <c r="BE105" i="35"/>
  <c r="BE104" i="35"/>
  <c r="BE103" i="35"/>
  <c r="BE102" i="35"/>
  <c r="BE101" i="35"/>
  <c r="BE100" i="35"/>
  <c r="BE99" i="35"/>
  <c r="BE98" i="35"/>
  <c r="BE97" i="35"/>
  <c r="BE96" i="35"/>
  <c r="BE95" i="35"/>
  <c r="BE94" i="35"/>
  <c r="BE93" i="35"/>
  <c r="BE92" i="35"/>
  <c r="BE91" i="35"/>
  <c r="BE90" i="35"/>
  <c r="BE89" i="35"/>
  <c r="BE88" i="35"/>
  <c r="BE87" i="35"/>
  <c r="BE86" i="35"/>
  <c r="BE85" i="35"/>
  <c r="BE84" i="35"/>
  <c r="BE83" i="35"/>
  <c r="BE82" i="35"/>
  <c r="BE81" i="35"/>
  <c r="BE80" i="35"/>
  <c r="BE79" i="35"/>
  <c r="BE78" i="35"/>
  <c r="BE77" i="35"/>
  <c r="BE76" i="35"/>
  <c r="BE75" i="35"/>
  <c r="BE74" i="35"/>
  <c r="BE73" i="35"/>
  <c r="BE72" i="35"/>
  <c r="BE71" i="35"/>
  <c r="BE70" i="35"/>
  <c r="BE69" i="35"/>
  <c r="BE68" i="35"/>
  <c r="BE67" i="35"/>
  <c r="BE66" i="35"/>
  <c r="BE65" i="35"/>
  <c r="BE64" i="35"/>
  <c r="BE63" i="35"/>
  <c r="BE62" i="35"/>
  <c r="BE61" i="35"/>
  <c r="BE60" i="35"/>
  <c r="BE59" i="35"/>
  <c r="BE58" i="35"/>
  <c r="BE57" i="35"/>
  <c r="BE56" i="35"/>
  <c r="BE55" i="35"/>
  <c r="BE54" i="35"/>
  <c r="BE53" i="35"/>
  <c r="BE52" i="35"/>
  <c r="BE51" i="35"/>
  <c r="BE50" i="35"/>
  <c r="BE49" i="35"/>
  <c r="BE48" i="35"/>
  <c r="BE47" i="35"/>
  <c r="BE46" i="35"/>
  <c r="BE45" i="35"/>
  <c r="BE44" i="35"/>
  <c r="BE43" i="35"/>
  <c r="BE42" i="35"/>
  <c r="BE41" i="35"/>
  <c r="BE40" i="35"/>
  <c r="BE39" i="35"/>
  <c r="BE38" i="35"/>
  <c r="BE37" i="35"/>
  <c r="BE36" i="35"/>
  <c r="BE35" i="35"/>
  <c r="BE34" i="35"/>
  <c r="BE33" i="35"/>
  <c r="BE32" i="35"/>
  <c r="BE31" i="35"/>
  <c r="BE30" i="35"/>
  <c r="BE29" i="35"/>
  <c r="BE28" i="35"/>
  <c r="BE27" i="35"/>
  <c r="BE26" i="35"/>
  <c r="BE25" i="35"/>
  <c r="BE24" i="35"/>
  <c r="BE23" i="35"/>
  <c r="BE22" i="35"/>
  <c r="BE21" i="35"/>
  <c r="BE20" i="35"/>
  <c r="BE19" i="35"/>
  <c r="BE18" i="35"/>
  <c r="BE17" i="35"/>
  <c r="BE16" i="35"/>
  <c r="BE15" i="35"/>
  <c r="BE14" i="35"/>
  <c r="BE13" i="35"/>
  <c r="BE12" i="35"/>
  <c r="BE11" i="35"/>
  <c r="BE10" i="35"/>
  <c r="BE9" i="35"/>
  <c r="BE8" i="35"/>
  <c r="BE7" i="35"/>
  <c r="AQ8" i="35"/>
  <c r="AQ9" i="35"/>
  <c r="AQ10" i="35"/>
  <c r="AQ11" i="35"/>
  <c r="AQ12" i="35"/>
  <c r="AQ13" i="35"/>
  <c r="AQ14" i="35"/>
  <c r="AQ15" i="35"/>
  <c r="AQ16" i="35"/>
  <c r="AQ17" i="35"/>
  <c r="AQ18" i="35"/>
  <c r="AQ19" i="35"/>
  <c r="AQ20" i="35"/>
  <c r="AQ21" i="35"/>
  <c r="AQ22" i="35"/>
  <c r="AQ23" i="35"/>
  <c r="AQ24" i="35"/>
  <c r="AQ25" i="35"/>
  <c r="AQ26" i="35"/>
  <c r="AQ27" i="35"/>
  <c r="AQ28" i="35"/>
  <c r="AQ29" i="35"/>
  <c r="AQ30" i="35"/>
  <c r="AQ31" i="35"/>
  <c r="AQ32" i="35"/>
  <c r="AQ33" i="35"/>
  <c r="AQ34" i="35"/>
  <c r="AQ35" i="35"/>
  <c r="AQ36" i="35"/>
  <c r="AQ37" i="35"/>
  <c r="AQ38" i="35"/>
  <c r="AQ39" i="35"/>
  <c r="AQ40" i="35"/>
  <c r="AQ41" i="35"/>
  <c r="AQ42" i="35"/>
  <c r="AQ43" i="35"/>
  <c r="AQ44" i="35"/>
  <c r="AQ45" i="35"/>
  <c r="AQ46" i="35"/>
  <c r="AQ47" i="35"/>
  <c r="AQ48" i="35"/>
  <c r="AQ49" i="35"/>
  <c r="AQ50" i="35"/>
  <c r="AQ51" i="35"/>
  <c r="AQ52" i="35"/>
  <c r="AQ53" i="35"/>
  <c r="AQ54" i="35"/>
  <c r="AQ55" i="35"/>
  <c r="AQ56" i="35"/>
  <c r="AQ57" i="35"/>
  <c r="AQ58" i="35"/>
  <c r="AQ59" i="35"/>
  <c r="AQ60" i="35"/>
  <c r="AQ61" i="35"/>
  <c r="AQ62" i="35"/>
  <c r="AQ63" i="35"/>
  <c r="AQ64" i="35"/>
  <c r="AQ65" i="35"/>
  <c r="AQ66" i="35"/>
  <c r="AQ67" i="35"/>
  <c r="AQ68" i="35"/>
  <c r="AQ69" i="35"/>
  <c r="AQ70" i="35"/>
  <c r="AQ71" i="35"/>
  <c r="AQ72" i="35"/>
  <c r="AQ73" i="35"/>
  <c r="AQ74" i="35"/>
  <c r="AQ75" i="35"/>
  <c r="AQ76" i="35"/>
  <c r="AQ77" i="35"/>
  <c r="AQ78" i="35"/>
  <c r="AQ79" i="35"/>
  <c r="AQ80" i="35"/>
  <c r="AQ81" i="35"/>
  <c r="AQ82" i="35"/>
  <c r="AQ83" i="35"/>
  <c r="AQ84" i="35"/>
  <c r="AQ85" i="35"/>
  <c r="AQ86" i="35"/>
  <c r="AQ87" i="35"/>
  <c r="AQ88" i="35"/>
  <c r="AQ89" i="35"/>
  <c r="AQ90" i="35"/>
  <c r="AQ91" i="35"/>
  <c r="AQ92" i="35"/>
  <c r="AQ93" i="35"/>
  <c r="AQ94" i="35"/>
  <c r="AQ95" i="35"/>
  <c r="AQ96" i="35"/>
  <c r="AQ97" i="35"/>
  <c r="AQ98" i="35"/>
  <c r="AQ99" i="35"/>
  <c r="AQ100" i="35"/>
  <c r="AQ101" i="35"/>
  <c r="AQ102" i="35"/>
  <c r="AQ103" i="35"/>
  <c r="AQ104" i="35"/>
  <c r="AQ105" i="35"/>
  <c r="AQ106" i="35"/>
  <c r="AQ107" i="35"/>
  <c r="AQ108" i="35"/>
  <c r="AQ109" i="35"/>
  <c r="AQ110" i="35"/>
  <c r="AQ111" i="35"/>
  <c r="AQ112" i="35"/>
  <c r="AQ113" i="35"/>
  <c r="AQ114" i="35"/>
  <c r="AQ115" i="35"/>
  <c r="AQ116" i="35"/>
  <c r="AQ117" i="35"/>
  <c r="AQ118" i="35"/>
  <c r="AQ119" i="35"/>
  <c r="AQ120" i="35"/>
  <c r="AQ121" i="35"/>
  <c r="AQ122" i="35"/>
  <c r="AQ123" i="35"/>
  <c r="AQ124" i="35"/>
  <c r="AQ125" i="35"/>
  <c r="AQ126" i="35"/>
  <c r="AQ127" i="35"/>
  <c r="AQ128" i="35"/>
  <c r="AQ129" i="35"/>
  <c r="AQ130" i="35"/>
  <c r="AQ131" i="35"/>
  <c r="AQ132" i="35"/>
  <c r="AQ133" i="35"/>
  <c r="AQ134" i="35"/>
  <c r="AQ135" i="35"/>
  <c r="AQ136" i="35"/>
  <c r="AQ137" i="35"/>
  <c r="AQ138" i="35"/>
  <c r="AQ139" i="35"/>
  <c r="AQ140" i="35"/>
  <c r="AQ141" i="35"/>
  <c r="AQ142" i="35"/>
  <c r="AQ143" i="35"/>
  <c r="AQ144" i="35"/>
  <c r="AQ145" i="35"/>
  <c r="AQ146" i="35"/>
  <c r="AQ147" i="35"/>
  <c r="AQ148" i="35"/>
  <c r="AQ149" i="35"/>
  <c r="AQ150" i="35"/>
  <c r="AQ151" i="35"/>
  <c r="AQ152" i="35"/>
  <c r="AQ153" i="35"/>
  <c r="AQ154" i="35"/>
  <c r="AQ155" i="35"/>
  <c r="AQ156" i="35"/>
  <c r="AQ157" i="35"/>
  <c r="AQ158" i="35"/>
  <c r="AQ159" i="35"/>
  <c r="AQ160" i="35"/>
  <c r="AQ161" i="35"/>
  <c r="AQ162" i="35"/>
  <c r="AQ163" i="35"/>
  <c r="AQ164" i="35"/>
  <c r="AQ165" i="35"/>
  <c r="AQ166" i="35"/>
  <c r="AQ167" i="35"/>
  <c r="AQ168" i="35"/>
  <c r="AQ169" i="35"/>
  <c r="AQ170" i="35"/>
  <c r="AQ171" i="35"/>
  <c r="AQ172" i="35"/>
  <c r="AQ173" i="35"/>
  <c r="AQ174" i="35"/>
  <c r="AQ175" i="35"/>
  <c r="AQ176" i="35"/>
  <c r="AQ177" i="35"/>
  <c r="AQ178" i="35"/>
  <c r="AQ179" i="35"/>
  <c r="AQ180" i="35"/>
  <c r="AQ181" i="35"/>
  <c r="AQ182" i="35"/>
  <c r="AQ183" i="35"/>
  <c r="AQ184" i="35"/>
  <c r="AQ185" i="35"/>
  <c r="AQ186" i="35"/>
  <c r="AQ187" i="35"/>
  <c r="AQ188" i="35"/>
  <c r="AQ189" i="35"/>
  <c r="AQ190" i="35"/>
  <c r="AQ191" i="35"/>
  <c r="AQ192" i="35"/>
  <c r="AQ193" i="35"/>
  <c r="AQ194" i="35"/>
  <c r="AQ195" i="35"/>
  <c r="AQ196" i="35"/>
  <c r="AQ197" i="35"/>
  <c r="AQ198" i="35"/>
  <c r="AQ199" i="35"/>
  <c r="AQ200" i="35"/>
  <c r="AQ201" i="35"/>
  <c r="AQ202" i="35"/>
  <c r="AQ203" i="35"/>
  <c r="AQ204" i="35"/>
  <c r="AQ205" i="35"/>
  <c r="AQ206" i="35"/>
  <c r="AQ207" i="35"/>
  <c r="AQ208" i="35"/>
  <c r="AQ209" i="35"/>
  <c r="AQ210" i="35"/>
  <c r="AQ211" i="35"/>
  <c r="AQ212" i="35"/>
  <c r="AQ213" i="35"/>
  <c r="AQ214" i="35"/>
  <c r="AQ215" i="35"/>
  <c r="AQ216" i="35"/>
  <c r="AQ217" i="35"/>
  <c r="AQ218" i="35"/>
  <c r="AQ219" i="35"/>
  <c r="AQ220" i="35"/>
  <c r="AQ221" i="35"/>
  <c r="AQ222" i="35"/>
  <c r="AQ223" i="35"/>
  <c r="AQ224" i="35"/>
  <c r="AQ225" i="35"/>
  <c r="AQ226" i="35"/>
  <c r="AQ227" i="35"/>
  <c r="AQ228" i="35"/>
  <c r="AQ229" i="35"/>
  <c r="AQ230" i="35"/>
  <c r="AQ231" i="35"/>
  <c r="AQ232" i="35"/>
  <c r="AQ233" i="35"/>
  <c r="AQ234" i="35"/>
  <c r="AQ235" i="35"/>
  <c r="AQ236" i="35"/>
  <c r="AQ237" i="35"/>
  <c r="AQ238" i="35"/>
  <c r="AQ239" i="35"/>
  <c r="AQ240" i="35"/>
  <c r="AQ241" i="35"/>
  <c r="AQ242" i="35"/>
  <c r="AQ243" i="35"/>
  <c r="AQ244" i="35"/>
  <c r="AQ245" i="35"/>
  <c r="AQ246" i="35"/>
  <c r="AQ247" i="35"/>
  <c r="AQ248" i="35"/>
  <c r="AQ249" i="35"/>
  <c r="AQ250" i="35"/>
  <c r="AQ251" i="35"/>
  <c r="AQ252" i="35"/>
  <c r="AQ253" i="35"/>
  <c r="AQ254" i="35"/>
  <c r="AQ255" i="35"/>
  <c r="AQ256" i="35"/>
  <c r="AQ257" i="35"/>
  <c r="AQ258" i="35"/>
  <c r="AQ259" i="35"/>
  <c r="AQ260" i="35"/>
  <c r="AQ261" i="35"/>
  <c r="AQ262" i="35"/>
  <c r="AQ263" i="35"/>
  <c r="AQ264" i="35"/>
  <c r="AQ265" i="35"/>
  <c r="AQ266" i="35"/>
  <c r="AQ267" i="35"/>
  <c r="AQ268" i="35"/>
  <c r="AQ269" i="35"/>
  <c r="AQ270" i="35"/>
  <c r="AQ271" i="35"/>
  <c r="AQ272" i="35"/>
  <c r="AQ273" i="35"/>
  <c r="AQ274" i="35"/>
  <c r="AQ275" i="35"/>
  <c r="AQ276" i="35"/>
  <c r="AQ277" i="35"/>
  <c r="AQ278" i="35"/>
  <c r="AQ279" i="35"/>
  <c r="AQ280" i="35"/>
  <c r="AQ281" i="35"/>
  <c r="AQ282" i="35"/>
  <c r="AQ283" i="35"/>
  <c r="AQ284" i="35"/>
  <c r="AQ285" i="35"/>
  <c r="AQ286" i="35"/>
  <c r="AQ287" i="35"/>
  <c r="AQ288" i="35"/>
  <c r="AQ289" i="35"/>
  <c r="AQ290" i="35"/>
  <c r="AQ291" i="35"/>
  <c r="AQ292" i="35"/>
  <c r="AQ293" i="35"/>
  <c r="AQ294" i="35"/>
  <c r="AQ295" i="35"/>
  <c r="AQ296" i="35"/>
  <c r="AQ297" i="35"/>
  <c r="AQ298" i="35"/>
  <c r="AQ299" i="35"/>
  <c r="AQ300" i="35"/>
  <c r="AQ301" i="35"/>
  <c r="AQ302" i="35"/>
  <c r="AQ303" i="35"/>
  <c r="AQ304" i="35"/>
  <c r="AQ305" i="35"/>
  <c r="AQ306" i="35"/>
  <c r="AQ307" i="35"/>
  <c r="AQ308" i="35"/>
  <c r="AQ309" i="35"/>
  <c r="AQ310" i="35"/>
  <c r="AQ311" i="35"/>
  <c r="AQ312" i="35"/>
  <c r="AQ313" i="35"/>
  <c r="AQ314" i="35"/>
  <c r="AQ315" i="35"/>
  <c r="AQ316" i="35"/>
  <c r="AQ317" i="35"/>
  <c r="AQ318" i="35"/>
  <c r="AQ319" i="35"/>
  <c r="AQ320" i="35"/>
  <c r="AQ321" i="35"/>
  <c r="AQ322" i="35"/>
  <c r="AQ323" i="35"/>
  <c r="AQ324" i="35"/>
  <c r="AQ325" i="35"/>
  <c r="AQ326" i="35"/>
  <c r="AQ327" i="35"/>
  <c r="AQ328" i="35"/>
  <c r="AQ329" i="35"/>
  <c r="AQ330" i="35"/>
  <c r="AQ331" i="35"/>
  <c r="AQ332" i="35"/>
  <c r="AQ333" i="35"/>
  <c r="AQ334" i="35"/>
  <c r="AQ335" i="35"/>
  <c r="AQ336" i="35"/>
  <c r="AQ337" i="35"/>
  <c r="AQ338" i="35"/>
  <c r="AQ339" i="35"/>
  <c r="AQ340" i="35"/>
  <c r="AQ341" i="35"/>
  <c r="AQ342" i="35"/>
  <c r="AQ343" i="35"/>
  <c r="AQ344" i="35"/>
  <c r="AQ345" i="35"/>
  <c r="AQ346" i="35"/>
  <c r="AQ347" i="35"/>
  <c r="AQ348" i="35"/>
  <c r="AQ349" i="35"/>
  <c r="AQ350" i="35"/>
  <c r="AQ351" i="35"/>
  <c r="AQ352" i="35"/>
  <c r="AQ353" i="35"/>
  <c r="AQ354" i="35"/>
  <c r="AQ355" i="35"/>
  <c r="AQ356" i="35"/>
  <c r="AQ357" i="35"/>
  <c r="AQ358" i="35"/>
  <c r="AQ359" i="35"/>
  <c r="AQ360" i="35"/>
  <c r="AQ361" i="35"/>
  <c r="AQ362" i="35"/>
  <c r="AQ363" i="35"/>
  <c r="AQ364" i="35"/>
  <c r="AQ365" i="35"/>
  <c r="AQ366" i="35"/>
  <c r="AQ367" i="35"/>
  <c r="AQ368" i="35"/>
  <c r="AQ369" i="35"/>
  <c r="AQ370" i="35"/>
  <c r="AQ371" i="35"/>
  <c r="AQ372" i="35"/>
  <c r="AQ373" i="35"/>
  <c r="AQ374" i="35"/>
  <c r="AQ375" i="35"/>
  <c r="AQ376" i="35"/>
  <c r="AQ377" i="35"/>
  <c r="AQ378" i="35"/>
  <c r="AQ379" i="35"/>
  <c r="AQ380" i="35"/>
  <c r="AQ381" i="35"/>
  <c r="AQ382" i="35"/>
  <c r="AQ383" i="35"/>
  <c r="AQ384" i="35"/>
  <c r="AQ385" i="35"/>
  <c r="AQ386" i="35"/>
  <c r="AQ387" i="35"/>
  <c r="AQ388" i="35"/>
  <c r="AQ389" i="35"/>
  <c r="AQ390" i="35"/>
  <c r="AQ391" i="35"/>
  <c r="AQ392" i="35"/>
  <c r="AQ393" i="35"/>
  <c r="AQ394" i="35"/>
  <c r="AQ395" i="35"/>
  <c r="AQ396" i="35"/>
  <c r="AQ397" i="35"/>
  <c r="AQ398" i="35"/>
  <c r="AQ399" i="35"/>
  <c r="AQ400" i="35"/>
  <c r="AQ401" i="35"/>
  <c r="AQ402" i="35"/>
  <c r="AQ403" i="35"/>
  <c r="AQ404" i="35"/>
  <c r="AQ405" i="35"/>
  <c r="AQ406" i="35"/>
  <c r="AQ407" i="35"/>
  <c r="AQ408" i="35"/>
  <c r="AQ409" i="35"/>
  <c r="AQ410" i="35"/>
  <c r="AQ411" i="35"/>
  <c r="AQ412" i="35"/>
  <c r="AQ413" i="35"/>
  <c r="AQ414" i="35"/>
  <c r="AQ415" i="35"/>
  <c r="AQ416" i="35"/>
  <c r="AQ417" i="35"/>
  <c r="AQ418" i="35"/>
  <c r="AQ419" i="35"/>
  <c r="AQ420" i="35"/>
  <c r="AQ421" i="35"/>
  <c r="AQ422" i="35"/>
  <c r="AQ423" i="35"/>
  <c r="AQ424" i="35"/>
  <c r="AQ425" i="35"/>
  <c r="AQ426" i="35"/>
  <c r="AQ427" i="35"/>
  <c r="AQ428" i="35"/>
  <c r="AQ429" i="35"/>
  <c r="AQ430" i="35"/>
  <c r="AQ431" i="35"/>
  <c r="AQ432" i="35"/>
  <c r="AQ433" i="35"/>
  <c r="AQ434" i="35"/>
  <c r="AQ435" i="35"/>
  <c r="AQ436" i="35"/>
  <c r="AQ437" i="35"/>
  <c r="AQ438" i="35"/>
  <c r="AQ439" i="35"/>
  <c r="AQ440" i="35"/>
  <c r="AQ441" i="35"/>
  <c r="AQ442" i="35"/>
  <c r="AQ443" i="35"/>
  <c r="AQ444" i="35"/>
  <c r="AQ445" i="35"/>
  <c r="AQ446" i="35"/>
  <c r="AQ447" i="35"/>
  <c r="AQ448" i="35"/>
  <c r="AQ449" i="35"/>
  <c r="AQ450" i="35"/>
  <c r="AQ451" i="35"/>
  <c r="AQ452" i="35"/>
  <c r="AQ453" i="35"/>
  <c r="AQ454" i="35"/>
  <c r="AQ455" i="35"/>
  <c r="AQ456" i="35"/>
  <c r="AQ457" i="35"/>
  <c r="AQ458" i="35"/>
  <c r="AQ459" i="35"/>
  <c r="AQ460" i="35"/>
  <c r="AQ461" i="35"/>
  <c r="AQ462" i="35"/>
  <c r="AQ463" i="35"/>
  <c r="AQ464" i="35"/>
  <c r="AQ465" i="35"/>
  <c r="AQ466" i="35"/>
  <c r="AQ467" i="35"/>
  <c r="AQ468" i="35"/>
  <c r="AQ469" i="35"/>
  <c r="AQ470" i="35"/>
  <c r="AQ471" i="35"/>
  <c r="AQ472" i="35"/>
  <c r="AQ473" i="35"/>
  <c r="AQ474" i="35"/>
  <c r="AQ475" i="35"/>
  <c r="AQ476" i="35"/>
  <c r="AQ477" i="35"/>
  <c r="AQ478" i="35"/>
  <c r="AQ479" i="35"/>
  <c r="AQ480" i="35"/>
  <c r="AQ481" i="35"/>
  <c r="AQ482" i="35"/>
  <c r="AQ483" i="35"/>
  <c r="AQ484" i="35"/>
  <c r="AQ485" i="35"/>
  <c r="AQ486" i="35"/>
  <c r="AQ487" i="35"/>
  <c r="AQ488" i="35"/>
  <c r="AQ489" i="35"/>
  <c r="AQ490" i="35"/>
  <c r="AQ491" i="35"/>
  <c r="AQ492" i="35"/>
  <c r="AQ493" i="35"/>
  <c r="AQ494" i="35"/>
  <c r="AQ495" i="35"/>
  <c r="AQ496" i="35"/>
  <c r="AQ497" i="35"/>
  <c r="AQ498" i="35"/>
  <c r="AQ499" i="35"/>
  <c r="AQ500" i="35"/>
  <c r="AQ501" i="35"/>
  <c r="AQ502" i="35"/>
  <c r="AQ503" i="35"/>
  <c r="AQ504" i="35"/>
  <c r="AQ505" i="35"/>
  <c r="AQ506" i="35"/>
  <c r="R53" i="35" l="1"/>
  <c r="AN46" i="23"/>
  <c r="ET7" i="23"/>
  <c r="AP20" i="23"/>
  <c r="AR32" i="23"/>
  <c r="AR34" i="23"/>
  <c r="AR36" i="23"/>
  <c r="AR38" i="23"/>
  <c r="AR40" i="23"/>
  <c r="AR42" i="23"/>
  <c r="AP46" i="23"/>
  <c r="AQ48" i="23"/>
  <c r="BI34" i="23"/>
  <c r="BK38" i="23"/>
  <c r="BI42" i="23"/>
  <c r="BJ46" i="23"/>
  <c r="BV28" i="23"/>
  <c r="CD34" i="23"/>
  <c r="CD38" i="23"/>
  <c r="CE48" i="23"/>
  <c r="CW36" i="23"/>
  <c r="CY48" i="23"/>
  <c r="DS18" i="23"/>
  <c r="DQ44" i="23"/>
  <c r="ED46" i="23"/>
  <c r="EX34" i="23"/>
  <c r="FF36" i="23"/>
  <c r="FE44" i="23"/>
  <c r="FF46" i="23"/>
  <c r="FY18" i="23"/>
  <c r="FZ38" i="23"/>
  <c r="GB44" i="23"/>
  <c r="FR46" i="23"/>
  <c r="GV44" i="23"/>
  <c r="GJ46" i="23"/>
  <c r="GL46" i="23" s="1"/>
  <c r="GU46" i="23"/>
  <c r="HD16" i="23"/>
  <c r="HO36" i="23"/>
  <c r="HF38" i="23"/>
  <c r="HM40" i="23"/>
  <c r="HM46" i="23"/>
  <c r="AO38" i="23"/>
  <c r="BK46" i="23"/>
  <c r="FE16" i="23"/>
  <c r="GT38" i="23"/>
  <c r="U55" i="35"/>
  <c r="W11" i="35"/>
  <c r="W15" i="35"/>
  <c r="AF24" i="23"/>
  <c r="AM51" i="23"/>
  <c r="AO48" i="23"/>
  <c r="AR16" i="23"/>
  <c r="AR20" i="23"/>
  <c r="AP34" i="23"/>
  <c r="AP36" i="23"/>
  <c r="AP38" i="23"/>
  <c r="AP40" i="23"/>
  <c r="AP42" i="23"/>
  <c r="AR46" i="23"/>
  <c r="BK24" i="23"/>
  <c r="BB32" i="23"/>
  <c r="BJ36" i="23"/>
  <c r="AZ42" i="23"/>
  <c r="BB42" i="23" s="1"/>
  <c r="BJ44" i="23"/>
  <c r="AZ46" i="23"/>
  <c r="BB46" i="23" s="1"/>
  <c r="BI46" i="23"/>
  <c r="CC18" i="23"/>
  <c r="CD46" i="23"/>
  <c r="CY16" i="23"/>
  <c r="CP36" i="23"/>
  <c r="CW44" i="23"/>
  <c r="CX46" i="23"/>
  <c r="DR16" i="23"/>
  <c r="DQ36" i="23"/>
  <c r="DR38" i="23"/>
  <c r="EL24" i="23"/>
  <c r="EB26" i="23"/>
  <c r="ED26" i="23" s="1"/>
  <c r="EK40" i="23"/>
  <c r="EJ44" i="23"/>
  <c r="EK46" i="23"/>
  <c r="EV16" i="23"/>
  <c r="FF16" i="23"/>
  <c r="GA18" i="23"/>
  <c r="FP26" i="23"/>
  <c r="GA36" i="23"/>
  <c r="FR38" i="23"/>
  <c r="GS22" i="23"/>
  <c r="GL34" i="23"/>
  <c r="GT36" i="23"/>
  <c r="GU38" i="23"/>
  <c r="GS44" i="23"/>
  <c r="GS46" i="23"/>
  <c r="HN16" i="23"/>
  <c r="HN38" i="23"/>
  <c r="HD40" i="23"/>
  <c r="HN40" i="23"/>
  <c r="HN44" i="23"/>
  <c r="AR48" i="23"/>
  <c r="CP34" i="23"/>
  <c r="CX36" i="23"/>
  <c r="R498" i="35"/>
  <c r="R482" i="35"/>
  <c r="R450" i="35"/>
  <c r="R418" i="35"/>
  <c r="R386" i="35"/>
  <c r="R354" i="35"/>
  <c r="R322" i="35"/>
  <c r="R290" i="35"/>
  <c r="R258" i="35"/>
  <c r="R226" i="35"/>
  <c r="W206" i="35"/>
  <c r="R194" i="35"/>
  <c r="R70" i="35"/>
  <c r="W8" i="35"/>
  <c r="U488" i="35"/>
  <c r="AF20" i="23"/>
  <c r="BB20" i="23" s="1"/>
  <c r="AO20" i="23"/>
  <c r="AR22" i="23"/>
  <c r="AQ34" i="23"/>
  <c r="AQ38" i="23"/>
  <c r="AQ40" i="23"/>
  <c r="AQ42" i="23"/>
  <c r="AO46" i="23"/>
  <c r="AP48" i="23"/>
  <c r="BI20" i="23"/>
  <c r="BL44" i="23"/>
  <c r="CD20" i="23"/>
  <c r="BT26" i="23"/>
  <c r="CC34" i="23"/>
  <c r="CC36" i="23"/>
  <c r="CC42" i="23"/>
  <c r="BT46" i="23"/>
  <c r="BV46" i="23" s="1"/>
  <c r="CD48" i="23"/>
  <c r="CY18" i="23"/>
  <c r="CP28" i="23"/>
  <c r="CY40" i="23"/>
  <c r="CN44" i="23"/>
  <c r="CL7" i="23" s="1"/>
  <c r="CZ44" i="23"/>
  <c r="CN46" i="23"/>
  <c r="CP46" i="23" s="1"/>
  <c r="CX48" i="23"/>
  <c r="DR18" i="23"/>
  <c r="DJ32" i="23"/>
  <c r="DJ34" i="23"/>
  <c r="DR36" i="23"/>
  <c r="DS38" i="23"/>
  <c r="DP44" i="23"/>
  <c r="DQ46" i="23"/>
  <c r="EK18" i="23"/>
  <c r="ED36" i="23"/>
  <c r="EL38" i="23"/>
  <c r="EB40" i="23"/>
  <c r="EL40" i="23"/>
  <c r="EL44" i="23"/>
  <c r="EL48" i="23"/>
  <c r="FG16" i="23"/>
  <c r="FE36" i="23"/>
  <c r="FF38" i="23"/>
  <c r="FD44" i="23"/>
  <c r="FE46" i="23"/>
  <c r="FR36" i="23"/>
  <c r="FY40" i="23"/>
  <c r="FX44" i="23"/>
  <c r="FZ48" i="23"/>
  <c r="GT16" i="23"/>
  <c r="GT24" i="23"/>
  <c r="GL36" i="23"/>
  <c r="GU40" i="23"/>
  <c r="GT46" i="23"/>
  <c r="HM22" i="23"/>
  <c r="HM36" i="23"/>
  <c r="HF46" i="23"/>
  <c r="HM18" i="23"/>
  <c r="HD18" i="23"/>
  <c r="HN18" i="23"/>
  <c r="HO18" i="23"/>
  <c r="AQ18" i="23"/>
  <c r="AP18" i="23"/>
  <c r="AP32" i="35"/>
  <c r="BD32" i="35" s="1"/>
  <c r="BR32" i="35" s="1"/>
  <c r="AM32" i="35"/>
  <c r="W12" i="35"/>
  <c r="U9" i="35"/>
  <c r="U13" i="35"/>
  <c r="U10" i="35"/>
  <c r="U14" i="35"/>
  <c r="U11" i="35"/>
  <c r="U15" i="35"/>
  <c r="W19" i="35"/>
  <c r="R55" i="35"/>
  <c r="R16" i="35"/>
  <c r="U52" i="35"/>
  <c r="U12" i="35"/>
  <c r="U53" i="35"/>
  <c r="R113" i="35"/>
  <c r="R15" i="35"/>
  <c r="R11" i="35"/>
  <c r="W55" i="35"/>
  <c r="W14" i="35"/>
  <c r="W10" i="35"/>
  <c r="U56" i="35"/>
  <c r="U16" i="35"/>
  <c r="W54" i="35"/>
  <c r="R14" i="35"/>
  <c r="R10" i="35"/>
  <c r="W53" i="35"/>
  <c r="W13" i="35"/>
  <c r="W9" i="35"/>
  <c r="R12" i="35"/>
  <c r="W56" i="35"/>
  <c r="U7" i="35"/>
  <c r="W31" i="35"/>
  <c r="U51" i="35"/>
  <c r="R13" i="35"/>
  <c r="R9" i="35"/>
  <c r="HM32" i="23"/>
  <c r="HN32" i="23"/>
  <c r="HO32" i="23"/>
  <c r="GU32" i="23"/>
  <c r="FY32" i="23"/>
  <c r="FZ32" i="23"/>
  <c r="GA32" i="23"/>
  <c r="FZ24" i="23"/>
  <c r="FP22" i="23"/>
  <c r="GL22" i="23"/>
  <c r="FY22" i="23"/>
  <c r="FG32" i="23"/>
  <c r="FF24" i="23"/>
  <c r="EV24" i="23"/>
  <c r="FG24" i="23"/>
  <c r="FE22" i="23"/>
  <c r="FF22" i="23"/>
  <c r="EV22" i="23"/>
  <c r="FR22" i="23" s="1"/>
  <c r="EL32" i="23"/>
  <c r="EM32" i="23"/>
  <c r="EB22" i="23"/>
  <c r="EK22" i="23"/>
  <c r="DS32" i="23"/>
  <c r="DQ24" i="23"/>
  <c r="DR24" i="23"/>
  <c r="DH22" i="23"/>
  <c r="ED22" i="23" s="1"/>
  <c r="CP38" i="23"/>
  <c r="CX24" i="23"/>
  <c r="CY24" i="23"/>
  <c r="DJ24" i="23"/>
  <c r="CX22" i="23"/>
  <c r="CN22" i="23"/>
  <c r="CW22" i="23"/>
  <c r="CC22" i="23"/>
  <c r="CD22" i="23"/>
  <c r="BT22" i="23"/>
  <c r="CP22" i="23" s="1"/>
  <c r="CE22" i="23"/>
  <c r="BI32" i="23"/>
  <c r="BJ22" i="23"/>
  <c r="AP44" i="23"/>
  <c r="AQ44" i="23"/>
  <c r="AR24" i="23"/>
  <c r="W429" i="35"/>
  <c r="U71" i="35"/>
  <c r="U155" i="35"/>
  <c r="U219" i="35"/>
  <c r="U283" i="35"/>
  <c r="U347" i="35"/>
  <c r="U411" i="35"/>
  <c r="U475" i="35"/>
  <c r="U123" i="35"/>
  <c r="U171" i="35"/>
  <c r="U203" i="35"/>
  <c r="U251" i="35"/>
  <c r="U315" i="35"/>
  <c r="U379" i="35"/>
  <c r="U443" i="35"/>
  <c r="W495" i="35"/>
  <c r="R496" i="35"/>
  <c r="R492" i="35"/>
  <c r="R56" i="35"/>
  <c r="U103" i="35"/>
  <c r="U139" i="35"/>
  <c r="U187" i="35"/>
  <c r="U235" i="35"/>
  <c r="U267" i="35"/>
  <c r="U299" i="35"/>
  <c r="U331" i="35"/>
  <c r="U363" i="35"/>
  <c r="U395" i="35"/>
  <c r="U427" i="35"/>
  <c r="U459" i="35"/>
  <c r="R491" i="35"/>
  <c r="R503" i="35"/>
  <c r="R502" i="35"/>
  <c r="R242" i="35"/>
  <c r="R250" i="35"/>
  <c r="R266" i="35"/>
  <c r="W270" i="35"/>
  <c r="R274" i="35"/>
  <c r="R282" i="35"/>
  <c r="R298" i="35"/>
  <c r="R306" i="35"/>
  <c r="R314" i="35"/>
  <c r="R330" i="35"/>
  <c r="W334" i="35"/>
  <c r="R338" i="35"/>
  <c r="R346" i="35"/>
  <c r="R362" i="35"/>
  <c r="R370" i="35"/>
  <c r="R378" i="35"/>
  <c r="R394" i="35"/>
  <c r="R402" i="35"/>
  <c r="R410" i="35"/>
  <c r="R426" i="35"/>
  <c r="R434" i="35"/>
  <c r="R442" i="35"/>
  <c r="R458" i="35"/>
  <c r="R466" i="35"/>
  <c r="R474" i="35"/>
  <c r="W78" i="35"/>
  <c r="R102" i="35"/>
  <c r="R134" i="35"/>
  <c r="W142" i="35"/>
  <c r="R166" i="35"/>
  <c r="R186" i="35"/>
  <c r="R202" i="35"/>
  <c r="R210" i="35"/>
  <c r="R218" i="35"/>
  <c r="R234" i="35"/>
  <c r="HD22" i="23"/>
  <c r="HF22" i="23" s="1"/>
  <c r="CX38" i="23"/>
  <c r="CY38" i="23"/>
  <c r="CB44" i="23"/>
  <c r="CC44" i="23"/>
  <c r="BT44" i="23"/>
  <c r="BR7" i="23" s="1"/>
  <c r="CF44" i="23"/>
  <c r="CC32" i="23"/>
  <c r="CP32" i="23"/>
  <c r="HK34" i="23"/>
  <c r="HF16" i="23"/>
  <c r="HO16" i="23"/>
  <c r="HI18" i="23"/>
  <c r="HD20" i="23"/>
  <c r="HM20" i="23"/>
  <c r="HD52" i="23" s="1"/>
  <c r="HM51" i="23" s="1"/>
  <c r="HN51" i="23" s="1"/>
  <c r="HN22" i="23"/>
  <c r="HO24" i="23"/>
  <c r="HD28" i="23"/>
  <c r="HK32" i="23"/>
  <c r="HK51" i="23" s="1"/>
  <c r="HM34" i="23"/>
  <c r="HN36" i="23"/>
  <c r="HO38" i="23"/>
  <c r="HL40" i="23"/>
  <c r="HL51" i="23" s="1"/>
  <c r="HD42" i="23"/>
  <c r="HM42" i="23"/>
  <c r="HM44" i="23"/>
  <c r="HN46" i="23"/>
  <c r="HO48" i="23"/>
  <c r="HI20" i="23"/>
  <c r="HL42" i="23"/>
  <c r="HP42" i="23"/>
  <c r="HI16" i="23"/>
  <c r="HP16" i="23"/>
  <c r="HN20" i="23"/>
  <c r="HO22" i="23"/>
  <c r="HI24" i="23"/>
  <c r="HP24" i="23"/>
  <c r="HN34" i="23"/>
  <c r="HF36" i="23"/>
  <c r="HK38" i="23"/>
  <c r="HP38" i="23"/>
  <c r="HN42" i="23"/>
  <c r="HO46" i="23"/>
  <c r="HJ48" i="23"/>
  <c r="HJ51" i="23" s="1"/>
  <c r="HP48" i="23"/>
  <c r="HP20" i="23"/>
  <c r="HP34" i="23"/>
  <c r="HI22" i="23"/>
  <c r="HD24" i="23"/>
  <c r="HK36" i="23"/>
  <c r="HG44" i="23"/>
  <c r="HL46" i="23"/>
  <c r="HD48" i="23"/>
  <c r="GV20" i="23"/>
  <c r="GN28" i="23"/>
  <c r="GR42" i="23"/>
  <c r="GH7" i="23"/>
  <c r="HD7" i="23" s="1"/>
  <c r="GU16" i="23"/>
  <c r="GO18" i="23"/>
  <c r="GV18" i="23"/>
  <c r="GJ20" i="23"/>
  <c r="GS20" i="23"/>
  <c r="GT22" i="23"/>
  <c r="GU24" i="23"/>
  <c r="GQ32" i="23"/>
  <c r="GV32" i="23"/>
  <c r="GS34" i="23"/>
  <c r="GR40" i="23"/>
  <c r="GV40" i="23"/>
  <c r="GJ42" i="23"/>
  <c r="GL42" i="23" s="1"/>
  <c r="GS42" i="23"/>
  <c r="GU48" i="23"/>
  <c r="GO20" i="23"/>
  <c r="GQ34" i="23"/>
  <c r="GV34" i="23"/>
  <c r="GO16" i="23"/>
  <c r="GV16" i="23"/>
  <c r="GJ18" i="23"/>
  <c r="GL18" i="23" s="1"/>
  <c r="GS18" i="23"/>
  <c r="GT20" i="23"/>
  <c r="GU22" i="23"/>
  <c r="GO24" i="23"/>
  <c r="GV24" i="23"/>
  <c r="GS32" i="23"/>
  <c r="GT34" i="23"/>
  <c r="GU36" i="23"/>
  <c r="GQ38" i="23"/>
  <c r="GV38" i="23"/>
  <c r="GJ40" i="23"/>
  <c r="GL40" i="23" s="1"/>
  <c r="GS40" i="23"/>
  <c r="GT42" i="23"/>
  <c r="GP48" i="23"/>
  <c r="GP51" i="23" s="1"/>
  <c r="GV48" i="23"/>
  <c r="GV42" i="23"/>
  <c r="GJ16" i="23"/>
  <c r="GO22" i="23"/>
  <c r="GJ24" i="23"/>
  <c r="GQ36" i="23"/>
  <c r="GM44" i="23"/>
  <c r="GR46" i="23"/>
  <c r="GJ48" i="23"/>
  <c r="FW34" i="23"/>
  <c r="FN7" i="23"/>
  <c r="GA16" i="23"/>
  <c r="FU18" i="23"/>
  <c r="FP20" i="23"/>
  <c r="FR20" i="23" s="1"/>
  <c r="FY20" i="23"/>
  <c r="FZ22" i="23"/>
  <c r="GA24" i="23"/>
  <c r="FP28" i="23"/>
  <c r="GL28" i="23" s="1"/>
  <c r="FW32" i="23"/>
  <c r="FY34" i="23"/>
  <c r="FZ36" i="23"/>
  <c r="GA38" i="23"/>
  <c r="FX40" i="23"/>
  <c r="FP42" i="23"/>
  <c r="FY42" i="23"/>
  <c r="FY44" i="23"/>
  <c r="FZ46" i="23"/>
  <c r="GA48" i="23"/>
  <c r="FU20" i="23"/>
  <c r="GB34" i="23"/>
  <c r="FX42" i="23"/>
  <c r="GB42" i="23"/>
  <c r="FU16" i="23"/>
  <c r="GB16" i="23"/>
  <c r="FZ20" i="23"/>
  <c r="GA22" i="23"/>
  <c r="FU24" i="23"/>
  <c r="GB24" i="23"/>
  <c r="FZ34" i="23"/>
  <c r="FW38" i="23"/>
  <c r="GB38" i="23"/>
  <c r="FZ42" i="23"/>
  <c r="FZ44" i="23"/>
  <c r="GA46" i="23"/>
  <c r="FV48" i="23"/>
  <c r="FV51" i="23" s="1"/>
  <c r="GB48" i="23"/>
  <c r="GB20" i="23"/>
  <c r="FP16" i="23"/>
  <c r="FU22" i="23"/>
  <c r="FP24" i="23"/>
  <c r="FR24" i="23" s="1"/>
  <c r="FW36" i="23"/>
  <c r="FS44" i="23"/>
  <c r="FX46" i="23"/>
  <c r="FP48" i="23"/>
  <c r="EX26" i="23"/>
  <c r="FH20" i="23"/>
  <c r="EZ28" i="23"/>
  <c r="FD42" i="23"/>
  <c r="FA18" i="23"/>
  <c r="FH18" i="23"/>
  <c r="EV20" i="23"/>
  <c r="FE20" i="23"/>
  <c r="EZ26" i="23"/>
  <c r="FC32" i="23"/>
  <c r="FH32" i="23"/>
  <c r="FE34" i="23"/>
  <c r="FD40" i="23"/>
  <c r="FH40" i="23"/>
  <c r="EV42" i="23"/>
  <c r="FE42" i="23"/>
  <c r="FG48" i="23"/>
  <c r="FA20" i="23"/>
  <c r="FC34" i="23"/>
  <c r="FH34" i="23"/>
  <c r="FH42" i="23"/>
  <c r="FA16" i="23"/>
  <c r="EV18" i="23"/>
  <c r="FR18" i="23" s="1"/>
  <c r="FE18" i="23"/>
  <c r="FF20" i="23"/>
  <c r="FG22" i="23"/>
  <c r="FA24" i="23"/>
  <c r="FE32" i="23"/>
  <c r="FF34" i="23"/>
  <c r="FG36" i="23"/>
  <c r="FC38" i="23"/>
  <c r="FH38" i="23"/>
  <c r="EV40" i="23"/>
  <c r="EX40" i="23" s="1"/>
  <c r="FE40" i="23"/>
  <c r="FF42" i="23"/>
  <c r="FF44" i="23"/>
  <c r="FG46" i="23"/>
  <c r="FB48" i="23"/>
  <c r="FB51" i="23" s="1"/>
  <c r="FH48" i="23"/>
  <c r="FA22" i="23"/>
  <c r="FC36" i="23"/>
  <c r="EY44" i="23"/>
  <c r="FD46" i="23"/>
  <c r="EV48" i="23"/>
  <c r="EX48" i="23" s="1"/>
  <c r="EG20" i="23"/>
  <c r="EF28" i="23"/>
  <c r="DZ7" i="23"/>
  <c r="EV7" i="23" s="1"/>
  <c r="EM16" i="23"/>
  <c r="EG18" i="23"/>
  <c r="EB20" i="23"/>
  <c r="EK20" i="23"/>
  <c r="EL22" i="23"/>
  <c r="EM24" i="23"/>
  <c r="EI32" i="23"/>
  <c r="EK34" i="23"/>
  <c r="EL36" i="23"/>
  <c r="EM38" i="23"/>
  <c r="EJ40" i="23"/>
  <c r="EB42" i="23"/>
  <c r="ED42" i="23" s="1"/>
  <c r="EK42" i="23"/>
  <c r="EK44" i="23"/>
  <c r="EL46" i="23"/>
  <c r="EM48" i="23"/>
  <c r="EN42" i="23"/>
  <c r="EG16" i="23"/>
  <c r="EN16" i="23"/>
  <c r="EL20" i="23"/>
  <c r="EM22" i="23"/>
  <c r="EG24" i="23"/>
  <c r="EN24" i="23"/>
  <c r="EL34" i="23"/>
  <c r="EM36" i="23"/>
  <c r="EI38" i="23"/>
  <c r="EN38" i="23"/>
  <c r="EL42" i="23"/>
  <c r="EM46" i="23"/>
  <c r="EH48" i="23"/>
  <c r="EH51" i="23" s="1"/>
  <c r="EN48" i="23"/>
  <c r="EN20" i="23"/>
  <c r="EI34" i="23"/>
  <c r="EN34" i="23"/>
  <c r="EJ42" i="23"/>
  <c r="EB16" i="23"/>
  <c r="EG22" i="23"/>
  <c r="EB24" i="23"/>
  <c r="EI36" i="23"/>
  <c r="EE44" i="23"/>
  <c r="EJ46" i="23"/>
  <c r="EB48" i="23"/>
  <c r="DJ26" i="23"/>
  <c r="DM20" i="23"/>
  <c r="DO34" i="23"/>
  <c r="DT34" i="23"/>
  <c r="DF7" i="23"/>
  <c r="DJ16" i="23"/>
  <c r="DS16" i="23"/>
  <c r="DM18" i="23"/>
  <c r="DT18" i="23"/>
  <c r="DH20" i="23"/>
  <c r="DQ20" i="23"/>
  <c r="DR22" i="23"/>
  <c r="DS24" i="23"/>
  <c r="DL26" i="23"/>
  <c r="DH28" i="23"/>
  <c r="DJ28" i="23" s="1"/>
  <c r="DO32" i="23"/>
  <c r="DT32" i="23"/>
  <c r="DQ34" i="23"/>
  <c r="DP40" i="23"/>
  <c r="DT40" i="23"/>
  <c r="DH42" i="23"/>
  <c r="DQ42" i="23"/>
  <c r="DR46" i="23"/>
  <c r="DS48" i="23"/>
  <c r="DT20" i="23"/>
  <c r="DT42" i="23"/>
  <c r="DM16" i="23"/>
  <c r="DH18" i="23"/>
  <c r="ED18" i="23" s="1"/>
  <c r="DR20" i="23"/>
  <c r="DS22" i="23"/>
  <c r="DM24" i="23"/>
  <c r="DQ32" i="23"/>
  <c r="DR34" i="23"/>
  <c r="DS36" i="23"/>
  <c r="DO38" i="23"/>
  <c r="DH40" i="23"/>
  <c r="DQ40" i="23"/>
  <c r="DR42" i="23"/>
  <c r="DR44" i="23"/>
  <c r="DS46" i="23"/>
  <c r="DN48" i="23"/>
  <c r="DN51" i="23" s="1"/>
  <c r="DT48" i="23"/>
  <c r="DM22" i="23"/>
  <c r="DO36" i="23"/>
  <c r="DK44" i="23"/>
  <c r="DP46" i="23"/>
  <c r="DH48" i="23"/>
  <c r="CP26" i="23"/>
  <c r="CS20" i="23"/>
  <c r="CR28" i="23"/>
  <c r="CV42" i="23"/>
  <c r="CS18" i="23"/>
  <c r="CZ18" i="23"/>
  <c r="CN20" i="23"/>
  <c r="CW20" i="23"/>
  <c r="CR26" i="23"/>
  <c r="CU32" i="23"/>
  <c r="CZ32" i="23"/>
  <c r="CW34" i="23"/>
  <c r="CV40" i="23"/>
  <c r="CZ40" i="23"/>
  <c r="CN42" i="23"/>
  <c r="CP42" i="23" s="1"/>
  <c r="CW42" i="23"/>
  <c r="CS16" i="23"/>
  <c r="CZ16" i="23"/>
  <c r="CN18" i="23"/>
  <c r="CP18" i="23" s="1"/>
  <c r="CW18" i="23"/>
  <c r="CX20" i="23"/>
  <c r="CY22" i="23"/>
  <c r="CS24" i="23"/>
  <c r="CZ24" i="23"/>
  <c r="CW32" i="23"/>
  <c r="CX34" i="23"/>
  <c r="CY36" i="23"/>
  <c r="CU38" i="23"/>
  <c r="CZ38" i="23"/>
  <c r="CN40" i="23"/>
  <c r="CP40" i="23" s="1"/>
  <c r="CW40" i="23"/>
  <c r="CX42" i="23"/>
  <c r="CX44" i="23"/>
  <c r="CY46" i="23"/>
  <c r="CT48" i="23"/>
  <c r="CT51" i="23" s="1"/>
  <c r="CZ48" i="23"/>
  <c r="CZ20" i="23"/>
  <c r="CU34" i="23"/>
  <c r="CZ34" i="23"/>
  <c r="CZ42" i="23"/>
  <c r="CN16" i="23"/>
  <c r="CS22" i="23"/>
  <c r="CU36" i="23"/>
  <c r="CQ44" i="23"/>
  <c r="CV46" i="23"/>
  <c r="CN48" i="23"/>
  <c r="CP48" i="23" s="1"/>
  <c r="CD16" i="23"/>
  <c r="CE18" i="23"/>
  <c r="BY20" i="23"/>
  <c r="CF20" i="23"/>
  <c r="CD24" i="23"/>
  <c r="BV26" i="23"/>
  <c r="BV32" i="23"/>
  <c r="CE32" i="23"/>
  <c r="CA34" i="23"/>
  <c r="CF34" i="23"/>
  <c r="CE40" i="23"/>
  <c r="CB42" i="23"/>
  <c r="CF42" i="23"/>
  <c r="CE16" i="23"/>
  <c r="BY18" i="23"/>
  <c r="CF18" i="23"/>
  <c r="BT20" i="23"/>
  <c r="BV20" i="23" s="1"/>
  <c r="CC20" i="23"/>
  <c r="CE24" i="23"/>
  <c r="CA32" i="23"/>
  <c r="CF32" i="23"/>
  <c r="CB40" i="23"/>
  <c r="CF40" i="23"/>
  <c r="BY16" i="23"/>
  <c r="CF16" i="23"/>
  <c r="BY24" i="23"/>
  <c r="CF24" i="23"/>
  <c r="CA38" i="23"/>
  <c r="CF38" i="23"/>
  <c r="BT40" i="23"/>
  <c r="CC40" i="23"/>
  <c r="CD42" i="23"/>
  <c r="CD44" i="23"/>
  <c r="CE46" i="23"/>
  <c r="BZ48" i="23"/>
  <c r="BZ51" i="23" s="1"/>
  <c r="CF48" i="23"/>
  <c r="BT16" i="23"/>
  <c r="BY22" i="23"/>
  <c r="BT24" i="23"/>
  <c r="CA36" i="23"/>
  <c r="BW44" i="23"/>
  <c r="CB46" i="23"/>
  <c r="BT48" i="23"/>
  <c r="BI44" i="23"/>
  <c r="BC44" i="23"/>
  <c r="AX7" i="23"/>
  <c r="BJ16" i="23"/>
  <c r="BK18" i="23"/>
  <c r="BE20" i="23"/>
  <c r="BL20" i="23"/>
  <c r="AZ22" i="23"/>
  <c r="BI22" i="23"/>
  <c r="BJ24" i="23"/>
  <c r="BK32" i="23"/>
  <c r="BG34" i="23"/>
  <c r="BL34" i="23"/>
  <c r="BJ38" i="23"/>
  <c r="BK40" i="23"/>
  <c r="BH42" i="23"/>
  <c r="BL42" i="23"/>
  <c r="BJ48" i="23"/>
  <c r="BE18" i="23"/>
  <c r="BL18" i="23"/>
  <c r="BD26" i="23"/>
  <c r="BG32" i="23"/>
  <c r="BL32" i="23"/>
  <c r="BH40" i="23"/>
  <c r="BL40" i="23"/>
  <c r="BK48" i="23"/>
  <c r="BE16" i="23"/>
  <c r="BL16" i="23"/>
  <c r="AZ18" i="23"/>
  <c r="BV18" i="23" s="1"/>
  <c r="BI18" i="23"/>
  <c r="BJ20" i="23"/>
  <c r="BK22" i="23"/>
  <c r="BE24" i="23"/>
  <c r="BL24" i="23"/>
  <c r="BJ34" i="23"/>
  <c r="BG38" i="23"/>
  <c r="BL38" i="23"/>
  <c r="AZ40" i="23"/>
  <c r="BI40" i="23"/>
  <c r="BJ42" i="23"/>
  <c r="BF48" i="23"/>
  <c r="BF51" i="23" s="1"/>
  <c r="BL48" i="23"/>
  <c r="AZ16" i="23"/>
  <c r="BE22" i="23"/>
  <c r="AZ24" i="23"/>
  <c r="BB24" i="23" s="1"/>
  <c r="BG36" i="23"/>
  <c r="BH46" i="23"/>
  <c r="AZ48" i="23"/>
  <c r="AO24" i="23"/>
  <c r="AP24" i="23"/>
  <c r="AQ24" i="23"/>
  <c r="AK22" i="23"/>
  <c r="AK51" i="23" s="1"/>
  <c r="AP22" i="23"/>
  <c r="AO22" i="23"/>
  <c r="AQ22" i="23"/>
  <c r="AQ32" i="23"/>
  <c r="AO32" i="23"/>
  <c r="AP32" i="23"/>
  <c r="AR18" i="23"/>
  <c r="AO18" i="23"/>
  <c r="AF7" i="23"/>
  <c r="AF18" i="23"/>
  <c r="BB18" i="23" s="1"/>
  <c r="AF26" i="23"/>
  <c r="AF40" i="23"/>
  <c r="AN44" i="23"/>
  <c r="AN51" i="23" s="1"/>
  <c r="AF48" i="23"/>
  <c r="R18" i="35"/>
  <c r="U50" i="35"/>
  <c r="U54" i="35"/>
  <c r="R19" i="35"/>
  <c r="W27" i="35"/>
  <c r="W43" i="35"/>
  <c r="W47" i="35"/>
  <c r="R52" i="35"/>
  <c r="W52" i="35"/>
  <c r="W16" i="35"/>
  <c r="U46" i="35"/>
  <c r="W50" i="35"/>
  <c r="R46" i="35"/>
  <c r="W20" i="35"/>
  <c r="W48" i="35"/>
  <c r="R51" i="35"/>
  <c r="W51" i="35"/>
  <c r="U17" i="35"/>
  <c r="U49" i="35"/>
  <c r="R54" i="35"/>
  <c r="W7" i="35"/>
  <c r="R8" i="35"/>
  <c r="U8" i="35"/>
  <c r="W21" i="35"/>
  <c r="W29" i="35"/>
  <c r="W37" i="35"/>
  <c r="W45" i="35"/>
  <c r="R50" i="35"/>
  <c r="R17" i="35"/>
  <c r="U20" i="35"/>
  <c r="W46" i="35"/>
  <c r="U22" i="35"/>
  <c r="U26" i="35"/>
  <c r="U30" i="35"/>
  <c r="U34" i="35"/>
  <c r="U38" i="35"/>
  <c r="U42" i="35"/>
  <c r="R49" i="35"/>
  <c r="R20" i="35"/>
  <c r="U48" i="35"/>
  <c r="U19" i="35"/>
  <c r="W49" i="35"/>
  <c r="W18" i="35"/>
  <c r="W25" i="35"/>
  <c r="W33" i="35"/>
  <c r="W41" i="35"/>
  <c r="U23" i="35"/>
  <c r="U27" i="35"/>
  <c r="U31" i="35"/>
  <c r="U35" i="35"/>
  <c r="U39" i="35"/>
  <c r="U43" i="35"/>
  <c r="R48" i="35"/>
  <c r="U47" i="35"/>
  <c r="U18" i="35"/>
  <c r="W39" i="35"/>
  <c r="W23" i="35"/>
  <c r="W17" i="35"/>
  <c r="W24" i="35"/>
  <c r="W28" i="35"/>
  <c r="W32" i="35"/>
  <c r="W36" i="35"/>
  <c r="W40" i="35"/>
  <c r="W44" i="35"/>
  <c r="R47" i="35"/>
  <c r="W35" i="35"/>
  <c r="R44" i="35"/>
  <c r="R40" i="35"/>
  <c r="R36" i="35"/>
  <c r="R32" i="35"/>
  <c r="S32" i="35" s="1"/>
  <c r="R28" i="35"/>
  <c r="R24" i="35"/>
  <c r="U44" i="35"/>
  <c r="U40" i="35"/>
  <c r="U36" i="35"/>
  <c r="U32" i="35"/>
  <c r="U28" i="35"/>
  <c r="U24" i="35"/>
  <c r="W42" i="35"/>
  <c r="W38" i="35"/>
  <c r="W34" i="35"/>
  <c r="W30" i="35"/>
  <c r="W26" i="35"/>
  <c r="W22" i="35"/>
  <c r="R45" i="35"/>
  <c r="R41" i="35"/>
  <c r="R37" i="35"/>
  <c r="R33" i="35"/>
  <c r="R29" i="35"/>
  <c r="R25" i="35"/>
  <c r="R21" i="35"/>
  <c r="U45" i="35"/>
  <c r="U41" i="35"/>
  <c r="U37" i="35"/>
  <c r="U33" i="35"/>
  <c r="U29" i="35"/>
  <c r="U25" i="35"/>
  <c r="U21" i="35"/>
  <c r="R43" i="35"/>
  <c r="R39" i="35"/>
  <c r="R35" i="35"/>
  <c r="R31" i="35"/>
  <c r="R27" i="35"/>
  <c r="R23" i="35"/>
  <c r="R42" i="35"/>
  <c r="R38" i="35"/>
  <c r="R34" i="35"/>
  <c r="R30" i="35"/>
  <c r="R26" i="35"/>
  <c r="R22" i="35"/>
  <c r="W216" i="35"/>
  <c r="U216" i="35"/>
  <c r="R216" i="35"/>
  <c r="W68" i="35"/>
  <c r="R68" i="35"/>
  <c r="U68" i="35"/>
  <c r="W80" i="35"/>
  <c r="U80" i="35"/>
  <c r="R80" i="35"/>
  <c r="W92" i="35"/>
  <c r="U92" i="35"/>
  <c r="W112" i="35"/>
  <c r="R112" i="35"/>
  <c r="U112" i="35"/>
  <c r="W124" i="35"/>
  <c r="U124" i="35"/>
  <c r="W136" i="35"/>
  <c r="U136" i="35"/>
  <c r="R136" i="35"/>
  <c r="W156" i="35"/>
  <c r="U156" i="35"/>
  <c r="W168" i="35"/>
  <c r="U168" i="35"/>
  <c r="R168" i="35"/>
  <c r="W180" i="35"/>
  <c r="U180" i="35"/>
  <c r="R180" i="35"/>
  <c r="W192" i="35"/>
  <c r="U192" i="35"/>
  <c r="R192" i="35"/>
  <c r="W200" i="35"/>
  <c r="U200" i="35"/>
  <c r="R200" i="35"/>
  <c r="W212" i="35"/>
  <c r="U212" i="35"/>
  <c r="R212" i="35"/>
  <c r="W220" i="35"/>
  <c r="U220" i="35"/>
  <c r="R220" i="35"/>
  <c r="W236" i="35"/>
  <c r="U236" i="35"/>
  <c r="R236" i="35"/>
  <c r="W260" i="35"/>
  <c r="U260" i="35"/>
  <c r="R260" i="35"/>
  <c r="W280" i="35"/>
  <c r="U280" i="35"/>
  <c r="R280" i="35"/>
  <c r="W304" i="35"/>
  <c r="U304" i="35"/>
  <c r="R304" i="35"/>
  <c r="W324" i="35"/>
  <c r="U324" i="35"/>
  <c r="R324" i="35"/>
  <c r="W348" i="35"/>
  <c r="U348" i="35"/>
  <c r="R348" i="35"/>
  <c r="W368" i="35"/>
  <c r="U368" i="35"/>
  <c r="R368" i="35"/>
  <c r="W388" i="35"/>
  <c r="U388" i="35"/>
  <c r="R388" i="35"/>
  <c r="U412" i="35"/>
  <c r="W412" i="35"/>
  <c r="R412" i="35"/>
  <c r="U448" i="35"/>
  <c r="W448" i="35"/>
  <c r="R448" i="35"/>
  <c r="W57" i="35"/>
  <c r="U57" i="35"/>
  <c r="W61" i="35"/>
  <c r="U61" i="35"/>
  <c r="R61" i="35"/>
  <c r="W65" i="35"/>
  <c r="U65" i="35"/>
  <c r="R65" i="35"/>
  <c r="W69" i="35"/>
  <c r="U69" i="35"/>
  <c r="R69" i="35"/>
  <c r="W73" i="35"/>
  <c r="U73" i="35"/>
  <c r="R73" i="35"/>
  <c r="W77" i="35"/>
  <c r="U77" i="35"/>
  <c r="R77" i="35"/>
  <c r="W81" i="35"/>
  <c r="U81" i="35"/>
  <c r="W85" i="35"/>
  <c r="U85" i="35"/>
  <c r="R85" i="35"/>
  <c r="W89" i="35"/>
  <c r="U89" i="35"/>
  <c r="R89" i="35"/>
  <c r="W93" i="35"/>
  <c r="U93" i="35"/>
  <c r="R93" i="35"/>
  <c r="W97" i="35"/>
  <c r="U97" i="35"/>
  <c r="R97" i="35"/>
  <c r="W101" i="35"/>
  <c r="U101" i="35"/>
  <c r="R101" i="35"/>
  <c r="W105" i="35"/>
  <c r="U105" i="35"/>
  <c r="R105" i="35"/>
  <c r="W109" i="35"/>
  <c r="U109" i="35"/>
  <c r="R109" i="35"/>
  <c r="W113" i="35"/>
  <c r="U113" i="35"/>
  <c r="W117" i="35"/>
  <c r="U117" i="35"/>
  <c r="R117" i="35"/>
  <c r="W121" i="35"/>
  <c r="U121" i="35"/>
  <c r="R121" i="35"/>
  <c r="W125" i="35"/>
  <c r="U125" i="35"/>
  <c r="R125" i="35"/>
  <c r="W129" i="35"/>
  <c r="U129" i="35"/>
  <c r="R129" i="35"/>
  <c r="W133" i="35"/>
  <c r="U133" i="35"/>
  <c r="R133" i="35"/>
  <c r="W137" i="35"/>
  <c r="U137" i="35"/>
  <c r="R137" i="35"/>
  <c r="W141" i="35"/>
  <c r="U141" i="35"/>
  <c r="R141" i="35"/>
  <c r="W145" i="35"/>
  <c r="U145" i="35"/>
  <c r="W149" i="35"/>
  <c r="U149" i="35"/>
  <c r="R149" i="35"/>
  <c r="W153" i="35"/>
  <c r="U153" i="35"/>
  <c r="R153" i="35"/>
  <c r="W157" i="35"/>
  <c r="U157" i="35"/>
  <c r="R157" i="35"/>
  <c r="W161" i="35"/>
  <c r="U161" i="35"/>
  <c r="R161" i="35"/>
  <c r="W165" i="35"/>
  <c r="U165" i="35"/>
  <c r="R165" i="35"/>
  <c r="W169" i="35"/>
  <c r="U169" i="35"/>
  <c r="R169" i="35"/>
  <c r="W173" i="35"/>
  <c r="U173" i="35"/>
  <c r="R173" i="35"/>
  <c r="W177" i="35"/>
  <c r="U177" i="35"/>
  <c r="W181" i="35"/>
  <c r="U181" i="35"/>
  <c r="R181" i="35"/>
  <c r="W185" i="35"/>
  <c r="U185" i="35"/>
  <c r="R185" i="35"/>
  <c r="W189" i="35"/>
  <c r="U189" i="35"/>
  <c r="R189" i="35"/>
  <c r="W193" i="35"/>
  <c r="U193" i="35"/>
  <c r="R193" i="35"/>
  <c r="W197" i="35"/>
  <c r="U197" i="35"/>
  <c r="R197" i="35"/>
  <c r="W201" i="35"/>
  <c r="U201" i="35"/>
  <c r="R201" i="35"/>
  <c r="W205" i="35"/>
  <c r="U205" i="35"/>
  <c r="R205" i="35"/>
  <c r="W209" i="35"/>
  <c r="U209" i="35"/>
  <c r="R209" i="35"/>
  <c r="W213" i="35"/>
  <c r="U213" i="35"/>
  <c r="R213" i="35"/>
  <c r="W217" i="35"/>
  <c r="U217" i="35"/>
  <c r="R217" i="35"/>
  <c r="W221" i="35"/>
  <c r="U221" i="35"/>
  <c r="R221" i="35"/>
  <c r="W225" i="35"/>
  <c r="U225" i="35"/>
  <c r="R225" i="35"/>
  <c r="W229" i="35"/>
  <c r="U229" i="35"/>
  <c r="R229" i="35"/>
  <c r="W233" i="35"/>
  <c r="U233" i="35"/>
  <c r="R233" i="35"/>
  <c r="W237" i="35"/>
  <c r="U237" i="35"/>
  <c r="R237" i="35"/>
  <c r="W241" i="35"/>
  <c r="U241" i="35"/>
  <c r="R241" i="35"/>
  <c r="W245" i="35"/>
  <c r="U245" i="35"/>
  <c r="R245" i="35"/>
  <c r="W249" i="35"/>
  <c r="U249" i="35"/>
  <c r="R249" i="35"/>
  <c r="W253" i="35"/>
  <c r="U253" i="35"/>
  <c r="R253" i="35"/>
  <c r="W257" i="35"/>
  <c r="U257" i="35"/>
  <c r="R257" i="35"/>
  <c r="W261" i="35"/>
  <c r="U261" i="35"/>
  <c r="R261" i="35"/>
  <c r="W265" i="35"/>
  <c r="U265" i="35"/>
  <c r="R265" i="35"/>
  <c r="W269" i="35"/>
  <c r="U269" i="35"/>
  <c r="R269" i="35"/>
  <c r="W273" i="35"/>
  <c r="U273" i="35"/>
  <c r="R273" i="35"/>
  <c r="W277" i="35"/>
  <c r="U277" i="35"/>
  <c r="R277" i="35"/>
  <c r="W281" i="35"/>
  <c r="U281" i="35"/>
  <c r="R281" i="35"/>
  <c r="W285" i="35"/>
  <c r="U285" i="35"/>
  <c r="R285" i="35"/>
  <c r="W289" i="35"/>
  <c r="U289" i="35"/>
  <c r="R289" i="35"/>
  <c r="W293" i="35"/>
  <c r="U293" i="35"/>
  <c r="R293" i="35"/>
  <c r="W297" i="35"/>
  <c r="U297" i="35"/>
  <c r="R297" i="35"/>
  <c r="W301" i="35"/>
  <c r="U301" i="35"/>
  <c r="R301" i="35"/>
  <c r="W305" i="35"/>
  <c r="U305" i="35"/>
  <c r="R305" i="35"/>
  <c r="W309" i="35"/>
  <c r="U309" i="35"/>
  <c r="R309" i="35"/>
  <c r="W313" i="35"/>
  <c r="U313" i="35"/>
  <c r="R313" i="35"/>
  <c r="W317" i="35"/>
  <c r="U317" i="35"/>
  <c r="R317" i="35"/>
  <c r="W321" i="35"/>
  <c r="U321" i="35"/>
  <c r="R321" i="35"/>
  <c r="W325" i="35"/>
  <c r="U325" i="35"/>
  <c r="R325" i="35"/>
  <c r="W329" i="35"/>
  <c r="U329" i="35"/>
  <c r="R329" i="35"/>
  <c r="W333" i="35"/>
  <c r="U333" i="35"/>
  <c r="R333" i="35"/>
  <c r="W337" i="35"/>
  <c r="U337" i="35"/>
  <c r="R337" i="35"/>
  <c r="W341" i="35"/>
  <c r="U341" i="35"/>
  <c r="R341" i="35"/>
  <c r="W345" i="35"/>
  <c r="U345" i="35"/>
  <c r="R345" i="35"/>
  <c r="W349" i="35"/>
  <c r="U349" i="35"/>
  <c r="R349" i="35"/>
  <c r="W353" i="35"/>
  <c r="U353" i="35"/>
  <c r="R353" i="35"/>
  <c r="W357" i="35"/>
  <c r="U357" i="35"/>
  <c r="R357" i="35"/>
  <c r="W361" i="35"/>
  <c r="U361" i="35"/>
  <c r="R361" i="35"/>
  <c r="W365" i="35"/>
  <c r="U365" i="35"/>
  <c r="R365" i="35"/>
  <c r="W369" i="35"/>
  <c r="U369" i="35"/>
  <c r="R369" i="35"/>
  <c r="W373" i="35"/>
  <c r="U373" i="35"/>
  <c r="R373" i="35"/>
  <c r="W377" i="35"/>
  <c r="U377" i="35"/>
  <c r="R377" i="35"/>
  <c r="W381" i="35"/>
  <c r="U381" i="35"/>
  <c r="R381" i="35"/>
  <c r="W385" i="35"/>
  <c r="U385" i="35"/>
  <c r="R385" i="35"/>
  <c r="W389" i="35"/>
  <c r="U389" i="35"/>
  <c r="R389" i="35"/>
  <c r="W393" i="35"/>
  <c r="U393" i="35"/>
  <c r="R393" i="35"/>
  <c r="U397" i="35"/>
  <c r="R397" i="35"/>
  <c r="W401" i="35"/>
  <c r="U401" i="35"/>
  <c r="R401" i="35"/>
  <c r="U405" i="35"/>
  <c r="W405" i="35"/>
  <c r="R405" i="35"/>
  <c r="W409" i="35"/>
  <c r="U409" i="35"/>
  <c r="R409" i="35"/>
  <c r="U413" i="35"/>
  <c r="W413" i="35"/>
  <c r="R413" i="35"/>
  <c r="W417" i="35"/>
  <c r="U417" i="35"/>
  <c r="R417" i="35"/>
  <c r="U421" i="35"/>
  <c r="W421" i="35"/>
  <c r="R421" i="35"/>
  <c r="W425" i="35"/>
  <c r="U425" i="35"/>
  <c r="R425" i="35"/>
  <c r="U429" i="35"/>
  <c r="R429" i="35"/>
  <c r="W433" i="35"/>
  <c r="U433" i="35"/>
  <c r="R433" i="35"/>
  <c r="U437" i="35"/>
  <c r="W437" i="35"/>
  <c r="R437" i="35"/>
  <c r="W441" i="35"/>
  <c r="U441" i="35"/>
  <c r="R441" i="35"/>
  <c r="U445" i="35"/>
  <c r="W445" i="35"/>
  <c r="R445" i="35"/>
  <c r="W449" i="35"/>
  <c r="U449" i="35"/>
  <c r="R449" i="35"/>
  <c r="U453" i="35"/>
  <c r="W453" i="35"/>
  <c r="R453" i="35"/>
  <c r="W457" i="35"/>
  <c r="U457" i="35"/>
  <c r="R457" i="35"/>
  <c r="U461" i="35"/>
  <c r="R461" i="35"/>
  <c r="W465" i="35"/>
  <c r="U465" i="35"/>
  <c r="R465" i="35"/>
  <c r="U469" i="35"/>
  <c r="W469" i="35"/>
  <c r="R469" i="35"/>
  <c r="W473" i="35"/>
  <c r="U473" i="35"/>
  <c r="R473" i="35"/>
  <c r="U477" i="35"/>
  <c r="W477" i="35"/>
  <c r="R477" i="35"/>
  <c r="W481" i="35"/>
  <c r="U481" i="35"/>
  <c r="R481" i="35"/>
  <c r="U485" i="35"/>
  <c r="W485" i="35"/>
  <c r="R485" i="35"/>
  <c r="W489" i="35"/>
  <c r="R489" i="35"/>
  <c r="U489" i="35"/>
  <c r="W493" i="35"/>
  <c r="R493" i="35"/>
  <c r="U498" i="35"/>
  <c r="W498" i="35"/>
  <c r="U502" i="35"/>
  <c r="W502" i="35"/>
  <c r="U506" i="35"/>
  <c r="R506" i="35"/>
  <c r="W506" i="35"/>
  <c r="R145" i="35"/>
  <c r="R57" i="35"/>
  <c r="W397" i="35"/>
  <c r="R504" i="35"/>
  <c r="W60" i="35"/>
  <c r="R60" i="35"/>
  <c r="U60" i="35"/>
  <c r="W72" i="35"/>
  <c r="U72" i="35"/>
  <c r="R72" i="35"/>
  <c r="W84" i="35"/>
  <c r="R84" i="35"/>
  <c r="U84" i="35"/>
  <c r="W96" i="35"/>
  <c r="U96" i="35"/>
  <c r="R96" i="35"/>
  <c r="W104" i="35"/>
  <c r="U104" i="35"/>
  <c r="R104" i="35"/>
  <c r="W120" i="35"/>
  <c r="U120" i="35"/>
  <c r="R120" i="35"/>
  <c r="W132" i="35"/>
  <c r="U132" i="35"/>
  <c r="R132" i="35"/>
  <c r="W144" i="35"/>
  <c r="U144" i="35"/>
  <c r="R144" i="35"/>
  <c r="W152" i="35"/>
  <c r="U152" i="35"/>
  <c r="R152" i="35"/>
  <c r="W160" i="35"/>
  <c r="U160" i="35"/>
  <c r="R160" i="35"/>
  <c r="W172" i="35"/>
  <c r="U172" i="35"/>
  <c r="R172" i="35"/>
  <c r="W184" i="35"/>
  <c r="U184" i="35"/>
  <c r="R184" i="35"/>
  <c r="W196" i="35"/>
  <c r="U196" i="35"/>
  <c r="R196" i="35"/>
  <c r="W204" i="35"/>
  <c r="U204" i="35"/>
  <c r="R204" i="35"/>
  <c r="W224" i="35"/>
  <c r="U224" i="35"/>
  <c r="R224" i="35"/>
  <c r="W228" i="35"/>
  <c r="U228" i="35"/>
  <c r="R228" i="35"/>
  <c r="W240" i="35"/>
  <c r="U240" i="35"/>
  <c r="R240" i="35"/>
  <c r="W248" i="35"/>
  <c r="U248" i="35"/>
  <c r="R248" i="35"/>
  <c r="W256" i="35"/>
  <c r="U256" i="35"/>
  <c r="R256" i="35"/>
  <c r="W268" i="35"/>
  <c r="U268" i="35"/>
  <c r="R268" i="35"/>
  <c r="W276" i="35"/>
  <c r="U276" i="35"/>
  <c r="R276" i="35"/>
  <c r="W288" i="35"/>
  <c r="U288" i="35"/>
  <c r="R288" i="35"/>
  <c r="W296" i="35"/>
  <c r="U296" i="35"/>
  <c r="R296" i="35"/>
  <c r="W308" i="35"/>
  <c r="U308" i="35"/>
  <c r="R308" i="35"/>
  <c r="W316" i="35"/>
  <c r="U316" i="35"/>
  <c r="R316" i="35"/>
  <c r="W328" i="35"/>
  <c r="U328" i="35"/>
  <c r="R328" i="35"/>
  <c r="W336" i="35"/>
  <c r="U336" i="35"/>
  <c r="R336" i="35"/>
  <c r="W344" i="35"/>
  <c r="U344" i="35"/>
  <c r="R344" i="35"/>
  <c r="W356" i="35"/>
  <c r="U356" i="35"/>
  <c r="R356" i="35"/>
  <c r="W364" i="35"/>
  <c r="U364" i="35"/>
  <c r="R364" i="35"/>
  <c r="W372" i="35"/>
  <c r="U372" i="35"/>
  <c r="R372" i="35"/>
  <c r="W380" i="35"/>
  <c r="U380" i="35"/>
  <c r="R380" i="35"/>
  <c r="W392" i="35"/>
  <c r="U392" i="35"/>
  <c r="R392" i="35"/>
  <c r="U400" i="35"/>
  <c r="W400" i="35"/>
  <c r="R400" i="35"/>
  <c r="U408" i="35"/>
  <c r="R408" i="35"/>
  <c r="W408" i="35"/>
  <c r="U420" i="35"/>
  <c r="W420" i="35"/>
  <c r="R420" i="35"/>
  <c r="U424" i="35"/>
  <c r="R424" i="35"/>
  <c r="W424" i="35"/>
  <c r="U428" i="35"/>
  <c r="W428" i="35"/>
  <c r="R428" i="35"/>
  <c r="U440" i="35"/>
  <c r="R440" i="35"/>
  <c r="W440" i="35"/>
  <c r="U452" i="35"/>
  <c r="W452" i="35"/>
  <c r="R452" i="35"/>
  <c r="U460" i="35"/>
  <c r="W460" i="35"/>
  <c r="R460" i="35"/>
  <c r="U468" i="35"/>
  <c r="W468" i="35"/>
  <c r="R468" i="35"/>
  <c r="U476" i="35"/>
  <c r="W476" i="35"/>
  <c r="R476" i="35"/>
  <c r="U484" i="35"/>
  <c r="W484" i="35"/>
  <c r="R484" i="35"/>
  <c r="W497" i="35"/>
  <c r="R497" i="35"/>
  <c r="U497" i="35"/>
  <c r="R62" i="35"/>
  <c r="R74" i="35"/>
  <c r="R106" i="35"/>
  <c r="R138" i="35"/>
  <c r="R170" i="35"/>
  <c r="U258" i="35"/>
  <c r="U274" i="35"/>
  <c r="U290" i="35"/>
  <c r="U306" i="35"/>
  <c r="U322" i="35"/>
  <c r="U338" i="35"/>
  <c r="U354" i="35"/>
  <c r="U370" i="35"/>
  <c r="U386" i="35"/>
  <c r="U402" i="35"/>
  <c r="U418" i="35"/>
  <c r="U434" i="35"/>
  <c r="U450" i="35"/>
  <c r="U466" i="35"/>
  <c r="U482" i="35"/>
  <c r="U130" i="35"/>
  <c r="U146" i="35"/>
  <c r="U162" i="35"/>
  <c r="U178" i="35"/>
  <c r="U194" i="35"/>
  <c r="U210" i="35"/>
  <c r="U226" i="35"/>
  <c r="U242" i="35"/>
  <c r="R177" i="35"/>
  <c r="R92" i="35"/>
  <c r="R500" i="35"/>
  <c r="U500" i="35"/>
  <c r="W64" i="35"/>
  <c r="U64" i="35"/>
  <c r="R64" i="35"/>
  <c r="W76" i="35"/>
  <c r="U76" i="35"/>
  <c r="R76" i="35"/>
  <c r="W88" i="35"/>
  <c r="U88" i="35"/>
  <c r="R88" i="35"/>
  <c r="W100" i="35"/>
  <c r="R100" i="35"/>
  <c r="U100" i="35"/>
  <c r="W108" i="35"/>
  <c r="U108" i="35"/>
  <c r="R108" i="35"/>
  <c r="W116" i="35"/>
  <c r="U116" i="35"/>
  <c r="R116" i="35"/>
  <c r="W128" i="35"/>
  <c r="U128" i="35"/>
  <c r="R128" i="35"/>
  <c r="W140" i="35"/>
  <c r="U140" i="35"/>
  <c r="R140" i="35"/>
  <c r="W148" i="35"/>
  <c r="U148" i="35"/>
  <c r="R148" i="35"/>
  <c r="W164" i="35"/>
  <c r="U164" i="35"/>
  <c r="R164" i="35"/>
  <c r="W176" i="35"/>
  <c r="U176" i="35"/>
  <c r="R176" i="35"/>
  <c r="W188" i="35"/>
  <c r="U188" i="35"/>
  <c r="R188" i="35"/>
  <c r="W208" i="35"/>
  <c r="U208" i="35"/>
  <c r="R208" i="35"/>
  <c r="W232" i="35"/>
  <c r="U232" i="35"/>
  <c r="R232" i="35"/>
  <c r="W244" i="35"/>
  <c r="U244" i="35"/>
  <c r="R244" i="35"/>
  <c r="W252" i="35"/>
  <c r="U252" i="35"/>
  <c r="R252" i="35"/>
  <c r="W264" i="35"/>
  <c r="U264" i="35"/>
  <c r="R264" i="35"/>
  <c r="W272" i="35"/>
  <c r="U272" i="35"/>
  <c r="R272" i="35"/>
  <c r="W284" i="35"/>
  <c r="U284" i="35"/>
  <c r="R284" i="35"/>
  <c r="W292" i="35"/>
  <c r="U292" i="35"/>
  <c r="R292" i="35"/>
  <c r="W300" i="35"/>
  <c r="U300" i="35"/>
  <c r="R300" i="35"/>
  <c r="W312" i="35"/>
  <c r="U312" i="35"/>
  <c r="R312" i="35"/>
  <c r="W320" i="35"/>
  <c r="U320" i="35"/>
  <c r="R320" i="35"/>
  <c r="W332" i="35"/>
  <c r="U332" i="35"/>
  <c r="R332" i="35"/>
  <c r="W340" i="35"/>
  <c r="U340" i="35"/>
  <c r="R340" i="35"/>
  <c r="W352" i="35"/>
  <c r="U352" i="35"/>
  <c r="R352" i="35"/>
  <c r="W360" i="35"/>
  <c r="U360" i="35"/>
  <c r="R360" i="35"/>
  <c r="W376" i="35"/>
  <c r="U376" i="35"/>
  <c r="R376" i="35"/>
  <c r="W384" i="35"/>
  <c r="U384" i="35"/>
  <c r="R384" i="35"/>
  <c r="W396" i="35"/>
  <c r="U396" i="35"/>
  <c r="R396" i="35"/>
  <c r="U404" i="35"/>
  <c r="W404" i="35"/>
  <c r="R404" i="35"/>
  <c r="U416" i="35"/>
  <c r="W416" i="35"/>
  <c r="R416" i="35"/>
  <c r="U432" i="35"/>
  <c r="W432" i="35"/>
  <c r="R432" i="35"/>
  <c r="U436" i="35"/>
  <c r="W436" i="35"/>
  <c r="R436" i="35"/>
  <c r="U444" i="35"/>
  <c r="W444" i="35"/>
  <c r="R444" i="35"/>
  <c r="U456" i="35"/>
  <c r="R456" i="35"/>
  <c r="W456" i="35"/>
  <c r="U464" i="35"/>
  <c r="W464" i="35"/>
  <c r="R464" i="35"/>
  <c r="U472" i="35"/>
  <c r="R472" i="35"/>
  <c r="W472" i="35"/>
  <c r="U480" i="35"/>
  <c r="W480" i="35"/>
  <c r="R480" i="35"/>
  <c r="W492" i="35"/>
  <c r="U492" i="35"/>
  <c r="W501" i="35"/>
  <c r="R501" i="35"/>
  <c r="U501" i="35"/>
  <c r="W505" i="35"/>
  <c r="R505" i="35"/>
  <c r="U505" i="35"/>
  <c r="R156" i="35"/>
  <c r="W487" i="35"/>
  <c r="W227" i="35"/>
  <c r="W291" i="35"/>
  <c r="W355" i="35"/>
  <c r="W99" i="35"/>
  <c r="W163" i="35"/>
  <c r="U451" i="35"/>
  <c r="U467" i="35"/>
  <c r="U483" i="35"/>
  <c r="W67" i="35"/>
  <c r="W131" i="35"/>
  <c r="W195" i="35"/>
  <c r="W259" i="35"/>
  <c r="W323" i="35"/>
  <c r="W387" i="35"/>
  <c r="R124" i="35"/>
  <c r="R81" i="35"/>
  <c r="U493" i="35"/>
  <c r="W461" i="35"/>
  <c r="W58" i="35"/>
  <c r="U58" i="35"/>
  <c r="R58" i="35"/>
  <c r="U62" i="35"/>
  <c r="W62" i="35"/>
  <c r="W66" i="35"/>
  <c r="U66" i="35"/>
  <c r="R66" i="35"/>
  <c r="U70" i="35"/>
  <c r="W70" i="35"/>
  <c r="W74" i="35"/>
  <c r="U74" i="35"/>
  <c r="U78" i="35"/>
  <c r="R78" i="35"/>
  <c r="W82" i="35"/>
  <c r="U82" i="35"/>
  <c r="R82" i="35"/>
  <c r="U86" i="35"/>
  <c r="W86" i="35"/>
  <c r="W90" i="35"/>
  <c r="U90" i="35"/>
  <c r="U94" i="35"/>
  <c r="W94" i="35"/>
  <c r="R94" i="35"/>
  <c r="W98" i="35"/>
  <c r="U98" i="35"/>
  <c r="R98" i="35"/>
  <c r="U102" i="35"/>
  <c r="W102" i="35"/>
  <c r="W106" i="35"/>
  <c r="U106" i="35"/>
  <c r="U110" i="35"/>
  <c r="R110" i="35"/>
  <c r="W114" i="35"/>
  <c r="R114" i="35"/>
  <c r="W118" i="35"/>
  <c r="U118" i="35"/>
  <c r="W122" i="35"/>
  <c r="U126" i="35"/>
  <c r="W126" i="35"/>
  <c r="R126" i="35"/>
  <c r="W130" i="35"/>
  <c r="R130" i="35"/>
  <c r="W134" i="35"/>
  <c r="U134" i="35"/>
  <c r="W138" i="35"/>
  <c r="U142" i="35"/>
  <c r="R142" i="35"/>
  <c r="W146" i="35"/>
  <c r="R146" i="35"/>
  <c r="W150" i="35"/>
  <c r="U150" i="35"/>
  <c r="W154" i="35"/>
  <c r="U158" i="35"/>
  <c r="W158" i="35"/>
  <c r="R158" i="35"/>
  <c r="W162" i="35"/>
  <c r="R162" i="35"/>
  <c r="W166" i="35"/>
  <c r="U166" i="35"/>
  <c r="W170" i="35"/>
  <c r="U174" i="35"/>
  <c r="R174" i="35"/>
  <c r="W178" i="35"/>
  <c r="R178" i="35"/>
  <c r="W182" i="35"/>
  <c r="U182" i="35"/>
  <c r="W186" i="35"/>
  <c r="U190" i="35"/>
  <c r="W190" i="35"/>
  <c r="W194" i="35"/>
  <c r="W198" i="35"/>
  <c r="U198" i="35"/>
  <c r="W202" i="35"/>
  <c r="U206" i="35"/>
  <c r="W210" i="35"/>
  <c r="W214" i="35"/>
  <c r="U214" i="35"/>
  <c r="W218" i="35"/>
  <c r="U222" i="35"/>
  <c r="W222" i="35"/>
  <c r="W226" i="35"/>
  <c r="W230" i="35"/>
  <c r="U230" i="35"/>
  <c r="W234" i="35"/>
  <c r="U238" i="35"/>
  <c r="W242" i="35"/>
  <c r="W246" i="35"/>
  <c r="U246" i="35"/>
  <c r="W250" i="35"/>
  <c r="U254" i="35"/>
  <c r="W254" i="35"/>
  <c r="W258" i="35"/>
  <c r="W262" i="35"/>
  <c r="U262" i="35"/>
  <c r="W266" i="35"/>
  <c r="U270" i="35"/>
  <c r="W274" i="35"/>
  <c r="W278" i="35"/>
  <c r="U278" i="35"/>
  <c r="W282" i="35"/>
  <c r="U286" i="35"/>
  <c r="W286" i="35"/>
  <c r="W290" i="35"/>
  <c r="W294" i="35"/>
  <c r="U294" i="35"/>
  <c r="W298" i="35"/>
  <c r="U302" i="35"/>
  <c r="W306" i="35"/>
  <c r="W310" i="35"/>
  <c r="U310" i="35"/>
  <c r="W314" i="35"/>
  <c r="U318" i="35"/>
  <c r="W318" i="35"/>
  <c r="W322" i="35"/>
  <c r="W326" i="35"/>
  <c r="U326" i="35"/>
  <c r="W330" i="35"/>
  <c r="U334" i="35"/>
  <c r="W338" i="35"/>
  <c r="W342" i="35"/>
  <c r="U342" i="35"/>
  <c r="W346" i="35"/>
  <c r="U350" i="35"/>
  <c r="W350" i="35"/>
  <c r="W354" i="35"/>
  <c r="W358" i="35"/>
  <c r="U358" i="35"/>
  <c r="W362" i="35"/>
  <c r="U366" i="35"/>
  <c r="W370" i="35"/>
  <c r="W374" i="35"/>
  <c r="U374" i="35"/>
  <c r="W378" i="35"/>
  <c r="U382" i="35"/>
  <c r="W382" i="35"/>
  <c r="W386" i="35"/>
  <c r="W390" i="35"/>
  <c r="U390" i="35"/>
  <c r="W394" i="35"/>
  <c r="W398" i="35"/>
  <c r="U398" i="35"/>
  <c r="W402" i="35"/>
  <c r="W406" i="35"/>
  <c r="U406" i="35"/>
  <c r="W410" i="35"/>
  <c r="W414" i="35"/>
  <c r="U414" i="35"/>
  <c r="W418" i="35"/>
  <c r="W422" i="35"/>
  <c r="U422" i="35"/>
  <c r="W426" i="35"/>
  <c r="W430" i="35"/>
  <c r="U430" i="35"/>
  <c r="W434" i="35"/>
  <c r="W438" i="35"/>
  <c r="U438" i="35"/>
  <c r="W442" i="35"/>
  <c r="W446" i="35"/>
  <c r="U446" i="35"/>
  <c r="W450" i="35"/>
  <c r="W454" i="35"/>
  <c r="U454" i="35"/>
  <c r="W458" i="35"/>
  <c r="W462" i="35"/>
  <c r="U462" i="35"/>
  <c r="W466" i="35"/>
  <c r="W470" i="35"/>
  <c r="U470" i="35"/>
  <c r="W474" i="35"/>
  <c r="W478" i="35"/>
  <c r="U478" i="35"/>
  <c r="W482" i="35"/>
  <c r="W486" i="35"/>
  <c r="U486" i="35"/>
  <c r="U490" i="35"/>
  <c r="U494" i="35"/>
  <c r="W494" i="35"/>
  <c r="W499" i="35"/>
  <c r="U499" i="35"/>
  <c r="U503" i="35"/>
  <c r="W503" i="35"/>
  <c r="U495" i="35"/>
  <c r="R495" i="35"/>
  <c r="R490" i="35"/>
  <c r="R154" i="35"/>
  <c r="R122" i="35"/>
  <c r="R90" i="35"/>
  <c r="U474" i="35"/>
  <c r="U458" i="35"/>
  <c r="U442" i="35"/>
  <c r="U426" i="35"/>
  <c r="U410" i="35"/>
  <c r="U394" i="35"/>
  <c r="U378" i="35"/>
  <c r="U362" i="35"/>
  <c r="U346" i="35"/>
  <c r="U330" i="35"/>
  <c r="U314" i="35"/>
  <c r="U298" i="35"/>
  <c r="U282" i="35"/>
  <c r="U266" i="35"/>
  <c r="U250" i="35"/>
  <c r="U234" i="35"/>
  <c r="U218" i="35"/>
  <c r="U202" i="35"/>
  <c r="U186" i="35"/>
  <c r="U170" i="35"/>
  <c r="U154" i="35"/>
  <c r="U138" i="35"/>
  <c r="U122" i="35"/>
  <c r="W490" i="35"/>
  <c r="R59" i="35"/>
  <c r="W59" i="35"/>
  <c r="U59" i="35"/>
  <c r="W63" i="35"/>
  <c r="R63" i="35"/>
  <c r="U63" i="35"/>
  <c r="R67" i="35"/>
  <c r="U67" i="35"/>
  <c r="W71" i="35"/>
  <c r="R71" i="35"/>
  <c r="R75" i="35"/>
  <c r="W75" i="35"/>
  <c r="U75" i="35"/>
  <c r="W79" i="35"/>
  <c r="R79" i="35"/>
  <c r="U79" i="35"/>
  <c r="R83" i="35"/>
  <c r="U83" i="35"/>
  <c r="W83" i="35"/>
  <c r="W87" i="35"/>
  <c r="R87" i="35"/>
  <c r="R91" i="35"/>
  <c r="W91" i="35"/>
  <c r="U91" i="35"/>
  <c r="W95" i="35"/>
  <c r="R95" i="35"/>
  <c r="U95" i="35"/>
  <c r="R99" i="35"/>
  <c r="U99" i="35"/>
  <c r="W103" i="35"/>
  <c r="R103" i="35"/>
  <c r="R107" i="35"/>
  <c r="W107" i="35"/>
  <c r="U107" i="35"/>
  <c r="W111" i="35"/>
  <c r="R111" i="35"/>
  <c r="U111" i="35"/>
  <c r="U115" i="35"/>
  <c r="R115" i="35"/>
  <c r="W115" i="35"/>
  <c r="W119" i="35"/>
  <c r="R119" i="35"/>
  <c r="U119" i="35"/>
  <c r="R123" i="35"/>
  <c r="W123" i="35"/>
  <c r="W127" i="35"/>
  <c r="R127" i="35"/>
  <c r="U127" i="35"/>
  <c r="R131" i="35"/>
  <c r="W135" i="35"/>
  <c r="R135" i="35"/>
  <c r="U135" i="35"/>
  <c r="R139" i="35"/>
  <c r="W139" i="35"/>
  <c r="W143" i="35"/>
  <c r="R143" i="35"/>
  <c r="U143" i="35"/>
  <c r="R147" i="35"/>
  <c r="W147" i="35"/>
  <c r="W151" i="35"/>
  <c r="R151" i="35"/>
  <c r="U151" i="35"/>
  <c r="R155" i="35"/>
  <c r="W155" i="35"/>
  <c r="W159" i="35"/>
  <c r="R159" i="35"/>
  <c r="U159" i="35"/>
  <c r="R163" i="35"/>
  <c r="W167" i="35"/>
  <c r="R167" i="35"/>
  <c r="U167" i="35"/>
  <c r="R171" i="35"/>
  <c r="W171" i="35"/>
  <c r="W175" i="35"/>
  <c r="R175" i="35"/>
  <c r="U175" i="35"/>
  <c r="R179" i="35"/>
  <c r="W179" i="35"/>
  <c r="W183" i="35"/>
  <c r="R183" i="35"/>
  <c r="U183" i="35"/>
  <c r="W187" i="35"/>
  <c r="R187" i="35"/>
  <c r="W191" i="35"/>
  <c r="R191" i="35"/>
  <c r="U191" i="35"/>
  <c r="R195" i="35"/>
  <c r="W199" i="35"/>
  <c r="R199" i="35"/>
  <c r="U199" i="35"/>
  <c r="W203" i="35"/>
  <c r="R203" i="35"/>
  <c r="W207" i="35"/>
  <c r="R207" i="35"/>
  <c r="U207" i="35"/>
  <c r="W211" i="35"/>
  <c r="R211" i="35"/>
  <c r="W215" i="35"/>
  <c r="R215" i="35"/>
  <c r="U215" i="35"/>
  <c r="W219" i="35"/>
  <c r="R219" i="35"/>
  <c r="W223" i="35"/>
  <c r="R223" i="35"/>
  <c r="U223" i="35"/>
  <c r="R227" i="35"/>
  <c r="W231" i="35"/>
  <c r="R231" i="35"/>
  <c r="U231" i="35"/>
  <c r="W235" i="35"/>
  <c r="R235" i="35"/>
  <c r="W239" i="35"/>
  <c r="R239" i="35"/>
  <c r="U239" i="35"/>
  <c r="W243" i="35"/>
  <c r="R243" i="35"/>
  <c r="W247" i="35"/>
  <c r="R247" i="35"/>
  <c r="U247" i="35"/>
  <c r="W251" i="35"/>
  <c r="R251" i="35"/>
  <c r="W255" i="35"/>
  <c r="R255" i="35"/>
  <c r="U255" i="35"/>
  <c r="R259" i="35"/>
  <c r="W263" i="35"/>
  <c r="R263" i="35"/>
  <c r="U263" i="35"/>
  <c r="W267" i="35"/>
  <c r="R267" i="35"/>
  <c r="W271" i="35"/>
  <c r="R271" i="35"/>
  <c r="U271" i="35"/>
  <c r="W275" i="35"/>
  <c r="R275" i="35"/>
  <c r="W279" i="35"/>
  <c r="R279" i="35"/>
  <c r="U279" i="35"/>
  <c r="W283" i="35"/>
  <c r="R283" i="35"/>
  <c r="W287" i="35"/>
  <c r="R287" i="35"/>
  <c r="U287" i="35"/>
  <c r="R291" i="35"/>
  <c r="W295" i="35"/>
  <c r="R295" i="35"/>
  <c r="U295" i="35"/>
  <c r="W299" i="35"/>
  <c r="R299" i="35"/>
  <c r="W303" i="35"/>
  <c r="R303" i="35"/>
  <c r="U303" i="35"/>
  <c r="W307" i="35"/>
  <c r="R307" i="35"/>
  <c r="W311" i="35"/>
  <c r="R311" i="35"/>
  <c r="U311" i="35"/>
  <c r="W315" i="35"/>
  <c r="R315" i="35"/>
  <c r="W319" i="35"/>
  <c r="R319" i="35"/>
  <c r="U319" i="35"/>
  <c r="R323" i="35"/>
  <c r="W327" i="35"/>
  <c r="R327" i="35"/>
  <c r="U327" i="35"/>
  <c r="W331" i="35"/>
  <c r="R331" i="35"/>
  <c r="W335" i="35"/>
  <c r="R335" i="35"/>
  <c r="U335" i="35"/>
  <c r="W339" i="35"/>
  <c r="R339" i="35"/>
  <c r="W343" i="35"/>
  <c r="R343" i="35"/>
  <c r="U343" i="35"/>
  <c r="W347" i="35"/>
  <c r="R347" i="35"/>
  <c r="W351" i="35"/>
  <c r="R351" i="35"/>
  <c r="U351" i="35"/>
  <c r="R355" i="35"/>
  <c r="W359" i="35"/>
  <c r="R359" i="35"/>
  <c r="U359" i="35"/>
  <c r="W363" i="35"/>
  <c r="R363" i="35"/>
  <c r="W367" i="35"/>
  <c r="R367" i="35"/>
  <c r="U367" i="35"/>
  <c r="W371" i="35"/>
  <c r="R371" i="35"/>
  <c r="W375" i="35"/>
  <c r="R375" i="35"/>
  <c r="U375" i="35"/>
  <c r="W379" i="35"/>
  <c r="R379" i="35"/>
  <c r="W383" i="35"/>
  <c r="R383" i="35"/>
  <c r="U383" i="35"/>
  <c r="R387" i="35"/>
  <c r="W391" i="35"/>
  <c r="R391" i="35"/>
  <c r="U391" i="35"/>
  <c r="W395" i="35"/>
  <c r="R395" i="35"/>
  <c r="W399" i="35"/>
  <c r="R399" i="35"/>
  <c r="U399" i="35"/>
  <c r="W403" i="35"/>
  <c r="R403" i="35"/>
  <c r="W407" i="35"/>
  <c r="R407" i="35"/>
  <c r="U407" i="35"/>
  <c r="W411" i="35"/>
  <c r="R411" i="35"/>
  <c r="W415" i="35"/>
  <c r="R415" i="35"/>
  <c r="U415" i="35"/>
  <c r="W419" i="35"/>
  <c r="R419" i="35"/>
  <c r="W423" i="35"/>
  <c r="R423" i="35"/>
  <c r="U423" i="35"/>
  <c r="W427" i="35"/>
  <c r="R427" i="35"/>
  <c r="W431" i="35"/>
  <c r="R431" i="35"/>
  <c r="U431" i="35"/>
  <c r="W435" i="35"/>
  <c r="R435" i="35"/>
  <c r="W439" i="35"/>
  <c r="R439" i="35"/>
  <c r="U439" i="35"/>
  <c r="W443" i="35"/>
  <c r="R443" i="35"/>
  <c r="W447" i="35"/>
  <c r="R447" i="35"/>
  <c r="U447" i="35"/>
  <c r="U455" i="35"/>
  <c r="U463" i="35"/>
  <c r="U471" i="35"/>
  <c r="U479" i="35"/>
  <c r="R499" i="35"/>
  <c r="R494" i="35"/>
  <c r="R486" i="35"/>
  <c r="R478" i="35"/>
  <c r="R470" i="35"/>
  <c r="R462" i="35"/>
  <c r="R454" i="35"/>
  <c r="R446" i="35"/>
  <c r="R438" i="35"/>
  <c r="R430" i="35"/>
  <c r="R422" i="35"/>
  <c r="R414" i="35"/>
  <c r="R406" i="35"/>
  <c r="R398" i="35"/>
  <c r="R390" i="35"/>
  <c r="R382" i="35"/>
  <c r="R374" i="35"/>
  <c r="R366" i="35"/>
  <c r="R358" i="35"/>
  <c r="R350" i="35"/>
  <c r="R342" i="35"/>
  <c r="R334" i="35"/>
  <c r="R326" i="35"/>
  <c r="R318" i="35"/>
  <c r="R310" i="35"/>
  <c r="R302" i="35"/>
  <c r="R294" i="35"/>
  <c r="R286" i="35"/>
  <c r="R278" i="35"/>
  <c r="R270" i="35"/>
  <c r="R262" i="35"/>
  <c r="R254" i="35"/>
  <c r="R246" i="35"/>
  <c r="R238" i="35"/>
  <c r="R230" i="35"/>
  <c r="R222" i="35"/>
  <c r="R214" i="35"/>
  <c r="R206" i="35"/>
  <c r="R198" i="35"/>
  <c r="R190" i="35"/>
  <c r="R182" i="35"/>
  <c r="R150" i="35"/>
  <c r="R118" i="35"/>
  <c r="R86" i="35"/>
  <c r="U435" i="35"/>
  <c r="U419" i="35"/>
  <c r="U403" i="35"/>
  <c r="U387" i="35"/>
  <c r="U371" i="35"/>
  <c r="U355" i="35"/>
  <c r="U339" i="35"/>
  <c r="U323" i="35"/>
  <c r="U307" i="35"/>
  <c r="U291" i="35"/>
  <c r="U275" i="35"/>
  <c r="U259" i="35"/>
  <c r="U243" i="35"/>
  <c r="U227" i="35"/>
  <c r="U211" i="35"/>
  <c r="U195" i="35"/>
  <c r="U179" i="35"/>
  <c r="U163" i="35"/>
  <c r="U147" i="35"/>
  <c r="U131" i="35"/>
  <c r="U114" i="35"/>
  <c r="U87" i="35"/>
  <c r="W366" i="35"/>
  <c r="W302" i="35"/>
  <c r="W238" i="35"/>
  <c r="W174" i="35"/>
  <c r="W110" i="35"/>
  <c r="W451" i="35"/>
  <c r="W455" i="35"/>
  <c r="W459" i="35"/>
  <c r="W463" i="35"/>
  <c r="W467" i="35"/>
  <c r="W471" i="35"/>
  <c r="W475" i="35"/>
  <c r="W479" i="35"/>
  <c r="W483" i="35"/>
  <c r="W491" i="35"/>
  <c r="U491" i="35"/>
  <c r="W496" i="35"/>
  <c r="W500" i="35"/>
  <c r="W504" i="35"/>
  <c r="R483" i="35"/>
  <c r="R479" i="35"/>
  <c r="R475" i="35"/>
  <c r="R471" i="35"/>
  <c r="R467" i="35"/>
  <c r="R463" i="35"/>
  <c r="R459" i="35"/>
  <c r="R455" i="35"/>
  <c r="R451" i="35"/>
  <c r="U504" i="35"/>
  <c r="U496" i="35"/>
  <c r="R7" i="35"/>
  <c r="R488" i="35"/>
  <c r="U487" i="35"/>
  <c r="R487" i="35"/>
  <c r="W488" i="35"/>
  <c r="AQ8" i="36"/>
  <c r="AQ9" i="36"/>
  <c r="AQ10" i="36"/>
  <c r="AQ11" i="36"/>
  <c r="AQ12" i="36"/>
  <c r="AQ13" i="36"/>
  <c r="AQ14" i="36"/>
  <c r="AQ15" i="36"/>
  <c r="AQ16" i="36"/>
  <c r="AQ17" i="36"/>
  <c r="AQ18" i="36"/>
  <c r="AQ19" i="36"/>
  <c r="AQ20" i="36"/>
  <c r="AQ21" i="36"/>
  <c r="AQ22" i="36"/>
  <c r="AQ23" i="36"/>
  <c r="AQ24" i="36"/>
  <c r="AQ25" i="36"/>
  <c r="AQ26" i="36"/>
  <c r="AQ27" i="36"/>
  <c r="AQ28" i="36"/>
  <c r="AQ29" i="36"/>
  <c r="AQ30" i="36"/>
  <c r="AQ31" i="36"/>
  <c r="AQ32" i="36"/>
  <c r="AQ33" i="36"/>
  <c r="AQ34" i="36"/>
  <c r="AQ35" i="36"/>
  <c r="AQ36" i="36"/>
  <c r="AQ37" i="36"/>
  <c r="AQ38" i="36"/>
  <c r="AQ39" i="36"/>
  <c r="AQ40" i="36"/>
  <c r="AQ41" i="36"/>
  <c r="AQ42" i="36"/>
  <c r="AQ43" i="36"/>
  <c r="AQ44" i="36"/>
  <c r="AQ45" i="36"/>
  <c r="AQ46" i="36"/>
  <c r="AQ47" i="36"/>
  <c r="AQ48" i="36"/>
  <c r="AQ49" i="36"/>
  <c r="AQ50" i="36"/>
  <c r="AQ51" i="36"/>
  <c r="AQ52" i="36"/>
  <c r="AQ53" i="36"/>
  <c r="AQ54" i="36"/>
  <c r="AQ55" i="36"/>
  <c r="AQ56" i="36"/>
  <c r="AQ57" i="36"/>
  <c r="AQ58" i="36"/>
  <c r="AQ59" i="36"/>
  <c r="AQ60" i="36"/>
  <c r="AQ61" i="36"/>
  <c r="AQ62" i="36"/>
  <c r="AQ63" i="36"/>
  <c r="AQ64" i="36"/>
  <c r="AQ65" i="36"/>
  <c r="AQ66" i="36"/>
  <c r="AQ67" i="36"/>
  <c r="AQ68" i="36"/>
  <c r="AQ69" i="36"/>
  <c r="AQ70" i="36"/>
  <c r="AQ71" i="36"/>
  <c r="AQ72" i="36"/>
  <c r="AQ73" i="36"/>
  <c r="AQ74" i="36"/>
  <c r="AQ75" i="36"/>
  <c r="AQ76" i="36"/>
  <c r="AQ77" i="36"/>
  <c r="AQ78" i="36"/>
  <c r="AQ79" i="36"/>
  <c r="AQ80" i="36"/>
  <c r="AQ81" i="36"/>
  <c r="AQ82" i="36"/>
  <c r="AQ83" i="36"/>
  <c r="AQ84" i="36"/>
  <c r="AQ85" i="36"/>
  <c r="AQ86" i="36"/>
  <c r="AQ87" i="36"/>
  <c r="AQ88" i="36"/>
  <c r="AQ89" i="36"/>
  <c r="AQ90" i="36"/>
  <c r="AQ91" i="36"/>
  <c r="AQ92" i="36"/>
  <c r="AQ93" i="36"/>
  <c r="AQ94" i="36"/>
  <c r="AQ95" i="36"/>
  <c r="AQ96" i="36"/>
  <c r="AQ97" i="36"/>
  <c r="AQ98" i="36"/>
  <c r="AQ99" i="36"/>
  <c r="AQ100" i="36"/>
  <c r="AQ101" i="36"/>
  <c r="AQ102" i="36"/>
  <c r="AQ103" i="36"/>
  <c r="AQ104" i="36"/>
  <c r="AQ105" i="36"/>
  <c r="AQ106" i="36"/>
  <c r="AQ107" i="36"/>
  <c r="AQ108" i="36"/>
  <c r="AQ109" i="36"/>
  <c r="AQ110" i="36"/>
  <c r="AQ111" i="36"/>
  <c r="AQ112" i="36"/>
  <c r="AQ113" i="36"/>
  <c r="AQ114" i="36"/>
  <c r="AQ115" i="36"/>
  <c r="AQ116" i="36"/>
  <c r="AQ117" i="36"/>
  <c r="AQ118" i="36"/>
  <c r="AQ119" i="36"/>
  <c r="AQ120" i="36"/>
  <c r="AQ121" i="36"/>
  <c r="AQ122" i="36"/>
  <c r="AQ123" i="36"/>
  <c r="AQ124" i="36"/>
  <c r="AQ125" i="36"/>
  <c r="AQ126" i="36"/>
  <c r="AQ127" i="36"/>
  <c r="AQ128" i="36"/>
  <c r="AQ129" i="36"/>
  <c r="AQ130" i="36"/>
  <c r="AQ131" i="36"/>
  <c r="AQ132" i="36"/>
  <c r="AQ133" i="36"/>
  <c r="AQ134" i="36"/>
  <c r="AQ135" i="36"/>
  <c r="AQ136" i="36"/>
  <c r="AQ137" i="36"/>
  <c r="AQ138" i="36"/>
  <c r="AQ139" i="36"/>
  <c r="AQ140" i="36"/>
  <c r="AQ141" i="36"/>
  <c r="AQ142" i="36"/>
  <c r="AQ143" i="36"/>
  <c r="AQ144" i="36"/>
  <c r="AQ145" i="36"/>
  <c r="AQ146" i="36"/>
  <c r="AQ147" i="36"/>
  <c r="AQ148" i="36"/>
  <c r="AQ149" i="36"/>
  <c r="AQ150" i="36"/>
  <c r="AQ151" i="36"/>
  <c r="AQ152" i="36"/>
  <c r="AQ153" i="36"/>
  <c r="AQ154" i="36"/>
  <c r="AQ155" i="36"/>
  <c r="AQ156" i="36"/>
  <c r="AQ157" i="36"/>
  <c r="AQ158" i="36"/>
  <c r="AQ159" i="36"/>
  <c r="AQ160" i="36"/>
  <c r="AQ161" i="36"/>
  <c r="AQ162" i="36"/>
  <c r="AQ163" i="36"/>
  <c r="AQ164" i="36"/>
  <c r="AQ165" i="36"/>
  <c r="AQ166" i="36"/>
  <c r="AQ167" i="36"/>
  <c r="AQ168" i="36"/>
  <c r="AQ169" i="36"/>
  <c r="AQ170" i="36"/>
  <c r="AQ171" i="36"/>
  <c r="AQ172" i="36"/>
  <c r="AQ173" i="36"/>
  <c r="AQ174" i="36"/>
  <c r="AQ175" i="36"/>
  <c r="AQ176" i="36"/>
  <c r="AQ177" i="36"/>
  <c r="AQ178" i="36"/>
  <c r="AQ179" i="36"/>
  <c r="AQ180" i="36"/>
  <c r="AQ181" i="36"/>
  <c r="AQ182" i="36"/>
  <c r="AQ183" i="36"/>
  <c r="AQ184" i="36"/>
  <c r="AQ185" i="36"/>
  <c r="AQ186" i="36"/>
  <c r="AQ187" i="36"/>
  <c r="AQ188" i="36"/>
  <c r="AQ189" i="36"/>
  <c r="AQ190" i="36"/>
  <c r="AQ191" i="36"/>
  <c r="AQ192" i="36"/>
  <c r="AQ193" i="36"/>
  <c r="AQ194" i="36"/>
  <c r="AQ195" i="36"/>
  <c r="AQ196" i="36"/>
  <c r="AQ197" i="36"/>
  <c r="AQ198" i="36"/>
  <c r="AQ199" i="36"/>
  <c r="AQ200" i="36"/>
  <c r="AQ201" i="36"/>
  <c r="AQ202" i="36"/>
  <c r="AQ203" i="36"/>
  <c r="AQ204" i="36"/>
  <c r="AQ205" i="36"/>
  <c r="AQ206" i="36"/>
  <c r="AQ207" i="36"/>
  <c r="AQ208" i="36"/>
  <c r="AQ209" i="36"/>
  <c r="AQ210" i="36"/>
  <c r="AQ211" i="36"/>
  <c r="AQ212" i="36"/>
  <c r="AQ213" i="36"/>
  <c r="AQ214" i="36"/>
  <c r="AQ215" i="36"/>
  <c r="AQ216" i="36"/>
  <c r="AQ217" i="36"/>
  <c r="AQ218" i="36"/>
  <c r="AQ219" i="36"/>
  <c r="AQ220" i="36"/>
  <c r="AQ221" i="36"/>
  <c r="AQ222" i="36"/>
  <c r="AQ223" i="36"/>
  <c r="AQ224" i="36"/>
  <c r="AQ225" i="36"/>
  <c r="AQ226" i="36"/>
  <c r="AQ227" i="36"/>
  <c r="AQ228" i="36"/>
  <c r="AQ229" i="36"/>
  <c r="AQ230" i="36"/>
  <c r="AQ231" i="36"/>
  <c r="AQ232" i="36"/>
  <c r="AQ233" i="36"/>
  <c r="AQ234" i="36"/>
  <c r="AQ235" i="36"/>
  <c r="AQ236" i="36"/>
  <c r="AQ237" i="36"/>
  <c r="AQ238" i="36"/>
  <c r="AQ239" i="36"/>
  <c r="AQ240" i="36"/>
  <c r="AQ241" i="36"/>
  <c r="AQ242" i="36"/>
  <c r="AQ243" i="36"/>
  <c r="AQ244" i="36"/>
  <c r="AQ245" i="36"/>
  <c r="AQ246" i="36"/>
  <c r="AQ247" i="36"/>
  <c r="AQ248" i="36"/>
  <c r="AQ249" i="36"/>
  <c r="AQ250" i="36"/>
  <c r="AQ251" i="36"/>
  <c r="AQ252" i="36"/>
  <c r="AQ253" i="36"/>
  <c r="AQ254" i="36"/>
  <c r="AQ255" i="36"/>
  <c r="AQ256" i="36"/>
  <c r="AQ257" i="36"/>
  <c r="AQ258" i="36"/>
  <c r="AQ259" i="36"/>
  <c r="AQ260" i="36"/>
  <c r="AQ261" i="36"/>
  <c r="AQ262" i="36"/>
  <c r="AQ263" i="36"/>
  <c r="AQ264" i="36"/>
  <c r="AQ265" i="36"/>
  <c r="AQ266" i="36"/>
  <c r="AQ267" i="36"/>
  <c r="AQ268" i="36"/>
  <c r="AQ269" i="36"/>
  <c r="AQ270" i="36"/>
  <c r="AQ271" i="36"/>
  <c r="AQ272" i="36"/>
  <c r="AQ273" i="36"/>
  <c r="AQ274" i="36"/>
  <c r="AQ275" i="36"/>
  <c r="AQ276" i="36"/>
  <c r="AQ277" i="36"/>
  <c r="AQ278" i="36"/>
  <c r="AQ279" i="36"/>
  <c r="AQ280" i="36"/>
  <c r="AQ281" i="36"/>
  <c r="AQ282" i="36"/>
  <c r="AQ283" i="36"/>
  <c r="AQ284" i="36"/>
  <c r="AQ285" i="36"/>
  <c r="AQ286" i="36"/>
  <c r="AQ287" i="36"/>
  <c r="AQ288" i="36"/>
  <c r="AQ289" i="36"/>
  <c r="AQ290" i="36"/>
  <c r="AQ291" i="36"/>
  <c r="AQ292" i="36"/>
  <c r="AQ293" i="36"/>
  <c r="AQ294" i="36"/>
  <c r="AQ295" i="36"/>
  <c r="AQ296" i="36"/>
  <c r="AQ297" i="36"/>
  <c r="AQ298" i="36"/>
  <c r="AQ299" i="36"/>
  <c r="AQ300" i="36"/>
  <c r="AQ301" i="36"/>
  <c r="AQ302" i="36"/>
  <c r="AQ303" i="36"/>
  <c r="AQ304" i="36"/>
  <c r="AQ305" i="36"/>
  <c r="AQ306" i="36"/>
  <c r="AQ307" i="36"/>
  <c r="AQ308" i="36"/>
  <c r="AQ309" i="36"/>
  <c r="AQ310" i="36"/>
  <c r="AQ311" i="36"/>
  <c r="AQ312" i="36"/>
  <c r="AQ313" i="36"/>
  <c r="AQ314" i="36"/>
  <c r="AQ315" i="36"/>
  <c r="AQ316" i="36"/>
  <c r="AQ317" i="36"/>
  <c r="AQ318" i="36"/>
  <c r="AQ319" i="36"/>
  <c r="AQ320" i="36"/>
  <c r="AQ321" i="36"/>
  <c r="AQ322" i="36"/>
  <c r="AQ323" i="36"/>
  <c r="AQ324" i="36"/>
  <c r="AQ325" i="36"/>
  <c r="AQ326" i="36"/>
  <c r="AQ327" i="36"/>
  <c r="AQ328" i="36"/>
  <c r="AQ329" i="36"/>
  <c r="AQ330" i="36"/>
  <c r="AQ331" i="36"/>
  <c r="AQ332" i="36"/>
  <c r="AQ333" i="36"/>
  <c r="AQ334" i="36"/>
  <c r="AQ335" i="36"/>
  <c r="AQ336" i="36"/>
  <c r="AQ337" i="36"/>
  <c r="AQ338" i="36"/>
  <c r="AQ339" i="36"/>
  <c r="AQ340" i="36"/>
  <c r="AQ341" i="36"/>
  <c r="AQ342" i="36"/>
  <c r="AQ343" i="36"/>
  <c r="AQ344" i="36"/>
  <c r="AQ345" i="36"/>
  <c r="AQ346" i="36"/>
  <c r="AQ347" i="36"/>
  <c r="AQ348" i="36"/>
  <c r="AQ349" i="36"/>
  <c r="AQ350" i="36"/>
  <c r="AQ351" i="36"/>
  <c r="AQ352" i="36"/>
  <c r="AQ353" i="36"/>
  <c r="AQ354" i="36"/>
  <c r="AQ355" i="36"/>
  <c r="AQ356" i="36"/>
  <c r="AQ357" i="36"/>
  <c r="AQ358" i="36"/>
  <c r="AQ359" i="36"/>
  <c r="AQ360" i="36"/>
  <c r="AQ361" i="36"/>
  <c r="AQ362" i="36"/>
  <c r="AQ363" i="36"/>
  <c r="AQ364" i="36"/>
  <c r="AQ365" i="36"/>
  <c r="AQ366" i="36"/>
  <c r="AQ367" i="36"/>
  <c r="AQ368" i="36"/>
  <c r="AQ369" i="36"/>
  <c r="AQ370" i="36"/>
  <c r="AQ371" i="36"/>
  <c r="AQ372" i="36"/>
  <c r="AQ373" i="36"/>
  <c r="AQ374" i="36"/>
  <c r="AQ375" i="36"/>
  <c r="AQ376" i="36"/>
  <c r="AQ377" i="36"/>
  <c r="AQ378" i="36"/>
  <c r="AQ379" i="36"/>
  <c r="AQ380" i="36"/>
  <c r="AQ381" i="36"/>
  <c r="AQ382" i="36"/>
  <c r="AQ383" i="36"/>
  <c r="AQ384" i="36"/>
  <c r="AQ385" i="36"/>
  <c r="AQ386" i="36"/>
  <c r="AQ387" i="36"/>
  <c r="AQ388" i="36"/>
  <c r="AQ389" i="36"/>
  <c r="AQ390" i="36"/>
  <c r="AQ391" i="36"/>
  <c r="AQ392" i="36"/>
  <c r="AQ393" i="36"/>
  <c r="AQ394" i="36"/>
  <c r="AQ395" i="36"/>
  <c r="AQ396" i="36"/>
  <c r="AQ397" i="36"/>
  <c r="AQ398" i="36"/>
  <c r="AQ399" i="36"/>
  <c r="AQ400" i="36"/>
  <c r="AQ401" i="36"/>
  <c r="AQ402" i="36"/>
  <c r="AQ403" i="36"/>
  <c r="AQ404" i="36"/>
  <c r="AQ405" i="36"/>
  <c r="AQ406" i="36"/>
  <c r="AQ407" i="36"/>
  <c r="AQ408" i="36"/>
  <c r="AQ409" i="36"/>
  <c r="AQ410" i="36"/>
  <c r="AQ411" i="36"/>
  <c r="AQ412" i="36"/>
  <c r="AQ413" i="36"/>
  <c r="AQ414" i="36"/>
  <c r="AQ415" i="36"/>
  <c r="AQ416" i="36"/>
  <c r="AQ417" i="36"/>
  <c r="AQ418" i="36"/>
  <c r="AQ419" i="36"/>
  <c r="AQ420" i="36"/>
  <c r="AQ421" i="36"/>
  <c r="AQ422" i="36"/>
  <c r="AQ423" i="36"/>
  <c r="AQ424" i="36"/>
  <c r="AQ425" i="36"/>
  <c r="AQ426" i="36"/>
  <c r="AQ427" i="36"/>
  <c r="AQ428" i="36"/>
  <c r="AQ429" i="36"/>
  <c r="AQ430" i="36"/>
  <c r="AQ431" i="36"/>
  <c r="AQ432" i="36"/>
  <c r="AQ433" i="36"/>
  <c r="AQ434" i="36"/>
  <c r="AQ435" i="36"/>
  <c r="AQ436" i="36"/>
  <c r="AQ437" i="36"/>
  <c r="AQ438" i="36"/>
  <c r="AQ439" i="36"/>
  <c r="AQ440" i="36"/>
  <c r="AQ441" i="36"/>
  <c r="AQ442" i="36"/>
  <c r="AQ443" i="36"/>
  <c r="AQ444" i="36"/>
  <c r="AQ445" i="36"/>
  <c r="AQ446" i="36"/>
  <c r="AQ447" i="36"/>
  <c r="AQ448" i="36"/>
  <c r="AQ449" i="36"/>
  <c r="AQ450" i="36"/>
  <c r="AQ451" i="36"/>
  <c r="AQ452" i="36"/>
  <c r="AQ453" i="36"/>
  <c r="AQ454" i="36"/>
  <c r="AQ455" i="36"/>
  <c r="AQ456" i="36"/>
  <c r="AQ457" i="36"/>
  <c r="AQ458" i="36"/>
  <c r="AQ459" i="36"/>
  <c r="AQ460" i="36"/>
  <c r="AQ461" i="36"/>
  <c r="AQ462" i="36"/>
  <c r="AQ463" i="36"/>
  <c r="AQ464" i="36"/>
  <c r="AQ465" i="36"/>
  <c r="AQ466" i="36"/>
  <c r="AQ467" i="36"/>
  <c r="AQ468" i="36"/>
  <c r="AQ469" i="36"/>
  <c r="AQ470" i="36"/>
  <c r="AQ471" i="36"/>
  <c r="AQ472" i="36"/>
  <c r="AQ473" i="36"/>
  <c r="AQ474" i="36"/>
  <c r="AQ475" i="36"/>
  <c r="AQ476" i="36"/>
  <c r="AQ477" i="36"/>
  <c r="AQ478" i="36"/>
  <c r="AQ479" i="36"/>
  <c r="AQ480" i="36"/>
  <c r="AQ481" i="36"/>
  <c r="AQ482" i="36"/>
  <c r="AQ483" i="36"/>
  <c r="AQ484" i="36"/>
  <c r="AQ485" i="36"/>
  <c r="AQ486" i="36"/>
  <c r="AQ487" i="36"/>
  <c r="AQ488" i="36"/>
  <c r="AQ489" i="36"/>
  <c r="AQ490" i="36"/>
  <c r="AQ491" i="36"/>
  <c r="AQ492" i="36"/>
  <c r="AQ493" i="36"/>
  <c r="AQ494" i="36"/>
  <c r="AQ495" i="36"/>
  <c r="AQ496" i="36"/>
  <c r="AQ497" i="36"/>
  <c r="AQ498" i="36"/>
  <c r="AQ499" i="36"/>
  <c r="AQ500" i="36"/>
  <c r="AQ501" i="36"/>
  <c r="AQ502" i="36"/>
  <c r="AQ503" i="36"/>
  <c r="AQ504" i="36"/>
  <c r="AQ505" i="36"/>
  <c r="AQ506"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E35" i="36"/>
  <c r="BE36" i="36"/>
  <c r="BE37" i="36"/>
  <c r="BE38" i="36"/>
  <c r="BE39" i="36"/>
  <c r="BE40" i="36"/>
  <c r="BE41" i="36"/>
  <c r="BE42" i="36"/>
  <c r="BE43" i="36"/>
  <c r="BE44" i="36"/>
  <c r="BE45" i="36"/>
  <c r="BE46" i="36"/>
  <c r="BE47" i="36"/>
  <c r="BE48" i="36"/>
  <c r="BE49" i="36"/>
  <c r="BE50" i="36"/>
  <c r="BE51" i="36"/>
  <c r="BE52" i="36"/>
  <c r="BE53" i="36"/>
  <c r="BE54" i="36"/>
  <c r="BE55" i="36"/>
  <c r="BE56" i="36"/>
  <c r="BE57" i="36"/>
  <c r="BE58" i="36"/>
  <c r="BE59" i="36"/>
  <c r="BE60" i="36"/>
  <c r="BE61" i="36"/>
  <c r="BE62" i="36"/>
  <c r="BE63" i="36"/>
  <c r="BE64" i="36"/>
  <c r="BE65" i="36"/>
  <c r="BE66" i="36"/>
  <c r="BE67" i="36"/>
  <c r="BE68" i="36"/>
  <c r="BE69" i="36"/>
  <c r="BE70" i="36"/>
  <c r="BE71" i="36"/>
  <c r="BE72" i="36"/>
  <c r="BE73" i="36"/>
  <c r="BE74" i="36"/>
  <c r="BE75" i="36"/>
  <c r="BE76" i="36"/>
  <c r="BE77" i="36"/>
  <c r="BE78" i="36"/>
  <c r="BE79" i="36"/>
  <c r="BE80" i="36"/>
  <c r="BE81" i="36"/>
  <c r="BE82" i="36"/>
  <c r="BE83" i="36"/>
  <c r="BE84" i="36"/>
  <c r="BE85" i="36"/>
  <c r="BE86" i="36"/>
  <c r="BE87" i="36"/>
  <c r="BE88" i="36"/>
  <c r="BE89" i="36"/>
  <c r="BE90" i="36"/>
  <c r="BE91" i="36"/>
  <c r="BE92" i="36"/>
  <c r="BE93" i="36"/>
  <c r="BE94" i="36"/>
  <c r="BE95" i="36"/>
  <c r="BE96" i="36"/>
  <c r="BE97" i="36"/>
  <c r="BE98" i="36"/>
  <c r="BE99" i="36"/>
  <c r="BE100" i="36"/>
  <c r="BE101" i="36"/>
  <c r="BE102" i="36"/>
  <c r="BE103" i="36"/>
  <c r="BE104" i="36"/>
  <c r="BE105" i="36"/>
  <c r="BE106" i="36"/>
  <c r="BE107" i="36"/>
  <c r="BE108" i="36"/>
  <c r="BE109" i="36"/>
  <c r="BE110" i="36"/>
  <c r="BE111" i="36"/>
  <c r="BE112" i="36"/>
  <c r="BE113" i="36"/>
  <c r="BE114" i="36"/>
  <c r="BE115" i="36"/>
  <c r="BE116" i="36"/>
  <c r="BE117" i="36"/>
  <c r="BE118" i="36"/>
  <c r="BE119" i="36"/>
  <c r="BE120" i="36"/>
  <c r="BE121" i="36"/>
  <c r="BE122" i="36"/>
  <c r="BE123" i="36"/>
  <c r="BE124" i="36"/>
  <c r="BE125" i="36"/>
  <c r="BE126" i="36"/>
  <c r="BE127" i="36"/>
  <c r="BE128" i="36"/>
  <c r="BE129" i="36"/>
  <c r="BE130" i="36"/>
  <c r="BE131" i="36"/>
  <c r="BE132" i="36"/>
  <c r="BE133" i="36"/>
  <c r="BE134" i="36"/>
  <c r="BE135" i="36"/>
  <c r="BE136" i="36"/>
  <c r="BE137" i="36"/>
  <c r="BE138" i="36"/>
  <c r="BE139" i="36"/>
  <c r="BE140" i="36"/>
  <c r="BE141" i="36"/>
  <c r="BE142" i="36"/>
  <c r="BE143" i="36"/>
  <c r="BE144" i="36"/>
  <c r="BE145" i="36"/>
  <c r="BE146" i="36"/>
  <c r="BE147" i="36"/>
  <c r="BE148" i="36"/>
  <c r="BE149" i="36"/>
  <c r="BE150" i="36"/>
  <c r="BE151" i="36"/>
  <c r="BE152" i="36"/>
  <c r="BE153" i="36"/>
  <c r="BE154" i="36"/>
  <c r="BE155" i="36"/>
  <c r="BE156" i="36"/>
  <c r="BE157" i="36"/>
  <c r="BE158" i="36"/>
  <c r="BE159" i="36"/>
  <c r="BE160" i="36"/>
  <c r="BE161" i="36"/>
  <c r="BE162" i="36"/>
  <c r="BE163" i="36"/>
  <c r="BE164" i="36"/>
  <c r="BE165" i="36"/>
  <c r="BE166" i="36"/>
  <c r="BE167" i="36"/>
  <c r="BE168" i="36"/>
  <c r="BE169" i="36"/>
  <c r="BE170" i="36"/>
  <c r="BE171" i="36"/>
  <c r="BE172" i="36"/>
  <c r="BE173" i="36"/>
  <c r="BE174" i="36"/>
  <c r="BE175" i="36"/>
  <c r="BE176" i="36"/>
  <c r="BE177" i="36"/>
  <c r="BE178" i="36"/>
  <c r="BE179" i="36"/>
  <c r="BE180" i="36"/>
  <c r="BE181" i="36"/>
  <c r="BE182" i="36"/>
  <c r="BE183" i="36"/>
  <c r="BE184" i="36"/>
  <c r="BE185" i="36"/>
  <c r="BE186" i="36"/>
  <c r="BE187" i="36"/>
  <c r="BE188" i="36"/>
  <c r="BE189" i="36"/>
  <c r="BE190" i="36"/>
  <c r="BE191" i="36"/>
  <c r="BE192" i="36"/>
  <c r="BE193" i="36"/>
  <c r="BE194" i="36"/>
  <c r="BE195" i="36"/>
  <c r="BE196" i="36"/>
  <c r="BE197" i="36"/>
  <c r="BE198" i="36"/>
  <c r="BE199" i="36"/>
  <c r="BE200" i="36"/>
  <c r="BE201" i="36"/>
  <c r="BE202" i="36"/>
  <c r="BE203" i="36"/>
  <c r="BE204" i="36"/>
  <c r="BE205" i="36"/>
  <c r="BE206" i="36"/>
  <c r="BE207" i="36"/>
  <c r="BE208" i="36"/>
  <c r="BE209" i="36"/>
  <c r="BE210" i="36"/>
  <c r="BE211" i="36"/>
  <c r="BE212" i="36"/>
  <c r="BE213" i="36"/>
  <c r="BE214" i="36"/>
  <c r="BE215" i="36"/>
  <c r="BE216" i="36"/>
  <c r="BE217" i="36"/>
  <c r="BE218" i="36"/>
  <c r="BE219" i="36"/>
  <c r="BE220" i="36"/>
  <c r="BE221" i="36"/>
  <c r="BE222" i="36"/>
  <c r="BE223" i="36"/>
  <c r="BE224" i="36"/>
  <c r="BE225" i="36"/>
  <c r="BE226" i="36"/>
  <c r="BE227" i="36"/>
  <c r="BE228" i="36"/>
  <c r="BE229" i="36"/>
  <c r="BE230" i="36"/>
  <c r="BE231" i="36"/>
  <c r="BE232" i="36"/>
  <c r="BE233" i="36"/>
  <c r="BE234" i="36"/>
  <c r="BE235" i="36"/>
  <c r="BE236" i="36"/>
  <c r="BE237" i="36"/>
  <c r="BE238" i="36"/>
  <c r="BE239" i="36"/>
  <c r="BE240" i="36"/>
  <c r="BE241" i="36"/>
  <c r="BE242" i="36"/>
  <c r="BE243" i="36"/>
  <c r="BE244" i="36"/>
  <c r="BE245" i="36"/>
  <c r="BE246" i="36"/>
  <c r="BE247" i="36"/>
  <c r="BE248" i="36"/>
  <c r="BE249" i="36"/>
  <c r="BE250" i="36"/>
  <c r="BE251" i="36"/>
  <c r="BE252" i="36"/>
  <c r="BE253" i="36"/>
  <c r="BE254" i="36"/>
  <c r="BE255" i="36"/>
  <c r="BE256" i="36"/>
  <c r="BE257" i="36"/>
  <c r="BE258" i="36"/>
  <c r="BE259" i="36"/>
  <c r="BE260" i="36"/>
  <c r="BE261" i="36"/>
  <c r="BE262" i="36"/>
  <c r="BE263" i="36"/>
  <c r="BE264" i="36"/>
  <c r="BE265" i="36"/>
  <c r="BE266" i="36"/>
  <c r="BE267" i="36"/>
  <c r="BE268" i="36"/>
  <c r="BE269" i="36"/>
  <c r="BE270" i="36"/>
  <c r="BE271" i="36"/>
  <c r="BE272" i="36"/>
  <c r="BE273" i="36"/>
  <c r="BE274" i="36"/>
  <c r="BE275" i="36"/>
  <c r="BE276" i="36"/>
  <c r="BE277" i="36"/>
  <c r="BE278" i="36"/>
  <c r="BE279" i="36"/>
  <c r="BE280" i="36"/>
  <c r="BE281" i="36"/>
  <c r="BE282" i="36"/>
  <c r="BE283" i="36"/>
  <c r="BE284" i="36"/>
  <c r="BE285" i="36"/>
  <c r="BE286" i="36"/>
  <c r="BE287" i="36"/>
  <c r="BE288" i="36"/>
  <c r="BE289" i="36"/>
  <c r="BE290" i="36"/>
  <c r="BE291" i="36"/>
  <c r="BE292" i="36"/>
  <c r="BE293" i="36"/>
  <c r="BE294" i="36"/>
  <c r="BE295" i="36"/>
  <c r="BE296" i="36"/>
  <c r="BE297" i="36"/>
  <c r="BE298" i="36"/>
  <c r="BE299" i="36"/>
  <c r="BE300" i="36"/>
  <c r="BE301" i="36"/>
  <c r="BE302" i="36"/>
  <c r="BE303" i="36"/>
  <c r="BE304" i="36"/>
  <c r="BE305" i="36"/>
  <c r="BE306" i="36"/>
  <c r="BE307" i="36"/>
  <c r="BE308" i="36"/>
  <c r="BE309" i="36"/>
  <c r="BE310" i="36"/>
  <c r="BE311" i="36"/>
  <c r="BE312" i="36"/>
  <c r="BE313" i="36"/>
  <c r="BE314" i="36"/>
  <c r="BE315" i="36"/>
  <c r="BE316" i="36"/>
  <c r="BE317" i="36"/>
  <c r="BE318" i="36"/>
  <c r="BE319" i="36"/>
  <c r="BE320" i="36"/>
  <c r="BE321" i="36"/>
  <c r="BE322" i="36"/>
  <c r="BE323" i="36"/>
  <c r="BE324" i="36"/>
  <c r="BE325" i="36"/>
  <c r="BE326" i="36"/>
  <c r="BE327" i="36"/>
  <c r="BE328" i="36"/>
  <c r="BE329" i="36"/>
  <c r="BE330" i="36"/>
  <c r="BE331" i="36"/>
  <c r="BE332" i="36"/>
  <c r="BE333" i="36"/>
  <c r="BE334" i="36"/>
  <c r="BE335" i="36"/>
  <c r="BE336" i="36"/>
  <c r="BE337" i="36"/>
  <c r="BE338" i="36"/>
  <c r="BE339" i="36"/>
  <c r="BE340" i="36"/>
  <c r="BE341" i="36"/>
  <c r="BE342" i="36"/>
  <c r="BE343" i="36"/>
  <c r="BE344" i="36"/>
  <c r="BE345" i="36"/>
  <c r="BE346" i="36"/>
  <c r="BE347" i="36"/>
  <c r="BE348" i="36"/>
  <c r="BE349" i="36"/>
  <c r="BE350" i="36"/>
  <c r="BE351" i="36"/>
  <c r="BE352" i="36"/>
  <c r="BE353" i="36"/>
  <c r="BE354" i="36"/>
  <c r="BE355" i="36"/>
  <c r="BE356" i="36"/>
  <c r="BE357" i="36"/>
  <c r="BE358" i="36"/>
  <c r="BE359" i="36"/>
  <c r="BE360" i="36"/>
  <c r="BE361" i="36"/>
  <c r="BE362" i="36"/>
  <c r="BE363" i="36"/>
  <c r="BE364" i="36"/>
  <c r="BE365" i="36"/>
  <c r="BE366" i="36"/>
  <c r="BE367" i="36"/>
  <c r="BE368" i="36"/>
  <c r="BE369" i="36"/>
  <c r="BE370" i="36"/>
  <c r="BE371" i="36"/>
  <c r="BE372" i="36"/>
  <c r="BE373" i="36"/>
  <c r="BE374" i="36"/>
  <c r="BE375" i="36"/>
  <c r="BE376" i="36"/>
  <c r="BE377" i="36"/>
  <c r="BE378" i="36"/>
  <c r="BE379" i="36"/>
  <c r="BE380" i="36"/>
  <c r="BE381" i="36"/>
  <c r="BE382" i="36"/>
  <c r="BE383" i="36"/>
  <c r="BE384" i="36"/>
  <c r="BE385" i="36"/>
  <c r="BE386" i="36"/>
  <c r="BE387" i="36"/>
  <c r="BE388" i="36"/>
  <c r="BE389" i="36"/>
  <c r="BE390" i="36"/>
  <c r="BE391" i="36"/>
  <c r="BE392" i="36"/>
  <c r="BE393" i="36"/>
  <c r="BE394" i="36"/>
  <c r="BE395" i="36"/>
  <c r="BE396" i="36"/>
  <c r="BE397" i="36"/>
  <c r="BE398" i="36"/>
  <c r="BE399" i="36"/>
  <c r="BE400" i="36"/>
  <c r="BE401" i="36"/>
  <c r="BE402" i="36"/>
  <c r="BE403" i="36"/>
  <c r="BE404" i="36"/>
  <c r="BE405" i="36"/>
  <c r="BE406" i="36"/>
  <c r="BE407" i="36"/>
  <c r="BE408" i="36"/>
  <c r="BE409" i="36"/>
  <c r="BE410" i="36"/>
  <c r="BE411" i="36"/>
  <c r="BE412" i="36"/>
  <c r="BE413" i="36"/>
  <c r="BE414" i="36"/>
  <c r="BE415" i="36"/>
  <c r="BE416" i="36"/>
  <c r="BE417" i="36"/>
  <c r="BE418" i="36"/>
  <c r="BE419" i="36"/>
  <c r="BE420" i="36"/>
  <c r="BE421" i="36"/>
  <c r="BE422" i="36"/>
  <c r="BE423" i="36"/>
  <c r="BE424" i="36"/>
  <c r="BE425" i="36"/>
  <c r="BE426" i="36"/>
  <c r="BE427" i="36"/>
  <c r="BE428" i="36"/>
  <c r="BE429" i="36"/>
  <c r="BE430" i="36"/>
  <c r="BE431" i="36"/>
  <c r="BE432" i="36"/>
  <c r="BE433" i="36"/>
  <c r="BE434" i="36"/>
  <c r="BE435" i="36"/>
  <c r="BE436" i="36"/>
  <c r="BE437" i="36"/>
  <c r="BE438" i="36"/>
  <c r="BE439" i="36"/>
  <c r="BE440" i="36"/>
  <c r="BE441" i="36"/>
  <c r="BE442" i="36"/>
  <c r="BE443" i="36"/>
  <c r="BE444" i="36"/>
  <c r="BE445" i="36"/>
  <c r="BE446" i="36"/>
  <c r="BE447" i="36"/>
  <c r="BE448" i="36"/>
  <c r="BE449" i="36"/>
  <c r="BE450" i="36"/>
  <c r="BE451" i="36"/>
  <c r="BE452" i="36"/>
  <c r="BE453" i="36"/>
  <c r="BE454" i="36"/>
  <c r="BE455" i="36"/>
  <c r="BE456" i="36"/>
  <c r="BE457" i="36"/>
  <c r="BE458" i="36"/>
  <c r="BE459" i="36"/>
  <c r="BE460" i="36"/>
  <c r="BE461" i="36"/>
  <c r="BE462" i="36"/>
  <c r="BE463" i="36"/>
  <c r="BE464" i="36"/>
  <c r="BE465" i="36"/>
  <c r="BE466" i="36"/>
  <c r="BE467" i="36"/>
  <c r="BE468" i="36"/>
  <c r="BE469" i="36"/>
  <c r="BE470" i="36"/>
  <c r="BE471" i="36"/>
  <c r="BE472" i="36"/>
  <c r="BE473" i="36"/>
  <c r="BE474" i="36"/>
  <c r="BE475" i="36"/>
  <c r="BE476" i="36"/>
  <c r="BE477" i="36"/>
  <c r="BE478" i="36"/>
  <c r="BE479" i="36"/>
  <c r="BE480" i="36"/>
  <c r="BE481" i="36"/>
  <c r="BE482" i="36"/>
  <c r="BE483" i="36"/>
  <c r="BE484" i="36"/>
  <c r="BE485" i="36"/>
  <c r="BE486" i="36"/>
  <c r="BE487" i="36"/>
  <c r="BE488" i="36"/>
  <c r="BE489" i="36"/>
  <c r="BE490" i="36"/>
  <c r="BE491" i="36"/>
  <c r="BE492" i="36"/>
  <c r="BE493" i="36"/>
  <c r="BE494" i="36"/>
  <c r="BE495" i="36"/>
  <c r="BE496" i="36"/>
  <c r="BE497" i="36"/>
  <c r="BE498" i="36"/>
  <c r="BE499" i="36"/>
  <c r="BE500" i="36"/>
  <c r="BE501" i="36"/>
  <c r="BE502" i="36"/>
  <c r="BE503" i="36"/>
  <c r="BE504" i="36"/>
  <c r="BE505" i="36"/>
  <c r="BE506" i="36"/>
  <c r="BB40" i="23" l="1"/>
  <c r="CP20" i="23"/>
  <c r="DJ20" i="23"/>
  <c r="EA12" i="23"/>
  <c r="FR48" i="23"/>
  <c r="GJ52" i="23"/>
  <c r="GS51" i="23" s="1"/>
  <c r="GT51" i="23" s="1"/>
  <c r="ED40" i="23"/>
  <c r="AZ52" i="23"/>
  <c r="DJ42" i="23"/>
  <c r="DH7" i="23"/>
  <c r="ED20" i="23"/>
  <c r="EX42" i="23"/>
  <c r="EX20" i="23"/>
  <c r="GL48" i="23"/>
  <c r="GL20" i="23"/>
  <c r="CN7" i="23"/>
  <c r="DJ46" i="23"/>
  <c r="EX16" i="23"/>
  <c r="FR40" i="23"/>
  <c r="BB48" i="23"/>
  <c r="BH51" i="23"/>
  <c r="BV48" i="23"/>
  <c r="CP16" i="23"/>
  <c r="DJ40" i="23"/>
  <c r="ED48" i="23"/>
  <c r="EB52" i="23"/>
  <c r="EK51" i="23" s="1"/>
  <c r="EL51" i="23" s="1"/>
  <c r="FR42" i="23"/>
  <c r="HF48" i="23"/>
  <c r="HF24" i="23"/>
  <c r="DJ22" i="23"/>
  <c r="HF18" i="23"/>
  <c r="GL26" i="23"/>
  <c r="FR26" i="23"/>
  <c r="BE51" i="23"/>
  <c r="BV40" i="23"/>
  <c r="CB51" i="23"/>
  <c r="DJ48" i="23"/>
  <c r="ED28" i="23"/>
  <c r="FP52" i="23"/>
  <c r="FY51" i="23" s="1"/>
  <c r="FZ51" i="23" s="1"/>
  <c r="GI12" i="23"/>
  <c r="HF42" i="23"/>
  <c r="HF40" i="23"/>
  <c r="BV42" i="23"/>
  <c r="BB26" i="23"/>
  <c r="AX5" i="23"/>
  <c r="BB16" i="23"/>
  <c r="BA32" i="35"/>
  <c r="AN32" i="35"/>
  <c r="AO32" i="35" s="1"/>
  <c r="BC32" i="35" s="1"/>
  <c r="BQ32" i="35" s="1"/>
  <c r="GL24" i="23"/>
  <c r="EV52" i="23"/>
  <c r="FE51" i="23" s="1"/>
  <c r="FF51" i="23" s="1"/>
  <c r="FH51" i="23" s="1"/>
  <c r="EX22" i="23"/>
  <c r="ED24" i="23"/>
  <c r="EX24" i="23"/>
  <c r="DH52" i="23"/>
  <c r="DQ51" i="23" s="1"/>
  <c r="DR51" i="23" s="1"/>
  <c r="CN52" i="23"/>
  <c r="CW51" i="23" s="1"/>
  <c r="CX51" i="23" s="1"/>
  <c r="CZ51" i="23" s="1"/>
  <c r="BT52" i="23"/>
  <c r="CC51" i="23" s="1"/>
  <c r="CD51" i="23" s="1"/>
  <c r="BV24" i="23"/>
  <c r="CP24" i="23"/>
  <c r="AY12" i="23"/>
  <c r="BV22" i="23"/>
  <c r="BB22" i="23"/>
  <c r="FP7" i="23"/>
  <c r="HO51" i="23"/>
  <c r="HP51" i="23"/>
  <c r="HF28" i="23"/>
  <c r="HF20" i="23"/>
  <c r="HB5" i="23"/>
  <c r="HC12" i="23"/>
  <c r="HI51" i="23"/>
  <c r="GU51" i="23"/>
  <c r="GV51" i="23"/>
  <c r="GO51" i="23"/>
  <c r="GQ51" i="23"/>
  <c r="GH5" i="23"/>
  <c r="GL16" i="23"/>
  <c r="GR51" i="23"/>
  <c r="GJ7" i="23"/>
  <c r="GA51" i="23"/>
  <c r="GB51" i="23"/>
  <c r="FX51" i="23"/>
  <c r="FW51" i="23"/>
  <c r="FR28" i="23"/>
  <c r="FO12" i="23"/>
  <c r="FR16" i="23"/>
  <c r="FN5" i="23"/>
  <c r="FU51" i="23"/>
  <c r="FG51" i="23"/>
  <c r="FA51" i="23"/>
  <c r="FC51" i="23"/>
  <c r="FD51" i="23"/>
  <c r="ET5" i="23"/>
  <c r="EX18" i="23"/>
  <c r="EU12" i="23"/>
  <c r="EM51" i="23"/>
  <c r="EN51" i="23"/>
  <c r="DZ5" i="23"/>
  <c r="ED16" i="23"/>
  <c r="EB7" i="23"/>
  <c r="EG51" i="23"/>
  <c r="EJ51" i="23"/>
  <c r="EI51" i="23"/>
  <c r="DS51" i="23"/>
  <c r="DT51" i="23"/>
  <c r="DF5" i="23"/>
  <c r="DJ18" i="23"/>
  <c r="DM51" i="23"/>
  <c r="DO51" i="23"/>
  <c r="DG12" i="23"/>
  <c r="DP51" i="23"/>
  <c r="CY51" i="23"/>
  <c r="CM12" i="23"/>
  <c r="CU51" i="23"/>
  <c r="CL5" i="23"/>
  <c r="CS51" i="23"/>
  <c r="CV51" i="23"/>
  <c r="CE51" i="23"/>
  <c r="CF51" i="23"/>
  <c r="BR5" i="23"/>
  <c r="BV16" i="23"/>
  <c r="BY51" i="23"/>
  <c r="CA51" i="23"/>
  <c r="BS12" i="23"/>
  <c r="BT7" i="23"/>
  <c r="BI51" i="23"/>
  <c r="BJ51" i="23" s="1"/>
  <c r="BK51" i="23" s="1"/>
  <c r="BG51" i="23"/>
  <c r="AF52" i="23"/>
  <c r="AO51" i="23" s="1"/>
  <c r="AP51" i="23" s="1"/>
  <c r="AZ7" i="23"/>
  <c r="AF5" i="23"/>
  <c r="BS8" i="36"/>
  <c r="BS9" i="36"/>
  <c r="BS10" i="36"/>
  <c r="BS11" i="36"/>
  <c r="BS12" i="36"/>
  <c r="BS13" i="36"/>
  <c r="BS14" i="36"/>
  <c r="BS15" i="36"/>
  <c r="BS16" i="36"/>
  <c r="BS17" i="36"/>
  <c r="BS18" i="36"/>
  <c r="BS19" i="36"/>
  <c r="BS20" i="36"/>
  <c r="BS21" i="36"/>
  <c r="BS22" i="36"/>
  <c r="BS23" i="36"/>
  <c r="BS24" i="36"/>
  <c r="BS25" i="36"/>
  <c r="BS26" i="36"/>
  <c r="BS27" i="36"/>
  <c r="BS28" i="36"/>
  <c r="BS29" i="36"/>
  <c r="BS30" i="36"/>
  <c r="BS31" i="36"/>
  <c r="BS32" i="36"/>
  <c r="BS33" i="36"/>
  <c r="BS34" i="36"/>
  <c r="BS35" i="36"/>
  <c r="BS36" i="36"/>
  <c r="BS37" i="36"/>
  <c r="BS38" i="36"/>
  <c r="BS39" i="36"/>
  <c r="BS40" i="36"/>
  <c r="BS41" i="36"/>
  <c r="BS42" i="36"/>
  <c r="BS43" i="36"/>
  <c r="BS44" i="36"/>
  <c r="BS45" i="36"/>
  <c r="BS46" i="36"/>
  <c r="BS47" i="36"/>
  <c r="BS48" i="36"/>
  <c r="BS49" i="36"/>
  <c r="BS50" i="36"/>
  <c r="BS51" i="36"/>
  <c r="BS52" i="36"/>
  <c r="BS53" i="36"/>
  <c r="BS54" i="36"/>
  <c r="BS55" i="36"/>
  <c r="BS56" i="36"/>
  <c r="BS57" i="36"/>
  <c r="BS58" i="36"/>
  <c r="BS59" i="36"/>
  <c r="BS60" i="36"/>
  <c r="BS61" i="36"/>
  <c r="BS62" i="36"/>
  <c r="BS63" i="36"/>
  <c r="BS64" i="36"/>
  <c r="BS65" i="36"/>
  <c r="BS66" i="36"/>
  <c r="BS67" i="36"/>
  <c r="BS68" i="36"/>
  <c r="BS69" i="36"/>
  <c r="BS70" i="36"/>
  <c r="BS71" i="36"/>
  <c r="BS72" i="36"/>
  <c r="BS73" i="36"/>
  <c r="BS74" i="36"/>
  <c r="BS75" i="36"/>
  <c r="BS76" i="36"/>
  <c r="BS77" i="36"/>
  <c r="BS78" i="36"/>
  <c r="BS79" i="36"/>
  <c r="BS80" i="36"/>
  <c r="BS81" i="36"/>
  <c r="BS82" i="36"/>
  <c r="BS83" i="36"/>
  <c r="BS84" i="36"/>
  <c r="BS85" i="36"/>
  <c r="BS86" i="36"/>
  <c r="BS87" i="36"/>
  <c r="BS88" i="36"/>
  <c r="BS89" i="36"/>
  <c r="BS90" i="36"/>
  <c r="BS91" i="36"/>
  <c r="BS92" i="36"/>
  <c r="BS93" i="36"/>
  <c r="BS94" i="36"/>
  <c r="BS95" i="36"/>
  <c r="BS96" i="36"/>
  <c r="BS97" i="36"/>
  <c r="BS98" i="36"/>
  <c r="BS99" i="36"/>
  <c r="BS100" i="36"/>
  <c r="BS101" i="36"/>
  <c r="BS102" i="36"/>
  <c r="BS103" i="36"/>
  <c r="BS104" i="36"/>
  <c r="BS105" i="36"/>
  <c r="BS106" i="36"/>
  <c r="BS107" i="36"/>
  <c r="BS108" i="36"/>
  <c r="BS109" i="36"/>
  <c r="BS110" i="36"/>
  <c r="BS111" i="36"/>
  <c r="BS112" i="36"/>
  <c r="BS113" i="36"/>
  <c r="BS114" i="36"/>
  <c r="BS115" i="36"/>
  <c r="BS116" i="36"/>
  <c r="BS117" i="36"/>
  <c r="BS118" i="36"/>
  <c r="BS119" i="36"/>
  <c r="BS120" i="36"/>
  <c r="BS121" i="36"/>
  <c r="BS122" i="36"/>
  <c r="BS123" i="36"/>
  <c r="BS124" i="36"/>
  <c r="BS125" i="36"/>
  <c r="BS126" i="36"/>
  <c r="BS127" i="36"/>
  <c r="BS128" i="36"/>
  <c r="BS129" i="36"/>
  <c r="BS130" i="36"/>
  <c r="BS131" i="36"/>
  <c r="BS132" i="36"/>
  <c r="BS133" i="36"/>
  <c r="BS134" i="36"/>
  <c r="BS135" i="36"/>
  <c r="BS136" i="36"/>
  <c r="BS137" i="36"/>
  <c r="BS138" i="36"/>
  <c r="BS139" i="36"/>
  <c r="BS140" i="36"/>
  <c r="BS141" i="36"/>
  <c r="BS142" i="36"/>
  <c r="BS143" i="36"/>
  <c r="BS144" i="36"/>
  <c r="BS145" i="36"/>
  <c r="BS146" i="36"/>
  <c r="BS147" i="36"/>
  <c r="BS148" i="36"/>
  <c r="BS149" i="36"/>
  <c r="BS150" i="36"/>
  <c r="BS151" i="36"/>
  <c r="BS152" i="36"/>
  <c r="BS153" i="36"/>
  <c r="BS154" i="36"/>
  <c r="BS155" i="36"/>
  <c r="BS156" i="36"/>
  <c r="BS157" i="36"/>
  <c r="BS158" i="36"/>
  <c r="BS159" i="36"/>
  <c r="BS160" i="36"/>
  <c r="BS161" i="36"/>
  <c r="BS162" i="36"/>
  <c r="BS163" i="36"/>
  <c r="BS164" i="36"/>
  <c r="BS165" i="36"/>
  <c r="BS166" i="36"/>
  <c r="BS167" i="36"/>
  <c r="BS168" i="36"/>
  <c r="BS169" i="36"/>
  <c r="BS170" i="36"/>
  <c r="BS171" i="36"/>
  <c r="BS172" i="36"/>
  <c r="BS173" i="36"/>
  <c r="BS174" i="36"/>
  <c r="BS175" i="36"/>
  <c r="BS176" i="36"/>
  <c r="BS177" i="36"/>
  <c r="BS178" i="36"/>
  <c r="BS179" i="36"/>
  <c r="BS180" i="36"/>
  <c r="BS181" i="36"/>
  <c r="BS182" i="36"/>
  <c r="BS183" i="36"/>
  <c r="BS184" i="36"/>
  <c r="BS185" i="36"/>
  <c r="BS186" i="36"/>
  <c r="BS187" i="36"/>
  <c r="BS188" i="36"/>
  <c r="BS189" i="36"/>
  <c r="BS190" i="36"/>
  <c r="BS191" i="36"/>
  <c r="BS192" i="36"/>
  <c r="BS193" i="36"/>
  <c r="BS194" i="36"/>
  <c r="BS195" i="36"/>
  <c r="BS196" i="36"/>
  <c r="BS197" i="36"/>
  <c r="BS198" i="36"/>
  <c r="BS199" i="36"/>
  <c r="BS200" i="36"/>
  <c r="BS201" i="36"/>
  <c r="BS202" i="36"/>
  <c r="BS203" i="36"/>
  <c r="BS204" i="36"/>
  <c r="BS205" i="36"/>
  <c r="BS206" i="36"/>
  <c r="BS207" i="36"/>
  <c r="BS208" i="36"/>
  <c r="BS209" i="36"/>
  <c r="BS210" i="36"/>
  <c r="BS211" i="36"/>
  <c r="BS212" i="36"/>
  <c r="BS213" i="36"/>
  <c r="BS214" i="36"/>
  <c r="BS215" i="36"/>
  <c r="BS216" i="36"/>
  <c r="BS217" i="36"/>
  <c r="BS218" i="36"/>
  <c r="BS219" i="36"/>
  <c r="BS220" i="36"/>
  <c r="BS221" i="36"/>
  <c r="BS222" i="36"/>
  <c r="BS223" i="36"/>
  <c r="BS224" i="36"/>
  <c r="BS225" i="36"/>
  <c r="BS226" i="36"/>
  <c r="BS227" i="36"/>
  <c r="BS228" i="36"/>
  <c r="BS229" i="36"/>
  <c r="BS230" i="36"/>
  <c r="BS231" i="36"/>
  <c r="BS232" i="36"/>
  <c r="BS233" i="36"/>
  <c r="BS234" i="36"/>
  <c r="BS235" i="36"/>
  <c r="BS236" i="36"/>
  <c r="BS237" i="36"/>
  <c r="BS238" i="36"/>
  <c r="BS239" i="36"/>
  <c r="BS240" i="36"/>
  <c r="BS241" i="36"/>
  <c r="BS242" i="36"/>
  <c r="BS243" i="36"/>
  <c r="BS244" i="36"/>
  <c r="BS245" i="36"/>
  <c r="BS246" i="36"/>
  <c r="BS247" i="36"/>
  <c r="BS248" i="36"/>
  <c r="BS249" i="36"/>
  <c r="BS250" i="36"/>
  <c r="BS251" i="36"/>
  <c r="BS252" i="36"/>
  <c r="BS253" i="36"/>
  <c r="BS254" i="36"/>
  <c r="BS255" i="36"/>
  <c r="BS256" i="36"/>
  <c r="BS257" i="36"/>
  <c r="BS258" i="36"/>
  <c r="BS259" i="36"/>
  <c r="BS260" i="36"/>
  <c r="BS261" i="36"/>
  <c r="BS262" i="36"/>
  <c r="BS263" i="36"/>
  <c r="BS264" i="36"/>
  <c r="BS265" i="36"/>
  <c r="BS266" i="36"/>
  <c r="BS267" i="36"/>
  <c r="BS268" i="36"/>
  <c r="BS269" i="36"/>
  <c r="BS270" i="36"/>
  <c r="BS271" i="36"/>
  <c r="BS272" i="36"/>
  <c r="BS273" i="36"/>
  <c r="BS274" i="36"/>
  <c r="BS275" i="36"/>
  <c r="BS276" i="36"/>
  <c r="BS277" i="36"/>
  <c r="BS278" i="36"/>
  <c r="BS279" i="36"/>
  <c r="BS280" i="36"/>
  <c r="BS281" i="36"/>
  <c r="BS282" i="36"/>
  <c r="BS283" i="36"/>
  <c r="BS284" i="36"/>
  <c r="BS285" i="36"/>
  <c r="BS286" i="36"/>
  <c r="BS287" i="36"/>
  <c r="BS288" i="36"/>
  <c r="BS289" i="36"/>
  <c r="BS290" i="36"/>
  <c r="BS291" i="36"/>
  <c r="BS292" i="36"/>
  <c r="BS293" i="36"/>
  <c r="BS294" i="36"/>
  <c r="BS295" i="36"/>
  <c r="BS296" i="36"/>
  <c r="BS297" i="36"/>
  <c r="BS298" i="36"/>
  <c r="BS299" i="36"/>
  <c r="BS300" i="36"/>
  <c r="BS301" i="36"/>
  <c r="BS302" i="36"/>
  <c r="BS303" i="36"/>
  <c r="BS304" i="36"/>
  <c r="BS305" i="36"/>
  <c r="BS306" i="36"/>
  <c r="BS307" i="36"/>
  <c r="BS308" i="36"/>
  <c r="BS309" i="36"/>
  <c r="BS310" i="36"/>
  <c r="BS311" i="36"/>
  <c r="BS312" i="36"/>
  <c r="BS313" i="36"/>
  <c r="BS314" i="36"/>
  <c r="BS315" i="36"/>
  <c r="BS316" i="36"/>
  <c r="BS317" i="36"/>
  <c r="BS318" i="36"/>
  <c r="BS319" i="36"/>
  <c r="BS320" i="36"/>
  <c r="BS321" i="36"/>
  <c r="BS322" i="36"/>
  <c r="BS323" i="36"/>
  <c r="BS324" i="36"/>
  <c r="BS325" i="36"/>
  <c r="BS326" i="36"/>
  <c r="BS327" i="36"/>
  <c r="BS328" i="36"/>
  <c r="BS329" i="36"/>
  <c r="BS330" i="36"/>
  <c r="BS331" i="36"/>
  <c r="BS332" i="36"/>
  <c r="BS333" i="36"/>
  <c r="BS334" i="36"/>
  <c r="BS335" i="36"/>
  <c r="BS336" i="36"/>
  <c r="BS337" i="36"/>
  <c r="BS338" i="36"/>
  <c r="BS339" i="36"/>
  <c r="BS340" i="36"/>
  <c r="BS341" i="36"/>
  <c r="BS342" i="36"/>
  <c r="BS343" i="36"/>
  <c r="BS344" i="36"/>
  <c r="BS345" i="36"/>
  <c r="BS346" i="36"/>
  <c r="BS347" i="36"/>
  <c r="BS348" i="36"/>
  <c r="BS349" i="36"/>
  <c r="BS350" i="36"/>
  <c r="BS351" i="36"/>
  <c r="BS352" i="36"/>
  <c r="BS353" i="36"/>
  <c r="BS354" i="36"/>
  <c r="BS355" i="36"/>
  <c r="BS356" i="36"/>
  <c r="BS357" i="36"/>
  <c r="BS358" i="36"/>
  <c r="BS359" i="36"/>
  <c r="BS360" i="36"/>
  <c r="BS361" i="36"/>
  <c r="BS362" i="36"/>
  <c r="BS363" i="36"/>
  <c r="BS364" i="36"/>
  <c r="BS365" i="36"/>
  <c r="BS366" i="36"/>
  <c r="BS367" i="36"/>
  <c r="BS368" i="36"/>
  <c r="BS369" i="36"/>
  <c r="BS370" i="36"/>
  <c r="BS371" i="36"/>
  <c r="BS372" i="36"/>
  <c r="BS373" i="36"/>
  <c r="BS374" i="36"/>
  <c r="BS375" i="36"/>
  <c r="BS376" i="36"/>
  <c r="BS377" i="36"/>
  <c r="BS378" i="36"/>
  <c r="BS379" i="36"/>
  <c r="BS380" i="36"/>
  <c r="BS381" i="36"/>
  <c r="BS382" i="36"/>
  <c r="BS383" i="36"/>
  <c r="BS384" i="36"/>
  <c r="BS385" i="36"/>
  <c r="BS386" i="36"/>
  <c r="BS387" i="36"/>
  <c r="BS388" i="36"/>
  <c r="BS389" i="36"/>
  <c r="BS390" i="36"/>
  <c r="BS391" i="36"/>
  <c r="BS392" i="36"/>
  <c r="BS393" i="36"/>
  <c r="BS394" i="36"/>
  <c r="BS395" i="36"/>
  <c r="BS396" i="36"/>
  <c r="BS397" i="36"/>
  <c r="BS398" i="36"/>
  <c r="BS399" i="36"/>
  <c r="BS400" i="36"/>
  <c r="BS401" i="36"/>
  <c r="BS402" i="36"/>
  <c r="BS403" i="36"/>
  <c r="BS404" i="36"/>
  <c r="BS405" i="36"/>
  <c r="BS406" i="36"/>
  <c r="BS407" i="36"/>
  <c r="BS408" i="36"/>
  <c r="BS409" i="36"/>
  <c r="BS410" i="36"/>
  <c r="BS411" i="36"/>
  <c r="BS412" i="36"/>
  <c r="BS413" i="36"/>
  <c r="BS414" i="36"/>
  <c r="BS415" i="36"/>
  <c r="BS416" i="36"/>
  <c r="BS417" i="36"/>
  <c r="BS418" i="36"/>
  <c r="BS419" i="36"/>
  <c r="BS420" i="36"/>
  <c r="BS421" i="36"/>
  <c r="BS422" i="36"/>
  <c r="BS423" i="36"/>
  <c r="BS424" i="36"/>
  <c r="BS425" i="36"/>
  <c r="BS426" i="36"/>
  <c r="BS427" i="36"/>
  <c r="BS428" i="36"/>
  <c r="BS429" i="36"/>
  <c r="BS430" i="36"/>
  <c r="BS431" i="36"/>
  <c r="BS432" i="36"/>
  <c r="BS433" i="36"/>
  <c r="BS434" i="36"/>
  <c r="BS435" i="36"/>
  <c r="BS436" i="36"/>
  <c r="BS437" i="36"/>
  <c r="BS438" i="36"/>
  <c r="BS439" i="36"/>
  <c r="BS440" i="36"/>
  <c r="BS441" i="36"/>
  <c r="BS442" i="36"/>
  <c r="BS443" i="36"/>
  <c r="BS444" i="36"/>
  <c r="BS445" i="36"/>
  <c r="BS446" i="36"/>
  <c r="BS447" i="36"/>
  <c r="BS448" i="36"/>
  <c r="BS449" i="36"/>
  <c r="BS450" i="36"/>
  <c r="BS451" i="36"/>
  <c r="BS452" i="36"/>
  <c r="BS453" i="36"/>
  <c r="BS454" i="36"/>
  <c r="BS455" i="36"/>
  <c r="BS456" i="36"/>
  <c r="BS457" i="36"/>
  <c r="BS458" i="36"/>
  <c r="BS459" i="36"/>
  <c r="BS460" i="36"/>
  <c r="BS461" i="36"/>
  <c r="BS462" i="36"/>
  <c r="BS463" i="36"/>
  <c r="BS464" i="36"/>
  <c r="BS465" i="36"/>
  <c r="BS466" i="36"/>
  <c r="BS467" i="36"/>
  <c r="BS468" i="36"/>
  <c r="BS469" i="36"/>
  <c r="BS470" i="36"/>
  <c r="BS471" i="36"/>
  <c r="BS472" i="36"/>
  <c r="BS473" i="36"/>
  <c r="BS474" i="36"/>
  <c r="BS475" i="36"/>
  <c r="BS476" i="36"/>
  <c r="BS477" i="36"/>
  <c r="BS478" i="36"/>
  <c r="BS479" i="36"/>
  <c r="BS480" i="36"/>
  <c r="BS481" i="36"/>
  <c r="BS482" i="36"/>
  <c r="BS483" i="36"/>
  <c r="BS484" i="36"/>
  <c r="BS485" i="36"/>
  <c r="BS486" i="36"/>
  <c r="BS487" i="36"/>
  <c r="BS488" i="36"/>
  <c r="BS489" i="36"/>
  <c r="BS490" i="36"/>
  <c r="BS491" i="36"/>
  <c r="BS492" i="36"/>
  <c r="BS493" i="36"/>
  <c r="BS494" i="36"/>
  <c r="BS495" i="36"/>
  <c r="BS496" i="36"/>
  <c r="BS497" i="36"/>
  <c r="BS498" i="36"/>
  <c r="BS499" i="36"/>
  <c r="BS500" i="36"/>
  <c r="BS501" i="36"/>
  <c r="BS502" i="36"/>
  <c r="BS503" i="36"/>
  <c r="BS504" i="36"/>
  <c r="BS505" i="36"/>
  <c r="BS506" i="36"/>
  <c r="BB32" i="35" l="1"/>
  <c r="BO32" i="35"/>
  <c r="BP32" i="35" s="1"/>
  <c r="BR56" i="36"/>
  <c r="BQ56" i="36"/>
  <c r="BO56" i="36"/>
  <c r="BP56" i="36" s="1"/>
  <c r="BR79" i="36"/>
  <c r="BO79" i="36"/>
  <c r="BP79" i="36" s="1"/>
  <c r="BQ79" i="36"/>
  <c r="BQ75" i="36"/>
  <c r="BO75" i="36"/>
  <c r="BP75" i="36" s="1"/>
  <c r="BR75" i="36"/>
  <c r="BR71" i="36"/>
  <c r="BQ71" i="36"/>
  <c r="BO71" i="36"/>
  <c r="BP71" i="36" s="1"/>
  <c r="BQ67" i="36"/>
  <c r="BO67" i="36"/>
  <c r="BP67" i="36" s="1"/>
  <c r="BR67" i="36"/>
  <c r="BQ63" i="36"/>
  <c r="BR63" i="36"/>
  <c r="BO63" i="36"/>
  <c r="BP63" i="36" s="1"/>
  <c r="BO59" i="36"/>
  <c r="BP59" i="36" s="1"/>
  <c r="BQ59" i="36"/>
  <c r="BR59" i="36"/>
  <c r="BR506" i="36"/>
  <c r="BQ506" i="36"/>
  <c r="BO506" i="36"/>
  <c r="BP506" i="36" s="1"/>
  <c r="BQ502" i="36"/>
  <c r="BO502" i="36"/>
  <c r="BP502" i="36" s="1"/>
  <c r="BR502" i="36"/>
  <c r="BQ498" i="36"/>
  <c r="BO498" i="36"/>
  <c r="BP498" i="36" s="1"/>
  <c r="BR498" i="36"/>
  <c r="BO494" i="36"/>
  <c r="BP494" i="36" s="1"/>
  <c r="BR494" i="36"/>
  <c r="BQ494" i="36"/>
  <c r="BR490" i="36"/>
  <c r="BO490" i="36"/>
  <c r="BP490" i="36" s="1"/>
  <c r="BQ490" i="36"/>
  <c r="BQ486" i="36"/>
  <c r="BO486" i="36"/>
  <c r="BP486" i="36" s="1"/>
  <c r="BR486" i="36"/>
  <c r="BQ482" i="36"/>
  <c r="BO482" i="36"/>
  <c r="BP482" i="36" s="1"/>
  <c r="BR482" i="36"/>
  <c r="BO478" i="36"/>
  <c r="BP478" i="36" s="1"/>
  <c r="BR478" i="36"/>
  <c r="BQ478" i="36"/>
  <c r="BQ474" i="36"/>
  <c r="BR474" i="36"/>
  <c r="BO474" i="36"/>
  <c r="BP474" i="36" s="1"/>
  <c r="BR470" i="36"/>
  <c r="BO470" i="36"/>
  <c r="BP470" i="36" s="1"/>
  <c r="BQ470" i="36"/>
  <c r="BQ466" i="36"/>
  <c r="BR466" i="36"/>
  <c r="BO466" i="36"/>
  <c r="BP466" i="36" s="1"/>
  <c r="BR462" i="36"/>
  <c r="BO462" i="36"/>
  <c r="BP462" i="36" s="1"/>
  <c r="BQ462" i="36"/>
  <c r="BQ458" i="36"/>
  <c r="BO458" i="36"/>
  <c r="BP458" i="36" s="1"/>
  <c r="BR458" i="36"/>
  <c r="BR454" i="36"/>
  <c r="BO454" i="36"/>
  <c r="BP454" i="36" s="1"/>
  <c r="BQ454" i="36"/>
  <c r="BQ450" i="36"/>
  <c r="BR450" i="36"/>
  <c r="BO450" i="36"/>
  <c r="BP450" i="36" s="1"/>
  <c r="BR446" i="36"/>
  <c r="BO446" i="36"/>
  <c r="BP446" i="36" s="1"/>
  <c r="BQ446" i="36"/>
  <c r="BQ442" i="36"/>
  <c r="BO442" i="36"/>
  <c r="BP442" i="36" s="1"/>
  <c r="BR442" i="36"/>
  <c r="BR438" i="36"/>
  <c r="BQ438" i="36"/>
  <c r="BO438" i="36"/>
  <c r="BP438" i="36" s="1"/>
  <c r="BQ434" i="36"/>
  <c r="BO434" i="36"/>
  <c r="BP434" i="36" s="1"/>
  <c r="BR434" i="36"/>
  <c r="BR430" i="36"/>
  <c r="BO430" i="36"/>
  <c r="BP430" i="36" s="1"/>
  <c r="BQ430" i="36"/>
  <c r="BQ426" i="36"/>
  <c r="BR426" i="36"/>
  <c r="BO426" i="36"/>
  <c r="BP426" i="36" s="1"/>
  <c r="BR422" i="36"/>
  <c r="BQ422" i="36"/>
  <c r="BO422" i="36"/>
  <c r="BP422" i="36" s="1"/>
  <c r="BQ418" i="36"/>
  <c r="BO418" i="36"/>
  <c r="BP418" i="36" s="1"/>
  <c r="BR418" i="36"/>
  <c r="BR414" i="36"/>
  <c r="BQ414" i="36"/>
  <c r="BO414" i="36"/>
  <c r="BP414" i="36" s="1"/>
  <c r="BQ410" i="36"/>
  <c r="BO410" i="36"/>
  <c r="BP410" i="36" s="1"/>
  <c r="BR410" i="36"/>
  <c r="BR406" i="36"/>
  <c r="BQ406" i="36"/>
  <c r="BO406" i="36"/>
  <c r="BP406" i="36" s="1"/>
  <c r="BQ402" i="36"/>
  <c r="BO402" i="36"/>
  <c r="BP402" i="36" s="1"/>
  <c r="BR402" i="36"/>
  <c r="BR398" i="36"/>
  <c r="BQ398" i="36"/>
  <c r="BO398" i="36"/>
  <c r="BP398" i="36" s="1"/>
  <c r="BQ394" i="36"/>
  <c r="BO394" i="36"/>
  <c r="BP394" i="36" s="1"/>
  <c r="BR394" i="36"/>
  <c r="BR390" i="36"/>
  <c r="BQ390" i="36"/>
  <c r="BO390" i="36"/>
  <c r="BP390" i="36" s="1"/>
  <c r="BQ386" i="36"/>
  <c r="BR386" i="36"/>
  <c r="BO386" i="36"/>
  <c r="BP386" i="36" s="1"/>
  <c r="BR382" i="36"/>
  <c r="BQ382" i="36"/>
  <c r="BO382" i="36"/>
  <c r="BP382" i="36" s="1"/>
  <c r="BQ378" i="36"/>
  <c r="BO378" i="36"/>
  <c r="BP378" i="36" s="1"/>
  <c r="BR378" i="36"/>
  <c r="BR374" i="36"/>
  <c r="BQ374" i="36"/>
  <c r="BO374" i="36"/>
  <c r="BP374" i="36" s="1"/>
  <c r="BQ370" i="36"/>
  <c r="BR370" i="36"/>
  <c r="BO370" i="36"/>
  <c r="BP370" i="36" s="1"/>
  <c r="BR366" i="36"/>
  <c r="BQ366" i="36"/>
  <c r="BO366" i="36"/>
  <c r="BP366" i="36" s="1"/>
  <c r="BQ362" i="36"/>
  <c r="BO362" i="36"/>
  <c r="BP362" i="36" s="1"/>
  <c r="BR362" i="36"/>
  <c r="BR358" i="36"/>
  <c r="BQ358" i="36"/>
  <c r="BO358" i="36"/>
  <c r="BP358" i="36" s="1"/>
  <c r="BQ354" i="36"/>
  <c r="BO354" i="36"/>
  <c r="BP354" i="36" s="1"/>
  <c r="BR354" i="36"/>
  <c r="BR350" i="36"/>
  <c r="BO350" i="36"/>
  <c r="BP350" i="36" s="1"/>
  <c r="BQ350" i="36"/>
  <c r="BQ346" i="36"/>
  <c r="BO346" i="36"/>
  <c r="BP346" i="36" s="1"/>
  <c r="BR346" i="36"/>
  <c r="BR342" i="36"/>
  <c r="BQ342" i="36"/>
  <c r="BO342" i="36"/>
  <c r="BP342" i="36" s="1"/>
  <c r="BQ338" i="36"/>
  <c r="BR338" i="36"/>
  <c r="BO338" i="36"/>
  <c r="BP338" i="36" s="1"/>
  <c r="BR334" i="36"/>
  <c r="BQ334" i="36"/>
  <c r="BO334" i="36"/>
  <c r="BP334" i="36" s="1"/>
  <c r="BQ330" i="36"/>
  <c r="BO330" i="36"/>
  <c r="BP330" i="36" s="1"/>
  <c r="BR330" i="36"/>
  <c r="BR326" i="36"/>
  <c r="BO326" i="36"/>
  <c r="BP326" i="36" s="1"/>
  <c r="BQ326" i="36"/>
  <c r="BQ322" i="36"/>
  <c r="BR322" i="36"/>
  <c r="BO322" i="36"/>
  <c r="BP322" i="36" s="1"/>
  <c r="BQ318" i="36"/>
  <c r="BR318" i="36"/>
  <c r="BO318" i="36"/>
  <c r="BP318" i="36" s="1"/>
  <c r="BR314" i="36"/>
  <c r="BQ314" i="36"/>
  <c r="BO314" i="36"/>
  <c r="BP314" i="36" s="1"/>
  <c r="BR310" i="36"/>
  <c r="BO310" i="36"/>
  <c r="BP310" i="36" s="1"/>
  <c r="BQ310" i="36"/>
  <c r="BR306" i="36"/>
  <c r="BO306" i="36"/>
  <c r="BP306" i="36" s="1"/>
  <c r="BQ306" i="36"/>
  <c r="BO302" i="36"/>
  <c r="BP302" i="36" s="1"/>
  <c r="BR302" i="36"/>
  <c r="BQ302" i="36"/>
  <c r="BQ298" i="36"/>
  <c r="BR298" i="36"/>
  <c r="BO298" i="36"/>
  <c r="BP298" i="36" s="1"/>
  <c r="BQ294" i="36"/>
  <c r="BR294" i="36"/>
  <c r="BO294" i="36"/>
  <c r="BP294" i="36" s="1"/>
  <c r="BR290" i="36"/>
  <c r="BO290" i="36"/>
  <c r="BP290" i="36" s="1"/>
  <c r="BQ290" i="36"/>
  <c r="BR286" i="36"/>
  <c r="BQ286" i="36"/>
  <c r="BO286" i="36"/>
  <c r="BP286" i="36" s="1"/>
  <c r="BQ282" i="36"/>
  <c r="BR282" i="36"/>
  <c r="BO282" i="36"/>
  <c r="BP282" i="36" s="1"/>
  <c r="BR278" i="36"/>
  <c r="BO278" i="36"/>
  <c r="BP278" i="36" s="1"/>
  <c r="BQ278" i="36"/>
  <c r="BQ274" i="36"/>
  <c r="BO274" i="36"/>
  <c r="BP274" i="36" s="1"/>
  <c r="BR274" i="36"/>
  <c r="BR270" i="36"/>
  <c r="BO270" i="36"/>
  <c r="BP270" i="36" s="1"/>
  <c r="BQ270" i="36"/>
  <c r="BQ266" i="36"/>
  <c r="BR266" i="36"/>
  <c r="BO266" i="36"/>
  <c r="BP266" i="36" s="1"/>
  <c r="BR262" i="36"/>
  <c r="BQ262" i="36"/>
  <c r="BO262" i="36"/>
  <c r="BP262" i="36" s="1"/>
  <c r="BQ258" i="36"/>
  <c r="BR258" i="36"/>
  <c r="BO258" i="36"/>
  <c r="BP258" i="36" s="1"/>
  <c r="BQ254" i="36"/>
  <c r="BR254" i="36"/>
  <c r="BO254" i="36"/>
  <c r="BP254" i="36" s="1"/>
  <c r="BQ250" i="36"/>
  <c r="BR250" i="36"/>
  <c r="BO250" i="36"/>
  <c r="BP250" i="36" s="1"/>
  <c r="BQ246" i="36"/>
  <c r="BO246" i="36"/>
  <c r="BP246" i="36" s="1"/>
  <c r="BR246" i="36"/>
  <c r="BQ242" i="36"/>
  <c r="BR242" i="36"/>
  <c r="BO242" i="36"/>
  <c r="BP242" i="36" s="1"/>
  <c r="BQ238" i="36"/>
  <c r="BR238" i="36"/>
  <c r="BO238" i="36"/>
  <c r="BP238" i="36" s="1"/>
  <c r="BQ234" i="36"/>
  <c r="BR234" i="36"/>
  <c r="BO234" i="36"/>
  <c r="BP234" i="36" s="1"/>
  <c r="BQ230" i="36"/>
  <c r="BO230" i="36"/>
  <c r="BP230" i="36" s="1"/>
  <c r="BR230" i="36"/>
  <c r="BQ226" i="36"/>
  <c r="BR226" i="36"/>
  <c r="BO226" i="36"/>
  <c r="BP226" i="36" s="1"/>
  <c r="BQ222" i="36"/>
  <c r="BR222" i="36"/>
  <c r="BO222" i="36"/>
  <c r="BP222" i="36" s="1"/>
  <c r="BQ218" i="36"/>
  <c r="BR218" i="36"/>
  <c r="BO218" i="36"/>
  <c r="BP218" i="36" s="1"/>
  <c r="BQ214" i="36"/>
  <c r="BO214" i="36"/>
  <c r="BP214" i="36" s="1"/>
  <c r="BR214" i="36"/>
  <c r="BR210" i="36"/>
  <c r="BQ210" i="36"/>
  <c r="BO210" i="36"/>
  <c r="BP210" i="36" s="1"/>
  <c r="BQ206" i="36"/>
  <c r="BR206" i="36"/>
  <c r="BO206" i="36"/>
  <c r="BP206" i="36" s="1"/>
  <c r="BR202" i="36"/>
  <c r="BQ202" i="36"/>
  <c r="BO202" i="36"/>
  <c r="BP202" i="36" s="1"/>
  <c r="BQ198" i="36"/>
  <c r="BO198" i="36"/>
  <c r="BP198" i="36" s="1"/>
  <c r="BR198" i="36"/>
  <c r="BR194" i="36"/>
  <c r="BQ194" i="36"/>
  <c r="BO194" i="36"/>
  <c r="BP194" i="36" s="1"/>
  <c r="BR190" i="36"/>
  <c r="BQ190" i="36"/>
  <c r="BO190" i="36"/>
  <c r="BP190" i="36" s="1"/>
  <c r="BQ186" i="36"/>
  <c r="BR186" i="36"/>
  <c r="BO186" i="36"/>
  <c r="BP186" i="36" s="1"/>
  <c r="BQ182" i="36"/>
  <c r="BR182" i="36"/>
  <c r="BO182" i="36"/>
  <c r="BP182" i="36" s="1"/>
  <c r="BR178" i="36"/>
  <c r="BQ178" i="36"/>
  <c r="BO178" i="36"/>
  <c r="BP178" i="36" s="1"/>
  <c r="BO174" i="36"/>
  <c r="BP174" i="36" s="1"/>
  <c r="BQ174" i="36"/>
  <c r="BR174" i="36"/>
  <c r="BR170" i="36"/>
  <c r="BQ170" i="36"/>
  <c r="BO170" i="36"/>
  <c r="BP170" i="36" s="1"/>
  <c r="BQ166" i="36"/>
  <c r="BO166" i="36"/>
  <c r="BP166" i="36" s="1"/>
  <c r="BR166" i="36"/>
  <c r="BR162" i="36"/>
  <c r="BO162" i="36"/>
  <c r="BP162" i="36" s="1"/>
  <c r="BQ162" i="36"/>
  <c r="BQ158" i="36"/>
  <c r="BO158" i="36"/>
  <c r="BP158" i="36" s="1"/>
  <c r="BR158" i="36"/>
  <c r="BR154" i="36"/>
  <c r="BQ154" i="36"/>
  <c r="BO154" i="36"/>
  <c r="BP154" i="36" s="1"/>
  <c r="BQ150" i="36"/>
  <c r="BO150" i="36"/>
  <c r="BP150" i="36" s="1"/>
  <c r="BR150" i="36"/>
  <c r="BR146" i="36"/>
  <c r="BO146" i="36"/>
  <c r="BP146" i="36" s="1"/>
  <c r="BQ146" i="36"/>
  <c r="BQ142" i="36"/>
  <c r="BO142" i="36"/>
  <c r="BP142" i="36" s="1"/>
  <c r="BR142" i="36"/>
  <c r="BR138" i="36"/>
  <c r="BQ138" i="36"/>
  <c r="BO138" i="36"/>
  <c r="BP138" i="36" s="1"/>
  <c r="BQ134" i="36"/>
  <c r="BO134" i="36"/>
  <c r="BP134" i="36" s="1"/>
  <c r="BR134" i="36"/>
  <c r="BR130" i="36"/>
  <c r="BO130" i="36"/>
  <c r="BP130" i="36" s="1"/>
  <c r="BQ130" i="36"/>
  <c r="BQ126" i="36"/>
  <c r="BO126" i="36"/>
  <c r="BP126" i="36" s="1"/>
  <c r="BR126" i="36"/>
  <c r="BR122" i="36"/>
  <c r="BQ122" i="36"/>
  <c r="BO122" i="36"/>
  <c r="BP122" i="36" s="1"/>
  <c r="BQ118" i="36"/>
  <c r="BO118" i="36"/>
  <c r="BP118" i="36" s="1"/>
  <c r="BR118" i="36"/>
  <c r="BR114" i="36"/>
  <c r="BO114" i="36"/>
  <c r="BP114" i="36" s="1"/>
  <c r="BQ114" i="36"/>
  <c r="BO110" i="36"/>
  <c r="BP110" i="36" s="1"/>
  <c r="BQ110" i="36"/>
  <c r="BR110" i="36"/>
  <c r="BR106" i="36"/>
  <c r="BO106" i="36"/>
  <c r="BP106" i="36" s="1"/>
  <c r="BQ106" i="36"/>
  <c r="BQ102" i="36"/>
  <c r="BO102" i="36"/>
  <c r="BP102" i="36" s="1"/>
  <c r="BR102" i="36"/>
  <c r="BR98" i="36"/>
  <c r="BO98" i="36"/>
  <c r="BP98" i="36" s="1"/>
  <c r="BQ98" i="36"/>
  <c r="BO94" i="36"/>
  <c r="BP94" i="36" s="1"/>
  <c r="BQ94" i="36"/>
  <c r="BR94" i="36"/>
  <c r="BR90" i="36"/>
  <c r="BO90" i="36"/>
  <c r="BP90" i="36" s="1"/>
  <c r="BQ90" i="36"/>
  <c r="BQ86" i="36"/>
  <c r="BO86" i="36"/>
  <c r="BP86" i="36" s="1"/>
  <c r="BR86" i="36"/>
  <c r="BR82" i="36"/>
  <c r="BO82" i="36"/>
  <c r="BP82" i="36" s="1"/>
  <c r="BQ82" i="36"/>
  <c r="BO78" i="36"/>
  <c r="BP78" i="36" s="1"/>
  <c r="BQ78" i="36"/>
  <c r="BR78" i="36"/>
  <c r="BR74" i="36"/>
  <c r="BO74" i="36"/>
  <c r="BP74" i="36" s="1"/>
  <c r="BQ74" i="36"/>
  <c r="BQ70" i="36"/>
  <c r="BO70" i="36"/>
  <c r="BP70" i="36" s="1"/>
  <c r="BR70" i="36"/>
  <c r="BR66" i="36"/>
  <c r="BO66" i="36"/>
  <c r="BP66" i="36" s="1"/>
  <c r="BQ66" i="36"/>
  <c r="BQ62" i="36"/>
  <c r="BO62" i="36"/>
  <c r="BP62" i="36" s="1"/>
  <c r="BR62" i="36"/>
  <c r="BO58" i="36"/>
  <c r="BP58" i="36" s="1"/>
  <c r="BR58" i="36"/>
  <c r="BQ58" i="36"/>
  <c r="BQ504" i="36"/>
  <c r="BR504" i="36"/>
  <c r="BO504" i="36"/>
  <c r="BP504" i="36" s="1"/>
  <c r="BO500" i="36"/>
  <c r="BP500" i="36" s="1"/>
  <c r="BQ500" i="36"/>
  <c r="BR500" i="36"/>
  <c r="BO496" i="36"/>
  <c r="BP496" i="36" s="1"/>
  <c r="BR496" i="36"/>
  <c r="BQ496" i="36"/>
  <c r="BQ492" i="36"/>
  <c r="BR492" i="36"/>
  <c r="BO492" i="36"/>
  <c r="BP492" i="36" s="1"/>
  <c r="BR488" i="36"/>
  <c r="BQ488" i="36"/>
  <c r="BO488" i="36"/>
  <c r="BP488" i="36" s="1"/>
  <c r="BO484" i="36"/>
  <c r="BP484" i="36" s="1"/>
  <c r="BQ484" i="36"/>
  <c r="BR484" i="36"/>
  <c r="BO480" i="36"/>
  <c r="BP480" i="36" s="1"/>
  <c r="BQ480" i="36"/>
  <c r="BR480" i="36"/>
  <c r="BQ476" i="36"/>
  <c r="BR476" i="36"/>
  <c r="BO476" i="36"/>
  <c r="BP476" i="36" s="1"/>
  <c r="BO472" i="36"/>
  <c r="BP472" i="36" s="1"/>
  <c r="BQ472" i="36"/>
  <c r="BR472" i="36"/>
  <c r="BQ468" i="36"/>
  <c r="BR468" i="36"/>
  <c r="BO468" i="36"/>
  <c r="BP468" i="36" s="1"/>
  <c r="BQ464" i="36"/>
  <c r="BR464" i="36"/>
  <c r="BO464" i="36"/>
  <c r="BP464" i="36" s="1"/>
  <c r="BQ460" i="36"/>
  <c r="BR460" i="36"/>
  <c r="BO460" i="36"/>
  <c r="BP460" i="36" s="1"/>
  <c r="BO456" i="36"/>
  <c r="BP456" i="36" s="1"/>
  <c r="BQ456" i="36"/>
  <c r="BR456" i="36"/>
  <c r="BQ452" i="36"/>
  <c r="BR452" i="36"/>
  <c r="BO452" i="36"/>
  <c r="BP452" i="36" s="1"/>
  <c r="BQ448" i="36"/>
  <c r="BR448" i="36"/>
  <c r="BO448" i="36"/>
  <c r="BP448" i="36" s="1"/>
  <c r="BQ444" i="36"/>
  <c r="BR444" i="36"/>
  <c r="BO444" i="36"/>
  <c r="BP444" i="36" s="1"/>
  <c r="BO440" i="36"/>
  <c r="BP440" i="36" s="1"/>
  <c r="BQ440" i="36"/>
  <c r="BR440" i="36"/>
  <c r="BQ436" i="36"/>
  <c r="BR436" i="36"/>
  <c r="BO436" i="36"/>
  <c r="BP436" i="36" s="1"/>
  <c r="BQ432" i="36"/>
  <c r="BR432" i="36"/>
  <c r="BO432" i="36"/>
  <c r="BP432" i="36" s="1"/>
  <c r="BQ428" i="36"/>
  <c r="BR428" i="36"/>
  <c r="BO428" i="36"/>
  <c r="BP428" i="36" s="1"/>
  <c r="BO424" i="36"/>
  <c r="BP424" i="36" s="1"/>
  <c r="BQ424" i="36"/>
  <c r="BR424" i="36"/>
  <c r="BQ420" i="36"/>
  <c r="BR420" i="36"/>
  <c r="BO420" i="36"/>
  <c r="BP420" i="36" s="1"/>
  <c r="BQ416" i="36"/>
  <c r="BR416" i="36"/>
  <c r="BO416" i="36"/>
  <c r="BP416" i="36" s="1"/>
  <c r="BQ412" i="36"/>
  <c r="BR412" i="36"/>
  <c r="BO412" i="36"/>
  <c r="BP412" i="36" s="1"/>
  <c r="BO408" i="36"/>
  <c r="BP408" i="36" s="1"/>
  <c r="BQ408" i="36"/>
  <c r="BR408" i="36"/>
  <c r="BQ404" i="36"/>
  <c r="BR404" i="36"/>
  <c r="BO404" i="36"/>
  <c r="BP404" i="36" s="1"/>
  <c r="BQ400" i="36"/>
  <c r="BR400" i="36"/>
  <c r="BO400" i="36"/>
  <c r="BP400" i="36" s="1"/>
  <c r="BQ396" i="36"/>
  <c r="BR396" i="36"/>
  <c r="BO396" i="36"/>
  <c r="BP396" i="36" s="1"/>
  <c r="BO392" i="36"/>
  <c r="BP392" i="36" s="1"/>
  <c r="BQ392" i="36"/>
  <c r="BR392" i="36"/>
  <c r="BQ388" i="36"/>
  <c r="BR388" i="36"/>
  <c r="BO388" i="36"/>
  <c r="BP388" i="36" s="1"/>
  <c r="BQ384" i="36"/>
  <c r="BR384" i="36"/>
  <c r="BO384" i="36"/>
  <c r="BP384" i="36" s="1"/>
  <c r="BQ380" i="36"/>
  <c r="BR380" i="36"/>
  <c r="BO380" i="36"/>
  <c r="BP380" i="36" s="1"/>
  <c r="BO376" i="36"/>
  <c r="BP376" i="36" s="1"/>
  <c r="BQ376" i="36"/>
  <c r="BR376" i="36"/>
  <c r="BQ372" i="36"/>
  <c r="BR372" i="36"/>
  <c r="BO372" i="36"/>
  <c r="BP372" i="36" s="1"/>
  <c r="BQ368" i="36"/>
  <c r="BR368" i="36"/>
  <c r="BO368" i="36"/>
  <c r="BP368" i="36" s="1"/>
  <c r="BQ364" i="36"/>
  <c r="BR364" i="36"/>
  <c r="BO364" i="36"/>
  <c r="BP364" i="36" s="1"/>
  <c r="BO360" i="36"/>
  <c r="BP360" i="36" s="1"/>
  <c r="BQ360" i="36"/>
  <c r="BR360" i="36"/>
  <c r="BQ356" i="36"/>
  <c r="BR356" i="36"/>
  <c r="BO356" i="36"/>
  <c r="BP356" i="36" s="1"/>
  <c r="BQ352" i="36"/>
  <c r="BR352" i="36"/>
  <c r="BO352" i="36"/>
  <c r="BP352" i="36" s="1"/>
  <c r="BQ348" i="36"/>
  <c r="BR348" i="36"/>
  <c r="BO348" i="36"/>
  <c r="BP348" i="36" s="1"/>
  <c r="BO344" i="36"/>
  <c r="BP344" i="36" s="1"/>
  <c r="BQ344" i="36"/>
  <c r="BR344" i="36"/>
  <c r="BQ340" i="36"/>
  <c r="BR340" i="36"/>
  <c r="BO340" i="36"/>
  <c r="BP340" i="36" s="1"/>
  <c r="BQ336" i="36"/>
  <c r="BR336" i="36"/>
  <c r="BO336" i="36"/>
  <c r="BP336" i="36" s="1"/>
  <c r="BQ332" i="36"/>
  <c r="BR332" i="36"/>
  <c r="BO332" i="36"/>
  <c r="BP332" i="36" s="1"/>
  <c r="BO328" i="36"/>
  <c r="BP328" i="36" s="1"/>
  <c r="BQ328" i="36"/>
  <c r="BR328" i="36"/>
  <c r="BQ324" i="36"/>
  <c r="BR324" i="36"/>
  <c r="BO324" i="36"/>
  <c r="BP324" i="36" s="1"/>
  <c r="BO320" i="36"/>
  <c r="BP320" i="36" s="1"/>
  <c r="BR320" i="36"/>
  <c r="BQ320" i="36"/>
  <c r="BO316" i="36"/>
  <c r="BP316" i="36" s="1"/>
  <c r="BR316" i="36"/>
  <c r="BQ316" i="36"/>
  <c r="BQ312" i="36"/>
  <c r="BR312" i="36"/>
  <c r="BO312" i="36"/>
  <c r="BP312" i="36" s="1"/>
  <c r="BO308" i="36"/>
  <c r="BP308" i="36" s="1"/>
  <c r="BQ308" i="36"/>
  <c r="BR308" i="36"/>
  <c r="BR304" i="36"/>
  <c r="BO304" i="36"/>
  <c r="BP304" i="36" s="1"/>
  <c r="BQ304" i="36"/>
  <c r="BR300" i="36"/>
  <c r="BQ300" i="36"/>
  <c r="BO300" i="36"/>
  <c r="BP300" i="36" s="1"/>
  <c r="BQ296" i="36"/>
  <c r="BO296" i="36"/>
  <c r="BP296" i="36" s="1"/>
  <c r="BR296" i="36"/>
  <c r="BR292" i="36"/>
  <c r="BO292" i="36"/>
  <c r="BP292" i="36" s="1"/>
  <c r="BQ292" i="36"/>
  <c r="BQ288" i="36"/>
  <c r="BR288" i="36"/>
  <c r="BO288" i="36"/>
  <c r="BP288" i="36" s="1"/>
  <c r="BR284" i="36"/>
  <c r="BQ284" i="36"/>
  <c r="BO284" i="36"/>
  <c r="BP284" i="36" s="1"/>
  <c r="BR280" i="36"/>
  <c r="BQ280" i="36"/>
  <c r="BO280" i="36"/>
  <c r="BP280" i="36" s="1"/>
  <c r="BR276" i="36"/>
  <c r="BQ276" i="36"/>
  <c r="BO276" i="36"/>
  <c r="BP276" i="36" s="1"/>
  <c r="BR272" i="36"/>
  <c r="BQ272" i="36"/>
  <c r="BO272" i="36"/>
  <c r="BP272" i="36" s="1"/>
  <c r="BR268" i="36"/>
  <c r="BQ268" i="36"/>
  <c r="BO268" i="36"/>
  <c r="BP268" i="36" s="1"/>
  <c r="BR264" i="36"/>
  <c r="BQ264" i="36"/>
  <c r="BO264" i="36"/>
  <c r="BP264" i="36" s="1"/>
  <c r="BR260" i="36"/>
  <c r="BQ260" i="36"/>
  <c r="BO260" i="36"/>
  <c r="BP260" i="36" s="1"/>
  <c r="BO256" i="36"/>
  <c r="BP256" i="36" s="1"/>
  <c r="BR256" i="36"/>
  <c r="BQ256" i="36"/>
  <c r="BO252" i="36"/>
  <c r="BP252" i="36" s="1"/>
  <c r="BR252" i="36"/>
  <c r="BQ252" i="36"/>
  <c r="BO248" i="36"/>
  <c r="BP248" i="36" s="1"/>
  <c r="BR248" i="36"/>
  <c r="BQ248" i="36"/>
  <c r="BO244" i="36"/>
  <c r="BP244" i="36" s="1"/>
  <c r="BR244" i="36"/>
  <c r="BQ244" i="36"/>
  <c r="BO240" i="36"/>
  <c r="BP240" i="36" s="1"/>
  <c r="BR240" i="36"/>
  <c r="BQ240" i="36"/>
  <c r="BO236" i="36"/>
  <c r="BP236" i="36" s="1"/>
  <c r="BR236" i="36"/>
  <c r="BQ236" i="36"/>
  <c r="BO232" i="36"/>
  <c r="BP232" i="36" s="1"/>
  <c r="BR232" i="36"/>
  <c r="BQ232" i="36"/>
  <c r="BO228" i="36"/>
  <c r="BP228" i="36" s="1"/>
  <c r="BR228" i="36"/>
  <c r="BQ228" i="36"/>
  <c r="BO224" i="36"/>
  <c r="BP224" i="36" s="1"/>
  <c r="BR224" i="36"/>
  <c r="BQ224" i="36"/>
  <c r="BO220" i="36"/>
  <c r="BP220" i="36" s="1"/>
  <c r="BR220" i="36"/>
  <c r="BQ220" i="36"/>
  <c r="BO216" i="36"/>
  <c r="BP216" i="36" s="1"/>
  <c r="BR216" i="36"/>
  <c r="BQ216" i="36"/>
  <c r="BR212" i="36"/>
  <c r="BO212" i="36"/>
  <c r="BP212" i="36" s="1"/>
  <c r="BQ212" i="36"/>
  <c r="BO208" i="36"/>
  <c r="BP208" i="36" s="1"/>
  <c r="BQ208" i="36"/>
  <c r="BR208" i="36"/>
  <c r="BR204" i="36"/>
  <c r="BO204" i="36"/>
  <c r="BP204" i="36" s="1"/>
  <c r="BQ204" i="36"/>
  <c r="BO200" i="36"/>
  <c r="BP200" i="36" s="1"/>
  <c r="BR200" i="36"/>
  <c r="BQ200" i="36"/>
  <c r="BR196" i="36"/>
  <c r="BO196" i="36"/>
  <c r="BP196" i="36" s="1"/>
  <c r="BQ196" i="36"/>
  <c r="BR192" i="36"/>
  <c r="BO192" i="36"/>
  <c r="BP192" i="36" s="1"/>
  <c r="BQ192" i="36"/>
  <c r="BO188" i="36"/>
  <c r="BP188" i="36" s="1"/>
  <c r="BR188" i="36"/>
  <c r="BQ188" i="36"/>
  <c r="BR184" i="36"/>
  <c r="BO184" i="36"/>
  <c r="BP184" i="36" s="1"/>
  <c r="BQ184" i="36"/>
  <c r="BR180" i="36"/>
  <c r="BO180" i="36"/>
  <c r="BP180" i="36" s="1"/>
  <c r="BQ180" i="36"/>
  <c r="BQ176" i="36"/>
  <c r="BR176" i="36"/>
  <c r="BO176" i="36"/>
  <c r="BP176" i="36" s="1"/>
  <c r="BO172" i="36"/>
  <c r="BP172" i="36" s="1"/>
  <c r="BR172" i="36"/>
  <c r="BQ172" i="36"/>
  <c r="BQ168" i="36"/>
  <c r="BO168" i="36"/>
  <c r="BP168" i="36" s="1"/>
  <c r="BR168" i="36"/>
  <c r="BO164" i="36"/>
  <c r="BP164" i="36" s="1"/>
  <c r="BR164" i="36"/>
  <c r="BQ164" i="36"/>
  <c r="BQ160" i="36"/>
  <c r="BR160" i="36"/>
  <c r="BO160" i="36"/>
  <c r="BP160" i="36" s="1"/>
  <c r="BO156" i="36"/>
  <c r="BP156" i="36" s="1"/>
  <c r="BR156" i="36"/>
  <c r="BQ156" i="36"/>
  <c r="BQ152" i="36"/>
  <c r="BR152" i="36"/>
  <c r="BO152" i="36"/>
  <c r="BP152" i="36" s="1"/>
  <c r="BO148" i="36"/>
  <c r="BP148" i="36" s="1"/>
  <c r="BR148" i="36"/>
  <c r="BQ148" i="36"/>
  <c r="BQ144" i="36"/>
  <c r="BR144" i="36"/>
  <c r="BO144" i="36"/>
  <c r="BP144" i="36" s="1"/>
  <c r="BO140" i="36"/>
  <c r="BP140" i="36" s="1"/>
  <c r="BR140" i="36"/>
  <c r="BQ140" i="36"/>
  <c r="BQ136" i="36"/>
  <c r="BO136" i="36"/>
  <c r="BP136" i="36" s="1"/>
  <c r="BR136" i="36"/>
  <c r="BO132" i="36"/>
  <c r="BP132" i="36" s="1"/>
  <c r="BR132" i="36"/>
  <c r="BQ132" i="36"/>
  <c r="BQ128" i="36"/>
  <c r="BR128" i="36"/>
  <c r="BO128" i="36"/>
  <c r="BP128" i="36" s="1"/>
  <c r="BO124" i="36"/>
  <c r="BP124" i="36" s="1"/>
  <c r="BR124" i="36"/>
  <c r="BQ124" i="36"/>
  <c r="BQ120" i="36"/>
  <c r="BR120" i="36"/>
  <c r="BO120" i="36"/>
  <c r="BP120" i="36" s="1"/>
  <c r="BO116" i="36"/>
  <c r="BP116" i="36" s="1"/>
  <c r="BR116" i="36"/>
  <c r="BQ116" i="36"/>
  <c r="BQ112" i="36"/>
  <c r="BR112" i="36"/>
  <c r="BO112" i="36"/>
  <c r="BP112" i="36" s="1"/>
  <c r="BR108" i="36"/>
  <c r="BO108" i="36"/>
  <c r="BP108" i="36" s="1"/>
  <c r="BQ108" i="36"/>
  <c r="BQ104" i="36"/>
  <c r="BR104" i="36"/>
  <c r="BO104" i="36"/>
  <c r="BP104" i="36" s="1"/>
  <c r="BR100" i="36"/>
  <c r="BO100" i="36"/>
  <c r="BP100" i="36" s="1"/>
  <c r="BQ100" i="36"/>
  <c r="BQ96" i="36"/>
  <c r="BO96" i="36"/>
  <c r="BP96" i="36" s="1"/>
  <c r="BR96" i="36"/>
  <c r="BR92" i="36"/>
  <c r="BO92" i="36"/>
  <c r="BP92" i="36" s="1"/>
  <c r="BQ92" i="36"/>
  <c r="BR88" i="36"/>
  <c r="BQ88" i="36"/>
  <c r="BO88" i="36"/>
  <c r="BP88" i="36" s="1"/>
  <c r="BO84" i="36"/>
  <c r="BP84" i="36" s="1"/>
  <c r="BQ84" i="36"/>
  <c r="BR84" i="36"/>
  <c r="BR80" i="36"/>
  <c r="BO80" i="36"/>
  <c r="BP80" i="36" s="1"/>
  <c r="BQ80" i="36"/>
  <c r="BR76" i="36"/>
  <c r="BQ76" i="36"/>
  <c r="BO76" i="36"/>
  <c r="BP76" i="36" s="1"/>
  <c r="BR72" i="36"/>
  <c r="BQ72" i="36"/>
  <c r="BO72" i="36"/>
  <c r="BP72" i="36" s="1"/>
  <c r="BQ68" i="36"/>
  <c r="BO68" i="36"/>
  <c r="BP68" i="36" s="1"/>
  <c r="BR68" i="36"/>
  <c r="BO64" i="36"/>
  <c r="BP64" i="36" s="1"/>
  <c r="BR64" i="36"/>
  <c r="BQ64" i="36"/>
  <c r="BO60" i="36"/>
  <c r="BP60" i="36" s="1"/>
  <c r="BR60" i="36"/>
  <c r="BQ60" i="36"/>
  <c r="BO503" i="36"/>
  <c r="BP503" i="36" s="1"/>
  <c r="BR503" i="36"/>
  <c r="BQ503" i="36"/>
  <c r="BQ499" i="36"/>
  <c r="BO499" i="36"/>
  <c r="BP499" i="36" s="1"/>
  <c r="BR499" i="36"/>
  <c r="BR495" i="36"/>
  <c r="BO495" i="36"/>
  <c r="BP495" i="36" s="1"/>
  <c r="BQ495" i="36"/>
  <c r="BO491" i="36"/>
  <c r="BP491" i="36" s="1"/>
  <c r="BR491" i="36"/>
  <c r="BQ491" i="36"/>
  <c r="BR487" i="36"/>
  <c r="BQ487" i="36"/>
  <c r="BO487" i="36"/>
  <c r="BP487" i="36" s="1"/>
  <c r="BO483" i="36"/>
  <c r="BP483" i="36" s="1"/>
  <c r="BQ483" i="36"/>
  <c r="BR483" i="36"/>
  <c r="BQ479" i="36"/>
  <c r="BO479" i="36"/>
  <c r="BP479" i="36" s="1"/>
  <c r="BR479" i="36"/>
  <c r="BR475" i="36"/>
  <c r="BO475" i="36"/>
  <c r="BP475" i="36" s="1"/>
  <c r="BQ475" i="36"/>
  <c r="BQ471" i="36"/>
  <c r="BR471" i="36"/>
  <c r="BO471" i="36"/>
  <c r="BP471" i="36" s="1"/>
  <c r="BR467" i="36"/>
  <c r="BQ467" i="36"/>
  <c r="BO467" i="36"/>
  <c r="BP467" i="36" s="1"/>
  <c r="BQ463" i="36"/>
  <c r="BR463" i="36"/>
  <c r="BO463" i="36"/>
  <c r="BP463" i="36" s="1"/>
  <c r="BR459" i="36"/>
  <c r="BO459" i="36"/>
  <c r="BP459" i="36" s="1"/>
  <c r="BQ459" i="36"/>
  <c r="BQ455" i="36"/>
  <c r="BR455" i="36"/>
  <c r="BO455" i="36"/>
  <c r="BP455" i="36" s="1"/>
  <c r="BR451" i="36"/>
  <c r="BQ451" i="36"/>
  <c r="BO451" i="36"/>
  <c r="BP451" i="36" s="1"/>
  <c r="BQ447" i="36"/>
  <c r="BR447" i="36"/>
  <c r="BO447" i="36"/>
  <c r="BP447" i="36" s="1"/>
  <c r="BR443" i="36"/>
  <c r="BO443" i="36"/>
  <c r="BP443" i="36" s="1"/>
  <c r="BQ443" i="36"/>
  <c r="BQ439" i="36"/>
  <c r="BR439" i="36"/>
  <c r="BO439" i="36"/>
  <c r="BP439" i="36" s="1"/>
  <c r="BR435" i="36"/>
  <c r="BQ435" i="36"/>
  <c r="BO435" i="36"/>
  <c r="BP435" i="36" s="1"/>
  <c r="BQ431" i="36"/>
  <c r="BR431" i="36"/>
  <c r="BO431" i="36"/>
  <c r="BP431" i="36" s="1"/>
  <c r="BR427" i="36"/>
  <c r="BO427" i="36"/>
  <c r="BP427" i="36" s="1"/>
  <c r="BQ427" i="36"/>
  <c r="BQ423" i="36"/>
  <c r="BR423" i="36"/>
  <c r="BO423" i="36"/>
  <c r="BP423" i="36" s="1"/>
  <c r="BR419" i="36"/>
  <c r="BQ419" i="36"/>
  <c r="BO419" i="36"/>
  <c r="BP419" i="36" s="1"/>
  <c r="BQ415" i="36"/>
  <c r="BR415" i="36"/>
  <c r="BO415" i="36"/>
  <c r="BP415" i="36" s="1"/>
  <c r="BR411" i="36"/>
  <c r="BO411" i="36"/>
  <c r="BP411" i="36" s="1"/>
  <c r="BQ411" i="36"/>
  <c r="BQ407" i="36"/>
  <c r="BR407" i="36"/>
  <c r="BO407" i="36"/>
  <c r="BP407" i="36" s="1"/>
  <c r="BR403" i="36"/>
  <c r="BQ403" i="36"/>
  <c r="BO403" i="36"/>
  <c r="BP403" i="36" s="1"/>
  <c r="BQ399" i="36"/>
  <c r="BR399" i="36"/>
  <c r="BO399" i="36"/>
  <c r="BP399" i="36" s="1"/>
  <c r="BR395" i="36"/>
  <c r="BO395" i="36"/>
  <c r="BP395" i="36" s="1"/>
  <c r="BQ395" i="36"/>
  <c r="BQ391" i="36"/>
  <c r="BR391" i="36"/>
  <c r="BO391" i="36"/>
  <c r="BP391" i="36" s="1"/>
  <c r="BR387" i="36"/>
  <c r="BQ387" i="36"/>
  <c r="BO387" i="36"/>
  <c r="BP387" i="36" s="1"/>
  <c r="BQ383" i="36"/>
  <c r="BR383" i="36"/>
  <c r="BO383" i="36"/>
  <c r="BP383" i="36" s="1"/>
  <c r="BR379" i="36"/>
  <c r="BO379" i="36"/>
  <c r="BP379" i="36" s="1"/>
  <c r="BQ379" i="36"/>
  <c r="BQ375" i="36"/>
  <c r="BR375" i="36"/>
  <c r="BO375" i="36"/>
  <c r="BP375" i="36" s="1"/>
  <c r="BR371" i="36"/>
  <c r="BQ371" i="36"/>
  <c r="BO371" i="36"/>
  <c r="BP371" i="36" s="1"/>
  <c r="BQ367" i="36"/>
  <c r="BR367" i="36"/>
  <c r="BO367" i="36"/>
  <c r="BP367" i="36" s="1"/>
  <c r="BR363" i="36"/>
  <c r="BO363" i="36"/>
  <c r="BP363" i="36" s="1"/>
  <c r="BQ363" i="36"/>
  <c r="BQ359" i="36"/>
  <c r="BR359" i="36"/>
  <c r="BO359" i="36"/>
  <c r="BP359" i="36" s="1"/>
  <c r="BR355" i="36"/>
  <c r="BQ355" i="36"/>
  <c r="BO355" i="36"/>
  <c r="BP355" i="36" s="1"/>
  <c r="BQ351" i="36"/>
  <c r="BR351" i="36"/>
  <c r="BO351" i="36"/>
  <c r="BP351" i="36" s="1"/>
  <c r="BR347" i="36"/>
  <c r="BO347" i="36"/>
  <c r="BP347" i="36" s="1"/>
  <c r="BQ347" i="36"/>
  <c r="BQ343" i="36"/>
  <c r="BR343" i="36"/>
  <c r="BO343" i="36"/>
  <c r="BP343" i="36" s="1"/>
  <c r="BR339" i="36"/>
  <c r="BQ339" i="36"/>
  <c r="BO339" i="36"/>
  <c r="BP339" i="36" s="1"/>
  <c r="BQ335" i="36"/>
  <c r="BR335" i="36"/>
  <c r="BO335" i="36"/>
  <c r="BP335" i="36" s="1"/>
  <c r="BR331" i="36"/>
  <c r="BO331" i="36"/>
  <c r="BP331" i="36" s="1"/>
  <c r="BQ331" i="36"/>
  <c r="BQ327" i="36"/>
  <c r="BR327" i="36"/>
  <c r="BO327" i="36"/>
  <c r="BP327" i="36" s="1"/>
  <c r="BR323" i="36"/>
  <c r="BQ323" i="36"/>
  <c r="BO323" i="36"/>
  <c r="BP323" i="36" s="1"/>
  <c r="BO319" i="36"/>
  <c r="BP319" i="36" s="1"/>
  <c r="BQ319" i="36"/>
  <c r="BR319" i="36"/>
  <c r="BQ315" i="36"/>
  <c r="BR315" i="36"/>
  <c r="BO315" i="36"/>
  <c r="BP315" i="36" s="1"/>
  <c r="BQ311" i="36"/>
  <c r="BR311" i="36"/>
  <c r="BO311" i="36"/>
  <c r="BP311" i="36" s="1"/>
  <c r="BO307" i="36"/>
  <c r="BP307" i="36" s="1"/>
  <c r="BR307" i="36"/>
  <c r="BQ307" i="36"/>
  <c r="BR303" i="36"/>
  <c r="BO303" i="36"/>
  <c r="BP303" i="36" s="1"/>
  <c r="BQ303" i="36"/>
  <c r="BR299" i="36"/>
  <c r="BO299" i="36"/>
  <c r="BP299" i="36" s="1"/>
  <c r="BQ299" i="36"/>
  <c r="BQ295" i="36"/>
  <c r="BO295" i="36"/>
  <c r="BP295" i="36" s="1"/>
  <c r="BR295" i="36"/>
  <c r="BO291" i="36"/>
  <c r="BP291" i="36" s="1"/>
  <c r="BQ291" i="36"/>
  <c r="BR291" i="36"/>
  <c r="BR287" i="36"/>
  <c r="BQ287" i="36"/>
  <c r="BO287" i="36"/>
  <c r="BP287" i="36" s="1"/>
  <c r="BR283" i="36"/>
  <c r="BO283" i="36"/>
  <c r="BP283" i="36" s="1"/>
  <c r="BQ283" i="36"/>
  <c r="BR279" i="36"/>
  <c r="BQ279" i="36"/>
  <c r="BO279" i="36"/>
  <c r="BP279" i="36" s="1"/>
  <c r="BR275" i="36"/>
  <c r="BQ275" i="36"/>
  <c r="BO275" i="36"/>
  <c r="BP275" i="36" s="1"/>
  <c r="BR271" i="36"/>
  <c r="BQ271" i="36"/>
  <c r="BO271" i="36"/>
  <c r="BP271" i="36" s="1"/>
  <c r="BR267" i="36"/>
  <c r="BQ267" i="36"/>
  <c r="BO267" i="36"/>
  <c r="BP267" i="36" s="1"/>
  <c r="BR263" i="36"/>
  <c r="BQ263" i="36"/>
  <c r="BO263" i="36"/>
  <c r="BP263" i="36" s="1"/>
  <c r="BR259" i="36"/>
  <c r="BQ259" i="36"/>
  <c r="BO259" i="36"/>
  <c r="BP259" i="36" s="1"/>
  <c r="BO255" i="36"/>
  <c r="BP255" i="36" s="1"/>
  <c r="BQ255" i="36"/>
  <c r="BR255" i="36"/>
  <c r="BO251" i="36"/>
  <c r="BP251" i="36" s="1"/>
  <c r="BQ251" i="36"/>
  <c r="BR251" i="36"/>
  <c r="BO247" i="36"/>
  <c r="BP247" i="36" s="1"/>
  <c r="BQ247" i="36"/>
  <c r="BR247" i="36"/>
  <c r="BQ243" i="36"/>
  <c r="BR243" i="36"/>
  <c r="BO243" i="36"/>
  <c r="BP243" i="36" s="1"/>
  <c r="BQ239" i="36"/>
  <c r="BO239" i="36"/>
  <c r="BP239" i="36" s="1"/>
  <c r="BR239" i="36"/>
  <c r="BQ235" i="36"/>
  <c r="BR235" i="36"/>
  <c r="BO235" i="36"/>
  <c r="BP235" i="36" s="1"/>
  <c r="BQ231" i="36"/>
  <c r="BO231" i="36"/>
  <c r="BP231" i="36" s="1"/>
  <c r="BR231" i="36"/>
  <c r="BQ227" i="36"/>
  <c r="BR227" i="36"/>
  <c r="BO227" i="36"/>
  <c r="BP227" i="36" s="1"/>
  <c r="BQ223" i="36"/>
  <c r="BO223" i="36"/>
  <c r="BP223" i="36" s="1"/>
  <c r="BR223" i="36"/>
  <c r="BQ219" i="36"/>
  <c r="BR219" i="36"/>
  <c r="BO219" i="36"/>
  <c r="BP219" i="36" s="1"/>
  <c r="BQ215" i="36"/>
  <c r="BO215" i="36"/>
  <c r="BP215" i="36" s="1"/>
  <c r="BR215" i="36"/>
  <c r="BR211" i="36"/>
  <c r="BQ211" i="36"/>
  <c r="BO211" i="36"/>
  <c r="BP211" i="36" s="1"/>
  <c r="BR207" i="36"/>
  <c r="BQ207" i="36"/>
  <c r="BO207" i="36"/>
  <c r="BP207" i="36" s="1"/>
  <c r="BR203" i="36"/>
  <c r="BQ203" i="36"/>
  <c r="BO203" i="36"/>
  <c r="BP203" i="36" s="1"/>
  <c r="BO199" i="36"/>
  <c r="BP199" i="36" s="1"/>
  <c r="BR199" i="36"/>
  <c r="BQ199" i="36"/>
  <c r="BR195" i="36"/>
  <c r="BO195" i="36"/>
  <c r="BP195" i="36" s="1"/>
  <c r="BQ195" i="36"/>
  <c r="BO191" i="36"/>
  <c r="BP191" i="36" s="1"/>
  <c r="BR191" i="36"/>
  <c r="BQ191" i="36"/>
  <c r="BR187" i="36"/>
  <c r="BO187" i="36"/>
  <c r="BP187" i="36" s="1"/>
  <c r="BQ187" i="36"/>
  <c r="BR183" i="36"/>
  <c r="BO183" i="36"/>
  <c r="BP183" i="36" s="1"/>
  <c r="BQ183" i="36"/>
  <c r="BR179" i="36"/>
  <c r="BO179" i="36"/>
  <c r="BP179" i="36" s="1"/>
  <c r="BQ179" i="36"/>
  <c r="BQ175" i="36"/>
  <c r="BR175" i="36"/>
  <c r="BO175" i="36"/>
  <c r="BP175" i="36" s="1"/>
  <c r="BQ171" i="36"/>
  <c r="BO171" i="36"/>
  <c r="BP171" i="36" s="1"/>
  <c r="BR171" i="36"/>
  <c r="BQ167" i="36"/>
  <c r="BR167" i="36"/>
  <c r="BO167" i="36"/>
  <c r="BP167" i="36" s="1"/>
  <c r="BO163" i="36"/>
  <c r="BP163" i="36" s="1"/>
  <c r="BR163" i="36"/>
  <c r="BQ163" i="36"/>
  <c r="BQ159" i="36"/>
  <c r="BR159" i="36"/>
  <c r="BO159" i="36"/>
  <c r="BP159" i="36" s="1"/>
  <c r="BO155" i="36"/>
  <c r="BP155" i="36" s="1"/>
  <c r="BQ155" i="36"/>
  <c r="BR155" i="36"/>
  <c r="BQ151" i="36"/>
  <c r="BR151" i="36"/>
  <c r="BO151" i="36"/>
  <c r="BP151" i="36" s="1"/>
  <c r="BR147" i="36"/>
  <c r="BO147" i="36"/>
  <c r="BP147" i="36" s="1"/>
  <c r="BQ147" i="36"/>
  <c r="BQ143" i="36"/>
  <c r="BR143" i="36"/>
  <c r="BO143" i="36"/>
  <c r="BP143" i="36" s="1"/>
  <c r="BQ139" i="36"/>
  <c r="BO139" i="36"/>
  <c r="BP139" i="36" s="1"/>
  <c r="BR139" i="36"/>
  <c r="BQ135" i="36"/>
  <c r="BR135" i="36"/>
  <c r="BO135" i="36"/>
  <c r="BP135" i="36" s="1"/>
  <c r="BO131" i="36"/>
  <c r="BP131" i="36" s="1"/>
  <c r="BR131" i="36"/>
  <c r="BQ131" i="36"/>
  <c r="BQ127" i="36"/>
  <c r="BR127" i="36"/>
  <c r="BO127" i="36"/>
  <c r="BP127" i="36" s="1"/>
  <c r="BO123" i="36"/>
  <c r="BP123" i="36" s="1"/>
  <c r="BQ123" i="36"/>
  <c r="BR123" i="36"/>
  <c r="BQ119" i="36"/>
  <c r="BR119" i="36"/>
  <c r="BO119" i="36"/>
  <c r="BP119" i="36" s="1"/>
  <c r="BO115" i="36"/>
  <c r="BP115" i="36" s="1"/>
  <c r="BR115" i="36"/>
  <c r="BQ115" i="36"/>
  <c r="BQ111" i="36"/>
  <c r="BR111" i="36"/>
  <c r="BO111" i="36"/>
  <c r="BP111" i="36" s="1"/>
  <c r="BQ107" i="36"/>
  <c r="BO107" i="36"/>
  <c r="BP107" i="36" s="1"/>
  <c r="BR107" i="36"/>
  <c r="BR103" i="36"/>
  <c r="BQ103" i="36"/>
  <c r="BO103" i="36"/>
  <c r="BP103" i="36" s="1"/>
  <c r="BO99" i="36"/>
  <c r="BP99" i="36" s="1"/>
  <c r="BQ99" i="36"/>
  <c r="BR99" i="36"/>
  <c r="BR95" i="36"/>
  <c r="BO95" i="36"/>
  <c r="BP95" i="36" s="1"/>
  <c r="BQ95" i="36"/>
  <c r="BQ91" i="36"/>
  <c r="BO91" i="36"/>
  <c r="BP91" i="36" s="1"/>
  <c r="BR91" i="36"/>
  <c r="BR87" i="36"/>
  <c r="BQ87" i="36"/>
  <c r="BO87" i="36"/>
  <c r="BP87" i="36" s="1"/>
  <c r="BQ83" i="36"/>
  <c r="BO83" i="36"/>
  <c r="BP83" i="36" s="1"/>
  <c r="BR83" i="36"/>
  <c r="BQ505" i="36"/>
  <c r="BO505" i="36"/>
  <c r="BP505" i="36" s="1"/>
  <c r="BR505" i="36"/>
  <c r="BQ501" i="36"/>
  <c r="BR501" i="36"/>
  <c r="BO501" i="36"/>
  <c r="BP501" i="36" s="1"/>
  <c r="BO497" i="36"/>
  <c r="BP497" i="36" s="1"/>
  <c r="BR497" i="36"/>
  <c r="BQ497" i="36"/>
  <c r="BR493" i="36"/>
  <c r="BO493" i="36"/>
  <c r="BP493" i="36" s="1"/>
  <c r="BQ493" i="36"/>
  <c r="BQ489" i="36"/>
  <c r="BR489" i="36"/>
  <c r="BO489" i="36"/>
  <c r="BP489" i="36" s="1"/>
  <c r="BQ485" i="36"/>
  <c r="BO485" i="36"/>
  <c r="BP485" i="36" s="1"/>
  <c r="BR485" i="36"/>
  <c r="BR481" i="36"/>
  <c r="BO481" i="36"/>
  <c r="BP481" i="36" s="1"/>
  <c r="BQ481" i="36"/>
  <c r="BR477" i="36"/>
  <c r="BQ477" i="36"/>
  <c r="BO477" i="36"/>
  <c r="BP477" i="36" s="1"/>
  <c r="BQ473" i="36"/>
  <c r="BR473" i="36"/>
  <c r="BO473" i="36"/>
  <c r="BP473" i="36" s="1"/>
  <c r="BQ469" i="36"/>
  <c r="BO469" i="36"/>
  <c r="BP469" i="36" s="1"/>
  <c r="BR469" i="36"/>
  <c r="BQ465" i="36"/>
  <c r="BR465" i="36"/>
  <c r="BO465" i="36"/>
  <c r="BP465" i="36" s="1"/>
  <c r="BR461" i="36"/>
  <c r="BQ461" i="36"/>
  <c r="BO461" i="36"/>
  <c r="BP461" i="36" s="1"/>
  <c r="BQ457" i="36"/>
  <c r="BR457" i="36"/>
  <c r="BO457" i="36"/>
  <c r="BP457" i="36" s="1"/>
  <c r="BQ453" i="36"/>
  <c r="BO453" i="36"/>
  <c r="BP453" i="36" s="1"/>
  <c r="BR453" i="36"/>
  <c r="BQ449" i="36"/>
  <c r="BR449" i="36"/>
  <c r="BO449" i="36"/>
  <c r="BP449" i="36" s="1"/>
  <c r="BR445" i="36"/>
  <c r="BQ445" i="36"/>
  <c r="BO445" i="36"/>
  <c r="BP445" i="36" s="1"/>
  <c r="BQ441" i="36"/>
  <c r="BR441" i="36"/>
  <c r="BO441" i="36"/>
  <c r="BP441" i="36" s="1"/>
  <c r="BQ437" i="36"/>
  <c r="BR437" i="36"/>
  <c r="BO437" i="36"/>
  <c r="BP437" i="36" s="1"/>
  <c r="BQ433" i="36"/>
  <c r="BR433" i="36"/>
  <c r="BO433" i="36"/>
  <c r="BP433" i="36" s="1"/>
  <c r="BR429" i="36"/>
  <c r="BQ429" i="36"/>
  <c r="BO429" i="36"/>
  <c r="BP429" i="36" s="1"/>
  <c r="BQ425" i="36"/>
  <c r="BR425" i="36"/>
  <c r="BO425" i="36"/>
  <c r="BP425" i="36" s="1"/>
  <c r="BQ421" i="36"/>
  <c r="BR421" i="36"/>
  <c r="BO421" i="36"/>
  <c r="BP421" i="36" s="1"/>
  <c r="BQ417" i="36"/>
  <c r="BR417" i="36"/>
  <c r="BO417" i="36"/>
  <c r="BP417" i="36" s="1"/>
  <c r="BR413" i="36"/>
  <c r="BQ413" i="36"/>
  <c r="BO413" i="36"/>
  <c r="BP413" i="36" s="1"/>
  <c r="BQ409" i="36"/>
  <c r="BR409" i="36"/>
  <c r="BO409" i="36"/>
  <c r="BP409" i="36" s="1"/>
  <c r="BQ405" i="36"/>
  <c r="BO405" i="36"/>
  <c r="BP405" i="36" s="1"/>
  <c r="BR405" i="36"/>
  <c r="BQ401" i="36"/>
  <c r="BR401" i="36"/>
  <c r="BO401" i="36"/>
  <c r="BP401" i="36" s="1"/>
  <c r="BR397" i="36"/>
  <c r="BQ397" i="36"/>
  <c r="BO397" i="36"/>
  <c r="BP397" i="36" s="1"/>
  <c r="BQ393" i="36"/>
  <c r="BR393" i="36"/>
  <c r="BO393" i="36"/>
  <c r="BP393" i="36" s="1"/>
  <c r="BQ389" i="36"/>
  <c r="BO389" i="36"/>
  <c r="BP389" i="36" s="1"/>
  <c r="BR389" i="36"/>
  <c r="BQ385" i="36"/>
  <c r="BR385" i="36"/>
  <c r="BO385" i="36"/>
  <c r="BP385" i="36" s="1"/>
  <c r="BR381" i="36"/>
  <c r="BQ381" i="36"/>
  <c r="BO381" i="36"/>
  <c r="BP381" i="36" s="1"/>
  <c r="BQ377" i="36"/>
  <c r="BR377" i="36"/>
  <c r="BO377" i="36"/>
  <c r="BP377" i="36" s="1"/>
  <c r="BQ373" i="36"/>
  <c r="BR373" i="36"/>
  <c r="BO373" i="36"/>
  <c r="BP373" i="36" s="1"/>
  <c r="BQ369" i="36"/>
  <c r="BR369" i="36"/>
  <c r="BO369" i="36"/>
  <c r="BP369" i="36" s="1"/>
  <c r="BR365" i="36"/>
  <c r="BQ365" i="36"/>
  <c r="BO365" i="36"/>
  <c r="BP365" i="36" s="1"/>
  <c r="BQ361" i="36"/>
  <c r="BR361" i="36"/>
  <c r="BO361" i="36"/>
  <c r="BP361" i="36" s="1"/>
  <c r="BQ357" i="36"/>
  <c r="BR357" i="36"/>
  <c r="BO357" i="36"/>
  <c r="BP357" i="36" s="1"/>
  <c r="BQ353" i="36"/>
  <c r="BR353" i="36"/>
  <c r="BO353" i="36"/>
  <c r="BP353" i="36" s="1"/>
  <c r="BR349" i="36"/>
  <c r="BQ349" i="36"/>
  <c r="BO349" i="36"/>
  <c r="BP349" i="36" s="1"/>
  <c r="BQ345" i="36"/>
  <c r="BR345" i="36"/>
  <c r="BO345" i="36"/>
  <c r="BP345" i="36" s="1"/>
  <c r="BQ341" i="36"/>
  <c r="BO341" i="36"/>
  <c r="BP341" i="36" s="1"/>
  <c r="BR341" i="36"/>
  <c r="BQ337" i="36"/>
  <c r="BR337" i="36"/>
  <c r="BO337" i="36"/>
  <c r="BP337" i="36" s="1"/>
  <c r="BR333" i="36"/>
  <c r="BQ333" i="36"/>
  <c r="BO333" i="36"/>
  <c r="BP333" i="36" s="1"/>
  <c r="BQ329" i="36"/>
  <c r="BR329" i="36"/>
  <c r="BO329" i="36"/>
  <c r="BP329" i="36" s="1"/>
  <c r="BQ325" i="36"/>
  <c r="BO325" i="36"/>
  <c r="BP325" i="36" s="1"/>
  <c r="BR325" i="36"/>
  <c r="BQ321" i="36"/>
  <c r="BR321" i="36"/>
  <c r="BO321" i="36"/>
  <c r="BP321" i="36" s="1"/>
  <c r="BR317" i="36"/>
  <c r="BO317" i="36"/>
  <c r="BP317" i="36" s="1"/>
  <c r="BQ317" i="36"/>
  <c r="BO313" i="36"/>
  <c r="BP313" i="36" s="1"/>
  <c r="BQ313" i="36"/>
  <c r="BR313" i="36"/>
  <c r="BR309" i="36"/>
  <c r="BO309" i="36"/>
  <c r="BP309" i="36" s="1"/>
  <c r="BQ309" i="36"/>
  <c r="BO305" i="36"/>
  <c r="BP305" i="36" s="1"/>
  <c r="BR305" i="36"/>
  <c r="BQ305" i="36"/>
  <c r="BR301" i="36"/>
  <c r="BQ301" i="36"/>
  <c r="BO301" i="36"/>
  <c r="BP301" i="36" s="1"/>
  <c r="BQ297" i="36"/>
  <c r="BR297" i="36"/>
  <c r="BO297" i="36"/>
  <c r="BP297" i="36" s="1"/>
  <c r="BO293" i="36"/>
  <c r="BP293" i="36" s="1"/>
  <c r="BQ293" i="36"/>
  <c r="BR293" i="36"/>
  <c r="BO289" i="36"/>
  <c r="BP289" i="36" s="1"/>
  <c r="BR289" i="36"/>
  <c r="BQ289" i="36"/>
  <c r="BR285" i="36"/>
  <c r="BQ285" i="36"/>
  <c r="BO285" i="36"/>
  <c r="BP285" i="36" s="1"/>
  <c r="BO281" i="36"/>
  <c r="BP281" i="36" s="1"/>
  <c r="BQ281" i="36"/>
  <c r="BR281" i="36"/>
  <c r="BQ277" i="36"/>
  <c r="BR277" i="36"/>
  <c r="BO277" i="36"/>
  <c r="BP277" i="36" s="1"/>
  <c r="BQ273" i="36"/>
  <c r="BR273" i="36"/>
  <c r="BO273" i="36"/>
  <c r="BP273" i="36" s="1"/>
  <c r="BQ269" i="36"/>
  <c r="BR269" i="36"/>
  <c r="BO269" i="36"/>
  <c r="BP269" i="36" s="1"/>
  <c r="BO265" i="36"/>
  <c r="BP265" i="36" s="1"/>
  <c r="BQ265" i="36"/>
  <c r="BR265" i="36"/>
  <c r="BQ261" i="36"/>
  <c r="BR261" i="36"/>
  <c r="BO261" i="36"/>
  <c r="BP261" i="36" s="1"/>
  <c r="BO257" i="36"/>
  <c r="BP257" i="36" s="1"/>
  <c r="BR257" i="36"/>
  <c r="BQ257" i="36"/>
  <c r="BO253" i="36"/>
  <c r="BP253" i="36" s="1"/>
  <c r="BR253" i="36"/>
  <c r="BQ253" i="36"/>
  <c r="BO249" i="36"/>
  <c r="BP249" i="36" s="1"/>
  <c r="BQ249" i="36"/>
  <c r="BR249" i="36"/>
  <c r="BO245" i="36"/>
  <c r="BP245" i="36" s="1"/>
  <c r="BQ245" i="36"/>
  <c r="BR245" i="36"/>
  <c r="BO241" i="36"/>
  <c r="BP241" i="36" s="1"/>
  <c r="BQ241" i="36"/>
  <c r="BR241" i="36"/>
  <c r="BO237" i="36"/>
  <c r="BP237" i="36" s="1"/>
  <c r="BQ237" i="36"/>
  <c r="BR237" i="36"/>
  <c r="BO233" i="36"/>
  <c r="BP233" i="36" s="1"/>
  <c r="BQ233" i="36"/>
  <c r="BR233" i="36"/>
  <c r="BO229" i="36"/>
  <c r="BP229" i="36" s="1"/>
  <c r="BQ229" i="36"/>
  <c r="BR229" i="36"/>
  <c r="BO225" i="36"/>
  <c r="BP225" i="36" s="1"/>
  <c r="BR225" i="36"/>
  <c r="BQ225" i="36"/>
  <c r="BO221" i="36"/>
  <c r="BP221" i="36" s="1"/>
  <c r="BQ221" i="36"/>
  <c r="BR221" i="36"/>
  <c r="BO217" i="36"/>
  <c r="BP217" i="36" s="1"/>
  <c r="BQ217" i="36"/>
  <c r="BR217" i="36"/>
  <c r="BQ213" i="36"/>
  <c r="BR213" i="36"/>
  <c r="BO213" i="36"/>
  <c r="BP213" i="36" s="1"/>
  <c r="BQ209" i="36"/>
  <c r="BR209" i="36"/>
  <c r="BO209" i="36"/>
  <c r="BP209" i="36" s="1"/>
  <c r="BQ205" i="36"/>
  <c r="BO205" i="36"/>
  <c r="BP205" i="36" s="1"/>
  <c r="BR205" i="36"/>
  <c r="BQ201" i="36"/>
  <c r="BR201" i="36"/>
  <c r="BO201" i="36"/>
  <c r="BP201" i="36" s="1"/>
  <c r="BQ197" i="36"/>
  <c r="BR197" i="36"/>
  <c r="BO197" i="36"/>
  <c r="BP197" i="36" s="1"/>
  <c r="BR193" i="36"/>
  <c r="BQ193" i="36"/>
  <c r="BO193" i="36"/>
  <c r="BP193" i="36" s="1"/>
  <c r="BR189" i="36"/>
  <c r="BQ189" i="36"/>
  <c r="BO189" i="36"/>
  <c r="BP189" i="36" s="1"/>
  <c r="BQ185" i="36"/>
  <c r="BO185" i="36"/>
  <c r="BP185" i="36" s="1"/>
  <c r="BR185" i="36"/>
  <c r="BQ181" i="36"/>
  <c r="BR181" i="36"/>
  <c r="BO181" i="36"/>
  <c r="BP181" i="36" s="1"/>
  <c r="BR177" i="36"/>
  <c r="BQ177" i="36"/>
  <c r="BO177" i="36"/>
  <c r="BP177" i="36" s="1"/>
  <c r="BO173" i="36"/>
  <c r="BP173" i="36" s="1"/>
  <c r="BR173" i="36"/>
  <c r="BQ173" i="36"/>
  <c r="BR169" i="36"/>
  <c r="BQ169" i="36"/>
  <c r="BO169" i="36"/>
  <c r="BP169" i="36" s="1"/>
  <c r="BO165" i="36"/>
  <c r="BP165" i="36" s="1"/>
  <c r="BQ165" i="36"/>
  <c r="BR165" i="36"/>
  <c r="BR161" i="36"/>
  <c r="BQ161" i="36"/>
  <c r="BO161" i="36"/>
  <c r="BP161" i="36" s="1"/>
  <c r="BO157" i="36"/>
  <c r="BP157" i="36" s="1"/>
  <c r="BR157" i="36"/>
  <c r="BQ157" i="36"/>
  <c r="BR153" i="36"/>
  <c r="BQ153" i="36"/>
  <c r="BO153" i="36"/>
  <c r="BP153" i="36" s="1"/>
  <c r="BO149" i="36"/>
  <c r="BP149" i="36" s="1"/>
  <c r="BQ149" i="36"/>
  <c r="BR149" i="36"/>
  <c r="BR145" i="36"/>
  <c r="BQ145" i="36"/>
  <c r="BO145" i="36"/>
  <c r="BP145" i="36" s="1"/>
  <c r="BO141" i="36"/>
  <c r="BP141" i="36" s="1"/>
  <c r="BR141" i="36"/>
  <c r="BQ141" i="36"/>
  <c r="BR137" i="36"/>
  <c r="BQ137" i="36"/>
  <c r="BO137" i="36"/>
  <c r="BP137" i="36" s="1"/>
  <c r="BO133" i="36"/>
  <c r="BP133" i="36" s="1"/>
  <c r="BQ133" i="36"/>
  <c r="BR133" i="36"/>
  <c r="BR129" i="36"/>
  <c r="BQ129" i="36"/>
  <c r="BO129" i="36"/>
  <c r="BP129" i="36" s="1"/>
  <c r="BO125" i="36"/>
  <c r="BP125" i="36" s="1"/>
  <c r="BR125" i="36"/>
  <c r="BQ125" i="36"/>
  <c r="BR121" i="36"/>
  <c r="BQ121" i="36"/>
  <c r="BO121" i="36"/>
  <c r="BP121" i="36" s="1"/>
  <c r="BO117" i="36"/>
  <c r="BP117" i="36" s="1"/>
  <c r="BQ117" i="36"/>
  <c r="BR117" i="36"/>
  <c r="BR113" i="36"/>
  <c r="BQ113" i="36"/>
  <c r="BO113" i="36"/>
  <c r="BP113" i="36" s="1"/>
  <c r="BR109" i="36"/>
  <c r="BO109" i="36"/>
  <c r="BP109" i="36" s="1"/>
  <c r="BQ109" i="36"/>
  <c r="BO105" i="36"/>
  <c r="BP105" i="36" s="1"/>
  <c r="BQ105" i="36"/>
  <c r="BR105" i="36"/>
  <c r="BR101" i="36"/>
  <c r="BO101" i="36"/>
  <c r="BP101" i="36" s="1"/>
  <c r="BQ101" i="36"/>
  <c r="BR97" i="36"/>
  <c r="BQ97" i="36"/>
  <c r="BO97" i="36"/>
  <c r="BP97" i="36" s="1"/>
  <c r="BR93" i="36"/>
  <c r="BQ93" i="36"/>
  <c r="BO93" i="36"/>
  <c r="BP93" i="36" s="1"/>
  <c r="BO89" i="36"/>
  <c r="BP89" i="36" s="1"/>
  <c r="BQ89" i="36"/>
  <c r="BR89" i="36"/>
  <c r="BR85" i="36"/>
  <c r="BO85" i="36"/>
  <c r="BP85" i="36" s="1"/>
  <c r="BQ85" i="36"/>
  <c r="BR81" i="36"/>
  <c r="BQ81" i="36"/>
  <c r="BO81" i="36"/>
  <c r="BP81" i="36" s="1"/>
  <c r="BR77" i="36"/>
  <c r="BO77" i="36"/>
  <c r="BP77" i="36" s="1"/>
  <c r="BQ77" i="36"/>
  <c r="BO73" i="36"/>
  <c r="BP73" i="36" s="1"/>
  <c r="BR73" i="36"/>
  <c r="BQ73" i="36"/>
  <c r="BO69" i="36"/>
  <c r="BP69" i="36" s="1"/>
  <c r="BQ69" i="36"/>
  <c r="BR69" i="36"/>
  <c r="BR65" i="36"/>
  <c r="BQ65" i="36"/>
  <c r="BO65" i="36"/>
  <c r="BP65" i="36" s="1"/>
  <c r="BR61" i="36"/>
  <c r="BO61" i="36"/>
  <c r="BP61" i="36" s="1"/>
  <c r="BQ61" i="36"/>
  <c r="BR57" i="36"/>
  <c r="BQ57" i="36"/>
  <c r="BO57" i="36"/>
  <c r="BP57" i="36" s="1"/>
  <c r="HD5" i="23"/>
  <c r="GJ5" i="23"/>
  <c r="FP5" i="23"/>
  <c r="EV5" i="23"/>
  <c r="EB5" i="23"/>
  <c r="DH5" i="23"/>
  <c r="CN5" i="23"/>
  <c r="BT5" i="23"/>
  <c r="BL51" i="23"/>
  <c r="AZ5" i="23"/>
  <c r="CG8" i="36"/>
  <c r="CG9" i="36"/>
  <c r="CG10" i="36"/>
  <c r="CG11" i="36"/>
  <c r="CG12" i="36"/>
  <c r="CG13" i="36"/>
  <c r="CG14" i="36"/>
  <c r="CG15" i="36"/>
  <c r="CG16" i="36"/>
  <c r="CG17" i="36"/>
  <c r="CG18" i="36"/>
  <c r="CG19" i="36"/>
  <c r="CG20" i="36"/>
  <c r="CG21" i="36"/>
  <c r="CG22" i="36"/>
  <c r="CG23" i="36"/>
  <c r="CG24" i="36"/>
  <c r="CG25" i="36"/>
  <c r="CG26" i="36"/>
  <c r="CG27" i="36"/>
  <c r="CG28" i="36"/>
  <c r="CG29" i="36"/>
  <c r="CG30" i="36"/>
  <c r="CG31" i="36"/>
  <c r="CG32" i="36"/>
  <c r="CG33" i="36"/>
  <c r="CG34" i="36"/>
  <c r="CG35" i="36"/>
  <c r="CG36" i="36"/>
  <c r="CG37" i="36"/>
  <c r="CG38" i="36"/>
  <c r="CG39" i="36"/>
  <c r="CG40" i="36"/>
  <c r="CG41" i="36"/>
  <c r="CG42" i="36"/>
  <c r="CG43" i="36"/>
  <c r="CG44" i="36"/>
  <c r="CG45" i="36"/>
  <c r="CG46" i="36"/>
  <c r="CG47" i="36"/>
  <c r="CG48" i="36"/>
  <c r="CG49" i="36"/>
  <c r="CG50" i="36"/>
  <c r="CG51" i="36"/>
  <c r="CG52" i="36"/>
  <c r="CG53" i="36"/>
  <c r="CG54" i="36"/>
  <c r="CG55" i="36"/>
  <c r="CG56" i="36"/>
  <c r="CG57" i="36"/>
  <c r="CG58" i="36"/>
  <c r="CG59" i="36"/>
  <c r="CG60" i="36"/>
  <c r="CG61" i="36"/>
  <c r="CG62" i="36"/>
  <c r="CG63" i="36"/>
  <c r="CG64" i="36"/>
  <c r="CG65" i="36"/>
  <c r="CG66" i="36"/>
  <c r="CG67" i="36"/>
  <c r="CG68" i="36"/>
  <c r="CG69" i="36"/>
  <c r="CG70" i="36"/>
  <c r="CG71" i="36"/>
  <c r="CG72" i="36"/>
  <c r="CG73" i="36"/>
  <c r="CG74" i="36"/>
  <c r="CG75" i="36"/>
  <c r="CG76" i="36"/>
  <c r="CG77" i="36"/>
  <c r="CG78" i="36"/>
  <c r="CG79" i="36"/>
  <c r="CG80" i="36"/>
  <c r="CG81" i="36"/>
  <c r="CG82" i="36"/>
  <c r="CG83" i="36"/>
  <c r="CG84" i="36"/>
  <c r="CG85" i="36"/>
  <c r="CG86" i="36"/>
  <c r="CG87" i="36"/>
  <c r="CG88" i="36"/>
  <c r="CG89" i="36"/>
  <c r="CG90" i="36"/>
  <c r="CG91" i="36"/>
  <c r="CG92" i="36"/>
  <c r="CG93" i="36"/>
  <c r="CG94" i="36"/>
  <c r="CG95" i="36"/>
  <c r="CG96" i="36"/>
  <c r="CG97" i="36"/>
  <c r="CG98" i="36"/>
  <c r="CG99" i="36"/>
  <c r="CG100" i="36"/>
  <c r="CG101" i="36"/>
  <c r="CG102" i="36"/>
  <c r="CG103" i="36"/>
  <c r="CG104" i="36"/>
  <c r="CG105" i="36"/>
  <c r="CG106" i="36"/>
  <c r="CG107" i="36"/>
  <c r="CG108" i="36"/>
  <c r="CG109" i="36"/>
  <c r="CG110" i="36"/>
  <c r="CG111" i="36"/>
  <c r="CG112" i="36"/>
  <c r="CG113" i="36"/>
  <c r="CG114" i="36"/>
  <c r="CG115" i="36"/>
  <c r="CG116" i="36"/>
  <c r="CG117" i="36"/>
  <c r="CG118" i="36"/>
  <c r="CG119" i="36"/>
  <c r="CG120" i="36"/>
  <c r="CG121" i="36"/>
  <c r="CG122" i="36"/>
  <c r="CG123" i="36"/>
  <c r="CG124" i="36"/>
  <c r="CG125" i="36"/>
  <c r="CG126" i="36"/>
  <c r="CG127" i="36"/>
  <c r="CG128" i="36"/>
  <c r="CG129" i="36"/>
  <c r="CG130" i="36"/>
  <c r="CG131" i="36"/>
  <c r="CG132" i="36"/>
  <c r="CG133" i="36"/>
  <c r="CG134" i="36"/>
  <c r="CG135" i="36"/>
  <c r="CG136" i="36"/>
  <c r="CG137" i="36"/>
  <c r="CG138" i="36"/>
  <c r="CG139" i="36"/>
  <c r="CG140" i="36"/>
  <c r="CG141" i="36"/>
  <c r="CG142" i="36"/>
  <c r="CG143" i="36"/>
  <c r="CG144" i="36"/>
  <c r="CG145" i="36"/>
  <c r="CG146" i="36"/>
  <c r="CG147" i="36"/>
  <c r="CG148" i="36"/>
  <c r="CG149" i="36"/>
  <c r="CG150" i="36"/>
  <c r="CG151" i="36"/>
  <c r="CG152" i="36"/>
  <c r="CG153" i="36"/>
  <c r="CG154" i="36"/>
  <c r="CG155" i="36"/>
  <c r="CG156" i="36"/>
  <c r="CG157" i="36"/>
  <c r="CG158" i="36"/>
  <c r="CG159" i="36"/>
  <c r="CG160" i="36"/>
  <c r="CG161" i="36"/>
  <c r="CG162" i="36"/>
  <c r="CG163" i="36"/>
  <c r="CG164" i="36"/>
  <c r="CG165" i="36"/>
  <c r="CG166" i="36"/>
  <c r="CG167" i="36"/>
  <c r="CG168" i="36"/>
  <c r="CG169" i="36"/>
  <c r="CG170" i="36"/>
  <c r="CG171" i="36"/>
  <c r="CG172" i="36"/>
  <c r="CG173" i="36"/>
  <c r="CG174" i="36"/>
  <c r="CG175" i="36"/>
  <c r="CG176" i="36"/>
  <c r="CG177" i="36"/>
  <c r="CG178" i="36"/>
  <c r="CG179" i="36"/>
  <c r="CG180" i="36"/>
  <c r="CG181" i="36"/>
  <c r="CG182" i="36"/>
  <c r="CG183" i="36"/>
  <c r="CG184" i="36"/>
  <c r="CG185" i="36"/>
  <c r="CG186" i="36"/>
  <c r="CG187" i="36"/>
  <c r="CG188" i="36"/>
  <c r="CG189" i="36"/>
  <c r="CG190" i="36"/>
  <c r="CG191" i="36"/>
  <c r="CG192" i="36"/>
  <c r="CG193" i="36"/>
  <c r="CG194" i="36"/>
  <c r="CG195" i="36"/>
  <c r="CG196" i="36"/>
  <c r="CG197" i="36"/>
  <c r="CG198" i="36"/>
  <c r="CG199" i="36"/>
  <c r="CG200" i="36"/>
  <c r="CG201" i="36"/>
  <c r="CG202" i="36"/>
  <c r="CG203" i="36"/>
  <c r="CG204" i="36"/>
  <c r="CG205" i="36"/>
  <c r="CG206" i="36"/>
  <c r="CG207" i="36"/>
  <c r="CG208" i="36"/>
  <c r="CG209" i="36"/>
  <c r="CG210" i="36"/>
  <c r="CG211" i="36"/>
  <c r="CG212" i="36"/>
  <c r="CG213" i="36"/>
  <c r="CG214" i="36"/>
  <c r="CG215" i="36"/>
  <c r="CG216" i="36"/>
  <c r="CG217" i="36"/>
  <c r="CG218" i="36"/>
  <c r="CG219" i="36"/>
  <c r="CG220" i="36"/>
  <c r="CG221" i="36"/>
  <c r="CG222" i="36"/>
  <c r="CG223" i="36"/>
  <c r="CG224" i="36"/>
  <c r="CG225" i="36"/>
  <c r="CG226" i="36"/>
  <c r="CG227" i="36"/>
  <c r="CG228" i="36"/>
  <c r="CG229" i="36"/>
  <c r="CG230" i="36"/>
  <c r="CG231" i="36"/>
  <c r="CG232" i="36"/>
  <c r="CG233" i="36"/>
  <c r="CG234" i="36"/>
  <c r="CG235" i="36"/>
  <c r="CG236" i="36"/>
  <c r="CG237" i="36"/>
  <c r="CG238" i="36"/>
  <c r="CG239" i="36"/>
  <c r="CG240" i="36"/>
  <c r="CG241" i="36"/>
  <c r="CG242" i="36"/>
  <c r="CG243" i="36"/>
  <c r="CG244" i="36"/>
  <c r="CG245" i="36"/>
  <c r="CG246" i="36"/>
  <c r="CG247" i="36"/>
  <c r="CG248" i="36"/>
  <c r="CG249" i="36"/>
  <c r="CG250" i="36"/>
  <c r="CG251" i="36"/>
  <c r="CG252" i="36"/>
  <c r="CG253" i="36"/>
  <c r="CG254" i="36"/>
  <c r="CG255" i="36"/>
  <c r="CG256" i="36"/>
  <c r="CG257" i="36"/>
  <c r="CG258" i="36"/>
  <c r="CG259" i="36"/>
  <c r="CG260" i="36"/>
  <c r="CG261" i="36"/>
  <c r="CG262" i="36"/>
  <c r="CG263" i="36"/>
  <c r="CG264" i="36"/>
  <c r="CG265" i="36"/>
  <c r="CG266" i="36"/>
  <c r="CG267" i="36"/>
  <c r="CG268" i="36"/>
  <c r="CG269" i="36"/>
  <c r="CG270" i="36"/>
  <c r="CG271" i="36"/>
  <c r="CG272" i="36"/>
  <c r="CG273" i="36"/>
  <c r="CG274" i="36"/>
  <c r="CG275" i="36"/>
  <c r="CG276" i="36"/>
  <c r="CG277" i="36"/>
  <c r="CG278" i="36"/>
  <c r="CG279" i="36"/>
  <c r="CG280" i="36"/>
  <c r="CG281" i="36"/>
  <c r="CG282" i="36"/>
  <c r="CG283" i="36"/>
  <c r="CG284" i="36"/>
  <c r="CG285" i="36"/>
  <c r="CG286" i="36"/>
  <c r="CG287" i="36"/>
  <c r="CG288" i="36"/>
  <c r="CG289" i="36"/>
  <c r="CG290" i="36"/>
  <c r="CG291" i="36"/>
  <c r="CG292" i="36"/>
  <c r="CG293" i="36"/>
  <c r="CG294" i="36"/>
  <c r="CG295" i="36"/>
  <c r="CG296" i="36"/>
  <c r="CG297" i="36"/>
  <c r="CG298" i="36"/>
  <c r="CG299" i="36"/>
  <c r="CG300" i="36"/>
  <c r="CG301" i="36"/>
  <c r="CG302" i="36"/>
  <c r="CG303" i="36"/>
  <c r="CG304" i="36"/>
  <c r="CG305" i="36"/>
  <c r="CG306" i="36"/>
  <c r="CG307" i="36"/>
  <c r="CG308" i="36"/>
  <c r="CG309" i="36"/>
  <c r="CG310" i="36"/>
  <c r="CG311" i="36"/>
  <c r="CG312" i="36"/>
  <c r="CG313" i="36"/>
  <c r="CG314" i="36"/>
  <c r="CG315" i="36"/>
  <c r="CG316" i="36"/>
  <c r="CG317" i="36"/>
  <c r="CG318" i="36"/>
  <c r="CG319" i="36"/>
  <c r="CG320" i="36"/>
  <c r="CG321" i="36"/>
  <c r="CG322" i="36"/>
  <c r="CG323" i="36"/>
  <c r="CG324" i="36"/>
  <c r="CG325" i="36"/>
  <c r="CG326" i="36"/>
  <c r="CG327" i="36"/>
  <c r="CG328" i="36"/>
  <c r="CG329" i="36"/>
  <c r="CG330" i="36"/>
  <c r="CG331" i="36"/>
  <c r="CG332" i="36"/>
  <c r="CG333" i="36"/>
  <c r="CG334" i="36"/>
  <c r="CG335" i="36"/>
  <c r="CG336" i="36"/>
  <c r="CG337" i="36"/>
  <c r="CG338" i="36"/>
  <c r="CG339" i="36"/>
  <c r="CG340" i="36"/>
  <c r="CG341" i="36"/>
  <c r="CG342" i="36"/>
  <c r="CG343" i="36"/>
  <c r="CG344" i="36"/>
  <c r="CG345" i="36"/>
  <c r="CG346" i="36"/>
  <c r="CG347" i="36"/>
  <c r="CG348" i="36"/>
  <c r="CG349" i="36"/>
  <c r="CG350" i="36"/>
  <c r="CG351" i="36"/>
  <c r="CG352" i="36"/>
  <c r="CG353" i="36"/>
  <c r="CG354" i="36"/>
  <c r="CG355" i="36"/>
  <c r="CG356" i="36"/>
  <c r="CG357" i="36"/>
  <c r="CG358" i="36"/>
  <c r="CG359" i="36"/>
  <c r="CG360" i="36"/>
  <c r="CG361" i="36"/>
  <c r="CG362" i="36"/>
  <c r="CG363" i="36"/>
  <c r="CG364" i="36"/>
  <c r="CG365" i="36"/>
  <c r="CG366" i="36"/>
  <c r="CG367" i="36"/>
  <c r="CG368" i="36"/>
  <c r="CG369" i="36"/>
  <c r="CG370" i="36"/>
  <c r="CG371" i="36"/>
  <c r="CG372" i="36"/>
  <c r="CG373" i="36"/>
  <c r="CG374" i="36"/>
  <c r="CG375" i="36"/>
  <c r="CG376" i="36"/>
  <c r="CG377" i="36"/>
  <c r="CG378" i="36"/>
  <c r="CG379" i="36"/>
  <c r="CG380" i="36"/>
  <c r="CG381" i="36"/>
  <c r="CG382" i="36"/>
  <c r="CG383" i="36"/>
  <c r="CG384" i="36"/>
  <c r="CG385" i="36"/>
  <c r="CG386" i="36"/>
  <c r="CG387" i="36"/>
  <c r="CG388" i="36"/>
  <c r="CG389" i="36"/>
  <c r="CG390" i="36"/>
  <c r="CG391" i="36"/>
  <c r="CG392" i="36"/>
  <c r="CG393" i="36"/>
  <c r="CG394" i="36"/>
  <c r="CG395" i="36"/>
  <c r="CG396" i="36"/>
  <c r="CG397" i="36"/>
  <c r="CG398" i="36"/>
  <c r="CG399" i="36"/>
  <c r="CG400" i="36"/>
  <c r="CG401" i="36"/>
  <c r="CG402" i="36"/>
  <c r="CG403" i="36"/>
  <c r="CG404" i="36"/>
  <c r="CG405" i="36"/>
  <c r="CG406" i="36"/>
  <c r="CG407" i="36"/>
  <c r="CG408" i="36"/>
  <c r="CG409" i="36"/>
  <c r="CG410" i="36"/>
  <c r="CG411" i="36"/>
  <c r="CG412" i="36"/>
  <c r="CG413" i="36"/>
  <c r="CG414" i="36"/>
  <c r="CG415" i="36"/>
  <c r="CG416" i="36"/>
  <c r="CG417" i="36"/>
  <c r="CG418" i="36"/>
  <c r="CG419" i="36"/>
  <c r="CG420" i="36"/>
  <c r="CG421" i="36"/>
  <c r="CG422" i="36"/>
  <c r="CG423" i="36"/>
  <c r="CG424" i="36"/>
  <c r="CG425" i="36"/>
  <c r="CG426" i="36"/>
  <c r="CG427" i="36"/>
  <c r="CG428" i="36"/>
  <c r="CG429" i="36"/>
  <c r="CG430" i="36"/>
  <c r="CG431" i="36"/>
  <c r="CG432" i="36"/>
  <c r="CG433" i="36"/>
  <c r="CG434" i="36"/>
  <c r="CG435" i="36"/>
  <c r="CG436" i="36"/>
  <c r="CG437" i="36"/>
  <c r="CG438" i="36"/>
  <c r="CG439" i="36"/>
  <c r="CG440" i="36"/>
  <c r="CG441" i="36"/>
  <c r="CG442" i="36"/>
  <c r="CG443" i="36"/>
  <c r="CG444" i="36"/>
  <c r="CG445" i="36"/>
  <c r="CG446" i="36"/>
  <c r="CG447" i="36"/>
  <c r="CG448" i="36"/>
  <c r="CG449" i="36"/>
  <c r="CG450" i="36"/>
  <c r="CG451" i="36"/>
  <c r="CG452" i="36"/>
  <c r="CG453" i="36"/>
  <c r="CG454" i="36"/>
  <c r="CG455" i="36"/>
  <c r="CG456" i="36"/>
  <c r="CG457" i="36"/>
  <c r="CG458" i="36"/>
  <c r="CG459" i="36"/>
  <c r="CG460" i="36"/>
  <c r="CG461" i="36"/>
  <c r="CG462" i="36"/>
  <c r="CG463" i="36"/>
  <c r="CG464" i="36"/>
  <c r="CG465" i="36"/>
  <c r="CG466" i="36"/>
  <c r="CG467" i="36"/>
  <c r="CG468" i="36"/>
  <c r="CG469" i="36"/>
  <c r="CG470" i="36"/>
  <c r="CG471" i="36"/>
  <c r="CG472" i="36"/>
  <c r="CG473" i="36"/>
  <c r="CG474" i="36"/>
  <c r="CG475" i="36"/>
  <c r="CG476" i="36"/>
  <c r="CG477" i="36"/>
  <c r="CG478" i="36"/>
  <c r="CG479" i="36"/>
  <c r="CG480" i="36"/>
  <c r="CG481" i="36"/>
  <c r="CG482" i="36"/>
  <c r="CG483" i="36"/>
  <c r="CG484" i="36"/>
  <c r="CG485" i="36"/>
  <c r="CG486" i="36"/>
  <c r="CG487" i="36"/>
  <c r="CG488" i="36"/>
  <c r="CG489" i="36"/>
  <c r="CG490" i="36"/>
  <c r="CG491" i="36"/>
  <c r="CG492" i="36"/>
  <c r="CG493" i="36"/>
  <c r="CG494" i="36"/>
  <c r="CG495" i="36"/>
  <c r="CG496" i="36"/>
  <c r="CG497" i="36"/>
  <c r="CG498" i="36"/>
  <c r="CG499" i="36"/>
  <c r="CG500" i="36"/>
  <c r="CG501" i="36"/>
  <c r="CG502" i="36"/>
  <c r="CG503" i="36"/>
  <c r="CG504" i="36"/>
  <c r="CG505" i="36"/>
  <c r="CG506" i="36"/>
  <c r="CU8" i="36"/>
  <c r="CU9" i="36"/>
  <c r="CU10" i="36"/>
  <c r="CU11" i="36"/>
  <c r="CU12" i="36"/>
  <c r="CU13" i="36"/>
  <c r="CU14" i="36"/>
  <c r="CU15" i="36"/>
  <c r="CU16" i="36"/>
  <c r="CU17" i="36"/>
  <c r="CU18" i="36"/>
  <c r="CU19" i="36"/>
  <c r="CU20" i="36"/>
  <c r="CU21" i="36"/>
  <c r="CU22" i="36"/>
  <c r="CU23" i="36"/>
  <c r="CU24" i="36"/>
  <c r="CU25" i="36"/>
  <c r="CU26" i="36"/>
  <c r="CU27" i="36"/>
  <c r="CU28" i="36"/>
  <c r="CU29" i="36"/>
  <c r="CU30" i="36"/>
  <c r="CU31" i="36"/>
  <c r="CU32" i="36"/>
  <c r="CU33" i="36"/>
  <c r="CU34" i="36"/>
  <c r="CU35" i="36"/>
  <c r="CU36" i="36"/>
  <c r="CU37" i="36"/>
  <c r="CU38" i="36"/>
  <c r="CU39" i="36"/>
  <c r="CU40" i="36"/>
  <c r="CU41" i="36"/>
  <c r="CU42" i="36"/>
  <c r="CU43" i="36"/>
  <c r="CU44" i="36"/>
  <c r="CU45" i="36"/>
  <c r="CU46" i="36"/>
  <c r="CU47" i="36"/>
  <c r="CU48" i="36"/>
  <c r="CU49" i="36"/>
  <c r="CU50" i="36"/>
  <c r="CU51" i="36"/>
  <c r="CU52" i="36"/>
  <c r="CU53" i="36"/>
  <c r="CU54" i="36"/>
  <c r="CU55" i="36"/>
  <c r="CU56" i="36"/>
  <c r="CU57" i="36"/>
  <c r="CU58" i="36"/>
  <c r="CU59" i="36"/>
  <c r="CU60" i="36"/>
  <c r="CU61" i="36"/>
  <c r="CU62" i="36"/>
  <c r="CU63" i="36"/>
  <c r="CU64" i="36"/>
  <c r="CU65" i="36"/>
  <c r="CU66" i="36"/>
  <c r="CU67" i="36"/>
  <c r="CU68" i="36"/>
  <c r="CU69" i="36"/>
  <c r="CU70" i="36"/>
  <c r="CU71" i="36"/>
  <c r="CU72" i="36"/>
  <c r="CU73" i="36"/>
  <c r="CU74" i="36"/>
  <c r="CU75" i="36"/>
  <c r="CU76" i="36"/>
  <c r="CU77" i="36"/>
  <c r="CU78" i="36"/>
  <c r="CU79" i="36"/>
  <c r="CU80" i="36"/>
  <c r="CU81" i="36"/>
  <c r="CU82" i="36"/>
  <c r="CU83" i="36"/>
  <c r="CU84" i="36"/>
  <c r="CU85" i="36"/>
  <c r="CU86" i="36"/>
  <c r="CU87" i="36"/>
  <c r="CU88" i="36"/>
  <c r="CU89" i="36"/>
  <c r="CU90" i="36"/>
  <c r="CU91" i="36"/>
  <c r="CU92" i="36"/>
  <c r="CU93" i="36"/>
  <c r="CU94" i="36"/>
  <c r="CU95" i="36"/>
  <c r="CU96" i="36"/>
  <c r="CU97" i="36"/>
  <c r="CU98" i="36"/>
  <c r="CU99" i="36"/>
  <c r="CU100" i="36"/>
  <c r="CU101" i="36"/>
  <c r="CU102" i="36"/>
  <c r="CU103" i="36"/>
  <c r="CU104" i="36"/>
  <c r="CU105" i="36"/>
  <c r="CU106" i="36"/>
  <c r="CU107" i="36"/>
  <c r="CU108" i="36"/>
  <c r="CU109" i="36"/>
  <c r="CU110" i="36"/>
  <c r="CU111" i="36"/>
  <c r="CU112" i="36"/>
  <c r="CU113" i="36"/>
  <c r="CU114" i="36"/>
  <c r="CU115" i="36"/>
  <c r="CU116" i="36"/>
  <c r="CU117" i="36"/>
  <c r="CU118" i="36"/>
  <c r="CU119" i="36"/>
  <c r="CU120" i="36"/>
  <c r="CU121" i="36"/>
  <c r="CU122" i="36"/>
  <c r="CU123" i="36"/>
  <c r="CU124" i="36"/>
  <c r="CU125" i="36"/>
  <c r="CU126" i="36"/>
  <c r="CU127" i="36"/>
  <c r="CU128" i="36"/>
  <c r="CU129" i="36"/>
  <c r="CU130" i="36"/>
  <c r="CU131" i="36"/>
  <c r="CU132" i="36"/>
  <c r="CU133" i="36"/>
  <c r="CU134" i="36"/>
  <c r="CU135" i="36"/>
  <c r="CU136" i="36"/>
  <c r="CU137" i="36"/>
  <c r="CU138" i="36"/>
  <c r="CU139" i="36"/>
  <c r="CU140" i="36"/>
  <c r="CU141" i="36"/>
  <c r="CU142" i="36"/>
  <c r="CU143" i="36"/>
  <c r="CU144" i="36"/>
  <c r="CU145" i="36"/>
  <c r="CU146" i="36"/>
  <c r="CU147" i="36"/>
  <c r="CU148" i="36"/>
  <c r="CU149" i="36"/>
  <c r="CU150" i="36"/>
  <c r="CU151" i="36"/>
  <c r="CU152" i="36"/>
  <c r="CU153" i="36"/>
  <c r="CU154" i="36"/>
  <c r="CU155" i="36"/>
  <c r="CU156" i="36"/>
  <c r="CU157" i="36"/>
  <c r="CU158" i="36"/>
  <c r="CU159" i="36"/>
  <c r="CU160" i="36"/>
  <c r="CU161" i="36"/>
  <c r="CU162" i="36"/>
  <c r="CU163" i="36"/>
  <c r="CU164" i="36"/>
  <c r="CU165" i="36"/>
  <c r="CU166" i="36"/>
  <c r="CU167" i="36"/>
  <c r="CU168" i="36"/>
  <c r="CU169" i="36"/>
  <c r="CU170" i="36"/>
  <c r="CU171" i="36"/>
  <c r="CU172" i="36"/>
  <c r="CU173" i="36"/>
  <c r="CU174" i="36"/>
  <c r="CU175" i="36"/>
  <c r="CU176" i="36"/>
  <c r="CU177" i="36"/>
  <c r="CU178" i="36"/>
  <c r="CU179" i="36"/>
  <c r="CU180" i="36"/>
  <c r="CU181" i="36"/>
  <c r="CU182" i="36"/>
  <c r="CU183" i="36"/>
  <c r="CU184" i="36"/>
  <c r="CU185" i="36"/>
  <c r="CU186" i="36"/>
  <c r="CU187" i="36"/>
  <c r="CU188" i="36"/>
  <c r="CU189" i="36"/>
  <c r="CU190" i="36"/>
  <c r="CU191" i="36"/>
  <c r="CU192" i="36"/>
  <c r="CU193" i="36"/>
  <c r="CU194" i="36"/>
  <c r="CU195" i="36"/>
  <c r="CU196" i="36"/>
  <c r="CU197" i="36"/>
  <c r="CU198" i="36"/>
  <c r="CU199" i="36"/>
  <c r="CU200" i="36"/>
  <c r="CU201" i="36"/>
  <c r="CU202" i="36"/>
  <c r="CU203" i="36"/>
  <c r="CU204" i="36"/>
  <c r="CU205" i="36"/>
  <c r="CU206" i="36"/>
  <c r="CU207" i="36"/>
  <c r="CU208" i="36"/>
  <c r="CU209" i="36"/>
  <c r="CU210" i="36"/>
  <c r="CU211" i="36"/>
  <c r="CU212" i="36"/>
  <c r="CU213" i="36"/>
  <c r="CU214" i="36"/>
  <c r="CU215" i="36"/>
  <c r="CU216" i="36"/>
  <c r="CU217" i="36"/>
  <c r="CU218" i="36"/>
  <c r="CU219" i="36"/>
  <c r="CU220" i="36"/>
  <c r="CU221" i="36"/>
  <c r="CU222" i="36"/>
  <c r="CU223" i="36"/>
  <c r="CU224" i="36"/>
  <c r="CU225" i="36"/>
  <c r="CU226" i="36"/>
  <c r="CU227" i="36"/>
  <c r="CU228" i="36"/>
  <c r="CU229" i="36"/>
  <c r="CU230" i="36"/>
  <c r="CU231" i="36"/>
  <c r="CU232" i="36"/>
  <c r="CU233" i="36"/>
  <c r="CU234" i="36"/>
  <c r="CU235" i="36"/>
  <c r="CU236" i="36"/>
  <c r="CU237" i="36"/>
  <c r="CU238" i="36"/>
  <c r="CU239" i="36"/>
  <c r="CU240" i="36"/>
  <c r="CU241" i="36"/>
  <c r="CU242" i="36"/>
  <c r="CU243" i="36"/>
  <c r="CU244" i="36"/>
  <c r="CU245" i="36"/>
  <c r="CU246" i="36"/>
  <c r="CU247" i="36"/>
  <c r="CU248" i="36"/>
  <c r="CU249" i="36"/>
  <c r="CU250" i="36"/>
  <c r="CU251" i="36"/>
  <c r="CU252" i="36"/>
  <c r="CU253" i="36"/>
  <c r="CU254" i="36"/>
  <c r="CU255" i="36"/>
  <c r="CU256" i="36"/>
  <c r="CU257" i="36"/>
  <c r="CU258" i="36"/>
  <c r="CU259" i="36"/>
  <c r="CU260" i="36"/>
  <c r="CU261" i="36"/>
  <c r="CU262" i="36"/>
  <c r="CU263" i="36"/>
  <c r="CU264" i="36"/>
  <c r="CU265" i="36"/>
  <c r="CU266" i="36"/>
  <c r="CU267" i="36"/>
  <c r="CU268" i="36"/>
  <c r="CU269" i="36"/>
  <c r="CU270" i="36"/>
  <c r="CU271" i="36"/>
  <c r="CU272" i="36"/>
  <c r="CU273" i="36"/>
  <c r="CU274" i="36"/>
  <c r="CU275" i="36"/>
  <c r="CU276" i="36"/>
  <c r="CU277" i="36"/>
  <c r="CU278" i="36"/>
  <c r="CU279" i="36"/>
  <c r="CU280" i="36"/>
  <c r="CU281" i="36"/>
  <c r="CU282" i="36"/>
  <c r="CU283" i="36"/>
  <c r="CU284" i="36"/>
  <c r="CU285" i="36"/>
  <c r="CU286" i="36"/>
  <c r="CU287" i="36"/>
  <c r="CU288" i="36"/>
  <c r="CU289" i="36"/>
  <c r="CU290" i="36"/>
  <c r="CU291" i="36"/>
  <c r="CU292" i="36"/>
  <c r="CU293" i="36"/>
  <c r="CU294" i="36"/>
  <c r="CU295" i="36"/>
  <c r="CU296" i="36"/>
  <c r="CU297" i="36"/>
  <c r="CU298" i="36"/>
  <c r="CU299" i="36"/>
  <c r="CU300" i="36"/>
  <c r="CU301" i="36"/>
  <c r="CU302" i="36"/>
  <c r="CU303" i="36"/>
  <c r="CU304" i="36"/>
  <c r="CU305" i="36"/>
  <c r="CU306" i="36"/>
  <c r="CU307" i="36"/>
  <c r="CU308" i="36"/>
  <c r="CU309" i="36"/>
  <c r="CU310" i="36"/>
  <c r="CU311" i="36"/>
  <c r="CU312" i="36"/>
  <c r="CU313" i="36"/>
  <c r="CU314" i="36"/>
  <c r="CU315" i="36"/>
  <c r="CU316" i="36"/>
  <c r="CU317" i="36"/>
  <c r="CU318" i="36"/>
  <c r="CU319" i="36"/>
  <c r="CU320" i="36"/>
  <c r="CU321" i="36"/>
  <c r="CU322" i="36"/>
  <c r="CU323" i="36"/>
  <c r="CU324" i="36"/>
  <c r="CU325" i="36"/>
  <c r="CU326" i="36"/>
  <c r="CU327" i="36"/>
  <c r="CU328" i="36"/>
  <c r="CU329" i="36"/>
  <c r="CU330" i="36"/>
  <c r="CU331" i="36"/>
  <c r="CU332" i="36"/>
  <c r="CU333" i="36"/>
  <c r="CU334" i="36"/>
  <c r="CU335" i="36"/>
  <c r="CU336" i="36"/>
  <c r="CU337" i="36"/>
  <c r="CU338" i="36"/>
  <c r="CU339" i="36"/>
  <c r="CU340" i="36"/>
  <c r="CU341" i="36"/>
  <c r="CU342" i="36"/>
  <c r="CU343" i="36"/>
  <c r="CU344" i="36"/>
  <c r="CU345" i="36"/>
  <c r="CU346" i="36"/>
  <c r="CU347" i="36"/>
  <c r="CU348" i="36"/>
  <c r="CU349" i="36"/>
  <c r="CU350" i="36"/>
  <c r="CU351" i="36"/>
  <c r="CU352" i="36"/>
  <c r="CU353" i="36"/>
  <c r="CU354" i="36"/>
  <c r="CU355" i="36"/>
  <c r="CU356" i="36"/>
  <c r="CU357" i="36"/>
  <c r="CU358" i="36"/>
  <c r="CU359" i="36"/>
  <c r="CU360" i="36"/>
  <c r="CU361" i="36"/>
  <c r="CU362" i="36"/>
  <c r="CU363" i="36"/>
  <c r="CU364" i="36"/>
  <c r="CU365" i="36"/>
  <c r="CU366" i="36"/>
  <c r="CU367" i="36"/>
  <c r="CU368" i="36"/>
  <c r="CU369" i="36"/>
  <c r="CU370" i="36"/>
  <c r="CU371" i="36"/>
  <c r="CU372" i="36"/>
  <c r="CU373" i="36"/>
  <c r="CU374" i="36"/>
  <c r="CU375" i="36"/>
  <c r="CU376" i="36"/>
  <c r="CU377" i="36"/>
  <c r="CU378" i="36"/>
  <c r="CU379" i="36"/>
  <c r="CU380" i="36"/>
  <c r="CU381" i="36"/>
  <c r="CU382" i="36"/>
  <c r="CU383" i="36"/>
  <c r="CU384" i="36"/>
  <c r="CU385" i="36"/>
  <c r="CU386" i="36"/>
  <c r="CU387" i="36"/>
  <c r="CU388" i="36"/>
  <c r="CU389" i="36"/>
  <c r="CU390" i="36"/>
  <c r="CU391" i="36"/>
  <c r="CU392" i="36"/>
  <c r="CU393" i="36"/>
  <c r="CU394" i="36"/>
  <c r="CU395" i="36"/>
  <c r="CU396" i="36"/>
  <c r="CU397" i="36"/>
  <c r="CU398" i="36"/>
  <c r="CU399" i="36"/>
  <c r="CU400" i="36"/>
  <c r="CU401" i="36"/>
  <c r="CU402" i="36"/>
  <c r="CU403" i="36"/>
  <c r="CU404" i="36"/>
  <c r="CU405" i="36"/>
  <c r="CU406" i="36"/>
  <c r="CU407" i="36"/>
  <c r="CU408" i="36"/>
  <c r="CU409" i="36"/>
  <c r="CU410" i="36"/>
  <c r="CU411" i="36"/>
  <c r="CU412" i="36"/>
  <c r="CU413" i="36"/>
  <c r="CU414" i="36"/>
  <c r="CU415" i="36"/>
  <c r="CU416" i="36"/>
  <c r="CU417" i="36"/>
  <c r="CU418" i="36"/>
  <c r="CU419" i="36"/>
  <c r="CU420" i="36"/>
  <c r="CU421" i="36"/>
  <c r="CU422" i="36"/>
  <c r="CU423" i="36"/>
  <c r="CU424" i="36"/>
  <c r="CU425" i="36"/>
  <c r="CU426" i="36"/>
  <c r="CU427" i="36"/>
  <c r="CU428" i="36"/>
  <c r="CU429" i="36"/>
  <c r="CU430" i="36"/>
  <c r="CU431" i="36"/>
  <c r="CU432" i="36"/>
  <c r="CU433" i="36"/>
  <c r="CU434" i="36"/>
  <c r="CU435" i="36"/>
  <c r="CU436" i="36"/>
  <c r="CU437" i="36"/>
  <c r="CU438" i="36"/>
  <c r="CU439" i="36"/>
  <c r="CU440" i="36"/>
  <c r="CU441" i="36"/>
  <c r="CU442" i="36"/>
  <c r="CU443" i="36"/>
  <c r="CU444" i="36"/>
  <c r="CU445" i="36"/>
  <c r="CU446" i="36"/>
  <c r="CU447" i="36"/>
  <c r="CU448" i="36"/>
  <c r="CU449" i="36"/>
  <c r="CU450" i="36"/>
  <c r="CU451" i="36"/>
  <c r="CU452" i="36"/>
  <c r="CU453" i="36"/>
  <c r="CU454" i="36"/>
  <c r="CU455" i="36"/>
  <c r="CU456" i="36"/>
  <c r="CU457" i="36"/>
  <c r="CU458" i="36"/>
  <c r="CU459" i="36"/>
  <c r="CU460" i="36"/>
  <c r="CU461" i="36"/>
  <c r="CU462" i="36"/>
  <c r="CU463" i="36"/>
  <c r="CU464" i="36"/>
  <c r="CU465" i="36"/>
  <c r="CU466" i="36"/>
  <c r="CU467" i="36"/>
  <c r="CU468" i="36"/>
  <c r="CU469" i="36"/>
  <c r="CU470" i="36"/>
  <c r="CU471" i="36"/>
  <c r="CU472" i="36"/>
  <c r="CU473" i="36"/>
  <c r="CU474" i="36"/>
  <c r="CU475" i="36"/>
  <c r="CU476" i="36"/>
  <c r="CU477" i="36"/>
  <c r="CU478" i="36"/>
  <c r="CU479" i="36"/>
  <c r="CU480" i="36"/>
  <c r="CU481" i="36"/>
  <c r="CU482" i="36"/>
  <c r="CU483" i="36"/>
  <c r="CU484" i="36"/>
  <c r="CU485" i="36"/>
  <c r="CU486" i="36"/>
  <c r="CU487" i="36"/>
  <c r="CU488" i="36"/>
  <c r="CU489" i="36"/>
  <c r="CU490" i="36"/>
  <c r="CU491" i="36"/>
  <c r="CU492" i="36"/>
  <c r="CU493" i="36"/>
  <c r="CU494" i="36"/>
  <c r="CU495" i="36"/>
  <c r="CU496" i="36"/>
  <c r="CU497" i="36"/>
  <c r="CU498" i="36"/>
  <c r="CU499" i="36"/>
  <c r="CU500" i="36"/>
  <c r="CU501" i="36"/>
  <c r="CU502" i="36"/>
  <c r="CU503" i="36"/>
  <c r="CU504" i="36"/>
  <c r="CU505" i="36"/>
  <c r="CU506" i="36"/>
  <c r="DI8" i="36"/>
  <c r="DI9" i="36"/>
  <c r="DI10" i="36"/>
  <c r="DI11" i="36"/>
  <c r="DI12" i="36"/>
  <c r="DI13" i="36"/>
  <c r="DI14" i="36"/>
  <c r="DI15" i="36"/>
  <c r="DI16" i="36"/>
  <c r="DI17" i="36"/>
  <c r="DI18" i="36"/>
  <c r="DI19" i="36"/>
  <c r="DI20" i="36"/>
  <c r="DI21" i="36"/>
  <c r="DI22" i="36"/>
  <c r="DI23" i="36"/>
  <c r="DI24" i="36"/>
  <c r="DI25" i="36"/>
  <c r="DI26" i="36"/>
  <c r="DI27" i="36"/>
  <c r="DI28" i="36"/>
  <c r="DI29" i="36"/>
  <c r="DI30" i="36"/>
  <c r="DI31" i="36"/>
  <c r="DI32" i="36"/>
  <c r="DI33" i="36"/>
  <c r="DI34" i="36"/>
  <c r="DI35" i="36"/>
  <c r="DI36" i="36"/>
  <c r="DI37" i="36"/>
  <c r="DI38" i="36"/>
  <c r="DI39" i="36"/>
  <c r="DI40" i="36"/>
  <c r="DI41" i="36"/>
  <c r="DI42" i="36"/>
  <c r="DI43" i="36"/>
  <c r="DI44" i="36"/>
  <c r="DI45" i="36"/>
  <c r="DI46" i="36"/>
  <c r="DI47" i="36"/>
  <c r="DI48" i="36"/>
  <c r="DI49" i="36"/>
  <c r="DI50" i="36"/>
  <c r="DI51" i="36"/>
  <c r="DI52" i="36"/>
  <c r="DI53" i="36"/>
  <c r="DI54" i="36"/>
  <c r="DI55" i="36"/>
  <c r="DI56" i="36"/>
  <c r="DI57" i="36"/>
  <c r="DI58" i="36"/>
  <c r="DI59" i="36"/>
  <c r="DI60" i="36"/>
  <c r="DI61" i="36"/>
  <c r="DI62" i="36"/>
  <c r="DI63" i="36"/>
  <c r="DI64" i="36"/>
  <c r="DI65" i="36"/>
  <c r="DI66" i="36"/>
  <c r="DI67" i="36"/>
  <c r="DI68" i="36"/>
  <c r="DI69" i="36"/>
  <c r="DI70" i="36"/>
  <c r="DI71" i="36"/>
  <c r="DI72" i="36"/>
  <c r="DI73" i="36"/>
  <c r="DI74" i="36"/>
  <c r="DI75" i="36"/>
  <c r="DI76" i="36"/>
  <c r="DI77" i="36"/>
  <c r="DI78" i="36"/>
  <c r="DI79" i="36"/>
  <c r="DI80" i="36"/>
  <c r="DI81" i="36"/>
  <c r="DI82" i="36"/>
  <c r="DI83" i="36"/>
  <c r="DI84" i="36"/>
  <c r="DI85" i="36"/>
  <c r="DI86" i="36"/>
  <c r="DI87" i="36"/>
  <c r="DI88" i="36"/>
  <c r="DI89" i="36"/>
  <c r="DI90" i="36"/>
  <c r="DI91" i="36"/>
  <c r="DI92" i="36"/>
  <c r="DI93" i="36"/>
  <c r="DI94" i="36"/>
  <c r="DI95" i="36"/>
  <c r="DI96" i="36"/>
  <c r="DI97" i="36"/>
  <c r="DI98" i="36"/>
  <c r="DI99" i="36"/>
  <c r="DI100" i="36"/>
  <c r="DI101" i="36"/>
  <c r="DI102" i="36"/>
  <c r="DI103" i="36"/>
  <c r="DI104" i="36"/>
  <c r="DI105" i="36"/>
  <c r="DI106" i="36"/>
  <c r="DI107" i="36"/>
  <c r="DI108" i="36"/>
  <c r="DI109" i="36"/>
  <c r="DI110" i="36"/>
  <c r="DI111" i="36"/>
  <c r="DI112" i="36"/>
  <c r="DI113" i="36"/>
  <c r="DI114" i="36"/>
  <c r="DI115" i="36"/>
  <c r="DI116" i="36"/>
  <c r="DI117" i="36"/>
  <c r="DI118" i="36"/>
  <c r="DI119" i="36"/>
  <c r="DI120" i="36"/>
  <c r="DI121" i="36"/>
  <c r="DI122" i="36"/>
  <c r="DI123" i="36"/>
  <c r="DI124" i="36"/>
  <c r="DI125" i="36"/>
  <c r="DI126" i="36"/>
  <c r="DI127" i="36"/>
  <c r="DI128" i="36"/>
  <c r="DI129" i="36"/>
  <c r="DI130" i="36"/>
  <c r="DI131" i="36"/>
  <c r="DI132" i="36"/>
  <c r="DI133" i="36"/>
  <c r="DI134" i="36"/>
  <c r="DI135" i="36"/>
  <c r="DI136" i="36"/>
  <c r="DI137" i="36"/>
  <c r="DI138" i="36"/>
  <c r="DI139" i="36"/>
  <c r="DI140" i="36"/>
  <c r="DI141" i="36"/>
  <c r="DI142" i="36"/>
  <c r="DI143" i="36"/>
  <c r="DI144" i="36"/>
  <c r="DI145" i="36"/>
  <c r="DI146" i="36"/>
  <c r="DI147" i="36"/>
  <c r="DI148" i="36"/>
  <c r="DI149" i="36"/>
  <c r="DI150" i="36"/>
  <c r="DI151" i="36"/>
  <c r="DI152" i="36"/>
  <c r="DI153" i="36"/>
  <c r="DI154" i="36"/>
  <c r="DI155" i="36"/>
  <c r="DI156" i="36"/>
  <c r="DI157" i="36"/>
  <c r="DI158" i="36"/>
  <c r="DI159" i="36"/>
  <c r="DI160" i="36"/>
  <c r="DI161" i="36"/>
  <c r="DI162" i="36"/>
  <c r="DI163" i="36"/>
  <c r="DI164" i="36"/>
  <c r="DI165" i="36"/>
  <c r="DI166" i="36"/>
  <c r="DI167" i="36"/>
  <c r="DI168" i="36"/>
  <c r="DI169" i="36"/>
  <c r="DI170" i="36"/>
  <c r="DI171" i="36"/>
  <c r="DI172" i="36"/>
  <c r="DI173" i="36"/>
  <c r="DI174" i="36"/>
  <c r="DI175" i="36"/>
  <c r="DI176" i="36"/>
  <c r="DI177" i="36"/>
  <c r="DI178" i="36"/>
  <c r="DI179" i="36"/>
  <c r="DI180" i="36"/>
  <c r="DI181" i="36"/>
  <c r="DI182" i="36"/>
  <c r="DI183" i="36"/>
  <c r="DI184" i="36"/>
  <c r="DI185" i="36"/>
  <c r="DI186" i="36"/>
  <c r="DI187" i="36"/>
  <c r="DI188" i="36"/>
  <c r="DI189" i="36"/>
  <c r="DI190" i="36"/>
  <c r="DI191" i="36"/>
  <c r="DI192" i="36"/>
  <c r="DI193" i="36"/>
  <c r="DI194" i="36"/>
  <c r="DI195" i="36"/>
  <c r="DI196" i="36"/>
  <c r="DI197" i="36"/>
  <c r="DI198" i="36"/>
  <c r="DI199" i="36"/>
  <c r="DI200" i="36"/>
  <c r="DI201" i="36"/>
  <c r="DI202" i="36"/>
  <c r="DI203" i="36"/>
  <c r="DI204" i="36"/>
  <c r="DI205" i="36"/>
  <c r="DI206" i="36"/>
  <c r="DI207" i="36"/>
  <c r="DI208" i="36"/>
  <c r="DI209" i="36"/>
  <c r="DI210" i="36"/>
  <c r="DI211" i="36"/>
  <c r="DI212" i="36"/>
  <c r="DI213" i="36"/>
  <c r="DI214" i="36"/>
  <c r="DI215" i="36"/>
  <c r="DI216" i="36"/>
  <c r="DI217" i="36"/>
  <c r="DI218" i="36"/>
  <c r="DI219" i="36"/>
  <c r="DI220" i="36"/>
  <c r="DI221" i="36"/>
  <c r="DI222" i="36"/>
  <c r="DI223" i="36"/>
  <c r="DI224" i="36"/>
  <c r="DI225" i="36"/>
  <c r="DI226" i="36"/>
  <c r="DI227" i="36"/>
  <c r="DI228" i="36"/>
  <c r="DI229" i="36"/>
  <c r="DI230" i="36"/>
  <c r="DI231" i="36"/>
  <c r="DI232" i="36"/>
  <c r="DI233" i="36"/>
  <c r="DI234" i="36"/>
  <c r="DI235" i="36"/>
  <c r="DI236" i="36"/>
  <c r="DI237" i="36"/>
  <c r="DI238" i="36"/>
  <c r="DI239" i="36"/>
  <c r="DI240" i="36"/>
  <c r="DI241" i="36"/>
  <c r="DI242" i="36"/>
  <c r="DI243" i="36"/>
  <c r="DI244" i="36"/>
  <c r="DI245" i="36"/>
  <c r="DI246" i="36"/>
  <c r="DI247" i="36"/>
  <c r="DI248" i="36"/>
  <c r="DI249" i="36"/>
  <c r="DI250" i="36"/>
  <c r="DI251" i="36"/>
  <c r="DI252" i="36"/>
  <c r="DI253" i="36"/>
  <c r="DI254" i="36"/>
  <c r="DI255" i="36"/>
  <c r="DI256" i="36"/>
  <c r="DI257" i="36"/>
  <c r="DI258" i="36"/>
  <c r="DI259" i="36"/>
  <c r="DI260" i="36"/>
  <c r="DI261" i="36"/>
  <c r="DI262" i="36"/>
  <c r="DI263" i="36"/>
  <c r="DI264" i="36"/>
  <c r="DI265" i="36"/>
  <c r="DI266" i="36"/>
  <c r="DI267" i="36"/>
  <c r="DI268" i="36"/>
  <c r="DI269" i="36"/>
  <c r="DI270" i="36"/>
  <c r="DI271" i="36"/>
  <c r="DI272" i="36"/>
  <c r="DI273" i="36"/>
  <c r="DI274" i="36"/>
  <c r="DI275" i="36"/>
  <c r="DI276" i="36"/>
  <c r="DI277" i="36"/>
  <c r="DI278" i="36"/>
  <c r="DI279" i="36"/>
  <c r="DI280" i="36"/>
  <c r="DI281" i="36"/>
  <c r="DI282" i="36"/>
  <c r="DI283" i="36"/>
  <c r="DI284" i="36"/>
  <c r="DI285" i="36"/>
  <c r="DI286" i="36"/>
  <c r="DI287" i="36"/>
  <c r="DI288" i="36"/>
  <c r="DI289" i="36"/>
  <c r="DI290" i="36"/>
  <c r="DI291" i="36"/>
  <c r="DI292" i="36"/>
  <c r="DI293" i="36"/>
  <c r="DI294" i="36"/>
  <c r="DI295" i="36"/>
  <c r="DI296" i="36"/>
  <c r="DI297" i="36"/>
  <c r="DI298" i="36"/>
  <c r="DI299" i="36"/>
  <c r="DI300" i="36"/>
  <c r="DI301" i="36"/>
  <c r="DI302" i="36"/>
  <c r="DI303" i="36"/>
  <c r="DI304" i="36"/>
  <c r="DI305" i="36"/>
  <c r="DI306" i="36"/>
  <c r="DI307" i="36"/>
  <c r="DI308" i="36"/>
  <c r="DI309" i="36"/>
  <c r="DI310" i="36"/>
  <c r="DI311" i="36"/>
  <c r="DI312" i="36"/>
  <c r="DI313" i="36"/>
  <c r="DI314" i="36"/>
  <c r="DI315" i="36"/>
  <c r="DI316" i="36"/>
  <c r="DI317" i="36"/>
  <c r="DI318" i="36"/>
  <c r="DI319" i="36"/>
  <c r="DI320" i="36"/>
  <c r="DI321" i="36"/>
  <c r="DI322" i="36"/>
  <c r="DI323" i="36"/>
  <c r="DI324" i="36"/>
  <c r="DI325" i="36"/>
  <c r="DI326" i="36"/>
  <c r="DI327" i="36"/>
  <c r="DI328" i="36"/>
  <c r="DI329" i="36"/>
  <c r="DI330" i="36"/>
  <c r="DI331" i="36"/>
  <c r="DI332" i="36"/>
  <c r="DI333" i="36"/>
  <c r="DI334" i="36"/>
  <c r="DI335" i="36"/>
  <c r="DI336" i="36"/>
  <c r="DI337" i="36"/>
  <c r="DI338" i="36"/>
  <c r="DI339" i="36"/>
  <c r="DI340" i="36"/>
  <c r="DI341" i="36"/>
  <c r="DI342" i="36"/>
  <c r="DI343" i="36"/>
  <c r="DI344" i="36"/>
  <c r="DI345" i="36"/>
  <c r="DI346" i="36"/>
  <c r="DI347" i="36"/>
  <c r="DI348" i="36"/>
  <c r="DI349" i="36"/>
  <c r="DI350" i="36"/>
  <c r="DI351" i="36"/>
  <c r="DI352" i="36"/>
  <c r="DI353" i="36"/>
  <c r="DI354" i="36"/>
  <c r="DI355" i="36"/>
  <c r="DI356" i="36"/>
  <c r="DI357" i="36"/>
  <c r="DI358" i="36"/>
  <c r="DI359" i="36"/>
  <c r="DI360" i="36"/>
  <c r="DI361" i="36"/>
  <c r="DI362" i="36"/>
  <c r="DI363" i="36"/>
  <c r="DI364" i="36"/>
  <c r="DI365" i="36"/>
  <c r="DI366" i="36"/>
  <c r="DI367" i="36"/>
  <c r="DI368" i="36"/>
  <c r="DI369" i="36"/>
  <c r="DI370" i="36"/>
  <c r="DI371" i="36"/>
  <c r="DI372" i="36"/>
  <c r="DI373" i="36"/>
  <c r="DI374" i="36"/>
  <c r="DI375" i="36"/>
  <c r="DI376" i="36"/>
  <c r="DI377" i="36"/>
  <c r="DI378" i="36"/>
  <c r="DI379" i="36"/>
  <c r="DI380" i="36"/>
  <c r="DI381" i="36"/>
  <c r="DI382" i="36"/>
  <c r="DI383" i="36"/>
  <c r="DI384" i="36"/>
  <c r="DI385" i="36"/>
  <c r="DI386" i="36"/>
  <c r="DI387" i="36"/>
  <c r="DI388" i="36"/>
  <c r="DI389" i="36"/>
  <c r="DI390" i="36"/>
  <c r="DI391" i="36"/>
  <c r="DI392" i="36"/>
  <c r="DI393" i="36"/>
  <c r="DI394" i="36"/>
  <c r="DI395" i="36"/>
  <c r="DI396" i="36"/>
  <c r="DI397" i="36"/>
  <c r="DI398" i="36"/>
  <c r="DI399" i="36"/>
  <c r="DI400" i="36"/>
  <c r="DI401" i="36"/>
  <c r="DI402" i="36"/>
  <c r="DI403" i="36"/>
  <c r="DI404" i="36"/>
  <c r="DI405" i="36"/>
  <c r="DI406" i="36"/>
  <c r="DI407" i="36"/>
  <c r="DI408" i="36"/>
  <c r="DI409" i="36"/>
  <c r="DI410" i="36"/>
  <c r="DI411" i="36"/>
  <c r="DI412" i="36"/>
  <c r="DI413" i="36"/>
  <c r="DI414" i="36"/>
  <c r="DI415" i="36"/>
  <c r="DI416" i="36"/>
  <c r="DI417" i="36"/>
  <c r="DI418" i="36"/>
  <c r="DI419" i="36"/>
  <c r="DI420" i="36"/>
  <c r="DI421" i="36"/>
  <c r="DI422" i="36"/>
  <c r="DI423" i="36"/>
  <c r="DI424" i="36"/>
  <c r="DI425" i="36"/>
  <c r="DI426" i="36"/>
  <c r="DI427" i="36"/>
  <c r="DI428" i="36"/>
  <c r="DI429" i="36"/>
  <c r="DI430" i="36"/>
  <c r="DI431" i="36"/>
  <c r="DI432" i="36"/>
  <c r="DI433" i="36"/>
  <c r="DI434" i="36"/>
  <c r="DI435" i="36"/>
  <c r="DI436" i="36"/>
  <c r="DI437" i="36"/>
  <c r="DI438" i="36"/>
  <c r="DI439" i="36"/>
  <c r="DI440" i="36"/>
  <c r="DI441" i="36"/>
  <c r="DI442" i="36"/>
  <c r="DI443" i="36"/>
  <c r="DI444" i="36"/>
  <c r="DI445" i="36"/>
  <c r="DI446" i="36"/>
  <c r="DI447" i="36"/>
  <c r="DI448" i="36"/>
  <c r="DI449" i="36"/>
  <c r="DI450" i="36"/>
  <c r="DI451" i="36"/>
  <c r="DI452" i="36"/>
  <c r="DI453" i="36"/>
  <c r="DI454" i="36"/>
  <c r="DI455" i="36"/>
  <c r="DI456" i="36"/>
  <c r="DI457" i="36"/>
  <c r="DI458" i="36"/>
  <c r="DI459" i="36"/>
  <c r="DI460" i="36"/>
  <c r="DI461" i="36"/>
  <c r="DI462" i="36"/>
  <c r="DI463" i="36"/>
  <c r="DI464" i="36"/>
  <c r="DI465" i="36"/>
  <c r="DI466" i="36"/>
  <c r="DI467" i="36"/>
  <c r="DI468" i="36"/>
  <c r="DI469" i="36"/>
  <c r="DI470" i="36"/>
  <c r="DI471" i="36"/>
  <c r="DI472" i="36"/>
  <c r="DI473" i="36"/>
  <c r="DI474" i="36"/>
  <c r="DI475" i="36"/>
  <c r="DI476" i="36"/>
  <c r="DI477" i="36"/>
  <c r="DI478" i="36"/>
  <c r="DI479" i="36"/>
  <c r="DI480" i="36"/>
  <c r="DI481" i="36"/>
  <c r="DI482" i="36"/>
  <c r="DI483" i="36"/>
  <c r="DI484" i="36"/>
  <c r="DI485" i="36"/>
  <c r="DI486" i="36"/>
  <c r="DI487" i="36"/>
  <c r="DI488" i="36"/>
  <c r="DI489" i="36"/>
  <c r="DI490" i="36"/>
  <c r="DI491" i="36"/>
  <c r="DI492" i="36"/>
  <c r="DI493" i="36"/>
  <c r="DI494" i="36"/>
  <c r="DI495" i="36"/>
  <c r="DI496" i="36"/>
  <c r="DI497" i="36"/>
  <c r="DI498" i="36"/>
  <c r="DI499" i="36"/>
  <c r="DI500" i="36"/>
  <c r="DI501" i="36"/>
  <c r="DI502" i="36"/>
  <c r="DI503" i="36"/>
  <c r="DI504" i="36"/>
  <c r="DI505" i="36"/>
  <c r="DI506" i="36"/>
  <c r="DW505" i="36"/>
  <c r="DW8" i="36"/>
  <c r="DW9" i="36"/>
  <c r="DW10" i="36"/>
  <c r="DW11" i="36"/>
  <c r="DW12" i="36"/>
  <c r="DW13" i="36"/>
  <c r="DW14" i="36"/>
  <c r="DW15" i="36"/>
  <c r="DW16" i="36"/>
  <c r="DW17" i="36"/>
  <c r="DW18" i="36"/>
  <c r="DW19" i="36"/>
  <c r="DW20" i="36"/>
  <c r="DW21" i="36"/>
  <c r="DW22" i="36"/>
  <c r="DW23" i="36"/>
  <c r="DW24" i="36"/>
  <c r="DW25" i="36"/>
  <c r="DW26" i="36"/>
  <c r="DW27" i="36"/>
  <c r="DW28" i="36"/>
  <c r="DW29" i="36"/>
  <c r="DW30" i="36"/>
  <c r="DW31" i="36"/>
  <c r="DW32" i="36"/>
  <c r="DW33" i="36"/>
  <c r="DW34" i="36"/>
  <c r="DW35" i="36"/>
  <c r="DW36" i="36"/>
  <c r="DW37" i="36"/>
  <c r="DW38" i="36"/>
  <c r="DW39" i="36"/>
  <c r="DW40" i="36"/>
  <c r="DW41" i="36"/>
  <c r="DW42" i="36"/>
  <c r="DW43" i="36"/>
  <c r="DW44" i="36"/>
  <c r="DW45" i="36"/>
  <c r="DW46" i="36"/>
  <c r="DW47" i="36"/>
  <c r="DW48" i="36"/>
  <c r="DW49" i="36"/>
  <c r="DW50" i="36"/>
  <c r="DW51" i="36"/>
  <c r="DW52" i="36"/>
  <c r="DW53" i="36"/>
  <c r="DW54" i="36"/>
  <c r="DW55" i="36"/>
  <c r="DW56" i="36"/>
  <c r="DW57" i="36"/>
  <c r="DW58" i="36"/>
  <c r="DW59" i="36"/>
  <c r="DW60" i="36"/>
  <c r="DW61" i="36"/>
  <c r="DW62" i="36"/>
  <c r="DW63" i="36"/>
  <c r="DW64" i="36"/>
  <c r="DW65" i="36"/>
  <c r="DW66" i="36"/>
  <c r="DW67" i="36"/>
  <c r="DW68" i="36"/>
  <c r="DW69" i="36"/>
  <c r="DW70" i="36"/>
  <c r="DW71" i="36"/>
  <c r="DW72" i="36"/>
  <c r="DW73" i="36"/>
  <c r="DW74" i="36"/>
  <c r="DW75" i="36"/>
  <c r="DW76" i="36"/>
  <c r="DW77" i="36"/>
  <c r="DW78" i="36"/>
  <c r="DW79" i="36"/>
  <c r="DW80" i="36"/>
  <c r="DW81" i="36"/>
  <c r="DW82" i="36"/>
  <c r="DW83" i="36"/>
  <c r="DW84" i="36"/>
  <c r="DW85" i="36"/>
  <c r="DW86" i="36"/>
  <c r="DW87" i="36"/>
  <c r="DW88" i="36"/>
  <c r="DW89" i="36"/>
  <c r="DW90" i="36"/>
  <c r="DW91" i="36"/>
  <c r="DW92" i="36"/>
  <c r="DW93" i="36"/>
  <c r="DW94" i="36"/>
  <c r="DW95" i="36"/>
  <c r="DW96" i="36"/>
  <c r="DW97" i="36"/>
  <c r="DW98" i="36"/>
  <c r="DW99" i="36"/>
  <c r="DW100" i="36"/>
  <c r="DW101" i="36"/>
  <c r="DW102" i="36"/>
  <c r="DW103" i="36"/>
  <c r="DW104" i="36"/>
  <c r="DW105" i="36"/>
  <c r="DW106" i="36"/>
  <c r="DW107" i="36"/>
  <c r="DW108" i="36"/>
  <c r="DW109" i="36"/>
  <c r="DW110" i="36"/>
  <c r="DW111" i="36"/>
  <c r="DW112" i="36"/>
  <c r="DW113" i="36"/>
  <c r="DW114" i="36"/>
  <c r="DW115" i="36"/>
  <c r="DW116" i="36"/>
  <c r="DW117" i="36"/>
  <c r="DW118" i="36"/>
  <c r="DW119" i="36"/>
  <c r="DW120" i="36"/>
  <c r="DW121" i="36"/>
  <c r="DW122" i="36"/>
  <c r="DW123" i="36"/>
  <c r="DW124" i="36"/>
  <c r="DW125" i="36"/>
  <c r="DW126" i="36"/>
  <c r="DW127" i="36"/>
  <c r="DW128" i="36"/>
  <c r="DW129" i="36"/>
  <c r="DW130" i="36"/>
  <c r="DW131" i="36"/>
  <c r="DW132" i="36"/>
  <c r="DW133" i="36"/>
  <c r="DW134" i="36"/>
  <c r="DW135" i="36"/>
  <c r="DW136" i="36"/>
  <c r="DW137" i="36"/>
  <c r="DW138" i="36"/>
  <c r="DW139" i="36"/>
  <c r="DW140" i="36"/>
  <c r="DW141" i="36"/>
  <c r="DW142" i="36"/>
  <c r="DW143" i="36"/>
  <c r="DW144" i="36"/>
  <c r="DW145" i="36"/>
  <c r="DW146" i="36"/>
  <c r="DW147" i="36"/>
  <c r="DW148" i="36"/>
  <c r="DW149" i="36"/>
  <c r="DW150" i="36"/>
  <c r="DW151" i="36"/>
  <c r="DW152" i="36"/>
  <c r="DW153" i="36"/>
  <c r="DW154" i="36"/>
  <c r="DW155" i="36"/>
  <c r="DW156" i="36"/>
  <c r="DW157" i="36"/>
  <c r="DW158" i="36"/>
  <c r="DW159" i="36"/>
  <c r="DW160" i="36"/>
  <c r="DW161" i="36"/>
  <c r="DW162" i="36"/>
  <c r="DW163" i="36"/>
  <c r="DW164" i="36"/>
  <c r="DW165" i="36"/>
  <c r="DW166" i="36"/>
  <c r="DW167" i="36"/>
  <c r="DW168" i="36"/>
  <c r="DW169" i="36"/>
  <c r="DW170" i="36"/>
  <c r="DW171" i="36"/>
  <c r="DW172" i="36"/>
  <c r="DW173" i="36"/>
  <c r="DW174" i="36"/>
  <c r="DW175" i="36"/>
  <c r="DW176" i="36"/>
  <c r="DW177" i="36"/>
  <c r="DW178" i="36"/>
  <c r="DW179" i="36"/>
  <c r="DW180" i="36"/>
  <c r="DW181" i="36"/>
  <c r="DW182" i="36"/>
  <c r="DW183" i="36"/>
  <c r="DW184" i="36"/>
  <c r="DW185" i="36"/>
  <c r="DW186" i="36"/>
  <c r="DW187" i="36"/>
  <c r="DW188" i="36"/>
  <c r="DW189" i="36"/>
  <c r="DW190" i="36"/>
  <c r="DW191" i="36"/>
  <c r="DW192" i="36"/>
  <c r="DW193" i="36"/>
  <c r="DW194" i="36"/>
  <c r="DW195" i="36"/>
  <c r="DW196" i="36"/>
  <c r="DW197" i="36"/>
  <c r="DW198" i="36"/>
  <c r="DW199" i="36"/>
  <c r="DW200" i="36"/>
  <c r="DW201" i="36"/>
  <c r="DW202" i="36"/>
  <c r="DW203" i="36"/>
  <c r="DW204" i="36"/>
  <c r="DW205" i="36"/>
  <c r="DW206" i="36"/>
  <c r="DW207" i="36"/>
  <c r="DW208" i="36"/>
  <c r="DW209" i="36"/>
  <c r="DW210" i="36"/>
  <c r="DW211" i="36"/>
  <c r="DW212" i="36"/>
  <c r="DW213" i="36"/>
  <c r="DW214" i="36"/>
  <c r="DW215" i="36"/>
  <c r="DW216" i="36"/>
  <c r="DW217" i="36"/>
  <c r="DW218" i="36"/>
  <c r="DW219" i="36"/>
  <c r="DW220" i="36"/>
  <c r="DW221" i="36"/>
  <c r="DW222" i="36"/>
  <c r="DW223" i="36"/>
  <c r="DW224" i="36"/>
  <c r="DW225" i="36"/>
  <c r="DW226" i="36"/>
  <c r="DW227" i="36"/>
  <c r="DW228" i="36"/>
  <c r="DW229" i="36"/>
  <c r="DW230" i="36"/>
  <c r="DW231" i="36"/>
  <c r="DW232" i="36"/>
  <c r="DW233" i="36"/>
  <c r="DW234" i="36"/>
  <c r="DW235" i="36"/>
  <c r="DW236" i="36"/>
  <c r="DW237" i="36"/>
  <c r="DW238" i="36"/>
  <c r="DW239" i="36"/>
  <c r="DW240" i="36"/>
  <c r="DW241" i="36"/>
  <c r="DW242" i="36"/>
  <c r="DW243" i="36"/>
  <c r="DW244" i="36"/>
  <c r="DW245" i="36"/>
  <c r="DW246" i="36"/>
  <c r="DW247" i="36"/>
  <c r="DW248" i="36"/>
  <c r="DW249" i="36"/>
  <c r="DW250" i="36"/>
  <c r="DW251" i="36"/>
  <c r="DW252" i="36"/>
  <c r="DW253" i="36"/>
  <c r="DW254" i="36"/>
  <c r="DW255" i="36"/>
  <c r="DW256" i="36"/>
  <c r="DW257" i="36"/>
  <c r="DW258" i="36"/>
  <c r="DW259" i="36"/>
  <c r="DW260" i="36"/>
  <c r="DW261" i="36"/>
  <c r="DW262" i="36"/>
  <c r="DW263" i="36"/>
  <c r="DW264" i="36"/>
  <c r="DW265" i="36"/>
  <c r="DW266" i="36"/>
  <c r="DW267" i="36"/>
  <c r="DW268" i="36"/>
  <c r="DW269" i="36"/>
  <c r="DW270" i="36"/>
  <c r="DW271" i="36"/>
  <c r="DW272" i="36"/>
  <c r="DW273" i="36"/>
  <c r="DW274" i="36"/>
  <c r="DW275" i="36"/>
  <c r="DW276" i="36"/>
  <c r="DW277" i="36"/>
  <c r="DW278" i="36"/>
  <c r="DW279" i="36"/>
  <c r="DW280" i="36"/>
  <c r="DW281" i="36"/>
  <c r="DW282" i="36"/>
  <c r="DW283" i="36"/>
  <c r="DW284" i="36"/>
  <c r="DW285" i="36"/>
  <c r="DW286" i="36"/>
  <c r="DW287" i="36"/>
  <c r="DW288" i="36"/>
  <c r="DW289" i="36"/>
  <c r="DW290" i="36"/>
  <c r="DW291" i="36"/>
  <c r="DW292" i="36"/>
  <c r="DW293" i="36"/>
  <c r="DW294" i="36"/>
  <c r="DW295" i="36"/>
  <c r="DW296" i="36"/>
  <c r="DW297" i="36"/>
  <c r="DW298" i="36"/>
  <c r="DW299" i="36"/>
  <c r="DW300" i="36"/>
  <c r="DW301" i="36"/>
  <c r="DW302" i="36"/>
  <c r="DW303" i="36"/>
  <c r="DW304" i="36"/>
  <c r="DW305" i="36"/>
  <c r="DW306" i="36"/>
  <c r="DW307" i="36"/>
  <c r="DW308" i="36"/>
  <c r="DW309" i="36"/>
  <c r="DW310" i="36"/>
  <c r="DW311" i="36"/>
  <c r="DW312" i="36"/>
  <c r="DW313" i="36"/>
  <c r="DW314" i="36"/>
  <c r="DW315" i="36"/>
  <c r="DW316" i="36"/>
  <c r="DW317" i="36"/>
  <c r="DW318" i="36"/>
  <c r="DW319" i="36"/>
  <c r="DW320" i="36"/>
  <c r="DW321" i="36"/>
  <c r="DW322" i="36"/>
  <c r="DW323" i="36"/>
  <c r="DW324" i="36"/>
  <c r="DW325" i="36"/>
  <c r="DW326" i="36"/>
  <c r="DW327" i="36"/>
  <c r="DW328" i="36"/>
  <c r="DW329" i="36"/>
  <c r="DW330" i="36"/>
  <c r="DW331" i="36"/>
  <c r="DW332" i="36"/>
  <c r="DW333" i="36"/>
  <c r="DW334" i="36"/>
  <c r="DW335" i="36"/>
  <c r="DW336" i="36"/>
  <c r="DW337" i="36"/>
  <c r="DW338" i="36"/>
  <c r="DW339" i="36"/>
  <c r="DW340" i="36"/>
  <c r="DW341" i="36"/>
  <c r="DW342" i="36"/>
  <c r="DW343" i="36"/>
  <c r="DW344" i="36"/>
  <c r="DW345" i="36"/>
  <c r="DW346" i="36"/>
  <c r="DW347" i="36"/>
  <c r="DW348" i="36"/>
  <c r="DW349" i="36"/>
  <c r="DW350" i="36"/>
  <c r="DW351" i="36"/>
  <c r="DW352" i="36"/>
  <c r="DW353" i="36"/>
  <c r="DW354" i="36"/>
  <c r="DW355" i="36"/>
  <c r="DW356" i="36"/>
  <c r="DW357" i="36"/>
  <c r="DW358" i="36"/>
  <c r="DW359" i="36"/>
  <c r="DW360" i="36"/>
  <c r="DW361" i="36"/>
  <c r="DW362" i="36"/>
  <c r="DW363" i="36"/>
  <c r="DW364" i="36"/>
  <c r="DW365" i="36"/>
  <c r="DW366" i="36"/>
  <c r="DW367" i="36"/>
  <c r="DW368" i="36"/>
  <c r="DW369" i="36"/>
  <c r="DW370" i="36"/>
  <c r="DW371" i="36"/>
  <c r="DW372" i="36"/>
  <c r="DW373" i="36"/>
  <c r="DW374" i="36"/>
  <c r="DW375" i="36"/>
  <c r="DW376" i="36"/>
  <c r="DW377" i="36"/>
  <c r="DW378" i="36"/>
  <c r="DW379" i="36"/>
  <c r="DW380" i="36"/>
  <c r="DW381" i="36"/>
  <c r="DW382" i="36"/>
  <c r="DW383" i="36"/>
  <c r="DW384" i="36"/>
  <c r="DW385" i="36"/>
  <c r="DW386" i="36"/>
  <c r="DW387" i="36"/>
  <c r="DW388" i="36"/>
  <c r="DW389" i="36"/>
  <c r="DW390" i="36"/>
  <c r="DW391" i="36"/>
  <c r="DW392" i="36"/>
  <c r="DW393" i="36"/>
  <c r="DW394" i="36"/>
  <c r="DW395" i="36"/>
  <c r="DW396" i="36"/>
  <c r="DW397" i="36"/>
  <c r="DW398" i="36"/>
  <c r="DW399" i="36"/>
  <c r="DW400" i="36"/>
  <c r="DW401" i="36"/>
  <c r="DW402" i="36"/>
  <c r="DW403" i="36"/>
  <c r="DW404" i="36"/>
  <c r="DW405" i="36"/>
  <c r="DW406" i="36"/>
  <c r="DW407" i="36"/>
  <c r="DW408" i="36"/>
  <c r="DW409" i="36"/>
  <c r="DW410" i="36"/>
  <c r="DW411" i="36"/>
  <c r="DW412" i="36"/>
  <c r="DW413" i="36"/>
  <c r="DW414" i="36"/>
  <c r="DW415" i="36"/>
  <c r="DW416" i="36"/>
  <c r="DW417" i="36"/>
  <c r="DW418" i="36"/>
  <c r="DW419" i="36"/>
  <c r="DW420" i="36"/>
  <c r="DW421" i="36"/>
  <c r="DW422" i="36"/>
  <c r="DW423" i="36"/>
  <c r="DW424" i="36"/>
  <c r="DW425" i="36"/>
  <c r="DW426" i="36"/>
  <c r="DW427" i="36"/>
  <c r="DW428" i="36"/>
  <c r="DW429" i="36"/>
  <c r="DW430" i="36"/>
  <c r="DW431" i="36"/>
  <c r="DW432" i="36"/>
  <c r="DW433" i="36"/>
  <c r="DW434" i="36"/>
  <c r="DW435" i="36"/>
  <c r="DW436" i="36"/>
  <c r="DW437" i="36"/>
  <c r="DW438" i="36"/>
  <c r="DW439" i="36"/>
  <c r="DW440" i="36"/>
  <c r="DW441" i="36"/>
  <c r="DW442" i="36"/>
  <c r="DW443" i="36"/>
  <c r="DW444" i="36"/>
  <c r="DW445" i="36"/>
  <c r="DW446" i="36"/>
  <c r="DW447" i="36"/>
  <c r="DW448" i="36"/>
  <c r="DW449" i="36"/>
  <c r="DW450" i="36"/>
  <c r="DW451" i="36"/>
  <c r="DW452" i="36"/>
  <c r="DW453" i="36"/>
  <c r="DW454" i="36"/>
  <c r="DW455" i="36"/>
  <c r="DW456" i="36"/>
  <c r="DW457" i="36"/>
  <c r="DW458" i="36"/>
  <c r="DW459" i="36"/>
  <c r="DW460" i="36"/>
  <c r="DW461" i="36"/>
  <c r="DW462" i="36"/>
  <c r="DW463" i="36"/>
  <c r="DW464" i="36"/>
  <c r="DW465" i="36"/>
  <c r="DW466" i="36"/>
  <c r="DW467" i="36"/>
  <c r="DW468" i="36"/>
  <c r="DW469" i="36"/>
  <c r="DW470" i="36"/>
  <c r="DW471" i="36"/>
  <c r="DW472" i="36"/>
  <c r="DW473" i="36"/>
  <c r="DW474" i="36"/>
  <c r="DW475" i="36"/>
  <c r="DW476" i="36"/>
  <c r="DW477" i="36"/>
  <c r="DW478" i="36"/>
  <c r="DW479" i="36"/>
  <c r="DW480" i="36"/>
  <c r="DW481" i="36"/>
  <c r="DW482" i="36"/>
  <c r="DW483" i="36"/>
  <c r="DW484" i="36"/>
  <c r="DW485" i="36"/>
  <c r="DW486" i="36"/>
  <c r="DW487" i="36"/>
  <c r="DW488" i="36"/>
  <c r="DW489" i="36"/>
  <c r="DW490" i="36"/>
  <c r="DW491" i="36"/>
  <c r="DW492" i="36"/>
  <c r="DW493" i="36"/>
  <c r="DW494" i="36"/>
  <c r="DW495" i="36"/>
  <c r="DW496" i="36"/>
  <c r="DW497" i="36"/>
  <c r="DW498" i="36"/>
  <c r="DW499" i="36"/>
  <c r="DW500" i="36"/>
  <c r="DW501" i="36"/>
  <c r="DW502" i="36"/>
  <c r="DW503" i="36"/>
  <c r="DW504" i="36"/>
  <c r="DW506" i="36"/>
  <c r="EK505" i="36"/>
  <c r="EK8" i="36"/>
  <c r="EK9" i="36"/>
  <c r="EK10" i="36"/>
  <c r="EK11" i="36"/>
  <c r="EK12" i="36"/>
  <c r="EK13" i="36"/>
  <c r="EK14" i="36"/>
  <c r="EK15" i="36"/>
  <c r="EK16" i="36"/>
  <c r="EK17" i="36"/>
  <c r="EK18" i="36"/>
  <c r="EK19" i="36"/>
  <c r="EK20" i="36"/>
  <c r="EK21" i="36"/>
  <c r="EK22" i="36"/>
  <c r="EK23" i="36"/>
  <c r="EK24" i="36"/>
  <c r="EK25" i="36"/>
  <c r="EK26" i="36"/>
  <c r="EK27" i="36"/>
  <c r="EK28" i="36"/>
  <c r="EK29" i="36"/>
  <c r="EK30" i="36"/>
  <c r="EK31" i="36"/>
  <c r="EK32" i="36"/>
  <c r="EK33" i="36"/>
  <c r="EK34" i="36"/>
  <c r="EK35" i="36"/>
  <c r="EK36" i="36"/>
  <c r="EK37" i="36"/>
  <c r="EK38" i="36"/>
  <c r="EK39" i="36"/>
  <c r="EK40" i="36"/>
  <c r="EK41" i="36"/>
  <c r="EK42" i="36"/>
  <c r="EK43" i="36"/>
  <c r="EK44" i="36"/>
  <c r="EK45" i="36"/>
  <c r="EK46" i="36"/>
  <c r="EK47" i="36"/>
  <c r="EK48" i="36"/>
  <c r="EK49" i="36"/>
  <c r="EK50" i="36"/>
  <c r="EK51" i="36"/>
  <c r="EK52" i="36"/>
  <c r="EK53" i="36"/>
  <c r="EK54" i="36"/>
  <c r="EK55" i="36"/>
  <c r="EK56" i="36"/>
  <c r="EK57" i="36"/>
  <c r="EK58" i="36"/>
  <c r="EK59" i="36"/>
  <c r="EK60" i="36"/>
  <c r="EK61" i="36"/>
  <c r="EK62" i="36"/>
  <c r="EK63" i="36"/>
  <c r="EK64" i="36"/>
  <c r="EK65" i="36"/>
  <c r="EK66" i="36"/>
  <c r="EK67" i="36"/>
  <c r="EK68" i="36"/>
  <c r="EK69" i="36"/>
  <c r="EK70" i="36"/>
  <c r="EK71" i="36"/>
  <c r="EK72" i="36"/>
  <c r="EK73" i="36"/>
  <c r="EK74" i="36"/>
  <c r="EK75" i="36"/>
  <c r="EK76" i="36"/>
  <c r="EK77" i="36"/>
  <c r="EK78" i="36"/>
  <c r="EK79" i="36"/>
  <c r="EK80" i="36"/>
  <c r="EK81" i="36"/>
  <c r="EK82" i="36"/>
  <c r="EK83" i="36"/>
  <c r="EK84" i="36"/>
  <c r="EK85" i="36"/>
  <c r="EK86" i="36"/>
  <c r="EK87" i="36"/>
  <c r="EK88" i="36"/>
  <c r="EK89" i="36"/>
  <c r="EK90" i="36"/>
  <c r="EK91" i="36"/>
  <c r="EK92" i="36"/>
  <c r="EK93" i="36"/>
  <c r="EK94" i="36"/>
  <c r="EK95" i="36"/>
  <c r="EK96" i="36"/>
  <c r="EK97" i="36"/>
  <c r="EK98" i="36"/>
  <c r="EK99" i="36"/>
  <c r="EK100" i="36"/>
  <c r="EK101" i="36"/>
  <c r="EK102" i="36"/>
  <c r="EK103" i="36"/>
  <c r="EK104" i="36"/>
  <c r="EK105" i="36"/>
  <c r="EK106" i="36"/>
  <c r="EK107" i="36"/>
  <c r="EK108" i="36"/>
  <c r="EK109" i="36"/>
  <c r="EK110" i="36"/>
  <c r="EK111" i="36"/>
  <c r="EK112" i="36"/>
  <c r="EK113" i="36"/>
  <c r="EK114" i="36"/>
  <c r="EK115" i="36"/>
  <c r="EK116" i="36"/>
  <c r="EK117" i="36"/>
  <c r="EK118" i="36"/>
  <c r="EK119" i="36"/>
  <c r="EK120" i="36"/>
  <c r="EK121" i="36"/>
  <c r="EK122" i="36"/>
  <c r="EK123" i="36"/>
  <c r="EK124" i="36"/>
  <c r="EK125" i="36"/>
  <c r="EK126" i="36"/>
  <c r="EK127" i="36"/>
  <c r="EK128" i="36"/>
  <c r="EK129" i="36"/>
  <c r="EK130" i="36"/>
  <c r="EK131" i="36"/>
  <c r="EK132" i="36"/>
  <c r="EK133" i="36"/>
  <c r="EK134" i="36"/>
  <c r="EK135" i="36"/>
  <c r="EK136" i="36"/>
  <c r="EK137" i="36"/>
  <c r="EK138" i="36"/>
  <c r="EK139" i="36"/>
  <c r="EK140" i="36"/>
  <c r="EK141" i="36"/>
  <c r="EK142" i="36"/>
  <c r="EK143" i="36"/>
  <c r="EK144" i="36"/>
  <c r="EK145" i="36"/>
  <c r="EK146" i="36"/>
  <c r="EK147" i="36"/>
  <c r="EK148" i="36"/>
  <c r="EK149" i="36"/>
  <c r="EK150" i="36"/>
  <c r="EK151" i="36"/>
  <c r="EK152" i="36"/>
  <c r="EK153" i="36"/>
  <c r="EK154" i="36"/>
  <c r="EK155" i="36"/>
  <c r="EK156" i="36"/>
  <c r="EK157" i="36"/>
  <c r="EK158" i="36"/>
  <c r="EK159" i="36"/>
  <c r="EK160" i="36"/>
  <c r="EK161" i="36"/>
  <c r="EK162" i="36"/>
  <c r="EK163" i="36"/>
  <c r="EK164" i="36"/>
  <c r="EK165" i="36"/>
  <c r="EK166" i="36"/>
  <c r="EK167" i="36"/>
  <c r="EK168" i="36"/>
  <c r="EK169" i="36"/>
  <c r="EK170" i="36"/>
  <c r="EK171" i="36"/>
  <c r="EK172" i="36"/>
  <c r="EK173" i="36"/>
  <c r="EK174" i="36"/>
  <c r="EK175" i="36"/>
  <c r="EK176" i="36"/>
  <c r="EK177" i="36"/>
  <c r="EK178" i="36"/>
  <c r="EK179" i="36"/>
  <c r="EK180" i="36"/>
  <c r="EK181" i="36"/>
  <c r="EK182" i="36"/>
  <c r="EK183" i="36"/>
  <c r="EK184" i="36"/>
  <c r="EK185" i="36"/>
  <c r="EK186" i="36"/>
  <c r="EK187" i="36"/>
  <c r="EK188" i="36"/>
  <c r="EK189" i="36"/>
  <c r="EK190" i="36"/>
  <c r="EK191" i="36"/>
  <c r="EK192" i="36"/>
  <c r="EK193" i="36"/>
  <c r="EK194" i="36"/>
  <c r="EK195" i="36"/>
  <c r="EK196" i="36"/>
  <c r="EK197" i="36"/>
  <c r="EK198" i="36"/>
  <c r="EK199" i="36"/>
  <c r="EK200" i="36"/>
  <c r="EK201" i="36"/>
  <c r="EK202" i="36"/>
  <c r="EK203" i="36"/>
  <c r="EK204" i="36"/>
  <c r="EK205" i="36"/>
  <c r="EK206" i="36"/>
  <c r="EK207" i="36"/>
  <c r="EK208" i="36"/>
  <c r="EK209" i="36"/>
  <c r="EK210" i="36"/>
  <c r="EK211" i="36"/>
  <c r="EK212" i="36"/>
  <c r="EK213" i="36"/>
  <c r="EK214" i="36"/>
  <c r="EK215" i="36"/>
  <c r="EK216" i="36"/>
  <c r="EK217" i="36"/>
  <c r="EK218" i="36"/>
  <c r="EK219" i="36"/>
  <c r="EK220" i="36"/>
  <c r="EK221" i="36"/>
  <c r="EK222" i="36"/>
  <c r="EK223" i="36"/>
  <c r="EK224" i="36"/>
  <c r="EK225" i="36"/>
  <c r="EK226" i="36"/>
  <c r="EK227" i="36"/>
  <c r="EK228" i="36"/>
  <c r="EK229" i="36"/>
  <c r="EK230" i="36"/>
  <c r="EK231" i="36"/>
  <c r="EK232" i="36"/>
  <c r="EK233" i="36"/>
  <c r="EK234" i="36"/>
  <c r="EK235" i="36"/>
  <c r="EK236" i="36"/>
  <c r="EK237" i="36"/>
  <c r="EK238" i="36"/>
  <c r="EK239" i="36"/>
  <c r="EK240" i="36"/>
  <c r="EK241" i="36"/>
  <c r="EK242" i="36"/>
  <c r="EK243" i="36"/>
  <c r="EK244" i="36"/>
  <c r="EK245" i="36"/>
  <c r="EK246" i="36"/>
  <c r="EK247" i="36"/>
  <c r="EK248" i="36"/>
  <c r="EK249" i="36"/>
  <c r="EK250" i="36"/>
  <c r="EK251" i="36"/>
  <c r="EK252" i="36"/>
  <c r="EK253" i="36"/>
  <c r="EK254" i="36"/>
  <c r="EK255" i="36"/>
  <c r="EK256" i="36"/>
  <c r="EK257" i="36"/>
  <c r="EK258" i="36"/>
  <c r="EK259" i="36"/>
  <c r="EK260" i="36"/>
  <c r="EK261" i="36"/>
  <c r="EK262" i="36"/>
  <c r="EK263" i="36"/>
  <c r="EK264" i="36"/>
  <c r="EK265" i="36"/>
  <c r="EK266" i="36"/>
  <c r="EK267" i="36"/>
  <c r="EK268" i="36"/>
  <c r="EK269" i="36"/>
  <c r="EK270" i="36"/>
  <c r="EK271" i="36"/>
  <c r="EK272" i="36"/>
  <c r="EK273" i="36"/>
  <c r="EK274" i="36"/>
  <c r="EK275" i="36"/>
  <c r="EK276" i="36"/>
  <c r="EK277" i="36"/>
  <c r="EK278" i="36"/>
  <c r="EK279" i="36"/>
  <c r="EK280" i="36"/>
  <c r="EK281" i="36"/>
  <c r="EK282" i="36"/>
  <c r="EK283" i="36"/>
  <c r="EK284" i="36"/>
  <c r="EK285" i="36"/>
  <c r="EK286" i="36"/>
  <c r="EK287" i="36"/>
  <c r="EK288" i="36"/>
  <c r="EK289" i="36"/>
  <c r="EK290" i="36"/>
  <c r="EK291" i="36"/>
  <c r="EK292" i="36"/>
  <c r="EK293" i="36"/>
  <c r="EK294" i="36"/>
  <c r="EK295" i="36"/>
  <c r="EK296" i="36"/>
  <c r="EK297" i="36"/>
  <c r="EK298" i="36"/>
  <c r="EK299" i="36"/>
  <c r="EK300" i="36"/>
  <c r="EK301" i="36"/>
  <c r="EK302" i="36"/>
  <c r="EK303" i="36"/>
  <c r="EK304" i="36"/>
  <c r="EK305" i="36"/>
  <c r="EK306" i="36"/>
  <c r="EK307" i="36"/>
  <c r="EK308" i="36"/>
  <c r="EK309" i="36"/>
  <c r="EK310" i="36"/>
  <c r="EK311" i="36"/>
  <c r="EK312" i="36"/>
  <c r="EK313" i="36"/>
  <c r="EK314" i="36"/>
  <c r="EK315" i="36"/>
  <c r="EK316" i="36"/>
  <c r="EK317" i="36"/>
  <c r="EK318" i="36"/>
  <c r="EK319" i="36"/>
  <c r="EK320" i="36"/>
  <c r="EK321" i="36"/>
  <c r="EK322" i="36"/>
  <c r="EK323" i="36"/>
  <c r="EK324" i="36"/>
  <c r="EK325" i="36"/>
  <c r="EK326" i="36"/>
  <c r="EK327" i="36"/>
  <c r="EK328" i="36"/>
  <c r="EK329" i="36"/>
  <c r="EK330" i="36"/>
  <c r="EK331" i="36"/>
  <c r="EK332" i="36"/>
  <c r="EK333" i="36"/>
  <c r="EK334" i="36"/>
  <c r="EK335" i="36"/>
  <c r="EK336" i="36"/>
  <c r="EK337" i="36"/>
  <c r="EK338" i="36"/>
  <c r="EK339" i="36"/>
  <c r="EK340" i="36"/>
  <c r="EK341" i="36"/>
  <c r="EK342" i="36"/>
  <c r="EK343" i="36"/>
  <c r="EK344" i="36"/>
  <c r="EK345" i="36"/>
  <c r="EK346" i="36"/>
  <c r="EK347" i="36"/>
  <c r="EK348" i="36"/>
  <c r="EK349" i="36"/>
  <c r="EK350" i="36"/>
  <c r="EK351" i="36"/>
  <c r="EK352" i="36"/>
  <c r="EK353" i="36"/>
  <c r="EK354" i="36"/>
  <c r="EK355" i="36"/>
  <c r="EK356" i="36"/>
  <c r="EK357" i="36"/>
  <c r="EK358" i="36"/>
  <c r="EK359" i="36"/>
  <c r="EK360" i="36"/>
  <c r="EK361" i="36"/>
  <c r="EK362" i="36"/>
  <c r="EK363" i="36"/>
  <c r="EK364" i="36"/>
  <c r="EK365" i="36"/>
  <c r="EK366" i="36"/>
  <c r="EK367" i="36"/>
  <c r="EK368" i="36"/>
  <c r="EK369" i="36"/>
  <c r="EK370" i="36"/>
  <c r="EK371" i="36"/>
  <c r="EK372" i="36"/>
  <c r="EK373" i="36"/>
  <c r="EK374" i="36"/>
  <c r="EK375" i="36"/>
  <c r="EK376" i="36"/>
  <c r="EK377" i="36"/>
  <c r="EK378" i="36"/>
  <c r="EK379" i="36"/>
  <c r="EK380" i="36"/>
  <c r="EK381" i="36"/>
  <c r="EK382" i="36"/>
  <c r="EK383" i="36"/>
  <c r="EK384" i="36"/>
  <c r="EK385" i="36"/>
  <c r="EK386" i="36"/>
  <c r="EK387" i="36"/>
  <c r="EK388" i="36"/>
  <c r="EK389" i="36"/>
  <c r="EK390" i="36"/>
  <c r="EK391" i="36"/>
  <c r="EK392" i="36"/>
  <c r="EK393" i="36"/>
  <c r="EK394" i="36"/>
  <c r="EK395" i="36"/>
  <c r="EK396" i="36"/>
  <c r="EK397" i="36"/>
  <c r="EK398" i="36"/>
  <c r="EK399" i="36"/>
  <c r="EK400" i="36"/>
  <c r="EK401" i="36"/>
  <c r="EK402" i="36"/>
  <c r="EK403" i="36"/>
  <c r="EK404" i="36"/>
  <c r="EK405" i="36"/>
  <c r="EK406" i="36"/>
  <c r="EK407" i="36"/>
  <c r="EK408" i="36"/>
  <c r="EK409" i="36"/>
  <c r="EK410" i="36"/>
  <c r="EK411" i="36"/>
  <c r="EK412" i="36"/>
  <c r="EK413" i="36"/>
  <c r="EK414" i="36"/>
  <c r="EK415" i="36"/>
  <c r="EK416" i="36"/>
  <c r="EK417" i="36"/>
  <c r="EK418" i="36"/>
  <c r="EK419" i="36"/>
  <c r="EK420" i="36"/>
  <c r="EK421" i="36"/>
  <c r="EK422" i="36"/>
  <c r="EK423" i="36"/>
  <c r="EK424" i="36"/>
  <c r="EK425" i="36"/>
  <c r="EK426" i="36"/>
  <c r="EK427" i="36"/>
  <c r="EK428" i="36"/>
  <c r="EK429" i="36"/>
  <c r="EK430" i="36"/>
  <c r="EK431" i="36"/>
  <c r="EK432" i="36"/>
  <c r="EK433" i="36"/>
  <c r="EK434" i="36"/>
  <c r="EK435" i="36"/>
  <c r="EK436" i="36"/>
  <c r="EK437" i="36"/>
  <c r="EK438" i="36"/>
  <c r="EK439" i="36"/>
  <c r="EK440" i="36"/>
  <c r="EK441" i="36"/>
  <c r="EK442" i="36"/>
  <c r="EK443" i="36"/>
  <c r="EK444" i="36"/>
  <c r="EK445" i="36"/>
  <c r="EK446" i="36"/>
  <c r="EK447" i="36"/>
  <c r="EK448" i="36"/>
  <c r="EK449" i="36"/>
  <c r="EK450" i="36"/>
  <c r="EK451" i="36"/>
  <c r="EK452" i="36"/>
  <c r="EK453" i="36"/>
  <c r="EK454" i="36"/>
  <c r="EK455" i="36"/>
  <c r="EK456" i="36"/>
  <c r="EK457" i="36"/>
  <c r="EK458" i="36"/>
  <c r="EK459" i="36"/>
  <c r="EK460" i="36"/>
  <c r="EK461" i="36"/>
  <c r="EK462" i="36"/>
  <c r="EK463" i="36"/>
  <c r="EK464" i="36"/>
  <c r="EK465" i="36"/>
  <c r="EK466" i="36"/>
  <c r="EK467" i="36"/>
  <c r="EK468" i="36"/>
  <c r="EK469" i="36"/>
  <c r="EK470" i="36"/>
  <c r="EK471" i="36"/>
  <c r="EK472" i="36"/>
  <c r="EK473" i="36"/>
  <c r="EK474" i="36"/>
  <c r="EK475" i="36"/>
  <c r="EK476" i="36"/>
  <c r="EK477" i="36"/>
  <c r="EK478" i="36"/>
  <c r="EK479" i="36"/>
  <c r="EK480" i="36"/>
  <c r="EK481" i="36"/>
  <c r="EK482" i="36"/>
  <c r="EK483" i="36"/>
  <c r="EK484" i="36"/>
  <c r="EK485" i="36"/>
  <c r="EK486" i="36"/>
  <c r="EK487" i="36"/>
  <c r="EK488" i="36"/>
  <c r="EK489" i="36"/>
  <c r="EK490" i="36"/>
  <c r="EK491" i="36"/>
  <c r="EK492" i="36"/>
  <c r="EK493" i="36"/>
  <c r="EK494" i="36"/>
  <c r="EK495" i="36"/>
  <c r="EK496" i="36"/>
  <c r="EK497" i="36"/>
  <c r="EK498" i="36"/>
  <c r="EK499" i="36"/>
  <c r="EK500" i="36"/>
  <c r="EK501" i="36"/>
  <c r="EK502" i="36"/>
  <c r="EK503" i="36"/>
  <c r="EK504" i="36"/>
  <c r="EK506" i="36"/>
  <c r="EY8" i="36"/>
  <c r="EY9"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4" i="36"/>
  <c r="EY45" i="36"/>
  <c r="EY46" i="36"/>
  <c r="EY47" i="36"/>
  <c r="EY48" i="36"/>
  <c r="EY49" i="36"/>
  <c r="EY50" i="36"/>
  <c r="EY51" i="36"/>
  <c r="EY52" i="36"/>
  <c r="EY53" i="36"/>
  <c r="EY54" i="36"/>
  <c r="EY55" i="36"/>
  <c r="EY56" i="36"/>
  <c r="EY57" i="36"/>
  <c r="EY58" i="36"/>
  <c r="EY59" i="36"/>
  <c r="EY60" i="36"/>
  <c r="EY61" i="36"/>
  <c r="EY62" i="36"/>
  <c r="EY63" i="36"/>
  <c r="EY64" i="36"/>
  <c r="EY65" i="36"/>
  <c r="EY66" i="36"/>
  <c r="EY67" i="36"/>
  <c r="EY68" i="36"/>
  <c r="EY69" i="36"/>
  <c r="EY70" i="36"/>
  <c r="EY71" i="36"/>
  <c r="EY72" i="36"/>
  <c r="EY73" i="36"/>
  <c r="EY74" i="36"/>
  <c r="EY75" i="36"/>
  <c r="EY76" i="36"/>
  <c r="EY77" i="36"/>
  <c r="EY78" i="36"/>
  <c r="EY79" i="36"/>
  <c r="EY80" i="36"/>
  <c r="EY81" i="36"/>
  <c r="EY82" i="36"/>
  <c r="EY83" i="36"/>
  <c r="EY84" i="36"/>
  <c r="EY85" i="36"/>
  <c r="EY86" i="36"/>
  <c r="EY87" i="36"/>
  <c r="EY88" i="36"/>
  <c r="EY89" i="36"/>
  <c r="EY90" i="36"/>
  <c r="EY91" i="36"/>
  <c r="EY92" i="36"/>
  <c r="EY93" i="36"/>
  <c r="EY94" i="36"/>
  <c r="EY95" i="36"/>
  <c r="EY96" i="36"/>
  <c r="EY97" i="36"/>
  <c r="EY98" i="36"/>
  <c r="EY99" i="36"/>
  <c r="EY100" i="36"/>
  <c r="EY101" i="36"/>
  <c r="EY102" i="36"/>
  <c r="EY103" i="36"/>
  <c r="EY104" i="36"/>
  <c r="EY105" i="36"/>
  <c r="EY106" i="36"/>
  <c r="EY107" i="36"/>
  <c r="EY108" i="36"/>
  <c r="EY109" i="36"/>
  <c r="EY110" i="36"/>
  <c r="EY111" i="36"/>
  <c r="EY112" i="36"/>
  <c r="EY113" i="36"/>
  <c r="EY114" i="36"/>
  <c r="EY115" i="36"/>
  <c r="EY116" i="36"/>
  <c r="EY117" i="36"/>
  <c r="EY118" i="36"/>
  <c r="EY119" i="36"/>
  <c r="EY120" i="36"/>
  <c r="EY121" i="36"/>
  <c r="EY122" i="36"/>
  <c r="EY123" i="36"/>
  <c r="EY124" i="36"/>
  <c r="EY125" i="36"/>
  <c r="EY126" i="36"/>
  <c r="EY127" i="36"/>
  <c r="EY128" i="36"/>
  <c r="EY129" i="36"/>
  <c r="EY130" i="36"/>
  <c r="EY131" i="36"/>
  <c r="EY132" i="36"/>
  <c r="EY133" i="36"/>
  <c r="EY134" i="36"/>
  <c r="EY135" i="36"/>
  <c r="EY136" i="36"/>
  <c r="EY137" i="36"/>
  <c r="EY138" i="36"/>
  <c r="EY139" i="36"/>
  <c r="EY140" i="36"/>
  <c r="EY141" i="36"/>
  <c r="EY142" i="36"/>
  <c r="EY143" i="36"/>
  <c r="EY144" i="36"/>
  <c r="EY145" i="36"/>
  <c r="EY146" i="36"/>
  <c r="EY147" i="36"/>
  <c r="EY148" i="36"/>
  <c r="EY149" i="36"/>
  <c r="EY150" i="36"/>
  <c r="EY151" i="36"/>
  <c r="EY152" i="36"/>
  <c r="EY153" i="36"/>
  <c r="EY154" i="36"/>
  <c r="EY155" i="36"/>
  <c r="EY156" i="36"/>
  <c r="EY157" i="36"/>
  <c r="EY158" i="36"/>
  <c r="EY159" i="36"/>
  <c r="EY160" i="36"/>
  <c r="EY161" i="36"/>
  <c r="EY162" i="36"/>
  <c r="EY163" i="36"/>
  <c r="EY164" i="36"/>
  <c r="EY165" i="36"/>
  <c r="EY166" i="36"/>
  <c r="EY167" i="36"/>
  <c r="EY168" i="36"/>
  <c r="EY169" i="36"/>
  <c r="EY170" i="36"/>
  <c r="EY171" i="36"/>
  <c r="EY172" i="36"/>
  <c r="EY173" i="36"/>
  <c r="EY174" i="36"/>
  <c r="EY175" i="36"/>
  <c r="EY176" i="36"/>
  <c r="EY177" i="36"/>
  <c r="EY178" i="36"/>
  <c r="EY179" i="36"/>
  <c r="EY180" i="36"/>
  <c r="EY181" i="36"/>
  <c r="EY182" i="36"/>
  <c r="EY183" i="36"/>
  <c r="EY184" i="36"/>
  <c r="EY185" i="36"/>
  <c r="EY186" i="36"/>
  <c r="EY187" i="36"/>
  <c r="EY188" i="36"/>
  <c r="EY189" i="36"/>
  <c r="EY190" i="36"/>
  <c r="EY191" i="36"/>
  <c r="EY192" i="36"/>
  <c r="EY193" i="36"/>
  <c r="EY194" i="36"/>
  <c r="EY195" i="36"/>
  <c r="EY196" i="36"/>
  <c r="EY197" i="36"/>
  <c r="EY198" i="36"/>
  <c r="EY199" i="36"/>
  <c r="EY200" i="36"/>
  <c r="EY201" i="36"/>
  <c r="EY202" i="36"/>
  <c r="EY203" i="36"/>
  <c r="EY204" i="36"/>
  <c r="EY205" i="36"/>
  <c r="EY206" i="36"/>
  <c r="EY207" i="36"/>
  <c r="EY208" i="36"/>
  <c r="EY209" i="36"/>
  <c r="EY210" i="36"/>
  <c r="EY211" i="36"/>
  <c r="EY212" i="36"/>
  <c r="EY213" i="36"/>
  <c r="EY214" i="36"/>
  <c r="EY215" i="36"/>
  <c r="EY216" i="36"/>
  <c r="EY217" i="36"/>
  <c r="EY218" i="36"/>
  <c r="EY219" i="36"/>
  <c r="EY220" i="36"/>
  <c r="EY221" i="36"/>
  <c r="EY222" i="36"/>
  <c r="EY223" i="36"/>
  <c r="EY224" i="36"/>
  <c r="EY225" i="36"/>
  <c r="EY226" i="36"/>
  <c r="EY227" i="36"/>
  <c r="EY228" i="36"/>
  <c r="EY229" i="36"/>
  <c r="EY230" i="36"/>
  <c r="EY231" i="36"/>
  <c r="EY232" i="36"/>
  <c r="EY233" i="36"/>
  <c r="EY234" i="36"/>
  <c r="EY235" i="36"/>
  <c r="EY236" i="36"/>
  <c r="EY237" i="36"/>
  <c r="EY238" i="36"/>
  <c r="EY239" i="36"/>
  <c r="EY240" i="36"/>
  <c r="EY241" i="36"/>
  <c r="EY242" i="36"/>
  <c r="EY243" i="36"/>
  <c r="EY244" i="36"/>
  <c r="EY245" i="36"/>
  <c r="EY246" i="36"/>
  <c r="EY247" i="36"/>
  <c r="EY248" i="36"/>
  <c r="EY249" i="36"/>
  <c r="EY250" i="36"/>
  <c r="EY251" i="36"/>
  <c r="EY252" i="36"/>
  <c r="EY253" i="36"/>
  <c r="EY254" i="36"/>
  <c r="EY255" i="36"/>
  <c r="EY256" i="36"/>
  <c r="EY257" i="36"/>
  <c r="EY258" i="36"/>
  <c r="EY259" i="36"/>
  <c r="EY260" i="36"/>
  <c r="EY261" i="36"/>
  <c r="EY262" i="36"/>
  <c r="EY263" i="36"/>
  <c r="EY264" i="36"/>
  <c r="EY265" i="36"/>
  <c r="EY266" i="36"/>
  <c r="EY267" i="36"/>
  <c r="EY268" i="36"/>
  <c r="EY269" i="36"/>
  <c r="EY270" i="36"/>
  <c r="EY271" i="36"/>
  <c r="EY272" i="36"/>
  <c r="EY273" i="36"/>
  <c r="EY274" i="36"/>
  <c r="EY275" i="36"/>
  <c r="EY276" i="36"/>
  <c r="EY277" i="36"/>
  <c r="EY278" i="36"/>
  <c r="EY279" i="36"/>
  <c r="EY280" i="36"/>
  <c r="EY281" i="36"/>
  <c r="EY282" i="36"/>
  <c r="EY283" i="36"/>
  <c r="EY284" i="36"/>
  <c r="EY285" i="36"/>
  <c r="EY286" i="36"/>
  <c r="EY287" i="36"/>
  <c r="EY288" i="36"/>
  <c r="EY289" i="36"/>
  <c r="EY290" i="36"/>
  <c r="EY291" i="36"/>
  <c r="EY292" i="36"/>
  <c r="EY293" i="36"/>
  <c r="EY294" i="36"/>
  <c r="EY295" i="36"/>
  <c r="EY296" i="36"/>
  <c r="EY297" i="36"/>
  <c r="EY298" i="36"/>
  <c r="EY299" i="36"/>
  <c r="EY300" i="36"/>
  <c r="EY301" i="36"/>
  <c r="EY302" i="36"/>
  <c r="EY303" i="36"/>
  <c r="EY304" i="36"/>
  <c r="EY305" i="36"/>
  <c r="EY306" i="36"/>
  <c r="EY307" i="36"/>
  <c r="EY308" i="36"/>
  <c r="EY309" i="36"/>
  <c r="EY310" i="36"/>
  <c r="EY311" i="36"/>
  <c r="EY312" i="36"/>
  <c r="EY313" i="36"/>
  <c r="EY314" i="36"/>
  <c r="EY315" i="36"/>
  <c r="EY316" i="36"/>
  <c r="EY317" i="36"/>
  <c r="EY318" i="36"/>
  <c r="EY319" i="36"/>
  <c r="EY320" i="36"/>
  <c r="EY321" i="36"/>
  <c r="EY322" i="36"/>
  <c r="EY323" i="36"/>
  <c r="EY324" i="36"/>
  <c r="EY325" i="36"/>
  <c r="EY326" i="36"/>
  <c r="EY327" i="36"/>
  <c r="EY328" i="36"/>
  <c r="EY329" i="36"/>
  <c r="EY330" i="36"/>
  <c r="EY331" i="36"/>
  <c r="EY332" i="36"/>
  <c r="EY333" i="36"/>
  <c r="EY334" i="36"/>
  <c r="EY335" i="36"/>
  <c r="EY336" i="36"/>
  <c r="EY337" i="36"/>
  <c r="EY338" i="36"/>
  <c r="EY339" i="36"/>
  <c r="EY340" i="36"/>
  <c r="EY341" i="36"/>
  <c r="EY342" i="36"/>
  <c r="EY343" i="36"/>
  <c r="EY344" i="36"/>
  <c r="EY345" i="36"/>
  <c r="EY346" i="36"/>
  <c r="EY347" i="36"/>
  <c r="EY348" i="36"/>
  <c r="EY349" i="36"/>
  <c r="EY350" i="36"/>
  <c r="EY351" i="36"/>
  <c r="EY352" i="36"/>
  <c r="EY353" i="36"/>
  <c r="EY354" i="36"/>
  <c r="EY355" i="36"/>
  <c r="EY356" i="36"/>
  <c r="EY357" i="36"/>
  <c r="EY358" i="36"/>
  <c r="EY359" i="36"/>
  <c r="EY360" i="36"/>
  <c r="EY361" i="36"/>
  <c r="EY362" i="36"/>
  <c r="EY363" i="36"/>
  <c r="EY364" i="36"/>
  <c r="EY365" i="36"/>
  <c r="EY366" i="36"/>
  <c r="EY367" i="36"/>
  <c r="EY368" i="36"/>
  <c r="EY369" i="36"/>
  <c r="EY370" i="36"/>
  <c r="EY371" i="36"/>
  <c r="EY372" i="36"/>
  <c r="EY373" i="36"/>
  <c r="EY374" i="36"/>
  <c r="EY375" i="36"/>
  <c r="EY376" i="36"/>
  <c r="EY377" i="36"/>
  <c r="EY378" i="36"/>
  <c r="EY379" i="36"/>
  <c r="EY380" i="36"/>
  <c r="EY381" i="36"/>
  <c r="EY382" i="36"/>
  <c r="EY383" i="36"/>
  <c r="EY384" i="36"/>
  <c r="EY385" i="36"/>
  <c r="EY386" i="36"/>
  <c r="EY387" i="36"/>
  <c r="EY388" i="36"/>
  <c r="EY389" i="36"/>
  <c r="EY390" i="36"/>
  <c r="EY391" i="36"/>
  <c r="EY392" i="36"/>
  <c r="EY393" i="36"/>
  <c r="EY394" i="36"/>
  <c r="EY395" i="36"/>
  <c r="EY396" i="36"/>
  <c r="EY397" i="36"/>
  <c r="EY398" i="36"/>
  <c r="EY399" i="36"/>
  <c r="EY400" i="36"/>
  <c r="EY401" i="36"/>
  <c r="EY402" i="36"/>
  <c r="EY403" i="36"/>
  <c r="EY404" i="36"/>
  <c r="EY405" i="36"/>
  <c r="EY406" i="36"/>
  <c r="EY407" i="36"/>
  <c r="EY408" i="36"/>
  <c r="EY409" i="36"/>
  <c r="EY410" i="36"/>
  <c r="EY411" i="36"/>
  <c r="EY412" i="36"/>
  <c r="EY413" i="36"/>
  <c r="EY414" i="36"/>
  <c r="EY415" i="36"/>
  <c r="EY416" i="36"/>
  <c r="EY417" i="36"/>
  <c r="EY418" i="36"/>
  <c r="EY419" i="36"/>
  <c r="EY420" i="36"/>
  <c r="EY421" i="36"/>
  <c r="EY422" i="36"/>
  <c r="EY423" i="36"/>
  <c r="EY424" i="36"/>
  <c r="EY425" i="36"/>
  <c r="EY426" i="36"/>
  <c r="EY427" i="36"/>
  <c r="EY428" i="36"/>
  <c r="EY429" i="36"/>
  <c r="EY430" i="36"/>
  <c r="EY431" i="36"/>
  <c r="EY432" i="36"/>
  <c r="EY433" i="36"/>
  <c r="EY434" i="36"/>
  <c r="EY435" i="36"/>
  <c r="EY436" i="36"/>
  <c r="EY437" i="36"/>
  <c r="EY438" i="36"/>
  <c r="EY439" i="36"/>
  <c r="EY440" i="36"/>
  <c r="EY441" i="36"/>
  <c r="EY442" i="36"/>
  <c r="EY443" i="36"/>
  <c r="EY444" i="36"/>
  <c r="EY445" i="36"/>
  <c r="EY446" i="36"/>
  <c r="EY447" i="36"/>
  <c r="EY448" i="36"/>
  <c r="EY449" i="36"/>
  <c r="EY450" i="36"/>
  <c r="EY451" i="36"/>
  <c r="EY452" i="36"/>
  <c r="EY453" i="36"/>
  <c r="EY454" i="36"/>
  <c r="EY455" i="36"/>
  <c r="EY456" i="36"/>
  <c r="EY457" i="36"/>
  <c r="EY458" i="36"/>
  <c r="EY459" i="36"/>
  <c r="EY460" i="36"/>
  <c r="EY461" i="36"/>
  <c r="EY462" i="36"/>
  <c r="EY463" i="36"/>
  <c r="EY464" i="36"/>
  <c r="EY465" i="36"/>
  <c r="EY466" i="36"/>
  <c r="EY467" i="36"/>
  <c r="EY468" i="36"/>
  <c r="EY469" i="36"/>
  <c r="EY470" i="36"/>
  <c r="EY471" i="36"/>
  <c r="EY472" i="36"/>
  <c r="EY473" i="36"/>
  <c r="EY474" i="36"/>
  <c r="EY475" i="36"/>
  <c r="EY476" i="36"/>
  <c r="EY477" i="36"/>
  <c r="EY478" i="36"/>
  <c r="EY479" i="36"/>
  <c r="EY480" i="36"/>
  <c r="EY481" i="36"/>
  <c r="EY482" i="36"/>
  <c r="EY483" i="36"/>
  <c r="EY484" i="36"/>
  <c r="EY485" i="36"/>
  <c r="EY486" i="36"/>
  <c r="EY487" i="36"/>
  <c r="EY488" i="36"/>
  <c r="EY489" i="36"/>
  <c r="EY490" i="36"/>
  <c r="EY491" i="36"/>
  <c r="EY492" i="36"/>
  <c r="EY493" i="36"/>
  <c r="EY494" i="36"/>
  <c r="EY495" i="36"/>
  <c r="EY496" i="36"/>
  <c r="EY497" i="36"/>
  <c r="EY498" i="36"/>
  <c r="EY499" i="36"/>
  <c r="EY500" i="36"/>
  <c r="EY501" i="36"/>
  <c r="EY502" i="36"/>
  <c r="EY503" i="36"/>
  <c r="EY504" i="36"/>
  <c r="EY505" i="36"/>
  <c r="EY506"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61" i="36"/>
  <c r="FM62" i="36"/>
  <c r="FM63" i="36"/>
  <c r="FM64" i="36"/>
  <c r="FM65" i="36"/>
  <c r="FM66" i="36"/>
  <c r="FM67" i="36"/>
  <c r="FM68" i="36"/>
  <c r="FM69" i="36"/>
  <c r="FM70" i="36"/>
  <c r="FM71" i="36"/>
  <c r="FM72" i="36"/>
  <c r="FM73" i="36"/>
  <c r="FM74" i="36"/>
  <c r="FM75" i="36"/>
  <c r="FM76" i="36"/>
  <c r="FM77" i="36"/>
  <c r="FM78" i="36"/>
  <c r="FM79" i="36"/>
  <c r="FM80" i="36"/>
  <c r="FM81" i="36"/>
  <c r="FM82" i="36"/>
  <c r="FM83" i="36"/>
  <c r="FM84" i="36"/>
  <c r="FM85" i="36"/>
  <c r="FM86" i="36"/>
  <c r="FM87" i="36"/>
  <c r="FM88" i="36"/>
  <c r="FM89" i="36"/>
  <c r="FM90" i="36"/>
  <c r="FM91" i="36"/>
  <c r="FM92" i="36"/>
  <c r="FM93" i="36"/>
  <c r="FM94" i="36"/>
  <c r="FM95" i="36"/>
  <c r="FM96" i="36"/>
  <c r="FM97" i="36"/>
  <c r="FM98" i="36"/>
  <c r="FM99" i="36"/>
  <c r="FM100" i="36"/>
  <c r="FM101" i="36"/>
  <c r="FM102" i="36"/>
  <c r="FM103" i="36"/>
  <c r="FM104" i="36"/>
  <c r="FM105" i="36"/>
  <c r="FM106" i="36"/>
  <c r="FM107" i="36"/>
  <c r="FM108" i="36"/>
  <c r="FM109" i="36"/>
  <c r="FM110" i="36"/>
  <c r="FM111" i="36"/>
  <c r="FM112" i="36"/>
  <c r="FM113" i="36"/>
  <c r="FM114" i="36"/>
  <c r="FM115" i="36"/>
  <c r="FM116" i="36"/>
  <c r="FM117" i="36"/>
  <c r="FM118" i="36"/>
  <c r="FM119" i="36"/>
  <c r="FM120" i="36"/>
  <c r="FM121" i="36"/>
  <c r="FM122" i="36"/>
  <c r="FM123" i="36"/>
  <c r="FM124" i="36"/>
  <c r="FM125" i="36"/>
  <c r="FM126" i="36"/>
  <c r="FM127" i="36"/>
  <c r="FM128" i="36"/>
  <c r="FM129" i="36"/>
  <c r="FM130" i="36"/>
  <c r="FM131" i="36"/>
  <c r="FM132" i="36"/>
  <c r="FM133" i="36"/>
  <c r="FM134" i="36"/>
  <c r="FM135" i="36"/>
  <c r="FM136" i="36"/>
  <c r="FM137" i="36"/>
  <c r="FM138" i="36"/>
  <c r="FM139" i="36"/>
  <c r="FM140" i="36"/>
  <c r="FM141" i="36"/>
  <c r="FM142" i="36"/>
  <c r="FM143" i="36"/>
  <c r="FM144" i="36"/>
  <c r="FM145" i="36"/>
  <c r="FM146" i="36"/>
  <c r="FM147" i="36"/>
  <c r="FM148" i="36"/>
  <c r="FM149" i="36"/>
  <c r="FM150" i="36"/>
  <c r="FM151" i="36"/>
  <c r="FM152" i="36"/>
  <c r="FM153" i="36"/>
  <c r="FM154" i="36"/>
  <c r="FM155" i="36"/>
  <c r="FM156" i="36"/>
  <c r="FM157" i="36"/>
  <c r="FM158" i="36"/>
  <c r="FM159" i="36"/>
  <c r="FM160" i="36"/>
  <c r="FM161" i="36"/>
  <c r="FM162" i="36"/>
  <c r="FM163" i="36"/>
  <c r="FM164" i="36"/>
  <c r="FM165" i="36"/>
  <c r="FM166" i="36"/>
  <c r="FM167" i="36"/>
  <c r="FM168" i="36"/>
  <c r="FM169" i="36"/>
  <c r="FM170" i="36"/>
  <c r="FM171" i="36"/>
  <c r="FM172" i="36"/>
  <c r="FM173" i="36"/>
  <c r="FM174" i="36"/>
  <c r="FM175" i="36"/>
  <c r="FM176" i="36"/>
  <c r="FM177" i="36"/>
  <c r="FM178" i="36"/>
  <c r="FM179" i="36"/>
  <c r="FM180" i="36"/>
  <c r="FM181" i="36"/>
  <c r="FM182" i="36"/>
  <c r="FM183" i="36"/>
  <c r="FM184" i="36"/>
  <c r="FM185" i="36"/>
  <c r="FM186" i="36"/>
  <c r="FM187" i="36"/>
  <c r="FM188" i="36"/>
  <c r="FM189" i="36"/>
  <c r="FM190" i="36"/>
  <c r="FM191" i="36"/>
  <c r="FM192" i="36"/>
  <c r="FM193" i="36"/>
  <c r="FM194" i="36"/>
  <c r="FM195" i="36"/>
  <c r="FM196" i="36"/>
  <c r="FM197" i="36"/>
  <c r="FM198" i="36"/>
  <c r="FM199" i="36"/>
  <c r="FM200" i="36"/>
  <c r="FM201" i="36"/>
  <c r="FM202" i="36"/>
  <c r="FM203" i="36"/>
  <c r="FM204" i="36"/>
  <c r="FM205" i="36"/>
  <c r="FM206" i="36"/>
  <c r="FM207" i="36"/>
  <c r="FM208" i="36"/>
  <c r="FM209" i="36"/>
  <c r="FM210" i="36"/>
  <c r="FM211" i="36"/>
  <c r="FM212" i="36"/>
  <c r="FM213" i="36"/>
  <c r="FM214" i="36"/>
  <c r="FM215" i="36"/>
  <c r="FM216" i="36"/>
  <c r="FM217" i="36"/>
  <c r="FM218" i="36"/>
  <c r="FM219" i="36"/>
  <c r="FM220" i="36"/>
  <c r="FM221" i="36"/>
  <c r="FM222" i="36"/>
  <c r="FM223" i="36"/>
  <c r="FM224" i="36"/>
  <c r="FM225" i="36"/>
  <c r="FM226" i="36"/>
  <c r="FM227" i="36"/>
  <c r="FM228" i="36"/>
  <c r="FM229" i="36"/>
  <c r="FM230" i="36"/>
  <c r="FM231" i="36"/>
  <c r="FM232" i="36"/>
  <c r="FM233" i="36"/>
  <c r="FM234" i="36"/>
  <c r="FM235" i="36"/>
  <c r="FM236" i="36"/>
  <c r="FM237" i="36"/>
  <c r="FM238" i="36"/>
  <c r="FM239" i="36"/>
  <c r="FM240" i="36"/>
  <c r="FM241" i="36"/>
  <c r="FM242" i="36"/>
  <c r="FM243" i="36"/>
  <c r="FM244" i="36"/>
  <c r="FM245" i="36"/>
  <c r="FM246" i="36"/>
  <c r="FM247" i="36"/>
  <c r="FM248" i="36"/>
  <c r="FM249" i="36"/>
  <c r="FM250" i="36"/>
  <c r="FM251" i="36"/>
  <c r="FM252" i="36"/>
  <c r="FM253" i="36"/>
  <c r="FM254" i="36"/>
  <c r="FM255" i="36"/>
  <c r="FM256" i="36"/>
  <c r="FM257" i="36"/>
  <c r="FM258" i="36"/>
  <c r="FM259" i="36"/>
  <c r="FM260" i="36"/>
  <c r="FM261" i="36"/>
  <c r="FM262" i="36"/>
  <c r="FM263" i="36"/>
  <c r="FM264" i="36"/>
  <c r="FM265" i="36"/>
  <c r="FM266" i="36"/>
  <c r="FM267" i="36"/>
  <c r="FM268" i="36"/>
  <c r="FM269" i="36"/>
  <c r="FM270" i="36"/>
  <c r="FM271" i="36"/>
  <c r="FM272" i="36"/>
  <c r="FM273" i="36"/>
  <c r="FM274" i="36"/>
  <c r="FM275" i="36"/>
  <c r="FM276" i="36"/>
  <c r="FM277" i="36"/>
  <c r="FM278" i="36"/>
  <c r="FM279" i="36"/>
  <c r="FM280" i="36"/>
  <c r="FM281" i="36"/>
  <c r="FM282" i="36"/>
  <c r="FM283" i="36"/>
  <c r="FM284" i="36"/>
  <c r="FM285" i="36"/>
  <c r="FM286" i="36"/>
  <c r="FM287" i="36"/>
  <c r="FM288" i="36"/>
  <c r="FM289" i="36"/>
  <c r="FM290" i="36"/>
  <c r="FM291" i="36"/>
  <c r="FM292" i="36"/>
  <c r="FM293" i="36"/>
  <c r="FM294" i="36"/>
  <c r="FM295" i="36"/>
  <c r="FM296" i="36"/>
  <c r="FM297" i="36"/>
  <c r="FM298" i="36"/>
  <c r="FM299" i="36"/>
  <c r="FM300" i="36"/>
  <c r="FM301" i="36"/>
  <c r="FM302" i="36"/>
  <c r="FM303" i="36"/>
  <c r="FM304" i="36"/>
  <c r="FM305" i="36"/>
  <c r="FM306" i="36"/>
  <c r="FM307" i="36"/>
  <c r="FM308" i="36"/>
  <c r="FM309" i="36"/>
  <c r="FM310" i="36"/>
  <c r="FM311" i="36"/>
  <c r="FM312" i="36"/>
  <c r="FM313" i="36"/>
  <c r="FM314" i="36"/>
  <c r="FM315" i="36"/>
  <c r="FM316" i="36"/>
  <c r="FM317" i="36"/>
  <c r="FM318" i="36"/>
  <c r="FM319" i="36"/>
  <c r="FM320" i="36"/>
  <c r="FM321" i="36"/>
  <c r="FM322" i="36"/>
  <c r="FM323" i="36"/>
  <c r="FM324" i="36"/>
  <c r="FM325" i="36"/>
  <c r="FM326" i="36"/>
  <c r="FM327" i="36"/>
  <c r="FM328" i="36"/>
  <c r="FM329" i="36"/>
  <c r="FM330" i="36"/>
  <c r="FM331" i="36"/>
  <c r="FM332" i="36"/>
  <c r="FM333" i="36"/>
  <c r="FM334" i="36"/>
  <c r="FM335" i="36"/>
  <c r="FM336" i="36"/>
  <c r="FM337" i="36"/>
  <c r="FM338" i="36"/>
  <c r="FM339" i="36"/>
  <c r="FM340" i="36"/>
  <c r="FM341" i="36"/>
  <c r="FM342" i="36"/>
  <c r="FM343" i="36"/>
  <c r="FM344" i="36"/>
  <c r="FM345" i="36"/>
  <c r="FM346" i="36"/>
  <c r="FM347" i="36"/>
  <c r="FM348" i="36"/>
  <c r="FM349" i="36"/>
  <c r="FM350" i="36"/>
  <c r="FM351" i="36"/>
  <c r="FM352" i="36"/>
  <c r="FM353" i="36"/>
  <c r="FM354" i="36"/>
  <c r="FM355" i="36"/>
  <c r="FM356" i="36"/>
  <c r="FM357" i="36"/>
  <c r="FM358" i="36"/>
  <c r="FM359" i="36"/>
  <c r="FM360" i="36"/>
  <c r="FM361" i="36"/>
  <c r="FM362" i="36"/>
  <c r="FM363" i="36"/>
  <c r="FM364" i="36"/>
  <c r="FM365" i="36"/>
  <c r="FM366" i="36"/>
  <c r="FM367" i="36"/>
  <c r="FM368" i="36"/>
  <c r="FM369" i="36"/>
  <c r="FM370" i="36"/>
  <c r="FM371" i="36"/>
  <c r="FM372" i="36"/>
  <c r="FM373" i="36"/>
  <c r="FM374" i="36"/>
  <c r="FM375" i="36"/>
  <c r="FM376" i="36"/>
  <c r="FM377" i="36"/>
  <c r="FM378" i="36"/>
  <c r="FM379" i="36"/>
  <c r="FM380" i="36"/>
  <c r="FM381" i="36"/>
  <c r="FM382" i="36"/>
  <c r="FM383" i="36"/>
  <c r="FM384" i="36"/>
  <c r="FM385" i="36"/>
  <c r="FM386" i="36"/>
  <c r="FM387" i="36"/>
  <c r="FM388" i="36"/>
  <c r="FM389" i="36"/>
  <c r="FM390" i="36"/>
  <c r="FM391" i="36"/>
  <c r="FM392" i="36"/>
  <c r="FM393" i="36"/>
  <c r="FM394" i="36"/>
  <c r="FM395" i="36"/>
  <c r="FM396" i="36"/>
  <c r="FM397" i="36"/>
  <c r="FM398" i="36"/>
  <c r="FM399" i="36"/>
  <c r="FM400" i="36"/>
  <c r="FM401" i="36"/>
  <c r="FM402" i="36"/>
  <c r="FM403" i="36"/>
  <c r="FM404" i="36"/>
  <c r="FM405" i="36"/>
  <c r="FM406" i="36"/>
  <c r="FM407" i="36"/>
  <c r="FM408" i="36"/>
  <c r="FM409" i="36"/>
  <c r="FM410" i="36"/>
  <c r="FM411" i="36"/>
  <c r="FM412" i="36"/>
  <c r="FM413" i="36"/>
  <c r="FM414" i="36"/>
  <c r="FM415" i="36"/>
  <c r="FM416" i="36"/>
  <c r="FM417" i="36"/>
  <c r="FM418" i="36"/>
  <c r="FM419" i="36"/>
  <c r="FM420" i="36"/>
  <c r="FM421" i="36"/>
  <c r="FM422" i="36"/>
  <c r="FM423" i="36"/>
  <c r="FM424" i="36"/>
  <c r="FM425" i="36"/>
  <c r="FM426" i="36"/>
  <c r="FM427" i="36"/>
  <c r="FM428" i="36"/>
  <c r="FM429" i="36"/>
  <c r="FM430" i="36"/>
  <c r="FM431" i="36"/>
  <c r="FM432" i="36"/>
  <c r="FM433" i="36"/>
  <c r="FM434" i="36"/>
  <c r="FM435" i="36"/>
  <c r="FM436" i="36"/>
  <c r="FM437" i="36"/>
  <c r="FM438" i="36"/>
  <c r="FM439" i="36"/>
  <c r="FM440" i="36"/>
  <c r="FM441" i="36"/>
  <c r="FM442" i="36"/>
  <c r="FM443" i="36"/>
  <c r="FM444" i="36"/>
  <c r="FM445" i="36"/>
  <c r="FM446" i="36"/>
  <c r="FM447" i="36"/>
  <c r="FM448" i="36"/>
  <c r="FM449" i="36"/>
  <c r="FM450" i="36"/>
  <c r="FM451" i="36"/>
  <c r="FM452" i="36"/>
  <c r="FM453" i="36"/>
  <c r="FM454" i="36"/>
  <c r="FM455" i="36"/>
  <c r="FM456" i="36"/>
  <c r="FM457" i="36"/>
  <c r="FM458" i="36"/>
  <c r="FM459" i="36"/>
  <c r="FM460" i="36"/>
  <c r="FM461" i="36"/>
  <c r="FM462" i="36"/>
  <c r="FM463" i="36"/>
  <c r="FM464" i="36"/>
  <c r="FM465" i="36"/>
  <c r="FM466" i="36"/>
  <c r="FM467" i="36"/>
  <c r="FM468" i="36"/>
  <c r="FM469" i="36"/>
  <c r="FM470" i="36"/>
  <c r="FM471" i="36"/>
  <c r="FM472" i="36"/>
  <c r="FM473" i="36"/>
  <c r="FM474" i="36"/>
  <c r="FM475" i="36"/>
  <c r="FM476" i="36"/>
  <c r="FM477" i="36"/>
  <c r="FM478" i="36"/>
  <c r="FM479" i="36"/>
  <c r="FM480" i="36"/>
  <c r="FM481" i="36"/>
  <c r="FM482" i="36"/>
  <c r="FM483" i="36"/>
  <c r="FM484" i="36"/>
  <c r="FM485" i="36"/>
  <c r="FM486" i="36"/>
  <c r="FM487" i="36"/>
  <c r="FM488" i="36"/>
  <c r="FM489" i="36"/>
  <c r="FM490" i="36"/>
  <c r="FM491" i="36"/>
  <c r="FM492" i="36"/>
  <c r="FM493" i="36"/>
  <c r="FM494" i="36"/>
  <c r="FM495" i="36"/>
  <c r="FM496" i="36"/>
  <c r="FM497" i="36"/>
  <c r="FM498" i="36"/>
  <c r="FM499" i="36"/>
  <c r="FM500" i="36"/>
  <c r="FM501" i="36"/>
  <c r="FM502" i="36"/>
  <c r="FM503" i="36"/>
  <c r="FM504" i="36"/>
  <c r="FM505" i="36"/>
  <c r="FM506" i="36"/>
  <c r="FM7" i="36"/>
  <c r="EY7" i="36"/>
  <c r="EK7" i="36"/>
  <c r="DW7" i="36"/>
  <c r="DI7" i="36"/>
  <c r="CU7" i="36"/>
  <c r="CG7" i="36"/>
  <c r="BS7" i="36"/>
  <c r="AQ7" i="36"/>
  <c r="U48" i="36" l="1"/>
  <c r="R48" i="36"/>
  <c r="S48" i="36" s="1"/>
  <c r="W48" i="36"/>
  <c r="U40" i="36"/>
  <c r="R40" i="36"/>
  <c r="S40" i="36" s="1"/>
  <c r="W40" i="36"/>
  <c r="W32" i="36"/>
  <c r="R32" i="36"/>
  <c r="S32" i="36" s="1"/>
  <c r="U32" i="36"/>
  <c r="W28" i="36"/>
  <c r="R28" i="36"/>
  <c r="S28" i="36" s="1"/>
  <c r="U28" i="36"/>
  <c r="W20" i="36"/>
  <c r="U20" i="36"/>
  <c r="R20" i="36"/>
  <c r="S20" i="36" s="1"/>
  <c r="W16" i="36"/>
  <c r="R16" i="36"/>
  <c r="S16" i="36" s="1"/>
  <c r="U16" i="36"/>
  <c r="R55" i="36"/>
  <c r="S55" i="36" s="1"/>
  <c r="W55" i="36"/>
  <c r="U55" i="36"/>
  <c r="R51" i="36"/>
  <c r="S51" i="36" s="1"/>
  <c r="W51" i="36"/>
  <c r="U51" i="36"/>
  <c r="R47" i="36"/>
  <c r="S47" i="36" s="1"/>
  <c r="W47" i="36"/>
  <c r="U47" i="36"/>
  <c r="R43" i="36"/>
  <c r="S43" i="36" s="1"/>
  <c r="W43" i="36"/>
  <c r="U43" i="36"/>
  <c r="R39" i="36"/>
  <c r="S39" i="36" s="1"/>
  <c r="W39" i="36"/>
  <c r="U39" i="36"/>
  <c r="U35" i="36"/>
  <c r="W35" i="36"/>
  <c r="R35" i="36"/>
  <c r="S35" i="36" s="1"/>
  <c r="U31" i="36"/>
  <c r="R31" i="36"/>
  <c r="S31" i="36" s="1"/>
  <c r="W31" i="36"/>
  <c r="U27" i="36"/>
  <c r="R27" i="36"/>
  <c r="S27" i="36" s="1"/>
  <c r="W27" i="36"/>
  <c r="U23" i="36"/>
  <c r="R23" i="36"/>
  <c r="S23" i="36" s="1"/>
  <c r="W23" i="36"/>
  <c r="U19" i="36"/>
  <c r="R19" i="36"/>
  <c r="S19" i="36" s="1"/>
  <c r="W19" i="36"/>
  <c r="U15" i="36"/>
  <c r="R15" i="36"/>
  <c r="S15" i="36" s="1"/>
  <c r="W15" i="36"/>
  <c r="U11" i="36"/>
  <c r="R11" i="36"/>
  <c r="S11" i="36" s="1"/>
  <c r="W11" i="36"/>
  <c r="W54" i="36"/>
  <c r="U54" i="36"/>
  <c r="R54" i="36"/>
  <c r="S54" i="36" s="1"/>
  <c r="U42" i="36"/>
  <c r="W42" i="36"/>
  <c r="R42" i="36"/>
  <c r="S42" i="36" s="1"/>
  <c r="R30" i="36"/>
  <c r="S30" i="36" s="1"/>
  <c r="W30" i="36"/>
  <c r="U30" i="36"/>
  <c r="W18" i="36"/>
  <c r="R18" i="36"/>
  <c r="S18" i="36" s="1"/>
  <c r="U18" i="36"/>
  <c r="W50" i="36"/>
  <c r="U50" i="36"/>
  <c r="R50" i="36"/>
  <c r="S50" i="36" s="1"/>
  <c r="W46" i="36"/>
  <c r="U46" i="36"/>
  <c r="R46" i="36"/>
  <c r="S46" i="36" s="1"/>
  <c r="R38" i="36"/>
  <c r="S38" i="36" s="1"/>
  <c r="U38" i="36"/>
  <c r="W38" i="36"/>
  <c r="R34" i="36"/>
  <c r="S34" i="36" s="1"/>
  <c r="W34" i="36"/>
  <c r="U34" i="36"/>
  <c r="R26" i="36"/>
  <c r="S26" i="36" s="1"/>
  <c r="W26" i="36"/>
  <c r="U26" i="36"/>
  <c r="W22" i="36"/>
  <c r="R22" i="36"/>
  <c r="S22" i="36" s="1"/>
  <c r="U22" i="36"/>
  <c r="W14" i="36"/>
  <c r="U14" i="36"/>
  <c r="R14" i="36"/>
  <c r="S14" i="36" s="1"/>
  <c r="R10" i="36"/>
  <c r="S10" i="36" s="1"/>
  <c r="W10" i="36"/>
  <c r="U10" i="36"/>
  <c r="W53" i="36"/>
  <c r="R53" i="36"/>
  <c r="S53" i="36" s="1"/>
  <c r="U53" i="36"/>
  <c r="W49" i="36"/>
  <c r="U49" i="36"/>
  <c r="R49" i="36"/>
  <c r="S49" i="36" s="1"/>
  <c r="W45" i="36"/>
  <c r="R45" i="36"/>
  <c r="S45" i="36" s="1"/>
  <c r="U45" i="36"/>
  <c r="W41" i="36"/>
  <c r="U41" i="36"/>
  <c r="R41" i="36"/>
  <c r="S41" i="36" s="1"/>
  <c r="W37" i="36"/>
  <c r="U37" i="36"/>
  <c r="R37" i="36"/>
  <c r="S37" i="36" s="1"/>
  <c r="U33" i="36"/>
  <c r="R33" i="36"/>
  <c r="S33" i="36" s="1"/>
  <c r="W33" i="36"/>
  <c r="W29" i="36"/>
  <c r="U29" i="36"/>
  <c r="R29" i="36"/>
  <c r="S29" i="36" s="1"/>
  <c r="R25" i="36"/>
  <c r="S25" i="36" s="1"/>
  <c r="W25" i="36"/>
  <c r="U25" i="36"/>
  <c r="R21" i="36"/>
  <c r="S21" i="36" s="1"/>
  <c r="W21" i="36"/>
  <c r="U21" i="36"/>
  <c r="R17" i="36"/>
  <c r="S17" i="36" s="1"/>
  <c r="W17" i="36"/>
  <c r="U17" i="36"/>
  <c r="R13" i="36"/>
  <c r="S13" i="36" s="1"/>
  <c r="W13" i="36"/>
  <c r="U13" i="36"/>
  <c r="U52" i="36"/>
  <c r="R52" i="36"/>
  <c r="S52" i="36" s="1"/>
  <c r="W52" i="36"/>
  <c r="U44" i="36"/>
  <c r="W44" i="36"/>
  <c r="R44" i="36"/>
  <c r="S44" i="36" s="1"/>
  <c r="W36" i="36"/>
  <c r="U36" i="36"/>
  <c r="R36" i="36"/>
  <c r="S36" i="36" s="1"/>
  <c r="W24" i="36"/>
  <c r="U24" i="36"/>
  <c r="R24" i="36"/>
  <c r="S24" i="36" s="1"/>
  <c r="W12" i="36"/>
  <c r="U12" i="36"/>
  <c r="R12" i="36"/>
  <c r="S12" i="36" s="1"/>
  <c r="R7" i="36"/>
  <c r="S7" i="36" s="1"/>
  <c r="V7" i="36" s="1"/>
  <c r="U7" i="36"/>
  <c r="AP7" i="36"/>
  <c r="BR7" i="36"/>
  <c r="CF7" i="36"/>
  <c r="CT7" i="36"/>
  <c r="DH7" i="36"/>
  <c r="DV7" i="36"/>
  <c r="EJ7" i="36"/>
  <c r="EX7" i="36"/>
  <c r="FL7" i="36"/>
  <c r="U56" i="36"/>
  <c r="W56" i="36"/>
  <c r="R56" i="36"/>
  <c r="S56" i="36" s="1"/>
  <c r="U9" i="36"/>
  <c r="R9" i="36"/>
  <c r="S9" i="36" s="1"/>
  <c r="W9" i="36"/>
  <c r="W8" i="36"/>
  <c r="U8" i="36"/>
  <c r="R8" i="36"/>
  <c r="S8" i="36" s="1"/>
  <c r="W7" i="36"/>
  <c r="W505" i="36"/>
  <c r="U505" i="36"/>
  <c r="R505" i="36"/>
  <c r="W485" i="36"/>
  <c r="U485" i="36"/>
  <c r="R485" i="36"/>
  <c r="W465" i="36"/>
  <c r="U465" i="36"/>
  <c r="AC465" i="36" s="1"/>
  <c r="R465" i="36"/>
  <c r="W445" i="36"/>
  <c r="U445" i="36"/>
  <c r="R445" i="36"/>
  <c r="W429" i="36"/>
  <c r="U429" i="36"/>
  <c r="R429" i="36"/>
  <c r="W409" i="36"/>
  <c r="U409" i="36"/>
  <c r="R409" i="36"/>
  <c r="U389" i="36"/>
  <c r="R389" i="36"/>
  <c r="W389" i="36"/>
  <c r="W369" i="36"/>
  <c r="U369" i="36"/>
  <c r="R369" i="36"/>
  <c r="W349" i="36"/>
  <c r="U349" i="36"/>
  <c r="R349" i="36"/>
  <c r="W329" i="36"/>
  <c r="U329" i="36"/>
  <c r="R329" i="36"/>
  <c r="W309" i="36"/>
  <c r="U309" i="36"/>
  <c r="AC309" i="36" s="1"/>
  <c r="R309" i="36"/>
  <c r="W289" i="36"/>
  <c r="U289" i="36"/>
  <c r="R289" i="36"/>
  <c r="W273" i="36"/>
  <c r="U273" i="36"/>
  <c r="R273" i="36"/>
  <c r="W257" i="36"/>
  <c r="U257" i="36"/>
  <c r="R257" i="36"/>
  <c r="W237" i="36"/>
  <c r="U237" i="36"/>
  <c r="AC237" i="36" s="1"/>
  <c r="R237" i="36"/>
  <c r="W217" i="36"/>
  <c r="U217" i="36"/>
  <c r="R217" i="36"/>
  <c r="W197" i="36"/>
  <c r="U197" i="36"/>
  <c r="R197" i="36"/>
  <c r="W177" i="36"/>
  <c r="U177" i="36"/>
  <c r="R177" i="36"/>
  <c r="W157" i="36"/>
  <c r="U157" i="36"/>
  <c r="AC157" i="36" s="1"/>
  <c r="R157" i="36"/>
  <c r="W137" i="36"/>
  <c r="U137" i="36"/>
  <c r="R137" i="36"/>
  <c r="W121" i="36"/>
  <c r="U121" i="36"/>
  <c r="R121" i="36"/>
  <c r="W101" i="36"/>
  <c r="U101" i="36"/>
  <c r="R101" i="36"/>
  <c r="W81" i="36"/>
  <c r="R81" i="36"/>
  <c r="U81" i="36"/>
  <c r="W61" i="36"/>
  <c r="U61" i="36"/>
  <c r="R61" i="36"/>
  <c r="W448" i="36"/>
  <c r="U448" i="36"/>
  <c r="R448" i="36"/>
  <c r="W352" i="36"/>
  <c r="U352" i="36"/>
  <c r="R352" i="36"/>
  <c r="W188" i="36"/>
  <c r="U188" i="36"/>
  <c r="AC188" i="36" s="1"/>
  <c r="R188" i="36"/>
  <c r="W501" i="36"/>
  <c r="U501" i="36"/>
  <c r="R501" i="36"/>
  <c r="W493" i="36"/>
  <c r="U493" i="36"/>
  <c r="R493" i="36"/>
  <c r="W481" i="36"/>
  <c r="U481" i="36"/>
  <c r="R481" i="36"/>
  <c r="W473" i="36"/>
  <c r="U473" i="36"/>
  <c r="AC473" i="36" s="1"/>
  <c r="R473" i="36"/>
  <c r="W461" i="36"/>
  <c r="U461" i="36"/>
  <c r="R461" i="36"/>
  <c r="W453" i="36"/>
  <c r="U453" i="36"/>
  <c r="R453" i="36"/>
  <c r="W441" i="36"/>
  <c r="U441" i="36"/>
  <c r="R441" i="36"/>
  <c r="W437" i="36"/>
  <c r="U437" i="36"/>
  <c r="AC437" i="36" s="1"/>
  <c r="R437" i="36"/>
  <c r="W425" i="36"/>
  <c r="U425" i="36"/>
  <c r="R425" i="36"/>
  <c r="W413" i="36"/>
  <c r="U413" i="36"/>
  <c r="R413" i="36"/>
  <c r="W405" i="36"/>
  <c r="U405" i="36"/>
  <c r="R405" i="36"/>
  <c r="W397" i="36"/>
  <c r="U397" i="36"/>
  <c r="AC397" i="36" s="1"/>
  <c r="R397" i="36"/>
  <c r="W385" i="36"/>
  <c r="U385" i="36"/>
  <c r="R385" i="36"/>
  <c r="W377" i="36"/>
  <c r="U377" i="36"/>
  <c r="R377" i="36"/>
  <c r="W365" i="36"/>
  <c r="U365" i="36"/>
  <c r="R365" i="36"/>
  <c r="W357" i="36"/>
  <c r="U357" i="36"/>
  <c r="AC357" i="36" s="1"/>
  <c r="R357" i="36"/>
  <c r="W345" i="36"/>
  <c r="U345" i="36"/>
  <c r="R345" i="36"/>
  <c r="W337" i="36"/>
  <c r="U337" i="36"/>
  <c r="R337" i="36"/>
  <c r="W325" i="36"/>
  <c r="U325" i="36"/>
  <c r="R325" i="36"/>
  <c r="W317" i="36"/>
  <c r="U317" i="36"/>
  <c r="AC317" i="36" s="1"/>
  <c r="R317" i="36"/>
  <c r="W305" i="36"/>
  <c r="U305" i="36"/>
  <c r="R305" i="36"/>
  <c r="W297" i="36"/>
  <c r="U297" i="36"/>
  <c r="R297" i="36"/>
  <c r="W285" i="36"/>
  <c r="U285" i="36"/>
  <c r="R285" i="36"/>
  <c r="W277" i="36"/>
  <c r="U277" i="36"/>
  <c r="AC277" i="36" s="1"/>
  <c r="R277" i="36"/>
  <c r="W265" i="36"/>
  <c r="U265" i="36"/>
  <c r="R265" i="36"/>
  <c r="W253" i="36"/>
  <c r="U253" i="36"/>
  <c r="R253" i="36"/>
  <c r="W245" i="36"/>
  <c r="U245" i="36"/>
  <c r="R245" i="36"/>
  <c r="W233" i="36"/>
  <c r="U233" i="36"/>
  <c r="AC233" i="36" s="1"/>
  <c r="R233" i="36"/>
  <c r="W225" i="36"/>
  <c r="U225" i="36"/>
  <c r="R225" i="36"/>
  <c r="W209" i="36"/>
  <c r="U209" i="36"/>
  <c r="R209" i="36"/>
  <c r="W201" i="36"/>
  <c r="U201" i="36"/>
  <c r="R201" i="36"/>
  <c r="W189" i="36"/>
  <c r="U189" i="36"/>
  <c r="AC189" i="36" s="1"/>
  <c r="R189" i="36"/>
  <c r="W185" i="36"/>
  <c r="U185" i="36"/>
  <c r="R185" i="36"/>
  <c r="W173" i="36"/>
  <c r="R173" i="36"/>
  <c r="U173" i="36"/>
  <c r="W165" i="36"/>
  <c r="U165" i="36"/>
  <c r="R165" i="36"/>
  <c r="W153" i="36"/>
  <c r="U153" i="36"/>
  <c r="AC153" i="36" s="1"/>
  <c r="R153" i="36"/>
  <c r="W145" i="36"/>
  <c r="U145" i="36"/>
  <c r="R145" i="36"/>
  <c r="W133" i="36"/>
  <c r="U133" i="36"/>
  <c r="R133" i="36"/>
  <c r="W125" i="36"/>
  <c r="U125" i="36"/>
  <c r="R125" i="36"/>
  <c r="W113" i="36"/>
  <c r="U113" i="36"/>
  <c r="AC113" i="36" s="1"/>
  <c r="R113" i="36"/>
  <c r="W105" i="36"/>
  <c r="U105" i="36"/>
  <c r="R105" i="36"/>
  <c r="W93" i="36"/>
  <c r="U93" i="36"/>
  <c r="R93" i="36"/>
  <c r="W85" i="36"/>
  <c r="U85" i="36"/>
  <c r="R85" i="36"/>
  <c r="W73" i="36"/>
  <c r="U73" i="36"/>
  <c r="AC73" i="36" s="1"/>
  <c r="R73" i="36"/>
  <c r="W57" i="36"/>
  <c r="U57" i="36"/>
  <c r="R57" i="36"/>
  <c r="W504" i="36"/>
  <c r="U504" i="36"/>
  <c r="R504" i="36"/>
  <c r="W496" i="36"/>
  <c r="U496" i="36"/>
  <c r="R496" i="36"/>
  <c r="W488" i="36"/>
  <c r="U488" i="36"/>
  <c r="AC488" i="36" s="1"/>
  <c r="R488" i="36"/>
  <c r="W480" i="36"/>
  <c r="U480" i="36"/>
  <c r="R480" i="36"/>
  <c r="W472" i="36"/>
  <c r="U472" i="36"/>
  <c r="R472" i="36"/>
  <c r="W464" i="36"/>
  <c r="U464" i="36"/>
  <c r="R464" i="36"/>
  <c r="W456" i="36"/>
  <c r="U456" i="36"/>
  <c r="AC456" i="36" s="1"/>
  <c r="R456" i="36"/>
  <c r="U444" i="36"/>
  <c r="R444" i="36"/>
  <c r="W444" i="36"/>
  <c r="W436" i="36"/>
  <c r="R436" i="36"/>
  <c r="U436" i="36"/>
  <c r="W428" i="36"/>
  <c r="U428" i="36"/>
  <c r="R428" i="36"/>
  <c r="W420" i="36"/>
  <c r="R420" i="36"/>
  <c r="U420" i="36"/>
  <c r="R412" i="36"/>
  <c r="U412" i="36"/>
  <c r="W412" i="36"/>
  <c r="W404" i="36"/>
  <c r="U404" i="36"/>
  <c r="R404" i="36"/>
  <c r="W396" i="36"/>
  <c r="R396" i="36"/>
  <c r="U396" i="36"/>
  <c r="W388" i="36"/>
  <c r="U388" i="36"/>
  <c r="AC388" i="36" s="1"/>
  <c r="R388" i="36"/>
  <c r="W380" i="36"/>
  <c r="U380" i="36"/>
  <c r="R380" i="36"/>
  <c r="W372" i="36"/>
  <c r="U372" i="36"/>
  <c r="R372" i="36"/>
  <c r="W364" i="36"/>
  <c r="U364" i="36"/>
  <c r="R364" i="36"/>
  <c r="U356" i="36"/>
  <c r="W356" i="36"/>
  <c r="R356" i="36"/>
  <c r="W344" i="36"/>
  <c r="U344" i="36"/>
  <c r="R344" i="36"/>
  <c r="U336" i="36"/>
  <c r="W336" i="36"/>
  <c r="R336" i="36"/>
  <c r="W328" i="36"/>
  <c r="U328" i="36"/>
  <c r="R328" i="36"/>
  <c r="U320" i="36"/>
  <c r="W320" i="36"/>
  <c r="R320" i="36"/>
  <c r="W312" i="36"/>
  <c r="U312" i="36"/>
  <c r="R312" i="36"/>
  <c r="W308" i="36"/>
  <c r="U308" i="36"/>
  <c r="R308" i="36"/>
  <c r="W300" i="36"/>
  <c r="U300" i="36"/>
  <c r="R300" i="36"/>
  <c r="U292" i="36"/>
  <c r="W292" i="36"/>
  <c r="R292" i="36"/>
  <c r="W284" i="36"/>
  <c r="U284" i="36"/>
  <c r="R284" i="36"/>
  <c r="W276" i="36"/>
  <c r="U276" i="36"/>
  <c r="R276" i="36"/>
  <c r="W268" i="36"/>
  <c r="U268" i="36"/>
  <c r="R268" i="36"/>
  <c r="U260" i="36"/>
  <c r="W260" i="36"/>
  <c r="R260" i="36"/>
  <c r="W252" i="36"/>
  <c r="U252" i="36"/>
  <c r="R252" i="36"/>
  <c r="W244" i="36"/>
  <c r="U244" i="36"/>
  <c r="R244" i="36"/>
  <c r="W236" i="36"/>
  <c r="U236" i="36"/>
  <c r="R236" i="36"/>
  <c r="U228" i="36"/>
  <c r="W228" i="36"/>
  <c r="R228" i="36"/>
  <c r="W220" i="36"/>
  <c r="U220" i="36"/>
  <c r="R220" i="36"/>
  <c r="W212" i="36"/>
  <c r="U212" i="36"/>
  <c r="R212" i="36"/>
  <c r="W204" i="36"/>
  <c r="U204" i="36"/>
  <c r="R204" i="36"/>
  <c r="U196" i="36"/>
  <c r="W196" i="36"/>
  <c r="R196" i="36"/>
  <c r="W184" i="36"/>
  <c r="U184" i="36"/>
  <c r="R184" i="36"/>
  <c r="U176" i="36"/>
  <c r="W176" i="36"/>
  <c r="R176" i="36"/>
  <c r="W168" i="36"/>
  <c r="U168" i="36"/>
  <c r="R168" i="36"/>
  <c r="U160" i="36"/>
  <c r="W160" i="36"/>
  <c r="R160" i="36"/>
  <c r="W152" i="36"/>
  <c r="U152" i="36"/>
  <c r="R152" i="36"/>
  <c r="U144" i="36"/>
  <c r="R144" i="36"/>
  <c r="W144" i="36"/>
  <c r="W136" i="36"/>
  <c r="U136" i="36"/>
  <c r="R136" i="36"/>
  <c r="W128" i="36"/>
  <c r="U128" i="36"/>
  <c r="AC128" i="36" s="1"/>
  <c r="R128" i="36"/>
  <c r="W120" i="36"/>
  <c r="U120" i="36"/>
  <c r="R120" i="36"/>
  <c r="U112" i="36"/>
  <c r="W112" i="36"/>
  <c r="R112" i="36"/>
  <c r="W104" i="36"/>
  <c r="U104" i="36"/>
  <c r="R104" i="36"/>
  <c r="W96" i="36"/>
  <c r="U96" i="36"/>
  <c r="AC96" i="36" s="1"/>
  <c r="R96" i="36"/>
  <c r="W88" i="36"/>
  <c r="U88" i="36"/>
  <c r="R88" i="36"/>
  <c r="U80" i="36"/>
  <c r="W80" i="36"/>
  <c r="R80" i="36"/>
  <c r="W68" i="36"/>
  <c r="U68" i="36"/>
  <c r="R68" i="36"/>
  <c r="R503" i="36"/>
  <c r="U503" i="36"/>
  <c r="AC503" i="36" s="1"/>
  <c r="W503" i="36"/>
  <c r="W499" i="36"/>
  <c r="R499" i="36"/>
  <c r="U499" i="36"/>
  <c r="AC499" i="36" s="1"/>
  <c r="W495" i="36"/>
  <c r="R495" i="36"/>
  <c r="U495" i="36"/>
  <c r="W491" i="36"/>
  <c r="R491" i="36"/>
  <c r="U491" i="36"/>
  <c r="R487" i="36"/>
  <c r="W487" i="36"/>
  <c r="U487" i="36"/>
  <c r="W483" i="36"/>
  <c r="R483" i="36"/>
  <c r="U483" i="36"/>
  <c r="AC483" i="36" s="1"/>
  <c r="W479" i="36"/>
  <c r="R479" i="36"/>
  <c r="U479" i="36"/>
  <c r="W475" i="36"/>
  <c r="R475" i="36"/>
  <c r="U475" i="36"/>
  <c r="R471" i="36"/>
  <c r="W471" i="36"/>
  <c r="U471" i="36"/>
  <c r="W467" i="36"/>
  <c r="R467" i="36"/>
  <c r="U467" i="36"/>
  <c r="AC467" i="36" s="1"/>
  <c r="W463" i="36"/>
  <c r="R463" i="36"/>
  <c r="U463" i="36"/>
  <c r="W459" i="36"/>
  <c r="R459" i="36"/>
  <c r="U459" i="36"/>
  <c r="R455" i="36"/>
  <c r="U455" i="36"/>
  <c r="AC455" i="36" s="1"/>
  <c r="W455" i="36"/>
  <c r="W451" i="36"/>
  <c r="R451" i="36"/>
  <c r="U451" i="36"/>
  <c r="AC451" i="36" s="1"/>
  <c r="W447" i="36"/>
  <c r="R447" i="36"/>
  <c r="U447" i="36"/>
  <c r="W443" i="36"/>
  <c r="R443" i="36"/>
  <c r="U443" i="36"/>
  <c r="R439" i="36"/>
  <c r="W439" i="36"/>
  <c r="U439" i="36"/>
  <c r="W435" i="36"/>
  <c r="R435" i="36"/>
  <c r="U435" i="36"/>
  <c r="AC435" i="36" s="1"/>
  <c r="W431" i="36"/>
  <c r="R431" i="36"/>
  <c r="U431" i="36"/>
  <c r="W427" i="36"/>
  <c r="R427" i="36"/>
  <c r="U427" i="36"/>
  <c r="R423" i="36"/>
  <c r="W423" i="36"/>
  <c r="U423" i="36"/>
  <c r="W419" i="36"/>
  <c r="R419" i="36"/>
  <c r="U419" i="36"/>
  <c r="AC419" i="36" s="1"/>
  <c r="W415" i="36"/>
  <c r="R415" i="36"/>
  <c r="U415" i="36"/>
  <c r="W411" i="36"/>
  <c r="R411" i="36"/>
  <c r="U411" i="36"/>
  <c r="R407" i="36"/>
  <c r="W407" i="36"/>
  <c r="U407" i="36"/>
  <c r="W403" i="36"/>
  <c r="U403" i="36"/>
  <c r="R403" i="36"/>
  <c r="W399" i="36"/>
  <c r="R399" i="36"/>
  <c r="U399" i="36"/>
  <c r="W395" i="36"/>
  <c r="U395" i="36"/>
  <c r="R395" i="36"/>
  <c r="W391" i="36"/>
  <c r="R391" i="36"/>
  <c r="U391" i="36"/>
  <c r="W387" i="36"/>
  <c r="R387" i="36"/>
  <c r="U387" i="36"/>
  <c r="AC387" i="36" s="1"/>
  <c r="W383" i="36"/>
  <c r="R383" i="36"/>
  <c r="U383" i="36"/>
  <c r="W379" i="36"/>
  <c r="R379" i="36"/>
  <c r="U379" i="36"/>
  <c r="W375" i="36"/>
  <c r="R375" i="36"/>
  <c r="U375" i="36"/>
  <c r="W371" i="36"/>
  <c r="R371" i="36"/>
  <c r="U371" i="36"/>
  <c r="AC371" i="36" s="1"/>
  <c r="W367" i="36"/>
  <c r="R367" i="36"/>
  <c r="U367" i="36"/>
  <c r="W363" i="36"/>
  <c r="R363" i="36"/>
  <c r="U363" i="36"/>
  <c r="W359" i="36"/>
  <c r="R359" i="36"/>
  <c r="U359" i="36"/>
  <c r="W355" i="36"/>
  <c r="R355" i="36"/>
  <c r="U355" i="36"/>
  <c r="AC355" i="36" s="1"/>
  <c r="W351" i="36"/>
  <c r="R351" i="36"/>
  <c r="U351" i="36"/>
  <c r="W347" i="36"/>
  <c r="R347" i="36"/>
  <c r="U347" i="36"/>
  <c r="W343" i="36"/>
  <c r="U343" i="36"/>
  <c r="AC343" i="36" s="1"/>
  <c r="R343" i="36"/>
  <c r="W339" i="36"/>
  <c r="R339" i="36"/>
  <c r="U339" i="36"/>
  <c r="AC339" i="36" s="1"/>
  <c r="W335" i="36"/>
  <c r="U335" i="36"/>
  <c r="R335" i="36"/>
  <c r="W331" i="36"/>
  <c r="R331" i="36"/>
  <c r="U331" i="36"/>
  <c r="W327" i="36"/>
  <c r="U327" i="36"/>
  <c r="AC327" i="36" s="1"/>
  <c r="R327" i="36"/>
  <c r="W323" i="36"/>
  <c r="R323" i="36"/>
  <c r="U323" i="36"/>
  <c r="AC323" i="36" s="1"/>
  <c r="W319" i="36"/>
  <c r="U319" i="36"/>
  <c r="R319" i="36"/>
  <c r="W315" i="36"/>
  <c r="R315" i="36"/>
  <c r="U315" i="36"/>
  <c r="W311" i="36"/>
  <c r="U311" i="36"/>
  <c r="AC311" i="36" s="1"/>
  <c r="R311" i="36"/>
  <c r="W307" i="36"/>
  <c r="R307" i="36"/>
  <c r="U307" i="36"/>
  <c r="AC307" i="36" s="1"/>
  <c r="W303" i="36"/>
  <c r="U303" i="36"/>
  <c r="R303" i="36"/>
  <c r="W299" i="36"/>
  <c r="R299" i="36"/>
  <c r="U299" i="36"/>
  <c r="W295" i="36"/>
  <c r="U295" i="36"/>
  <c r="AC295" i="36" s="1"/>
  <c r="R295" i="36"/>
  <c r="W291" i="36"/>
  <c r="R291" i="36"/>
  <c r="U291" i="36"/>
  <c r="AC291" i="36" s="1"/>
  <c r="W287" i="36"/>
  <c r="U287" i="36"/>
  <c r="R287" i="36"/>
  <c r="W283" i="36"/>
  <c r="R283" i="36"/>
  <c r="U283" i="36"/>
  <c r="W279" i="36"/>
  <c r="U279" i="36"/>
  <c r="AC279" i="36" s="1"/>
  <c r="R279" i="36"/>
  <c r="W275" i="36"/>
  <c r="R275" i="36"/>
  <c r="U275" i="36"/>
  <c r="AC275" i="36" s="1"/>
  <c r="W271" i="36"/>
  <c r="U271" i="36"/>
  <c r="R271" i="36"/>
  <c r="W267" i="36"/>
  <c r="R267" i="36"/>
  <c r="U267" i="36"/>
  <c r="W263" i="36"/>
  <c r="U263" i="36"/>
  <c r="AC263" i="36" s="1"/>
  <c r="R263" i="36"/>
  <c r="W259" i="36"/>
  <c r="R259" i="36"/>
  <c r="U259" i="36"/>
  <c r="AC259" i="36" s="1"/>
  <c r="W255" i="36"/>
  <c r="U255" i="36"/>
  <c r="R255" i="36"/>
  <c r="W251" i="36"/>
  <c r="R251" i="36"/>
  <c r="U251" i="36"/>
  <c r="W247" i="36"/>
  <c r="U247" i="36"/>
  <c r="AC247" i="36" s="1"/>
  <c r="R247" i="36"/>
  <c r="W243" i="36"/>
  <c r="R243" i="36"/>
  <c r="U243" i="36"/>
  <c r="AC243" i="36" s="1"/>
  <c r="W239" i="36"/>
  <c r="U239" i="36"/>
  <c r="R239" i="36"/>
  <c r="W235" i="36"/>
  <c r="R235" i="36"/>
  <c r="U235" i="36"/>
  <c r="W231" i="36"/>
  <c r="U231" i="36"/>
  <c r="AC231" i="36" s="1"/>
  <c r="R231" i="36"/>
  <c r="W227" i="36"/>
  <c r="R227" i="36"/>
  <c r="U227" i="36"/>
  <c r="AC227" i="36" s="1"/>
  <c r="W223" i="36"/>
  <c r="U223" i="36"/>
  <c r="R223" i="36"/>
  <c r="W219" i="36"/>
  <c r="R219" i="36"/>
  <c r="U219" i="36"/>
  <c r="W215" i="36"/>
  <c r="U215" i="36"/>
  <c r="AC215" i="36" s="1"/>
  <c r="R215" i="36"/>
  <c r="W211" i="36"/>
  <c r="R211" i="36"/>
  <c r="U211" i="36"/>
  <c r="AC211" i="36" s="1"/>
  <c r="W207" i="36"/>
  <c r="U207" i="36"/>
  <c r="R207" i="36"/>
  <c r="W203" i="36"/>
  <c r="R203" i="36"/>
  <c r="U203" i="36"/>
  <c r="W199" i="36"/>
  <c r="U199" i="36"/>
  <c r="AC199" i="36" s="1"/>
  <c r="R199" i="36"/>
  <c r="W195" i="36"/>
  <c r="R195" i="36"/>
  <c r="U195" i="36"/>
  <c r="AC195" i="36" s="1"/>
  <c r="W191" i="36"/>
  <c r="U191" i="36"/>
  <c r="R191" i="36"/>
  <c r="W187" i="36"/>
  <c r="U187" i="36"/>
  <c r="R187" i="36"/>
  <c r="W183" i="36"/>
  <c r="U183" i="36"/>
  <c r="AC183" i="36" s="1"/>
  <c r="R183" i="36"/>
  <c r="W179" i="36"/>
  <c r="U179" i="36"/>
  <c r="R179" i="36"/>
  <c r="W175" i="36"/>
  <c r="U175" i="36"/>
  <c r="R175" i="36"/>
  <c r="W171" i="36"/>
  <c r="U171" i="36"/>
  <c r="R171" i="36"/>
  <c r="W167" i="36"/>
  <c r="U167" i="36"/>
  <c r="AC167" i="36" s="1"/>
  <c r="R167" i="36"/>
  <c r="W163" i="36"/>
  <c r="U163" i="36"/>
  <c r="R163" i="36"/>
  <c r="W159" i="36"/>
  <c r="U159" i="36"/>
  <c r="R159" i="36"/>
  <c r="W155" i="36"/>
  <c r="U155" i="36"/>
  <c r="R155" i="36"/>
  <c r="W151" i="36"/>
  <c r="U151" i="36"/>
  <c r="AC151" i="36" s="1"/>
  <c r="R151" i="36"/>
  <c r="W147" i="36"/>
  <c r="U147" i="36"/>
  <c r="R147" i="36"/>
  <c r="W143" i="36"/>
  <c r="U143" i="36"/>
  <c r="R143" i="36"/>
  <c r="W139" i="36"/>
  <c r="U139" i="36"/>
  <c r="R139" i="36"/>
  <c r="W135" i="36"/>
  <c r="U135" i="36"/>
  <c r="AC135" i="36" s="1"/>
  <c r="R135" i="36"/>
  <c r="W131" i="36"/>
  <c r="U131" i="36"/>
  <c r="R131" i="36"/>
  <c r="W127" i="36"/>
  <c r="U127" i="36"/>
  <c r="R127" i="36"/>
  <c r="W123" i="36"/>
  <c r="U123" i="36"/>
  <c r="R123" i="36"/>
  <c r="W119" i="36"/>
  <c r="U119" i="36"/>
  <c r="AC119" i="36" s="1"/>
  <c r="R119" i="36"/>
  <c r="W115" i="36"/>
  <c r="U115" i="36"/>
  <c r="R115" i="36"/>
  <c r="W111" i="36"/>
  <c r="U111" i="36"/>
  <c r="R111" i="36"/>
  <c r="W107" i="36"/>
  <c r="U107" i="36"/>
  <c r="R107" i="36"/>
  <c r="W103" i="36"/>
  <c r="U103" i="36"/>
  <c r="AC103" i="36" s="1"/>
  <c r="R103" i="36"/>
  <c r="W99" i="36"/>
  <c r="U99" i="36"/>
  <c r="R99" i="36"/>
  <c r="W95" i="36"/>
  <c r="U95" i="36"/>
  <c r="R95" i="36"/>
  <c r="W91" i="36"/>
  <c r="U91" i="36"/>
  <c r="R91" i="36"/>
  <c r="W87" i="36"/>
  <c r="U87" i="36"/>
  <c r="AC87" i="36" s="1"/>
  <c r="R87" i="36"/>
  <c r="W83" i="36"/>
  <c r="U83" i="36"/>
  <c r="R83" i="36"/>
  <c r="W79" i="36"/>
  <c r="U79" i="36"/>
  <c r="R79" i="36"/>
  <c r="W75" i="36"/>
  <c r="U75" i="36"/>
  <c r="R75" i="36"/>
  <c r="W71" i="36"/>
  <c r="U71" i="36"/>
  <c r="AC71" i="36" s="1"/>
  <c r="R71" i="36"/>
  <c r="W67" i="36"/>
  <c r="U67" i="36"/>
  <c r="R67" i="36"/>
  <c r="W63" i="36"/>
  <c r="U63" i="36"/>
  <c r="R63" i="36"/>
  <c r="W59" i="36"/>
  <c r="U59" i="36"/>
  <c r="R59" i="36"/>
  <c r="W497" i="36"/>
  <c r="U497" i="36"/>
  <c r="AC497" i="36" s="1"/>
  <c r="R497" i="36"/>
  <c r="W489" i="36"/>
  <c r="U489" i="36"/>
  <c r="R489" i="36"/>
  <c r="W477" i="36"/>
  <c r="U477" i="36"/>
  <c r="R477" i="36"/>
  <c r="W469" i="36"/>
  <c r="U469" i="36"/>
  <c r="R469" i="36"/>
  <c r="W457" i="36"/>
  <c r="U457" i="36"/>
  <c r="AC457" i="36" s="1"/>
  <c r="R457" i="36"/>
  <c r="W449" i="36"/>
  <c r="U449" i="36"/>
  <c r="R449" i="36"/>
  <c r="W433" i="36"/>
  <c r="U433" i="36"/>
  <c r="R433" i="36"/>
  <c r="W421" i="36"/>
  <c r="U421" i="36"/>
  <c r="R421" i="36"/>
  <c r="W417" i="36"/>
  <c r="U417" i="36"/>
  <c r="AC417" i="36" s="1"/>
  <c r="R417" i="36"/>
  <c r="W401" i="36"/>
  <c r="U401" i="36"/>
  <c r="R401" i="36"/>
  <c r="W393" i="36"/>
  <c r="U393" i="36"/>
  <c r="R393" i="36"/>
  <c r="W381" i="36"/>
  <c r="U381" i="36"/>
  <c r="R381" i="36"/>
  <c r="W373" i="36"/>
  <c r="U373" i="36"/>
  <c r="AC373" i="36" s="1"/>
  <c r="R373" i="36"/>
  <c r="W361" i="36"/>
  <c r="U361" i="36"/>
  <c r="R361" i="36"/>
  <c r="W353" i="36"/>
  <c r="U353" i="36"/>
  <c r="R353" i="36"/>
  <c r="W341" i="36"/>
  <c r="U341" i="36"/>
  <c r="R341" i="36"/>
  <c r="W333" i="36"/>
  <c r="U333" i="36"/>
  <c r="AC333" i="36" s="1"/>
  <c r="R333" i="36"/>
  <c r="W321" i="36"/>
  <c r="U321" i="36"/>
  <c r="R321" i="36"/>
  <c r="W313" i="36"/>
  <c r="U313" i="36"/>
  <c r="R313" i="36"/>
  <c r="W301" i="36"/>
  <c r="U301" i="36"/>
  <c r="R301" i="36"/>
  <c r="W293" i="36"/>
  <c r="U293" i="36"/>
  <c r="AC293" i="36" s="1"/>
  <c r="R293" i="36"/>
  <c r="W281" i="36"/>
  <c r="U281" i="36"/>
  <c r="R281" i="36"/>
  <c r="W269" i="36"/>
  <c r="U269" i="36"/>
  <c r="R269" i="36"/>
  <c r="W261" i="36"/>
  <c r="U261" i="36"/>
  <c r="R261" i="36"/>
  <c r="W249" i="36"/>
  <c r="U249" i="36"/>
  <c r="AC249" i="36" s="1"/>
  <c r="R249" i="36"/>
  <c r="W241" i="36"/>
  <c r="U241" i="36"/>
  <c r="R241" i="36"/>
  <c r="W229" i="36"/>
  <c r="U229" i="36"/>
  <c r="R229" i="36"/>
  <c r="W221" i="36"/>
  <c r="U221" i="36"/>
  <c r="R221" i="36"/>
  <c r="W213" i="36"/>
  <c r="U213" i="36"/>
  <c r="AC213" i="36" s="1"/>
  <c r="R213" i="36"/>
  <c r="W205" i="36"/>
  <c r="U205" i="36"/>
  <c r="R205" i="36"/>
  <c r="W193" i="36"/>
  <c r="U193" i="36"/>
  <c r="R193" i="36"/>
  <c r="W181" i="36"/>
  <c r="U181" i="36"/>
  <c r="R181" i="36"/>
  <c r="W169" i="36"/>
  <c r="U169" i="36"/>
  <c r="AC169" i="36" s="1"/>
  <c r="R169" i="36"/>
  <c r="W161" i="36"/>
  <c r="U161" i="36"/>
  <c r="R161" i="36"/>
  <c r="W149" i="36"/>
  <c r="U149" i="36"/>
  <c r="R149" i="36"/>
  <c r="W141" i="36"/>
  <c r="R141" i="36"/>
  <c r="U141" i="36"/>
  <c r="W129" i="36"/>
  <c r="R129" i="36"/>
  <c r="U129" i="36"/>
  <c r="W117" i="36"/>
  <c r="U117" i="36"/>
  <c r="R117" i="36"/>
  <c r="W109" i="36"/>
  <c r="U109" i="36"/>
  <c r="R109" i="36"/>
  <c r="W97" i="36"/>
  <c r="R97" i="36"/>
  <c r="U97" i="36"/>
  <c r="W89" i="36"/>
  <c r="U89" i="36"/>
  <c r="AC89" i="36" s="1"/>
  <c r="R89" i="36"/>
  <c r="W77" i="36"/>
  <c r="U77" i="36"/>
  <c r="R77" i="36"/>
  <c r="W69" i="36"/>
  <c r="U69" i="36"/>
  <c r="R69" i="36"/>
  <c r="W65" i="36"/>
  <c r="U65" i="36"/>
  <c r="R65" i="36"/>
  <c r="W500" i="36"/>
  <c r="U500" i="36"/>
  <c r="AC500" i="36" s="1"/>
  <c r="R500" i="36"/>
  <c r="W492" i="36"/>
  <c r="R492" i="36"/>
  <c r="U492" i="36"/>
  <c r="AC492" i="36" s="1"/>
  <c r="W484" i="36"/>
  <c r="U484" i="36"/>
  <c r="R484" i="36"/>
  <c r="R476" i="36"/>
  <c r="U476" i="36"/>
  <c r="W476" i="36"/>
  <c r="W468" i="36"/>
  <c r="U468" i="36"/>
  <c r="AC468" i="36" s="1"/>
  <c r="R468" i="36"/>
  <c r="W460" i="36"/>
  <c r="R460" i="36"/>
  <c r="U460" i="36"/>
  <c r="AC460" i="36" s="1"/>
  <c r="W452" i="36"/>
  <c r="R452" i="36"/>
  <c r="U452" i="36"/>
  <c r="W440" i="36"/>
  <c r="U440" i="36"/>
  <c r="R440" i="36"/>
  <c r="W432" i="36"/>
  <c r="U432" i="36"/>
  <c r="AC432" i="36" s="1"/>
  <c r="R432" i="36"/>
  <c r="W424" i="36"/>
  <c r="U424" i="36"/>
  <c r="R424" i="36"/>
  <c r="W416" i="36"/>
  <c r="U416" i="36"/>
  <c r="R416" i="36"/>
  <c r="W408" i="36"/>
  <c r="U408" i="36"/>
  <c r="R408" i="36"/>
  <c r="W400" i="36"/>
  <c r="U400" i="36"/>
  <c r="AC400" i="36" s="1"/>
  <c r="R400" i="36"/>
  <c r="W392" i="36"/>
  <c r="U392" i="36"/>
  <c r="R392" i="36"/>
  <c r="W384" i="36"/>
  <c r="U384" i="36"/>
  <c r="R384" i="36"/>
  <c r="W376" i="36"/>
  <c r="U376" i="36"/>
  <c r="R376" i="36"/>
  <c r="W368" i="36"/>
  <c r="U368" i="36"/>
  <c r="AC368" i="36" s="1"/>
  <c r="R368" i="36"/>
  <c r="W360" i="36"/>
  <c r="U360" i="36"/>
  <c r="R360" i="36"/>
  <c r="W348" i="36"/>
  <c r="U348" i="36"/>
  <c r="R348" i="36"/>
  <c r="W340" i="36"/>
  <c r="U340" i="36"/>
  <c r="R340" i="36"/>
  <c r="W332" i="36"/>
  <c r="U332" i="36"/>
  <c r="AC332" i="36" s="1"/>
  <c r="R332" i="36"/>
  <c r="U324" i="36"/>
  <c r="W324" i="36"/>
  <c r="R324" i="36"/>
  <c r="W316" i="36"/>
  <c r="U316" i="36"/>
  <c r="R316" i="36"/>
  <c r="U304" i="36"/>
  <c r="AC304" i="36" s="1"/>
  <c r="W304" i="36"/>
  <c r="R304" i="36"/>
  <c r="W296" i="36"/>
  <c r="U296" i="36"/>
  <c r="AC296" i="36" s="1"/>
  <c r="R296" i="36"/>
  <c r="U288" i="36"/>
  <c r="W288" i="36"/>
  <c r="R288" i="36"/>
  <c r="W280" i="36"/>
  <c r="U280" i="36"/>
  <c r="R280" i="36"/>
  <c r="U272" i="36"/>
  <c r="AC272" i="36" s="1"/>
  <c r="W272" i="36"/>
  <c r="R272" i="36"/>
  <c r="W264" i="36"/>
  <c r="U264" i="36"/>
  <c r="AC264" i="36" s="1"/>
  <c r="R264" i="36"/>
  <c r="U256" i="36"/>
  <c r="W256" i="36"/>
  <c r="R256" i="36"/>
  <c r="W248" i="36"/>
  <c r="U248" i="36"/>
  <c r="R248" i="36"/>
  <c r="U240" i="36"/>
  <c r="AC240" i="36" s="1"/>
  <c r="W240" i="36"/>
  <c r="R240" i="36"/>
  <c r="W232" i="36"/>
  <c r="U232" i="36"/>
  <c r="AC232" i="36" s="1"/>
  <c r="R232" i="36"/>
  <c r="U224" i="36"/>
  <c r="W224" i="36"/>
  <c r="R224" i="36"/>
  <c r="W216" i="36"/>
  <c r="U216" i="36"/>
  <c r="R216" i="36"/>
  <c r="U208" i="36"/>
  <c r="AC208" i="36" s="1"/>
  <c r="W208" i="36"/>
  <c r="R208" i="36"/>
  <c r="W200" i="36"/>
  <c r="U200" i="36"/>
  <c r="AC200" i="36" s="1"/>
  <c r="R200" i="36"/>
  <c r="U192" i="36"/>
  <c r="W192" i="36"/>
  <c r="R192" i="36"/>
  <c r="W180" i="36"/>
  <c r="U180" i="36"/>
  <c r="R180" i="36"/>
  <c r="W172" i="36"/>
  <c r="U172" i="36"/>
  <c r="R172" i="36"/>
  <c r="W164" i="36"/>
  <c r="U164" i="36"/>
  <c r="AC164" i="36" s="1"/>
  <c r="R164" i="36"/>
  <c r="W156" i="36"/>
  <c r="U156" i="36"/>
  <c r="R156" i="36"/>
  <c r="W148" i="36"/>
  <c r="U148" i="36"/>
  <c r="R148" i="36"/>
  <c r="W140" i="36"/>
  <c r="U140" i="36"/>
  <c r="R140" i="36"/>
  <c r="W132" i="36"/>
  <c r="U132" i="36"/>
  <c r="AC132" i="36" s="1"/>
  <c r="R132" i="36"/>
  <c r="W124" i="36"/>
  <c r="U124" i="36"/>
  <c r="R124" i="36"/>
  <c r="W116" i="36"/>
  <c r="U116" i="36"/>
  <c r="R116" i="36"/>
  <c r="W108" i="36"/>
  <c r="U108" i="36"/>
  <c r="R108" i="36"/>
  <c r="U100" i="36"/>
  <c r="W100" i="36"/>
  <c r="R100" i="36"/>
  <c r="W92" i="36"/>
  <c r="U92" i="36"/>
  <c r="R92" i="36"/>
  <c r="W84" i="36"/>
  <c r="R84" i="36"/>
  <c r="U84" i="36"/>
  <c r="W76" i="36"/>
  <c r="U76" i="36"/>
  <c r="R76" i="36"/>
  <c r="W72" i="36"/>
  <c r="U72" i="36"/>
  <c r="AC72" i="36" s="1"/>
  <c r="R72" i="36"/>
  <c r="W64" i="36"/>
  <c r="U64" i="36"/>
  <c r="R64" i="36"/>
  <c r="W60" i="36"/>
  <c r="U60" i="36"/>
  <c r="R60" i="36"/>
  <c r="W506" i="36"/>
  <c r="U506" i="36"/>
  <c r="R506" i="36"/>
  <c r="W502" i="36"/>
  <c r="U502" i="36"/>
  <c r="AC502" i="36" s="1"/>
  <c r="R502" i="36"/>
  <c r="W498" i="36"/>
  <c r="U498" i="36"/>
  <c r="R498" i="36"/>
  <c r="W494" i="36"/>
  <c r="U494" i="36"/>
  <c r="R494" i="36"/>
  <c r="W490" i="36"/>
  <c r="U490" i="36"/>
  <c r="R490" i="36"/>
  <c r="W486" i="36"/>
  <c r="U486" i="36"/>
  <c r="AC486" i="36" s="1"/>
  <c r="R486" i="36"/>
  <c r="W482" i="36"/>
  <c r="U482" i="36"/>
  <c r="R482" i="36"/>
  <c r="W478" i="36"/>
  <c r="U478" i="36"/>
  <c r="R478" i="36"/>
  <c r="W474" i="36"/>
  <c r="U474" i="36"/>
  <c r="R474" i="36"/>
  <c r="W470" i="36"/>
  <c r="U470" i="36"/>
  <c r="AC470" i="36" s="1"/>
  <c r="R470" i="36"/>
  <c r="W466" i="36"/>
  <c r="U466" i="36"/>
  <c r="R466" i="36"/>
  <c r="W462" i="36"/>
  <c r="U462" i="36"/>
  <c r="R462" i="36"/>
  <c r="W458" i="36"/>
  <c r="U458" i="36"/>
  <c r="R458" i="36"/>
  <c r="W454" i="36"/>
  <c r="U454" i="36"/>
  <c r="AC454" i="36" s="1"/>
  <c r="R454" i="36"/>
  <c r="W450" i="36"/>
  <c r="U450" i="36"/>
  <c r="R450" i="36"/>
  <c r="W446" i="36"/>
  <c r="U446" i="36"/>
  <c r="R446" i="36"/>
  <c r="W442" i="36"/>
  <c r="U442" i="36"/>
  <c r="R442" i="36"/>
  <c r="W438" i="36"/>
  <c r="U438" i="36"/>
  <c r="AC438" i="36" s="1"/>
  <c r="R438" i="36"/>
  <c r="W434" i="36"/>
  <c r="U434" i="36"/>
  <c r="R434" i="36"/>
  <c r="W430" i="36"/>
  <c r="U430" i="36"/>
  <c r="R430" i="36"/>
  <c r="W426" i="36"/>
  <c r="U426" i="36"/>
  <c r="R426" i="36"/>
  <c r="W422" i="36"/>
  <c r="U422" i="36"/>
  <c r="AC422" i="36" s="1"/>
  <c r="R422" i="36"/>
  <c r="W418" i="36"/>
  <c r="U418" i="36"/>
  <c r="R418" i="36"/>
  <c r="W414" i="36"/>
  <c r="U414" i="36"/>
  <c r="R414" i="36"/>
  <c r="W410" i="36"/>
  <c r="U410" i="36"/>
  <c r="R410" i="36"/>
  <c r="W406" i="36"/>
  <c r="R406" i="36"/>
  <c r="U406" i="36"/>
  <c r="W402" i="36"/>
  <c r="R402" i="36"/>
  <c r="U402" i="36"/>
  <c r="AC402" i="36" s="1"/>
  <c r="W398" i="36"/>
  <c r="R398" i="36"/>
  <c r="U398" i="36"/>
  <c r="W394" i="36"/>
  <c r="R394" i="36"/>
  <c r="U394" i="36"/>
  <c r="W390" i="36"/>
  <c r="R390" i="36"/>
  <c r="U390" i="36"/>
  <c r="W386" i="36"/>
  <c r="R386" i="36"/>
  <c r="U386" i="36"/>
  <c r="AC386" i="36" s="1"/>
  <c r="W382" i="36"/>
  <c r="R382" i="36"/>
  <c r="U382" i="36"/>
  <c r="W378" i="36"/>
  <c r="R378" i="36"/>
  <c r="U378" i="36"/>
  <c r="W374" i="36"/>
  <c r="R374" i="36"/>
  <c r="U374" i="36"/>
  <c r="W370" i="36"/>
  <c r="R370" i="36"/>
  <c r="U370" i="36"/>
  <c r="AC370" i="36" s="1"/>
  <c r="W366" i="36"/>
  <c r="R366" i="36"/>
  <c r="U366" i="36"/>
  <c r="W362" i="36"/>
  <c r="R362" i="36"/>
  <c r="U362" i="36"/>
  <c r="W358" i="36"/>
  <c r="R358" i="36"/>
  <c r="U358" i="36"/>
  <c r="W354" i="36"/>
  <c r="R354" i="36"/>
  <c r="U354" i="36"/>
  <c r="AC354" i="36" s="1"/>
  <c r="W350" i="36"/>
  <c r="R350" i="36"/>
  <c r="U350" i="36"/>
  <c r="W346" i="36"/>
  <c r="R346" i="36"/>
  <c r="U346" i="36"/>
  <c r="W342" i="36"/>
  <c r="U342" i="36"/>
  <c r="AC342" i="36" s="1"/>
  <c r="R342" i="36"/>
  <c r="W338" i="36"/>
  <c r="R338" i="36"/>
  <c r="U338" i="36"/>
  <c r="AC338" i="36" s="1"/>
  <c r="W334" i="36"/>
  <c r="U334" i="36"/>
  <c r="R334" i="36"/>
  <c r="W330" i="36"/>
  <c r="R330" i="36"/>
  <c r="U330" i="36"/>
  <c r="W326" i="36"/>
  <c r="U326" i="36"/>
  <c r="AC326" i="36" s="1"/>
  <c r="R326" i="36"/>
  <c r="W322" i="36"/>
  <c r="R322" i="36"/>
  <c r="U322" i="36"/>
  <c r="AC322" i="36" s="1"/>
  <c r="W318" i="36"/>
  <c r="U318" i="36"/>
  <c r="R318" i="36"/>
  <c r="W314" i="36"/>
  <c r="R314" i="36"/>
  <c r="U314" i="36"/>
  <c r="W310" i="36"/>
  <c r="U310" i="36"/>
  <c r="AC310" i="36" s="1"/>
  <c r="R310" i="36"/>
  <c r="W306" i="36"/>
  <c r="R306" i="36"/>
  <c r="U306" i="36"/>
  <c r="AC306" i="36" s="1"/>
  <c r="W302" i="36"/>
  <c r="U302" i="36"/>
  <c r="R302" i="36"/>
  <c r="W298" i="36"/>
  <c r="R298" i="36"/>
  <c r="U298" i="36"/>
  <c r="W294" i="36"/>
  <c r="U294" i="36"/>
  <c r="AC294" i="36" s="1"/>
  <c r="R294" i="36"/>
  <c r="W290" i="36"/>
  <c r="R290" i="36"/>
  <c r="U290" i="36"/>
  <c r="AC290" i="36" s="1"/>
  <c r="W286" i="36"/>
  <c r="U286" i="36"/>
  <c r="R286" i="36"/>
  <c r="W282" i="36"/>
  <c r="R282" i="36"/>
  <c r="U282" i="36"/>
  <c r="W278" i="36"/>
  <c r="U278" i="36"/>
  <c r="AC278" i="36" s="1"/>
  <c r="R278" i="36"/>
  <c r="W274" i="36"/>
  <c r="R274" i="36"/>
  <c r="U274" i="36"/>
  <c r="AC274" i="36" s="1"/>
  <c r="W270" i="36"/>
  <c r="U270" i="36"/>
  <c r="R270" i="36"/>
  <c r="W266" i="36"/>
  <c r="R266" i="36"/>
  <c r="U266" i="36"/>
  <c r="W262" i="36"/>
  <c r="U262" i="36"/>
  <c r="AC262" i="36" s="1"/>
  <c r="R262" i="36"/>
  <c r="W258" i="36"/>
  <c r="R258" i="36"/>
  <c r="U258" i="36"/>
  <c r="AC258" i="36" s="1"/>
  <c r="W254" i="36"/>
  <c r="U254" i="36"/>
  <c r="R254" i="36"/>
  <c r="W250" i="36"/>
  <c r="R250" i="36"/>
  <c r="U250" i="36"/>
  <c r="W246" i="36"/>
  <c r="U246" i="36"/>
  <c r="AC246" i="36" s="1"/>
  <c r="R246" i="36"/>
  <c r="W242" i="36"/>
  <c r="R242" i="36"/>
  <c r="U242" i="36"/>
  <c r="AC242" i="36" s="1"/>
  <c r="W238" i="36"/>
  <c r="U238" i="36"/>
  <c r="R238" i="36"/>
  <c r="W234" i="36"/>
  <c r="R234" i="36"/>
  <c r="U234" i="36"/>
  <c r="W230" i="36"/>
  <c r="U230" i="36"/>
  <c r="AC230" i="36" s="1"/>
  <c r="R230" i="36"/>
  <c r="W226" i="36"/>
  <c r="R226" i="36"/>
  <c r="U226" i="36"/>
  <c r="AC226" i="36" s="1"/>
  <c r="W222" i="36"/>
  <c r="U222" i="36"/>
  <c r="R222" i="36"/>
  <c r="W218" i="36"/>
  <c r="R218" i="36"/>
  <c r="U218" i="36"/>
  <c r="W214" i="36"/>
  <c r="U214" i="36"/>
  <c r="AC214" i="36" s="1"/>
  <c r="R214" i="36"/>
  <c r="W210" i="36"/>
  <c r="R210" i="36"/>
  <c r="U210" i="36"/>
  <c r="AC210" i="36" s="1"/>
  <c r="W206" i="36"/>
  <c r="U206" i="36"/>
  <c r="R206" i="36"/>
  <c r="W202" i="36"/>
  <c r="R202" i="36"/>
  <c r="U202" i="36"/>
  <c r="W198" i="36"/>
  <c r="U198" i="36"/>
  <c r="AC198" i="36" s="1"/>
  <c r="R198" i="36"/>
  <c r="W194" i="36"/>
  <c r="R194" i="36"/>
  <c r="U194" i="36"/>
  <c r="AC194" i="36" s="1"/>
  <c r="W190" i="36"/>
  <c r="R190" i="36"/>
  <c r="U190" i="36"/>
  <c r="W186" i="36"/>
  <c r="U186" i="36"/>
  <c r="R186" i="36"/>
  <c r="W182" i="36"/>
  <c r="U182" i="36"/>
  <c r="AC182" i="36" s="1"/>
  <c r="R182" i="36"/>
  <c r="W178" i="36"/>
  <c r="U178" i="36"/>
  <c r="R178" i="36"/>
  <c r="W174" i="36"/>
  <c r="R174" i="36"/>
  <c r="U174" i="36"/>
  <c r="W170" i="36"/>
  <c r="U170" i="36"/>
  <c r="R170" i="36"/>
  <c r="W166" i="36"/>
  <c r="U166" i="36"/>
  <c r="AC166" i="36" s="1"/>
  <c r="R166" i="36"/>
  <c r="W162" i="36"/>
  <c r="R162" i="36"/>
  <c r="U162" i="36"/>
  <c r="AC162" i="36" s="1"/>
  <c r="W158" i="36"/>
  <c r="R158" i="36"/>
  <c r="U158" i="36"/>
  <c r="W154" i="36"/>
  <c r="U154" i="36"/>
  <c r="R154" i="36"/>
  <c r="W150" i="36"/>
  <c r="U150" i="36"/>
  <c r="AC150" i="36" s="1"/>
  <c r="R150" i="36"/>
  <c r="W146" i="36"/>
  <c r="U146" i="36"/>
  <c r="R146" i="36"/>
  <c r="W142" i="36"/>
  <c r="R142" i="36"/>
  <c r="U142" i="36"/>
  <c r="W138" i="36"/>
  <c r="U138" i="36"/>
  <c r="R138" i="36"/>
  <c r="W134" i="36"/>
  <c r="U134" i="36"/>
  <c r="AC134" i="36" s="1"/>
  <c r="R134" i="36"/>
  <c r="W130" i="36"/>
  <c r="U130" i="36"/>
  <c r="R130" i="36"/>
  <c r="W126" i="36"/>
  <c r="U126" i="36"/>
  <c r="R126" i="36"/>
  <c r="W122" i="36"/>
  <c r="U122" i="36"/>
  <c r="R122" i="36"/>
  <c r="W118" i="36"/>
  <c r="U118" i="36"/>
  <c r="AC118" i="36" s="1"/>
  <c r="R118" i="36"/>
  <c r="W114" i="36"/>
  <c r="U114" i="36"/>
  <c r="R114" i="36"/>
  <c r="W110" i="36"/>
  <c r="U110" i="36"/>
  <c r="R110" i="36"/>
  <c r="W106" i="36"/>
  <c r="U106" i="36"/>
  <c r="R106" i="36"/>
  <c r="W102" i="36"/>
  <c r="U102" i="36"/>
  <c r="AC102" i="36" s="1"/>
  <c r="R102" i="36"/>
  <c r="W98" i="36"/>
  <c r="U98" i="36"/>
  <c r="R98" i="36"/>
  <c r="W94" i="36"/>
  <c r="U94" i="36"/>
  <c r="R94" i="36"/>
  <c r="W90" i="36"/>
  <c r="U90" i="36"/>
  <c r="R90" i="36"/>
  <c r="W86" i="36"/>
  <c r="U86" i="36"/>
  <c r="AC86" i="36" s="1"/>
  <c r="R86" i="36"/>
  <c r="W82" i="36"/>
  <c r="U82" i="36"/>
  <c r="R82" i="36"/>
  <c r="W78" i="36"/>
  <c r="U78" i="36"/>
  <c r="R78" i="36"/>
  <c r="W74" i="36"/>
  <c r="U74" i="36"/>
  <c r="R74" i="36"/>
  <c r="W70" i="36"/>
  <c r="U70" i="36"/>
  <c r="AC70" i="36" s="1"/>
  <c r="R70" i="36"/>
  <c r="W66" i="36"/>
  <c r="U66" i="36"/>
  <c r="R66" i="36"/>
  <c r="W62" i="36"/>
  <c r="U62" i="36"/>
  <c r="R62" i="36"/>
  <c r="W58" i="36"/>
  <c r="U58" i="36"/>
  <c r="R58" i="36"/>
  <c r="AF8" i="36"/>
  <c r="AI8" i="36" s="1"/>
  <c r="AF9" i="36"/>
  <c r="AI9" i="36" s="1"/>
  <c r="AF10" i="36"/>
  <c r="AF11" i="36"/>
  <c r="AG11" i="36" s="1"/>
  <c r="AK11" i="36"/>
  <c r="AF12" i="36"/>
  <c r="AI12" i="36" s="1"/>
  <c r="AG12" i="36"/>
  <c r="AK12" i="36"/>
  <c r="AF13" i="36"/>
  <c r="AI13" i="36" s="1"/>
  <c r="AG13" i="36"/>
  <c r="AF14" i="36"/>
  <c r="AF15" i="36"/>
  <c r="AG15" i="36" s="1"/>
  <c r="AF16" i="36"/>
  <c r="AG16" i="36"/>
  <c r="AI16" i="36"/>
  <c r="AK16" i="36"/>
  <c r="AF17" i="36"/>
  <c r="AI17" i="36" s="1"/>
  <c r="AG17" i="36"/>
  <c r="AF18" i="36"/>
  <c r="AF19" i="36"/>
  <c r="AG19" i="36" s="1"/>
  <c r="AK19" i="36"/>
  <c r="AF20" i="36"/>
  <c r="AI20" i="36" s="1"/>
  <c r="AG20" i="36"/>
  <c r="AK20" i="36"/>
  <c r="AF21" i="36"/>
  <c r="AI21" i="36" s="1"/>
  <c r="AG21" i="36"/>
  <c r="AF22" i="36"/>
  <c r="AF23" i="36"/>
  <c r="AG23" i="36" s="1"/>
  <c r="AF24" i="36"/>
  <c r="AG24" i="36"/>
  <c r="AI24" i="36"/>
  <c r="AK24" i="36"/>
  <c r="AF25" i="36"/>
  <c r="AG25" i="36"/>
  <c r="AF26" i="36"/>
  <c r="AK26" i="36"/>
  <c r="AF27" i="36"/>
  <c r="AG27" i="36" s="1"/>
  <c r="AI27" i="36"/>
  <c r="AK27" i="36"/>
  <c r="AF28" i="36"/>
  <c r="AG28" i="36" s="1"/>
  <c r="AI28" i="36"/>
  <c r="AF29" i="36"/>
  <c r="AG29" i="36" s="1"/>
  <c r="AF30" i="36"/>
  <c r="AK30" i="36"/>
  <c r="AF31" i="36"/>
  <c r="AG31" i="36" s="1"/>
  <c r="AI31" i="36"/>
  <c r="AF32" i="36"/>
  <c r="AI32" i="36" s="1"/>
  <c r="AF33" i="36"/>
  <c r="AF34" i="36"/>
  <c r="AK34" i="36" s="1"/>
  <c r="AF35" i="36"/>
  <c r="AG35" i="36" s="1"/>
  <c r="AK35" i="36"/>
  <c r="AF36" i="36"/>
  <c r="AI36" i="36" s="1"/>
  <c r="AG36" i="36"/>
  <c r="AK36" i="36"/>
  <c r="AF37" i="36"/>
  <c r="AG37" i="36"/>
  <c r="AF38" i="36"/>
  <c r="AF39" i="36"/>
  <c r="AG39" i="36" s="1"/>
  <c r="AF40" i="36"/>
  <c r="AG40" i="36"/>
  <c r="AI40" i="36"/>
  <c r="AK40" i="36"/>
  <c r="AF41" i="36"/>
  <c r="AG41" i="36"/>
  <c r="AF42" i="36"/>
  <c r="AK42" i="36"/>
  <c r="AF43" i="36"/>
  <c r="AG43" i="36" s="1"/>
  <c r="AI43" i="36"/>
  <c r="AK43" i="36"/>
  <c r="AF44" i="36"/>
  <c r="AG44" i="36" s="1"/>
  <c r="AI44" i="36"/>
  <c r="AF45" i="36"/>
  <c r="AG45" i="36" s="1"/>
  <c r="AF46" i="36"/>
  <c r="AK46" i="36" s="1"/>
  <c r="AF47" i="36"/>
  <c r="AG47" i="36" s="1"/>
  <c r="AI47" i="36"/>
  <c r="AF48" i="36"/>
  <c r="AI48" i="36" s="1"/>
  <c r="AF49" i="36"/>
  <c r="AF50" i="36"/>
  <c r="AK50" i="36"/>
  <c r="AF51" i="36"/>
  <c r="AG51" i="36" s="1"/>
  <c r="AI51" i="36"/>
  <c r="AK51" i="36"/>
  <c r="AF52" i="36"/>
  <c r="AG52" i="36" s="1"/>
  <c r="AI52" i="36"/>
  <c r="AF53" i="36"/>
  <c r="AG53" i="36" s="1"/>
  <c r="AF54" i="36"/>
  <c r="AF55" i="36"/>
  <c r="AG55" i="36" s="1"/>
  <c r="AI55" i="36"/>
  <c r="AF56" i="36"/>
  <c r="AI56" i="36" s="1"/>
  <c r="AF57" i="36"/>
  <c r="AF58" i="36"/>
  <c r="AF59" i="36"/>
  <c r="AF60" i="36"/>
  <c r="AF61" i="36"/>
  <c r="AF62" i="36"/>
  <c r="AI62" i="36" s="1"/>
  <c r="AF63" i="36"/>
  <c r="AK63" i="36" s="1"/>
  <c r="AF64" i="36"/>
  <c r="AI64" i="36" s="1"/>
  <c r="AF65" i="36"/>
  <c r="AF66" i="36"/>
  <c r="AI66" i="36" s="1"/>
  <c r="AF67" i="36"/>
  <c r="AF68" i="36"/>
  <c r="AI68" i="36" s="1"/>
  <c r="AF69" i="36"/>
  <c r="AF70" i="36"/>
  <c r="AK70" i="36" s="1"/>
  <c r="AF71" i="36"/>
  <c r="AF72" i="36"/>
  <c r="AI72" i="36" s="1"/>
  <c r="AF73" i="36"/>
  <c r="AF74" i="36"/>
  <c r="AF75" i="36"/>
  <c r="AK75" i="36" s="1"/>
  <c r="AF76" i="36"/>
  <c r="AF77" i="36"/>
  <c r="AF78" i="36"/>
  <c r="AF79" i="36"/>
  <c r="AF80" i="36"/>
  <c r="AI80" i="36" s="1"/>
  <c r="AF81" i="36"/>
  <c r="AF82" i="36"/>
  <c r="AI82" i="36" s="1"/>
  <c r="AF83" i="36"/>
  <c r="AK83" i="36" s="1"/>
  <c r="AF84" i="36"/>
  <c r="AI84" i="36" s="1"/>
  <c r="AF85" i="36"/>
  <c r="AI85" i="36" s="1"/>
  <c r="AF86" i="36"/>
  <c r="AI86" i="36" s="1"/>
  <c r="AF87" i="36"/>
  <c r="AI87" i="36" s="1"/>
  <c r="AF88" i="36"/>
  <c r="AI88" i="36" s="1"/>
  <c r="AF89" i="36"/>
  <c r="AG89" i="36" s="1"/>
  <c r="AF90" i="36"/>
  <c r="AK90" i="36" s="1"/>
  <c r="AF91" i="36"/>
  <c r="AF92" i="36"/>
  <c r="AF93" i="36"/>
  <c r="AK93" i="36" s="1"/>
  <c r="AI93" i="36"/>
  <c r="AF94" i="36"/>
  <c r="AF95" i="36"/>
  <c r="AF96" i="36"/>
  <c r="AI96" i="36" s="1"/>
  <c r="AF97" i="36"/>
  <c r="AF98" i="36"/>
  <c r="AK98" i="36" s="1"/>
  <c r="AF99" i="36"/>
  <c r="AF100" i="36"/>
  <c r="AF101" i="36"/>
  <c r="AK101" i="36" s="1"/>
  <c r="AF102" i="36"/>
  <c r="AF103" i="36"/>
  <c r="AF104" i="36"/>
  <c r="AI104" i="36" s="1"/>
  <c r="AF105" i="36"/>
  <c r="AK105" i="36" s="1"/>
  <c r="AF106" i="36"/>
  <c r="AK106" i="36" s="1"/>
  <c r="AF107" i="36"/>
  <c r="AF108" i="36"/>
  <c r="AF109" i="36"/>
  <c r="AK109" i="36" s="1"/>
  <c r="AF110" i="36"/>
  <c r="AF111" i="36"/>
  <c r="AF112" i="36"/>
  <c r="AI112" i="36" s="1"/>
  <c r="AF113" i="36"/>
  <c r="AF114" i="36"/>
  <c r="AK114" i="36" s="1"/>
  <c r="AF115" i="36"/>
  <c r="AF116" i="36"/>
  <c r="AF117" i="36"/>
  <c r="AK117" i="36" s="1"/>
  <c r="AF118" i="36"/>
  <c r="AF119" i="36"/>
  <c r="AF120" i="36"/>
  <c r="AF121" i="36"/>
  <c r="AF122" i="36"/>
  <c r="AF123" i="36"/>
  <c r="AF124" i="36"/>
  <c r="AF125" i="36"/>
  <c r="AK125" i="36" s="1"/>
  <c r="AF126" i="36"/>
  <c r="AF127" i="36"/>
  <c r="AI127" i="36" s="1"/>
  <c r="AF128" i="36"/>
  <c r="AF129" i="36"/>
  <c r="AI129" i="36" s="1"/>
  <c r="AF130" i="36"/>
  <c r="AI130" i="36" s="1"/>
  <c r="AF131" i="36"/>
  <c r="AI131" i="36" s="1"/>
  <c r="AF132" i="36"/>
  <c r="AI132" i="36" s="1"/>
  <c r="AF133" i="36"/>
  <c r="AI133" i="36" s="1"/>
  <c r="AF134" i="36"/>
  <c r="AI134" i="36" s="1"/>
  <c r="AF135" i="36"/>
  <c r="AI135" i="36" s="1"/>
  <c r="AF136" i="36"/>
  <c r="AF137" i="36"/>
  <c r="AG137" i="36" s="1"/>
  <c r="AF138" i="36"/>
  <c r="AF139" i="36"/>
  <c r="AF140" i="36"/>
  <c r="AI140" i="36" s="1"/>
  <c r="AF141" i="36"/>
  <c r="AF142" i="36"/>
  <c r="AF143" i="36"/>
  <c r="AG143" i="36" s="1"/>
  <c r="AF144" i="36"/>
  <c r="AF145" i="36"/>
  <c r="AF146" i="36"/>
  <c r="AF147" i="36"/>
  <c r="AF148" i="36"/>
  <c r="AI148" i="36" s="1"/>
  <c r="AF149" i="36"/>
  <c r="AF150" i="36"/>
  <c r="AF151" i="36"/>
  <c r="AG151" i="36" s="1"/>
  <c r="AF152" i="36"/>
  <c r="AF153" i="36"/>
  <c r="AF154" i="36"/>
  <c r="AK154" i="36" s="1"/>
  <c r="AF155" i="36"/>
  <c r="AF156" i="36"/>
  <c r="AI156" i="36" s="1"/>
  <c r="AF157" i="36"/>
  <c r="AG157" i="36" s="1"/>
  <c r="AF158" i="36"/>
  <c r="AF159" i="36"/>
  <c r="AF160" i="36"/>
  <c r="AF161" i="36"/>
  <c r="AF162" i="36"/>
  <c r="AI162" i="36" s="1"/>
  <c r="AF163" i="36"/>
  <c r="AF164" i="36"/>
  <c r="AI164" i="36" s="1"/>
  <c r="AF165" i="36"/>
  <c r="AF166" i="36"/>
  <c r="AF167" i="36"/>
  <c r="AF168" i="36"/>
  <c r="AI168" i="36" s="1"/>
  <c r="AF169" i="36"/>
  <c r="AI169" i="36" s="1"/>
  <c r="AF170" i="36"/>
  <c r="AF171" i="36"/>
  <c r="AF172" i="36"/>
  <c r="AF173" i="36"/>
  <c r="AF174" i="36"/>
  <c r="AF175" i="36"/>
  <c r="AF176" i="36"/>
  <c r="AF177" i="36"/>
  <c r="AF178" i="36"/>
  <c r="AI178" i="36" s="1"/>
  <c r="AF179" i="36"/>
  <c r="AF180" i="36"/>
  <c r="AI180" i="36" s="1"/>
  <c r="AF181" i="36"/>
  <c r="AF182" i="36"/>
  <c r="AF183" i="36"/>
  <c r="AF184" i="36"/>
  <c r="AI184" i="36" s="1"/>
  <c r="AF185" i="36"/>
  <c r="AI185" i="36" s="1"/>
  <c r="AF186" i="36"/>
  <c r="AF187" i="36"/>
  <c r="AF188" i="36"/>
  <c r="AF189" i="36"/>
  <c r="AF190" i="36"/>
  <c r="AF191" i="36"/>
  <c r="AF192" i="36"/>
  <c r="AG192" i="36" s="1"/>
  <c r="AI192" i="36"/>
  <c r="AK192" i="36"/>
  <c r="AF193" i="36"/>
  <c r="AF194" i="36"/>
  <c r="AF195" i="36"/>
  <c r="AF196" i="36"/>
  <c r="AI196" i="36" s="1"/>
  <c r="AF197" i="36"/>
  <c r="AF198" i="36"/>
  <c r="AI198" i="36" s="1"/>
  <c r="AF199" i="36"/>
  <c r="AF200" i="36"/>
  <c r="AI200" i="36" s="1"/>
  <c r="AF201" i="36"/>
  <c r="AI201" i="36" s="1"/>
  <c r="AF202" i="36"/>
  <c r="AF203" i="36"/>
  <c r="AF204" i="36"/>
  <c r="AK204" i="36" s="1"/>
  <c r="AF205" i="36"/>
  <c r="AF206" i="36"/>
  <c r="AF207" i="36"/>
  <c r="AF208" i="36"/>
  <c r="AK208" i="36" s="1"/>
  <c r="AI208" i="36"/>
  <c r="AF209" i="36"/>
  <c r="AF210" i="36"/>
  <c r="AF211" i="36"/>
  <c r="AF212" i="36"/>
  <c r="AI212" i="36" s="1"/>
  <c r="AF213" i="36"/>
  <c r="AF214" i="36"/>
  <c r="AI214" i="36" s="1"/>
  <c r="AF215" i="36"/>
  <c r="AF216" i="36"/>
  <c r="AF217" i="36"/>
  <c r="AI217" i="36" s="1"/>
  <c r="AF218" i="36"/>
  <c r="AF219" i="36"/>
  <c r="AF220" i="36"/>
  <c r="AK220" i="36" s="1"/>
  <c r="AF221" i="36"/>
  <c r="AF222" i="36"/>
  <c r="AF223" i="36"/>
  <c r="AI223" i="36" s="1"/>
  <c r="AF224" i="36"/>
  <c r="AF225" i="36"/>
  <c r="AI225" i="36" s="1"/>
  <c r="AG225" i="36"/>
  <c r="AF226" i="36"/>
  <c r="AF227" i="36"/>
  <c r="AF228" i="36"/>
  <c r="AK228" i="36" s="1"/>
  <c r="AF229" i="36"/>
  <c r="AF230" i="36"/>
  <c r="AF231" i="36"/>
  <c r="AI231" i="36" s="1"/>
  <c r="AF232" i="36"/>
  <c r="AF233" i="36"/>
  <c r="AF234" i="36"/>
  <c r="AF235" i="36"/>
  <c r="AF236" i="36"/>
  <c r="AK236" i="36" s="1"/>
  <c r="AI236" i="36"/>
  <c r="AF237" i="36"/>
  <c r="AF238" i="36"/>
  <c r="AF239" i="36"/>
  <c r="AK239" i="36"/>
  <c r="AF240" i="36"/>
  <c r="AF241" i="36"/>
  <c r="AK241" i="36" s="1"/>
  <c r="AF242" i="36"/>
  <c r="AF243" i="36"/>
  <c r="AI243" i="36" s="1"/>
  <c r="AF244" i="36"/>
  <c r="AF245" i="36"/>
  <c r="AI245" i="36" s="1"/>
  <c r="AF246" i="36"/>
  <c r="AF247" i="36"/>
  <c r="AK247" i="36" s="1"/>
  <c r="AF248" i="36"/>
  <c r="AF249" i="36"/>
  <c r="AK249" i="36" s="1"/>
  <c r="AF250" i="36"/>
  <c r="AF251" i="36"/>
  <c r="AI251" i="36" s="1"/>
  <c r="AF252" i="36"/>
  <c r="AF253" i="36"/>
  <c r="AI253" i="36" s="1"/>
  <c r="AF254" i="36"/>
  <c r="AF255" i="36"/>
  <c r="AF256" i="36"/>
  <c r="AF257" i="36"/>
  <c r="AI257" i="36" s="1"/>
  <c r="AF258" i="36"/>
  <c r="AF259" i="36"/>
  <c r="AF260" i="36"/>
  <c r="AF261" i="36"/>
  <c r="AF262" i="36"/>
  <c r="AI262" i="36" s="1"/>
  <c r="AF263" i="36"/>
  <c r="AF264" i="36"/>
  <c r="AI264" i="36" s="1"/>
  <c r="AF265" i="36"/>
  <c r="AF266" i="36"/>
  <c r="AI266" i="36" s="1"/>
  <c r="AF267" i="36"/>
  <c r="AF268" i="36"/>
  <c r="AI268" i="36" s="1"/>
  <c r="AF269" i="36"/>
  <c r="AF270" i="36"/>
  <c r="AI270" i="36" s="1"/>
  <c r="AF271" i="36"/>
  <c r="AF272" i="36"/>
  <c r="AI272" i="36" s="1"/>
  <c r="AF273" i="36"/>
  <c r="AF274" i="36"/>
  <c r="AI274" i="36" s="1"/>
  <c r="AF275" i="36"/>
  <c r="AF276" i="36"/>
  <c r="AI276" i="36" s="1"/>
  <c r="AF277" i="36"/>
  <c r="AF278" i="36"/>
  <c r="AF279" i="36"/>
  <c r="AK279" i="36" s="1"/>
  <c r="AF280" i="36"/>
  <c r="AI280" i="36" s="1"/>
  <c r="AF281" i="36"/>
  <c r="AF282" i="36"/>
  <c r="AF283" i="36"/>
  <c r="AI283" i="36" s="1"/>
  <c r="AF284" i="36"/>
  <c r="AF285" i="36"/>
  <c r="AI285" i="36" s="1"/>
  <c r="AF286" i="36"/>
  <c r="AF287" i="36"/>
  <c r="AF288" i="36"/>
  <c r="AI288" i="36" s="1"/>
  <c r="AF289" i="36"/>
  <c r="AF290" i="36"/>
  <c r="AF291" i="36"/>
  <c r="AI291" i="36" s="1"/>
  <c r="AF292" i="36"/>
  <c r="AF293" i="36"/>
  <c r="AI293" i="36" s="1"/>
  <c r="AF294" i="36"/>
  <c r="AF295" i="36"/>
  <c r="AF296" i="36"/>
  <c r="AF297" i="36"/>
  <c r="AI297" i="36" s="1"/>
  <c r="AF298" i="36"/>
  <c r="AF299" i="36"/>
  <c r="AI299" i="36" s="1"/>
  <c r="AF300" i="36"/>
  <c r="AF301" i="36"/>
  <c r="AI301" i="36" s="1"/>
  <c r="AF302" i="36"/>
  <c r="AF303" i="36"/>
  <c r="AI303" i="36" s="1"/>
  <c r="AF304" i="36"/>
  <c r="AI304" i="36" s="1"/>
  <c r="AF305" i="36"/>
  <c r="AF306" i="36"/>
  <c r="AF307" i="36"/>
  <c r="AI307" i="36" s="1"/>
  <c r="AF308" i="36"/>
  <c r="AF309" i="36"/>
  <c r="AF310" i="36"/>
  <c r="AF311" i="36"/>
  <c r="AF312" i="36"/>
  <c r="AK312" i="36" s="1"/>
  <c r="AG312" i="36"/>
  <c r="AF313" i="36"/>
  <c r="AF314" i="36"/>
  <c r="AF315" i="36"/>
  <c r="AF316" i="36"/>
  <c r="AK316" i="36" s="1"/>
  <c r="AF317" i="36"/>
  <c r="AF318" i="36"/>
  <c r="AF319" i="36"/>
  <c r="AF320" i="36"/>
  <c r="AF321" i="36"/>
  <c r="AI321" i="36" s="1"/>
  <c r="AG321" i="36"/>
  <c r="AF322" i="36"/>
  <c r="AF323" i="36"/>
  <c r="AI323" i="36" s="1"/>
  <c r="AF324" i="36"/>
  <c r="AI324" i="36" s="1"/>
  <c r="AG324" i="36"/>
  <c r="AF325" i="36"/>
  <c r="AI325" i="36" s="1"/>
  <c r="AF326" i="36"/>
  <c r="AF327" i="36"/>
  <c r="AF328" i="36"/>
  <c r="AI328" i="36" s="1"/>
  <c r="AF329" i="36"/>
  <c r="AI329" i="36" s="1"/>
  <c r="AF330" i="36"/>
  <c r="AF331" i="36"/>
  <c r="AF332" i="36"/>
  <c r="AK332" i="36" s="1"/>
  <c r="AF333" i="36"/>
  <c r="AF334" i="36"/>
  <c r="AF335" i="36"/>
  <c r="AK335" i="36" s="1"/>
  <c r="AF336" i="36"/>
  <c r="AK336" i="36" s="1"/>
  <c r="AF337" i="36"/>
  <c r="AI337" i="36" s="1"/>
  <c r="AF338" i="36"/>
  <c r="AF339" i="36"/>
  <c r="AF340" i="36"/>
  <c r="AK340" i="36" s="1"/>
  <c r="AF341" i="36"/>
  <c r="AF342" i="36"/>
  <c r="AF343" i="36"/>
  <c r="AK343" i="36" s="1"/>
  <c r="AF344" i="36"/>
  <c r="AF345" i="36"/>
  <c r="AF346" i="36"/>
  <c r="AF347" i="36"/>
  <c r="AI347" i="36" s="1"/>
  <c r="AF348" i="36"/>
  <c r="AF349" i="36"/>
  <c r="AK349" i="36" s="1"/>
  <c r="AF350" i="36"/>
  <c r="AF351" i="36"/>
  <c r="AI351" i="36" s="1"/>
  <c r="AF352" i="36"/>
  <c r="AF353" i="36"/>
  <c r="AI353" i="36" s="1"/>
  <c r="AF354" i="36"/>
  <c r="AF355" i="36"/>
  <c r="AF356" i="36"/>
  <c r="AF357" i="36"/>
  <c r="AF358" i="36"/>
  <c r="AF359" i="36"/>
  <c r="AF360" i="36"/>
  <c r="AF361" i="36"/>
  <c r="AF362" i="36"/>
  <c r="AF363" i="36"/>
  <c r="AK363" i="36" s="1"/>
  <c r="AF364" i="36"/>
  <c r="AF365" i="36"/>
  <c r="AI365" i="36" s="1"/>
  <c r="AF366" i="36"/>
  <c r="AF367" i="36"/>
  <c r="AF368" i="36"/>
  <c r="AF369" i="36"/>
  <c r="AF370" i="36"/>
  <c r="AF371" i="36"/>
  <c r="AK371" i="36" s="1"/>
  <c r="AF372" i="36"/>
  <c r="AF373" i="36"/>
  <c r="AK373" i="36" s="1"/>
  <c r="AF374" i="36"/>
  <c r="AF375" i="36"/>
  <c r="AI375" i="36" s="1"/>
  <c r="AF376" i="36"/>
  <c r="AF377" i="36"/>
  <c r="AI377" i="36" s="1"/>
  <c r="AF378" i="36"/>
  <c r="AF379" i="36"/>
  <c r="AF380" i="36"/>
  <c r="AF381" i="36"/>
  <c r="AF382" i="36"/>
  <c r="AF383" i="36"/>
  <c r="AF384" i="36"/>
  <c r="AF385" i="36"/>
  <c r="AF386" i="36"/>
  <c r="AF387" i="36"/>
  <c r="AF388" i="36"/>
  <c r="AF389" i="36"/>
  <c r="AI389" i="36" s="1"/>
  <c r="AF390" i="36"/>
  <c r="AG390" i="36" s="1"/>
  <c r="AF391" i="36"/>
  <c r="AI391" i="36" s="1"/>
  <c r="AF392" i="36"/>
  <c r="AG392" i="36" s="1"/>
  <c r="AF393" i="36"/>
  <c r="AI393" i="36" s="1"/>
  <c r="AF394" i="36"/>
  <c r="AF395" i="36"/>
  <c r="AI395" i="36" s="1"/>
  <c r="AF396" i="36"/>
  <c r="AG396" i="36" s="1"/>
  <c r="AF397" i="36"/>
  <c r="AF398" i="36"/>
  <c r="AF399" i="36"/>
  <c r="AK399" i="36" s="1"/>
  <c r="AF400" i="36"/>
  <c r="AG400" i="36" s="1"/>
  <c r="AF401" i="36"/>
  <c r="AI401" i="36" s="1"/>
  <c r="AF402" i="36"/>
  <c r="AF403" i="36"/>
  <c r="AI403" i="36" s="1"/>
  <c r="AF404" i="36"/>
  <c r="AG404" i="36" s="1"/>
  <c r="AF405" i="36"/>
  <c r="AK405" i="36" s="1"/>
  <c r="AF406" i="36"/>
  <c r="AF407" i="36"/>
  <c r="AK407" i="36" s="1"/>
  <c r="AF408" i="36"/>
  <c r="AG408" i="36" s="1"/>
  <c r="AF409" i="36"/>
  <c r="AI409" i="36" s="1"/>
  <c r="AF410" i="36"/>
  <c r="AF411" i="36"/>
  <c r="AI411" i="36" s="1"/>
  <c r="AF412" i="36"/>
  <c r="AG412" i="36" s="1"/>
  <c r="AF413" i="36"/>
  <c r="AF414" i="36"/>
  <c r="AF415" i="36"/>
  <c r="AK415" i="36" s="1"/>
  <c r="AF416" i="36"/>
  <c r="AG416" i="36" s="1"/>
  <c r="AF417" i="36"/>
  <c r="AI417" i="36" s="1"/>
  <c r="AF418" i="36"/>
  <c r="AF419" i="36"/>
  <c r="AI419" i="36" s="1"/>
  <c r="AF420" i="36"/>
  <c r="AG420" i="36" s="1"/>
  <c r="AF421" i="36"/>
  <c r="AK421" i="36" s="1"/>
  <c r="AF422" i="36"/>
  <c r="AF423" i="36"/>
  <c r="AK423" i="36" s="1"/>
  <c r="AF424" i="36"/>
  <c r="AG424" i="36" s="1"/>
  <c r="AF425" i="36"/>
  <c r="AI425" i="36" s="1"/>
  <c r="AF426" i="36"/>
  <c r="AF427" i="36"/>
  <c r="AI427" i="36" s="1"/>
  <c r="AF428" i="36"/>
  <c r="AG428" i="36" s="1"/>
  <c r="AF429" i="36"/>
  <c r="AF430" i="36"/>
  <c r="AF431" i="36"/>
  <c r="AK431" i="36" s="1"/>
  <c r="AF432" i="36"/>
  <c r="AG432" i="36" s="1"/>
  <c r="AF433" i="36"/>
  <c r="AI433" i="36" s="1"/>
  <c r="AF434" i="36"/>
  <c r="AF435" i="36"/>
  <c r="AI435" i="36" s="1"/>
  <c r="AF436" i="36"/>
  <c r="AG436" i="36" s="1"/>
  <c r="AF437" i="36"/>
  <c r="AK437" i="36"/>
  <c r="AF438" i="36"/>
  <c r="AF439" i="36"/>
  <c r="AF440" i="36"/>
  <c r="AG440" i="36" s="1"/>
  <c r="AF441" i="36"/>
  <c r="AI441" i="36" s="1"/>
  <c r="AF442" i="36"/>
  <c r="AF443" i="36"/>
  <c r="AI443" i="36" s="1"/>
  <c r="AF444" i="36"/>
  <c r="AG444" i="36" s="1"/>
  <c r="AF445" i="36"/>
  <c r="AI445" i="36" s="1"/>
  <c r="AF446" i="36"/>
  <c r="AF447" i="36"/>
  <c r="AF448" i="36"/>
  <c r="AG448" i="36" s="1"/>
  <c r="AF449" i="36"/>
  <c r="AI449" i="36" s="1"/>
  <c r="AF450" i="36"/>
  <c r="AK450" i="36" s="1"/>
  <c r="AF451" i="36"/>
  <c r="AI451" i="36" s="1"/>
  <c r="AF452" i="36"/>
  <c r="AG452" i="36" s="1"/>
  <c r="AF453" i="36"/>
  <c r="AG453" i="36" s="1"/>
  <c r="AF454" i="36"/>
  <c r="AF455" i="36"/>
  <c r="AI455" i="36" s="1"/>
  <c r="AK455" i="36"/>
  <c r="AF456" i="36"/>
  <c r="AG456" i="36" s="1"/>
  <c r="AF457" i="36"/>
  <c r="AF458" i="36"/>
  <c r="AF459" i="36"/>
  <c r="AF460" i="36"/>
  <c r="AF461" i="36"/>
  <c r="AF462" i="36"/>
  <c r="AF463" i="36"/>
  <c r="AG463" i="36" s="1"/>
  <c r="AF464" i="36"/>
  <c r="AF465" i="36"/>
  <c r="AF466" i="36"/>
  <c r="AF467" i="36"/>
  <c r="AF468" i="36"/>
  <c r="AF469" i="36"/>
  <c r="AI469" i="36" s="1"/>
  <c r="AF470" i="36"/>
  <c r="AF471" i="36"/>
  <c r="AI471" i="36" s="1"/>
  <c r="AF472" i="36"/>
  <c r="AF473" i="36"/>
  <c r="AI473" i="36" s="1"/>
  <c r="AF474" i="36"/>
  <c r="AF475" i="36"/>
  <c r="AK475" i="36" s="1"/>
  <c r="AF476" i="36"/>
  <c r="AF477" i="36"/>
  <c r="AI477" i="36" s="1"/>
  <c r="AF478" i="36"/>
  <c r="AF479" i="36"/>
  <c r="AI479" i="36" s="1"/>
  <c r="AF480" i="36"/>
  <c r="AF481" i="36"/>
  <c r="AF482" i="36"/>
  <c r="AF483" i="36"/>
  <c r="AF484" i="36"/>
  <c r="AF485" i="36"/>
  <c r="AF486" i="36"/>
  <c r="AF487" i="36"/>
  <c r="AF488" i="36"/>
  <c r="AF489" i="36"/>
  <c r="AG489" i="36" s="1"/>
  <c r="AF490" i="36"/>
  <c r="AF491" i="36"/>
  <c r="AF492" i="36"/>
  <c r="AF493" i="36"/>
  <c r="AF494" i="36"/>
  <c r="AF495" i="36"/>
  <c r="AF496" i="36"/>
  <c r="AF497" i="36"/>
  <c r="AG497" i="36" s="1"/>
  <c r="AI497" i="36"/>
  <c r="AF498" i="36"/>
  <c r="AF499" i="36"/>
  <c r="AF500" i="36"/>
  <c r="AF501" i="36"/>
  <c r="AI501" i="36" s="1"/>
  <c r="AF502" i="36"/>
  <c r="AF503" i="36"/>
  <c r="AF504" i="36"/>
  <c r="AF505" i="36"/>
  <c r="AI505" i="36" s="1"/>
  <c r="AF506" i="36"/>
  <c r="FB7" i="36"/>
  <c r="FG7" i="36" s="1"/>
  <c r="FB506" i="36"/>
  <c r="FB505" i="36"/>
  <c r="FB504" i="36"/>
  <c r="FB503" i="36"/>
  <c r="FE503" i="36" s="1"/>
  <c r="FB502" i="36"/>
  <c r="FB501" i="36"/>
  <c r="FB500" i="36"/>
  <c r="FG500" i="36" s="1"/>
  <c r="FB499" i="36"/>
  <c r="FB498" i="36"/>
  <c r="FB497" i="36"/>
  <c r="FB496" i="36"/>
  <c r="FB495" i="36"/>
  <c r="FB494" i="36"/>
  <c r="FC494" i="36" s="1"/>
  <c r="FB493" i="36"/>
  <c r="FB492" i="36"/>
  <c r="FB491" i="36"/>
  <c r="FE491" i="36" s="1"/>
  <c r="FB490" i="36"/>
  <c r="FB489" i="36"/>
  <c r="FB488" i="36"/>
  <c r="FG488" i="36" s="1"/>
  <c r="FB487" i="36"/>
  <c r="FG487" i="36" s="1"/>
  <c r="FB486" i="36"/>
  <c r="FB485" i="36"/>
  <c r="FB484" i="36"/>
  <c r="FB483" i="36"/>
  <c r="FB482" i="36"/>
  <c r="FG482" i="36" s="1"/>
  <c r="FB481" i="36"/>
  <c r="FB480" i="36"/>
  <c r="FG480" i="36" s="1"/>
  <c r="FB479" i="36"/>
  <c r="FB478" i="36"/>
  <c r="FC478" i="36" s="1"/>
  <c r="FB477" i="36"/>
  <c r="FB476" i="36"/>
  <c r="FB475" i="36"/>
  <c r="FE475" i="36" s="1"/>
  <c r="FB474" i="36"/>
  <c r="FB473" i="36"/>
  <c r="FB472" i="36"/>
  <c r="FG472" i="36" s="1"/>
  <c r="FB471" i="36"/>
  <c r="FG471" i="36" s="1"/>
  <c r="FB470" i="36"/>
  <c r="FB469" i="36"/>
  <c r="FB468" i="36"/>
  <c r="FC468" i="36" s="1"/>
  <c r="FB467" i="36"/>
  <c r="FB466" i="36"/>
  <c r="FG466" i="36" s="1"/>
  <c r="FB465" i="36"/>
  <c r="FB464" i="36"/>
  <c r="FC464" i="36" s="1"/>
  <c r="FB463" i="36"/>
  <c r="FB462" i="36"/>
  <c r="FC462" i="36" s="1"/>
  <c r="FB461" i="36"/>
  <c r="FB460" i="36"/>
  <c r="FC460" i="36" s="1"/>
  <c r="FB459" i="36"/>
  <c r="FG459" i="36" s="1"/>
  <c r="FB458" i="36"/>
  <c r="FB457" i="36"/>
  <c r="FB456" i="36"/>
  <c r="FE456" i="36" s="1"/>
  <c r="FB455" i="36"/>
  <c r="FE455" i="36" s="1"/>
  <c r="FB454" i="36"/>
  <c r="FE454" i="36" s="1"/>
  <c r="FB453" i="36"/>
  <c r="FB452" i="36"/>
  <c r="FE452" i="36" s="1"/>
  <c r="FB451" i="36"/>
  <c r="FG451" i="36" s="1"/>
  <c r="FB450" i="36"/>
  <c r="FB449" i="36"/>
  <c r="FB448" i="36"/>
  <c r="FE448" i="36" s="1"/>
  <c r="FB447" i="36"/>
  <c r="FE447" i="36" s="1"/>
  <c r="FB446" i="36"/>
  <c r="FE446" i="36" s="1"/>
  <c r="FB445" i="36"/>
  <c r="FB444" i="36"/>
  <c r="FE444" i="36" s="1"/>
  <c r="FB443" i="36"/>
  <c r="FB442" i="36"/>
  <c r="FB441" i="36"/>
  <c r="FG441" i="36" s="1"/>
  <c r="FB440" i="36"/>
  <c r="FE440" i="36" s="1"/>
  <c r="FB439" i="36"/>
  <c r="FE439" i="36" s="1"/>
  <c r="FB438" i="36"/>
  <c r="FE438" i="36" s="1"/>
  <c r="FB437" i="36"/>
  <c r="FB436" i="36"/>
  <c r="FE436" i="36" s="1"/>
  <c r="FB435" i="36"/>
  <c r="FG435" i="36" s="1"/>
  <c r="FB434" i="36"/>
  <c r="FB433" i="36"/>
  <c r="FB432" i="36"/>
  <c r="FE432" i="36" s="1"/>
  <c r="FB431" i="36"/>
  <c r="FB430" i="36"/>
  <c r="FE430" i="36" s="1"/>
  <c r="FB429" i="36"/>
  <c r="FB428" i="36"/>
  <c r="FE428" i="36" s="1"/>
  <c r="FB427" i="36"/>
  <c r="FG427" i="36" s="1"/>
  <c r="FB426" i="36"/>
  <c r="FB425" i="36"/>
  <c r="FB424" i="36"/>
  <c r="FE424" i="36" s="1"/>
  <c r="FB423" i="36"/>
  <c r="FB422" i="36"/>
  <c r="FE422" i="36" s="1"/>
  <c r="FB421" i="36"/>
  <c r="FE421" i="36" s="1"/>
  <c r="FB420" i="36"/>
  <c r="FE420" i="36" s="1"/>
  <c r="FB419" i="36"/>
  <c r="FB418" i="36"/>
  <c r="FE418" i="36" s="1"/>
  <c r="FB417" i="36"/>
  <c r="FC417" i="36" s="1"/>
  <c r="FB416" i="36"/>
  <c r="FE416" i="36" s="1"/>
  <c r="FB415" i="36"/>
  <c r="FE415" i="36" s="1"/>
  <c r="FB414" i="36"/>
  <c r="FE414" i="36" s="1"/>
  <c r="FC413" i="36"/>
  <c r="FB413" i="36"/>
  <c r="FE413" i="36" s="1"/>
  <c r="FB412" i="36"/>
  <c r="FE412" i="36" s="1"/>
  <c r="FB411" i="36"/>
  <c r="FG411" i="36" s="1"/>
  <c r="FB410" i="36"/>
  <c r="FB409" i="36"/>
  <c r="FG409" i="36" s="1"/>
  <c r="FB408" i="36"/>
  <c r="FB407" i="36"/>
  <c r="FE407" i="36" s="1"/>
  <c r="FB406" i="36"/>
  <c r="FE406" i="36" s="1"/>
  <c r="FB405" i="36"/>
  <c r="FB404" i="36"/>
  <c r="FE404" i="36" s="1"/>
  <c r="FB403" i="36"/>
  <c r="FB402" i="36"/>
  <c r="FE402" i="36" s="1"/>
  <c r="FB401" i="36"/>
  <c r="FB400" i="36"/>
  <c r="FE400" i="36" s="1"/>
  <c r="FB399" i="36"/>
  <c r="FB398" i="36"/>
  <c r="FE398" i="36" s="1"/>
  <c r="FB397" i="36"/>
  <c r="FG397" i="36" s="1"/>
  <c r="FB396" i="36"/>
  <c r="FB395" i="36"/>
  <c r="FB394" i="36"/>
  <c r="FE394" i="36" s="1"/>
  <c r="FB393" i="36"/>
  <c r="FE393" i="36" s="1"/>
  <c r="FB392" i="36"/>
  <c r="FE392" i="36" s="1"/>
  <c r="FB391" i="36"/>
  <c r="FB390" i="36"/>
  <c r="FE390" i="36" s="1"/>
  <c r="FB389" i="36"/>
  <c r="FB388" i="36"/>
  <c r="FB387" i="36"/>
  <c r="FG387" i="36" s="1"/>
  <c r="FB386" i="36"/>
  <c r="FE386" i="36" s="1"/>
  <c r="FB385" i="36"/>
  <c r="FB384" i="36"/>
  <c r="FE384" i="36" s="1"/>
  <c r="FB383" i="36"/>
  <c r="FE383" i="36" s="1"/>
  <c r="FB382" i="36"/>
  <c r="FE382" i="36" s="1"/>
  <c r="FB381" i="36"/>
  <c r="FB380" i="36"/>
  <c r="FB379" i="36"/>
  <c r="FG379" i="36" s="1"/>
  <c r="FB378" i="36"/>
  <c r="FE378" i="36" s="1"/>
  <c r="FB377" i="36"/>
  <c r="FG377" i="36" s="1"/>
  <c r="FB376" i="36"/>
  <c r="FE376" i="36" s="1"/>
  <c r="FB375" i="36"/>
  <c r="FE375" i="36" s="1"/>
  <c r="FB374" i="36"/>
  <c r="FE374" i="36" s="1"/>
  <c r="FB373" i="36"/>
  <c r="FB372" i="36"/>
  <c r="FB371" i="36"/>
  <c r="FG371" i="36" s="1"/>
  <c r="FB370" i="36"/>
  <c r="FE370" i="36" s="1"/>
  <c r="FB369" i="36"/>
  <c r="FE369" i="36" s="1"/>
  <c r="FB368" i="36"/>
  <c r="FE368" i="36" s="1"/>
  <c r="FB367" i="36"/>
  <c r="FE367" i="36" s="1"/>
  <c r="FB366" i="36"/>
  <c r="FE366" i="36" s="1"/>
  <c r="FB365" i="36"/>
  <c r="FG365" i="36" s="1"/>
  <c r="FB364" i="36"/>
  <c r="FB363" i="36"/>
  <c r="FB362" i="36"/>
  <c r="FE362" i="36" s="1"/>
  <c r="FB361" i="36"/>
  <c r="FB360" i="36"/>
  <c r="FE360" i="36" s="1"/>
  <c r="FB359" i="36"/>
  <c r="FE359" i="36" s="1"/>
  <c r="FB358" i="36"/>
  <c r="FE358" i="36" s="1"/>
  <c r="FB357" i="36"/>
  <c r="FB356" i="36"/>
  <c r="FB355" i="36"/>
  <c r="FG355" i="36" s="1"/>
  <c r="FB354" i="36"/>
  <c r="FE354" i="36" s="1"/>
  <c r="FB353" i="36"/>
  <c r="FB352" i="36"/>
  <c r="FE352" i="36" s="1"/>
  <c r="FB351" i="36"/>
  <c r="FE351" i="36" s="1"/>
  <c r="FB350" i="36"/>
  <c r="FE350" i="36" s="1"/>
  <c r="FB349" i="36"/>
  <c r="FB348" i="36"/>
  <c r="FB347" i="36"/>
  <c r="FG347" i="36" s="1"/>
  <c r="FB346" i="36"/>
  <c r="FE346" i="36" s="1"/>
  <c r="FB345" i="36"/>
  <c r="FE345" i="36" s="1"/>
  <c r="FB344" i="36"/>
  <c r="FB343" i="36"/>
  <c r="FB342" i="36"/>
  <c r="FB341" i="36"/>
  <c r="FG341" i="36" s="1"/>
  <c r="FB340" i="36"/>
  <c r="FG340" i="36" s="1"/>
  <c r="FB339" i="36"/>
  <c r="FB338" i="36"/>
  <c r="FE338" i="36" s="1"/>
  <c r="FB337" i="36"/>
  <c r="FG337" i="36" s="1"/>
  <c r="FB336" i="36"/>
  <c r="FB335" i="36"/>
  <c r="FB334" i="36"/>
  <c r="FB333" i="36"/>
  <c r="FG333" i="36" s="1"/>
  <c r="FB332" i="36"/>
  <c r="FG332" i="36" s="1"/>
  <c r="FB331" i="36"/>
  <c r="FB330" i="36"/>
  <c r="FB329" i="36"/>
  <c r="FG329" i="36" s="1"/>
  <c r="FB328" i="36"/>
  <c r="FE328" i="36" s="1"/>
  <c r="FB327" i="36"/>
  <c r="FB326" i="36"/>
  <c r="FB325" i="36"/>
  <c r="FB324" i="36"/>
  <c r="FG324" i="36" s="1"/>
  <c r="FB323" i="36"/>
  <c r="FC323" i="36" s="1"/>
  <c r="FB322" i="36"/>
  <c r="FE322" i="36" s="1"/>
  <c r="FB321" i="36"/>
  <c r="FB320" i="36"/>
  <c r="FE320" i="36" s="1"/>
  <c r="FB319" i="36"/>
  <c r="FB318" i="36"/>
  <c r="FG318" i="36" s="1"/>
  <c r="FB317" i="36"/>
  <c r="FE317" i="36" s="1"/>
  <c r="FB316" i="36"/>
  <c r="FE316" i="36" s="1"/>
  <c r="FB315" i="36"/>
  <c r="FB314" i="36"/>
  <c r="FB313" i="36"/>
  <c r="FE313" i="36" s="1"/>
  <c r="FB312" i="36"/>
  <c r="FB311" i="36"/>
  <c r="FE311" i="36" s="1"/>
  <c r="FB310" i="36"/>
  <c r="FG310" i="36" s="1"/>
  <c r="FB309" i="36"/>
  <c r="FE309" i="36" s="1"/>
  <c r="FB308" i="36"/>
  <c r="FE308" i="36" s="1"/>
  <c r="FB307" i="36"/>
  <c r="FB306" i="36"/>
  <c r="FB305" i="36"/>
  <c r="FE305" i="36" s="1"/>
  <c r="FB304" i="36"/>
  <c r="FG304" i="36" s="1"/>
  <c r="FB303" i="36"/>
  <c r="FE303" i="36" s="1"/>
  <c r="FB302" i="36"/>
  <c r="FB301" i="36"/>
  <c r="FE301" i="36" s="1"/>
  <c r="FB300" i="36"/>
  <c r="FE300" i="36" s="1"/>
  <c r="FB299" i="36"/>
  <c r="FB298" i="36"/>
  <c r="FB297" i="36"/>
  <c r="FE297" i="36" s="1"/>
  <c r="FB296" i="36"/>
  <c r="FB295" i="36"/>
  <c r="FE295" i="36" s="1"/>
  <c r="FB294" i="36"/>
  <c r="FG294" i="36" s="1"/>
  <c r="FB293" i="36"/>
  <c r="FE293" i="36" s="1"/>
  <c r="FB292" i="36"/>
  <c r="FE292" i="36" s="1"/>
  <c r="FB291" i="36"/>
  <c r="FE291" i="36" s="1"/>
  <c r="FB290" i="36"/>
  <c r="FE290" i="36" s="1"/>
  <c r="FB289" i="36"/>
  <c r="FB288" i="36"/>
  <c r="FE288" i="36" s="1"/>
  <c r="FB287" i="36"/>
  <c r="FE287" i="36" s="1"/>
  <c r="FB286" i="36"/>
  <c r="FB285" i="36"/>
  <c r="FE285" i="36" s="1"/>
  <c r="FB284" i="36"/>
  <c r="FG284" i="36" s="1"/>
  <c r="FB283" i="36"/>
  <c r="FE283" i="36" s="1"/>
  <c r="FB282" i="36"/>
  <c r="FB281" i="36"/>
  <c r="FB280" i="36"/>
  <c r="FE280" i="36" s="1"/>
  <c r="FB279" i="36"/>
  <c r="FE279" i="36" s="1"/>
  <c r="FB278" i="36"/>
  <c r="FG278" i="36" s="1"/>
  <c r="FB277" i="36"/>
  <c r="FG277" i="36" s="1"/>
  <c r="FB276" i="36"/>
  <c r="FE276" i="36" s="1"/>
  <c r="FB275" i="36"/>
  <c r="FB274" i="36"/>
  <c r="FB273" i="36"/>
  <c r="FE273" i="36" s="1"/>
  <c r="FB272" i="36"/>
  <c r="FB271" i="36"/>
  <c r="FB270" i="36"/>
  <c r="FG270" i="36" s="1"/>
  <c r="FB269" i="36"/>
  <c r="FE269" i="36" s="1"/>
  <c r="FB268" i="36"/>
  <c r="FE268" i="36" s="1"/>
  <c r="FB267" i="36"/>
  <c r="FE267" i="36" s="1"/>
  <c r="FB266" i="36"/>
  <c r="FB265" i="36"/>
  <c r="FE265" i="36" s="1"/>
  <c r="FB264" i="36"/>
  <c r="FG264" i="36" s="1"/>
  <c r="FB263" i="36"/>
  <c r="FB262" i="36"/>
  <c r="FB261" i="36"/>
  <c r="FE261" i="36" s="1"/>
  <c r="FB260" i="36"/>
  <c r="FE260" i="36" s="1"/>
  <c r="FB259" i="36"/>
  <c r="FE259" i="36" s="1"/>
  <c r="FB258" i="36"/>
  <c r="FB257" i="36"/>
  <c r="FE257" i="36" s="1"/>
  <c r="FB256" i="36"/>
  <c r="FE256" i="36" s="1"/>
  <c r="FB255" i="36"/>
  <c r="FB254" i="36"/>
  <c r="FE254" i="36" s="1"/>
  <c r="FB253" i="36"/>
  <c r="FE253" i="36" s="1"/>
  <c r="FB252" i="36"/>
  <c r="FB251" i="36"/>
  <c r="FE251" i="36" s="1"/>
  <c r="FB250" i="36"/>
  <c r="FG250" i="36" s="1"/>
  <c r="FB249" i="36"/>
  <c r="FE249" i="36" s="1"/>
  <c r="FB248" i="36"/>
  <c r="FE248" i="36" s="1"/>
  <c r="FB247" i="36"/>
  <c r="FB246" i="36"/>
  <c r="FB245" i="36"/>
  <c r="FE245" i="36" s="1"/>
  <c r="FB244" i="36"/>
  <c r="FG244" i="36" s="1"/>
  <c r="FB243" i="36"/>
  <c r="FE243" i="36" s="1"/>
  <c r="FB242" i="36"/>
  <c r="FB241" i="36"/>
  <c r="FE241" i="36" s="1"/>
  <c r="FB240" i="36"/>
  <c r="FE240" i="36" s="1"/>
  <c r="FB239" i="36"/>
  <c r="FB238" i="36"/>
  <c r="FB237" i="36"/>
  <c r="FE237" i="36" s="1"/>
  <c r="FB236" i="36"/>
  <c r="FB235" i="36"/>
  <c r="FE235" i="36" s="1"/>
  <c r="FB234" i="36"/>
  <c r="FB233" i="36"/>
  <c r="FE233" i="36" s="1"/>
  <c r="FB232" i="36"/>
  <c r="FE232" i="36" s="1"/>
  <c r="FB231" i="36"/>
  <c r="FB230" i="36"/>
  <c r="FB229" i="36"/>
  <c r="FE229" i="36" s="1"/>
  <c r="FB228" i="36"/>
  <c r="FG228" i="36" s="1"/>
  <c r="FB227" i="36"/>
  <c r="FE227" i="36" s="1"/>
  <c r="FB226" i="36"/>
  <c r="FG226" i="36" s="1"/>
  <c r="FB225" i="36"/>
  <c r="FE225" i="36" s="1"/>
  <c r="FB224" i="36"/>
  <c r="FB223" i="36"/>
  <c r="FB222" i="36"/>
  <c r="FB221" i="36"/>
  <c r="FE221" i="36" s="1"/>
  <c r="FB220" i="36"/>
  <c r="FG220" i="36" s="1"/>
  <c r="FB219" i="36"/>
  <c r="FE219" i="36" s="1"/>
  <c r="FB218" i="36"/>
  <c r="FE217" i="36"/>
  <c r="FB217" i="36"/>
  <c r="FB216" i="36"/>
  <c r="FB215" i="36"/>
  <c r="FC214" i="36"/>
  <c r="FB214" i="36"/>
  <c r="FE214" i="36" s="1"/>
  <c r="FB213" i="36"/>
  <c r="FE213" i="36" s="1"/>
  <c r="FB212" i="36"/>
  <c r="FB211" i="36"/>
  <c r="FE211" i="36" s="1"/>
  <c r="FB210" i="36"/>
  <c r="FB209" i="36"/>
  <c r="FE209" i="36" s="1"/>
  <c r="FB208" i="36"/>
  <c r="FB207" i="36"/>
  <c r="FB206" i="36"/>
  <c r="FB205" i="36"/>
  <c r="FE205" i="36" s="1"/>
  <c r="FB204" i="36"/>
  <c r="FG204" i="36" s="1"/>
  <c r="FB203" i="36"/>
  <c r="FE203" i="36" s="1"/>
  <c r="FB202" i="36"/>
  <c r="FG202" i="36" s="1"/>
  <c r="FB201" i="36"/>
  <c r="FE201" i="36" s="1"/>
  <c r="FB200" i="36"/>
  <c r="FB199" i="36"/>
  <c r="FG199" i="36" s="1"/>
  <c r="FB198" i="36"/>
  <c r="FB197" i="36"/>
  <c r="FE197" i="36" s="1"/>
  <c r="FB196" i="36"/>
  <c r="FE196" i="36" s="1"/>
  <c r="FB195" i="36"/>
  <c r="FB194" i="36"/>
  <c r="FB193" i="36"/>
  <c r="FE193" i="36" s="1"/>
  <c r="FB192" i="36"/>
  <c r="FE192" i="36" s="1"/>
  <c r="FB191" i="36"/>
  <c r="FB190" i="36"/>
  <c r="FB189" i="36"/>
  <c r="FE189" i="36" s="1"/>
  <c r="FB188" i="36"/>
  <c r="FB187" i="36"/>
  <c r="FG187" i="36" s="1"/>
  <c r="FB186" i="36"/>
  <c r="FB185" i="36"/>
  <c r="FE185" i="36" s="1"/>
  <c r="FB184" i="36"/>
  <c r="FE184" i="36" s="1"/>
  <c r="FB183" i="36"/>
  <c r="FB182" i="36"/>
  <c r="FG182" i="36" s="1"/>
  <c r="FB181" i="36"/>
  <c r="FE181" i="36" s="1"/>
  <c r="FB180" i="36"/>
  <c r="FG180" i="36" s="1"/>
  <c r="FB179" i="36"/>
  <c r="FG179" i="36" s="1"/>
  <c r="FB178" i="36"/>
  <c r="FB177" i="36"/>
  <c r="FE177" i="36" s="1"/>
  <c r="FB176" i="36"/>
  <c r="FB175" i="36"/>
  <c r="FB174" i="36"/>
  <c r="FG174" i="36" s="1"/>
  <c r="FB173" i="36"/>
  <c r="FB172" i="36"/>
  <c r="FG172" i="36" s="1"/>
  <c r="FB171" i="36"/>
  <c r="FE171" i="36" s="1"/>
  <c r="FB170" i="36"/>
  <c r="FE170" i="36" s="1"/>
  <c r="FB169" i="36"/>
  <c r="FE169" i="36" s="1"/>
  <c r="FB168" i="36"/>
  <c r="FE168" i="36" s="1"/>
  <c r="FB167" i="36"/>
  <c r="FE167" i="36" s="1"/>
  <c r="FB166" i="36"/>
  <c r="FB165" i="36"/>
  <c r="FB164" i="36"/>
  <c r="FB163" i="36"/>
  <c r="FE163" i="36" s="1"/>
  <c r="FB162" i="36"/>
  <c r="FE162" i="36" s="1"/>
  <c r="FB161" i="36"/>
  <c r="FE161" i="36" s="1"/>
  <c r="FB160" i="36"/>
  <c r="FE160" i="36" s="1"/>
  <c r="FB159" i="36"/>
  <c r="FE159" i="36" s="1"/>
  <c r="FB158" i="36"/>
  <c r="FB157" i="36"/>
  <c r="FB156" i="36"/>
  <c r="FG156" i="36" s="1"/>
  <c r="FB155" i="36"/>
  <c r="FE155" i="36" s="1"/>
  <c r="FB154" i="36"/>
  <c r="FB153" i="36"/>
  <c r="FE153" i="36" s="1"/>
  <c r="FB152" i="36"/>
  <c r="FB151" i="36"/>
  <c r="FE151" i="36" s="1"/>
  <c r="FB150" i="36"/>
  <c r="FG150" i="36" s="1"/>
  <c r="FB149" i="36"/>
  <c r="FB148" i="36"/>
  <c r="FB147" i="36"/>
  <c r="FE147" i="36" s="1"/>
  <c r="FB146" i="36"/>
  <c r="FB145" i="36"/>
  <c r="FE145" i="36" s="1"/>
  <c r="FB144" i="36"/>
  <c r="FB143" i="36"/>
  <c r="FE143" i="36" s="1"/>
  <c r="FB142" i="36"/>
  <c r="FB141" i="36"/>
  <c r="FB140" i="36"/>
  <c r="FB139" i="36"/>
  <c r="FE139" i="36" s="1"/>
  <c r="FB138" i="36"/>
  <c r="FE138" i="36" s="1"/>
  <c r="FB137" i="36"/>
  <c r="FE137" i="36" s="1"/>
  <c r="FB136" i="36"/>
  <c r="FE136" i="36" s="1"/>
  <c r="FB135" i="36"/>
  <c r="FE135" i="36" s="1"/>
  <c r="FB134" i="36"/>
  <c r="FB133" i="36"/>
  <c r="FB132" i="36"/>
  <c r="FG132" i="36" s="1"/>
  <c r="FB131" i="36"/>
  <c r="FE131" i="36" s="1"/>
  <c r="FB130" i="36"/>
  <c r="FE130" i="36" s="1"/>
  <c r="FB129" i="36"/>
  <c r="FE129" i="36" s="1"/>
  <c r="FB128" i="36"/>
  <c r="FB127" i="36"/>
  <c r="FE127" i="36" s="1"/>
  <c r="FB126" i="36"/>
  <c r="FG126" i="36" s="1"/>
  <c r="FB125" i="36"/>
  <c r="FB124" i="36"/>
  <c r="FG124" i="36" s="1"/>
  <c r="FB123" i="36"/>
  <c r="FE123" i="36" s="1"/>
  <c r="FB122" i="36"/>
  <c r="FB121" i="36"/>
  <c r="FE121" i="36" s="1"/>
  <c r="FB120" i="36"/>
  <c r="FB119" i="36"/>
  <c r="FE119" i="36" s="1"/>
  <c r="FB118" i="36"/>
  <c r="FB117" i="36"/>
  <c r="FB116" i="36"/>
  <c r="FB115" i="36"/>
  <c r="FE115" i="36" s="1"/>
  <c r="FB114" i="36"/>
  <c r="FB113" i="36"/>
  <c r="FE113" i="36" s="1"/>
  <c r="FB112" i="36"/>
  <c r="FE112" i="36" s="1"/>
  <c r="FB111" i="36"/>
  <c r="FE111" i="36" s="1"/>
  <c r="FB110" i="36"/>
  <c r="FG110" i="36" s="1"/>
  <c r="FB109" i="36"/>
  <c r="FB108" i="36"/>
  <c r="FG108" i="36" s="1"/>
  <c r="FB107" i="36"/>
  <c r="FE107" i="36" s="1"/>
  <c r="FB106" i="36"/>
  <c r="FB105" i="36"/>
  <c r="FE105" i="36" s="1"/>
  <c r="FB104" i="36"/>
  <c r="FB103" i="36"/>
  <c r="FE103" i="36" s="1"/>
  <c r="FB102" i="36"/>
  <c r="FG102" i="36" s="1"/>
  <c r="FB101" i="36"/>
  <c r="FB100" i="36"/>
  <c r="FB99" i="36"/>
  <c r="FE99" i="36" s="1"/>
  <c r="FB98" i="36"/>
  <c r="FB97" i="36"/>
  <c r="FE97" i="36" s="1"/>
  <c r="FB96" i="36"/>
  <c r="FE96" i="36" s="1"/>
  <c r="FB95" i="36"/>
  <c r="FE95" i="36" s="1"/>
  <c r="FB94" i="36"/>
  <c r="FB93" i="36"/>
  <c r="FB92" i="36"/>
  <c r="FE92" i="36" s="1"/>
  <c r="FB91" i="36"/>
  <c r="FE91" i="36" s="1"/>
  <c r="FB90" i="36"/>
  <c r="FB89" i="36"/>
  <c r="FE89" i="36" s="1"/>
  <c r="FB88" i="36"/>
  <c r="FE88" i="36" s="1"/>
  <c r="FB87" i="36"/>
  <c r="FB86" i="36"/>
  <c r="FG86" i="36" s="1"/>
  <c r="FB85" i="36"/>
  <c r="FE85" i="36" s="1"/>
  <c r="FB84" i="36"/>
  <c r="FE84" i="36" s="1"/>
  <c r="FB83" i="36"/>
  <c r="FB82" i="36"/>
  <c r="FB81" i="36"/>
  <c r="FB80" i="36"/>
  <c r="FE80" i="36" s="1"/>
  <c r="FB79" i="36"/>
  <c r="FG79" i="36" s="1"/>
  <c r="FB78" i="36"/>
  <c r="FG78" i="36" s="1"/>
  <c r="FB77" i="36"/>
  <c r="FB76" i="36"/>
  <c r="FE76" i="36" s="1"/>
  <c r="FB75" i="36"/>
  <c r="FE75" i="36" s="1"/>
  <c r="FB74" i="36"/>
  <c r="FB73" i="36"/>
  <c r="FG73" i="36" s="1"/>
  <c r="FB72" i="36"/>
  <c r="FE72" i="36" s="1"/>
  <c r="FB71" i="36"/>
  <c r="FG71" i="36" s="1"/>
  <c r="FB70" i="36"/>
  <c r="FB69" i="36"/>
  <c r="FB68" i="36"/>
  <c r="FE68" i="36" s="1"/>
  <c r="FB67" i="36"/>
  <c r="FB66" i="36"/>
  <c r="FB65" i="36"/>
  <c r="FG65" i="36" s="1"/>
  <c r="FB64" i="36"/>
  <c r="FE64" i="36" s="1"/>
  <c r="FB63" i="36"/>
  <c r="FB62" i="36"/>
  <c r="FG62" i="36" s="1"/>
  <c r="FC61" i="36"/>
  <c r="FB61" i="36"/>
  <c r="FE61" i="36" s="1"/>
  <c r="FB60" i="36"/>
  <c r="FE60" i="36" s="1"/>
  <c r="FB59" i="36"/>
  <c r="FE59" i="36" s="1"/>
  <c r="FB58" i="36"/>
  <c r="FG58" i="36" s="1"/>
  <c r="FB57" i="36"/>
  <c r="FE57" i="36" s="1"/>
  <c r="FB56" i="36"/>
  <c r="FE56" i="36" s="1"/>
  <c r="FC55" i="36"/>
  <c r="FB55" i="36"/>
  <c r="FE55" i="36" s="1"/>
  <c r="FE54" i="36"/>
  <c r="FB54" i="36"/>
  <c r="FG54" i="36" s="1"/>
  <c r="FB53" i="36"/>
  <c r="FE53" i="36" s="1"/>
  <c r="FB52" i="36"/>
  <c r="FE52" i="36" s="1"/>
  <c r="FB51" i="36"/>
  <c r="FE51" i="36" s="1"/>
  <c r="FB50" i="36"/>
  <c r="FG50" i="36" s="1"/>
  <c r="FC49" i="36"/>
  <c r="FB49" i="36"/>
  <c r="FE49" i="36" s="1"/>
  <c r="FB48" i="36"/>
  <c r="FE48" i="36" s="1"/>
  <c r="FC47" i="36"/>
  <c r="FB47" i="36"/>
  <c r="FE47" i="36" s="1"/>
  <c r="FB46" i="36"/>
  <c r="FG46" i="36" s="1"/>
  <c r="FC45" i="36"/>
  <c r="FB45" i="36"/>
  <c r="FE45" i="36" s="1"/>
  <c r="FB44" i="36"/>
  <c r="FE44" i="36" s="1"/>
  <c r="FC43" i="36"/>
  <c r="FB43" i="36"/>
  <c r="FE43" i="36" s="1"/>
  <c r="FB42" i="36"/>
  <c r="FG42" i="36" s="1"/>
  <c r="FC41" i="36"/>
  <c r="FB41" i="36"/>
  <c r="FE41" i="36" s="1"/>
  <c r="FB40" i="36"/>
  <c r="FE40" i="36" s="1"/>
  <c r="FC39" i="36"/>
  <c r="FB39" i="36"/>
  <c r="FE39" i="36" s="1"/>
  <c r="FB38" i="36"/>
  <c r="FG38" i="36" s="1"/>
  <c r="FC37" i="36"/>
  <c r="FB37" i="36"/>
  <c r="FE37" i="36" s="1"/>
  <c r="FB36" i="36"/>
  <c r="FE36" i="36" s="1"/>
  <c r="FC35" i="36"/>
  <c r="FB35" i="36"/>
  <c r="FE35" i="36" s="1"/>
  <c r="FB34" i="36"/>
  <c r="FG34" i="36" s="1"/>
  <c r="FC33" i="36"/>
  <c r="FB33" i="36"/>
  <c r="FE33" i="36" s="1"/>
  <c r="FB32" i="36"/>
  <c r="FE32" i="36" s="1"/>
  <c r="FC31" i="36"/>
  <c r="FB31" i="36"/>
  <c r="FE31" i="36" s="1"/>
  <c r="FB30" i="36"/>
  <c r="FG30" i="36" s="1"/>
  <c r="FC29" i="36"/>
  <c r="FB29" i="36"/>
  <c r="FE29" i="36" s="1"/>
  <c r="FB28" i="36"/>
  <c r="FE28" i="36" s="1"/>
  <c r="FC27" i="36"/>
  <c r="FB27" i="36"/>
  <c r="FE27" i="36" s="1"/>
  <c r="FB26" i="36"/>
  <c r="FG26" i="36" s="1"/>
  <c r="FC25" i="36"/>
  <c r="FB25" i="36"/>
  <c r="FE25" i="36" s="1"/>
  <c r="FB24" i="36"/>
  <c r="FE24" i="36" s="1"/>
  <c r="FC23" i="36"/>
  <c r="FB23" i="36"/>
  <c r="FE23" i="36" s="1"/>
  <c r="FB22" i="36"/>
  <c r="FG22" i="36" s="1"/>
  <c r="FC21" i="36"/>
  <c r="FB21" i="36"/>
  <c r="FE21" i="36" s="1"/>
  <c r="FB20" i="36"/>
  <c r="FE20" i="36" s="1"/>
  <c r="FC19" i="36"/>
  <c r="FB19" i="36"/>
  <c r="FE19" i="36" s="1"/>
  <c r="FB18" i="36"/>
  <c r="FG18" i="36" s="1"/>
  <c r="FC17" i="36"/>
  <c r="FB17" i="36"/>
  <c r="FE17" i="36" s="1"/>
  <c r="FB16" i="36"/>
  <c r="FE16" i="36" s="1"/>
  <c r="FC15" i="36"/>
  <c r="FB15" i="36"/>
  <c r="FE15" i="36" s="1"/>
  <c r="FB14" i="36"/>
  <c r="FG14" i="36" s="1"/>
  <c r="FC13" i="36"/>
  <c r="FB13" i="36"/>
  <c r="FE13" i="36" s="1"/>
  <c r="FB12" i="36"/>
  <c r="FC11" i="36"/>
  <c r="FB11" i="36"/>
  <c r="FE11" i="36" s="1"/>
  <c r="FE10" i="36"/>
  <c r="FB10" i="36"/>
  <c r="FG9" i="36"/>
  <c r="FB9" i="36"/>
  <c r="FE9" i="36" s="1"/>
  <c r="FB8" i="36"/>
  <c r="FE8" i="36" s="1"/>
  <c r="EN506" i="36"/>
  <c r="EQ506" i="36" s="1"/>
  <c r="EN505" i="36"/>
  <c r="EN504" i="36"/>
  <c r="EN503" i="36"/>
  <c r="EN502" i="36"/>
  <c r="EN501" i="36"/>
  <c r="EN500" i="36"/>
  <c r="ES500" i="36" s="1"/>
  <c r="EN499" i="36"/>
  <c r="EN498" i="36"/>
  <c r="EQ498" i="36" s="1"/>
  <c r="EN497" i="36"/>
  <c r="EN496" i="36"/>
  <c r="EN495" i="36"/>
  <c r="EQ495" i="36" s="1"/>
  <c r="EN494" i="36"/>
  <c r="EQ494" i="36" s="1"/>
  <c r="EN493" i="36"/>
  <c r="EN492" i="36"/>
  <c r="EN491" i="36"/>
  <c r="EN490" i="36"/>
  <c r="EQ490" i="36" s="1"/>
  <c r="EN489" i="36"/>
  <c r="EN488" i="36"/>
  <c r="EN487" i="36"/>
  <c r="EQ487" i="36" s="1"/>
  <c r="EN486" i="36"/>
  <c r="EN485" i="36"/>
  <c r="EN484" i="36"/>
  <c r="EN483" i="36"/>
  <c r="ES482" i="36"/>
  <c r="EN482" i="36"/>
  <c r="EN481" i="36"/>
  <c r="EN480" i="36"/>
  <c r="ES480" i="36" s="1"/>
  <c r="EO479" i="36"/>
  <c r="EN479" i="36"/>
  <c r="ES479" i="36" s="1"/>
  <c r="EN478" i="36"/>
  <c r="EN477" i="36"/>
  <c r="EN476" i="36"/>
  <c r="EN475" i="36"/>
  <c r="ES475" i="36" s="1"/>
  <c r="EN474" i="36"/>
  <c r="EO474" i="36" s="1"/>
  <c r="EN473" i="36"/>
  <c r="EN472" i="36"/>
  <c r="EN471" i="36"/>
  <c r="EQ471" i="36" s="1"/>
  <c r="EN470" i="36"/>
  <c r="ES470" i="36" s="1"/>
  <c r="EN469" i="36"/>
  <c r="EN468" i="36"/>
  <c r="EN467" i="36"/>
  <c r="EN466" i="36"/>
  <c r="EO466" i="36" s="1"/>
  <c r="EN465" i="36"/>
  <c r="EN464" i="36"/>
  <c r="EN463" i="36"/>
  <c r="EN462" i="36"/>
  <c r="ES462" i="36" s="1"/>
  <c r="EN461" i="36"/>
  <c r="EO460" i="36"/>
  <c r="EN460" i="36"/>
  <c r="EN459" i="36"/>
  <c r="EN458" i="36"/>
  <c r="EN457" i="36"/>
  <c r="EN456" i="36"/>
  <c r="EN455" i="36"/>
  <c r="EN454" i="36"/>
  <c r="EO454" i="36" s="1"/>
  <c r="EO453" i="36"/>
  <c r="EN453" i="36"/>
  <c r="EQ453" i="36" s="1"/>
  <c r="EN452" i="36"/>
  <c r="EN451" i="36"/>
  <c r="EQ451" i="36" s="1"/>
  <c r="EN450" i="36"/>
  <c r="EN449" i="36"/>
  <c r="EN448" i="36"/>
  <c r="EN447" i="36"/>
  <c r="EN446" i="36"/>
  <c r="EN445" i="36"/>
  <c r="ES445" i="36" s="1"/>
  <c r="EN444" i="36"/>
  <c r="EN443" i="36"/>
  <c r="ES443" i="36" s="1"/>
  <c r="EN442" i="36"/>
  <c r="EN441" i="36"/>
  <c r="EN440" i="36"/>
  <c r="EN439" i="36"/>
  <c r="ES439" i="36" s="1"/>
  <c r="EN438" i="36"/>
  <c r="EN437" i="36"/>
  <c r="EN436" i="36"/>
  <c r="EN435" i="36"/>
  <c r="EN434" i="36"/>
  <c r="EO434" i="36" s="1"/>
  <c r="EN433" i="36"/>
  <c r="EO433" i="36" s="1"/>
  <c r="EN432" i="36"/>
  <c r="EN431" i="36"/>
  <c r="EN430" i="36"/>
  <c r="EN429" i="36"/>
  <c r="EN428" i="36"/>
  <c r="EN427" i="36"/>
  <c r="EN426" i="36"/>
  <c r="ES426" i="36" s="1"/>
  <c r="EN425" i="36"/>
  <c r="EO425" i="36" s="1"/>
  <c r="EN424" i="36"/>
  <c r="EN423" i="36"/>
  <c r="EN422" i="36"/>
  <c r="EN421" i="36"/>
  <c r="EQ421" i="36" s="1"/>
  <c r="EN420" i="36"/>
  <c r="EO420" i="36" s="1"/>
  <c r="EN419" i="36"/>
  <c r="EN418" i="36"/>
  <c r="EN417" i="36"/>
  <c r="EQ417" i="36" s="1"/>
  <c r="EN416" i="36"/>
  <c r="EO416" i="36" s="1"/>
  <c r="EN415" i="36"/>
  <c r="EN414" i="36"/>
  <c r="EN413" i="36"/>
  <c r="EN412" i="36"/>
  <c r="EN411" i="36"/>
  <c r="EN410" i="36"/>
  <c r="EN409" i="36"/>
  <c r="EN408" i="36"/>
  <c r="EO408" i="36" s="1"/>
  <c r="EN407" i="36"/>
  <c r="EN406" i="36"/>
  <c r="EN405" i="36"/>
  <c r="EQ405" i="36" s="1"/>
  <c r="EN404" i="36"/>
  <c r="EO404" i="36" s="1"/>
  <c r="EN403" i="36"/>
  <c r="EN402" i="36"/>
  <c r="EN401" i="36"/>
  <c r="ES401" i="36" s="1"/>
  <c r="EN400" i="36"/>
  <c r="EO400" i="36" s="1"/>
  <c r="EN399" i="36"/>
  <c r="EN398" i="36"/>
  <c r="EN397" i="36"/>
  <c r="EN396" i="36"/>
  <c r="EN395" i="36"/>
  <c r="EN394" i="36"/>
  <c r="EN393" i="36"/>
  <c r="ES393" i="36" s="1"/>
  <c r="EN392" i="36"/>
  <c r="EN391" i="36"/>
  <c r="EN390" i="36"/>
  <c r="EO390" i="36" s="1"/>
  <c r="EN389" i="36"/>
  <c r="EQ389" i="36" s="1"/>
  <c r="EN388" i="36"/>
  <c r="EN387" i="36"/>
  <c r="EN386" i="36"/>
  <c r="EO386" i="36" s="1"/>
  <c r="EN385" i="36"/>
  <c r="ES385" i="36" s="1"/>
  <c r="EN384" i="36"/>
  <c r="EO384" i="36" s="1"/>
  <c r="EN383" i="36"/>
  <c r="EN382" i="36"/>
  <c r="EN381" i="36"/>
  <c r="EN380" i="36"/>
  <c r="EO380" i="36" s="1"/>
  <c r="EN379" i="36"/>
  <c r="EQ379" i="36" s="1"/>
  <c r="EN378" i="36"/>
  <c r="EN377" i="36"/>
  <c r="EN376" i="36"/>
  <c r="EN375" i="36"/>
  <c r="ES375" i="36" s="1"/>
  <c r="EN374" i="36"/>
  <c r="EN373" i="36"/>
  <c r="ES373" i="36" s="1"/>
  <c r="EN372" i="36"/>
  <c r="EO372" i="36" s="1"/>
  <c r="EN371" i="36"/>
  <c r="EN370" i="36"/>
  <c r="EN369" i="36"/>
  <c r="EQ369" i="36" s="1"/>
  <c r="EN368" i="36"/>
  <c r="EN367" i="36"/>
  <c r="EN366" i="36"/>
  <c r="EN365" i="36"/>
  <c r="EN364" i="36"/>
  <c r="EO364" i="36" s="1"/>
  <c r="EN363" i="36"/>
  <c r="EN362" i="36"/>
  <c r="EN361" i="36"/>
  <c r="EQ361" i="36" s="1"/>
  <c r="EN360" i="36"/>
  <c r="EN359" i="36"/>
  <c r="ES359" i="36" s="1"/>
  <c r="EN358" i="36"/>
  <c r="EN357" i="36"/>
  <c r="ES357" i="36" s="1"/>
  <c r="EN356" i="36"/>
  <c r="EO356" i="36" s="1"/>
  <c r="EN355" i="36"/>
  <c r="EN354" i="36"/>
  <c r="EN353" i="36"/>
  <c r="EN352" i="36"/>
  <c r="EN351" i="36"/>
  <c r="EN350" i="36"/>
  <c r="EN349" i="36"/>
  <c r="EN348" i="36"/>
  <c r="EN347" i="36"/>
  <c r="ES347" i="36" s="1"/>
  <c r="EN346" i="36"/>
  <c r="EN345" i="36"/>
  <c r="ES345" i="36" s="1"/>
  <c r="EN344" i="36"/>
  <c r="EN343" i="36"/>
  <c r="EN342" i="36"/>
  <c r="EN341" i="36"/>
  <c r="EN340" i="36"/>
  <c r="EN339" i="36"/>
  <c r="EN338" i="36"/>
  <c r="EN337" i="36"/>
  <c r="EN336" i="36"/>
  <c r="EN335" i="36"/>
  <c r="EN334" i="36"/>
  <c r="EN333" i="36"/>
  <c r="ES333" i="36" s="1"/>
  <c r="EN332" i="36"/>
  <c r="EN331" i="36"/>
  <c r="EO331" i="36" s="1"/>
  <c r="EN330" i="36"/>
  <c r="EN329" i="36"/>
  <c r="EN328" i="36"/>
  <c r="EN327" i="36"/>
  <c r="ES327" i="36" s="1"/>
  <c r="EN326" i="36"/>
  <c r="EN325" i="36"/>
  <c r="EN324" i="36"/>
  <c r="ES324" i="36" s="1"/>
  <c r="EN323" i="36"/>
  <c r="EO323" i="36" s="1"/>
  <c r="EN322" i="36"/>
  <c r="EN321" i="36"/>
  <c r="EN320" i="36"/>
  <c r="EN319" i="36"/>
  <c r="EN318" i="36"/>
  <c r="EN317" i="36"/>
  <c r="ES317" i="36" s="1"/>
  <c r="EN316" i="36"/>
  <c r="ES316" i="36" s="1"/>
  <c r="EQ315" i="36"/>
  <c r="EN315" i="36"/>
  <c r="EO315" i="36" s="1"/>
  <c r="EN314" i="36"/>
  <c r="EN313" i="36"/>
  <c r="EQ312" i="36"/>
  <c r="EN312" i="36"/>
  <c r="EN311" i="36"/>
  <c r="ES311" i="36" s="1"/>
  <c r="EN310" i="36"/>
  <c r="EO309" i="36"/>
  <c r="EN309" i="36"/>
  <c r="ES309" i="36" s="1"/>
  <c r="EN308" i="36"/>
  <c r="EN307" i="36"/>
  <c r="EO307" i="36" s="1"/>
  <c r="EN306" i="36"/>
  <c r="EN305" i="36"/>
  <c r="EN304" i="36"/>
  <c r="EN303" i="36"/>
  <c r="ES303" i="36" s="1"/>
  <c r="EN302" i="36"/>
  <c r="EN301" i="36"/>
  <c r="EN300" i="36"/>
  <c r="EN299" i="36"/>
  <c r="EQ299" i="36" s="1"/>
  <c r="EN298" i="36"/>
  <c r="EN297" i="36"/>
  <c r="EN296" i="36"/>
  <c r="EO296" i="36" s="1"/>
  <c r="EN295" i="36"/>
  <c r="EN294" i="36"/>
  <c r="EN293" i="36"/>
  <c r="EN292" i="36"/>
  <c r="EQ292" i="36" s="1"/>
  <c r="EN291" i="36"/>
  <c r="EN290" i="36"/>
  <c r="EQ290" i="36" s="1"/>
  <c r="EN289" i="36"/>
  <c r="EN288" i="36"/>
  <c r="EN287" i="36"/>
  <c r="EN286" i="36"/>
  <c r="EQ286" i="36" s="1"/>
  <c r="EN285" i="36"/>
  <c r="EN284" i="36"/>
  <c r="EN283" i="36"/>
  <c r="EN282" i="36"/>
  <c r="EQ282" i="36" s="1"/>
  <c r="EN281" i="36"/>
  <c r="ES280" i="36"/>
  <c r="EN280" i="36"/>
  <c r="EN279" i="36"/>
  <c r="EN278" i="36"/>
  <c r="EQ278" i="36" s="1"/>
  <c r="EN277" i="36"/>
  <c r="EN276" i="36"/>
  <c r="EQ276" i="36" s="1"/>
  <c r="EN275" i="36"/>
  <c r="EN274" i="36"/>
  <c r="EQ274" i="36" s="1"/>
  <c r="EN273" i="36"/>
  <c r="EN272" i="36"/>
  <c r="EN271" i="36"/>
  <c r="EN270" i="36"/>
  <c r="EQ270" i="36" s="1"/>
  <c r="EN269" i="36"/>
  <c r="EN268" i="36"/>
  <c r="EN267" i="36"/>
  <c r="EN266" i="36"/>
  <c r="EQ266" i="36" s="1"/>
  <c r="EN265" i="36"/>
  <c r="EN264" i="36"/>
  <c r="ES264" i="36" s="1"/>
  <c r="EN263" i="36"/>
  <c r="EN262" i="36"/>
  <c r="EQ262" i="36" s="1"/>
  <c r="EN261" i="36"/>
  <c r="EN260" i="36"/>
  <c r="EQ260" i="36" s="1"/>
  <c r="EN259" i="36"/>
  <c r="EN258" i="36"/>
  <c r="EQ258" i="36" s="1"/>
  <c r="EN257" i="36"/>
  <c r="EN256" i="36"/>
  <c r="EN255" i="36"/>
  <c r="EN254" i="36"/>
  <c r="EQ254" i="36" s="1"/>
  <c r="EN253" i="36"/>
  <c r="EN252" i="36"/>
  <c r="EN251" i="36"/>
  <c r="EN250" i="36"/>
  <c r="EQ250" i="36" s="1"/>
  <c r="EN249" i="36"/>
  <c r="EN248" i="36"/>
  <c r="ES248" i="36" s="1"/>
  <c r="EN247" i="36"/>
  <c r="EN246" i="36"/>
  <c r="EQ246" i="36" s="1"/>
  <c r="EN245" i="36"/>
  <c r="EN244" i="36"/>
  <c r="EN243" i="36"/>
  <c r="ES242" i="36"/>
  <c r="EN242" i="36"/>
  <c r="EQ242" i="36" s="1"/>
  <c r="EN241" i="36"/>
  <c r="EN240" i="36"/>
  <c r="EN239" i="36"/>
  <c r="EN238" i="36"/>
  <c r="EN237" i="36"/>
  <c r="EN236" i="36"/>
  <c r="EN235" i="36"/>
  <c r="EN234" i="36"/>
  <c r="EQ234" i="36" s="1"/>
  <c r="EN233" i="36"/>
  <c r="EN232" i="36"/>
  <c r="EQ232" i="36" s="1"/>
  <c r="EN231" i="36"/>
  <c r="EN230" i="36"/>
  <c r="EO230" i="36" s="1"/>
  <c r="EN229" i="36"/>
  <c r="EN228" i="36"/>
  <c r="EQ228" i="36" s="1"/>
  <c r="EN227" i="36"/>
  <c r="EN226" i="36"/>
  <c r="EN225" i="36"/>
  <c r="EN224" i="36"/>
  <c r="EQ224" i="36" s="1"/>
  <c r="EN223" i="36"/>
  <c r="ES222" i="36"/>
  <c r="EN222" i="36"/>
  <c r="EQ222" i="36" s="1"/>
  <c r="EN221" i="36"/>
  <c r="EN220" i="36"/>
  <c r="EQ220" i="36" s="1"/>
  <c r="EN219" i="36"/>
  <c r="EN218" i="36"/>
  <c r="EO218" i="36" s="1"/>
  <c r="EN217" i="36"/>
  <c r="EN216" i="36"/>
  <c r="EQ216" i="36" s="1"/>
  <c r="EN215" i="36"/>
  <c r="EO214" i="36"/>
  <c r="EN214" i="36"/>
  <c r="EQ214" i="36" s="1"/>
  <c r="EN213" i="36"/>
  <c r="EN212" i="36"/>
  <c r="EQ212" i="36" s="1"/>
  <c r="EN211" i="36"/>
  <c r="EN210" i="36"/>
  <c r="EN209" i="36"/>
  <c r="EN208" i="36"/>
  <c r="EQ208" i="36" s="1"/>
  <c r="EN207" i="36"/>
  <c r="EN206" i="36"/>
  <c r="EN205" i="36"/>
  <c r="EN204" i="36"/>
  <c r="EQ204" i="36" s="1"/>
  <c r="EN203" i="36"/>
  <c r="EN202" i="36"/>
  <c r="EO202" i="36" s="1"/>
  <c r="EN201" i="36"/>
  <c r="EQ201" i="36" s="1"/>
  <c r="EN200" i="36"/>
  <c r="EQ200" i="36" s="1"/>
  <c r="EN199" i="36"/>
  <c r="EN198" i="36"/>
  <c r="EN197" i="36"/>
  <c r="EN196" i="36"/>
  <c r="EN195" i="36"/>
  <c r="EN194" i="36"/>
  <c r="EN193" i="36"/>
  <c r="EN192" i="36"/>
  <c r="EN191" i="36"/>
  <c r="EN190" i="36"/>
  <c r="EQ190" i="36" s="1"/>
  <c r="EN189" i="36"/>
  <c r="EN188" i="36"/>
  <c r="EQ188" i="36" s="1"/>
  <c r="EN187" i="36"/>
  <c r="EN186" i="36"/>
  <c r="EQ186" i="36" s="1"/>
  <c r="EN185" i="36"/>
  <c r="EN184" i="36"/>
  <c r="EN183" i="36"/>
  <c r="EO183" i="36" s="1"/>
  <c r="EN182" i="36"/>
  <c r="EQ182" i="36" s="1"/>
  <c r="EN181" i="36"/>
  <c r="EN180" i="36"/>
  <c r="EN179" i="36"/>
  <c r="EN178" i="36"/>
  <c r="EQ178" i="36" s="1"/>
  <c r="EN177" i="36"/>
  <c r="EN176" i="36"/>
  <c r="ES176" i="36" s="1"/>
  <c r="EN175" i="36"/>
  <c r="EO175" i="36" s="1"/>
  <c r="EN174" i="36"/>
  <c r="EN173" i="36"/>
  <c r="EN172" i="36"/>
  <c r="ES172" i="36" s="1"/>
  <c r="EN171" i="36"/>
  <c r="EN170" i="36"/>
  <c r="EN169" i="36"/>
  <c r="EN168" i="36"/>
  <c r="EN167" i="36"/>
  <c r="EO167" i="36" s="1"/>
  <c r="EN166" i="36"/>
  <c r="EQ166" i="36" s="1"/>
  <c r="EN165" i="36"/>
  <c r="EN164" i="36"/>
  <c r="EN163" i="36"/>
  <c r="EN162" i="36"/>
  <c r="EQ162" i="36" s="1"/>
  <c r="EN161" i="36"/>
  <c r="EN160" i="36"/>
  <c r="ES160" i="36" s="1"/>
  <c r="EN159" i="36"/>
  <c r="EO159" i="36" s="1"/>
  <c r="EN158" i="36"/>
  <c r="EN157" i="36"/>
  <c r="EN156" i="36"/>
  <c r="ES156" i="36" s="1"/>
  <c r="EN155" i="36"/>
  <c r="EO155" i="36" s="1"/>
  <c r="EN154" i="36"/>
  <c r="EN153" i="36"/>
  <c r="EN152" i="36"/>
  <c r="EN151" i="36"/>
  <c r="EO151" i="36" s="1"/>
  <c r="EN150" i="36"/>
  <c r="EQ150" i="36" s="1"/>
  <c r="EN149" i="36"/>
  <c r="EN148" i="36"/>
  <c r="EN147" i="36"/>
  <c r="EN146" i="36"/>
  <c r="EQ146" i="36" s="1"/>
  <c r="EN145" i="36"/>
  <c r="EN144" i="36"/>
  <c r="ES144" i="36" s="1"/>
  <c r="EN143" i="36"/>
  <c r="EO143" i="36" s="1"/>
  <c r="EN142" i="36"/>
  <c r="EN141" i="36"/>
  <c r="EN140" i="36"/>
  <c r="ES140" i="36" s="1"/>
  <c r="EN139" i="36"/>
  <c r="EN138" i="36"/>
  <c r="EQ138" i="36" s="1"/>
  <c r="EN137" i="36"/>
  <c r="EN136" i="36"/>
  <c r="EQ136" i="36" s="1"/>
  <c r="EN135" i="36"/>
  <c r="EN134" i="36"/>
  <c r="ES134" i="36" s="1"/>
  <c r="EN133" i="36"/>
  <c r="EN132" i="36"/>
  <c r="EN131" i="36"/>
  <c r="EO131" i="36" s="1"/>
  <c r="EN130" i="36"/>
  <c r="EN129" i="36"/>
  <c r="EN128" i="36"/>
  <c r="EQ128" i="36" s="1"/>
  <c r="EN127" i="36"/>
  <c r="EN126" i="36"/>
  <c r="EN125" i="36"/>
  <c r="EN124" i="36"/>
  <c r="EN123" i="36"/>
  <c r="EN122" i="36"/>
  <c r="EN121" i="36"/>
  <c r="EN120" i="36"/>
  <c r="EN119" i="36"/>
  <c r="EN118" i="36"/>
  <c r="EN117" i="36"/>
  <c r="EN116" i="36"/>
  <c r="ES116" i="36" s="1"/>
  <c r="EN115" i="36"/>
  <c r="EO115" i="36" s="1"/>
  <c r="EN114" i="36"/>
  <c r="EN113" i="36"/>
  <c r="EN112" i="36"/>
  <c r="EQ112" i="36" s="1"/>
  <c r="EN111" i="36"/>
  <c r="EN110" i="36"/>
  <c r="ES110" i="36" s="1"/>
  <c r="EN109" i="36"/>
  <c r="EN108" i="36"/>
  <c r="ES108" i="36" s="1"/>
  <c r="EN107" i="36"/>
  <c r="EO107" i="36" s="1"/>
  <c r="EN106" i="36"/>
  <c r="EQ106" i="36" s="1"/>
  <c r="EN105" i="36"/>
  <c r="EN104" i="36"/>
  <c r="EQ104" i="36" s="1"/>
  <c r="EN103" i="36"/>
  <c r="EN102" i="36"/>
  <c r="ES102" i="36" s="1"/>
  <c r="EN101" i="36"/>
  <c r="EN100" i="36"/>
  <c r="EN99" i="36"/>
  <c r="EO99" i="36" s="1"/>
  <c r="EN98" i="36"/>
  <c r="EQ98" i="36" s="1"/>
  <c r="EN97" i="36"/>
  <c r="EN96" i="36"/>
  <c r="EQ96" i="36" s="1"/>
  <c r="EN95" i="36"/>
  <c r="EN94" i="36"/>
  <c r="EN93" i="36"/>
  <c r="EN92" i="36"/>
  <c r="ES92" i="36" s="1"/>
  <c r="EN91" i="36"/>
  <c r="EO91" i="36" s="1"/>
  <c r="EN90" i="36"/>
  <c r="EQ90" i="36" s="1"/>
  <c r="EN89" i="36"/>
  <c r="EN88" i="36"/>
  <c r="EQ88" i="36" s="1"/>
  <c r="EN87" i="36"/>
  <c r="EN86" i="36"/>
  <c r="ES86" i="36" s="1"/>
  <c r="EN85" i="36"/>
  <c r="EN84" i="36"/>
  <c r="ES84" i="36" s="1"/>
  <c r="EN83" i="36"/>
  <c r="EN82" i="36"/>
  <c r="EQ82" i="36" s="1"/>
  <c r="EN81" i="36"/>
  <c r="EN80" i="36"/>
  <c r="EN79" i="36"/>
  <c r="EN78" i="36"/>
  <c r="ES78" i="36" s="1"/>
  <c r="EN77" i="36"/>
  <c r="EN76" i="36"/>
  <c r="EN75" i="36"/>
  <c r="EN74" i="36"/>
  <c r="EQ74" i="36" s="1"/>
  <c r="EN73" i="36"/>
  <c r="EN72" i="36"/>
  <c r="EN71" i="36"/>
  <c r="EN70" i="36"/>
  <c r="EN69" i="36"/>
  <c r="EN68" i="36"/>
  <c r="EQ68" i="36" s="1"/>
  <c r="EN67" i="36"/>
  <c r="EQ67" i="36" s="1"/>
  <c r="EN66" i="36"/>
  <c r="ES66" i="36" s="1"/>
  <c r="EN65" i="36"/>
  <c r="EN64" i="36"/>
  <c r="ES64" i="36" s="1"/>
  <c r="EN63" i="36"/>
  <c r="EN62" i="36"/>
  <c r="EN61" i="36"/>
  <c r="EN60" i="36"/>
  <c r="EN59" i="36"/>
  <c r="EQ59" i="36" s="1"/>
  <c r="EN58" i="36"/>
  <c r="EQ58" i="36" s="1"/>
  <c r="EN57" i="36"/>
  <c r="EN56" i="36"/>
  <c r="EN55" i="36"/>
  <c r="EN54" i="36"/>
  <c r="EQ54" i="36" s="1"/>
  <c r="EN53" i="36"/>
  <c r="EN52" i="36"/>
  <c r="EQ52" i="36" s="1"/>
  <c r="EN51" i="36"/>
  <c r="EQ51" i="36" s="1"/>
  <c r="EO50" i="36"/>
  <c r="EN50" i="36"/>
  <c r="EQ50" i="36" s="1"/>
  <c r="ES49" i="36"/>
  <c r="EN49" i="36"/>
  <c r="EQ49" i="36" s="1"/>
  <c r="EN48" i="36"/>
  <c r="ES48" i="36" s="1"/>
  <c r="EN47" i="36"/>
  <c r="EQ47" i="36" s="1"/>
  <c r="EQ46" i="36"/>
  <c r="EN46" i="36"/>
  <c r="EO46" i="36" s="1"/>
  <c r="ES45" i="36"/>
  <c r="EN45" i="36"/>
  <c r="EQ45" i="36" s="1"/>
  <c r="EN44" i="36"/>
  <c r="ES44" i="36" s="1"/>
  <c r="EQ43" i="36"/>
  <c r="EN43" i="36"/>
  <c r="ES43" i="36" s="1"/>
  <c r="EQ42" i="36"/>
  <c r="EN42" i="36"/>
  <c r="EO42" i="36" s="1"/>
  <c r="ES41" i="36"/>
  <c r="EN41" i="36"/>
  <c r="EQ41" i="36" s="1"/>
  <c r="EN40" i="36"/>
  <c r="ES40" i="36" s="1"/>
  <c r="EN39" i="36"/>
  <c r="EQ39" i="36" s="1"/>
  <c r="EQ38" i="36"/>
  <c r="EN38" i="36"/>
  <c r="EO38" i="36" s="1"/>
  <c r="ES37" i="36"/>
  <c r="EN37" i="36"/>
  <c r="EQ37" i="36" s="1"/>
  <c r="EN36" i="36"/>
  <c r="ES36" i="36" s="1"/>
  <c r="EQ35" i="36"/>
  <c r="EN35" i="36"/>
  <c r="ES35" i="36" s="1"/>
  <c r="EQ34" i="36"/>
  <c r="EN34" i="36"/>
  <c r="EO34" i="36" s="1"/>
  <c r="ES33" i="36"/>
  <c r="EN33" i="36"/>
  <c r="EQ33" i="36" s="1"/>
  <c r="EN32" i="36"/>
  <c r="ES32" i="36" s="1"/>
  <c r="EN31" i="36"/>
  <c r="EQ31" i="36" s="1"/>
  <c r="EQ30" i="36"/>
  <c r="EN30" i="36"/>
  <c r="EO30" i="36" s="1"/>
  <c r="ES29" i="36"/>
  <c r="EN29" i="36"/>
  <c r="EQ29" i="36" s="1"/>
  <c r="EN28" i="36"/>
  <c r="ES28" i="36" s="1"/>
  <c r="EQ27" i="36"/>
  <c r="EN27" i="36"/>
  <c r="ES27" i="36" s="1"/>
  <c r="EQ26" i="36"/>
  <c r="EN26" i="36"/>
  <c r="EO26" i="36" s="1"/>
  <c r="ES25" i="36"/>
  <c r="EN25" i="36"/>
  <c r="EQ25" i="36" s="1"/>
  <c r="EN24" i="36"/>
  <c r="ES24" i="36" s="1"/>
  <c r="EN23" i="36"/>
  <c r="EQ23" i="36" s="1"/>
  <c r="EQ22" i="36"/>
  <c r="EN22" i="36"/>
  <c r="EO22" i="36" s="1"/>
  <c r="ES21" i="36"/>
  <c r="EN21" i="36"/>
  <c r="EQ21" i="36" s="1"/>
  <c r="EN20" i="36"/>
  <c r="ES20" i="36" s="1"/>
  <c r="EO19" i="36"/>
  <c r="EN19" i="36"/>
  <c r="ES19" i="36" s="1"/>
  <c r="EN18" i="36"/>
  <c r="EO18" i="36" s="1"/>
  <c r="EN17" i="36"/>
  <c r="EQ17" i="36" s="1"/>
  <c r="EN16" i="36"/>
  <c r="ES16" i="36" s="1"/>
  <c r="EQ15" i="36"/>
  <c r="EN15" i="36"/>
  <c r="ES15" i="36" s="1"/>
  <c r="EQ14" i="36"/>
  <c r="EN14" i="36"/>
  <c r="EO14" i="36" s="1"/>
  <c r="ES13" i="36"/>
  <c r="EN13" i="36"/>
  <c r="EQ13" i="36" s="1"/>
  <c r="EN12" i="36"/>
  <c r="EO11" i="36"/>
  <c r="EN11" i="36"/>
  <c r="ES11" i="36" s="1"/>
  <c r="ES10" i="36"/>
  <c r="EN10" i="36"/>
  <c r="EO10" i="36" s="1"/>
  <c r="EN9" i="36"/>
  <c r="EQ9" i="36" s="1"/>
  <c r="EN8" i="36"/>
  <c r="EN7" i="36"/>
  <c r="ES7" i="36" s="1"/>
  <c r="DZ506" i="36"/>
  <c r="DZ505" i="36"/>
  <c r="EA505" i="36" s="1"/>
  <c r="DZ504" i="36"/>
  <c r="EA503" i="36"/>
  <c r="DZ503" i="36"/>
  <c r="DZ502" i="36"/>
  <c r="DZ501" i="36"/>
  <c r="EA500" i="36"/>
  <c r="DZ500" i="36"/>
  <c r="DZ499" i="36"/>
  <c r="EC499" i="36" s="1"/>
  <c r="DZ498" i="36"/>
  <c r="EE497" i="36"/>
  <c r="DZ497" i="36"/>
  <c r="EC497" i="36" s="1"/>
  <c r="DZ496" i="36"/>
  <c r="DZ495" i="36"/>
  <c r="EC495" i="36" s="1"/>
  <c r="EC494" i="36"/>
  <c r="DZ494" i="36"/>
  <c r="DZ493" i="36"/>
  <c r="DZ492" i="36"/>
  <c r="DZ491" i="36"/>
  <c r="DZ490" i="36"/>
  <c r="DZ489" i="36"/>
  <c r="EA489" i="36" s="1"/>
  <c r="DZ488" i="36"/>
  <c r="EA487" i="36"/>
  <c r="DZ487" i="36"/>
  <c r="DZ486" i="36"/>
  <c r="DZ485" i="36"/>
  <c r="DZ484" i="36"/>
  <c r="EA484" i="36" s="1"/>
  <c r="DZ483" i="36"/>
  <c r="EC483" i="36" s="1"/>
  <c r="DZ482" i="36"/>
  <c r="DZ481" i="36"/>
  <c r="DZ480" i="36"/>
  <c r="EE480" i="36" s="1"/>
  <c r="DZ479" i="36"/>
  <c r="EC479" i="36" s="1"/>
  <c r="DZ478" i="36"/>
  <c r="EC478" i="36" s="1"/>
  <c r="DZ477" i="36"/>
  <c r="DZ476" i="36"/>
  <c r="DZ475" i="36"/>
  <c r="EE475" i="36" s="1"/>
  <c r="DZ474" i="36"/>
  <c r="DZ473" i="36"/>
  <c r="EA473" i="36" s="1"/>
  <c r="DZ472" i="36"/>
  <c r="DZ471" i="36"/>
  <c r="DZ470" i="36"/>
  <c r="DZ469" i="36"/>
  <c r="DZ468" i="36"/>
  <c r="EA468" i="36" s="1"/>
  <c r="DZ467" i="36"/>
  <c r="EC467" i="36" s="1"/>
  <c r="DZ466" i="36"/>
  <c r="DZ465" i="36"/>
  <c r="EC465" i="36" s="1"/>
  <c r="DZ464" i="36"/>
  <c r="EE464" i="36" s="1"/>
  <c r="DZ463" i="36"/>
  <c r="EC463" i="36" s="1"/>
  <c r="DZ462" i="36"/>
  <c r="EC462" i="36" s="1"/>
  <c r="DZ461" i="36"/>
  <c r="DZ460" i="36"/>
  <c r="DZ459" i="36"/>
  <c r="EE459" i="36" s="1"/>
  <c r="DZ458" i="36"/>
  <c r="DZ457" i="36"/>
  <c r="DZ456" i="36"/>
  <c r="DZ455" i="36"/>
  <c r="EE455" i="36" s="1"/>
  <c r="DZ454" i="36"/>
  <c r="EA454" i="36" s="1"/>
  <c r="DZ453" i="36"/>
  <c r="DZ452" i="36"/>
  <c r="EA452" i="36" s="1"/>
  <c r="DZ451" i="36"/>
  <c r="EE451" i="36" s="1"/>
  <c r="DZ450" i="36"/>
  <c r="EA450" i="36" s="1"/>
  <c r="DZ449" i="36"/>
  <c r="DZ448" i="36"/>
  <c r="DZ447" i="36"/>
  <c r="EE447" i="36" s="1"/>
  <c r="DZ446" i="36"/>
  <c r="DZ445" i="36"/>
  <c r="DZ444" i="36"/>
  <c r="DZ443" i="36"/>
  <c r="EC443" i="36" s="1"/>
  <c r="DZ442" i="36"/>
  <c r="DZ441" i="36"/>
  <c r="DZ440" i="36"/>
  <c r="DZ439" i="36"/>
  <c r="DZ438" i="36"/>
  <c r="EC438" i="36" s="1"/>
  <c r="DZ437" i="36"/>
  <c r="DZ436" i="36"/>
  <c r="EA436" i="36" s="1"/>
  <c r="DZ435" i="36"/>
  <c r="DZ434" i="36"/>
  <c r="DZ433" i="36"/>
  <c r="EE433" i="36" s="1"/>
  <c r="DZ432" i="36"/>
  <c r="DZ431" i="36"/>
  <c r="EC431" i="36" s="1"/>
  <c r="DZ430" i="36"/>
  <c r="DZ429" i="36"/>
  <c r="DZ428" i="36"/>
  <c r="EA428" i="36" s="1"/>
  <c r="DZ427" i="36"/>
  <c r="EC427" i="36" s="1"/>
  <c r="DZ426" i="36"/>
  <c r="EC426" i="36" s="1"/>
  <c r="DZ425" i="36"/>
  <c r="EE425" i="36" s="1"/>
  <c r="DZ424" i="36"/>
  <c r="DZ423" i="36"/>
  <c r="DZ422" i="36"/>
  <c r="EE422" i="36" s="1"/>
  <c r="DZ421" i="36"/>
  <c r="DZ420" i="36"/>
  <c r="EA420" i="36" s="1"/>
  <c r="DZ419" i="36"/>
  <c r="EC419" i="36" s="1"/>
  <c r="DZ418" i="36"/>
  <c r="EC418" i="36" s="1"/>
  <c r="DZ417" i="36"/>
  <c r="EE417" i="36" s="1"/>
  <c r="DZ416" i="36"/>
  <c r="DZ415" i="36"/>
  <c r="EE415" i="36" s="1"/>
  <c r="DZ414" i="36"/>
  <c r="EC414" i="36" s="1"/>
  <c r="DZ413" i="36"/>
  <c r="EE413" i="36" s="1"/>
  <c r="DZ412" i="36"/>
  <c r="DZ411" i="36"/>
  <c r="EC411" i="36" s="1"/>
  <c r="DZ410" i="36"/>
  <c r="EC410" i="36" s="1"/>
  <c r="DZ409" i="36"/>
  <c r="EC409" i="36" s="1"/>
  <c r="DZ408" i="36"/>
  <c r="EC408" i="36" s="1"/>
  <c r="DZ407" i="36"/>
  <c r="EC407" i="36" s="1"/>
  <c r="DZ406" i="36"/>
  <c r="DZ405" i="36"/>
  <c r="DZ404" i="36"/>
  <c r="DZ403" i="36"/>
  <c r="EC403" i="36" s="1"/>
  <c r="DZ402" i="36"/>
  <c r="DZ401" i="36"/>
  <c r="EC401" i="36" s="1"/>
  <c r="DZ400" i="36"/>
  <c r="EC400" i="36" s="1"/>
  <c r="DZ399" i="36"/>
  <c r="EC399" i="36" s="1"/>
  <c r="DZ398" i="36"/>
  <c r="DZ397" i="36"/>
  <c r="DZ396" i="36"/>
  <c r="EE396" i="36" s="1"/>
  <c r="DZ395" i="36"/>
  <c r="EC395" i="36" s="1"/>
  <c r="DZ394" i="36"/>
  <c r="EC394" i="36" s="1"/>
  <c r="DZ393" i="36"/>
  <c r="EC393" i="36" s="1"/>
  <c r="DZ392" i="36"/>
  <c r="EC392" i="36" s="1"/>
  <c r="DZ391" i="36"/>
  <c r="EC391" i="36" s="1"/>
  <c r="DZ390" i="36"/>
  <c r="EE390" i="36" s="1"/>
  <c r="DZ389" i="36"/>
  <c r="DZ388" i="36"/>
  <c r="EE388" i="36" s="1"/>
  <c r="DZ387" i="36"/>
  <c r="EC387" i="36" s="1"/>
  <c r="DZ386" i="36"/>
  <c r="DZ385" i="36"/>
  <c r="DZ384" i="36"/>
  <c r="DZ383" i="36"/>
  <c r="EC383" i="36" s="1"/>
  <c r="DZ382" i="36"/>
  <c r="EC382" i="36" s="1"/>
  <c r="DZ381" i="36"/>
  <c r="EC381" i="36" s="1"/>
  <c r="DZ380" i="36"/>
  <c r="EE380" i="36" s="1"/>
  <c r="DZ379" i="36"/>
  <c r="EC379" i="36" s="1"/>
  <c r="DZ378" i="36"/>
  <c r="EC378" i="36" s="1"/>
  <c r="DZ377" i="36"/>
  <c r="DZ376" i="36"/>
  <c r="EE376" i="36" s="1"/>
  <c r="DZ375" i="36"/>
  <c r="DZ374" i="36"/>
  <c r="EC374" i="36" s="1"/>
  <c r="DZ373" i="36"/>
  <c r="EE373" i="36" s="1"/>
  <c r="DZ372" i="36"/>
  <c r="EE372" i="36" s="1"/>
  <c r="DZ371" i="36"/>
  <c r="EE371" i="36" s="1"/>
  <c r="DZ370" i="36"/>
  <c r="DZ369" i="36"/>
  <c r="DZ368" i="36"/>
  <c r="EC368" i="36" s="1"/>
  <c r="DZ367" i="36"/>
  <c r="EC367" i="36" s="1"/>
  <c r="DZ366" i="36"/>
  <c r="EC366" i="36" s="1"/>
  <c r="DZ365" i="36"/>
  <c r="EC365" i="36" s="1"/>
  <c r="DZ364" i="36"/>
  <c r="EC364" i="36" s="1"/>
  <c r="DZ363" i="36"/>
  <c r="DZ362" i="36"/>
  <c r="DZ361" i="36"/>
  <c r="EE361" i="36" s="1"/>
  <c r="DZ360" i="36"/>
  <c r="EC360" i="36" s="1"/>
  <c r="DZ359" i="36"/>
  <c r="DZ358" i="36"/>
  <c r="EC358" i="36" s="1"/>
  <c r="DZ357" i="36"/>
  <c r="EC357" i="36" s="1"/>
  <c r="DZ356" i="36"/>
  <c r="EC356" i="36" s="1"/>
  <c r="DZ355" i="36"/>
  <c r="EE355" i="36" s="1"/>
  <c r="DZ354" i="36"/>
  <c r="DZ353" i="36"/>
  <c r="DZ352" i="36"/>
  <c r="EC352" i="36" s="1"/>
  <c r="DZ351" i="36"/>
  <c r="DZ350" i="36"/>
  <c r="EC350" i="36" s="1"/>
  <c r="DZ349" i="36"/>
  <c r="EC349" i="36" s="1"/>
  <c r="DZ348" i="36"/>
  <c r="EC348" i="36" s="1"/>
  <c r="DZ347" i="36"/>
  <c r="DZ346" i="36"/>
  <c r="DZ345" i="36"/>
  <c r="DZ344" i="36"/>
  <c r="EC344" i="36" s="1"/>
  <c r="DZ343" i="36"/>
  <c r="EC343" i="36" s="1"/>
  <c r="DZ342" i="36"/>
  <c r="EC342" i="36" s="1"/>
  <c r="DZ341" i="36"/>
  <c r="DZ340" i="36"/>
  <c r="EC340" i="36" s="1"/>
  <c r="DZ339" i="36"/>
  <c r="EC339" i="36" s="1"/>
  <c r="DZ338" i="36"/>
  <c r="EC338" i="36" s="1"/>
  <c r="DZ337" i="36"/>
  <c r="DZ336" i="36"/>
  <c r="EC336" i="36" s="1"/>
  <c r="DZ335" i="36"/>
  <c r="DZ334" i="36"/>
  <c r="DZ333" i="36"/>
  <c r="DZ332" i="36"/>
  <c r="EC332" i="36" s="1"/>
  <c r="DZ331" i="36"/>
  <c r="DZ330" i="36"/>
  <c r="EC330" i="36" s="1"/>
  <c r="DZ329" i="36"/>
  <c r="EE329" i="36" s="1"/>
  <c r="DZ328" i="36"/>
  <c r="EC328" i="36" s="1"/>
  <c r="DZ327" i="36"/>
  <c r="DZ326" i="36"/>
  <c r="DZ325" i="36"/>
  <c r="EC325" i="36" s="1"/>
  <c r="DZ324" i="36"/>
  <c r="EC324" i="36" s="1"/>
  <c r="DZ323" i="36"/>
  <c r="EE323" i="36" s="1"/>
  <c r="DZ322" i="36"/>
  <c r="EC322" i="36" s="1"/>
  <c r="DZ321" i="36"/>
  <c r="EE321" i="36" s="1"/>
  <c r="DZ320" i="36"/>
  <c r="EC320" i="36" s="1"/>
  <c r="DZ319" i="36"/>
  <c r="EC319" i="36" s="1"/>
  <c r="DZ318" i="36"/>
  <c r="DZ317" i="36"/>
  <c r="EC317" i="36" s="1"/>
  <c r="DZ316" i="36"/>
  <c r="EC316" i="36" s="1"/>
  <c r="DZ315" i="36"/>
  <c r="EE315" i="36" s="1"/>
  <c r="DZ314" i="36"/>
  <c r="EC314" i="36" s="1"/>
  <c r="DZ313" i="36"/>
  <c r="DZ312" i="36"/>
  <c r="EC312" i="36" s="1"/>
  <c r="DZ311" i="36"/>
  <c r="DZ310" i="36"/>
  <c r="DZ309" i="36"/>
  <c r="EC309" i="36" s="1"/>
  <c r="DZ308" i="36"/>
  <c r="EC308" i="36" s="1"/>
  <c r="DZ307" i="36"/>
  <c r="DZ306" i="36"/>
  <c r="DZ305" i="36"/>
  <c r="EC305" i="36" s="1"/>
  <c r="DZ304" i="36"/>
  <c r="EC304" i="36" s="1"/>
  <c r="DZ303" i="36"/>
  <c r="EC303" i="36" s="1"/>
  <c r="DZ302" i="36"/>
  <c r="EC302" i="36" s="1"/>
  <c r="EE301" i="36"/>
  <c r="DZ301" i="36"/>
  <c r="DZ300" i="36"/>
  <c r="EC300" i="36" s="1"/>
  <c r="DZ299" i="36"/>
  <c r="EC298" i="36"/>
  <c r="DZ298" i="36"/>
  <c r="EE297" i="36"/>
  <c r="DZ297" i="36"/>
  <c r="DZ296" i="36"/>
  <c r="DZ295" i="36"/>
  <c r="DZ294" i="36"/>
  <c r="DZ293" i="36"/>
  <c r="EE293" i="36" s="1"/>
  <c r="EC292" i="36"/>
  <c r="DZ292" i="36"/>
  <c r="EA291" i="36"/>
  <c r="DZ291" i="36"/>
  <c r="DZ290" i="36"/>
  <c r="EC290" i="36" s="1"/>
  <c r="DZ289" i="36"/>
  <c r="EC289" i="36" s="1"/>
  <c r="DZ288" i="36"/>
  <c r="EC288" i="36" s="1"/>
  <c r="DZ287" i="36"/>
  <c r="EE287" i="36" s="1"/>
  <c r="DZ286" i="36"/>
  <c r="DZ285" i="36"/>
  <c r="DZ284" i="36"/>
  <c r="EC284" i="36" s="1"/>
  <c r="DZ283" i="36"/>
  <c r="EC283" i="36" s="1"/>
  <c r="DZ282" i="36"/>
  <c r="EC282" i="36" s="1"/>
  <c r="DZ281" i="36"/>
  <c r="EC281" i="36" s="1"/>
  <c r="DZ280" i="36"/>
  <c r="EC280" i="36" s="1"/>
  <c r="DZ279" i="36"/>
  <c r="DZ278" i="36"/>
  <c r="DZ277" i="36"/>
  <c r="EE277" i="36" s="1"/>
  <c r="DZ276" i="36"/>
  <c r="EC276" i="36" s="1"/>
  <c r="DZ275" i="36"/>
  <c r="EC275" i="36" s="1"/>
  <c r="DZ274" i="36"/>
  <c r="EC274" i="36" s="1"/>
  <c r="DZ273" i="36"/>
  <c r="DZ272" i="36"/>
  <c r="EC272" i="36" s="1"/>
  <c r="DZ271" i="36"/>
  <c r="EE271" i="36" s="1"/>
  <c r="DZ270" i="36"/>
  <c r="DZ269" i="36"/>
  <c r="DZ268" i="36"/>
  <c r="EC268" i="36" s="1"/>
  <c r="DZ267" i="36"/>
  <c r="DZ266" i="36"/>
  <c r="EC266" i="36" s="1"/>
  <c r="DZ265" i="36"/>
  <c r="EC265" i="36" s="1"/>
  <c r="DZ264" i="36"/>
  <c r="EC264" i="36" s="1"/>
  <c r="DZ263" i="36"/>
  <c r="DZ262" i="36"/>
  <c r="DZ261" i="36"/>
  <c r="EE261" i="36" s="1"/>
  <c r="DZ260" i="36"/>
  <c r="EC260" i="36" s="1"/>
  <c r="DZ259" i="36"/>
  <c r="DZ258" i="36"/>
  <c r="EC258" i="36" s="1"/>
  <c r="DZ257" i="36"/>
  <c r="DZ256" i="36"/>
  <c r="EC256" i="36" s="1"/>
  <c r="DZ255" i="36"/>
  <c r="EE255" i="36" s="1"/>
  <c r="DZ254" i="36"/>
  <c r="DZ253" i="36"/>
  <c r="EE253" i="36" s="1"/>
  <c r="DZ252" i="36"/>
  <c r="EC252" i="36" s="1"/>
  <c r="DZ251" i="36"/>
  <c r="EC251" i="36" s="1"/>
  <c r="DZ250" i="36"/>
  <c r="EC250" i="36" s="1"/>
  <c r="DZ249" i="36"/>
  <c r="EC249" i="36" s="1"/>
  <c r="DZ248" i="36"/>
  <c r="EC248" i="36" s="1"/>
  <c r="DZ247" i="36"/>
  <c r="DZ246" i="36"/>
  <c r="DZ245" i="36"/>
  <c r="DZ244" i="36"/>
  <c r="EC244" i="36" s="1"/>
  <c r="DZ243" i="36"/>
  <c r="DZ242" i="36"/>
  <c r="EC242" i="36" s="1"/>
  <c r="DZ241" i="36"/>
  <c r="DZ240" i="36"/>
  <c r="EE240" i="36" s="1"/>
  <c r="DZ239" i="36"/>
  <c r="EE239" i="36" s="1"/>
  <c r="DZ238" i="36"/>
  <c r="DZ237" i="36"/>
  <c r="DZ236" i="36"/>
  <c r="EE236" i="36" s="1"/>
  <c r="DZ235" i="36"/>
  <c r="EE235" i="36" s="1"/>
  <c r="DZ234" i="36"/>
  <c r="EC234" i="36" s="1"/>
  <c r="DZ233" i="36"/>
  <c r="DZ232" i="36"/>
  <c r="EE232" i="36" s="1"/>
  <c r="DZ231" i="36"/>
  <c r="EE231" i="36" s="1"/>
  <c r="DZ230" i="36"/>
  <c r="DZ229" i="36"/>
  <c r="DZ228" i="36"/>
  <c r="EE228" i="36" s="1"/>
  <c r="DZ227" i="36"/>
  <c r="EE227" i="36" s="1"/>
  <c r="DZ226" i="36"/>
  <c r="DZ225" i="36"/>
  <c r="DZ224" i="36"/>
  <c r="DZ223" i="36"/>
  <c r="EE223" i="36" s="1"/>
  <c r="EA222" i="36"/>
  <c r="DZ222" i="36"/>
  <c r="DZ221" i="36"/>
  <c r="DZ220" i="36"/>
  <c r="DZ219" i="36"/>
  <c r="EE219" i="36" s="1"/>
  <c r="DZ218" i="36"/>
  <c r="EC218" i="36" s="1"/>
  <c r="DZ217" i="36"/>
  <c r="DZ216" i="36"/>
  <c r="DZ215" i="36"/>
  <c r="EE215" i="36" s="1"/>
  <c r="DZ214" i="36"/>
  <c r="DZ213" i="36"/>
  <c r="EA213" i="36" s="1"/>
  <c r="DZ212" i="36"/>
  <c r="DZ211" i="36"/>
  <c r="EE211" i="36" s="1"/>
  <c r="DZ210" i="36"/>
  <c r="EC210" i="36" s="1"/>
  <c r="DZ209" i="36"/>
  <c r="DZ208" i="36"/>
  <c r="EE208" i="36" s="1"/>
  <c r="DZ207" i="36"/>
  <c r="EE207" i="36" s="1"/>
  <c r="DZ206" i="36"/>
  <c r="EE206" i="36" s="1"/>
  <c r="DZ205" i="36"/>
  <c r="DZ204" i="36"/>
  <c r="EC204" i="36" s="1"/>
  <c r="DZ203" i="36"/>
  <c r="EE203" i="36" s="1"/>
  <c r="DZ202" i="36"/>
  <c r="DZ201" i="36"/>
  <c r="DZ200" i="36"/>
  <c r="EE200" i="36" s="1"/>
  <c r="DZ199" i="36"/>
  <c r="EE199" i="36" s="1"/>
  <c r="DZ198" i="36"/>
  <c r="DZ197" i="36"/>
  <c r="DZ196" i="36"/>
  <c r="DZ195" i="36"/>
  <c r="EE195" i="36" s="1"/>
  <c r="DZ194" i="36"/>
  <c r="EC194" i="36" s="1"/>
  <c r="DZ193" i="36"/>
  <c r="DZ192" i="36"/>
  <c r="DZ191" i="36"/>
  <c r="EE191" i="36" s="1"/>
  <c r="DZ190" i="36"/>
  <c r="DZ189" i="36"/>
  <c r="DZ188" i="36"/>
  <c r="DZ187" i="36"/>
  <c r="EE187" i="36" s="1"/>
  <c r="DZ186" i="36"/>
  <c r="DZ185" i="36"/>
  <c r="DZ184" i="36"/>
  <c r="DZ183" i="36"/>
  <c r="EE183" i="36" s="1"/>
  <c r="DZ182" i="36"/>
  <c r="EE182" i="36" s="1"/>
  <c r="DZ181" i="36"/>
  <c r="DZ180" i="36"/>
  <c r="EC180" i="36" s="1"/>
  <c r="DZ179" i="36"/>
  <c r="EE179" i="36" s="1"/>
  <c r="DZ178" i="36"/>
  <c r="DZ177" i="36"/>
  <c r="DZ176" i="36"/>
  <c r="EE176" i="36" s="1"/>
  <c r="DZ175" i="36"/>
  <c r="EE175" i="36" s="1"/>
  <c r="DZ174" i="36"/>
  <c r="EE174" i="36" s="1"/>
  <c r="DZ173" i="36"/>
  <c r="EA173" i="36" s="1"/>
  <c r="DZ172" i="36"/>
  <c r="DZ171" i="36"/>
  <c r="EE171" i="36" s="1"/>
  <c r="DZ170" i="36"/>
  <c r="EC170" i="36" s="1"/>
  <c r="DZ169" i="36"/>
  <c r="DZ168" i="36"/>
  <c r="EE168" i="36" s="1"/>
  <c r="DZ167" i="36"/>
  <c r="EE167" i="36" s="1"/>
  <c r="DZ166" i="36"/>
  <c r="DZ165" i="36"/>
  <c r="DZ164" i="36"/>
  <c r="DZ163" i="36"/>
  <c r="EE163" i="36" s="1"/>
  <c r="DZ162" i="36"/>
  <c r="DZ161" i="36"/>
  <c r="DZ160" i="36"/>
  <c r="DZ159" i="36"/>
  <c r="EE159" i="36" s="1"/>
  <c r="DZ158" i="36"/>
  <c r="DZ157" i="36"/>
  <c r="EC157" i="36" s="1"/>
  <c r="DZ156" i="36"/>
  <c r="EE156" i="36" s="1"/>
  <c r="DZ155" i="36"/>
  <c r="EE155" i="36" s="1"/>
  <c r="DZ154" i="36"/>
  <c r="EE154" i="36" s="1"/>
  <c r="DZ153" i="36"/>
  <c r="EC153" i="36" s="1"/>
  <c r="DZ152" i="36"/>
  <c r="DZ151" i="36"/>
  <c r="DZ150" i="36"/>
  <c r="EA150" i="36" s="1"/>
  <c r="DZ149" i="36"/>
  <c r="EC149" i="36" s="1"/>
  <c r="DZ148" i="36"/>
  <c r="DZ147" i="36"/>
  <c r="EC147" i="36" s="1"/>
  <c r="DZ146" i="36"/>
  <c r="EC146" i="36" s="1"/>
  <c r="DZ145" i="36"/>
  <c r="EC145" i="36" s="1"/>
  <c r="DZ144" i="36"/>
  <c r="EC144" i="36" s="1"/>
  <c r="DZ143" i="36"/>
  <c r="DZ142" i="36"/>
  <c r="EA142" i="36" s="1"/>
  <c r="DZ141" i="36"/>
  <c r="DZ140" i="36"/>
  <c r="EC140" i="36" s="1"/>
  <c r="DZ139" i="36"/>
  <c r="EC139" i="36" s="1"/>
  <c r="DZ138" i="36"/>
  <c r="DZ137" i="36"/>
  <c r="EC137" i="36" s="1"/>
  <c r="DZ136" i="36"/>
  <c r="DZ135" i="36"/>
  <c r="EC135" i="36" s="1"/>
  <c r="DZ134" i="36"/>
  <c r="EC134" i="36" s="1"/>
  <c r="DZ133" i="36"/>
  <c r="EA132" i="36"/>
  <c r="DZ132" i="36"/>
  <c r="DZ131" i="36"/>
  <c r="EC131" i="36" s="1"/>
  <c r="DZ130" i="36"/>
  <c r="DZ129" i="36"/>
  <c r="EC129" i="36" s="1"/>
  <c r="DZ128" i="36"/>
  <c r="DZ127" i="36"/>
  <c r="EC127" i="36" s="1"/>
  <c r="DZ126" i="36"/>
  <c r="DZ125" i="36"/>
  <c r="DZ124" i="36"/>
  <c r="EC124" i="36" s="1"/>
  <c r="DZ123" i="36"/>
  <c r="EC123" i="36" s="1"/>
  <c r="EA122" i="36"/>
  <c r="DZ122" i="36"/>
  <c r="EC122" i="36" s="1"/>
  <c r="DZ121" i="36"/>
  <c r="EC121" i="36" s="1"/>
  <c r="DZ120" i="36"/>
  <c r="DZ119" i="36"/>
  <c r="EC119" i="36" s="1"/>
  <c r="DZ118" i="36"/>
  <c r="EC118" i="36" s="1"/>
  <c r="DZ117" i="36"/>
  <c r="DZ116" i="36"/>
  <c r="DZ115" i="36"/>
  <c r="EC115" i="36" s="1"/>
  <c r="DZ114" i="36"/>
  <c r="DZ113" i="36"/>
  <c r="EC113" i="36" s="1"/>
  <c r="EA112" i="36"/>
  <c r="DZ112" i="36"/>
  <c r="EC112" i="36" s="1"/>
  <c r="DZ111" i="36"/>
  <c r="EC111" i="36" s="1"/>
  <c r="DZ110" i="36"/>
  <c r="DZ109" i="36"/>
  <c r="DZ108" i="36"/>
  <c r="EC108" i="36" s="1"/>
  <c r="DZ107" i="36"/>
  <c r="EC107" i="36" s="1"/>
  <c r="DZ106" i="36"/>
  <c r="DZ105" i="36"/>
  <c r="EC105" i="36" s="1"/>
  <c r="DZ104" i="36"/>
  <c r="DZ103" i="36"/>
  <c r="EC103" i="36" s="1"/>
  <c r="DZ102" i="36"/>
  <c r="EC102" i="36" s="1"/>
  <c r="DZ101" i="36"/>
  <c r="DZ100" i="36"/>
  <c r="EC100" i="36" s="1"/>
  <c r="DZ99" i="36"/>
  <c r="EC99" i="36" s="1"/>
  <c r="DZ98" i="36"/>
  <c r="DZ97" i="36"/>
  <c r="EC97" i="36" s="1"/>
  <c r="DZ96" i="36"/>
  <c r="DZ95" i="36"/>
  <c r="EC95" i="36" s="1"/>
  <c r="DZ94" i="36"/>
  <c r="DZ93" i="36"/>
  <c r="DZ92" i="36"/>
  <c r="EC92" i="36" s="1"/>
  <c r="DZ91" i="36"/>
  <c r="EC91" i="36" s="1"/>
  <c r="DZ90" i="36"/>
  <c r="EE90" i="36" s="1"/>
  <c r="DZ89" i="36"/>
  <c r="EC89" i="36" s="1"/>
  <c r="DZ88" i="36"/>
  <c r="DZ87" i="36"/>
  <c r="EC87" i="36" s="1"/>
  <c r="DZ86" i="36"/>
  <c r="EC86" i="36" s="1"/>
  <c r="DZ85" i="36"/>
  <c r="DZ84" i="36"/>
  <c r="DZ83" i="36"/>
  <c r="EC83" i="36" s="1"/>
  <c r="DZ82" i="36"/>
  <c r="DZ81" i="36"/>
  <c r="EC81" i="36" s="1"/>
  <c r="DZ80" i="36"/>
  <c r="DZ79" i="36"/>
  <c r="EC79" i="36" s="1"/>
  <c r="DZ78" i="36"/>
  <c r="DZ77" i="36"/>
  <c r="DZ76" i="36"/>
  <c r="DZ75" i="36"/>
  <c r="EE75" i="36" s="1"/>
  <c r="DZ74" i="36"/>
  <c r="EE74" i="36" s="1"/>
  <c r="DZ73" i="36"/>
  <c r="EC73" i="36" s="1"/>
  <c r="DZ72" i="36"/>
  <c r="DZ71" i="36"/>
  <c r="EE71" i="36" s="1"/>
  <c r="DZ70" i="36"/>
  <c r="EE70" i="36" s="1"/>
  <c r="DZ69" i="36"/>
  <c r="EC69" i="36" s="1"/>
  <c r="DZ68" i="36"/>
  <c r="DZ67" i="36"/>
  <c r="EE67" i="36" s="1"/>
  <c r="DZ66" i="36"/>
  <c r="EA66" i="36" s="1"/>
  <c r="DZ65" i="36"/>
  <c r="EC65" i="36" s="1"/>
  <c r="DZ64" i="36"/>
  <c r="DZ63" i="36"/>
  <c r="EE63" i="36" s="1"/>
  <c r="DZ62" i="36"/>
  <c r="EA62" i="36" s="1"/>
  <c r="DZ61" i="36"/>
  <c r="EC61" i="36" s="1"/>
  <c r="DZ60" i="36"/>
  <c r="EC60" i="36" s="1"/>
  <c r="DZ59" i="36"/>
  <c r="EE59" i="36" s="1"/>
  <c r="DZ58" i="36"/>
  <c r="EA58" i="36" s="1"/>
  <c r="DZ57" i="36"/>
  <c r="EC57" i="36" s="1"/>
  <c r="EA56" i="36"/>
  <c r="DZ56" i="36"/>
  <c r="DZ55" i="36"/>
  <c r="EE55" i="36" s="1"/>
  <c r="EA54" i="36"/>
  <c r="DZ54" i="36"/>
  <c r="EC54" i="36" s="1"/>
  <c r="DZ53" i="36"/>
  <c r="EC53" i="36" s="1"/>
  <c r="EA52" i="36"/>
  <c r="DZ52" i="36"/>
  <c r="EC52" i="36" s="1"/>
  <c r="DZ51" i="36"/>
  <c r="EE51" i="36" s="1"/>
  <c r="EA50" i="36"/>
  <c r="DZ50" i="36"/>
  <c r="EC50" i="36" s="1"/>
  <c r="DZ49" i="36"/>
  <c r="EC49" i="36" s="1"/>
  <c r="EA48" i="36"/>
  <c r="DZ48" i="36"/>
  <c r="EC48" i="36" s="1"/>
  <c r="DZ47" i="36"/>
  <c r="EE47" i="36" s="1"/>
  <c r="EA46" i="36"/>
  <c r="DZ46" i="36"/>
  <c r="EC46" i="36" s="1"/>
  <c r="DZ45" i="36"/>
  <c r="EC45" i="36" s="1"/>
  <c r="EA44" i="36"/>
  <c r="DZ44" i="36"/>
  <c r="EC44" i="36" s="1"/>
  <c r="DZ43" i="36"/>
  <c r="EE43" i="36" s="1"/>
  <c r="EA42" i="36"/>
  <c r="DZ42" i="36"/>
  <c r="EC42" i="36" s="1"/>
  <c r="DZ41" i="36"/>
  <c r="EC41" i="36" s="1"/>
  <c r="EA40" i="36"/>
  <c r="DZ40" i="36"/>
  <c r="EC40" i="36" s="1"/>
  <c r="DZ39" i="36"/>
  <c r="EE39" i="36" s="1"/>
  <c r="EA38" i="36"/>
  <c r="DZ38" i="36"/>
  <c r="EC38" i="36" s="1"/>
  <c r="DZ37" i="36"/>
  <c r="EC37" i="36" s="1"/>
  <c r="EA36" i="36"/>
  <c r="DZ36" i="36"/>
  <c r="EC36" i="36" s="1"/>
  <c r="DZ35" i="36"/>
  <c r="EE35" i="36" s="1"/>
  <c r="EA34" i="36"/>
  <c r="DZ34" i="36"/>
  <c r="EC34" i="36" s="1"/>
  <c r="DZ33" i="36"/>
  <c r="EC33" i="36" s="1"/>
  <c r="EA32" i="36"/>
  <c r="DZ32" i="36"/>
  <c r="EC32" i="36" s="1"/>
  <c r="DZ31" i="36"/>
  <c r="EE31" i="36" s="1"/>
  <c r="EA30" i="36"/>
  <c r="DZ30" i="36"/>
  <c r="EC30" i="36" s="1"/>
  <c r="DZ29" i="36"/>
  <c r="EC29" i="36" s="1"/>
  <c r="EA28" i="36"/>
  <c r="DZ28" i="36"/>
  <c r="EC28" i="36" s="1"/>
  <c r="DZ27" i="36"/>
  <c r="EE27" i="36" s="1"/>
  <c r="EA26" i="36"/>
  <c r="DZ26" i="36"/>
  <c r="EC26" i="36" s="1"/>
  <c r="DZ25" i="36"/>
  <c r="EC25" i="36" s="1"/>
  <c r="EA24" i="36"/>
  <c r="DZ24" i="36"/>
  <c r="EC24" i="36" s="1"/>
  <c r="DZ23" i="36"/>
  <c r="EE23" i="36" s="1"/>
  <c r="EA22" i="36"/>
  <c r="DZ22" i="36"/>
  <c r="EC22" i="36" s="1"/>
  <c r="DZ21" i="36"/>
  <c r="EC21" i="36" s="1"/>
  <c r="EA20" i="36"/>
  <c r="DZ20" i="36"/>
  <c r="EC20" i="36" s="1"/>
  <c r="DZ19" i="36"/>
  <c r="EE19" i="36" s="1"/>
  <c r="EA18" i="36"/>
  <c r="DZ18" i="36"/>
  <c r="EC18" i="36" s="1"/>
  <c r="DZ17" i="36"/>
  <c r="EC17" i="36" s="1"/>
  <c r="EA16" i="36"/>
  <c r="DZ16" i="36"/>
  <c r="EC16" i="36" s="1"/>
  <c r="DZ15" i="36"/>
  <c r="EE15" i="36" s="1"/>
  <c r="EA14" i="36"/>
  <c r="DZ14" i="36"/>
  <c r="EC14" i="36" s="1"/>
  <c r="DZ13" i="36"/>
  <c r="EC13" i="36" s="1"/>
  <c r="EA12" i="36"/>
  <c r="DZ12" i="36"/>
  <c r="EC12" i="36" s="1"/>
  <c r="DZ11" i="36"/>
  <c r="EE11" i="36" s="1"/>
  <c r="EA10" i="36"/>
  <c r="DZ10" i="36"/>
  <c r="EC10" i="36" s="1"/>
  <c r="DZ9" i="36"/>
  <c r="EC9" i="36" s="1"/>
  <c r="DZ8" i="36"/>
  <c r="EC8" i="36" s="1"/>
  <c r="DZ7" i="36"/>
  <c r="EE7" i="36" s="1"/>
  <c r="DL506" i="36"/>
  <c r="DL505" i="36"/>
  <c r="DL504" i="36"/>
  <c r="DM503" i="36"/>
  <c r="DL503" i="36"/>
  <c r="DQ503" i="36" s="1"/>
  <c r="DL502" i="36"/>
  <c r="DQ502" i="36" s="1"/>
  <c r="DL501" i="36"/>
  <c r="DL500" i="36"/>
  <c r="DL499" i="36"/>
  <c r="DO499" i="36" s="1"/>
  <c r="DL498" i="36"/>
  <c r="DO498" i="36" s="1"/>
  <c r="DL497" i="36"/>
  <c r="DL496" i="36"/>
  <c r="DQ496" i="36" s="1"/>
  <c r="DL495" i="36"/>
  <c r="DQ495" i="36" s="1"/>
  <c r="DL494" i="36"/>
  <c r="DL493" i="36"/>
  <c r="DL492" i="36"/>
  <c r="DL491" i="36"/>
  <c r="DL490" i="36"/>
  <c r="DO490" i="36" s="1"/>
  <c r="DL489" i="36"/>
  <c r="DL488" i="36"/>
  <c r="DL487" i="36"/>
  <c r="DM487" i="36" s="1"/>
  <c r="DO486" i="36"/>
  <c r="DL486" i="36"/>
  <c r="DQ486" i="36" s="1"/>
  <c r="DL485" i="36"/>
  <c r="DL484" i="36"/>
  <c r="DL483" i="36"/>
  <c r="DL482" i="36"/>
  <c r="DM482" i="36" s="1"/>
  <c r="DL481" i="36"/>
  <c r="DM481" i="36" s="1"/>
  <c r="DL480" i="36"/>
  <c r="DO480" i="36" s="1"/>
  <c r="DL479" i="36"/>
  <c r="DL478" i="36"/>
  <c r="DL477" i="36"/>
  <c r="DL476" i="36"/>
  <c r="DO476" i="36" s="1"/>
  <c r="DL475" i="36"/>
  <c r="DQ474" i="36"/>
  <c r="DL474" i="36"/>
  <c r="DL473" i="36"/>
  <c r="DL472" i="36"/>
  <c r="DL471" i="36"/>
  <c r="DL470" i="36"/>
  <c r="DL469" i="36"/>
  <c r="DO469" i="36" s="1"/>
  <c r="DL468" i="36"/>
  <c r="DM467" i="36"/>
  <c r="DL467" i="36"/>
  <c r="DL466" i="36"/>
  <c r="DL465" i="36"/>
  <c r="DM464" i="36"/>
  <c r="DL464" i="36"/>
  <c r="DO464" i="36" s="1"/>
  <c r="DL463" i="36"/>
  <c r="DL462" i="36"/>
  <c r="DO462" i="36" s="1"/>
  <c r="DL461" i="36"/>
  <c r="DL460" i="36"/>
  <c r="DL459" i="36"/>
  <c r="DO459" i="36" s="1"/>
  <c r="DL458" i="36"/>
  <c r="DM458" i="36" s="1"/>
  <c r="DL457" i="36"/>
  <c r="DM457" i="36" s="1"/>
  <c r="DL456" i="36"/>
  <c r="DL455" i="36"/>
  <c r="DM455" i="36" s="1"/>
  <c r="DL454" i="36"/>
  <c r="DL453" i="36"/>
  <c r="DL452" i="36"/>
  <c r="DL451" i="36"/>
  <c r="DL450" i="36"/>
  <c r="DM450" i="36" s="1"/>
  <c r="DL449" i="36"/>
  <c r="DL448" i="36"/>
  <c r="DL447" i="36"/>
  <c r="DM447" i="36" s="1"/>
  <c r="DL446" i="36"/>
  <c r="DL445" i="36"/>
  <c r="DM445" i="36" s="1"/>
  <c r="DL444" i="36"/>
  <c r="DO444" i="36" s="1"/>
  <c r="DL443" i="36"/>
  <c r="DL442" i="36"/>
  <c r="DL441" i="36"/>
  <c r="DL440" i="36"/>
  <c r="DO440" i="36" s="1"/>
  <c r="DL439" i="36"/>
  <c r="DL438" i="36"/>
  <c r="DL437" i="36"/>
  <c r="DL436" i="36"/>
  <c r="DO436" i="36" s="1"/>
  <c r="DL435" i="36"/>
  <c r="DL434" i="36"/>
  <c r="DL433" i="36"/>
  <c r="DL432" i="36"/>
  <c r="DO432" i="36" s="1"/>
  <c r="DL431" i="36"/>
  <c r="DO431" i="36" s="1"/>
  <c r="DL430" i="36"/>
  <c r="DQ430" i="36" s="1"/>
  <c r="DL429" i="36"/>
  <c r="DQ429" i="36" s="1"/>
  <c r="DL428" i="36"/>
  <c r="DM428" i="36" s="1"/>
  <c r="DL427" i="36"/>
  <c r="DL426" i="36"/>
  <c r="DL425" i="36"/>
  <c r="DO425" i="36" s="1"/>
  <c r="DL424" i="36"/>
  <c r="DM424" i="36" s="1"/>
  <c r="DL423" i="36"/>
  <c r="DL422" i="36"/>
  <c r="DM421" i="36"/>
  <c r="DL421" i="36"/>
  <c r="DL420" i="36"/>
  <c r="DM420" i="36" s="1"/>
  <c r="DL419" i="36"/>
  <c r="DO418" i="36"/>
  <c r="DL418" i="36"/>
  <c r="DL417" i="36"/>
  <c r="DO417" i="36" s="1"/>
  <c r="DL416" i="36"/>
  <c r="DM416" i="36" s="1"/>
  <c r="DL415" i="36"/>
  <c r="DL414" i="36"/>
  <c r="DL413" i="36"/>
  <c r="DL412" i="36"/>
  <c r="DL411" i="36"/>
  <c r="DL410" i="36"/>
  <c r="DL409" i="36"/>
  <c r="DL408" i="36"/>
  <c r="DL407" i="36"/>
  <c r="DL406" i="36"/>
  <c r="DL405" i="36"/>
  <c r="DL404" i="36"/>
  <c r="DL403" i="36"/>
  <c r="DL402" i="36"/>
  <c r="DO402" i="36" s="1"/>
  <c r="DL401" i="36"/>
  <c r="DL400" i="36"/>
  <c r="DL399" i="36"/>
  <c r="DL398" i="36"/>
  <c r="DL397" i="36"/>
  <c r="DL396" i="36"/>
  <c r="DL395" i="36"/>
  <c r="DM395" i="36" s="1"/>
  <c r="DL394" i="36"/>
  <c r="DL393" i="36"/>
  <c r="DL392" i="36"/>
  <c r="DL391" i="36"/>
  <c r="DM391" i="36" s="1"/>
  <c r="DL390" i="36"/>
  <c r="DL389" i="36"/>
  <c r="DQ389" i="36" s="1"/>
  <c r="DL388" i="36"/>
  <c r="DL387" i="36"/>
  <c r="DM387" i="36" s="1"/>
  <c r="DL386" i="36"/>
  <c r="DO386" i="36" s="1"/>
  <c r="DL385" i="36"/>
  <c r="DQ385" i="36" s="1"/>
  <c r="DL384" i="36"/>
  <c r="DO384" i="36" s="1"/>
  <c r="DL383" i="36"/>
  <c r="DL382" i="36"/>
  <c r="DO382" i="36" s="1"/>
  <c r="DM381" i="36"/>
  <c r="DL381" i="36"/>
  <c r="DL380" i="36"/>
  <c r="DL379" i="36"/>
  <c r="DO379" i="36" s="1"/>
  <c r="DL378" i="36"/>
  <c r="DO378" i="36" s="1"/>
  <c r="DL377" i="36"/>
  <c r="DL376" i="36"/>
  <c r="DO376" i="36" s="1"/>
  <c r="DL375" i="36"/>
  <c r="DQ375" i="36" s="1"/>
  <c r="DL374" i="36"/>
  <c r="DO374" i="36" s="1"/>
  <c r="DL373" i="36"/>
  <c r="DL372" i="36"/>
  <c r="DL371" i="36"/>
  <c r="DM371" i="36" s="1"/>
  <c r="DL370" i="36"/>
  <c r="DO370" i="36" s="1"/>
  <c r="DL369" i="36"/>
  <c r="DL368" i="36"/>
  <c r="DO368" i="36" s="1"/>
  <c r="DL367" i="36"/>
  <c r="DL366" i="36"/>
  <c r="DO366" i="36" s="1"/>
  <c r="DL365" i="36"/>
  <c r="DL364" i="36"/>
  <c r="DL363" i="36"/>
  <c r="DL362" i="36"/>
  <c r="DO362" i="36" s="1"/>
  <c r="DM361" i="36"/>
  <c r="DL361" i="36"/>
  <c r="DO361" i="36" s="1"/>
  <c r="DL360" i="36"/>
  <c r="DO360" i="36" s="1"/>
  <c r="DL359" i="36"/>
  <c r="DO358" i="36"/>
  <c r="DL358" i="36"/>
  <c r="DL357" i="36"/>
  <c r="DL356" i="36"/>
  <c r="DL355" i="36"/>
  <c r="DL354" i="36"/>
  <c r="DO354" i="36" s="1"/>
  <c r="DL353" i="36"/>
  <c r="DQ353" i="36" s="1"/>
  <c r="DL352" i="36"/>
  <c r="DL351" i="36"/>
  <c r="DL350" i="36"/>
  <c r="DO350" i="36" s="1"/>
  <c r="DM349" i="36"/>
  <c r="DL349" i="36"/>
  <c r="DL348" i="36"/>
  <c r="DL347" i="36"/>
  <c r="DM346" i="36"/>
  <c r="DL346" i="36"/>
  <c r="DO346" i="36" s="1"/>
  <c r="DL345" i="36"/>
  <c r="DO345" i="36" s="1"/>
  <c r="DL344" i="36"/>
  <c r="DQ344" i="36" s="1"/>
  <c r="DL343" i="36"/>
  <c r="DO343" i="36" s="1"/>
  <c r="DL342" i="36"/>
  <c r="DL341" i="36"/>
  <c r="DO341" i="36" s="1"/>
  <c r="DL340" i="36"/>
  <c r="DL339" i="36"/>
  <c r="DO339" i="36" s="1"/>
  <c r="DL338" i="36"/>
  <c r="DL337" i="36"/>
  <c r="DO337" i="36" s="1"/>
  <c r="DL336" i="36"/>
  <c r="DL335" i="36"/>
  <c r="DO335" i="36" s="1"/>
  <c r="DL334" i="36"/>
  <c r="DO334" i="36" s="1"/>
  <c r="DL333" i="36"/>
  <c r="DL332" i="36"/>
  <c r="DL331" i="36"/>
  <c r="DL330" i="36"/>
  <c r="DO330" i="36" s="1"/>
  <c r="DL329" i="36"/>
  <c r="DO329" i="36" s="1"/>
  <c r="DL328" i="36"/>
  <c r="DQ328" i="36" s="1"/>
  <c r="DL327" i="36"/>
  <c r="DO327" i="36" s="1"/>
  <c r="DL326" i="36"/>
  <c r="DL325" i="36"/>
  <c r="DO325" i="36" s="1"/>
  <c r="DL324" i="36"/>
  <c r="DO324" i="36" s="1"/>
  <c r="DL323" i="36"/>
  <c r="DO323" i="36" s="1"/>
  <c r="DL322" i="36"/>
  <c r="DO322" i="36" s="1"/>
  <c r="DL321" i="36"/>
  <c r="DO321" i="36" s="1"/>
  <c r="DL320" i="36"/>
  <c r="DQ320" i="36" s="1"/>
  <c r="DL319" i="36"/>
  <c r="DO319" i="36" s="1"/>
  <c r="DL318" i="36"/>
  <c r="DL317" i="36"/>
  <c r="DL316" i="36"/>
  <c r="DQ316" i="36" s="1"/>
  <c r="DL315" i="36"/>
  <c r="DO315" i="36" s="1"/>
  <c r="DL314" i="36"/>
  <c r="DL313" i="36"/>
  <c r="DO313" i="36" s="1"/>
  <c r="DL312" i="36"/>
  <c r="DM312" i="36" s="1"/>
  <c r="DL311" i="36"/>
  <c r="DO311" i="36" s="1"/>
  <c r="DL310" i="36"/>
  <c r="DL309" i="36"/>
  <c r="DL308" i="36"/>
  <c r="DO308" i="36" s="1"/>
  <c r="DL307" i="36"/>
  <c r="DL306" i="36"/>
  <c r="DL305" i="36"/>
  <c r="DO305" i="36" s="1"/>
  <c r="DL304" i="36"/>
  <c r="DQ304" i="36" s="1"/>
  <c r="DL303" i="36"/>
  <c r="DO303" i="36" s="1"/>
  <c r="DL302" i="36"/>
  <c r="DL301" i="36"/>
  <c r="DO301" i="36" s="1"/>
  <c r="DL300" i="36"/>
  <c r="DM300" i="36" s="1"/>
  <c r="DL299" i="36"/>
  <c r="DL298" i="36"/>
  <c r="DM298" i="36" s="1"/>
  <c r="DL297" i="36"/>
  <c r="DO297" i="36" s="1"/>
  <c r="DL296" i="36"/>
  <c r="DL295" i="36"/>
  <c r="DL294" i="36"/>
  <c r="DQ294" i="36" s="1"/>
  <c r="DL293" i="36"/>
  <c r="DO293" i="36" s="1"/>
  <c r="DQ292" i="36"/>
  <c r="DL292" i="36"/>
  <c r="DO292" i="36" s="1"/>
  <c r="DL291" i="36"/>
  <c r="DL290" i="36"/>
  <c r="DM290" i="36" s="1"/>
  <c r="DL289" i="36"/>
  <c r="DO289" i="36" s="1"/>
  <c r="DL288" i="36"/>
  <c r="DL287" i="36"/>
  <c r="DL286" i="36"/>
  <c r="DL285" i="36"/>
  <c r="DO285" i="36" s="1"/>
  <c r="DL284" i="36"/>
  <c r="DL283" i="36"/>
  <c r="DL282" i="36"/>
  <c r="DO282" i="36" s="1"/>
  <c r="DL281" i="36"/>
  <c r="DO281" i="36" s="1"/>
  <c r="DM280" i="36"/>
  <c r="DL280" i="36"/>
  <c r="DO280" i="36" s="1"/>
  <c r="DL279" i="36"/>
  <c r="DL278" i="36"/>
  <c r="DO277" i="36"/>
  <c r="DL277" i="36"/>
  <c r="DL276" i="36"/>
  <c r="DL275" i="36"/>
  <c r="DL274" i="36"/>
  <c r="DL273" i="36"/>
  <c r="DO273" i="36" s="1"/>
  <c r="DL272" i="36"/>
  <c r="DQ272" i="36" s="1"/>
  <c r="DL271" i="36"/>
  <c r="DL270" i="36"/>
  <c r="DL269" i="36"/>
  <c r="DO269" i="36" s="1"/>
  <c r="DL268" i="36"/>
  <c r="DQ268" i="36" s="1"/>
  <c r="DL267" i="36"/>
  <c r="DO267" i="36" s="1"/>
  <c r="DL266" i="36"/>
  <c r="DL265" i="36"/>
  <c r="DL264" i="36"/>
  <c r="DM264" i="36" s="1"/>
  <c r="DL263" i="36"/>
  <c r="DL262" i="36"/>
  <c r="DL261" i="36"/>
  <c r="DO261" i="36" s="1"/>
  <c r="DL260" i="36"/>
  <c r="DL259" i="36"/>
  <c r="DO259" i="36" s="1"/>
  <c r="DL258" i="36"/>
  <c r="DM258" i="36" s="1"/>
  <c r="DL257" i="36"/>
  <c r="DO257" i="36" s="1"/>
  <c r="DL256" i="36"/>
  <c r="DM256" i="36" s="1"/>
  <c r="DL255" i="36"/>
  <c r="DO255" i="36" s="1"/>
  <c r="DL254" i="36"/>
  <c r="DO254" i="36" s="1"/>
  <c r="DL253" i="36"/>
  <c r="DO253" i="36" s="1"/>
  <c r="DL252" i="36"/>
  <c r="DM252" i="36" s="1"/>
  <c r="DL251" i="36"/>
  <c r="DL250" i="36"/>
  <c r="DO250" i="36" s="1"/>
  <c r="DL249" i="36"/>
  <c r="DO249" i="36" s="1"/>
  <c r="DL248" i="36"/>
  <c r="DL247" i="36"/>
  <c r="DO247" i="36" s="1"/>
  <c r="DL246" i="36"/>
  <c r="DL245" i="36"/>
  <c r="DO245" i="36" s="1"/>
  <c r="DL244" i="36"/>
  <c r="DQ244" i="36" s="1"/>
  <c r="DL243" i="36"/>
  <c r="DO243" i="36" s="1"/>
  <c r="DL242" i="36"/>
  <c r="DL241" i="36"/>
  <c r="DL240" i="36"/>
  <c r="DM240" i="36" s="1"/>
  <c r="DL239" i="36"/>
  <c r="DO239" i="36" s="1"/>
  <c r="DL238" i="36"/>
  <c r="DL237" i="36"/>
  <c r="DO237" i="36" s="1"/>
  <c r="DL236" i="36"/>
  <c r="DL235" i="36"/>
  <c r="DO235" i="36" s="1"/>
  <c r="DL234" i="36"/>
  <c r="DL233" i="36"/>
  <c r="DL232" i="36"/>
  <c r="DL231" i="36"/>
  <c r="DO231" i="36" s="1"/>
  <c r="DL230" i="36"/>
  <c r="DO230" i="36" s="1"/>
  <c r="DL229" i="36"/>
  <c r="DO229" i="36" s="1"/>
  <c r="DL228" i="36"/>
  <c r="DL227" i="36"/>
  <c r="DO227" i="36" s="1"/>
  <c r="DM226" i="36"/>
  <c r="DL226" i="36"/>
  <c r="DL225" i="36"/>
  <c r="DL224" i="36"/>
  <c r="DL223" i="36"/>
  <c r="DO223" i="36" s="1"/>
  <c r="DL222" i="36"/>
  <c r="DQ222" i="36" s="1"/>
  <c r="DL221" i="36"/>
  <c r="DO221" i="36" s="1"/>
  <c r="DL220" i="36"/>
  <c r="DL219" i="36"/>
  <c r="DO219" i="36" s="1"/>
  <c r="DL218" i="36"/>
  <c r="DM218" i="36" s="1"/>
  <c r="DL217" i="36"/>
  <c r="DL216" i="36"/>
  <c r="DL215" i="36"/>
  <c r="DO215" i="36" s="1"/>
  <c r="DL214" i="36"/>
  <c r="DO214" i="36" s="1"/>
  <c r="DL213" i="36"/>
  <c r="DO213" i="36" s="1"/>
  <c r="DL212" i="36"/>
  <c r="DQ212" i="36" s="1"/>
  <c r="DL211" i="36"/>
  <c r="DO211" i="36" s="1"/>
  <c r="DL210" i="36"/>
  <c r="DO210" i="36" s="1"/>
  <c r="DL209" i="36"/>
  <c r="DL208" i="36"/>
  <c r="DM208" i="36" s="1"/>
  <c r="DL207" i="36"/>
  <c r="DO207" i="36" s="1"/>
  <c r="DL206" i="36"/>
  <c r="DL205" i="36"/>
  <c r="DO205" i="36" s="1"/>
  <c r="DL204" i="36"/>
  <c r="DO204" i="36" s="1"/>
  <c r="DL203" i="36"/>
  <c r="DO203" i="36" s="1"/>
  <c r="DL202" i="36"/>
  <c r="DL201" i="36"/>
  <c r="DQ201" i="36" s="1"/>
  <c r="DL200" i="36"/>
  <c r="DO200" i="36" s="1"/>
  <c r="DL199" i="36"/>
  <c r="DL198" i="36"/>
  <c r="DL197" i="36"/>
  <c r="DQ197" i="36" s="1"/>
  <c r="DL196" i="36"/>
  <c r="DQ196" i="36" s="1"/>
  <c r="DL195" i="36"/>
  <c r="DM195" i="36" s="1"/>
  <c r="DL194" i="36"/>
  <c r="DL193" i="36"/>
  <c r="DQ193" i="36" s="1"/>
  <c r="DL192" i="36"/>
  <c r="DM192" i="36" s="1"/>
  <c r="DL191" i="36"/>
  <c r="DL190" i="36"/>
  <c r="DL189" i="36"/>
  <c r="DQ189" i="36" s="1"/>
  <c r="DL188" i="36"/>
  <c r="DL187" i="36"/>
  <c r="DL186" i="36"/>
  <c r="DL185" i="36"/>
  <c r="DQ185" i="36" s="1"/>
  <c r="DL184" i="36"/>
  <c r="DL183" i="36"/>
  <c r="DL182" i="36"/>
  <c r="DL181" i="36"/>
  <c r="DQ181" i="36" s="1"/>
  <c r="DL180" i="36"/>
  <c r="DL179" i="36"/>
  <c r="DO179" i="36" s="1"/>
  <c r="DL178" i="36"/>
  <c r="DL177" i="36"/>
  <c r="DQ177" i="36" s="1"/>
  <c r="DL176" i="36"/>
  <c r="DQ176" i="36" s="1"/>
  <c r="DL175" i="36"/>
  <c r="DO175" i="36" s="1"/>
  <c r="DL174" i="36"/>
  <c r="DO174" i="36" s="1"/>
  <c r="DL173" i="36"/>
  <c r="DQ173" i="36" s="1"/>
  <c r="DL172" i="36"/>
  <c r="DL171" i="36"/>
  <c r="DO171" i="36" s="1"/>
  <c r="DL170" i="36"/>
  <c r="DL169" i="36"/>
  <c r="DQ169" i="36" s="1"/>
  <c r="DL168" i="36"/>
  <c r="DQ168" i="36" s="1"/>
  <c r="DL167" i="36"/>
  <c r="DO167" i="36" s="1"/>
  <c r="DL166" i="36"/>
  <c r="DO166" i="36" s="1"/>
  <c r="DL165" i="36"/>
  <c r="DQ165" i="36" s="1"/>
  <c r="DL164" i="36"/>
  <c r="DL163" i="36"/>
  <c r="DO163" i="36" s="1"/>
  <c r="DL162" i="36"/>
  <c r="DO162" i="36" s="1"/>
  <c r="DL161" i="36"/>
  <c r="DQ161" i="36" s="1"/>
  <c r="DL160" i="36"/>
  <c r="DQ160" i="36" s="1"/>
  <c r="DL159" i="36"/>
  <c r="DO159" i="36" s="1"/>
  <c r="DL158" i="36"/>
  <c r="DL157" i="36"/>
  <c r="DQ157" i="36" s="1"/>
  <c r="DL156" i="36"/>
  <c r="DL155" i="36"/>
  <c r="DO155" i="36" s="1"/>
  <c r="DL154" i="36"/>
  <c r="DL153" i="36"/>
  <c r="DQ153" i="36" s="1"/>
  <c r="DL152" i="36"/>
  <c r="DQ152" i="36" s="1"/>
  <c r="DL151" i="36"/>
  <c r="DO151" i="36" s="1"/>
  <c r="DL150" i="36"/>
  <c r="DL149" i="36"/>
  <c r="DQ149" i="36" s="1"/>
  <c r="DL148" i="36"/>
  <c r="DL147" i="36"/>
  <c r="DO147" i="36" s="1"/>
  <c r="DL146" i="36"/>
  <c r="DO146" i="36" s="1"/>
  <c r="DL145" i="36"/>
  <c r="DQ145" i="36" s="1"/>
  <c r="DL144" i="36"/>
  <c r="DQ144" i="36" s="1"/>
  <c r="DL143" i="36"/>
  <c r="DO143" i="36" s="1"/>
  <c r="DL142" i="36"/>
  <c r="DO142" i="36" s="1"/>
  <c r="DL141" i="36"/>
  <c r="DQ141" i="36" s="1"/>
  <c r="DL140" i="36"/>
  <c r="DL139" i="36"/>
  <c r="DO139" i="36" s="1"/>
  <c r="DL138" i="36"/>
  <c r="DL137" i="36"/>
  <c r="DQ137" i="36" s="1"/>
  <c r="DL136" i="36"/>
  <c r="DQ136" i="36" s="1"/>
  <c r="DL135" i="36"/>
  <c r="DO135" i="36" s="1"/>
  <c r="DL134" i="36"/>
  <c r="DM134" i="36" s="1"/>
  <c r="DL133" i="36"/>
  <c r="DQ133" i="36" s="1"/>
  <c r="DL132" i="36"/>
  <c r="DO132" i="36" s="1"/>
  <c r="DL131" i="36"/>
  <c r="DL130" i="36"/>
  <c r="DL129" i="36"/>
  <c r="DQ129" i="36" s="1"/>
  <c r="DL128" i="36"/>
  <c r="DL127" i="36"/>
  <c r="DM127" i="36" s="1"/>
  <c r="DL126" i="36"/>
  <c r="DL125" i="36"/>
  <c r="DQ125" i="36" s="1"/>
  <c r="DL124" i="36"/>
  <c r="DO124" i="36" s="1"/>
  <c r="DL123" i="36"/>
  <c r="DO123" i="36" s="1"/>
  <c r="DL122" i="36"/>
  <c r="DM122" i="36" s="1"/>
  <c r="DL121" i="36"/>
  <c r="DQ121" i="36" s="1"/>
  <c r="DL120" i="36"/>
  <c r="DO120" i="36" s="1"/>
  <c r="DL119" i="36"/>
  <c r="DO119" i="36" s="1"/>
  <c r="DL118" i="36"/>
  <c r="DL117" i="36"/>
  <c r="DQ117" i="36" s="1"/>
  <c r="DL116" i="36"/>
  <c r="DO116" i="36" s="1"/>
  <c r="DL115" i="36"/>
  <c r="DO115" i="36" s="1"/>
  <c r="DL114" i="36"/>
  <c r="DM114" i="36" s="1"/>
  <c r="DL113" i="36"/>
  <c r="DQ113" i="36" s="1"/>
  <c r="DL112" i="36"/>
  <c r="DO112" i="36" s="1"/>
  <c r="DL111" i="36"/>
  <c r="DO111" i="36" s="1"/>
  <c r="DL110" i="36"/>
  <c r="DL109" i="36"/>
  <c r="DL108" i="36"/>
  <c r="DL107" i="36"/>
  <c r="DO107" i="36" s="1"/>
  <c r="DL106" i="36"/>
  <c r="DM106" i="36" s="1"/>
  <c r="DL105" i="36"/>
  <c r="DO105" i="36" s="1"/>
  <c r="DL104" i="36"/>
  <c r="DL103" i="36"/>
  <c r="DL102" i="36"/>
  <c r="DL101" i="36"/>
  <c r="DO101" i="36" s="1"/>
  <c r="DL100" i="36"/>
  <c r="DL99" i="36"/>
  <c r="DO99" i="36" s="1"/>
  <c r="DL98" i="36"/>
  <c r="DL97" i="36"/>
  <c r="DO97" i="36" s="1"/>
  <c r="DL96" i="36"/>
  <c r="DL95" i="36"/>
  <c r="DL94" i="36"/>
  <c r="DL93" i="36"/>
  <c r="DO93" i="36" s="1"/>
  <c r="DL92" i="36"/>
  <c r="DL91" i="36"/>
  <c r="DO91" i="36" s="1"/>
  <c r="DL90" i="36"/>
  <c r="DL89" i="36"/>
  <c r="DO89" i="36" s="1"/>
  <c r="DL88" i="36"/>
  <c r="DQ88" i="36" s="1"/>
  <c r="DL87" i="36"/>
  <c r="DL86" i="36"/>
  <c r="DO86" i="36" s="1"/>
  <c r="DL85" i="36"/>
  <c r="DO85" i="36" s="1"/>
  <c r="DL84" i="36"/>
  <c r="DM84" i="36" s="1"/>
  <c r="DL83" i="36"/>
  <c r="DO83" i="36" s="1"/>
  <c r="DL82" i="36"/>
  <c r="DL81" i="36"/>
  <c r="DO81" i="36" s="1"/>
  <c r="DL80" i="36"/>
  <c r="DO80" i="36" s="1"/>
  <c r="DL79" i="36"/>
  <c r="DL78" i="36"/>
  <c r="DQ78" i="36" s="1"/>
  <c r="DL77" i="36"/>
  <c r="DO77" i="36" s="1"/>
  <c r="DL76" i="36"/>
  <c r="DO76" i="36" s="1"/>
  <c r="DL75" i="36"/>
  <c r="DO75" i="36" s="1"/>
  <c r="DL74" i="36"/>
  <c r="DM74" i="36" s="1"/>
  <c r="DL73" i="36"/>
  <c r="DO73" i="36" s="1"/>
  <c r="DL72" i="36"/>
  <c r="DL71" i="36"/>
  <c r="DL70" i="36"/>
  <c r="DO70" i="36" s="1"/>
  <c r="DL69" i="36"/>
  <c r="DO69" i="36" s="1"/>
  <c r="DL68" i="36"/>
  <c r="DL67" i="36"/>
  <c r="DO67" i="36" s="1"/>
  <c r="DL66" i="36"/>
  <c r="DL65" i="36"/>
  <c r="DO65" i="36" s="1"/>
  <c r="DL64" i="36"/>
  <c r="DL63" i="36"/>
  <c r="DL62" i="36"/>
  <c r="DL61" i="36"/>
  <c r="DO61" i="36" s="1"/>
  <c r="DL60" i="36"/>
  <c r="DL59" i="36"/>
  <c r="DO59" i="36" s="1"/>
  <c r="DL58" i="36"/>
  <c r="DL57" i="36"/>
  <c r="DO57" i="36" s="1"/>
  <c r="DL56" i="36"/>
  <c r="DO56" i="36" s="1"/>
  <c r="DL55" i="36"/>
  <c r="DQ55" i="36" s="1"/>
  <c r="DL54" i="36"/>
  <c r="DO54" i="36" s="1"/>
  <c r="DL53" i="36"/>
  <c r="DO53" i="36" s="1"/>
  <c r="DL52" i="36"/>
  <c r="DO52" i="36" s="1"/>
  <c r="DL51" i="36"/>
  <c r="DQ51" i="36" s="1"/>
  <c r="DL50" i="36"/>
  <c r="DO50" i="36" s="1"/>
  <c r="DL49" i="36"/>
  <c r="DO49" i="36" s="1"/>
  <c r="DL48" i="36"/>
  <c r="DO48" i="36" s="1"/>
  <c r="DL47" i="36"/>
  <c r="DQ47" i="36" s="1"/>
  <c r="DL46" i="36"/>
  <c r="DO46" i="36" s="1"/>
  <c r="DL45" i="36"/>
  <c r="DO45" i="36" s="1"/>
  <c r="DL44" i="36"/>
  <c r="DO44" i="36" s="1"/>
  <c r="DL43" i="36"/>
  <c r="DQ43" i="36" s="1"/>
  <c r="DL42" i="36"/>
  <c r="DO42" i="36" s="1"/>
  <c r="DL41" i="36"/>
  <c r="DO41" i="36" s="1"/>
  <c r="DL40" i="36"/>
  <c r="DO40" i="36" s="1"/>
  <c r="DL39" i="36"/>
  <c r="DQ39" i="36" s="1"/>
  <c r="DL38" i="36"/>
  <c r="DO38" i="36" s="1"/>
  <c r="DL37" i="36"/>
  <c r="DO37" i="36" s="1"/>
  <c r="DL36" i="36"/>
  <c r="DO36" i="36" s="1"/>
  <c r="DL35" i="36"/>
  <c r="DQ35" i="36" s="1"/>
  <c r="DL34" i="36"/>
  <c r="DO34" i="36" s="1"/>
  <c r="DL33" i="36"/>
  <c r="DO33" i="36" s="1"/>
  <c r="DL32" i="36"/>
  <c r="DO32" i="36" s="1"/>
  <c r="DL31" i="36"/>
  <c r="DQ31" i="36" s="1"/>
  <c r="DL30" i="36"/>
  <c r="DO30" i="36" s="1"/>
  <c r="DL29" i="36"/>
  <c r="DO29" i="36" s="1"/>
  <c r="DL28" i="36"/>
  <c r="DO28" i="36" s="1"/>
  <c r="DL27" i="36"/>
  <c r="DQ27" i="36" s="1"/>
  <c r="DL26" i="36"/>
  <c r="DO26" i="36" s="1"/>
  <c r="DL25" i="36"/>
  <c r="DO25" i="36" s="1"/>
  <c r="DL24" i="36"/>
  <c r="DO24" i="36" s="1"/>
  <c r="DL23" i="36"/>
  <c r="DQ23" i="36" s="1"/>
  <c r="DL22" i="36"/>
  <c r="DO22" i="36" s="1"/>
  <c r="DL21" i="36"/>
  <c r="DO21" i="36" s="1"/>
  <c r="DL20" i="36"/>
  <c r="DO20" i="36" s="1"/>
  <c r="DL19" i="36"/>
  <c r="DQ19" i="36" s="1"/>
  <c r="DL18" i="36"/>
  <c r="DO18" i="36" s="1"/>
  <c r="DL17" i="36"/>
  <c r="DO17" i="36" s="1"/>
  <c r="DL16" i="36"/>
  <c r="DO16" i="36" s="1"/>
  <c r="DL15" i="36"/>
  <c r="DQ15" i="36" s="1"/>
  <c r="DL14" i="36"/>
  <c r="DO14" i="36" s="1"/>
  <c r="DL13" i="36"/>
  <c r="DO13" i="36" s="1"/>
  <c r="DL12" i="36"/>
  <c r="DO12" i="36" s="1"/>
  <c r="DL11" i="36"/>
  <c r="DQ11" i="36" s="1"/>
  <c r="DL10" i="36"/>
  <c r="DO10" i="36" s="1"/>
  <c r="DL9" i="36"/>
  <c r="DO9" i="36" s="1"/>
  <c r="DL8" i="36"/>
  <c r="DO8" i="36" s="1"/>
  <c r="DL7" i="36"/>
  <c r="DQ7" i="36" s="1"/>
  <c r="CX506" i="36"/>
  <c r="CX505" i="36"/>
  <c r="CY505" i="36" s="1"/>
  <c r="CX504" i="36"/>
  <c r="CY504" i="36" s="1"/>
  <c r="CX503" i="36"/>
  <c r="DC503" i="36" s="1"/>
  <c r="CX502" i="36"/>
  <c r="CX501" i="36"/>
  <c r="CX500" i="36"/>
  <c r="DC500" i="36" s="1"/>
  <c r="CX499" i="36"/>
  <c r="CY499" i="36" s="1"/>
  <c r="CX498" i="36"/>
  <c r="DC498" i="36" s="1"/>
  <c r="CX497" i="36"/>
  <c r="CY497" i="36" s="1"/>
  <c r="CX496" i="36"/>
  <c r="DA496" i="36" s="1"/>
  <c r="CX495" i="36"/>
  <c r="CX494" i="36"/>
  <c r="CX493" i="36"/>
  <c r="CX492" i="36"/>
  <c r="DA492" i="36" s="1"/>
  <c r="CX491" i="36"/>
  <c r="CX490" i="36"/>
  <c r="CX489" i="36"/>
  <c r="CY489" i="36" s="1"/>
  <c r="CX488" i="36"/>
  <c r="CX487" i="36"/>
  <c r="DA487" i="36" s="1"/>
  <c r="CX486" i="36"/>
  <c r="CX485" i="36"/>
  <c r="CX484" i="36"/>
  <c r="CX483" i="36"/>
  <c r="DA483" i="36" s="1"/>
  <c r="CX482" i="36"/>
  <c r="DC482" i="36" s="1"/>
  <c r="CX481" i="36"/>
  <c r="CY481" i="36" s="1"/>
  <c r="CX480" i="36"/>
  <c r="CX479" i="36"/>
  <c r="CX478" i="36"/>
  <c r="CX477" i="36"/>
  <c r="CY477" i="36" s="1"/>
  <c r="CX476" i="36"/>
  <c r="CX475" i="36"/>
  <c r="DA475" i="36" s="1"/>
  <c r="CX474" i="36"/>
  <c r="DC474" i="36" s="1"/>
  <c r="CX473" i="36"/>
  <c r="CX472" i="36"/>
  <c r="DC472" i="36" s="1"/>
  <c r="CX471" i="36"/>
  <c r="CX470" i="36"/>
  <c r="CX469" i="36"/>
  <c r="CX468" i="36"/>
  <c r="CX467" i="36"/>
  <c r="CY467" i="36" s="1"/>
  <c r="CX466" i="36"/>
  <c r="DC466" i="36" s="1"/>
  <c r="CX465" i="36"/>
  <c r="CX464" i="36"/>
  <c r="DC464" i="36" s="1"/>
  <c r="CX463" i="36"/>
  <c r="CX462" i="36"/>
  <c r="CX461" i="36"/>
  <c r="CY461" i="36" s="1"/>
  <c r="CX460" i="36"/>
  <c r="CX459" i="36"/>
  <c r="CX458" i="36"/>
  <c r="DA458" i="36" s="1"/>
  <c r="CX457" i="36"/>
  <c r="CX456" i="36"/>
  <c r="DC456" i="36" s="1"/>
  <c r="CX455" i="36"/>
  <c r="CY455" i="36" s="1"/>
  <c r="CX454" i="36"/>
  <c r="CX453" i="36"/>
  <c r="CX452" i="36"/>
  <c r="CX451" i="36"/>
  <c r="CY451" i="36" s="1"/>
  <c r="CX450" i="36"/>
  <c r="CX449" i="36"/>
  <c r="DC449" i="36" s="1"/>
  <c r="CX448" i="36"/>
  <c r="DC448" i="36" s="1"/>
  <c r="CX447" i="36"/>
  <c r="CY447" i="36" s="1"/>
  <c r="CX446" i="36"/>
  <c r="CX445" i="36"/>
  <c r="CY445" i="36" s="1"/>
  <c r="CX444" i="36"/>
  <c r="CX443" i="36"/>
  <c r="CX442" i="36"/>
  <c r="CX441" i="36"/>
  <c r="CY441" i="36" s="1"/>
  <c r="CX440" i="36"/>
  <c r="DC440" i="36" s="1"/>
  <c r="CX439" i="36"/>
  <c r="CY439" i="36" s="1"/>
  <c r="CX438" i="36"/>
  <c r="DA438" i="36" s="1"/>
  <c r="CX437" i="36"/>
  <c r="CX436" i="36"/>
  <c r="CX435" i="36"/>
  <c r="CX434" i="36"/>
  <c r="DA434" i="36" s="1"/>
  <c r="CX433" i="36"/>
  <c r="CX432" i="36"/>
  <c r="DC432" i="36" s="1"/>
  <c r="CX431" i="36"/>
  <c r="CX430" i="36"/>
  <c r="CY430" i="36" s="1"/>
  <c r="CX429" i="36"/>
  <c r="CX428" i="36"/>
  <c r="CY428" i="36" s="1"/>
  <c r="CX427" i="36"/>
  <c r="CY427" i="36" s="1"/>
  <c r="CX426" i="36"/>
  <c r="CX425" i="36"/>
  <c r="CX424" i="36"/>
  <c r="CX423" i="36"/>
  <c r="CX422" i="36"/>
  <c r="CY422" i="36" s="1"/>
  <c r="CX421" i="36"/>
  <c r="DC421" i="36" s="1"/>
  <c r="CX420" i="36"/>
  <c r="CY420" i="36" s="1"/>
  <c r="CX419" i="36"/>
  <c r="DA419" i="36" s="1"/>
  <c r="CX418" i="36"/>
  <c r="CX417" i="36"/>
  <c r="CX416" i="36"/>
  <c r="CX415" i="36"/>
  <c r="DA415" i="36" s="1"/>
  <c r="CX414" i="36"/>
  <c r="CX413" i="36"/>
  <c r="CX412" i="36"/>
  <c r="CY412" i="36" s="1"/>
  <c r="CX411" i="36"/>
  <c r="CX410" i="36"/>
  <c r="DA410" i="36" s="1"/>
  <c r="CX409" i="36"/>
  <c r="CX408" i="36"/>
  <c r="CX407" i="36"/>
  <c r="CX406" i="36"/>
  <c r="DA406" i="36" s="1"/>
  <c r="CX405" i="36"/>
  <c r="DC405" i="36" s="1"/>
  <c r="CX404" i="36"/>
  <c r="CY404" i="36" s="1"/>
  <c r="CX403" i="36"/>
  <c r="DC403" i="36" s="1"/>
  <c r="CX402" i="36"/>
  <c r="CX401" i="36"/>
  <c r="CX400" i="36"/>
  <c r="CX399" i="36"/>
  <c r="CX398" i="36"/>
  <c r="CY398" i="36" s="1"/>
  <c r="CX397" i="36"/>
  <c r="CX396" i="36"/>
  <c r="CY396" i="36" s="1"/>
  <c r="CX395" i="36"/>
  <c r="DA395" i="36" s="1"/>
  <c r="CX394" i="36"/>
  <c r="CX393" i="36"/>
  <c r="CX392" i="36"/>
  <c r="CX391" i="36"/>
  <c r="DA391" i="36" s="1"/>
  <c r="CX390" i="36"/>
  <c r="CX389" i="36"/>
  <c r="DC389" i="36" s="1"/>
  <c r="CX388" i="36"/>
  <c r="CX387" i="36"/>
  <c r="DC387" i="36" s="1"/>
  <c r="CX386" i="36"/>
  <c r="CY386" i="36" s="1"/>
  <c r="CX385" i="36"/>
  <c r="CX384" i="36"/>
  <c r="CX383" i="36"/>
  <c r="DC383" i="36" s="1"/>
  <c r="CX382" i="36"/>
  <c r="CX381" i="36"/>
  <c r="DC381" i="36" s="1"/>
  <c r="CX380" i="36"/>
  <c r="CX379" i="36"/>
  <c r="CX378" i="36"/>
  <c r="CX377" i="36"/>
  <c r="CX376" i="36"/>
  <c r="CY376" i="36" s="1"/>
  <c r="CX375" i="36"/>
  <c r="DA375" i="36" s="1"/>
  <c r="CX374" i="36"/>
  <c r="CX373" i="36"/>
  <c r="DC373" i="36" s="1"/>
  <c r="CX372" i="36"/>
  <c r="CX371" i="36"/>
  <c r="CX370" i="36"/>
  <c r="DA370" i="36" s="1"/>
  <c r="CX369" i="36"/>
  <c r="CX368" i="36"/>
  <c r="CX367" i="36"/>
  <c r="CX366" i="36"/>
  <c r="DA366" i="36" s="1"/>
  <c r="CX365" i="36"/>
  <c r="DC365" i="36" s="1"/>
  <c r="CX364" i="36"/>
  <c r="CX363" i="36"/>
  <c r="DC363" i="36" s="1"/>
  <c r="CX362" i="36"/>
  <c r="CY362" i="36" s="1"/>
  <c r="CX361" i="36"/>
  <c r="CX360" i="36"/>
  <c r="CY360" i="36" s="1"/>
  <c r="CX359" i="36"/>
  <c r="DC359" i="36" s="1"/>
  <c r="CX358" i="36"/>
  <c r="CX357" i="36"/>
  <c r="DC357" i="36" s="1"/>
  <c r="CX356" i="36"/>
  <c r="CX355" i="36"/>
  <c r="CX354" i="36"/>
  <c r="DC354" i="36" s="1"/>
  <c r="CX353" i="36"/>
  <c r="CY353" i="36" s="1"/>
  <c r="CX352" i="36"/>
  <c r="CX351" i="36"/>
  <c r="CX350" i="36"/>
  <c r="CX349" i="36"/>
  <c r="CX348" i="36"/>
  <c r="CX347" i="36"/>
  <c r="CX346" i="36"/>
  <c r="DC346" i="36" s="1"/>
  <c r="CX345" i="36"/>
  <c r="CY345" i="36" s="1"/>
  <c r="CX344" i="36"/>
  <c r="CX343" i="36"/>
  <c r="DC343" i="36" s="1"/>
  <c r="CX342" i="36"/>
  <c r="CX341" i="36"/>
  <c r="CX340" i="36"/>
  <c r="CX339" i="36"/>
  <c r="DC339" i="36" s="1"/>
  <c r="CX338" i="36"/>
  <c r="DC338" i="36" s="1"/>
  <c r="CX337" i="36"/>
  <c r="CY337" i="36" s="1"/>
  <c r="CX336" i="36"/>
  <c r="CX335" i="36"/>
  <c r="CX334" i="36"/>
  <c r="CX333" i="36"/>
  <c r="CX332" i="36"/>
  <c r="CX331" i="36"/>
  <c r="CX330" i="36"/>
  <c r="DC330" i="36" s="1"/>
  <c r="CX329" i="36"/>
  <c r="CX328" i="36"/>
  <c r="CX327" i="36"/>
  <c r="CX326" i="36"/>
  <c r="CX325" i="36"/>
  <c r="CX324" i="36"/>
  <c r="CX323" i="36"/>
  <c r="CX322" i="36"/>
  <c r="DC322" i="36" s="1"/>
  <c r="CX321" i="36"/>
  <c r="CX320" i="36"/>
  <c r="CX319" i="36"/>
  <c r="DC319" i="36" s="1"/>
  <c r="CX318" i="36"/>
  <c r="CX317" i="36"/>
  <c r="CX316" i="36"/>
  <c r="CX315" i="36"/>
  <c r="DC315" i="36" s="1"/>
  <c r="CX314" i="36"/>
  <c r="DC314" i="36" s="1"/>
  <c r="CX313" i="36"/>
  <c r="CX312" i="36"/>
  <c r="CY312" i="36" s="1"/>
  <c r="CX311" i="36"/>
  <c r="CX310" i="36"/>
  <c r="CX309" i="36"/>
  <c r="CX308" i="36"/>
  <c r="CY308" i="36" s="1"/>
  <c r="CX307" i="36"/>
  <c r="CX306" i="36"/>
  <c r="DC306" i="36" s="1"/>
  <c r="CX305" i="36"/>
  <c r="CX304" i="36"/>
  <c r="CX303" i="36"/>
  <c r="CX302" i="36"/>
  <c r="CX301" i="36"/>
  <c r="CX300" i="36"/>
  <c r="DC300" i="36" s="1"/>
  <c r="CX299" i="36"/>
  <c r="CY299" i="36" s="1"/>
  <c r="CX298" i="36"/>
  <c r="CX297" i="36"/>
  <c r="CX296" i="36"/>
  <c r="DC296" i="36" s="1"/>
  <c r="CX295" i="36"/>
  <c r="CY295" i="36" s="1"/>
  <c r="CX294" i="36"/>
  <c r="DA294" i="36" s="1"/>
  <c r="CX293" i="36"/>
  <c r="CX292" i="36"/>
  <c r="DA292" i="36" s="1"/>
  <c r="CX291" i="36"/>
  <c r="CX290" i="36"/>
  <c r="DA290" i="36" s="1"/>
  <c r="CX289" i="36"/>
  <c r="CX288" i="36"/>
  <c r="CX287" i="36"/>
  <c r="CY287" i="36" s="1"/>
  <c r="CX286" i="36"/>
  <c r="CX285" i="36"/>
  <c r="CY285" i="36" s="1"/>
  <c r="CX284" i="36"/>
  <c r="DC284" i="36" s="1"/>
  <c r="CX283" i="36"/>
  <c r="CX282" i="36"/>
  <c r="CX281" i="36"/>
  <c r="CY281" i="36" s="1"/>
  <c r="CX280" i="36"/>
  <c r="CX279" i="36"/>
  <c r="CX278" i="36"/>
  <c r="CX277" i="36"/>
  <c r="CY277" i="36" s="1"/>
  <c r="CX276" i="36"/>
  <c r="DC276" i="36" s="1"/>
  <c r="CX275" i="36"/>
  <c r="CY275" i="36" s="1"/>
  <c r="CX274" i="36"/>
  <c r="CX273" i="36"/>
  <c r="CY273" i="36" s="1"/>
  <c r="CX272" i="36"/>
  <c r="DC272" i="36" s="1"/>
  <c r="CX271" i="36"/>
  <c r="CX270" i="36"/>
  <c r="CX269" i="36"/>
  <c r="CY269" i="36" s="1"/>
  <c r="CX268" i="36"/>
  <c r="CX267" i="36"/>
  <c r="CY267" i="36" s="1"/>
  <c r="CX266" i="36"/>
  <c r="CX265" i="36"/>
  <c r="CY265" i="36" s="1"/>
  <c r="CX264" i="36"/>
  <c r="CX263" i="36"/>
  <c r="CX262" i="36"/>
  <c r="CX261" i="36"/>
  <c r="CY261" i="36" s="1"/>
  <c r="CX260" i="36"/>
  <c r="DC260" i="36" s="1"/>
  <c r="CX259" i="36"/>
  <c r="CX258" i="36"/>
  <c r="CX257" i="36"/>
  <c r="CY257" i="36" s="1"/>
  <c r="CX256" i="36"/>
  <c r="DC256" i="36" s="1"/>
  <c r="CX255" i="36"/>
  <c r="CY255" i="36" s="1"/>
  <c r="CX254" i="36"/>
  <c r="CX253" i="36"/>
  <c r="CY253" i="36" s="1"/>
  <c r="CX252" i="36"/>
  <c r="DC252" i="36" s="1"/>
  <c r="CX251" i="36"/>
  <c r="CY251" i="36" s="1"/>
  <c r="CX250" i="36"/>
  <c r="CX249" i="36"/>
  <c r="CY249" i="36" s="1"/>
  <c r="CX248" i="36"/>
  <c r="CX247" i="36"/>
  <c r="CX246" i="36"/>
  <c r="CX245" i="36"/>
  <c r="CY245" i="36" s="1"/>
  <c r="CX244" i="36"/>
  <c r="DC244" i="36" s="1"/>
  <c r="CX243" i="36"/>
  <c r="CX242" i="36"/>
  <c r="CX241" i="36"/>
  <c r="CY241" i="36" s="1"/>
  <c r="CX240" i="36"/>
  <c r="CX239" i="36"/>
  <c r="CX238" i="36"/>
  <c r="CX237" i="36"/>
  <c r="CY237" i="36" s="1"/>
  <c r="CX236" i="36"/>
  <c r="DC236" i="36" s="1"/>
  <c r="CX235" i="36"/>
  <c r="CX234" i="36"/>
  <c r="CX233" i="36"/>
  <c r="CY233" i="36" s="1"/>
  <c r="CX232" i="36"/>
  <c r="CX231" i="36"/>
  <c r="CX230" i="36"/>
  <c r="CX229" i="36"/>
  <c r="CY229" i="36" s="1"/>
  <c r="CX228" i="36"/>
  <c r="CX227" i="36"/>
  <c r="CX226" i="36"/>
  <c r="CX225" i="36"/>
  <c r="CY225" i="36" s="1"/>
  <c r="CX224" i="36"/>
  <c r="DC224" i="36" s="1"/>
  <c r="CX223" i="36"/>
  <c r="CY223" i="36" s="1"/>
  <c r="CX222" i="36"/>
  <c r="CX221" i="36"/>
  <c r="CY221" i="36" s="1"/>
  <c r="CX220" i="36"/>
  <c r="DC220" i="36" s="1"/>
  <c r="CX219" i="36"/>
  <c r="CY219" i="36" s="1"/>
  <c r="CX218" i="36"/>
  <c r="CX217" i="36"/>
  <c r="CY217" i="36" s="1"/>
  <c r="CX216" i="36"/>
  <c r="CX215" i="36"/>
  <c r="CX214" i="36"/>
  <c r="CX213" i="36"/>
  <c r="CY213" i="36" s="1"/>
  <c r="CX212" i="36"/>
  <c r="DC212" i="36" s="1"/>
  <c r="CX211" i="36"/>
  <c r="CY211" i="36" s="1"/>
  <c r="CX210" i="36"/>
  <c r="CX209" i="36"/>
  <c r="CY209" i="36" s="1"/>
  <c r="CX208" i="36"/>
  <c r="DC208" i="36" s="1"/>
  <c r="CX207" i="36"/>
  <c r="CX206" i="36"/>
  <c r="CX205" i="36"/>
  <c r="CY205" i="36" s="1"/>
  <c r="CX204" i="36"/>
  <c r="CX203" i="36"/>
  <c r="CY203" i="36" s="1"/>
  <c r="CX202" i="36"/>
  <c r="CX201" i="36"/>
  <c r="CY201" i="36" s="1"/>
  <c r="CX200" i="36"/>
  <c r="CX199" i="36"/>
  <c r="CX198" i="36"/>
  <c r="CX197" i="36"/>
  <c r="CY197" i="36" s="1"/>
  <c r="CX196" i="36"/>
  <c r="DC196" i="36" s="1"/>
  <c r="CX195" i="36"/>
  <c r="CX194" i="36"/>
  <c r="DC194" i="36" s="1"/>
  <c r="CX193" i="36"/>
  <c r="CX192" i="36"/>
  <c r="CX191" i="36"/>
  <c r="CX190" i="36"/>
  <c r="DC190" i="36" s="1"/>
  <c r="CX189" i="36"/>
  <c r="CX188" i="36"/>
  <c r="CX187" i="36"/>
  <c r="CY187" i="36" s="1"/>
  <c r="CX186" i="36"/>
  <c r="DA186" i="36" s="1"/>
  <c r="CX185" i="36"/>
  <c r="CX184" i="36"/>
  <c r="CY184" i="36" s="1"/>
  <c r="CX183" i="36"/>
  <c r="CY183" i="36" s="1"/>
  <c r="CX182" i="36"/>
  <c r="CX181" i="36"/>
  <c r="CX180" i="36"/>
  <c r="DA180" i="36" s="1"/>
  <c r="CX179" i="36"/>
  <c r="CY179" i="36" s="1"/>
  <c r="CX178" i="36"/>
  <c r="CX177" i="36"/>
  <c r="CX176" i="36"/>
  <c r="CX175" i="36"/>
  <c r="CY175" i="36" s="1"/>
  <c r="CX174" i="36"/>
  <c r="DA174" i="36" s="1"/>
  <c r="CX173" i="36"/>
  <c r="CX172" i="36"/>
  <c r="CX171" i="36"/>
  <c r="CX170" i="36"/>
  <c r="CX169" i="36"/>
  <c r="CX168" i="36"/>
  <c r="DA168" i="36" s="1"/>
  <c r="CX167" i="36"/>
  <c r="CX166" i="36"/>
  <c r="DA166" i="36" s="1"/>
  <c r="CX165" i="36"/>
  <c r="CX164" i="36"/>
  <c r="CX163" i="36"/>
  <c r="CY163" i="36" s="1"/>
  <c r="CX162" i="36"/>
  <c r="DA162" i="36" s="1"/>
  <c r="CX161" i="36"/>
  <c r="CX160" i="36"/>
  <c r="CX159" i="36"/>
  <c r="DA159" i="36" s="1"/>
  <c r="CX158" i="36"/>
  <c r="DA158" i="36" s="1"/>
  <c r="CX157" i="36"/>
  <c r="CX156" i="36"/>
  <c r="DA156" i="36" s="1"/>
  <c r="CX155" i="36"/>
  <c r="DA155" i="36" s="1"/>
  <c r="CX154" i="36"/>
  <c r="CX153" i="36"/>
  <c r="CX152" i="36"/>
  <c r="DA152" i="36" s="1"/>
  <c r="CX151" i="36"/>
  <c r="DA151" i="36" s="1"/>
  <c r="CX150" i="36"/>
  <c r="DA150" i="36" s="1"/>
  <c r="CX149" i="36"/>
  <c r="DA149" i="36" s="1"/>
  <c r="CX148" i="36"/>
  <c r="DA148" i="36" s="1"/>
  <c r="CX147" i="36"/>
  <c r="DA147" i="36" s="1"/>
  <c r="CX146" i="36"/>
  <c r="CX145" i="36"/>
  <c r="CX144" i="36"/>
  <c r="CX143" i="36"/>
  <c r="DA143" i="36" s="1"/>
  <c r="CX142" i="36"/>
  <c r="CX141" i="36"/>
  <c r="CX140" i="36"/>
  <c r="CX139" i="36"/>
  <c r="DA139" i="36" s="1"/>
  <c r="CX138" i="36"/>
  <c r="CX137" i="36"/>
  <c r="CX136" i="36"/>
  <c r="DA136" i="36" s="1"/>
  <c r="CX135" i="36"/>
  <c r="DC135" i="36" s="1"/>
  <c r="CX134" i="36"/>
  <c r="CY134" i="36" s="1"/>
  <c r="CX133" i="36"/>
  <c r="CY133" i="36" s="1"/>
  <c r="CX132" i="36"/>
  <c r="CX131" i="36"/>
  <c r="DC131" i="36" s="1"/>
  <c r="CX130" i="36"/>
  <c r="CX129" i="36"/>
  <c r="CX128" i="36"/>
  <c r="CX127" i="36"/>
  <c r="DC127" i="36" s="1"/>
  <c r="CX126" i="36"/>
  <c r="DC126" i="36" s="1"/>
  <c r="CX125" i="36"/>
  <c r="CY125" i="36" s="1"/>
  <c r="CX124" i="36"/>
  <c r="CX123" i="36"/>
  <c r="DC123" i="36" s="1"/>
  <c r="CX122" i="36"/>
  <c r="CX121" i="36"/>
  <c r="CX120" i="36"/>
  <c r="CX119" i="36"/>
  <c r="DC119" i="36" s="1"/>
  <c r="CX118" i="36"/>
  <c r="CX117" i="36"/>
  <c r="CY117" i="36" s="1"/>
  <c r="CX116" i="36"/>
  <c r="CX115" i="36"/>
  <c r="DC115" i="36" s="1"/>
  <c r="CX114" i="36"/>
  <c r="CX113" i="36"/>
  <c r="CX112" i="36"/>
  <c r="CX111" i="36"/>
  <c r="DC111" i="36" s="1"/>
  <c r="CX110" i="36"/>
  <c r="DA110" i="36" s="1"/>
  <c r="CX109" i="36"/>
  <c r="CY108" i="36"/>
  <c r="CX108" i="36"/>
  <c r="DA108" i="36" s="1"/>
  <c r="CX107" i="36"/>
  <c r="DC107" i="36" s="1"/>
  <c r="CX106" i="36"/>
  <c r="DA106" i="36" s="1"/>
  <c r="CX105" i="36"/>
  <c r="CY105" i="36" s="1"/>
  <c r="CX104" i="36"/>
  <c r="CX103" i="36"/>
  <c r="DC103" i="36" s="1"/>
  <c r="CX102" i="36"/>
  <c r="CX101" i="36"/>
  <c r="CY101" i="36" s="1"/>
  <c r="CX100" i="36"/>
  <c r="CX99" i="36"/>
  <c r="DC99" i="36" s="1"/>
  <c r="CX98" i="36"/>
  <c r="CX97" i="36"/>
  <c r="CX96" i="36"/>
  <c r="CX95" i="36"/>
  <c r="DC95" i="36" s="1"/>
  <c r="CX94" i="36"/>
  <c r="DA94" i="36" s="1"/>
  <c r="CX93" i="36"/>
  <c r="CX92" i="36"/>
  <c r="DA92" i="36" s="1"/>
  <c r="CX91" i="36"/>
  <c r="DC91" i="36" s="1"/>
  <c r="CX90" i="36"/>
  <c r="CX89" i="36"/>
  <c r="CY89" i="36" s="1"/>
  <c r="CX88" i="36"/>
  <c r="DA88" i="36" s="1"/>
  <c r="CX87" i="36"/>
  <c r="DC87" i="36" s="1"/>
  <c r="CX86" i="36"/>
  <c r="CX85" i="36"/>
  <c r="CY85" i="36" s="1"/>
  <c r="CX84" i="36"/>
  <c r="DA84" i="36" s="1"/>
  <c r="CX83" i="36"/>
  <c r="DC83" i="36" s="1"/>
  <c r="CX82" i="36"/>
  <c r="CX81" i="36"/>
  <c r="CX80" i="36"/>
  <c r="CX79" i="36"/>
  <c r="DC79" i="36" s="1"/>
  <c r="CX78" i="36"/>
  <c r="DA78" i="36" s="1"/>
  <c r="CX77" i="36"/>
  <c r="CY77" i="36" s="1"/>
  <c r="CX76" i="36"/>
  <c r="CX75" i="36"/>
  <c r="DC75" i="36" s="1"/>
  <c r="CX74" i="36"/>
  <c r="DA74" i="36" s="1"/>
  <c r="CX73" i="36"/>
  <c r="CY73" i="36" s="1"/>
  <c r="CX72" i="36"/>
  <c r="CX71" i="36"/>
  <c r="DC71" i="36" s="1"/>
  <c r="CX70" i="36"/>
  <c r="CX69" i="36"/>
  <c r="CY69" i="36" s="1"/>
  <c r="CX68" i="36"/>
  <c r="DA68" i="36" s="1"/>
  <c r="CX67" i="36"/>
  <c r="DC67" i="36" s="1"/>
  <c r="CX66" i="36"/>
  <c r="CX65" i="36"/>
  <c r="CX64" i="36"/>
  <c r="CX63" i="36"/>
  <c r="DC63" i="36" s="1"/>
  <c r="CX62" i="36"/>
  <c r="CX61" i="36"/>
  <c r="CX60" i="36"/>
  <c r="DA60" i="36" s="1"/>
  <c r="CX59" i="36"/>
  <c r="DC59" i="36" s="1"/>
  <c r="CX58" i="36"/>
  <c r="DA58" i="36" s="1"/>
  <c r="CX57" i="36"/>
  <c r="CY57" i="36" s="1"/>
  <c r="CX56" i="36"/>
  <c r="CX55" i="36"/>
  <c r="DC55" i="36" s="1"/>
  <c r="CY54" i="36"/>
  <c r="CX54" i="36"/>
  <c r="DA54" i="36" s="1"/>
  <c r="DA53" i="36"/>
  <c r="CX53" i="36"/>
  <c r="CY53" i="36" s="1"/>
  <c r="DC52" i="36"/>
  <c r="CX52" i="36"/>
  <c r="DA52" i="36" s="1"/>
  <c r="CX51" i="36"/>
  <c r="DC51" i="36" s="1"/>
  <c r="DC50" i="36"/>
  <c r="CX50" i="36"/>
  <c r="DA50" i="36" s="1"/>
  <c r="CX49" i="36"/>
  <c r="CY49" i="36" s="1"/>
  <c r="CY48" i="36"/>
  <c r="CX48" i="36"/>
  <c r="DA48" i="36" s="1"/>
  <c r="CX47" i="36"/>
  <c r="DC47" i="36" s="1"/>
  <c r="CY46" i="36"/>
  <c r="CX46" i="36"/>
  <c r="DA46" i="36" s="1"/>
  <c r="DA45" i="36"/>
  <c r="CX45" i="36"/>
  <c r="CY45" i="36" s="1"/>
  <c r="CX44" i="36"/>
  <c r="DA44" i="36" s="1"/>
  <c r="CX43" i="36"/>
  <c r="DC43" i="36" s="1"/>
  <c r="CX42" i="36"/>
  <c r="DA42" i="36" s="1"/>
  <c r="CX41" i="36"/>
  <c r="CY41" i="36" s="1"/>
  <c r="CY40" i="36"/>
  <c r="CX40" i="36"/>
  <c r="DA40" i="36" s="1"/>
  <c r="CX39" i="36"/>
  <c r="DC39" i="36" s="1"/>
  <c r="CY38" i="36"/>
  <c r="CX38" i="36"/>
  <c r="DA38" i="36" s="1"/>
  <c r="DA37" i="36"/>
  <c r="CX37" i="36"/>
  <c r="CY37" i="36" s="1"/>
  <c r="DC36" i="36"/>
  <c r="CX36" i="36"/>
  <c r="DA36" i="36" s="1"/>
  <c r="CX35" i="36"/>
  <c r="DC35" i="36" s="1"/>
  <c r="DC34" i="36"/>
  <c r="CX34" i="36"/>
  <c r="DA34" i="36" s="1"/>
  <c r="CX33" i="36"/>
  <c r="CY33" i="36" s="1"/>
  <c r="CY32" i="36"/>
  <c r="CX32" i="36"/>
  <c r="DA32" i="36" s="1"/>
  <c r="CX31" i="36"/>
  <c r="DC31" i="36" s="1"/>
  <c r="CY30" i="36"/>
  <c r="CX30" i="36"/>
  <c r="DA30" i="36" s="1"/>
  <c r="DA29" i="36"/>
  <c r="CX29" i="36"/>
  <c r="CY29" i="36" s="1"/>
  <c r="CX28" i="36"/>
  <c r="DA28" i="36" s="1"/>
  <c r="CX27" i="36"/>
  <c r="DC27" i="36" s="1"/>
  <c r="CX26" i="36"/>
  <c r="DA26" i="36" s="1"/>
  <c r="CX25" i="36"/>
  <c r="CY25" i="36" s="1"/>
  <c r="CY24" i="36"/>
  <c r="CX24" i="36"/>
  <c r="DA24" i="36" s="1"/>
  <c r="CX23" i="36"/>
  <c r="DC23" i="36" s="1"/>
  <c r="CY22" i="36"/>
  <c r="CX22" i="36"/>
  <c r="DA22" i="36" s="1"/>
  <c r="DA21" i="36"/>
  <c r="CX21" i="36"/>
  <c r="CY21" i="36" s="1"/>
  <c r="DC20" i="36"/>
  <c r="CX20" i="36"/>
  <c r="DA20" i="36" s="1"/>
  <c r="CX19" i="36"/>
  <c r="DC19" i="36" s="1"/>
  <c r="DC18" i="36"/>
  <c r="CX18" i="36"/>
  <c r="DA18" i="36" s="1"/>
  <c r="CX17" i="36"/>
  <c r="CY17" i="36" s="1"/>
  <c r="CY16" i="36"/>
  <c r="CX16" i="36"/>
  <c r="DA16" i="36" s="1"/>
  <c r="CX15" i="36"/>
  <c r="DC15" i="36" s="1"/>
  <c r="CY14" i="36"/>
  <c r="CX14" i="36"/>
  <c r="DA14" i="36" s="1"/>
  <c r="DA13" i="36"/>
  <c r="CX13" i="36"/>
  <c r="CY13" i="36" s="1"/>
  <c r="CX12" i="36"/>
  <c r="DA12" i="36" s="1"/>
  <c r="CX11" i="36"/>
  <c r="DC11" i="36" s="1"/>
  <c r="CX10" i="36"/>
  <c r="DA10" i="36" s="1"/>
  <c r="CX9" i="36"/>
  <c r="CY9" i="36" s="1"/>
  <c r="CX8" i="36"/>
  <c r="DA8" i="36" s="1"/>
  <c r="CX7" i="36"/>
  <c r="DC7" i="36" s="1"/>
  <c r="CJ506" i="36"/>
  <c r="CJ505" i="36"/>
  <c r="CJ504" i="36"/>
  <c r="CJ503" i="36"/>
  <c r="CJ502" i="36"/>
  <c r="CM502" i="36" s="1"/>
  <c r="CJ501" i="36"/>
  <c r="CJ500" i="36"/>
  <c r="CO500" i="36" s="1"/>
  <c r="CJ499" i="36"/>
  <c r="CO499" i="36" s="1"/>
  <c r="CJ498" i="36"/>
  <c r="CM498" i="36" s="1"/>
  <c r="CJ497" i="36"/>
  <c r="CJ496" i="36"/>
  <c r="CJ495" i="36"/>
  <c r="CJ494" i="36"/>
  <c r="CJ493" i="36"/>
  <c r="CJ492" i="36"/>
  <c r="CK492" i="36" s="1"/>
  <c r="CJ491" i="36"/>
  <c r="CK491" i="36" s="1"/>
  <c r="CJ490" i="36"/>
  <c r="CJ489" i="36"/>
  <c r="CM489" i="36" s="1"/>
  <c r="CJ488" i="36"/>
  <c r="CJ487" i="36"/>
  <c r="CO487" i="36" s="1"/>
  <c r="CJ486" i="36"/>
  <c r="CJ485" i="36"/>
  <c r="CJ484" i="36"/>
  <c r="CK484" i="36" s="1"/>
  <c r="CJ483" i="36"/>
  <c r="CM483" i="36" s="1"/>
  <c r="CJ482" i="36"/>
  <c r="CJ481" i="36"/>
  <c r="CK481" i="36" s="1"/>
  <c r="CJ480" i="36"/>
  <c r="CJ479" i="36"/>
  <c r="CK479" i="36" s="1"/>
  <c r="CJ478" i="36"/>
  <c r="CM478" i="36" s="1"/>
  <c r="CJ477" i="36"/>
  <c r="CO477" i="36" s="1"/>
  <c r="CJ476" i="36"/>
  <c r="CJ475" i="36"/>
  <c r="CJ474" i="36"/>
  <c r="CJ473" i="36"/>
  <c r="CJ472" i="36"/>
  <c r="CJ471" i="36"/>
  <c r="CO471" i="36" s="1"/>
  <c r="CJ470" i="36"/>
  <c r="CK470" i="36" s="1"/>
  <c r="CJ469" i="36"/>
  <c r="CJ468" i="36"/>
  <c r="CK468" i="36" s="1"/>
  <c r="CJ467" i="36"/>
  <c r="CJ466" i="36"/>
  <c r="CK466" i="36" s="1"/>
  <c r="CJ465" i="36"/>
  <c r="CJ464" i="36"/>
  <c r="CM464" i="36" s="1"/>
  <c r="CJ463" i="36"/>
  <c r="CJ462" i="36"/>
  <c r="CM462" i="36" s="1"/>
  <c r="CJ461" i="36"/>
  <c r="CO461" i="36" s="1"/>
  <c r="CJ460" i="36"/>
  <c r="CJ459" i="36"/>
  <c r="CJ458" i="36"/>
  <c r="CJ457" i="36"/>
  <c r="CJ456" i="36"/>
  <c r="CM456" i="36" s="1"/>
  <c r="CJ455" i="36"/>
  <c r="CM455" i="36" s="1"/>
  <c r="CK454" i="36"/>
  <c r="CJ454" i="36"/>
  <c r="CM454" i="36" s="1"/>
  <c r="CJ453" i="36"/>
  <c r="CM453" i="36" s="1"/>
  <c r="CJ452" i="36"/>
  <c r="CO452" i="36" s="1"/>
  <c r="CJ451" i="36"/>
  <c r="CO451" i="36" s="1"/>
  <c r="CJ450" i="36"/>
  <c r="CJ449" i="36"/>
  <c r="CM449" i="36" s="1"/>
  <c r="CJ448" i="36"/>
  <c r="CJ447" i="36"/>
  <c r="CM447" i="36" s="1"/>
  <c r="CJ446" i="36"/>
  <c r="CJ445" i="36"/>
  <c r="CK445" i="36" s="1"/>
  <c r="CJ444" i="36"/>
  <c r="CO444" i="36" s="1"/>
  <c r="CJ443" i="36"/>
  <c r="CK443" i="36" s="1"/>
  <c r="CJ442" i="36"/>
  <c r="CJ441" i="36"/>
  <c r="CO441" i="36" s="1"/>
  <c r="CJ440" i="36"/>
  <c r="CJ439" i="36"/>
  <c r="CJ438" i="36"/>
  <c r="CJ437" i="36"/>
  <c r="CJ436" i="36"/>
  <c r="CJ435" i="36"/>
  <c r="CJ434" i="36"/>
  <c r="CJ433" i="36"/>
  <c r="CK433" i="36" s="1"/>
  <c r="CJ432" i="36"/>
  <c r="CJ431" i="36"/>
  <c r="CM431" i="36" s="1"/>
  <c r="CJ430" i="36"/>
  <c r="CJ429" i="36"/>
  <c r="CM429" i="36" s="1"/>
  <c r="CJ428" i="36"/>
  <c r="CK428" i="36" s="1"/>
  <c r="CJ427" i="36"/>
  <c r="CJ426" i="36"/>
  <c r="CO426" i="36" s="1"/>
  <c r="CJ425" i="36"/>
  <c r="CJ424" i="36"/>
  <c r="CK424" i="36" s="1"/>
  <c r="CJ423" i="36"/>
  <c r="CJ422" i="36"/>
  <c r="CO422" i="36" s="1"/>
  <c r="CJ421" i="36"/>
  <c r="CJ420" i="36"/>
  <c r="CO420" i="36" s="1"/>
  <c r="CJ419" i="36"/>
  <c r="CJ418" i="36"/>
  <c r="CJ417" i="36"/>
  <c r="CO417" i="36" s="1"/>
  <c r="CJ416" i="36"/>
  <c r="CJ415" i="36"/>
  <c r="CJ414" i="36"/>
  <c r="CM414" i="36" s="1"/>
  <c r="CJ413" i="36"/>
  <c r="CK413" i="36" s="1"/>
  <c r="CJ412" i="36"/>
  <c r="CJ411" i="36"/>
  <c r="CO411" i="36" s="1"/>
  <c r="CJ410" i="36"/>
  <c r="CJ409" i="36"/>
  <c r="CJ408" i="36"/>
  <c r="CK408" i="36" s="1"/>
  <c r="CJ407" i="36"/>
  <c r="CJ406" i="36"/>
  <c r="CO406" i="36" s="1"/>
  <c r="CJ405" i="36"/>
  <c r="CJ404" i="36"/>
  <c r="CK404" i="36" s="1"/>
  <c r="CJ403" i="36"/>
  <c r="CM403" i="36" s="1"/>
  <c r="CJ402" i="36"/>
  <c r="CM402" i="36" s="1"/>
  <c r="CJ401" i="36"/>
  <c r="CJ400" i="36"/>
  <c r="CM399" i="36"/>
  <c r="CJ399" i="36"/>
  <c r="CO399" i="36" s="1"/>
  <c r="CJ398" i="36"/>
  <c r="CJ397" i="36"/>
  <c r="CK397" i="36" s="1"/>
  <c r="CJ396" i="36"/>
  <c r="CM396" i="36" s="1"/>
  <c r="CJ395" i="36"/>
  <c r="CJ394" i="36"/>
  <c r="CJ393" i="36"/>
  <c r="CJ392" i="36"/>
  <c r="CK392" i="36" s="1"/>
  <c r="CJ391" i="36"/>
  <c r="CJ390" i="36"/>
  <c r="CO390" i="36" s="1"/>
  <c r="CJ389" i="36"/>
  <c r="CJ388" i="36"/>
  <c r="CO388" i="36" s="1"/>
  <c r="CJ387" i="36"/>
  <c r="CJ386" i="36"/>
  <c r="CJ385" i="36"/>
  <c r="CJ384" i="36"/>
  <c r="CJ383" i="36"/>
  <c r="CO383" i="36" s="1"/>
  <c r="CJ382" i="36"/>
  <c r="CM382" i="36" s="1"/>
  <c r="CJ381" i="36"/>
  <c r="CK381" i="36" s="1"/>
  <c r="CJ380" i="36"/>
  <c r="CJ379" i="36"/>
  <c r="CJ378" i="36"/>
  <c r="CJ377" i="36"/>
  <c r="CJ376" i="36"/>
  <c r="CJ375" i="36"/>
  <c r="CJ374" i="36"/>
  <c r="CO374" i="36" s="1"/>
  <c r="CJ373" i="36"/>
  <c r="CM373" i="36" s="1"/>
  <c r="CJ372" i="36"/>
  <c r="CJ371" i="36"/>
  <c r="CJ370" i="36"/>
  <c r="CM370" i="36" s="1"/>
  <c r="CJ369" i="36"/>
  <c r="CJ368" i="36"/>
  <c r="CJ367" i="36"/>
  <c r="CJ366" i="36"/>
  <c r="CM366" i="36" s="1"/>
  <c r="CJ365" i="36"/>
  <c r="CK365" i="36" s="1"/>
  <c r="CJ364" i="36"/>
  <c r="CM364" i="36" s="1"/>
  <c r="CJ363" i="36"/>
  <c r="CK363" i="36" s="1"/>
  <c r="CJ362" i="36"/>
  <c r="CJ361" i="36"/>
  <c r="CK361" i="36" s="1"/>
  <c r="CJ360" i="36"/>
  <c r="CK360" i="36" s="1"/>
  <c r="CJ359" i="36"/>
  <c r="CJ358" i="36"/>
  <c r="CO358" i="36" s="1"/>
  <c r="CJ357" i="36"/>
  <c r="CJ356" i="36"/>
  <c r="CO356" i="36" s="1"/>
  <c r="CJ355" i="36"/>
  <c r="CJ354" i="36"/>
  <c r="CJ353" i="36"/>
  <c r="CM353" i="36" s="1"/>
  <c r="CJ352" i="36"/>
  <c r="CK352" i="36" s="1"/>
  <c r="CJ351" i="36"/>
  <c r="CJ350" i="36"/>
  <c r="CJ349" i="36"/>
  <c r="CK349" i="36" s="1"/>
  <c r="CJ348" i="36"/>
  <c r="CJ347" i="36"/>
  <c r="CJ346" i="36"/>
  <c r="CM346" i="36" s="1"/>
  <c r="CJ345" i="36"/>
  <c r="CJ344" i="36"/>
  <c r="CM344" i="36" s="1"/>
  <c r="CJ343" i="36"/>
  <c r="CJ342" i="36"/>
  <c r="CJ341" i="36"/>
  <c r="CM341" i="36" s="1"/>
  <c r="CJ340" i="36"/>
  <c r="CJ339" i="36"/>
  <c r="CJ338" i="36"/>
  <c r="CK338" i="36" s="1"/>
  <c r="CJ337" i="36"/>
  <c r="CJ336" i="36"/>
  <c r="CK336" i="36" s="1"/>
  <c r="CJ335" i="36"/>
  <c r="CM335" i="36" s="1"/>
  <c r="CJ334" i="36"/>
  <c r="CJ333" i="36"/>
  <c r="CM333" i="36" s="1"/>
  <c r="CJ332" i="36"/>
  <c r="CK332" i="36" s="1"/>
  <c r="CJ331" i="36"/>
  <c r="CK331" i="36" s="1"/>
  <c r="CJ330" i="36"/>
  <c r="CK330" i="36" s="1"/>
  <c r="CJ329" i="36"/>
  <c r="CO329" i="36" s="1"/>
  <c r="CJ328" i="36"/>
  <c r="CM328" i="36" s="1"/>
  <c r="CJ327" i="36"/>
  <c r="CO327" i="36" s="1"/>
  <c r="CO326" i="36"/>
  <c r="CJ326" i="36"/>
  <c r="CM326" i="36" s="1"/>
  <c r="CM325" i="36"/>
  <c r="CJ325" i="36"/>
  <c r="CO325" i="36" s="1"/>
  <c r="CJ324" i="36"/>
  <c r="CJ323" i="36"/>
  <c r="CJ322" i="36"/>
  <c r="CJ321" i="36"/>
  <c r="CO321" i="36" s="1"/>
  <c r="CJ320" i="36"/>
  <c r="CJ319" i="36"/>
  <c r="CJ318" i="36"/>
  <c r="CJ317" i="36"/>
  <c r="CJ316" i="36"/>
  <c r="CJ315" i="36"/>
  <c r="CJ314" i="36"/>
  <c r="CJ313" i="36"/>
  <c r="CO312" i="36"/>
  <c r="CJ312" i="36"/>
  <c r="CM312" i="36" s="1"/>
  <c r="CJ311" i="36"/>
  <c r="CJ310" i="36"/>
  <c r="CJ309" i="36"/>
  <c r="CJ308" i="36"/>
  <c r="CJ307" i="36"/>
  <c r="CJ306" i="36"/>
  <c r="CJ305" i="36"/>
  <c r="CJ304" i="36"/>
  <c r="CJ303" i="36"/>
  <c r="CJ302" i="36"/>
  <c r="CJ301" i="36"/>
  <c r="CJ300" i="36"/>
  <c r="CJ299" i="36"/>
  <c r="CK299" i="36" s="1"/>
  <c r="CJ298" i="36"/>
  <c r="CJ297" i="36"/>
  <c r="CJ296" i="36"/>
  <c r="CJ295" i="36"/>
  <c r="CJ294" i="36"/>
  <c r="CM294" i="36" s="1"/>
  <c r="CJ293" i="36"/>
  <c r="CO293" i="36" s="1"/>
  <c r="CJ292" i="36"/>
  <c r="CJ291" i="36"/>
  <c r="CJ290" i="36"/>
  <c r="CJ289" i="36"/>
  <c r="CJ288" i="36"/>
  <c r="CK288" i="36" s="1"/>
  <c r="CJ287" i="36"/>
  <c r="CJ286" i="36"/>
  <c r="CJ285" i="36"/>
  <c r="CJ284" i="36"/>
  <c r="CO284" i="36" s="1"/>
  <c r="CJ283" i="36"/>
  <c r="CK283" i="36" s="1"/>
  <c r="CJ282" i="36"/>
  <c r="CM282" i="36" s="1"/>
  <c r="CJ281" i="36"/>
  <c r="CJ280" i="36"/>
  <c r="CJ279" i="36"/>
  <c r="CJ278" i="36"/>
  <c r="CM278" i="36" s="1"/>
  <c r="CJ277" i="36"/>
  <c r="CO277" i="36" s="1"/>
  <c r="CJ276" i="36"/>
  <c r="CJ275" i="36"/>
  <c r="CJ274" i="36"/>
  <c r="CJ273" i="36"/>
  <c r="CO273" i="36" s="1"/>
  <c r="CJ272" i="36"/>
  <c r="CM272" i="36" s="1"/>
  <c r="CJ271" i="36"/>
  <c r="CK271" i="36" s="1"/>
  <c r="CJ270" i="36"/>
  <c r="CJ269" i="36"/>
  <c r="CJ268" i="36"/>
  <c r="CJ267" i="36"/>
  <c r="CJ266" i="36"/>
  <c r="CJ265" i="36"/>
  <c r="CJ264" i="36"/>
  <c r="CJ263" i="36"/>
  <c r="CJ262" i="36"/>
  <c r="CJ261" i="36"/>
  <c r="CJ260" i="36"/>
  <c r="CM260" i="36" s="1"/>
  <c r="CJ259" i="36"/>
  <c r="CJ258" i="36"/>
  <c r="CJ257" i="36"/>
  <c r="CJ256" i="36"/>
  <c r="CJ255" i="36"/>
  <c r="CK255" i="36" s="1"/>
  <c r="CJ254" i="36"/>
  <c r="CK254" i="36" s="1"/>
  <c r="CJ253" i="36"/>
  <c r="CJ252" i="36"/>
  <c r="CJ251" i="36"/>
  <c r="CJ250" i="36"/>
  <c r="CJ249" i="36"/>
  <c r="CK249" i="36" s="1"/>
  <c r="CJ248" i="36"/>
  <c r="CM248" i="36" s="1"/>
  <c r="CJ247" i="36"/>
  <c r="CJ246" i="36"/>
  <c r="CJ245" i="36"/>
  <c r="CJ244" i="36"/>
  <c r="CJ243" i="36"/>
  <c r="CJ242" i="36"/>
  <c r="CJ241" i="36"/>
  <c r="CJ240" i="36"/>
  <c r="CM240" i="36" s="1"/>
  <c r="CJ239" i="36"/>
  <c r="CK239" i="36" s="1"/>
  <c r="CJ238" i="36"/>
  <c r="CM238" i="36" s="1"/>
  <c r="CJ237" i="36"/>
  <c r="CK237" i="36" s="1"/>
  <c r="CJ236" i="36"/>
  <c r="CJ235" i="36"/>
  <c r="CO235" i="36" s="1"/>
  <c r="CJ234" i="36"/>
  <c r="CJ233" i="36"/>
  <c r="CO233" i="36" s="1"/>
  <c r="CJ232" i="36"/>
  <c r="CJ231" i="36"/>
  <c r="CJ230" i="36"/>
  <c r="CJ229" i="36"/>
  <c r="CJ228" i="36"/>
  <c r="CJ227" i="36"/>
  <c r="CK227" i="36" s="1"/>
  <c r="CJ226" i="36"/>
  <c r="CK226" i="36" s="1"/>
  <c r="CJ225" i="36"/>
  <c r="CJ224" i="36"/>
  <c r="CJ223" i="36"/>
  <c r="CJ222" i="36"/>
  <c r="CJ221" i="36"/>
  <c r="CJ220" i="36"/>
  <c r="CK220" i="36" s="1"/>
  <c r="CJ219" i="36"/>
  <c r="CJ218" i="36"/>
  <c r="CM218" i="36" s="1"/>
  <c r="CJ217" i="36"/>
  <c r="CO217" i="36" s="1"/>
  <c r="CJ216" i="36"/>
  <c r="CJ215" i="36"/>
  <c r="CM215" i="36" s="1"/>
  <c r="CJ214" i="36"/>
  <c r="CJ213" i="36"/>
  <c r="CO213" i="36" s="1"/>
  <c r="CJ212" i="36"/>
  <c r="CJ211" i="36"/>
  <c r="CK211" i="36" s="1"/>
  <c r="CJ210" i="36"/>
  <c r="CJ209" i="36"/>
  <c r="CJ208" i="36"/>
  <c r="CJ207" i="36"/>
  <c r="CK207" i="36" s="1"/>
  <c r="CJ206" i="36"/>
  <c r="CM206" i="36" s="1"/>
  <c r="CJ205" i="36"/>
  <c r="CJ204" i="36"/>
  <c r="CO204" i="36" s="1"/>
  <c r="CJ203" i="36"/>
  <c r="CJ202" i="36"/>
  <c r="CJ201" i="36"/>
  <c r="CJ200" i="36"/>
  <c r="CJ199" i="36"/>
  <c r="CK199" i="36" s="1"/>
  <c r="CJ198" i="36"/>
  <c r="CJ197" i="36"/>
  <c r="CJ196" i="36"/>
  <c r="CK196" i="36" s="1"/>
  <c r="CJ195" i="36"/>
  <c r="CJ194" i="36"/>
  <c r="CJ193" i="36"/>
  <c r="CJ192" i="36"/>
  <c r="CJ191" i="36"/>
  <c r="CK191" i="36" s="1"/>
  <c r="CJ190" i="36"/>
  <c r="CJ189" i="36"/>
  <c r="CJ188" i="36"/>
  <c r="CJ187" i="36"/>
  <c r="CJ186" i="36"/>
  <c r="CO186" i="36" s="1"/>
  <c r="CJ185" i="36"/>
  <c r="CJ184" i="36"/>
  <c r="CK184" i="36" s="1"/>
  <c r="CJ183" i="36"/>
  <c r="CJ182" i="36"/>
  <c r="CM182" i="36" s="1"/>
  <c r="CJ181" i="36"/>
  <c r="CO181" i="36" s="1"/>
  <c r="CJ180" i="36"/>
  <c r="CJ179" i="36"/>
  <c r="CJ178" i="36"/>
  <c r="CJ177" i="36"/>
  <c r="CO177" i="36" s="1"/>
  <c r="CJ176" i="36"/>
  <c r="CO176" i="36" s="1"/>
  <c r="CJ175" i="36"/>
  <c r="CK175" i="36" s="1"/>
  <c r="CJ174" i="36"/>
  <c r="CM174" i="36" s="1"/>
  <c r="CJ173" i="36"/>
  <c r="CJ172" i="36"/>
  <c r="CJ171" i="36"/>
  <c r="CK171" i="36" s="1"/>
  <c r="CJ170" i="36"/>
  <c r="CM170" i="36" s="1"/>
  <c r="CJ169" i="36"/>
  <c r="CO169" i="36" s="1"/>
  <c r="CJ168" i="36"/>
  <c r="CJ167" i="36"/>
  <c r="CJ166" i="36"/>
  <c r="CM166" i="36" s="1"/>
  <c r="CJ165" i="36"/>
  <c r="CO165" i="36" s="1"/>
  <c r="CJ164" i="36"/>
  <c r="CM164" i="36" s="1"/>
  <c r="CJ163" i="36"/>
  <c r="CK163" i="36" s="1"/>
  <c r="CJ162" i="36"/>
  <c r="CJ161" i="36"/>
  <c r="CO161" i="36" s="1"/>
  <c r="CJ160" i="36"/>
  <c r="CJ159" i="36"/>
  <c r="CJ158" i="36"/>
  <c r="CJ157" i="36"/>
  <c r="CJ156" i="36"/>
  <c r="CJ155" i="36"/>
  <c r="CK155" i="36" s="1"/>
  <c r="CJ154" i="36"/>
  <c r="CM154" i="36" s="1"/>
  <c r="CJ153" i="36"/>
  <c r="CO153" i="36" s="1"/>
  <c r="CJ152" i="36"/>
  <c r="CJ151" i="36"/>
  <c r="CJ150" i="36"/>
  <c r="CM150" i="36" s="1"/>
  <c r="CJ149" i="36"/>
  <c r="CO149" i="36" s="1"/>
  <c r="CJ148" i="36"/>
  <c r="CJ147" i="36"/>
  <c r="CJ146" i="36"/>
  <c r="CJ145" i="36"/>
  <c r="CO145" i="36" s="1"/>
  <c r="CJ144" i="36"/>
  <c r="CM144" i="36" s="1"/>
  <c r="CJ143" i="36"/>
  <c r="CJ142" i="36"/>
  <c r="CJ141" i="36"/>
  <c r="CJ140" i="36"/>
  <c r="CK140" i="36" s="1"/>
  <c r="CJ139" i="36"/>
  <c r="CK139" i="36" s="1"/>
  <c r="CJ138" i="36"/>
  <c r="CJ137" i="36"/>
  <c r="CJ136" i="36"/>
  <c r="CJ135" i="36"/>
  <c r="CJ134" i="36"/>
  <c r="CM134" i="36" s="1"/>
  <c r="CJ133" i="36"/>
  <c r="CJ132" i="36"/>
  <c r="CJ131" i="36"/>
  <c r="CJ130" i="36"/>
  <c r="CJ129" i="36"/>
  <c r="CO129" i="36" s="1"/>
  <c r="CJ128" i="36"/>
  <c r="CJ127" i="36"/>
  <c r="CK127" i="36" s="1"/>
  <c r="CJ126" i="36"/>
  <c r="CM126" i="36" s="1"/>
  <c r="CJ125" i="36"/>
  <c r="CJ124" i="36"/>
  <c r="CJ123" i="36"/>
  <c r="CK123" i="36" s="1"/>
  <c r="CJ122" i="36"/>
  <c r="CM122" i="36" s="1"/>
  <c r="CJ121" i="36"/>
  <c r="CO121" i="36" s="1"/>
  <c r="CJ120" i="36"/>
  <c r="CK120" i="36" s="1"/>
  <c r="CJ119" i="36"/>
  <c r="CJ118" i="36"/>
  <c r="CM118" i="36" s="1"/>
  <c r="CJ117" i="36"/>
  <c r="CJ116" i="36"/>
  <c r="CK116" i="36" s="1"/>
  <c r="CJ115" i="36"/>
  <c r="CK115" i="36" s="1"/>
  <c r="CJ114" i="36"/>
  <c r="CJ113" i="36"/>
  <c r="CO113" i="36" s="1"/>
  <c r="CJ112" i="36"/>
  <c r="CM112" i="36" s="1"/>
  <c r="CJ111" i="36"/>
  <c r="CK111" i="36" s="1"/>
  <c r="CJ110" i="36"/>
  <c r="CJ109" i="36"/>
  <c r="CJ108" i="36"/>
  <c r="CM108" i="36" s="1"/>
  <c r="CJ107" i="36"/>
  <c r="CK107" i="36" s="1"/>
  <c r="CJ106" i="36"/>
  <c r="CM106" i="36" s="1"/>
  <c r="CJ105" i="36"/>
  <c r="CO105" i="36" s="1"/>
  <c r="CJ104" i="36"/>
  <c r="CK104" i="36" s="1"/>
  <c r="CJ103" i="36"/>
  <c r="CJ102" i="36"/>
  <c r="CM102" i="36" s="1"/>
  <c r="CJ101" i="36"/>
  <c r="CO101" i="36" s="1"/>
  <c r="CJ100" i="36"/>
  <c r="CO100" i="36" s="1"/>
  <c r="CJ99" i="36"/>
  <c r="CM99" i="36" s="1"/>
  <c r="CJ98" i="36"/>
  <c r="CJ97" i="36"/>
  <c r="CO97" i="36" s="1"/>
  <c r="CJ96" i="36"/>
  <c r="CJ95" i="36"/>
  <c r="CK95" i="36" s="1"/>
  <c r="CJ94" i="36"/>
  <c r="CM94" i="36" s="1"/>
  <c r="CJ93" i="36"/>
  <c r="CK93" i="36" s="1"/>
  <c r="CJ92" i="36"/>
  <c r="CO92" i="36" s="1"/>
  <c r="CJ91" i="36"/>
  <c r="CJ90" i="36"/>
  <c r="CJ89" i="36"/>
  <c r="CJ88" i="36"/>
  <c r="CM88" i="36" s="1"/>
  <c r="CJ87" i="36"/>
  <c r="CM87" i="36" s="1"/>
  <c r="CJ86" i="36"/>
  <c r="CJ85" i="36"/>
  <c r="CO85" i="36" s="1"/>
  <c r="CJ84" i="36"/>
  <c r="CK84" i="36" s="1"/>
  <c r="CJ83" i="36"/>
  <c r="CJ82" i="36"/>
  <c r="CK82" i="36" s="1"/>
  <c r="CJ81" i="36"/>
  <c r="CJ80" i="36"/>
  <c r="CJ79" i="36"/>
  <c r="CK79" i="36" s="1"/>
  <c r="CJ78" i="36"/>
  <c r="CM78" i="36" s="1"/>
  <c r="CJ77" i="36"/>
  <c r="CK77" i="36" s="1"/>
  <c r="CJ76" i="36"/>
  <c r="CO76" i="36" s="1"/>
  <c r="CJ75" i="36"/>
  <c r="CJ74" i="36"/>
  <c r="CJ73" i="36"/>
  <c r="CJ72" i="36"/>
  <c r="CM72" i="36" s="1"/>
  <c r="CJ71" i="36"/>
  <c r="CM71" i="36" s="1"/>
  <c r="CJ70" i="36"/>
  <c r="CJ69" i="36"/>
  <c r="CO69" i="36" s="1"/>
  <c r="CJ68" i="36"/>
  <c r="CK68" i="36" s="1"/>
  <c r="CJ67" i="36"/>
  <c r="CJ66" i="36"/>
  <c r="CK66" i="36" s="1"/>
  <c r="CJ65" i="36"/>
  <c r="CJ64" i="36"/>
  <c r="CJ63" i="36"/>
  <c r="CK63" i="36" s="1"/>
  <c r="CJ62" i="36"/>
  <c r="CM62" i="36" s="1"/>
  <c r="CJ61" i="36"/>
  <c r="CK61" i="36" s="1"/>
  <c r="CJ60" i="36"/>
  <c r="CO60" i="36" s="1"/>
  <c r="CJ59" i="36"/>
  <c r="CJ58" i="36"/>
  <c r="CJ57" i="36"/>
  <c r="CJ56" i="36"/>
  <c r="CJ55" i="36"/>
  <c r="CM55" i="36" s="1"/>
  <c r="CJ54" i="36"/>
  <c r="CM53" i="36"/>
  <c r="CJ53" i="36"/>
  <c r="CO53" i="36" s="1"/>
  <c r="CO52" i="36"/>
  <c r="CK52" i="36"/>
  <c r="CJ52" i="36"/>
  <c r="CM52" i="36" s="1"/>
  <c r="CJ51" i="36"/>
  <c r="CK51" i="36" s="1"/>
  <c r="CJ50" i="36"/>
  <c r="CK50" i="36" s="1"/>
  <c r="CJ49" i="36"/>
  <c r="CO48" i="36"/>
  <c r="CK48" i="36"/>
  <c r="CJ48" i="36"/>
  <c r="CM48" i="36" s="1"/>
  <c r="CJ47" i="36"/>
  <c r="CO47" i="36" s="1"/>
  <c r="CJ46" i="36"/>
  <c r="CM46" i="36" s="1"/>
  <c r="CJ45" i="36"/>
  <c r="CO45" i="36" s="1"/>
  <c r="CJ44" i="36"/>
  <c r="CM44" i="36" s="1"/>
  <c r="CM43" i="36"/>
  <c r="CJ43" i="36"/>
  <c r="CK43" i="36" s="1"/>
  <c r="CJ42" i="36"/>
  <c r="CM42" i="36" s="1"/>
  <c r="CK41" i="36"/>
  <c r="CJ41" i="36"/>
  <c r="CO41" i="36" s="1"/>
  <c r="CO40" i="36"/>
  <c r="CK40" i="36"/>
  <c r="CJ40" i="36"/>
  <c r="CM40" i="36" s="1"/>
  <c r="CO39" i="36"/>
  <c r="CJ39" i="36"/>
  <c r="CK39" i="36" s="1"/>
  <c r="CJ38" i="36"/>
  <c r="CM38" i="36" s="1"/>
  <c r="CJ37" i="36"/>
  <c r="CO37" i="36" s="1"/>
  <c r="CO36" i="36"/>
  <c r="CK36" i="36"/>
  <c r="CJ36" i="36"/>
  <c r="CM36" i="36" s="1"/>
  <c r="CM35" i="36"/>
  <c r="CJ35" i="36"/>
  <c r="CK35" i="36" s="1"/>
  <c r="CO34" i="36"/>
  <c r="CJ34" i="36"/>
  <c r="CM34" i="36" s="1"/>
  <c r="CJ33" i="36"/>
  <c r="CO33" i="36" s="1"/>
  <c r="CJ32" i="36"/>
  <c r="CM32" i="36" s="1"/>
  <c r="CJ31" i="36"/>
  <c r="CK31" i="36" s="1"/>
  <c r="CK30" i="36"/>
  <c r="CJ30" i="36"/>
  <c r="CM30" i="36" s="1"/>
  <c r="CM29" i="36"/>
  <c r="CJ29" i="36"/>
  <c r="CO29" i="36" s="1"/>
  <c r="CO28" i="36"/>
  <c r="CK28" i="36"/>
  <c r="CJ28" i="36"/>
  <c r="CM28" i="36" s="1"/>
  <c r="CJ27" i="36"/>
  <c r="CK27" i="36" s="1"/>
  <c r="CJ26" i="36"/>
  <c r="CM26" i="36" s="1"/>
  <c r="CK25" i="36"/>
  <c r="CJ25" i="36"/>
  <c r="CO25" i="36" s="1"/>
  <c r="CO24" i="36"/>
  <c r="CK24" i="36"/>
  <c r="CJ24" i="36"/>
  <c r="CM24" i="36" s="1"/>
  <c r="CO23" i="36"/>
  <c r="CJ23" i="36"/>
  <c r="CK23" i="36" s="1"/>
  <c r="CJ22" i="36"/>
  <c r="CM22" i="36" s="1"/>
  <c r="CJ21" i="36"/>
  <c r="CO21" i="36" s="1"/>
  <c r="CO20" i="36"/>
  <c r="CK20" i="36"/>
  <c r="CJ20" i="36"/>
  <c r="CM20" i="36" s="1"/>
  <c r="CJ19" i="36"/>
  <c r="CK19" i="36" s="1"/>
  <c r="CJ18" i="36"/>
  <c r="CM18" i="36" s="1"/>
  <c r="CK17" i="36"/>
  <c r="CJ17" i="36"/>
  <c r="CO17" i="36" s="1"/>
  <c r="CO16" i="36"/>
  <c r="CK16" i="36"/>
  <c r="CJ16" i="36"/>
  <c r="CM16" i="36" s="1"/>
  <c r="CJ15" i="36"/>
  <c r="CK15" i="36" s="1"/>
  <c r="CJ14" i="36"/>
  <c r="CM14" i="36" s="1"/>
  <c r="CJ13" i="36"/>
  <c r="CO13" i="36" s="1"/>
  <c r="CM12" i="36"/>
  <c r="CJ12" i="36"/>
  <c r="CO12" i="36" s="1"/>
  <c r="CK11" i="36"/>
  <c r="CJ11" i="36"/>
  <c r="CM11" i="36" s="1"/>
  <c r="CJ10" i="36"/>
  <c r="CO10" i="36" s="1"/>
  <c r="CK9" i="36"/>
  <c r="CJ9" i="36"/>
  <c r="CM9" i="36" s="1"/>
  <c r="CJ8" i="36"/>
  <c r="CK8" i="36" s="1"/>
  <c r="CJ7" i="36"/>
  <c r="CM7" i="36" s="1"/>
  <c r="BV506" i="36"/>
  <c r="BY506" i="36" s="1"/>
  <c r="BV505" i="36"/>
  <c r="BV504" i="36"/>
  <c r="BV503" i="36"/>
  <c r="BY503" i="36" s="1"/>
  <c r="BV502" i="36"/>
  <c r="BV501" i="36"/>
  <c r="BV500" i="36"/>
  <c r="CA500" i="36" s="1"/>
  <c r="BV499" i="36"/>
  <c r="BY499" i="36" s="1"/>
  <c r="BV498" i="36"/>
  <c r="BY498" i="36" s="1"/>
  <c r="BV497" i="36"/>
  <c r="BV496" i="36"/>
  <c r="CA496" i="36" s="1"/>
  <c r="BV495" i="36"/>
  <c r="BW495" i="36" s="1"/>
  <c r="BV494" i="36"/>
  <c r="BY494" i="36" s="1"/>
  <c r="BV493" i="36"/>
  <c r="BV492" i="36"/>
  <c r="CA492" i="36" s="1"/>
  <c r="BV491" i="36"/>
  <c r="BW491" i="36" s="1"/>
  <c r="BV490" i="36"/>
  <c r="BV489" i="36"/>
  <c r="BV488" i="36"/>
  <c r="CA488" i="36" s="1"/>
  <c r="BV487" i="36"/>
  <c r="BV486" i="36"/>
  <c r="BY486" i="36" s="1"/>
  <c r="BV485" i="36"/>
  <c r="BV484" i="36"/>
  <c r="BV483" i="36"/>
  <c r="BW483" i="36" s="1"/>
  <c r="BV482" i="36"/>
  <c r="BY482" i="36" s="1"/>
  <c r="BV481" i="36"/>
  <c r="BV480" i="36"/>
  <c r="BV479" i="36"/>
  <c r="BV478" i="36"/>
  <c r="BV477" i="36"/>
  <c r="BV476" i="36"/>
  <c r="BV475" i="36"/>
  <c r="BW475" i="36" s="1"/>
  <c r="BV474" i="36"/>
  <c r="BY474" i="36" s="1"/>
  <c r="BV473" i="36"/>
  <c r="BV472" i="36"/>
  <c r="BV471" i="36"/>
  <c r="BV470" i="36"/>
  <c r="BV469" i="36"/>
  <c r="CA468" i="36"/>
  <c r="BV468" i="36"/>
  <c r="BY468" i="36" s="1"/>
  <c r="BV467" i="36"/>
  <c r="BV466" i="36"/>
  <c r="BY466" i="36" s="1"/>
  <c r="BV465" i="36"/>
  <c r="BV464" i="36"/>
  <c r="BY464" i="36" s="1"/>
  <c r="BV463" i="36"/>
  <c r="BW463" i="36" s="1"/>
  <c r="BV462" i="36"/>
  <c r="BY462" i="36" s="1"/>
  <c r="BV461" i="36"/>
  <c r="BV460" i="36"/>
  <c r="BY459" i="36"/>
  <c r="BV459" i="36"/>
  <c r="BV458" i="36"/>
  <c r="BV457" i="36"/>
  <c r="BY457" i="36" s="1"/>
  <c r="BV456" i="36"/>
  <c r="BY456" i="36" s="1"/>
  <c r="BV455" i="36"/>
  <c r="BV454" i="36"/>
  <c r="BV453" i="36"/>
  <c r="BY453" i="36" s="1"/>
  <c r="BY452" i="36"/>
  <c r="BV452" i="36"/>
  <c r="BV451" i="36"/>
  <c r="BY451" i="36" s="1"/>
  <c r="BV450" i="36"/>
  <c r="BV449" i="36"/>
  <c r="BY449" i="36" s="1"/>
  <c r="BV448" i="36"/>
  <c r="BY448" i="36" s="1"/>
  <c r="BV447" i="36"/>
  <c r="BV446" i="36"/>
  <c r="BV445" i="36"/>
  <c r="BV444" i="36"/>
  <c r="BY444" i="36" s="1"/>
  <c r="BV443" i="36"/>
  <c r="BY443" i="36" s="1"/>
  <c r="BV442" i="36"/>
  <c r="BV441" i="36"/>
  <c r="BV440" i="36"/>
  <c r="BY440" i="36" s="1"/>
  <c r="BV439" i="36"/>
  <c r="BV438" i="36"/>
  <c r="BV437" i="36"/>
  <c r="BY437" i="36" s="1"/>
  <c r="BV436" i="36"/>
  <c r="BY436" i="36" s="1"/>
  <c r="BV435" i="36"/>
  <c r="BY435" i="36" s="1"/>
  <c r="BV434" i="36"/>
  <c r="BV433" i="36"/>
  <c r="BY433" i="36" s="1"/>
  <c r="BV432" i="36"/>
  <c r="BY432" i="36" s="1"/>
  <c r="BV431" i="36"/>
  <c r="BY431" i="36" s="1"/>
  <c r="BV430" i="36"/>
  <c r="BV429" i="36"/>
  <c r="BV428" i="36"/>
  <c r="BY428" i="36" s="1"/>
  <c r="CA427" i="36"/>
  <c r="BV427" i="36"/>
  <c r="BY427" i="36" s="1"/>
  <c r="BV426" i="36"/>
  <c r="BV425" i="36"/>
  <c r="BY425" i="36" s="1"/>
  <c r="BV424" i="36"/>
  <c r="BY424" i="36" s="1"/>
  <c r="BV423" i="36"/>
  <c r="BV422" i="36"/>
  <c r="BV421" i="36"/>
  <c r="BY421" i="36" s="1"/>
  <c r="BV420" i="36"/>
  <c r="BY420" i="36" s="1"/>
  <c r="BV419" i="36"/>
  <c r="BV418" i="36"/>
  <c r="BV417" i="36"/>
  <c r="BV416" i="36"/>
  <c r="BY416" i="36" s="1"/>
  <c r="BV415" i="36"/>
  <c r="BW415" i="36" s="1"/>
  <c r="BV414" i="36"/>
  <c r="BY414" i="36" s="1"/>
  <c r="BV413" i="36"/>
  <c r="BY413" i="36" s="1"/>
  <c r="BV412" i="36"/>
  <c r="BY412" i="36" s="1"/>
  <c r="BV411" i="36"/>
  <c r="BV410" i="36"/>
  <c r="BY410" i="36" s="1"/>
  <c r="BV409" i="36"/>
  <c r="BY409" i="36" s="1"/>
  <c r="BV408" i="36"/>
  <c r="BY408" i="36" s="1"/>
  <c r="BV407" i="36"/>
  <c r="BV406" i="36"/>
  <c r="BV405" i="36"/>
  <c r="BY405" i="36" s="1"/>
  <c r="BV404" i="36"/>
  <c r="BY404" i="36" s="1"/>
  <c r="BV403" i="36"/>
  <c r="BY403" i="36" s="1"/>
  <c r="BV402" i="36"/>
  <c r="BY402" i="36" s="1"/>
  <c r="BV401" i="36"/>
  <c r="BV400" i="36"/>
  <c r="BY400" i="36" s="1"/>
  <c r="BV399" i="36"/>
  <c r="BY399" i="36" s="1"/>
  <c r="BV398" i="36"/>
  <c r="BV397" i="36"/>
  <c r="BY397" i="36" s="1"/>
  <c r="BV396" i="36"/>
  <c r="BY396" i="36" s="1"/>
  <c r="BV395" i="36"/>
  <c r="BV394" i="36"/>
  <c r="BY394" i="36" s="1"/>
  <c r="BV393" i="36"/>
  <c r="BV392" i="36"/>
  <c r="BY392" i="36" s="1"/>
  <c r="BV391" i="36"/>
  <c r="BY391" i="36" s="1"/>
  <c r="BV390" i="36"/>
  <c r="BV389" i="36"/>
  <c r="BV388" i="36"/>
  <c r="CA388" i="36" s="1"/>
  <c r="BV387" i="36"/>
  <c r="BV386" i="36"/>
  <c r="BV385" i="36"/>
  <c r="BV384" i="36"/>
  <c r="BY384" i="36" s="1"/>
  <c r="BV383" i="36"/>
  <c r="BY383" i="36" s="1"/>
  <c r="BV382" i="36"/>
  <c r="BY382" i="36" s="1"/>
  <c r="BV381" i="36"/>
  <c r="BY381" i="36" s="1"/>
  <c r="BV380" i="36"/>
  <c r="BV379" i="36"/>
  <c r="BY379" i="36" s="1"/>
  <c r="BV378" i="36"/>
  <c r="BY378" i="36" s="1"/>
  <c r="BV377" i="36"/>
  <c r="BY377" i="36" s="1"/>
  <c r="BV376" i="36"/>
  <c r="BY376" i="36" s="1"/>
  <c r="BV375" i="36"/>
  <c r="BV374" i="36"/>
  <c r="BY374" i="36" s="1"/>
  <c r="BV373" i="36"/>
  <c r="BY373" i="36" s="1"/>
  <c r="BV372" i="36"/>
  <c r="BV371" i="36"/>
  <c r="BY371" i="36" s="1"/>
  <c r="BV370" i="36"/>
  <c r="BY370" i="36" s="1"/>
  <c r="BV369" i="36"/>
  <c r="BV368" i="36"/>
  <c r="BY368" i="36" s="1"/>
  <c r="BV367" i="36"/>
  <c r="BV366" i="36"/>
  <c r="BY366" i="36" s="1"/>
  <c r="BV365" i="36"/>
  <c r="BY365" i="36" s="1"/>
  <c r="BV364" i="36"/>
  <c r="BV363" i="36"/>
  <c r="BV362" i="36"/>
  <c r="BY362" i="36" s="1"/>
  <c r="BV361" i="36"/>
  <c r="BY361" i="36" s="1"/>
  <c r="BV360" i="36"/>
  <c r="BY360" i="36" s="1"/>
  <c r="BV359" i="36"/>
  <c r="BV358" i="36"/>
  <c r="BY358" i="36" s="1"/>
  <c r="BV357" i="36"/>
  <c r="BY357" i="36" s="1"/>
  <c r="BV356" i="36"/>
  <c r="BV355" i="36"/>
  <c r="BV354" i="36"/>
  <c r="BV353" i="36"/>
  <c r="BV352" i="36"/>
  <c r="BY352" i="36" s="1"/>
  <c r="BV351" i="36"/>
  <c r="BV350" i="36"/>
  <c r="BY350" i="36" s="1"/>
  <c r="BV349" i="36"/>
  <c r="BV348" i="36"/>
  <c r="BY348" i="36" s="1"/>
  <c r="BV347" i="36"/>
  <c r="CA347" i="36" s="1"/>
  <c r="BV346" i="36"/>
  <c r="BY346" i="36" s="1"/>
  <c r="BV345" i="36"/>
  <c r="BV344" i="36"/>
  <c r="BY344" i="36" s="1"/>
  <c r="BV343" i="36"/>
  <c r="BV342" i="36"/>
  <c r="BY342" i="36" s="1"/>
  <c r="BV341" i="36"/>
  <c r="BY341" i="36" s="1"/>
  <c r="BV340" i="36"/>
  <c r="BV339" i="36"/>
  <c r="BV338" i="36"/>
  <c r="BV337" i="36"/>
  <c r="BV336" i="36"/>
  <c r="BY336" i="36" s="1"/>
  <c r="BV335" i="36"/>
  <c r="BV334" i="36"/>
  <c r="BY334" i="36" s="1"/>
  <c r="BV333" i="36"/>
  <c r="BV332" i="36"/>
  <c r="BY332" i="36" s="1"/>
  <c r="BV331" i="36"/>
  <c r="CA331" i="36" s="1"/>
  <c r="BV330" i="36"/>
  <c r="BY330" i="36" s="1"/>
  <c r="BV329" i="36"/>
  <c r="BV328" i="36"/>
  <c r="BY328" i="36" s="1"/>
  <c r="BV327" i="36"/>
  <c r="BV326" i="36"/>
  <c r="BY326" i="36" s="1"/>
  <c r="BV325" i="36"/>
  <c r="BY325" i="36" s="1"/>
  <c r="BV324" i="36"/>
  <c r="BV323" i="36"/>
  <c r="BY323" i="36" s="1"/>
  <c r="BV322" i="36"/>
  <c r="BY322" i="36" s="1"/>
  <c r="BV321" i="36"/>
  <c r="BV320" i="36"/>
  <c r="BV319" i="36"/>
  <c r="BY319" i="36" s="1"/>
  <c r="BV318" i="36"/>
  <c r="BY318" i="36" s="1"/>
  <c r="BV317" i="36"/>
  <c r="BY317" i="36" s="1"/>
  <c r="BV316" i="36"/>
  <c r="BV315" i="36"/>
  <c r="BV314" i="36"/>
  <c r="BY314" i="36" s="1"/>
  <c r="BV313" i="36"/>
  <c r="BV312" i="36"/>
  <c r="BV311" i="36"/>
  <c r="BY311" i="36" s="1"/>
  <c r="BV310" i="36"/>
  <c r="BY310" i="36" s="1"/>
  <c r="BV309" i="36"/>
  <c r="BY309" i="36" s="1"/>
  <c r="BV308" i="36"/>
  <c r="BV307" i="36"/>
  <c r="BY307" i="36" s="1"/>
  <c r="BV306" i="36"/>
  <c r="BV305" i="36"/>
  <c r="BV304" i="36"/>
  <c r="BY304" i="36" s="1"/>
  <c r="BV303" i="36"/>
  <c r="BY303" i="36" s="1"/>
  <c r="BV302" i="36"/>
  <c r="BV301" i="36"/>
  <c r="BY301" i="36" s="1"/>
  <c r="BV300" i="36"/>
  <c r="BY300" i="36" s="1"/>
  <c r="BV299" i="36"/>
  <c r="BY299" i="36" s="1"/>
  <c r="BV298" i="36"/>
  <c r="BY298" i="36" s="1"/>
  <c r="BV297" i="36"/>
  <c r="BV296" i="36"/>
  <c r="BV295" i="36"/>
  <c r="BY295" i="36" s="1"/>
  <c r="BV294" i="36"/>
  <c r="BV293" i="36"/>
  <c r="BY293" i="36" s="1"/>
  <c r="BV292" i="36"/>
  <c r="BY292" i="36" s="1"/>
  <c r="BV291" i="36"/>
  <c r="BY291" i="36" s="1"/>
  <c r="BV290" i="36"/>
  <c r="BV289" i="36"/>
  <c r="BV288" i="36"/>
  <c r="BY288" i="36" s="1"/>
  <c r="BV287" i="36"/>
  <c r="BY287" i="36" s="1"/>
  <c r="BV286" i="36"/>
  <c r="BY286" i="36" s="1"/>
  <c r="BV285" i="36"/>
  <c r="BY285" i="36" s="1"/>
  <c r="BV284" i="36"/>
  <c r="BY284" i="36" s="1"/>
  <c r="BV283" i="36"/>
  <c r="BY283" i="36" s="1"/>
  <c r="BV282" i="36"/>
  <c r="BY282" i="36" s="1"/>
  <c r="BV281" i="36"/>
  <c r="BV280" i="36"/>
  <c r="BV279" i="36"/>
  <c r="BY279" i="36" s="1"/>
  <c r="BV278" i="36"/>
  <c r="BY278" i="36" s="1"/>
  <c r="BV277" i="36"/>
  <c r="BY277" i="36" s="1"/>
  <c r="BV276" i="36"/>
  <c r="BY276" i="36" s="1"/>
  <c r="BV275" i="36"/>
  <c r="BY275" i="36" s="1"/>
  <c r="BV274" i="36"/>
  <c r="BV273" i="36"/>
  <c r="BV272" i="36"/>
  <c r="BV271" i="36"/>
  <c r="BY271" i="36" s="1"/>
  <c r="BV270" i="36"/>
  <c r="CA270" i="36" s="1"/>
  <c r="BV269" i="36"/>
  <c r="BY269" i="36" s="1"/>
  <c r="BV268" i="36"/>
  <c r="BY268" i="36" s="1"/>
  <c r="BV267" i="36"/>
  <c r="BY267" i="36" s="1"/>
  <c r="BV266" i="36"/>
  <c r="BY266" i="36" s="1"/>
  <c r="BV265" i="36"/>
  <c r="BY265" i="36" s="1"/>
  <c r="BV264" i="36"/>
  <c r="BY264" i="36" s="1"/>
  <c r="BV263" i="36"/>
  <c r="BV262" i="36"/>
  <c r="BV261" i="36"/>
  <c r="BY261" i="36" s="1"/>
  <c r="BV260" i="36"/>
  <c r="BY260" i="36" s="1"/>
  <c r="BV259" i="36"/>
  <c r="BY259" i="36" s="1"/>
  <c r="BV258" i="36"/>
  <c r="BY258" i="36" s="1"/>
  <c r="BV257" i="36"/>
  <c r="BY257" i="36" s="1"/>
  <c r="BV256" i="36"/>
  <c r="BV255" i="36"/>
  <c r="BV254" i="36"/>
  <c r="BV253" i="36"/>
  <c r="BY253" i="36" s="1"/>
  <c r="BV252" i="36"/>
  <c r="BY252" i="36" s="1"/>
  <c r="BV251" i="36"/>
  <c r="BY251" i="36" s="1"/>
  <c r="BV250" i="36"/>
  <c r="BY250" i="36" s="1"/>
  <c r="BV249" i="36"/>
  <c r="CA249" i="36" s="1"/>
  <c r="BV248" i="36"/>
  <c r="BV247" i="36"/>
  <c r="CA247" i="36" s="1"/>
  <c r="BV246" i="36"/>
  <c r="CA246" i="36" s="1"/>
  <c r="BV245" i="36"/>
  <c r="BY245" i="36" s="1"/>
  <c r="BV244" i="36"/>
  <c r="BV243" i="36"/>
  <c r="CA243" i="36" s="1"/>
  <c r="BV242" i="36"/>
  <c r="CA242" i="36" s="1"/>
  <c r="BV241" i="36"/>
  <c r="BY241" i="36" s="1"/>
  <c r="BV240" i="36"/>
  <c r="BV239" i="36"/>
  <c r="CA239" i="36" s="1"/>
  <c r="BV238" i="36"/>
  <c r="CA238" i="36" s="1"/>
  <c r="BV237" i="36"/>
  <c r="BY237" i="36" s="1"/>
  <c r="BV236" i="36"/>
  <c r="BV235" i="36"/>
  <c r="CA235" i="36" s="1"/>
  <c r="BV234" i="36"/>
  <c r="CA234" i="36" s="1"/>
  <c r="BV233" i="36"/>
  <c r="BY233" i="36" s="1"/>
  <c r="BV232" i="36"/>
  <c r="BV231" i="36"/>
  <c r="BV230" i="36"/>
  <c r="CA230" i="36" s="1"/>
  <c r="BV229" i="36"/>
  <c r="BV228" i="36"/>
  <c r="BW228" i="36" s="1"/>
  <c r="BV227" i="36"/>
  <c r="BY227" i="36" s="1"/>
  <c r="BV226" i="36"/>
  <c r="CA226" i="36" s="1"/>
  <c r="BV225" i="36"/>
  <c r="BV224" i="36"/>
  <c r="BW224" i="36" s="1"/>
  <c r="BV223" i="36"/>
  <c r="BY223" i="36" s="1"/>
  <c r="BV222" i="36"/>
  <c r="CA222" i="36" s="1"/>
  <c r="BV221" i="36"/>
  <c r="BV220" i="36"/>
  <c r="BW220" i="36" s="1"/>
  <c r="BV219" i="36"/>
  <c r="BY219" i="36" s="1"/>
  <c r="BV218" i="36"/>
  <c r="CA218" i="36" s="1"/>
  <c r="BV217" i="36"/>
  <c r="BY217" i="36" s="1"/>
  <c r="BV216" i="36"/>
  <c r="BV215" i="36"/>
  <c r="BY215" i="36" s="1"/>
  <c r="BV214" i="36"/>
  <c r="BY214" i="36" s="1"/>
  <c r="BV213" i="36"/>
  <c r="BV212" i="36"/>
  <c r="BY212" i="36" s="1"/>
  <c r="BV211" i="36"/>
  <c r="BV210" i="36"/>
  <c r="BY210" i="36" s="1"/>
  <c r="BV209" i="36"/>
  <c r="BY209" i="36" s="1"/>
  <c r="BV208" i="36"/>
  <c r="BV207" i="36"/>
  <c r="BV206" i="36"/>
  <c r="BY206" i="36" s="1"/>
  <c r="BV205" i="36"/>
  <c r="BV204" i="36"/>
  <c r="BY204" i="36" s="1"/>
  <c r="BV203" i="36"/>
  <c r="BY203" i="36" s="1"/>
  <c r="BV202" i="36"/>
  <c r="BY202" i="36" s="1"/>
  <c r="BV201" i="36"/>
  <c r="BV200" i="36"/>
  <c r="BV199" i="36"/>
  <c r="BY199" i="36" s="1"/>
  <c r="BV198" i="36"/>
  <c r="BY198" i="36" s="1"/>
  <c r="BV197" i="36"/>
  <c r="BY197" i="36" s="1"/>
  <c r="BV196" i="36"/>
  <c r="BY196" i="36" s="1"/>
  <c r="BV195" i="36"/>
  <c r="BV194" i="36"/>
  <c r="BY194" i="36" s="1"/>
  <c r="BV193" i="36"/>
  <c r="BV192" i="36"/>
  <c r="BV191" i="36"/>
  <c r="BY191" i="36" s="1"/>
  <c r="BV190" i="36"/>
  <c r="BY190" i="36" s="1"/>
  <c r="BV189" i="36"/>
  <c r="BV188" i="36"/>
  <c r="BY188" i="36" s="1"/>
  <c r="BV187" i="36"/>
  <c r="BY187" i="36" s="1"/>
  <c r="BV186" i="36"/>
  <c r="BY186" i="36" s="1"/>
  <c r="BV185" i="36"/>
  <c r="BY185" i="36" s="1"/>
  <c r="BV184" i="36"/>
  <c r="BV183" i="36"/>
  <c r="BY183" i="36" s="1"/>
  <c r="BV182" i="36"/>
  <c r="BY182" i="36" s="1"/>
  <c r="BV181" i="36"/>
  <c r="BY181" i="36" s="1"/>
  <c r="BV180" i="36"/>
  <c r="BY180" i="36" s="1"/>
  <c r="BV179" i="36"/>
  <c r="BV178" i="36"/>
  <c r="BY178" i="36" s="1"/>
  <c r="BV177" i="36"/>
  <c r="BY177" i="36" s="1"/>
  <c r="BV176" i="36"/>
  <c r="BV175" i="36"/>
  <c r="BY175" i="36" s="1"/>
  <c r="BV174" i="36"/>
  <c r="BY174" i="36" s="1"/>
  <c r="BV173" i="36"/>
  <c r="BV172" i="36"/>
  <c r="BY172" i="36" s="1"/>
  <c r="BV171" i="36"/>
  <c r="BV170" i="36"/>
  <c r="BY170" i="36" s="1"/>
  <c r="BV169" i="36"/>
  <c r="BY169" i="36" s="1"/>
  <c r="BV168" i="36"/>
  <c r="BV167" i="36"/>
  <c r="BV166" i="36"/>
  <c r="BY166" i="36" s="1"/>
  <c r="BV165" i="36"/>
  <c r="BY165" i="36" s="1"/>
  <c r="BV164" i="36"/>
  <c r="BY164" i="36" s="1"/>
  <c r="BV163" i="36"/>
  <c r="BV162" i="36"/>
  <c r="BY162" i="36" s="1"/>
  <c r="BV161" i="36"/>
  <c r="BY161" i="36" s="1"/>
  <c r="BV160" i="36"/>
  <c r="CA160" i="36" s="1"/>
  <c r="BV159" i="36"/>
  <c r="BW159" i="36" s="1"/>
  <c r="BV158" i="36"/>
  <c r="BY158" i="36" s="1"/>
  <c r="BV157" i="36"/>
  <c r="BY157" i="36" s="1"/>
  <c r="BV156" i="36"/>
  <c r="BV155" i="36"/>
  <c r="BV154" i="36"/>
  <c r="BY154" i="36" s="1"/>
  <c r="BV153" i="36"/>
  <c r="BY153" i="36" s="1"/>
  <c r="BV152" i="36"/>
  <c r="CA152" i="36" s="1"/>
  <c r="BV151" i="36"/>
  <c r="BW151" i="36" s="1"/>
  <c r="BV150" i="36"/>
  <c r="BY150" i="36" s="1"/>
  <c r="BV149" i="36"/>
  <c r="BY149" i="36" s="1"/>
  <c r="BV148" i="36"/>
  <c r="BV147" i="36"/>
  <c r="BV146" i="36"/>
  <c r="BY146" i="36" s="1"/>
  <c r="BV145" i="36"/>
  <c r="BY145" i="36" s="1"/>
  <c r="BV144" i="36"/>
  <c r="CA144" i="36" s="1"/>
  <c r="BV143" i="36"/>
  <c r="BY143" i="36" s="1"/>
  <c r="BV142" i="36"/>
  <c r="BY142" i="36" s="1"/>
  <c r="BV141" i="36"/>
  <c r="BV140" i="36"/>
  <c r="BV139" i="36"/>
  <c r="BV138" i="36"/>
  <c r="BY138" i="36" s="1"/>
  <c r="BV137" i="36"/>
  <c r="BY137" i="36" s="1"/>
  <c r="BV136" i="36"/>
  <c r="BV135" i="36"/>
  <c r="BV134" i="36"/>
  <c r="BY134" i="36" s="1"/>
  <c r="BV133" i="36"/>
  <c r="BY133" i="36" s="1"/>
  <c r="BV132" i="36"/>
  <c r="CA132" i="36" s="1"/>
  <c r="BV131" i="36"/>
  <c r="BY131" i="36" s="1"/>
  <c r="BV130" i="36"/>
  <c r="BY130" i="36" s="1"/>
  <c r="BV129" i="36"/>
  <c r="BY129" i="36" s="1"/>
  <c r="BV128" i="36"/>
  <c r="CA128" i="36" s="1"/>
  <c r="BV127" i="36"/>
  <c r="BY127" i="36" s="1"/>
  <c r="BV126" i="36"/>
  <c r="BY126" i="36" s="1"/>
  <c r="BV125" i="36"/>
  <c r="BV124" i="36"/>
  <c r="CA124" i="36" s="1"/>
  <c r="BV123" i="36"/>
  <c r="BY123" i="36" s="1"/>
  <c r="BV122" i="36"/>
  <c r="BY122" i="36" s="1"/>
  <c r="BV121" i="36"/>
  <c r="BY121" i="36" s="1"/>
  <c r="BV120" i="36"/>
  <c r="BV119" i="36"/>
  <c r="BV118" i="36"/>
  <c r="BY118" i="36" s="1"/>
  <c r="BV117" i="36"/>
  <c r="BV116" i="36"/>
  <c r="CA116" i="36" s="1"/>
  <c r="BV115" i="36"/>
  <c r="BY115" i="36" s="1"/>
  <c r="BV114" i="36"/>
  <c r="BY114" i="36" s="1"/>
  <c r="BV113" i="36"/>
  <c r="BV112" i="36"/>
  <c r="CA112" i="36" s="1"/>
  <c r="BV111" i="36"/>
  <c r="BY111" i="36" s="1"/>
  <c r="BV110" i="36"/>
  <c r="BY110" i="36" s="1"/>
  <c r="BV109" i="36"/>
  <c r="BV108" i="36"/>
  <c r="CA108" i="36" s="1"/>
  <c r="BV107" i="36"/>
  <c r="BY107" i="36" s="1"/>
  <c r="BV106" i="36"/>
  <c r="BY106" i="36" s="1"/>
  <c r="BV105" i="36"/>
  <c r="BY105" i="36" s="1"/>
  <c r="BV104" i="36"/>
  <c r="BV103" i="36"/>
  <c r="BV102" i="36"/>
  <c r="BY102" i="36" s="1"/>
  <c r="BV101" i="36"/>
  <c r="BY101" i="36" s="1"/>
  <c r="BV100" i="36"/>
  <c r="BV99" i="36"/>
  <c r="BY99" i="36" s="1"/>
  <c r="BV98" i="36"/>
  <c r="BY98" i="36" s="1"/>
  <c r="BV97" i="36"/>
  <c r="BV96" i="36"/>
  <c r="BV95" i="36"/>
  <c r="BV94" i="36"/>
  <c r="BY94" i="36" s="1"/>
  <c r="BV93" i="36"/>
  <c r="BV92" i="36"/>
  <c r="CA92" i="36" s="1"/>
  <c r="BV91" i="36"/>
  <c r="BY91" i="36" s="1"/>
  <c r="BV90" i="36"/>
  <c r="BY90" i="36" s="1"/>
  <c r="BV89" i="36"/>
  <c r="BV88" i="36"/>
  <c r="BV87" i="36"/>
  <c r="BV86" i="36"/>
  <c r="BY86" i="36" s="1"/>
  <c r="BV85" i="36"/>
  <c r="BY85" i="36" s="1"/>
  <c r="BV84" i="36"/>
  <c r="CA84" i="36" s="1"/>
  <c r="BV83" i="36"/>
  <c r="BV82" i="36"/>
  <c r="BY82" i="36" s="1"/>
  <c r="BV81" i="36"/>
  <c r="BY81" i="36" s="1"/>
  <c r="BV80" i="36"/>
  <c r="CA80" i="36" s="1"/>
  <c r="BV79" i="36"/>
  <c r="BY79" i="36" s="1"/>
  <c r="BV78" i="36"/>
  <c r="BY78" i="36" s="1"/>
  <c r="BV77" i="36"/>
  <c r="BV76" i="36"/>
  <c r="BV75" i="36"/>
  <c r="BV74" i="36"/>
  <c r="BY74" i="36" s="1"/>
  <c r="BV73" i="36"/>
  <c r="BY73" i="36" s="1"/>
  <c r="BV72" i="36"/>
  <c r="BV71" i="36"/>
  <c r="BV70" i="36"/>
  <c r="BY70" i="36" s="1"/>
  <c r="BV69" i="36"/>
  <c r="BY69" i="36" s="1"/>
  <c r="BV68" i="36"/>
  <c r="CA68" i="36" s="1"/>
  <c r="BV67" i="36"/>
  <c r="BY67" i="36" s="1"/>
  <c r="BV66" i="36"/>
  <c r="BY66" i="36" s="1"/>
  <c r="BV65" i="36"/>
  <c r="BY65" i="36" s="1"/>
  <c r="BV64" i="36"/>
  <c r="CA64" i="36" s="1"/>
  <c r="BV63" i="36"/>
  <c r="BV62" i="36"/>
  <c r="BY62" i="36" s="1"/>
  <c r="BV61" i="36"/>
  <c r="BY61" i="36" s="1"/>
  <c r="BV60" i="36"/>
  <c r="CA60" i="36" s="1"/>
  <c r="BV59" i="36"/>
  <c r="BY59" i="36" s="1"/>
  <c r="BV58" i="36"/>
  <c r="BY58" i="36" s="1"/>
  <c r="BV57" i="36"/>
  <c r="BY57" i="36" s="1"/>
  <c r="BV56" i="36"/>
  <c r="BY56" i="36" s="1"/>
  <c r="CA55" i="36"/>
  <c r="BV55" i="36"/>
  <c r="BY55" i="36" s="1"/>
  <c r="BV54" i="36"/>
  <c r="BY54" i="36" s="1"/>
  <c r="BW53" i="36"/>
  <c r="BV53" i="36"/>
  <c r="BY53" i="36" s="1"/>
  <c r="BV52" i="36"/>
  <c r="BW51" i="36"/>
  <c r="BV51" i="36"/>
  <c r="BY51" i="36" s="1"/>
  <c r="BY50" i="36"/>
  <c r="BV50" i="36"/>
  <c r="BV49" i="36"/>
  <c r="BV48" i="36"/>
  <c r="BY48" i="36" s="1"/>
  <c r="BV47" i="36"/>
  <c r="BV46" i="36"/>
  <c r="BY46" i="36" s="1"/>
  <c r="BW45" i="36"/>
  <c r="BV45" i="36"/>
  <c r="BY45" i="36" s="1"/>
  <c r="BV44" i="36"/>
  <c r="BW43" i="36"/>
  <c r="BV43" i="36"/>
  <c r="BY43" i="36" s="1"/>
  <c r="BY42" i="36"/>
  <c r="BV42" i="36"/>
  <c r="CA41" i="36"/>
  <c r="BV41" i="36"/>
  <c r="BY41" i="36" s="1"/>
  <c r="BV40" i="36"/>
  <c r="BY40" i="36" s="1"/>
  <c r="CA39" i="36"/>
  <c r="BV39" i="36"/>
  <c r="BY39" i="36" s="1"/>
  <c r="BV38" i="36"/>
  <c r="BY38" i="36" s="1"/>
  <c r="BW37" i="36"/>
  <c r="BV37" i="36"/>
  <c r="BY37" i="36" s="1"/>
  <c r="BV36" i="36"/>
  <c r="BW35" i="36"/>
  <c r="BV35" i="36"/>
  <c r="BY35" i="36" s="1"/>
  <c r="BY34" i="36"/>
  <c r="BV34" i="36"/>
  <c r="BV33" i="36"/>
  <c r="BV32" i="36"/>
  <c r="BY32" i="36" s="1"/>
  <c r="BV31" i="36"/>
  <c r="BV30" i="36"/>
  <c r="BY30" i="36" s="1"/>
  <c r="BW29" i="36"/>
  <c r="BV29" i="36"/>
  <c r="BY29" i="36" s="1"/>
  <c r="BV28" i="36"/>
  <c r="BW27" i="36"/>
  <c r="BV27" i="36"/>
  <c r="BY27" i="36" s="1"/>
  <c r="BY26" i="36"/>
  <c r="BV26" i="36"/>
  <c r="CA25" i="36"/>
  <c r="BV25" i="36"/>
  <c r="BY25" i="36" s="1"/>
  <c r="BV24" i="36"/>
  <c r="BY24" i="36" s="1"/>
  <c r="CA23" i="36"/>
  <c r="BV23" i="36"/>
  <c r="BY23" i="36" s="1"/>
  <c r="BV22" i="36"/>
  <c r="BY22" i="36" s="1"/>
  <c r="BW21" i="36"/>
  <c r="BV21" i="36"/>
  <c r="BY21" i="36" s="1"/>
  <c r="BV20" i="36"/>
  <c r="BW19" i="36"/>
  <c r="BV19" i="36"/>
  <c r="BY19" i="36" s="1"/>
  <c r="BY18" i="36"/>
  <c r="BV18" i="36"/>
  <c r="BV17" i="36"/>
  <c r="BV16" i="36"/>
  <c r="BY16" i="36" s="1"/>
  <c r="BV15" i="36"/>
  <c r="BV14" i="36"/>
  <c r="BY14" i="36" s="1"/>
  <c r="BW13" i="36"/>
  <c r="BV13" i="36"/>
  <c r="BY13" i="36" s="1"/>
  <c r="BV12" i="36"/>
  <c r="BW11" i="36"/>
  <c r="BV11" i="36"/>
  <c r="BY11" i="36" s="1"/>
  <c r="BY10" i="36"/>
  <c r="BV10" i="36"/>
  <c r="BV9" i="36"/>
  <c r="BY9" i="36" s="1"/>
  <c r="BV8" i="36"/>
  <c r="BY8" i="36" s="1"/>
  <c r="BV7" i="36"/>
  <c r="BY7" i="36" s="1"/>
  <c r="BH506" i="36"/>
  <c r="BM506" i="36" s="1"/>
  <c r="BH505" i="36"/>
  <c r="BH504" i="36"/>
  <c r="BH503" i="36"/>
  <c r="BH502" i="36"/>
  <c r="BM502" i="36" s="1"/>
  <c r="BH501" i="36"/>
  <c r="BH500" i="36"/>
  <c r="BH499" i="36"/>
  <c r="BH498" i="36"/>
  <c r="BM498" i="36" s="1"/>
  <c r="BH497" i="36"/>
  <c r="BH496" i="36"/>
  <c r="BM496" i="36" s="1"/>
  <c r="BH495" i="36"/>
  <c r="BM495" i="36" s="1"/>
  <c r="BH494" i="36"/>
  <c r="BH493" i="36"/>
  <c r="BH492" i="36"/>
  <c r="BH491" i="36"/>
  <c r="BH490" i="36"/>
  <c r="BM490" i="36" s="1"/>
  <c r="BH489" i="36"/>
  <c r="BH488" i="36"/>
  <c r="BM488" i="36" s="1"/>
  <c r="BH487" i="36"/>
  <c r="BI487" i="36" s="1"/>
  <c r="BH486" i="36"/>
  <c r="BM486" i="36" s="1"/>
  <c r="BH485" i="36"/>
  <c r="BH484" i="36"/>
  <c r="BM484" i="36" s="1"/>
  <c r="BH483" i="36"/>
  <c r="BI483" i="36" s="1"/>
  <c r="BH482" i="36"/>
  <c r="BI482" i="36" s="1"/>
  <c r="BH481" i="36"/>
  <c r="BH480" i="36"/>
  <c r="BH479" i="36"/>
  <c r="BI479" i="36" s="1"/>
  <c r="BH478" i="36"/>
  <c r="BH477" i="36"/>
  <c r="BH476" i="36"/>
  <c r="BH475" i="36"/>
  <c r="BM475" i="36" s="1"/>
  <c r="BH474" i="36"/>
  <c r="BM474" i="36" s="1"/>
  <c r="BH473" i="36"/>
  <c r="BM473" i="36" s="1"/>
  <c r="BH472" i="36"/>
  <c r="BH471" i="36"/>
  <c r="BH470" i="36"/>
  <c r="BH469" i="36"/>
  <c r="BI469" i="36" s="1"/>
  <c r="BH468" i="36"/>
  <c r="BH467" i="36"/>
  <c r="BH466" i="36"/>
  <c r="BM466" i="36" s="1"/>
  <c r="BH465" i="36"/>
  <c r="BI465" i="36" s="1"/>
  <c r="BH464" i="36"/>
  <c r="BH463" i="36"/>
  <c r="BM463" i="36" s="1"/>
  <c r="BH462" i="36"/>
  <c r="BH461" i="36"/>
  <c r="BI460" i="36"/>
  <c r="BH460" i="36"/>
  <c r="BK460" i="36" s="1"/>
  <c r="BH459" i="36"/>
  <c r="BM459" i="36" s="1"/>
  <c r="BH458" i="36"/>
  <c r="BH457" i="36"/>
  <c r="BH456" i="36"/>
  <c r="BK456" i="36" s="1"/>
  <c r="BH455" i="36"/>
  <c r="BI455" i="36" s="1"/>
  <c r="BH454" i="36"/>
  <c r="BI454" i="36" s="1"/>
  <c r="BH453" i="36"/>
  <c r="BH452" i="36"/>
  <c r="BH451" i="36"/>
  <c r="BH450" i="36"/>
  <c r="BH449" i="36"/>
  <c r="BH448" i="36"/>
  <c r="BK448" i="36" s="1"/>
  <c r="BH447" i="36"/>
  <c r="BH446" i="36"/>
  <c r="BH445" i="36"/>
  <c r="BH444" i="36"/>
  <c r="BK444" i="36" s="1"/>
  <c r="BH443" i="36"/>
  <c r="BI443" i="36" s="1"/>
  <c r="BH442" i="36"/>
  <c r="BK442" i="36" s="1"/>
  <c r="BH441" i="36"/>
  <c r="BH440" i="36"/>
  <c r="BK440" i="36" s="1"/>
  <c r="BH439" i="36"/>
  <c r="BI439" i="36" s="1"/>
  <c r="BH438" i="36"/>
  <c r="BK438" i="36" s="1"/>
  <c r="BH437" i="36"/>
  <c r="BK437" i="36" s="1"/>
  <c r="BH436" i="36"/>
  <c r="BH435" i="36"/>
  <c r="BH434" i="36"/>
  <c r="BK434" i="36" s="1"/>
  <c r="BH433" i="36"/>
  <c r="BK433" i="36" s="1"/>
  <c r="BH432" i="36"/>
  <c r="BI432" i="36" s="1"/>
  <c r="BH431" i="36"/>
  <c r="BH430" i="36"/>
  <c r="BH429" i="36"/>
  <c r="BK429" i="36" s="1"/>
  <c r="BH428" i="36"/>
  <c r="BH427" i="36"/>
  <c r="BH426" i="36"/>
  <c r="BH425" i="36"/>
  <c r="BM425" i="36" s="1"/>
  <c r="BH424" i="36"/>
  <c r="BH423" i="36"/>
  <c r="BH422" i="36"/>
  <c r="BH421" i="36"/>
  <c r="BI421" i="36" s="1"/>
  <c r="BH420" i="36"/>
  <c r="BH419" i="36"/>
  <c r="BK419" i="36" s="1"/>
  <c r="BH418" i="36"/>
  <c r="BH417" i="36"/>
  <c r="BM417" i="36" s="1"/>
  <c r="BH416" i="36"/>
  <c r="BH415" i="36"/>
  <c r="BI415" i="36" s="1"/>
  <c r="BH414" i="36"/>
  <c r="BH413" i="36"/>
  <c r="BH412" i="36"/>
  <c r="BH411" i="36"/>
  <c r="BH410" i="36"/>
  <c r="BI410" i="36" s="1"/>
  <c r="BH409" i="36"/>
  <c r="BK409" i="36" s="1"/>
  <c r="BH408" i="36"/>
  <c r="BH407" i="36"/>
  <c r="BH406" i="36"/>
  <c r="BH405" i="36"/>
  <c r="BH404" i="36"/>
  <c r="BH403" i="36"/>
  <c r="BK403" i="36" s="1"/>
  <c r="BH402" i="36"/>
  <c r="BI402" i="36" s="1"/>
  <c r="BH401" i="36"/>
  <c r="BH400" i="36"/>
  <c r="BH399" i="36"/>
  <c r="BH398" i="36"/>
  <c r="BI398" i="36" s="1"/>
  <c r="BM397" i="36"/>
  <c r="BH397" i="36"/>
  <c r="BK397" i="36" s="1"/>
  <c r="BH396" i="36"/>
  <c r="BH395" i="36"/>
  <c r="BK394" i="36"/>
  <c r="BH394" i="36"/>
  <c r="BI394" i="36" s="1"/>
  <c r="BH393" i="36"/>
  <c r="BK393" i="36" s="1"/>
  <c r="BH392" i="36"/>
  <c r="BH391" i="36"/>
  <c r="BM391" i="36" s="1"/>
  <c r="BH390" i="36"/>
  <c r="BI390" i="36" s="1"/>
  <c r="BH389" i="36"/>
  <c r="BM389" i="36" s="1"/>
  <c r="BH388" i="36"/>
  <c r="BH387" i="36"/>
  <c r="BH386" i="36"/>
  <c r="BI386" i="36" s="1"/>
  <c r="BH385" i="36"/>
  <c r="BH384" i="36"/>
  <c r="BH383" i="36"/>
  <c r="BH382" i="36"/>
  <c r="BM381" i="36"/>
  <c r="BH381" i="36"/>
  <c r="BK381" i="36" s="1"/>
  <c r="BH380" i="36"/>
  <c r="BH379" i="36"/>
  <c r="BH378" i="36"/>
  <c r="BH377" i="36"/>
  <c r="BK377" i="36" s="1"/>
  <c r="BH376" i="36"/>
  <c r="BI376" i="36" s="1"/>
  <c r="BH375" i="36"/>
  <c r="BH374" i="36"/>
  <c r="BH373" i="36"/>
  <c r="BI373" i="36" s="1"/>
  <c r="BM372" i="36"/>
  <c r="BH372" i="36"/>
  <c r="BK372" i="36" s="1"/>
  <c r="BH371" i="36"/>
  <c r="BH370" i="36"/>
  <c r="BK369" i="36"/>
  <c r="BH369" i="36"/>
  <c r="BI369" i="36" s="1"/>
  <c r="BH368" i="36"/>
  <c r="BK368" i="36" s="1"/>
  <c r="BH367" i="36"/>
  <c r="BH366" i="36"/>
  <c r="BK366" i="36" s="1"/>
  <c r="BH365" i="36"/>
  <c r="BH364" i="36"/>
  <c r="BH363" i="36"/>
  <c r="BH362" i="36"/>
  <c r="BI362" i="36" s="1"/>
  <c r="BH361" i="36"/>
  <c r="BH360" i="36"/>
  <c r="BK360" i="36" s="1"/>
  <c r="BH359" i="36"/>
  <c r="BH358" i="36"/>
  <c r="BH357" i="36"/>
  <c r="BH356" i="36"/>
  <c r="BH355" i="36"/>
  <c r="BH354" i="36"/>
  <c r="BH353" i="36"/>
  <c r="BI353" i="36" s="1"/>
  <c r="BH352" i="36"/>
  <c r="BK352" i="36" s="1"/>
  <c r="BH351" i="36"/>
  <c r="BH350" i="36"/>
  <c r="BH349" i="36"/>
  <c r="BH348" i="36"/>
  <c r="BH347" i="36"/>
  <c r="BH346" i="36"/>
  <c r="BK346" i="36" s="1"/>
  <c r="BH345" i="36"/>
  <c r="BI345" i="36" s="1"/>
  <c r="BH344" i="36"/>
  <c r="BH343" i="36"/>
  <c r="BH342" i="36"/>
  <c r="BK342" i="36" s="1"/>
  <c r="BH341" i="36"/>
  <c r="BI341" i="36" s="1"/>
  <c r="BH340" i="36"/>
  <c r="BI340" i="36" s="1"/>
  <c r="BH339" i="36"/>
  <c r="BH338" i="36"/>
  <c r="BH337" i="36"/>
  <c r="BH336" i="36"/>
  <c r="BH335" i="36"/>
  <c r="BI334" i="36"/>
  <c r="BH334" i="36"/>
  <c r="BK334" i="36" s="1"/>
  <c r="BH333" i="36"/>
  <c r="BH332" i="36"/>
  <c r="BH331" i="36"/>
  <c r="BH330" i="36"/>
  <c r="BK330" i="36" s="1"/>
  <c r="BK329" i="36"/>
  <c r="BH329" i="36"/>
  <c r="BI329" i="36" s="1"/>
  <c r="BH328" i="36"/>
  <c r="BK328" i="36" s="1"/>
  <c r="BH327" i="36"/>
  <c r="BH326" i="36"/>
  <c r="BK326" i="36" s="1"/>
  <c r="BH325" i="36"/>
  <c r="BI325" i="36" s="1"/>
  <c r="BH324" i="36"/>
  <c r="BK324" i="36" s="1"/>
  <c r="BH323" i="36"/>
  <c r="BH322" i="36"/>
  <c r="BH321" i="36"/>
  <c r="BI321" i="36" s="1"/>
  <c r="BH320" i="36"/>
  <c r="BI320" i="36" s="1"/>
  <c r="BH319" i="36"/>
  <c r="BH318" i="36"/>
  <c r="BK318" i="36" s="1"/>
  <c r="BH317" i="36"/>
  <c r="BH316" i="36"/>
  <c r="BH315" i="36"/>
  <c r="BH314" i="36"/>
  <c r="BH313" i="36"/>
  <c r="BI313" i="36" s="1"/>
  <c r="BH312" i="36"/>
  <c r="BK312" i="36" s="1"/>
  <c r="BH311" i="36"/>
  <c r="BH310" i="36"/>
  <c r="BH309" i="36"/>
  <c r="BI309" i="36" s="1"/>
  <c r="BM308" i="36"/>
  <c r="BH308" i="36"/>
  <c r="BK308" i="36" s="1"/>
  <c r="BH307" i="36"/>
  <c r="BH306" i="36"/>
  <c r="BK305" i="36"/>
  <c r="BH305" i="36"/>
  <c r="BI305" i="36" s="1"/>
  <c r="BH304" i="36"/>
  <c r="BK304" i="36" s="1"/>
  <c r="BH303" i="36"/>
  <c r="BH302" i="36"/>
  <c r="BK302" i="36" s="1"/>
  <c r="BH301" i="36"/>
  <c r="BH300" i="36"/>
  <c r="BH299" i="36"/>
  <c r="BH298" i="36"/>
  <c r="BI298" i="36" s="1"/>
  <c r="BH297" i="36"/>
  <c r="BK297" i="36" s="1"/>
  <c r="BH296" i="36"/>
  <c r="BH295" i="36"/>
  <c r="BH294" i="36"/>
  <c r="BK294" i="36" s="1"/>
  <c r="BH293" i="36"/>
  <c r="BK293" i="36" s="1"/>
  <c r="BH292" i="36"/>
  <c r="BI292" i="36" s="1"/>
  <c r="BH291" i="36"/>
  <c r="BH290" i="36"/>
  <c r="BH289" i="36"/>
  <c r="BH288" i="36"/>
  <c r="BI288" i="36" s="1"/>
  <c r="BH287" i="36"/>
  <c r="BM287" i="36" s="1"/>
  <c r="BH286" i="36"/>
  <c r="BH285" i="36"/>
  <c r="BH284" i="36"/>
  <c r="BI284" i="36" s="1"/>
  <c r="BH283" i="36"/>
  <c r="BM283" i="36" s="1"/>
  <c r="BH282" i="36"/>
  <c r="BH281" i="36"/>
  <c r="BH280" i="36"/>
  <c r="BI280" i="36" s="1"/>
  <c r="BH279" i="36"/>
  <c r="BH278" i="36"/>
  <c r="BH277" i="36"/>
  <c r="BK277" i="36" s="1"/>
  <c r="BH276" i="36"/>
  <c r="BI276" i="36" s="1"/>
  <c r="BH275" i="36"/>
  <c r="BI275" i="36" s="1"/>
  <c r="BH274" i="36"/>
  <c r="BH273" i="36"/>
  <c r="BH272" i="36"/>
  <c r="BH271" i="36"/>
  <c r="BH270" i="36"/>
  <c r="BH269" i="36"/>
  <c r="BH268" i="36"/>
  <c r="BI268" i="36" s="1"/>
  <c r="BH267" i="36"/>
  <c r="BM267" i="36" s="1"/>
  <c r="BH266" i="36"/>
  <c r="BH265" i="36"/>
  <c r="BH264" i="36"/>
  <c r="BI264" i="36" s="1"/>
  <c r="BH263" i="36"/>
  <c r="BM263" i="36" s="1"/>
  <c r="BH262" i="36"/>
  <c r="BH261" i="36"/>
  <c r="BH260" i="36"/>
  <c r="BI260" i="36" s="1"/>
  <c r="BH259" i="36"/>
  <c r="BH258" i="36"/>
  <c r="BH257" i="36"/>
  <c r="BH256" i="36"/>
  <c r="BI256" i="36" s="1"/>
  <c r="BH255" i="36"/>
  <c r="BK255" i="36" s="1"/>
  <c r="BH254" i="36"/>
  <c r="BH253" i="36"/>
  <c r="BH252" i="36"/>
  <c r="BH251" i="36"/>
  <c r="BH250" i="36"/>
  <c r="BH249" i="36"/>
  <c r="BH248" i="36"/>
  <c r="BI248" i="36" s="1"/>
  <c r="BH247" i="36"/>
  <c r="BH246" i="36"/>
  <c r="BH245" i="36"/>
  <c r="BK245" i="36" s="1"/>
  <c r="BH244" i="36"/>
  <c r="BI244" i="36" s="1"/>
  <c r="BI243" i="36"/>
  <c r="BH243" i="36"/>
  <c r="BK243" i="36" s="1"/>
  <c r="BH242" i="36"/>
  <c r="BH241" i="36"/>
  <c r="BH240" i="36"/>
  <c r="BI240" i="36" s="1"/>
  <c r="BH239" i="36"/>
  <c r="BI239" i="36" s="1"/>
  <c r="BH238" i="36"/>
  <c r="BH237" i="36"/>
  <c r="BH236" i="36"/>
  <c r="BH235" i="36"/>
  <c r="BH234" i="36"/>
  <c r="BH233" i="36"/>
  <c r="BK233" i="36" s="1"/>
  <c r="BH232" i="36"/>
  <c r="BI232" i="36" s="1"/>
  <c r="BH231" i="36"/>
  <c r="BH230" i="36"/>
  <c r="BH229" i="36"/>
  <c r="BK229" i="36" s="1"/>
  <c r="BH228" i="36"/>
  <c r="BI228" i="36" s="1"/>
  <c r="BH227" i="36"/>
  <c r="BI227" i="36" s="1"/>
  <c r="BH226" i="36"/>
  <c r="BH225" i="36"/>
  <c r="BH224" i="36"/>
  <c r="BH223" i="36"/>
  <c r="BH222" i="36"/>
  <c r="BH221" i="36"/>
  <c r="BI221" i="36" s="1"/>
  <c r="BH220" i="36"/>
  <c r="BH219" i="36"/>
  <c r="BK219" i="36" s="1"/>
  <c r="BH218" i="36"/>
  <c r="BK218" i="36" s="1"/>
  <c r="BH217" i="36"/>
  <c r="BK217" i="36" s="1"/>
  <c r="BH216" i="36"/>
  <c r="BH215" i="36"/>
  <c r="BH214" i="36"/>
  <c r="BK214" i="36" s="1"/>
  <c r="BH213" i="36"/>
  <c r="BI213" i="36" s="1"/>
  <c r="BH212" i="36"/>
  <c r="BH211" i="36"/>
  <c r="BH210" i="36"/>
  <c r="BI210" i="36" s="1"/>
  <c r="BH209" i="36"/>
  <c r="BH208" i="36"/>
  <c r="BI208" i="36" s="1"/>
  <c r="BH207" i="36"/>
  <c r="BH206" i="36"/>
  <c r="BH205" i="36"/>
  <c r="BH204" i="36"/>
  <c r="BH203" i="36"/>
  <c r="BI203" i="36" s="1"/>
  <c r="BH202" i="36"/>
  <c r="BM202" i="36" s="1"/>
  <c r="BH201" i="36"/>
  <c r="BH200" i="36"/>
  <c r="BI200" i="36" s="1"/>
  <c r="BH199" i="36"/>
  <c r="BH198" i="36"/>
  <c r="BH197" i="36"/>
  <c r="BH196" i="36"/>
  <c r="BK196" i="36" s="1"/>
  <c r="BH195" i="36"/>
  <c r="BI195" i="36" s="1"/>
  <c r="BM194" i="36"/>
  <c r="BH194" i="36"/>
  <c r="BI194" i="36" s="1"/>
  <c r="BH193" i="36"/>
  <c r="BH192" i="36"/>
  <c r="BI192" i="36" s="1"/>
  <c r="BH191" i="36"/>
  <c r="BH190" i="36"/>
  <c r="BH189" i="36"/>
  <c r="BH188" i="36"/>
  <c r="BK188" i="36" s="1"/>
  <c r="BH187" i="36"/>
  <c r="BI187" i="36" s="1"/>
  <c r="BH186" i="36"/>
  <c r="BM186" i="36" s="1"/>
  <c r="BH185" i="36"/>
  <c r="BH184" i="36"/>
  <c r="BI184" i="36" s="1"/>
  <c r="BH183" i="36"/>
  <c r="BH182" i="36"/>
  <c r="BH181" i="36"/>
  <c r="BH180" i="36"/>
  <c r="BI180" i="36" s="1"/>
  <c r="BH179" i="36"/>
  <c r="BH178" i="36"/>
  <c r="BI178" i="36" s="1"/>
  <c r="BH177" i="36"/>
  <c r="BH176" i="36"/>
  <c r="BI176" i="36" s="1"/>
  <c r="BH175" i="36"/>
  <c r="BH174" i="36"/>
  <c r="BI174" i="36" s="1"/>
  <c r="BH173" i="36"/>
  <c r="BH172" i="36"/>
  <c r="BH171" i="36"/>
  <c r="BH170" i="36"/>
  <c r="BI170" i="36" s="1"/>
  <c r="BH169" i="36"/>
  <c r="BH168" i="36"/>
  <c r="BI168" i="36" s="1"/>
  <c r="BH167" i="36"/>
  <c r="BH166" i="36"/>
  <c r="BI166" i="36" s="1"/>
  <c r="BH165" i="36"/>
  <c r="BH164" i="36"/>
  <c r="BH163" i="36"/>
  <c r="BH162" i="36"/>
  <c r="BI162" i="36" s="1"/>
  <c r="BH161" i="36"/>
  <c r="BH160" i="36"/>
  <c r="BI160" i="36" s="1"/>
  <c r="BH159" i="36"/>
  <c r="BH158" i="36"/>
  <c r="BK158" i="36" s="1"/>
  <c r="BH157" i="36"/>
  <c r="BH156" i="36"/>
  <c r="BH155" i="36"/>
  <c r="BI155" i="36" s="1"/>
  <c r="BH154" i="36"/>
  <c r="BM154" i="36" s="1"/>
  <c r="BH153" i="36"/>
  <c r="BH152" i="36"/>
  <c r="BH151" i="36"/>
  <c r="BH150" i="36"/>
  <c r="BK150" i="36" s="1"/>
  <c r="BH149" i="36"/>
  <c r="BH148" i="36"/>
  <c r="BH147" i="36"/>
  <c r="BI147" i="36" s="1"/>
  <c r="BH146" i="36"/>
  <c r="BM146" i="36" s="1"/>
  <c r="BH145" i="36"/>
  <c r="BH144" i="36"/>
  <c r="BH143" i="36"/>
  <c r="BH142" i="36"/>
  <c r="BK142" i="36" s="1"/>
  <c r="BH141" i="36"/>
  <c r="BH140" i="36"/>
  <c r="BH139" i="36"/>
  <c r="BI139" i="36" s="1"/>
  <c r="BH138" i="36"/>
  <c r="BI138" i="36" s="1"/>
  <c r="BH137" i="36"/>
  <c r="BH136" i="36"/>
  <c r="BI136" i="36" s="1"/>
  <c r="BH135" i="36"/>
  <c r="BH134" i="36"/>
  <c r="BK134" i="36" s="1"/>
  <c r="BH133" i="36"/>
  <c r="BH132" i="36"/>
  <c r="BH131" i="36"/>
  <c r="BI131" i="36" s="1"/>
  <c r="BH130" i="36"/>
  <c r="BH129" i="36"/>
  <c r="BH128" i="36"/>
  <c r="BI128" i="36" s="1"/>
  <c r="BH127" i="36"/>
  <c r="BH126" i="36"/>
  <c r="BK126" i="36" s="1"/>
  <c r="BH125" i="36"/>
  <c r="BH124" i="36"/>
  <c r="BH123" i="36"/>
  <c r="BI123" i="36" s="1"/>
  <c r="BH122" i="36"/>
  <c r="BM122" i="36" s="1"/>
  <c r="BH121" i="36"/>
  <c r="BH120" i="36"/>
  <c r="BH119" i="36"/>
  <c r="BH118" i="36"/>
  <c r="BK118" i="36" s="1"/>
  <c r="BH117" i="36"/>
  <c r="BH116" i="36"/>
  <c r="BH115" i="36"/>
  <c r="BI115" i="36" s="1"/>
  <c r="BH114" i="36"/>
  <c r="BM114" i="36" s="1"/>
  <c r="BH113" i="36"/>
  <c r="BK113" i="36" s="1"/>
  <c r="BH112" i="36"/>
  <c r="BH111" i="36"/>
  <c r="BK111" i="36" s="1"/>
  <c r="BH110" i="36"/>
  <c r="BK110" i="36" s="1"/>
  <c r="BH109" i="36"/>
  <c r="BI109" i="36" s="1"/>
  <c r="BH108" i="36"/>
  <c r="BK108" i="36" s="1"/>
  <c r="BH107" i="36"/>
  <c r="BM107" i="36" s="1"/>
  <c r="BH106" i="36"/>
  <c r="BI106" i="36" s="1"/>
  <c r="BH105" i="36"/>
  <c r="BH104" i="36"/>
  <c r="BK104" i="36" s="1"/>
  <c r="BH103" i="36"/>
  <c r="BM103" i="36" s="1"/>
  <c r="BH102" i="36"/>
  <c r="BI102" i="36" s="1"/>
  <c r="BH101" i="36"/>
  <c r="BI101" i="36" s="1"/>
  <c r="BH100" i="36"/>
  <c r="BM100" i="36" s="1"/>
  <c r="BH99" i="36"/>
  <c r="BM99" i="36" s="1"/>
  <c r="BH98" i="36"/>
  <c r="BM98" i="36" s="1"/>
  <c r="BH97" i="36"/>
  <c r="BI97" i="36" s="1"/>
  <c r="BH96" i="36"/>
  <c r="BK96" i="36" s="1"/>
  <c r="BH95" i="36"/>
  <c r="BI95" i="36" s="1"/>
  <c r="BH94" i="36"/>
  <c r="BM94" i="36" s="1"/>
  <c r="BH93" i="36"/>
  <c r="BI93" i="36" s="1"/>
  <c r="BH92" i="36"/>
  <c r="BK92" i="36" s="1"/>
  <c r="BH91" i="36"/>
  <c r="BM91" i="36" s="1"/>
  <c r="BH90" i="36"/>
  <c r="BM90" i="36" s="1"/>
  <c r="BH89" i="36"/>
  <c r="BI89" i="36" s="1"/>
  <c r="BH88" i="36"/>
  <c r="BK88" i="36" s="1"/>
  <c r="BH87" i="36"/>
  <c r="BH86" i="36"/>
  <c r="BK86" i="36" s="1"/>
  <c r="BH85" i="36"/>
  <c r="BH84" i="36"/>
  <c r="BH83" i="36"/>
  <c r="BM83" i="36" s="1"/>
  <c r="BH82" i="36"/>
  <c r="BM82" i="36" s="1"/>
  <c r="BH81" i="36"/>
  <c r="BI81" i="36" s="1"/>
  <c r="BH80" i="36"/>
  <c r="BK80" i="36" s="1"/>
  <c r="BH79" i="36"/>
  <c r="BM79" i="36" s="1"/>
  <c r="BH78" i="36"/>
  <c r="BM78" i="36" s="1"/>
  <c r="BH77" i="36"/>
  <c r="BI77" i="36" s="1"/>
  <c r="BH76" i="36"/>
  <c r="BH75" i="36"/>
  <c r="BM74" i="36"/>
  <c r="BH74" i="36"/>
  <c r="BK74" i="36" s="1"/>
  <c r="BH73" i="36"/>
  <c r="BK73" i="36" s="1"/>
  <c r="BH72" i="36"/>
  <c r="BK72" i="36" s="1"/>
  <c r="BH71" i="36"/>
  <c r="BM71" i="36" s="1"/>
  <c r="BH70" i="36"/>
  <c r="BM70" i="36" s="1"/>
  <c r="BH69" i="36"/>
  <c r="BI69" i="36" s="1"/>
  <c r="BH68" i="36"/>
  <c r="BK68" i="36" s="1"/>
  <c r="BH67" i="36"/>
  <c r="BM67" i="36" s="1"/>
  <c r="BH66" i="36"/>
  <c r="BK66" i="36" s="1"/>
  <c r="BH65" i="36"/>
  <c r="BH64" i="36"/>
  <c r="BH63" i="36"/>
  <c r="BH62" i="36"/>
  <c r="BK62" i="36" s="1"/>
  <c r="BH61" i="36"/>
  <c r="BI61" i="36" s="1"/>
  <c r="BH60" i="36"/>
  <c r="BK60" i="36" s="1"/>
  <c r="BH59" i="36"/>
  <c r="BM59" i="36" s="1"/>
  <c r="BH58" i="36"/>
  <c r="BM58" i="36" s="1"/>
  <c r="BH57" i="36"/>
  <c r="BI57" i="36" s="1"/>
  <c r="BH56" i="36"/>
  <c r="BK56" i="36" s="1"/>
  <c r="BI55" i="36"/>
  <c r="BH55" i="36"/>
  <c r="BM55" i="36" s="1"/>
  <c r="BM54" i="36"/>
  <c r="BI54" i="36"/>
  <c r="BH54" i="36"/>
  <c r="BK54" i="36" s="1"/>
  <c r="BM53" i="36"/>
  <c r="BH53" i="36"/>
  <c r="BI53" i="36" s="1"/>
  <c r="BH52" i="36"/>
  <c r="BH51" i="36"/>
  <c r="BM51" i="36" s="1"/>
  <c r="BM50" i="36"/>
  <c r="BI50" i="36"/>
  <c r="BH50" i="36"/>
  <c r="BK50" i="36" s="1"/>
  <c r="BK49" i="36"/>
  <c r="BH49" i="36"/>
  <c r="BI49" i="36" s="1"/>
  <c r="BM48" i="36"/>
  <c r="BH48" i="36"/>
  <c r="BK48" i="36" s="1"/>
  <c r="BH47" i="36"/>
  <c r="BH46" i="36"/>
  <c r="BH45" i="36"/>
  <c r="BI45" i="36" s="1"/>
  <c r="BI44" i="36"/>
  <c r="BH44" i="36"/>
  <c r="BK44" i="36" s="1"/>
  <c r="BK43" i="36"/>
  <c r="BH43" i="36"/>
  <c r="BM43" i="36" s="1"/>
  <c r="BM42" i="36"/>
  <c r="BI42" i="36"/>
  <c r="BH42" i="36"/>
  <c r="BK42" i="36" s="1"/>
  <c r="BH41" i="36"/>
  <c r="BH40" i="36"/>
  <c r="BK40" i="36" s="1"/>
  <c r="BH39" i="36"/>
  <c r="BM39" i="36" s="1"/>
  <c r="BI38" i="36"/>
  <c r="BH38" i="36"/>
  <c r="BK38" i="36" s="1"/>
  <c r="BK37" i="36"/>
  <c r="BH37" i="36"/>
  <c r="BI37" i="36" s="1"/>
  <c r="BH36" i="36"/>
  <c r="BH35" i="36"/>
  <c r="BM35" i="36" s="1"/>
  <c r="BH34" i="36"/>
  <c r="BH33" i="36"/>
  <c r="BI32" i="36"/>
  <c r="BH32" i="36"/>
  <c r="BK32" i="36" s="1"/>
  <c r="BH31" i="36"/>
  <c r="BM31" i="36" s="1"/>
  <c r="BI30" i="36"/>
  <c r="BH30" i="36"/>
  <c r="BK30" i="36" s="1"/>
  <c r="BK29" i="36"/>
  <c r="BH29" i="36"/>
  <c r="BI29" i="36" s="1"/>
  <c r="BM28" i="36"/>
  <c r="BH28" i="36"/>
  <c r="BH27" i="36"/>
  <c r="BM27" i="36" s="1"/>
  <c r="BH26" i="36"/>
  <c r="BH25" i="36"/>
  <c r="BI25" i="36" s="1"/>
  <c r="BM24" i="36"/>
  <c r="BI24" i="36"/>
  <c r="BH24" i="36"/>
  <c r="BK24" i="36" s="1"/>
  <c r="BH23" i="36"/>
  <c r="BM23" i="36" s="1"/>
  <c r="BM22" i="36"/>
  <c r="BI22" i="36"/>
  <c r="BH22" i="36"/>
  <c r="BK22" i="36" s="1"/>
  <c r="BH21" i="36"/>
  <c r="BI21" i="36" s="1"/>
  <c r="BM20" i="36"/>
  <c r="BH20" i="36"/>
  <c r="BK20" i="36" s="1"/>
  <c r="BH19" i="36"/>
  <c r="BM19" i="36" s="1"/>
  <c r="BM18" i="36"/>
  <c r="BH18" i="36"/>
  <c r="BK18" i="36" s="1"/>
  <c r="BK17" i="36"/>
  <c r="BH17" i="36"/>
  <c r="BI17" i="36" s="1"/>
  <c r="BH16" i="36"/>
  <c r="BK16" i="36" s="1"/>
  <c r="BH15" i="36"/>
  <c r="BM15" i="36" s="1"/>
  <c r="BH14" i="36"/>
  <c r="BK14" i="36" s="1"/>
  <c r="BK13" i="36"/>
  <c r="BH13" i="36"/>
  <c r="BI13" i="36" s="1"/>
  <c r="BI12" i="36"/>
  <c r="BH12" i="36"/>
  <c r="BK12" i="36" s="1"/>
  <c r="BH11" i="36"/>
  <c r="BM11" i="36" s="1"/>
  <c r="BH10" i="36"/>
  <c r="BK10" i="36" s="1"/>
  <c r="BH9" i="36"/>
  <c r="BI9" i="36" s="1"/>
  <c r="BH8" i="36"/>
  <c r="BK8" i="36" s="1"/>
  <c r="BH7" i="36"/>
  <c r="BM7" i="36" s="1"/>
  <c r="AT506" i="36"/>
  <c r="AT505" i="36"/>
  <c r="AT504" i="36"/>
  <c r="AY504" i="36" s="1"/>
  <c r="AT503" i="36"/>
  <c r="AU503" i="36" s="1"/>
  <c r="AT502" i="36"/>
  <c r="AW502" i="36" s="1"/>
  <c r="AT501" i="36"/>
  <c r="AT500" i="36"/>
  <c r="AT499" i="36"/>
  <c r="AT498" i="36"/>
  <c r="AW498" i="36" s="1"/>
  <c r="AT497" i="36"/>
  <c r="AT496" i="36"/>
  <c r="AY496" i="36" s="1"/>
  <c r="AT495" i="36"/>
  <c r="AU495" i="36" s="1"/>
  <c r="AT494" i="36"/>
  <c r="AW494" i="36" s="1"/>
  <c r="AT493" i="36"/>
  <c r="AT492" i="36"/>
  <c r="AY492" i="36" s="1"/>
  <c r="AT491" i="36"/>
  <c r="AU491" i="36" s="1"/>
  <c r="AT490" i="36"/>
  <c r="AW490" i="36" s="1"/>
  <c r="AT489" i="36"/>
  <c r="AT488" i="36"/>
  <c r="AY488" i="36" s="1"/>
  <c r="AT487" i="36"/>
  <c r="AU487" i="36" s="1"/>
  <c r="AT486" i="36"/>
  <c r="AW486" i="36" s="1"/>
  <c r="AT485" i="36"/>
  <c r="AT484" i="36"/>
  <c r="AY484" i="36" s="1"/>
  <c r="AT483" i="36"/>
  <c r="AU483" i="36" s="1"/>
  <c r="AT482" i="36"/>
  <c r="AW482" i="36" s="1"/>
  <c r="AT481" i="36"/>
  <c r="AT480" i="36"/>
  <c r="AY480" i="36" s="1"/>
  <c r="AT479" i="36"/>
  <c r="AU479" i="36" s="1"/>
  <c r="AT478" i="36"/>
  <c r="AW478" i="36" s="1"/>
  <c r="AT477" i="36"/>
  <c r="AT476" i="36"/>
  <c r="AY476" i="36" s="1"/>
  <c r="AT475" i="36"/>
  <c r="AU475" i="36" s="1"/>
  <c r="AT474" i="36"/>
  <c r="AW474" i="36" s="1"/>
  <c r="AT473" i="36"/>
  <c r="AT472" i="36"/>
  <c r="AU472" i="36" s="1"/>
  <c r="AT471" i="36"/>
  <c r="AU471" i="36" s="1"/>
  <c r="AT470" i="36"/>
  <c r="AW470" i="36" s="1"/>
  <c r="AT469" i="36"/>
  <c r="AT468" i="36"/>
  <c r="AW468" i="36" s="1"/>
  <c r="AT467" i="36"/>
  <c r="AU467" i="36" s="1"/>
  <c r="AT466" i="36"/>
  <c r="AW466" i="36" s="1"/>
  <c r="AT465" i="36"/>
  <c r="AT464" i="36"/>
  <c r="AY464" i="36" s="1"/>
  <c r="AT463" i="36"/>
  <c r="AT462" i="36"/>
  <c r="AW462" i="36" s="1"/>
  <c r="AT461" i="36"/>
  <c r="AY461" i="36" s="1"/>
  <c r="AT460" i="36"/>
  <c r="AY460" i="36" s="1"/>
  <c r="AT459" i="36"/>
  <c r="AU459" i="36" s="1"/>
  <c r="AT458" i="36"/>
  <c r="AU458" i="36" s="1"/>
  <c r="AT457" i="36"/>
  <c r="AW457" i="36" s="1"/>
  <c r="AT456" i="36"/>
  <c r="AT455" i="36"/>
  <c r="AW455" i="36" s="1"/>
  <c r="AT454" i="36"/>
  <c r="AU454" i="36" s="1"/>
  <c r="AT453" i="36"/>
  <c r="AW453" i="36" s="1"/>
  <c r="AT452" i="36"/>
  <c r="AT451" i="36"/>
  <c r="AY451" i="36" s="1"/>
  <c r="AT450" i="36"/>
  <c r="AU450" i="36" s="1"/>
  <c r="AT449" i="36"/>
  <c r="AW449" i="36" s="1"/>
  <c r="AT448" i="36"/>
  <c r="AT447" i="36"/>
  <c r="AW447" i="36" s="1"/>
  <c r="AT446" i="36"/>
  <c r="AU446" i="36" s="1"/>
  <c r="AT445" i="36"/>
  <c r="AW445" i="36" s="1"/>
  <c r="AT444" i="36"/>
  <c r="AT443" i="36"/>
  <c r="AW443" i="36" s="1"/>
  <c r="AT442" i="36"/>
  <c r="AU442" i="36" s="1"/>
  <c r="AT441" i="36"/>
  <c r="AW441" i="36" s="1"/>
  <c r="AT440" i="36"/>
  <c r="AT439" i="36"/>
  <c r="AW439" i="36" s="1"/>
  <c r="AT438" i="36"/>
  <c r="AU438" i="36" s="1"/>
  <c r="AT437" i="36"/>
  <c r="AW437" i="36" s="1"/>
  <c r="AT436" i="36"/>
  <c r="AT435" i="36"/>
  <c r="AW435" i="36" s="1"/>
  <c r="AT434" i="36"/>
  <c r="AU434" i="36" s="1"/>
  <c r="AT433" i="36"/>
  <c r="AW433" i="36" s="1"/>
  <c r="AT432" i="36"/>
  <c r="AT431" i="36"/>
  <c r="AW431" i="36" s="1"/>
  <c r="AT430" i="36"/>
  <c r="AU430" i="36" s="1"/>
  <c r="AT429" i="36"/>
  <c r="AW429" i="36" s="1"/>
  <c r="AT428" i="36"/>
  <c r="AT427" i="36"/>
  <c r="AW427" i="36" s="1"/>
  <c r="AT426" i="36"/>
  <c r="AU426" i="36" s="1"/>
  <c r="AT425" i="36"/>
  <c r="AW425" i="36" s="1"/>
  <c r="AT424" i="36"/>
  <c r="AT423" i="36"/>
  <c r="AW423" i="36" s="1"/>
  <c r="AT422" i="36"/>
  <c r="AW422" i="36" s="1"/>
  <c r="AT421" i="36"/>
  <c r="AW421" i="36" s="1"/>
  <c r="AT420" i="36"/>
  <c r="AT419" i="36"/>
  <c r="AT418" i="36"/>
  <c r="AY418" i="36" s="1"/>
  <c r="AT417" i="36"/>
  <c r="AU417" i="36" s="1"/>
  <c r="AT416" i="36"/>
  <c r="AW416" i="36" s="1"/>
  <c r="AT415" i="36"/>
  <c r="AT414" i="36"/>
  <c r="AU414" i="36" s="1"/>
  <c r="AT413" i="36"/>
  <c r="AU413" i="36" s="1"/>
  <c r="AT412" i="36"/>
  <c r="AW412" i="36" s="1"/>
  <c r="AT411" i="36"/>
  <c r="AT410" i="36"/>
  <c r="AY410" i="36" s="1"/>
  <c r="AT409" i="36"/>
  <c r="AU409" i="36" s="1"/>
  <c r="AT408" i="36"/>
  <c r="AW408" i="36" s="1"/>
  <c r="AT407" i="36"/>
  <c r="AT406" i="36"/>
  <c r="AY406" i="36" s="1"/>
  <c r="AT405" i="36"/>
  <c r="AU405" i="36" s="1"/>
  <c r="AT404" i="36"/>
  <c r="AW404" i="36" s="1"/>
  <c r="AT403" i="36"/>
  <c r="AT402" i="36"/>
  <c r="AW402" i="36" s="1"/>
  <c r="AT401" i="36"/>
  <c r="AU401" i="36" s="1"/>
  <c r="AT400" i="36"/>
  <c r="AW400" i="36" s="1"/>
  <c r="AT399" i="36"/>
  <c r="AT398" i="36"/>
  <c r="AY398" i="36" s="1"/>
  <c r="AT397" i="36"/>
  <c r="AU397" i="36" s="1"/>
  <c r="AT396" i="36"/>
  <c r="AW396" i="36" s="1"/>
  <c r="AT395" i="36"/>
  <c r="AT394" i="36"/>
  <c r="AY394" i="36" s="1"/>
  <c r="AT393" i="36"/>
  <c r="AU393" i="36" s="1"/>
  <c r="AT392" i="36"/>
  <c r="AW392" i="36" s="1"/>
  <c r="AT391" i="36"/>
  <c r="AT390" i="36"/>
  <c r="AY390" i="36" s="1"/>
  <c r="AT389" i="36"/>
  <c r="AY389" i="36" s="1"/>
  <c r="AT388" i="36"/>
  <c r="AW388" i="36" s="1"/>
  <c r="AT387" i="36"/>
  <c r="AT386" i="36"/>
  <c r="AY386" i="36" s="1"/>
  <c r="AT385" i="36"/>
  <c r="AY385" i="36" s="1"/>
  <c r="AT384" i="36"/>
  <c r="AW384" i="36" s="1"/>
  <c r="AT383" i="36"/>
  <c r="AT382" i="36"/>
  <c r="AY382" i="36" s="1"/>
  <c r="AT381" i="36"/>
  <c r="AU381" i="36" s="1"/>
  <c r="AT380" i="36"/>
  <c r="AW380" i="36" s="1"/>
  <c r="AT379" i="36"/>
  <c r="AT378" i="36"/>
  <c r="AY378" i="36" s="1"/>
  <c r="AT377" i="36"/>
  <c r="AU377" i="36" s="1"/>
  <c r="AT376" i="36"/>
  <c r="AW376" i="36" s="1"/>
  <c r="AT375" i="36"/>
  <c r="AT374" i="36"/>
  <c r="AY374" i="36" s="1"/>
  <c r="AT373" i="36"/>
  <c r="AW373" i="36" s="1"/>
  <c r="AT372" i="36"/>
  <c r="AW372" i="36" s="1"/>
  <c r="AT371" i="36"/>
  <c r="AT370" i="36"/>
  <c r="AY370" i="36" s="1"/>
  <c r="AT369" i="36"/>
  <c r="AY369" i="36" s="1"/>
  <c r="AT368" i="36"/>
  <c r="AW368" i="36" s="1"/>
  <c r="AT367" i="36"/>
  <c r="AT366" i="36"/>
  <c r="AY366" i="36" s="1"/>
  <c r="AT365" i="36"/>
  <c r="AY365" i="36" s="1"/>
  <c r="AT364" i="36"/>
  <c r="AW364" i="36" s="1"/>
  <c r="AT363" i="36"/>
  <c r="AT362" i="36"/>
  <c r="AY362" i="36" s="1"/>
  <c r="AT361" i="36"/>
  <c r="AW361" i="36" s="1"/>
  <c r="AT360" i="36"/>
  <c r="AW360" i="36" s="1"/>
  <c r="AT359" i="36"/>
  <c r="AT358" i="36"/>
  <c r="AY358" i="36" s="1"/>
  <c r="AT357" i="36"/>
  <c r="AW357" i="36" s="1"/>
  <c r="AT356" i="36"/>
  <c r="AW356" i="36" s="1"/>
  <c r="AT355" i="36"/>
  <c r="AT354" i="36"/>
  <c r="AY354" i="36" s="1"/>
  <c r="AT353" i="36"/>
  <c r="AY353" i="36" s="1"/>
  <c r="AT352" i="36"/>
  <c r="AW352" i="36" s="1"/>
  <c r="AT351" i="36"/>
  <c r="AT350" i="36"/>
  <c r="AY350" i="36" s="1"/>
  <c r="AT349" i="36"/>
  <c r="AY349" i="36" s="1"/>
  <c r="AT348" i="36"/>
  <c r="AW348" i="36" s="1"/>
  <c r="AT347" i="36"/>
  <c r="AT346" i="36"/>
  <c r="AY346" i="36" s="1"/>
  <c r="AT345" i="36"/>
  <c r="AY345" i="36" s="1"/>
  <c r="AT344" i="36"/>
  <c r="AW344" i="36" s="1"/>
  <c r="AT343" i="36"/>
  <c r="AT342" i="36"/>
  <c r="AY342" i="36" s="1"/>
  <c r="AT341" i="36"/>
  <c r="AY341" i="36" s="1"/>
  <c r="AT340" i="36"/>
  <c r="AW340" i="36" s="1"/>
  <c r="AT339" i="36"/>
  <c r="AT338" i="36"/>
  <c r="AY338" i="36" s="1"/>
  <c r="AT337" i="36"/>
  <c r="AY337" i="36" s="1"/>
  <c r="AT336" i="36"/>
  <c r="AW336" i="36" s="1"/>
  <c r="AT335" i="36"/>
  <c r="AT334" i="36"/>
  <c r="AY334" i="36" s="1"/>
  <c r="AT333" i="36"/>
  <c r="AU333" i="36" s="1"/>
  <c r="AT332" i="36"/>
  <c r="AW332" i="36" s="1"/>
  <c r="AT331" i="36"/>
  <c r="AT330" i="36"/>
  <c r="AY330" i="36" s="1"/>
  <c r="AT329" i="36"/>
  <c r="AU329" i="36" s="1"/>
  <c r="AT328" i="36"/>
  <c r="AW328" i="36" s="1"/>
  <c r="AT327" i="36"/>
  <c r="AT326" i="36"/>
  <c r="AY326" i="36" s="1"/>
  <c r="AT325" i="36"/>
  <c r="AU325" i="36" s="1"/>
  <c r="AT324" i="36"/>
  <c r="AW324" i="36" s="1"/>
  <c r="AT323" i="36"/>
  <c r="AT322" i="36"/>
  <c r="AY322" i="36" s="1"/>
  <c r="AT321" i="36"/>
  <c r="AU321" i="36" s="1"/>
  <c r="AT320" i="36"/>
  <c r="AW320" i="36" s="1"/>
  <c r="AT319" i="36"/>
  <c r="AT318" i="36"/>
  <c r="AY318" i="36" s="1"/>
  <c r="AT317" i="36"/>
  <c r="AU317" i="36" s="1"/>
  <c r="AT316" i="36"/>
  <c r="AW316" i="36" s="1"/>
  <c r="AT315" i="36"/>
  <c r="AT314" i="36"/>
  <c r="AW314" i="36" s="1"/>
  <c r="AT313" i="36"/>
  <c r="AU313" i="36" s="1"/>
  <c r="AT312" i="36"/>
  <c r="AW312" i="36" s="1"/>
  <c r="AT311" i="36"/>
  <c r="AT310" i="36"/>
  <c r="AW310" i="36" s="1"/>
  <c r="AT309" i="36"/>
  <c r="AU309" i="36" s="1"/>
  <c r="AT308" i="36"/>
  <c r="AW308" i="36" s="1"/>
  <c r="AT307" i="36"/>
  <c r="AT306" i="36"/>
  <c r="AW306" i="36" s="1"/>
  <c r="AT305" i="36"/>
  <c r="AU305" i="36" s="1"/>
  <c r="AT304" i="36"/>
  <c r="AW304" i="36" s="1"/>
  <c r="AT303" i="36"/>
  <c r="AT302" i="36"/>
  <c r="AW302" i="36" s="1"/>
  <c r="AT301" i="36"/>
  <c r="AU301" i="36" s="1"/>
  <c r="AT300" i="36"/>
  <c r="AW300" i="36" s="1"/>
  <c r="AT299" i="36"/>
  <c r="AT298" i="36"/>
  <c r="AW298" i="36" s="1"/>
  <c r="AT297" i="36"/>
  <c r="AU297" i="36" s="1"/>
  <c r="AT296" i="36"/>
  <c r="AW296" i="36" s="1"/>
  <c r="AT295" i="36"/>
  <c r="AT294" i="36"/>
  <c r="AW294" i="36" s="1"/>
  <c r="AT293" i="36"/>
  <c r="AU293" i="36" s="1"/>
  <c r="AT292" i="36"/>
  <c r="AW292" i="36" s="1"/>
  <c r="AT291" i="36"/>
  <c r="AT290" i="36"/>
  <c r="AW290" i="36" s="1"/>
  <c r="AT289" i="36"/>
  <c r="AT288" i="36"/>
  <c r="AW288" i="36" s="1"/>
  <c r="AT287" i="36"/>
  <c r="AW287" i="36" s="1"/>
  <c r="AT286" i="36"/>
  <c r="AW286" i="36" s="1"/>
  <c r="AT285" i="36"/>
  <c r="AT284" i="36"/>
  <c r="AW284" i="36" s="1"/>
  <c r="AT283" i="36"/>
  <c r="AU283" i="36" s="1"/>
  <c r="AT282" i="36"/>
  <c r="AW282" i="36" s="1"/>
  <c r="AT281" i="36"/>
  <c r="AT280" i="36"/>
  <c r="AY280" i="36" s="1"/>
  <c r="AT279" i="36"/>
  <c r="AU279" i="36" s="1"/>
  <c r="AT278" i="36"/>
  <c r="AW278" i="36" s="1"/>
  <c r="AT277" i="36"/>
  <c r="AY276" i="36"/>
  <c r="AT276" i="36"/>
  <c r="AW276" i="36" s="1"/>
  <c r="AT275" i="36"/>
  <c r="AU275" i="36" s="1"/>
  <c r="AT274" i="36"/>
  <c r="AW274" i="36" s="1"/>
  <c r="AT273" i="36"/>
  <c r="AT272" i="36"/>
  <c r="AY272" i="36" s="1"/>
  <c r="AT271" i="36"/>
  <c r="AU271" i="36" s="1"/>
  <c r="AT270" i="36"/>
  <c r="AW270" i="36" s="1"/>
  <c r="AT269" i="36"/>
  <c r="AT268" i="36"/>
  <c r="AW268" i="36" s="1"/>
  <c r="AT267" i="36"/>
  <c r="AU267" i="36" s="1"/>
  <c r="AT266" i="36"/>
  <c r="AW266" i="36" s="1"/>
  <c r="AT265" i="36"/>
  <c r="AT264" i="36"/>
  <c r="AW264" i="36" s="1"/>
  <c r="AT263" i="36"/>
  <c r="AU263" i="36" s="1"/>
  <c r="AT262" i="36"/>
  <c r="AW262" i="36" s="1"/>
  <c r="AT261" i="36"/>
  <c r="AT260" i="36"/>
  <c r="AW260" i="36" s="1"/>
  <c r="AT259" i="36"/>
  <c r="AU259" i="36" s="1"/>
  <c r="AT258" i="36"/>
  <c r="AW258" i="36" s="1"/>
  <c r="AT257" i="36"/>
  <c r="AT256" i="36"/>
  <c r="AW256" i="36" s="1"/>
  <c r="AT255" i="36"/>
  <c r="AU255" i="36" s="1"/>
  <c r="AT254" i="36"/>
  <c r="AW254" i="36" s="1"/>
  <c r="AT253" i="36"/>
  <c r="AT252" i="36"/>
  <c r="AW252" i="36" s="1"/>
  <c r="AT251" i="36"/>
  <c r="AU251" i="36" s="1"/>
  <c r="AT250" i="36"/>
  <c r="AW250" i="36" s="1"/>
  <c r="AT249" i="36"/>
  <c r="AT248" i="36"/>
  <c r="AW248" i="36" s="1"/>
  <c r="AT247" i="36"/>
  <c r="AU247" i="36" s="1"/>
  <c r="AT246" i="36"/>
  <c r="AW246" i="36" s="1"/>
  <c r="AT245" i="36"/>
  <c r="AT244" i="36"/>
  <c r="AW244" i="36" s="1"/>
  <c r="AT243" i="36"/>
  <c r="AU243" i="36" s="1"/>
  <c r="AY242" i="36"/>
  <c r="AT242" i="36"/>
  <c r="AW242" i="36" s="1"/>
  <c r="AT241" i="36"/>
  <c r="AT240" i="36"/>
  <c r="AW240" i="36" s="1"/>
  <c r="AT239" i="36"/>
  <c r="AU239" i="36" s="1"/>
  <c r="AT238" i="36"/>
  <c r="AW238" i="36" s="1"/>
  <c r="AT237" i="36"/>
  <c r="AT236" i="36"/>
  <c r="AW236" i="36" s="1"/>
  <c r="AT235" i="36"/>
  <c r="AU235" i="36" s="1"/>
  <c r="AT234" i="36"/>
  <c r="AW234" i="36" s="1"/>
  <c r="AT233" i="36"/>
  <c r="AT232" i="36"/>
  <c r="AW232" i="36" s="1"/>
  <c r="AT231" i="36"/>
  <c r="AU231" i="36" s="1"/>
  <c r="AT230" i="36"/>
  <c r="AW230" i="36" s="1"/>
  <c r="AT229" i="36"/>
  <c r="AT228" i="36"/>
  <c r="AW228" i="36" s="1"/>
  <c r="AT227" i="36"/>
  <c r="AU227" i="36" s="1"/>
  <c r="AT226" i="36"/>
  <c r="AW226" i="36" s="1"/>
  <c r="AT225" i="36"/>
  <c r="AT224" i="36"/>
  <c r="AW224" i="36" s="1"/>
  <c r="AT223" i="36"/>
  <c r="AU223" i="36" s="1"/>
  <c r="AT222" i="36"/>
  <c r="AW222" i="36" s="1"/>
  <c r="AT221" i="36"/>
  <c r="AT220" i="36"/>
  <c r="AW220" i="36" s="1"/>
  <c r="AT219" i="36"/>
  <c r="AW219" i="36" s="1"/>
  <c r="AT218" i="36"/>
  <c r="AW218" i="36" s="1"/>
  <c r="AT217" i="36"/>
  <c r="AW217" i="36" s="1"/>
  <c r="AT216" i="36"/>
  <c r="AW216" i="36" s="1"/>
  <c r="AT215" i="36"/>
  <c r="AT214" i="36"/>
  <c r="AW214" i="36" s="1"/>
  <c r="AT213" i="36"/>
  <c r="AW213" i="36" s="1"/>
  <c r="AT212" i="36"/>
  <c r="AW212" i="36" s="1"/>
  <c r="AT211" i="36"/>
  <c r="AT210" i="36"/>
  <c r="AW210" i="36" s="1"/>
  <c r="AT209" i="36"/>
  <c r="AW209" i="36" s="1"/>
  <c r="AT208" i="36"/>
  <c r="AW208" i="36" s="1"/>
  <c r="AT207" i="36"/>
  <c r="AT206" i="36"/>
  <c r="AW206" i="36" s="1"/>
  <c r="AT205" i="36"/>
  <c r="AW205" i="36" s="1"/>
  <c r="AT204" i="36"/>
  <c r="AW204" i="36" s="1"/>
  <c r="AT203" i="36"/>
  <c r="AY203" i="36" s="1"/>
  <c r="AY202" i="36"/>
  <c r="AT202" i="36"/>
  <c r="AW202" i="36" s="1"/>
  <c r="AT201" i="36"/>
  <c r="AT200" i="36"/>
  <c r="AY200" i="36" s="1"/>
  <c r="AT199" i="36"/>
  <c r="AU199" i="36" s="1"/>
  <c r="AT198" i="36"/>
  <c r="AW198" i="36" s="1"/>
  <c r="AT197" i="36"/>
  <c r="AT196" i="36"/>
  <c r="AU196" i="36" s="1"/>
  <c r="AT195" i="36"/>
  <c r="AU195" i="36" s="1"/>
  <c r="AT194" i="36"/>
  <c r="AW194" i="36" s="1"/>
  <c r="AT193" i="36"/>
  <c r="AT192" i="36"/>
  <c r="AY192" i="36" s="1"/>
  <c r="AT191" i="36"/>
  <c r="AU191" i="36" s="1"/>
  <c r="AT190" i="36"/>
  <c r="AW190" i="36" s="1"/>
  <c r="AT189" i="36"/>
  <c r="AT188" i="36"/>
  <c r="AW188" i="36" s="1"/>
  <c r="AT187" i="36"/>
  <c r="AU187" i="36" s="1"/>
  <c r="AT186" i="36"/>
  <c r="AW186" i="36" s="1"/>
  <c r="AT185" i="36"/>
  <c r="AT184" i="36"/>
  <c r="AW184" i="36" s="1"/>
  <c r="AT183" i="36"/>
  <c r="AU183" i="36" s="1"/>
  <c r="AT182" i="36"/>
  <c r="AW182" i="36" s="1"/>
  <c r="AT181" i="36"/>
  <c r="AT180" i="36"/>
  <c r="AW180" i="36" s="1"/>
  <c r="AT179" i="36"/>
  <c r="AU179" i="36" s="1"/>
  <c r="AT178" i="36"/>
  <c r="AW178" i="36" s="1"/>
  <c r="AT177" i="36"/>
  <c r="AT176" i="36"/>
  <c r="AW176" i="36" s="1"/>
  <c r="AT175" i="36"/>
  <c r="AU175" i="36" s="1"/>
  <c r="AT174" i="36"/>
  <c r="AW174" i="36" s="1"/>
  <c r="AT173" i="36"/>
  <c r="AT172" i="36"/>
  <c r="AW172" i="36" s="1"/>
  <c r="AT171" i="36"/>
  <c r="AU171" i="36" s="1"/>
  <c r="AT170" i="36"/>
  <c r="AW170" i="36" s="1"/>
  <c r="AT169" i="36"/>
  <c r="AT168" i="36"/>
  <c r="AW168" i="36" s="1"/>
  <c r="AT167" i="36"/>
  <c r="AU167" i="36" s="1"/>
  <c r="AT166" i="36"/>
  <c r="AW166" i="36" s="1"/>
  <c r="AT165" i="36"/>
  <c r="AT164" i="36"/>
  <c r="AW164" i="36" s="1"/>
  <c r="AT163" i="36"/>
  <c r="AU163" i="36" s="1"/>
  <c r="AT162" i="36"/>
  <c r="AW162" i="36" s="1"/>
  <c r="AT161" i="36"/>
  <c r="AT160" i="36"/>
  <c r="AW160" i="36" s="1"/>
  <c r="AT159" i="36"/>
  <c r="AU159" i="36" s="1"/>
  <c r="AT158" i="36"/>
  <c r="AW158" i="36" s="1"/>
  <c r="AT157" i="36"/>
  <c r="AT156" i="36"/>
  <c r="AW156" i="36" s="1"/>
  <c r="AT155" i="36"/>
  <c r="AU155" i="36" s="1"/>
  <c r="AT154" i="36"/>
  <c r="AW154" i="36" s="1"/>
  <c r="AT153" i="36"/>
  <c r="AT152" i="36"/>
  <c r="AW152" i="36" s="1"/>
  <c r="AT151" i="36"/>
  <c r="AU151" i="36" s="1"/>
  <c r="AT150" i="36"/>
  <c r="AW150" i="36" s="1"/>
  <c r="AT149" i="36"/>
  <c r="AT148" i="36"/>
  <c r="AW148" i="36" s="1"/>
  <c r="AT147" i="36"/>
  <c r="AU147" i="36" s="1"/>
  <c r="AT146" i="36"/>
  <c r="AW146" i="36" s="1"/>
  <c r="AT145" i="36"/>
  <c r="AT144" i="36"/>
  <c r="AW144" i="36" s="1"/>
  <c r="AT143" i="36"/>
  <c r="AU143" i="36" s="1"/>
  <c r="AT142" i="36"/>
  <c r="AW142" i="36" s="1"/>
  <c r="AT141" i="36"/>
  <c r="AT140" i="36"/>
  <c r="AW140" i="36" s="1"/>
  <c r="AT139" i="36"/>
  <c r="AU139" i="36" s="1"/>
  <c r="AT138" i="36"/>
  <c r="AW138" i="36" s="1"/>
  <c r="AT137" i="36"/>
  <c r="AT136" i="36"/>
  <c r="AW136" i="36" s="1"/>
  <c r="AT135" i="36"/>
  <c r="AU135" i="36" s="1"/>
  <c r="AT134" i="36"/>
  <c r="AW134" i="36" s="1"/>
  <c r="AT133" i="36"/>
  <c r="AT132" i="36"/>
  <c r="AW132" i="36" s="1"/>
  <c r="AT131" i="36"/>
  <c r="AU131" i="36" s="1"/>
  <c r="AT130" i="36"/>
  <c r="AW130" i="36" s="1"/>
  <c r="AT129" i="36"/>
  <c r="AT128" i="36"/>
  <c r="AW128" i="36" s="1"/>
  <c r="AT127" i="36"/>
  <c r="AU127" i="36" s="1"/>
  <c r="AT126" i="36"/>
  <c r="AW126" i="36" s="1"/>
  <c r="AT125" i="36"/>
  <c r="AT124" i="36"/>
  <c r="AW124" i="36" s="1"/>
  <c r="AT123" i="36"/>
  <c r="AU123" i="36" s="1"/>
  <c r="AT122" i="36"/>
  <c r="AW122" i="36" s="1"/>
  <c r="AT121" i="36"/>
  <c r="AT120" i="36"/>
  <c r="AW120" i="36" s="1"/>
  <c r="AT119" i="36"/>
  <c r="AU119" i="36" s="1"/>
  <c r="AT118" i="36"/>
  <c r="AW118" i="36" s="1"/>
  <c r="AT117" i="36"/>
  <c r="AT116" i="36"/>
  <c r="AW116" i="36" s="1"/>
  <c r="AT115" i="36"/>
  <c r="AU115" i="36" s="1"/>
  <c r="AT114" i="36"/>
  <c r="AW114" i="36" s="1"/>
  <c r="AT113" i="36"/>
  <c r="AT112" i="36"/>
  <c r="AW112" i="36" s="1"/>
  <c r="AT111" i="36"/>
  <c r="AU111" i="36" s="1"/>
  <c r="AT110" i="36"/>
  <c r="AW110" i="36" s="1"/>
  <c r="AT109" i="36"/>
  <c r="AT108" i="36"/>
  <c r="AW108" i="36" s="1"/>
  <c r="AT107" i="36"/>
  <c r="AU107" i="36" s="1"/>
  <c r="AT106" i="36"/>
  <c r="AW106" i="36" s="1"/>
  <c r="AT105" i="36"/>
  <c r="AT104" i="36"/>
  <c r="AW104" i="36" s="1"/>
  <c r="AT103" i="36"/>
  <c r="AU103" i="36" s="1"/>
  <c r="AT102" i="36"/>
  <c r="AW102" i="36" s="1"/>
  <c r="AT101" i="36"/>
  <c r="AT100" i="36"/>
  <c r="AW100" i="36" s="1"/>
  <c r="AT99" i="36"/>
  <c r="AU99" i="36" s="1"/>
  <c r="AT98" i="36"/>
  <c r="AW98" i="36" s="1"/>
  <c r="AT97" i="36"/>
  <c r="AT96" i="36"/>
  <c r="AW96" i="36" s="1"/>
  <c r="AT95" i="36"/>
  <c r="AU95" i="36" s="1"/>
  <c r="AT94" i="36"/>
  <c r="AW94" i="36" s="1"/>
  <c r="AT93" i="36"/>
  <c r="AT92" i="36"/>
  <c r="AW92" i="36" s="1"/>
  <c r="AT91" i="36"/>
  <c r="AW91" i="36" s="1"/>
  <c r="AT90" i="36"/>
  <c r="AW90" i="36" s="1"/>
  <c r="AT89" i="36"/>
  <c r="AT88" i="36"/>
  <c r="AW88" i="36" s="1"/>
  <c r="AT87" i="36"/>
  <c r="AW87" i="36" s="1"/>
  <c r="AT86" i="36"/>
  <c r="AW86" i="36" s="1"/>
  <c r="AT85" i="36"/>
  <c r="AW85" i="36" s="1"/>
  <c r="AT84" i="36"/>
  <c r="AW84" i="36" s="1"/>
  <c r="AT83" i="36"/>
  <c r="AW83" i="36" s="1"/>
  <c r="AT82" i="36"/>
  <c r="AW82" i="36" s="1"/>
  <c r="AT81" i="36"/>
  <c r="AT80" i="36"/>
  <c r="AW80" i="36" s="1"/>
  <c r="AT79" i="36"/>
  <c r="AW79" i="36" s="1"/>
  <c r="AT78" i="36"/>
  <c r="AW78" i="36" s="1"/>
  <c r="AT77" i="36"/>
  <c r="AW77" i="36" s="1"/>
  <c r="AT76" i="36"/>
  <c r="AW76" i="36" s="1"/>
  <c r="AT75" i="36"/>
  <c r="AY75" i="36" s="1"/>
  <c r="AT74" i="36"/>
  <c r="AW74" i="36" s="1"/>
  <c r="AT73" i="36"/>
  <c r="AY73" i="36" s="1"/>
  <c r="AT72" i="36"/>
  <c r="AY72" i="36" s="1"/>
  <c r="AT71" i="36"/>
  <c r="AY71" i="36" s="1"/>
  <c r="AT70" i="36"/>
  <c r="AY70" i="36" s="1"/>
  <c r="AT69" i="36"/>
  <c r="AY69" i="36" s="1"/>
  <c r="AT68" i="36"/>
  <c r="AU68" i="36" s="1"/>
  <c r="AT67" i="36"/>
  <c r="AY67" i="36" s="1"/>
  <c r="AT66" i="36"/>
  <c r="AY66" i="36" s="1"/>
  <c r="AT65" i="36"/>
  <c r="AY65" i="36" s="1"/>
  <c r="AT64" i="36"/>
  <c r="AY64" i="36" s="1"/>
  <c r="AT63" i="36"/>
  <c r="AY63" i="36" s="1"/>
  <c r="AT62" i="36"/>
  <c r="AY62" i="36" s="1"/>
  <c r="AT61" i="36"/>
  <c r="AY61" i="36" s="1"/>
  <c r="AT60" i="36"/>
  <c r="AU60" i="36" s="1"/>
  <c r="AT59" i="36"/>
  <c r="AY59" i="36" s="1"/>
  <c r="AT58" i="36"/>
  <c r="AY58" i="36" s="1"/>
  <c r="AT57" i="36"/>
  <c r="AY57" i="36" s="1"/>
  <c r="AY56" i="36"/>
  <c r="AW56" i="36"/>
  <c r="AT56" i="36"/>
  <c r="AU56" i="36" s="1"/>
  <c r="AT55" i="36"/>
  <c r="AY55" i="36" s="1"/>
  <c r="AT54" i="36"/>
  <c r="AY54" i="36" s="1"/>
  <c r="AT53" i="36"/>
  <c r="AY53" i="36" s="1"/>
  <c r="AY52" i="36"/>
  <c r="AT52" i="36"/>
  <c r="AW52" i="36" s="1"/>
  <c r="AT51" i="36"/>
  <c r="AY51" i="36" s="1"/>
  <c r="AT50" i="36"/>
  <c r="AY50" i="36" s="1"/>
  <c r="AW49" i="36"/>
  <c r="AU49" i="36"/>
  <c r="AT49" i="36"/>
  <c r="AY49" i="36" s="1"/>
  <c r="AW48" i="36"/>
  <c r="AU48" i="36"/>
  <c r="AT48" i="36"/>
  <c r="AY48" i="36" s="1"/>
  <c r="AT47" i="36"/>
  <c r="AY47" i="36" s="1"/>
  <c r="AT46" i="36"/>
  <c r="AY46" i="36" s="1"/>
  <c r="AT45" i="36"/>
  <c r="AY45" i="36" s="1"/>
  <c r="AY44" i="36"/>
  <c r="AT44" i="36"/>
  <c r="AW44" i="36" s="1"/>
  <c r="AT43" i="36"/>
  <c r="AY43" i="36" s="1"/>
  <c r="AT42" i="36"/>
  <c r="AY42" i="36" s="1"/>
  <c r="AW41" i="36"/>
  <c r="AU41" i="36"/>
  <c r="AT41" i="36"/>
  <c r="AY41" i="36" s="1"/>
  <c r="AW40" i="36"/>
  <c r="AU40" i="36"/>
  <c r="AT40" i="36"/>
  <c r="AY40" i="36" s="1"/>
  <c r="AT39" i="36"/>
  <c r="AY39" i="36" s="1"/>
  <c r="AT38" i="36"/>
  <c r="AY38" i="36" s="1"/>
  <c r="AT37" i="36"/>
  <c r="AY37" i="36" s="1"/>
  <c r="AY36" i="36"/>
  <c r="AT36" i="36"/>
  <c r="AW36" i="36" s="1"/>
  <c r="AT35" i="36"/>
  <c r="AY35" i="36" s="1"/>
  <c r="AT34" i="36"/>
  <c r="AY34" i="36" s="1"/>
  <c r="AT33" i="36"/>
  <c r="AU33" i="36" s="1"/>
  <c r="AT32" i="36"/>
  <c r="AY32" i="36" s="1"/>
  <c r="AT31" i="36"/>
  <c r="AY31" i="36" s="1"/>
  <c r="AT30" i="36"/>
  <c r="AW30" i="36" s="1"/>
  <c r="AT29" i="36"/>
  <c r="AU29" i="36" s="1"/>
  <c r="AY28" i="36"/>
  <c r="AW28" i="36"/>
  <c r="AT28" i="36"/>
  <c r="AU28" i="36" s="1"/>
  <c r="AT27" i="36"/>
  <c r="AY27" i="36" s="1"/>
  <c r="AY26" i="36"/>
  <c r="AT26" i="36"/>
  <c r="AW26" i="36" s="1"/>
  <c r="AT25" i="36"/>
  <c r="AU25" i="36" s="1"/>
  <c r="AT24" i="36"/>
  <c r="AW24" i="36" s="1"/>
  <c r="AT23" i="36"/>
  <c r="AY23" i="36" s="1"/>
  <c r="AT22" i="36"/>
  <c r="AW22" i="36" s="1"/>
  <c r="AW21" i="36"/>
  <c r="AT21" i="36"/>
  <c r="AU21" i="36" s="1"/>
  <c r="AT20" i="36"/>
  <c r="AW20" i="36" s="1"/>
  <c r="AT19" i="36"/>
  <c r="AY19" i="36" s="1"/>
  <c r="AT18" i="36"/>
  <c r="AW18" i="36" s="1"/>
  <c r="AW17" i="36"/>
  <c r="AT17" i="36"/>
  <c r="AU17" i="36" s="1"/>
  <c r="AY16" i="36"/>
  <c r="AU16" i="36"/>
  <c r="AT16" i="36"/>
  <c r="AW16" i="36" s="1"/>
  <c r="AT15" i="36"/>
  <c r="AY15" i="36" s="1"/>
  <c r="AY14" i="36"/>
  <c r="AU14" i="36"/>
  <c r="AT14" i="36"/>
  <c r="AW14" i="36" s="1"/>
  <c r="AT13" i="36"/>
  <c r="AU13" i="36" s="1"/>
  <c r="AY12" i="36"/>
  <c r="AU12" i="36"/>
  <c r="AT12" i="36"/>
  <c r="AW12" i="36" s="1"/>
  <c r="AT11" i="36"/>
  <c r="AY11" i="36" s="1"/>
  <c r="AY10" i="36"/>
  <c r="AU10" i="36"/>
  <c r="AT10" i="36"/>
  <c r="AW10" i="36" s="1"/>
  <c r="AT9" i="36"/>
  <c r="AU9" i="36" s="1"/>
  <c r="AT8" i="36"/>
  <c r="AW8" i="36" s="1"/>
  <c r="AT7" i="36"/>
  <c r="AY7" i="36" s="1"/>
  <c r="AC506" i="36"/>
  <c r="T506" i="36"/>
  <c r="AC505" i="36"/>
  <c r="T505" i="36"/>
  <c r="AC504" i="36"/>
  <c r="T504" i="36"/>
  <c r="T503" i="36"/>
  <c r="T502" i="36"/>
  <c r="AC501" i="36"/>
  <c r="T501" i="36"/>
  <c r="T500" i="36"/>
  <c r="T499" i="36"/>
  <c r="AC498" i="36"/>
  <c r="T498" i="36"/>
  <c r="T497" i="36"/>
  <c r="AC496" i="36"/>
  <c r="T496" i="36"/>
  <c r="AC495" i="36"/>
  <c r="T495" i="36"/>
  <c r="AC494" i="36"/>
  <c r="T494" i="36"/>
  <c r="AC493" i="36"/>
  <c r="T493" i="36"/>
  <c r="T492" i="36"/>
  <c r="AC491" i="36"/>
  <c r="T491" i="36"/>
  <c r="AC490" i="36"/>
  <c r="T490" i="36"/>
  <c r="AC489" i="36"/>
  <c r="T489" i="36"/>
  <c r="T488" i="36"/>
  <c r="AC487" i="36"/>
  <c r="T487" i="36"/>
  <c r="T486" i="36"/>
  <c r="AC485" i="36"/>
  <c r="T485" i="36"/>
  <c r="AC484" i="36"/>
  <c r="T484" i="36"/>
  <c r="T483" i="36"/>
  <c r="AC482" i="36"/>
  <c r="T482" i="36"/>
  <c r="AC481" i="36"/>
  <c r="T481" i="36"/>
  <c r="AC480" i="36"/>
  <c r="T480" i="36"/>
  <c r="AC479" i="36"/>
  <c r="T479" i="36"/>
  <c r="AC478" i="36"/>
  <c r="T478" i="36"/>
  <c r="AC477" i="36"/>
  <c r="T477" i="36"/>
  <c r="AC476" i="36"/>
  <c r="T476" i="36"/>
  <c r="AC475" i="36"/>
  <c r="T475" i="36"/>
  <c r="AC474" i="36"/>
  <c r="T474" i="36"/>
  <c r="T473" i="36"/>
  <c r="AC472" i="36"/>
  <c r="T472" i="36"/>
  <c r="AC471" i="36"/>
  <c r="T471" i="36"/>
  <c r="T470" i="36"/>
  <c r="AC469" i="36"/>
  <c r="T469" i="36"/>
  <c r="T468" i="36"/>
  <c r="T467" i="36"/>
  <c r="AC466" i="36"/>
  <c r="T466" i="36"/>
  <c r="T465" i="36"/>
  <c r="AC464" i="36"/>
  <c r="T464" i="36"/>
  <c r="AC463" i="36"/>
  <c r="T463" i="36"/>
  <c r="AC462" i="36"/>
  <c r="T462" i="36"/>
  <c r="AC461" i="36"/>
  <c r="T461" i="36"/>
  <c r="T460" i="36"/>
  <c r="AC459" i="36"/>
  <c r="T459" i="36"/>
  <c r="AC458" i="36"/>
  <c r="T458" i="36"/>
  <c r="T457" i="36"/>
  <c r="T456" i="36"/>
  <c r="T455" i="36"/>
  <c r="T454" i="36"/>
  <c r="AC453" i="36"/>
  <c r="T453" i="36"/>
  <c r="AC452" i="36"/>
  <c r="T452" i="36"/>
  <c r="T451" i="36"/>
  <c r="AC450" i="36"/>
  <c r="T450" i="36"/>
  <c r="AC449" i="36"/>
  <c r="T449" i="36"/>
  <c r="AC448" i="36"/>
  <c r="T448" i="36"/>
  <c r="AC447" i="36"/>
  <c r="T447" i="36"/>
  <c r="AC446" i="36"/>
  <c r="T446" i="36"/>
  <c r="AC445" i="36"/>
  <c r="T445" i="36"/>
  <c r="AC444" i="36"/>
  <c r="T444" i="36"/>
  <c r="AC443" i="36"/>
  <c r="T443" i="36"/>
  <c r="AC442" i="36"/>
  <c r="T442" i="36"/>
  <c r="AC441" i="36"/>
  <c r="T441" i="36"/>
  <c r="AC440" i="36"/>
  <c r="T440" i="36"/>
  <c r="AC439" i="36"/>
  <c r="T439" i="36"/>
  <c r="T438" i="36"/>
  <c r="T437" i="36"/>
  <c r="AC436" i="36"/>
  <c r="T436" i="36"/>
  <c r="T435" i="36"/>
  <c r="AC434" i="36"/>
  <c r="T434" i="36"/>
  <c r="AC433" i="36"/>
  <c r="T433" i="36"/>
  <c r="T432" i="36"/>
  <c r="AC431" i="36"/>
  <c r="T431" i="36"/>
  <c r="AC430" i="36"/>
  <c r="T430" i="36"/>
  <c r="AC429" i="36"/>
  <c r="T429" i="36"/>
  <c r="AC428" i="36"/>
  <c r="T428" i="36"/>
  <c r="AC427" i="36"/>
  <c r="T427" i="36"/>
  <c r="AC426" i="36"/>
  <c r="T426" i="36"/>
  <c r="AC425" i="36"/>
  <c r="T425" i="36"/>
  <c r="AC424" i="36"/>
  <c r="T424" i="36"/>
  <c r="AC423" i="36"/>
  <c r="T423" i="36"/>
  <c r="T422" i="36"/>
  <c r="AC421" i="36"/>
  <c r="T421" i="36"/>
  <c r="AC420" i="36"/>
  <c r="T420" i="36"/>
  <c r="T419" i="36"/>
  <c r="AC418" i="36"/>
  <c r="T418" i="36"/>
  <c r="T417" i="36"/>
  <c r="AC416" i="36"/>
  <c r="T416" i="36"/>
  <c r="AC415" i="36"/>
  <c r="T415" i="36"/>
  <c r="AC414" i="36"/>
  <c r="T414" i="36"/>
  <c r="AC413" i="36"/>
  <c r="T413" i="36"/>
  <c r="AC412" i="36"/>
  <c r="T412" i="36"/>
  <c r="AC411" i="36"/>
  <c r="T411" i="36"/>
  <c r="AC410" i="36"/>
  <c r="T410" i="36"/>
  <c r="AC409" i="36"/>
  <c r="T409" i="36"/>
  <c r="AC408" i="36"/>
  <c r="T408" i="36"/>
  <c r="AC407" i="36"/>
  <c r="T407" i="36"/>
  <c r="AC406" i="36"/>
  <c r="T406" i="36"/>
  <c r="AC405" i="36"/>
  <c r="T405" i="36"/>
  <c r="AC404" i="36"/>
  <c r="T404" i="36"/>
  <c r="AC403" i="36"/>
  <c r="T403" i="36"/>
  <c r="T402" i="36"/>
  <c r="AC401" i="36"/>
  <c r="T401" i="36"/>
  <c r="T400" i="36"/>
  <c r="AC399" i="36"/>
  <c r="T399" i="36"/>
  <c r="AC398" i="36"/>
  <c r="T398" i="36"/>
  <c r="T397" i="36"/>
  <c r="AC396" i="36"/>
  <c r="T396" i="36"/>
  <c r="AC395" i="36"/>
  <c r="T395" i="36"/>
  <c r="AC394" i="36"/>
  <c r="T394" i="36"/>
  <c r="AC393" i="36"/>
  <c r="T393" i="36"/>
  <c r="AC392" i="36"/>
  <c r="T392" i="36"/>
  <c r="AC391" i="36"/>
  <c r="T391" i="36"/>
  <c r="AC390" i="36"/>
  <c r="T390" i="36"/>
  <c r="AC389" i="36"/>
  <c r="T389" i="36"/>
  <c r="T388" i="36"/>
  <c r="T387" i="36"/>
  <c r="T386" i="36"/>
  <c r="AC385" i="36"/>
  <c r="T385" i="36"/>
  <c r="AC384" i="36"/>
  <c r="T384" i="36"/>
  <c r="AC383" i="36"/>
  <c r="T383" i="36"/>
  <c r="AC382" i="36"/>
  <c r="T382" i="36"/>
  <c r="AC381" i="36"/>
  <c r="T381" i="36"/>
  <c r="AC380" i="36"/>
  <c r="T380" i="36"/>
  <c r="AC379" i="36"/>
  <c r="T379" i="36"/>
  <c r="AC378" i="36"/>
  <c r="T378" i="36"/>
  <c r="AC377" i="36"/>
  <c r="T377" i="36"/>
  <c r="AC376" i="36"/>
  <c r="T376" i="36"/>
  <c r="AC375" i="36"/>
  <c r="T375" i="36"/>
  <c r="AC374" i="36"/>
  <c r="T374" i="36"/>
  <c r="T373" i="36"/>
  <c r="AC372" i="36"/>
  <c r="T372" i="36"/>
  <c r="T371" i="36"/>
  <c r="T370" i="36"/>
  <c r="AC369" i="36"/>
  <c r="T369" i="36"/>
  <c r="T368" i="36"/>
  <c r="AC367" i="36"/>
  <c r="T367" i="36"/>
  <c r="AC366" i="36"/>
  <c r="T366" i="36"/>
  <c r="AC365" i="36"/>
  <c r="T365" i="36"/>
  <c r="AC364" i="36"/>
  <c r="T364" i="36"/>
  <c r="AC363" i="36"/>
  <c r="T363" i="36"/>
  <c r="AC362" i="36"/>
  <c r="T362" i="36"/>
  <c r="AC361" i="36"/>
  <c r="T361" i="36"/>
  <c r="AC360" i="36"/>
  <c r="T360" i="36"/>
  <c r="AC359" i="36"/>
  <c r="T359" i="36"/>
  <c r="AC358" i="36"/>
  <c r="T358" i="36"/>
  <c r="T357" i="36"/>
  <c r="AC356" i="36"/>
  <c r="T356" i="36"/>
  <c r="T355" i="36"/>
  <c r="T354" i="36"/>
  <c r="AC353" i="36"/>
  <c r="T353" i="36"/>
  <c r="AC352" i="36"/>
  <c r="T352" i="36"/>
  <c r="AC351" i="36"/>
  <c r="T351" i="36"/>
  <c r="AC350" i="36"/>
  <c r="T350" i="36"/>
  <c r="AC349" i="36"/>
  <c r="T349" i="36"/>
  <c r="AC348" i="36"/>
  <c r="T348" i="36"/>
  <c r="AC347" i="36"/>
  <c r="T347" i="36"/>
  <c r="AC346" i="36"/>
  <c r="T346" i="36"/>
  <c r="AC345" i="36"/>
  <c r="T345" i="36"/>
  <c r="AC344" i="36"/>
  <c r="T344" i="36"/>
  <c r="T343" i="36"/>
  <c r="T342" i="36"/>
  <c r="AC341" i="36"/>
  <c r="T341" i="36"/>
  <c r="AC340" i="36"/>
  <c r="T340" i="36"/>
  <c r="T339" i="36"/>
  <c r="T338" i="36"/>
  <c r="AC337" i="36"/>
  <c r="T337" i="36"/>
  <c r="AC336" i="36"/>
  <c r="T336" i="36"/>
  <c r="AC335" i="36"/>
  <c r="T335" i="36"/>
  <c r="AC334" i="36"/>
  <c r="T334" i="36"/>
  <c r="T333" i="36"/>
  <c r="T332" i="36"/>
  <c r="AC331" i="36"/>
  <c r="T331" i="36"/>
  <c r="AC330" i="36"/>
  <c r="T330" i="36"/>
  <c r="AC329" i="36"/>
  <c r="T329" i="36"/>
  <c r="AC328" i="36"/>
  <c r="T328" i="36"/>
  <c r="T327" i="36"/>
  <c r="T326" i="36"/>
  <c r="AC325" i="36"/>
  <c r="T325" i="36"/>
  <c r="AC324" i="36"/>
  <c r="T324" i="36"/>
  <c r="T323" i="36"/>
  <c r="T322" i="36"/>
  <c r="AC321" i="36"/>
  <c r="T321" i="36"/>
  <c r="AC320" i="36"/>
  <c r="T320" i="36"/>
  <c r="AC319" i="36"/>
  <c r="T319" i="36"/>
  <c r="AC318" i="36"/>
  <c r="T318" i="36"/>
  <c r="T317" i="36"/>
  <c r="AC316" i="36"/>
  <c r="T316" i="36"/>
  <c r="AC315" i="36"/>
  <c r="T315" i="36"/>
  <c r="AC314" i="36"/>
  <c r="T314" i="36"/>
  <c r="AC313" i="36"/>
  <c r="T313" i="36"/>
  <c r="AC312" i="36"/>
  <c r="T312" i="36"/>
  <c r="T311" i="36"/>
  <c r="T310" i="36"/>
  <c r="T309" i="36"/>
  <c r="AC308" i="36"/>
  <c r="T308" i="36"/>
  <c r="T307" i="36"/>
  <c r="T306" i="36"/>
  <c r="AC305" i="36"/>
  <c r="T305" i="36"/>
  <c r="T304" i="36"/>
  <c r="AC303" i="36"/>
  <c r="T303" i="36"/>
  <c r="AC302" i="36"/>
  <c r="T302" i="36"/>
  <c r="AC301" i="36"/>
  <c r="T301" i="36"/>
  <c r="AC300" i="36"/>
  <c r="T300" i="36"/>
  <c r="AC299" i="36"/>
  <c r="T299" i="36"/>
  <c r="AC298" i="36"/>
  <c r="T298" i="36"/>
  <c r="AC297" i="36"/>
  <c r="T297" i="36"/>
  <c r="T296" i="36"/>
  <c r="T295" i="36"/>
  <c r="T294" i="36"/>
  <c r="T293" i="36"/>
  <c r="AC292" i="36"/>
  <c r="T292" i="36"/>
  <c r="T291" i="36"/>
  <c r="T290" i="36"/>
  <c r="AC289" i="36"/>
  <c r="T289" i="36"/>
  <c r="AC288" i="36"/>
  <c r="T288" i="36"/>
  <c r="AC287" i="36"/>
  <c r="T287" i="36"/>
  <c r="AC286" i="36"/>
  <c r="T286" i="36"/>
  <c r="AC285" i="36"/>
  <c r="T285" i="36"/>
  <c r="AC284" i="36"/>
  <c r="T284" i="36"/>
  <c r="AC283" i="36"/>
  <c r="T283" i="36"/>
  <c r="AC282" i="36"/>
  <c r="T282" i="36"/>
  <c r="AC281" i="36"/>
  <c r="T281" i="36"/>
  <c r="AC280" i="36"/>
  <c r="T280" i="36"/>
  <c r="T279" i="36"/>
  <c r="T278" i="36"/>
  <c r="T277" i="36"/>
  <c r="AC276" i="36"/>
  <c r="T276" i="36"/>
  <c r="T275" i="36"/>
  <c r="T274" i="36"/>
  <c r="AC273" i="36"/>
  <c r="T273" i="36"/>
  <c r="T272" i="36"/>
  <c r="AC271" i="36"/>
  <c r="T271" i="36"/>
  <c r="AC270" i="36"/>
  <c r="T270" i="36"/>
  <c r="AC269" i="36"/>
  <c r="T269" i="36"/>
  <c r="AC268" i="36"/>
  <c r="T268" i="36"/>
  <c r="AC267" i="36"/>
  <c r="T267" i="36"/>
  <c r="AC266" i="36"/>
  <c r="T266" i="36"/>
  <c r="AC265" i="36"/>
  <c r="T265" i="36"/>
  <c r="T264" i="36"/>
  <c r="T263" i="36"/>
  <c r="T262" i="36"/>
  <c r="AC261" i="36"/>
  <c r="T261" i="36"/>
  <c r="AC260" i="36"/>
  <c r="T260" i="36"/>
  <c r="T259" i="36"/>
  <c r="T258" i="36"/>
  <c r="AC257" i="36"/>
  <c r="T257" i="36"/>
  <c r="AC256" i="36"/>
  <c r="T256" i="36"/>
  <c r="AC255" i="36"/>
  <c r="T255" i="36"/>
  <c r="AC254" i="36"/>
  <c r="T254" i="36"/>
  <c r="AC253" i="36"/>
  <c r="T253" i="36"/>
  <c r="AC252" i="36"/>
  <c r="T252" i="36"/>
  <c r="AC251" i="36"/>
  <c r="T251" i="36"/>
  <c r="AC250" i="36"/>
  <c r="T250" i="36"/>
  <c r="T249" i="36"/>
  <c r="AC248" i="36"/>
  <c r="T248" i="36"/>
  <c r="T247" i="36"/>
  <c r="T246" i="36"/>
  <c r="AC245" i="36"/>
  <c r="T245" i="36"/>
  <c r="AC244" i="36"/>
  <c r="T244" i="36"/>
  <c r="T243" i="36"/>
  <c r="T242" i="36"/>
  <c r="AC241" i="36"/>
  <c r="T241" i="36"/>
  <c r="T240" i="36"/>
  <c r="AC239" i="36"/>
  <c r="T239" i="36"/>
  <c r="AC238" i="36"/>
  <c r="T238" i="36"/>
  <c r="T237" i="36"/>
  <c r="AC236" i="36"/>
  <c r="T236" i="36"/>
  <c r="AC235" i="36"/>
  <c r="T235" i="36"/>
  <c r="AC234" i="36"/>
  <c r="T234" i="36"/>
  <c r="T233" i="36"/>
  <c r="T232" i="36"/>
  <c r="T231" i="36"/>
  <c r="T230" i="36"/>
  <c r="AC229" i="36"/>
  <c r="T229" i="36"/>
  <c r="AC228" i="36"/>
  <c r="T228" i="36"/>
  <c r="T227" i="36"/>
  <c r="T226" i="36"/>
  <c r="AC225" i="36"/>
  <c r="T225" i="36"/>
  <c r="AC224" i="36"/>
  <c r="T224" i="36"/>
  <c r="AC223" i="36"/>
  <c r="T223" i="36"/>
  <c r="AC222" i="36"/>
  <c r="T222" i="36"/>
  <c r="AC221" i="36"/>
  <c r="T221" i="36"/>
  <c r="AC220" i="36"/>
  <c r="T220" i="36"/>
  <c r="AC219" i="36"/>
  <c r="T219" i="36"/>
  <c r="AC218" i="36"/>
  <c r="T218" i="36"/>
  <c r="AC217" i="36"/>
  <c r="T217" i="36"/>
  <c r="AC216" i="36"/>
  <c r="T216" i="36"/>
  <c r="T215" i="36"/>
  <c r="T214" i="36"/>
  <c r="T213" i="36"/>
  <c r="AC212" i="36"/>
  <c r="T212" i="36"/>
  <c r="T211" i="36"/>
  <c r="T210" i="36"/>
  <c r="AC209" i="36"/>
  <c r="T209" i="36"/>
  <c r="T208" i="36"/>
  <c r="AC207" i="36"/>
  <c r="T207" i="36"/>
  <c r="AC206" i="36"/>
  <c r="T206" i="36"/>
  <c r="AC205" i="36"/>
  <c r="T205" i="36"/>
  <c r="AC204" i="36"/>
  <c r="T204" i="36"/>
  <c r="AC203" i="36"/>
  <c r="T203" i="36"/>
  <c r="AC202" i="36"/>
  <c r="T202" i="36"/>
  <c r="AC201" i="36"/>
  <c r="T201" i="36"/>
  <c r="T200" i="36"/>
  <c r="T199" i="36"/>
  <c r="T198" i="36"/>
  <c r="AC197" i="36"/>
  <c r="T197" i="36"/>
  <c r="AC196" i="36"/>
  <c r="T196" i="36"/>
  <c r="T195" i="36"/>
  <c r="T194" i="36"/>
  <c r="AC193" i="36"/>
  <c r="T193" i="36"/>
  <c r="AC192" i="36"/>
  <c r="T192" i="36"/>
  <c r="AC191" i="36"/>
  <c r="T191" i="36"/>
  <c r="AC190" i="36"/>
  <c r="T190" i="36"/>
  <c r="T189" i="36"/>
  <c r="T188" i="36"/>
  <c r="AC187" i="36"/>
  <c r="T187" i="36"/>
  <c r="AC186" i="36"/>
  <c r="T186" i="36"/>
  <c r="AC185" i="36"/>
  <c r="T185" i="36"/>
  <c r="AC184" i="36"/>
  <c r="T184" i="36"/>
  <c r="T183" i="36"/>
  <c r="T182" i="36"/>
  <c r="AC181" i="36"/>
  <c r="T181" i="36"/>
  <c r="AC180" i="36"/>
  <c r="T180" i="36"/>
  <c r="AC179" i="36"/>
  <c r="T179" i="36"/>
  <c r="AC178" i="36"/>
  <c r="T178" i="36"/>
  <c r="AC177" i="36"/>
  <c r="T177" i="36"/>
  <c r="AC176" i="36"/>
  <c r="T176" i="36"/>
  <c r="AC175" i="36"/>
  <c r="T175" i="36"/>
  <c r="AC174" i="36"/>
  <c r="T174" i="36"/>
  <c r="AC173" i="36"/>
  <c r="T173" i="36"/>
  <c r="AC172" i="36"/>
  <c r="T172" i="36"/>
  <c r="AC171" i="36"/>
  <c r="T171" i="36"/>
  <c r="AC170" i="36"/>
  <c r="T170" i="36"/>
  <c r="T169" i="36"/>
  <c r="AC168" i="36"/>
  <c r="T168" i="36"/>
  <c r="T167" i="36"/>
  <c r="T166" i="36"/>
  <c r="AC165" i="36"/>
  <c r="T165" i="36"/>
  <c r="T164" i="36"/>
  <c r="AC163" i="36"/>
  <c r="T163" i="36"/>
  <c r="T162" i="36"/>
  <c r="AC161" i="36"/>
  <c r="T161" i="36"/>
  <c r="AC160" i="36"/>
  <c r="T160" i="36"/>
  <c r="AC159" i="36"/>
  <c r="T159" i="36"/>
  <c r="AC158" i="36"/>
  <c r="T158" i="36"/>
  <c r="T157" i="36"/>
  <c r="AC156" i="36"/>
  <c r="T156" i="36"/>
  <c r="AC155" i="36"/>
  <c r="T155" i="36"/>
  <c r="AC154" i="36"/>
  <c r="T154" i="36"/>
  <c r="T153" i="36"/>
  <c r="AC152" i="36"/>
  <c r="T152" i="36"/>
  <c r="T151" i="36"/>
  <c r="T150" i="36"/>
  <c r="AC149" i="36"/>
  <c r="T149" i="36"/>
  <c r="AC148" i="36"/>
  <c r="T148" i="36"/>
  <c r="AC147" i="36"/>
  <c r="T147" i="36"/>
  <c r="AC146" i="36"/>
  <c r="T146" i="36"/>
  <c r="AC145" i="36"/>
  <c r="T145" i="36"/>
  <c r="AC144" i="36"/>
  <c r="T144" i="36"/>
  <c r="AC143" i="36"/>
  <c r="T143" i="36"/>
  <c r="AC142" i="36"/>
  <c r="T142" i="36"/>
  <c r="AC141" i="36"/>
  <c r="T141" i="36"/>
  <c r="AC140" i="36"/>
  <c r="T140" i="36"/>
  <c r="AC139" i="36"/>
  <c r="T139" i="36"/>
  <c r="AC138" i="36"/>
  <c r="T138" i="36"/>
  <c r="AC137" i="36"/>
  <c r="T137" i="36"/>
  <c r="AC136" i="36"/>
  <c r="T136" i="36"/>
  <c r="T135" i="36"/>
  <c r="T134" i="36"/>
  <c r="AC133" i="36"/>
  <c r="T133" i="36"/>
  <c r="T132" i="36"/>
  <c r="AC131" i="36"/>
  <c r="T131" i="36"/>
  <c r="AC130" i="36"/>
  <c r="T130" i="36"/>
  <c r="AC129" i="36"/>
  <c r="T129" i="36"/>
  <c r="T128" i="36"/>
  <c r="AC127" i="36"/>
  <c r="T127" i="36"/>
  <c r="AC126" i="36"/>
  <c r="T126" i="36"/>
  <c r="AC125" i="36"/>
  <c r="T125" i="36"/>
  <c r="AC124" i="36"/>
  <c r="T124" i="36"/>
  <c r="AC123" i="36"/>
  <c r="T123" i="36"/>
  <c r="AC122" i="36"/>
  <c r="T122" i="36"/>
  <c r="AC121" i="36"/>
  <c r="T121" i="36"/>
  <c r="AC120" i="36"/>
  <c r="T120" i="36"/>
  <c r="T119" i="36"/>
  <c r="T118" i="36"/>
  <c r="AC117" i="36"/>
  <c r="T117" i="36"/>
  <c r="AC116" i="36"/>
  <c r="T116" i="36"/>
  <c r="AC115" i="36"/>
  <c r="T115" i="36"/>
  <c r="AC114" i="36"/>
  <c r="T114" i="36"/>
  <c r="T113" i="36"/>
  <c r="AC112" i="36"/>
  <c r="T112" i="36"/>
  <c r="AC111" i="36"/>
  <c r="T111" i="36"/>
  <c r="AC110" i="36"/>
  <c r="T110" i="36"/>
  <c r="AC109" i="36"/>
  <c r="T109" i="36"/>
  <c r="AC108" i="36"/>
  <c r="T108" i="36"/>
  <c r="AC107" i="36"/>
  <c r="T107" i="36"/>
  <c r="AC106" i="36"/>
  <c r="T106" i="36"/>
  <c r="AC105" i="36"/>
  <c r="T105" i="36"/>
  <c r="AC104" i="36"/>
  <c r="T104" i="36"/>
  <c r="T103" i="36"/>
  <c r="T102" i="36"/>
  <c r="AC101" i="36"/>
  <c r="T101" i="36"/>
  <c r="AC100" i="36"/>
  <c r="T100" i="36"/>
  <c r="AC99" i="36"/>
  <c r="T99" i="36"/>
  <c r="AC98" i="36"/>
  <c r="T98" i="36"/>
  <c r="AC97" i="36"/>
  <c r="T97" i="36"/>
  <c r="T96" i="36"/>
  <c r="AC95" i="36"/>
  <c r="T95" i="36"/>
  <c r="AC94" i="36"/>
  <c r="T94" i="36"/>
  <c r="AC93" i="36"/>
  <c r="T93" i="36"/>
  <c r="AC92" i="36"/>
  <c r="T92" i="36"/>
  <c r="AC91" i="36"/>
  <c r="T91" i="36"/>
  <c r="AC90" i="36"/>
  <c r="T90" i="36"/>
  <c r="T89" i="36"/>
  <c r="AC88" i="36"/>
  <c r="T88" i="36"/>
  <c r="T87" i="36"/>
  <c r="T86" i="36"/>
  <c r="AC85" i="36"/>
  <c r="T85" i="36"/>
  <c r="AC84" i="36"/>
  <c r="T84" i="36"/>
  <c r="AC83" i="36"/>
  <c r="T83" i="36"/>
  <c r="AC82" i="36"/>
  <c r="T82" i="36"/>
  <c r="AC81" i="36"/>
  <c r="T81" i="36"/>
  <c r="AC80" i="36"/>
  <c r="T80" i="36"/>
  <c r="AC79" i="36"/>
  <c r="T79" i="36"/>
  <c r="AC78" i="36"/>
  <c r="T78" i="36"/>
  <c r="AC77" i="36"/>
  <c r="T77" i="36"/>
  <c r="AC76" i="36"/>
  <c r="T76" i="36"/>
  <c r="AC75" i="36"/>
  <c r="T75" i="36"/>
  <c r="AC74" i="36"/>
  <c r="T74" i="36"/>
  <c r="T73" i="36"/>
  <c r="T72" i="36"/>
  <c r="T71" i="36"/>
  <c r="T70" i="36"/>
  <c r="AC69" i="36"/>
  <c r="T69" i="36"/>
  <c r="AC68" i="36"/>
  <c r="T68" i="36"/>
  <c r="AC67" i="36"/>
  <c r="T67" i="36"/>
  <c r="AC66" i="36"/>
  <c r="T66" i="36"/>
  <c r="AC65" i="36"/>
  <c r="T65" i="36"/>
  <c r="AC64" i="36"/>
  <c r="T64" i="36"/>
  <c r="AC63" i="36"/>
  <c r="T63" i="36"/>
  <c r="AC62" i="36"/>
  <c r="T62" i="36"/>
  <c r="AC61" i="36"/>
  <c r="T61" i="36"/>
  <c r="AC60" i="36"/>
  <c r="T60" i="36"/>
  <c r="AC59" i="36"/>
  <c r="T59" i="36"/>
  <c r="AC58" i="36"/>
  <c r="T58" i="36"/>
  <c r="AC57" i="36"/>
  <c r="T57" i="36"/>
  <c r="AC56" i="36"/>
  <c r="T56" i="36"/>
  <c r="AC55" i="36"/>
  <c r="T55" i="36"/>
  <c r="AC54" i="36"/>
  <c r="T54" i="36"/>
  <c r="AC53" i="36"/>
  <c r="T53" i="36"/>
  <c r="AC52" i="36"/>
  <c r="T52" i="36"/>
  <c r="AC51" i="36"/>
  <c r="T51" i="36"/>
  <c r="AC50" i="36"/>
  <c r="T50" i="36"/>
  <c r="AC49" i="36"/>
  <c r="T49" i="36"/>
  <c r="AC48" i="36"/>
  <c r="T48" i="36"/>
  <c r="AC47" i="36"/>
  <c r="T47" i="36"/>
  <c r="AC46" i="36"/>
  <c r="T46" i="36"/>
  <c r="AC45" i="36"/>
  <c r="T45" i="36"/>
  <c r="AC44" i="36"/>
  <c r="T44" i="36"/>
  <c r="AC43" i="36"/>
  <c r="T43" i="36"/>
  <c r="AC42" i="36"/>
  <c r="T42" i="36"/>
  <c r="AC41" i="36"/>
  <c r="T41" i="36"/>
  <c r="AC40" i="36"/>
  <c r="T40" i="36"/>
  <c r="AC39" i="36"/>
  <c r="T39" i="36"/>
  <c r="AC38" i="36"/>
  <c r="T38" i="36"/>
  <c r="AC37" i="36"/>
  <c r="T37" i="36"/>
  <c r="AC36" i="36"/>
  <c r="T36" i="36"/>
  <c r="AC35" i="36"/>
  <c r="T35" i="36"/>
  <c r="AC34" i="36"/>
  <c r="T34" i="36"/>
  <c r="AC33" i="36"/>
  <c r="T33" i="36"/>
  <c r="AC32" i="36"/>
  <c r="T32" i="36"/>
  <c r="AC31" i="36"/>
  <c r="T31" i="36"/>
  <c r="AC30" i="36"/>
  <c r="T30" i="36"/>
  <c r="AC29" i="36"/>
  <c r="T29" i="36"/>
  <c r="AC28" i="36"/>
  <c r="T28" i="36"/>
  <c r="AC27" i="36"/>
  <c r="T27" i="36"/>
  <c r="AC26" i="36"/>
  <c r="T26" i="36"/>
  <c r="AC25" i="36"/>
  <c r="AC24" i="36"/>
  <c r="AC23" i="36"/>
  <c r="T23" i="36"/>
  <c r="AC22" i="36"/>
  <c r="T22" i="36"/>
  <c r="AC21" i="36"/>
  <c r="T21" i="36"/>
  <c r="AC20" i="36"/>
  <c r="T20" i="36"/>
  <c r="AC19" i="36"/>
  <c r="T19" i="36"/>
  <c r="AC18" i="36"/>
  <c r="T18" i="36"/>
  <c r="AC17" i="36"/>
  <c r="T17" i="36"/>
  <c r="AC16" i="36"/>
  <c r="T16" i="36"/>
  <c r="AC15" i="36"/>
  <c r="T15" i="36"/>
  <c r="AC14" i="36"/>
  <c r="T14" i="36"/>
  <c r="AC13" i="36"/>
  <c r="T13" i="36"/>
  <c r="AC12" i="36"/>
  <c r="T12" i="36"/>
  <c r="AC11" i="36"/>
  <c r="T11" i="36"/>
  <c r="AC10" i="36"/>
  <c r="T10" i="36"/>
  <c r="AC9" i="36"/>
  <c r="T9" i="36"/>
  <c r="AC8" i="36"/>
  <c r="BK26" i="36" l="1"/>
  <c r="BI26" i="36"/>
  <c r="BI33" i="36"/>
  <c r="BK33" i="36"/>
  <c r="BK36" i="36"/>
  <c r="BI36" i="36"/>
  <c r="BI41" i="36"/>
  <c r="BK41" i="36"/>
  <c r="BM47" i="36"/>
  <c r="BI47" i="36"/>
  <c r="BK132" i="36"/>
  <c r="BM132" i="36"/>
  <c r="BY17" i="36"/>
  <c r="CA17" i="36"/>
  <c r="BW17" i="36"/>
  <c r="BY33" i="36"/>
  <c r="CA33" i="36"/>
  <c r="BW33" i="36"/>
  <c r="BY49" i="36"/>
  <c r="CA49" i="36"/>
  <c r="BW49" i="36"/>
  <c r="BY97" i="36"/>
  <c r="BW97" i="36"/>
  <c r="AU18" i="36"/>
  <c r="AU20" i="36"/>
  <c r="AW25" i="36"/>
  <c r="AU30" i="36"/>
  <c r="AU32" i="36"/>
  <c r="AW33" i="36"/>
  <c r="AU38" i="36"/>
  <c r="AU46" i="36"/>
  <c r="AU54" i="36"/>
  <c r="BI10" i="36"/>
  <c r="BM26" i="36"/>
  <c r="BK34" i="36"/>
  <c r="BI34" i="36"/>
  <c r="BM36" i="36"/>
  <c r="BM41" i="36"/>
  <c r="BK47" i="36"/>
  <c r="AW9" i="36"/>
  <c r="AY18" i="36"/>
  <c r="AY20" i="36"/>
  <c r="AU22" i="36"/>
  <c r="AU24" i="36"/>
  <c r="AY30" i="36"/>
  <c r="AW32" i="36"/>
  <c r="AU36" i="36"/>
  <c r="AU37" i="36"/>
  <c r="AU44" i="36"/>
  <c r="AU45" i="36"/>
  <c r="AU52" i="36"/>
  <c r="AU53" i="36"/>
  <c r="AU76" i="36"/>
  <c r="AY86" i="36"/>
  <c r="BM10" i="36"/>
  <c r="BM12" i="36"/>
  <c r="BI14" i="36"/>
  <c r="BI16" i="36"/>
  <c r="BK21" i="36"/>
  <c r="BM34" i="36"/>
  <c r="BN42" i="36"/>
  <c r="BI46" i="36"/>
  <c r="BM46" i="36"/>
  <c r="BK52" i="36"/>
  <c r="BI52" i="36"/>
  <c r="BY15" i="36"/>
  <c r="CA15" i="36"/>
  <c r="BW15" i="36"/>
  <c r="BY31" i="36"/>
  <c r="CA31" i="36"/>
  <c r="BW31" i="36"/>
  <c r="BY47" i="36"/>
  <c r="CA47" i="36"/>
  <c r="BW47" i="36"/>
  <c r="AY22" i="36"/>
  <c r="AY24" i="36"/>
  <c r="AU26" i="36"/>
  <c r="AW29" i="36"/>
  <c r="AU34" i="36"/>
  <c r="AW37" i="36"/>
  <c r="AU42" i="36"/>
  <c r="AW45" i="36"/>
  <c r="AU50" i="36"/>
  <c r="AW53" i="36"/>
  <c r="AY76" i="36"/>
  <c r="AU202" i="36"/>
  <c r="AW263" i="36"/>
  <c r="BK9" i="36"/>
  <c r="BM14" i="36"/>
  <c r="BM16" i="36"/>
  <c r="BI18" i="36"/>
  <c r="BI20" i="36"/>
  <c r="BK25" i="36"/>
  <c r="BK28" i="36"/>
  <c r="BI28" i="36"/>
  <c r="BK46" i="36"/>
  <c r="BM52" i="36"/>
  <c r="BK261" i="36"/>
  <c r="BI261" i="36"/>
  <c r="BM30" i="36"/>
  <c r="BM32" i="36"/>
  <c r="BI488" i="36"/>
  <c r="CA19" i="36"/>
  <c r="CA21" i="36"/>
  <c r="BW23" i="36"/>
  <c r="BW25" i="36"/>
  <c r="CA35" i="36"/>
  <c r="CA37" i="36"/>
  <c r="BW39" i="36"/>
  <c r="BW41" i="36"/>
  <c r="CA51" i="36"/>
  <c r="CA53" i="36"/>
  <c r="BW55" i="36"/>
  <c r="CA81" i="36"/>
  <c r="BY84" i="36"/>
  <c r="CK12" i="36"/>
  <c r="CM13" i="36"/>
  <c r="CO18" i="36"/>
  <c r="CO32" i="36"/>
  <c r="CM41" i="36"/>
  <c r="CO43" i="36"/>
  <c r="CO44" i="36"/>
  <c r="CK46" i="36"/>
  <c r="CM153" i="36"/>
  <c r="CK260" i="36"/>
  <c r="CM470" i="36"/>
  <c r="DA9" i="36"/>
  <c r="DC14" i="36"/>
  <c r="DC16" i="36"/>
  <c r="CY18" i="36"/>
  <c r="CY20" i="36"/>
  <c r="DA25" i="36"/>
  <c r="DC30" i="36"/>
  <c r="DC32" i="36"/>
  <c r="CY34" i="36"/>
  <c r="CY36" i="36"/>
  <c r="DA41" i="36"/>
  <c r="DC46" i="36"/>
  <c r="DC48" i="36"/>
  <c r="CY50" i="36"/>
  <c r="CY52" i="36"/>
  <c r="DM282" i="36"/>
  <c r="DM379" i="36"/>
  <c r="DQ431" i="36"/>
  <c r="EE10" i="36"/>
  <c r="EE12" i="36"/>
  <c r="EE14" i="36"/>
  <c r="EE16" i="36"/>
  <c r="EE18" i="36"/>
  <c r="EE20" i="36"/>
  <c r="EE22" i="36"/>
  <c r="EE24" i="36"/>
  <c r="EE26" i="36"/>
  <c r="EE28" i="36"/>
  <c r="EE30" i="36"/>
  <c r="EE32" i="36"/>
  <c r="EE34" i="36"/>
  <c r="EE36" i="36"/>
  <c r="EE38" i="36"/>
  <c r="EE40" i="36"/>
  <c r="EE42" i="36"/>
  <c r="EE44" i="36"/>
  <c r="EE46" i="36"/>
  <c r="EE48" i="36"/>
  <c r="EE50" i="36"/>
  <c r="EE52" i="36"/>
  <c r="EE54" i="36"/>
  <c r="EQ10" i="36"/>
  <c r="EQ11" i="36"/>
  <c r="EO15" i="36"/>
  <c r="ES17" i="36"/>
  <c r="ES22" i="36"/>
  <c r="ES23" i="36"/>
  <c r="EO27" i="36"/>
  <c r="ES30" i="36"/>
  <c r="ES31" i="36"/>
  <c r="EO35" i="36"/>
  <c r="ES38" i="36"/>
  <c r="ES39" i="36"/>
  <c r="EO43" i="36"/>
  <c r="ES46" i="36"/>
  <c r="ES47" i="36"/>
  <c r="EO106" i="36"/>
  <c r="EO222" i="36"/>
  <c r="EQ385" i="36"/>
  <c r="FC9" i="36"/>
  <c r="FE50" i="36"/>
  <c r="FG55" i="36"/>
  <c r="FE462" i="36"/>
  <c r="AK324" i="36"/>
  <c r="AG223" i="36"/>
  <c r="AG168" i="36"/>
  <c r="AI109" i="36"/>
  <c r="AK68" i="36"/>
  <c r="AG66" i="36"/>
  <c r="AI63" i="36"/>
  <c r="AK56" i="36"/>
  <c r="AK52" i="36"/>
  <c r="AG48" i="36"/>
  <c r="AK44" i="36"/>
  <c r="AI39" i="36"/>
  <c r="AG32" i="36"/>
  <c r="AK28" i="36"/>
  <c r="AI23" i="36"/>
  <c r="AI15" i="36"/>
  <c r="X56" i="36"/>
  <c r="V56" i="36"/>
  <c r="X36" i="36"/>
  <c r="V36" i="36"/>
  <c r="T25" i="36"/>
  <c r="V25" i="36"/>
  <c r="X25" i="36"/>
  <c r="V49" i="36"/>
  <c r="X49" i="36"/>
  <c r="V53" i="36"/>
  <c r="X53" i="36"/>
  <c r="V10" i="36"/>
  <c r="X10" i="36"/>
  <c r="V34" i="36"/>
  <c r="X34" i="36"/>
  <c r="V46" i="36"/>
  <c r="X46" i="36"/>
  <c r="V42" i="36"/>
  <c r="X42" i="36"/>
  <c r="X23" i="36"/>
  <c r="V23" i="36"/>
  <c r="X35" i="36"/>
  <c r="V35" i="36"/>
  <c r="X43" i="36"/>
  <c r="V43" i="36"/>
  <c r="X32" i="36"/>
  <c r="V32" i="36"/>
  <c r="T24" i="36"/>
  <c r="X24" i="36"/>
  <c r="V24" i="36"/>
  <c r="X21" i="36"/>
  <c r="V21" i="36"/>
  <c r="X29" i="36"/>
  <c r="V29" i="36"/>
  <c r="V33" i="36"/>
  <c r="X33" i="36"/>
  <c r="V14" i="36"/>
  <c r="X14" i="36"/>
  <c r="V22" i="36"/>
  <c r="X22" i="36"/>
  <c r="V26" i="36"/>
  <c r="X26" i="36"/>
  <c r="X19" i="36"/>
  <c r="V19" i="36"/>
  <c r="X39" i="36"/>
  <c r="V39" i="36"/>
  <c r="X55" i="36"/>
  <c r="V55" i="36"/>
  <c r="X20" i="36"/>
  <c r="V20" i="36"/>
  <c r="X28" i="36"/>
  <c r="V28" i="36"/>
  <c r="BM38" i="36"/>
  <c r="CA11" i="36"/>
  <c r="CA13" i="36"/>
  <c r="CA27" i="36"/>
  <c r="CA29" i="36"/>
  <c r="CA43" i="36"/>
  <c r="CA45" i="36"/>
  <c r="CA300" i="36"/>
  <c r="CO9" i="36"/>
  <c r="CO11" i="36"/>
  <c r="CK14" i="36"/>
  <c r="CM17" i="36"/>
  <c r="CM19" i="36"/>
  <c r="CK22" i="36"/>
  <c r="CM27" i="36"/>
  <c r="CK32" i="36"/>
  <c r="CK33" i="36"/>
  <c r="CK38" i="36"/>
  <c r="CK44" i="36"/>
  <c r="CM45" i="36"/>
  <c r="CM51" i="36"/>
  <c r="CO108" i="36"/>
  <c r="CY10" i="36"/>
  <c r="CY12" i="36"/>
  <c r="DA17" i="36"/>
  <c r="DC22" i="36"/>
  <c r="DC24" i="36"/>
  <c r="CY26" i="36"/>
  <c r="CY28" i="36"/>
  <c r="DA33" i="36"/>
  <c r="DC38" i="36"/>
  <c r="DC40" i="36"/>
  <c r="CY42" i="36"/>
  <c r="CY44" i="36"/>
  <c r="DA49" i="36"/>
  <c r="DC54" i="36"/>
  <c r="DC148" i="36"/>
  <c r="DC162" i="36"/>
  <c r="DA499" i="36"/>
  <c r="DM10" i="36"/>
  <c r="DM12" i="36"/>
  <c r="DM14" i="36"/>
  <c r="DM16" i="36"/>
  <c r="DM18" i="36"/>
  <c r="DM20" i="36"/>
  <c r="DM22" i="36"/>
  <c r="DM24" i="36"/>
  <c r="DM26" i="36"/>
  <c r="DM28" i="36"/>
  <c r="DM30" i="36"/>
  <c r="DM32" i="36"/>
  <c r="DM34" i="36"/>
  <c r="DM36" i="36"/>
  <c r="DM38" i="36"/>
  <c r="DM40" i="36"/>
  <c r="DM42" i="36"/>
  <c r="DM44" i="36"/>
  <c r="DM46" i="36"/>
  <c r="DM48" i="36"/>
  <c r="DM50" i="36"/>
  <c r="DM52" i="36"/>
  <c r="DM54" i="36"/>
  <c r="DM480" i="36"/>
  <c r="EE112" i="36"/>
  <c r="EE122" i="36"/>
  <c r="EA180" i="36"/>
  <c r="EA325" i="36"/>
  <c r="ES9" i="36"/>
  <c r="ES14" i="36"/>
  <c r="EQ18" i="36"/>
  <c r="EQ19" i="36"/>
  <c r="EO23" i="36"/>
  <c r="ES26" i="36"/>
  <c r="EO31" i="36"/>
  <c r="ES34" i="36"/>
  <c r="EO39" i="36"/>
  <c r="ES42" i="36"/>
  <c r="EO47" i="36"/>
  <c r="ES50" i="36"/>
  <c r="EO52" i="36"/>
  <c r="EO54" i="36"/>
  <c r="EQ155" i="36"/>
  <c r="EO260" i="36"/>
  <c r="FG11" i="36"/>
  <c r="FG13" i="36"/>
  <c r="FG15" i="36"/>
  <c r="FG17" i="36"/>
  <c r="FG19" i="36"/>
  <c r="FG21" i="36"/>
  <c r="FG23" i="36"/>
  <c r="FG25" i="36"/>
  <c r="FG27" i="36"/>
  <c r="FG29" i="36"/>
  <c r="FG31" i="36"/>
  <c r="FG33" i="36"/>
  <c r="FG35" i="36"/>
  <c r="FG37" i="36"/>
  <c r="FG39" i="36"/>
  <c r="FG41" i="36"/>
  <c r="FG43" i="36"/>
  <c r="FG45" i="36"/>
  <c r="FG47" i="36"/>
  <c r="FG49" i="36"/>
  <c r="FC51" i="36"/>
  <c r="FC53" i="36"/>
  <c r="FC138" i="36"/>
  <c r="FC383" i="36"/>
  <c r="FC471" i="36"/>
  <c r="AG455" i="36"/>
  <c r="AK55" i="36"/>
  <c r="AK48" i="36"/>
  <c r="AK47" i="36"/>
  <c r="AI35" i="36"/>
  <c r="AK32" i="36"/>
  <c r="AK31" i="36"/>
  <c r="AI19" i="36"/>
  <c r="AI11" i="36"/>
  <c r="T8" i="36"/>
  <c r="X8" i="36"/>
  <c r="V8" i="36"/>
  <c r="X9" i="36"/>
  <c r="V9" i="36"/>
  <c r="X12" i="36"/>
  <c r="V12" i="36"/>
  <c r="V17" i="36"/>
  <c r="X17" i="36"/>
  <c r="X41" i="36"/>
  <c r="V41" i="36"/>
  <c r="V45" i="36"/>
  <c r="X45" i="36"/>
  <c r="X15" i="36"/>
  <c r="V15" i="36"/>
  <c r="X31" i="36"/>
  <c r="V31" i="36"/>
  <c r="X51" i="36"/>
  <c r="V51" i="36"/>
  <c r="V48" i="36"/>
  <c r="X48" i="36"/>
  <c r="CO19" i="36"/>
  <c r="CO22" i="36"/>
  <c r="CO27" i="36"/>
  <c r="CM33" i="36"/>
  <c r="CO38" i="36"/>
  <c r="CO51" i="36"/>
  <c r="DC10" i="36"/>
  <c r="DC12" i="36"/>
  <c r="DC26" i="36"/>
  <c r="DC28" i="36"/>
  <c r="DC42" i="36"/>
  <c r="DC44" i="36"/>
  <c r="DQ10" i="36"/>
  <c r="DQ12" i="36"/>
  <c r="DQ14" i="36"/>
  <c r="DQ16" i="36"/>
  <c r="DQ18" i="36"/>
  <c r="DQ20" i="36"/>
  <c r="DQ22" i="36"/>
  <c r="DQ24" i="36"/>
  <c r="DQ26" i="36"/>
  <c r="DQ28" i="36"/>
  <c r="DQ30" i="36"/>
  <c r="DQ32" i="36"/>
  <c r="DQ34" i="36"/>
  <c r="DQ36" i="36"/>
  <c r="DQ38" i="36"/>
  <c r="DQ40" i="36"/>
  <c r="DQ42" i="36"/>
  <c r="DQ44" i="36"/>
  <c r="DQ46" i="36"/>
  <c r="DQ48" i="36"/>
  <c r="DQ50" i="36"/>
  <c r="DQ52" i="36"/>
  <c r="DQ54" i="36"/>
  <c r="ES18" i="36"/>
  <c r="ES52" i="36"/>
  <c r="ES54" i="36"/>
  <c r="FG51" i="36"/>
  <c r="FG53" i="36"/>
  <c r="AK66" i="36"/>
  <c r="AK39" i="36"/>
  <c r="AK23" i="36"/>
  <c r="AK15" i="36"/>
  <c r="V44" i="36"/>
  <c r="X44" i="36"/>
  <c r="X52" i="36"/>
  <c r="V52" i="36"/>
  <c r="X13" i="36"/>
  <c r="V13" i="36"/>
  <c r="V37" i="36"/>
  <c r="X37" i="36"/>
  <c r="V38" i="36"/>
  <c r="X38" i="36"/>
  <c r="V50" i="36"/>
  <c r="X50" i="36"/>
  <c r="V18" i="36"/>
  <c r="X18" i="36"/>
  <c r="V30" i="36"/>
  <c r="X30" i="36"/>
  <c r="V54" i="36"/>
  <c r="X54" i="36"/>
  <c r="X11" i="36"/>
  <c r="V11" i="36"/>
  <c r="X27" i="36"/>
  <c r="V27" i="36"/>
  <c r="X47" i="36"/>
  <c r="V47" i="36"/>
  <c r="X16" i="36"/>
  <c r="V16" i="36"/>
  <c r="X40" i="36"/>
  <c r="V40" i="36"/>
  <c r="AI89" i="36"/>
  <c r="AI83" i="36"/>
  <c r="AK80" i="36"/>
  <c r="AY114" i="36"/>
  <c r="AW305" i="36"/>
  <c r="AU308" i="36"/>
  <c r="AU330" i="36"/>
  <c r="AY357" i="36"/>
  <c r="AY360" i="36"/>
  <c r="AU394" i="36"/>
  <c r="AW397" i="36"/>
  <c r="AY400" i="36"/>
  <c r="AW446" i="36"/>
  <c r="AY468" i="36"/>
  <c r="AW471" i="36"/>
  <c r="BI82" i="36"/>
  <c r="BI150" i="36"/>
  <c r="BI217" i="36"/>
  <c r="BK502" i="36"/>
  <c r="BW143" i="36"/>
  <c r="BW197" i="36"/>
  <c r="BW203" i="36"/>
  <c r="BW292" i="36"/>
  <c r="CA341" i="36"/>
  <c r="CA377" i="36"/>
  <c r="BW488" i="36"/>
  <c r="CA499" i="36"/>
  <c r="CK60" i="36"/>
  <c r="CM100" i="36"/>
  <c r="CM284" i="36"/>
  <c r="CK383" i="36"/>
  <c r="CO462" i="36"/>
  <c r="DC106" i="36"/>
  <c r="DC168" i="36"/>
  <c r="DA183" i="36"/>
  <c r="CY186" i="36"/>
  <c r="DA252" i="36"/>
  <c r="DC255" i="36"/>
  <c r="DM116" i="36"/>
  <c r="DM210" i="36"/>
  <c r="DM320" i="36"/>
  <c r="DM322" i="36"/>
  <c r="DM324" i="36"/>
  <c r="DQ476" i="36"/>
  <c r="EE60" i="36"/>
  <c r="EA144" i="36"/>
  <c r="EA194" i="36"/>
  <c r="EA319" i="36"/>
  <c r="EE367" i="36"/>
  <c r="EA410" i="36"/>
  <c r="EE452" i="36"/>
  <c r="EO138" i="36"/>
  <c r="EO190" i="36"/>
  <c r="EO276" i="36"/>
  <c r="ES331" i="36"/>
  <c r="EQ416" i="36"/>
  <c r="FC75" i="36"/>
  <c r="FE86" i="36"/>
  <c r="FC89" i="36"/>
  <c r="FG170" i="36"/>
  <c r="FC409" i="36"/>
  <c r="AI489" i="36"/>
  <c r="AG445" i="36"/>
  <c r="AG353" i="36"/>
  <c r="AG301" i="36"/>
  <c r="AG257" i="36"/>
  <c r="AK143" i="36"/>
  <c r="AK140" i="36"/>
  <c r="AI117" i="36"/>
  <c r="AG72" i="36"/>
  <c r="AY308" i="36"/>
  <c r="CM383" i="36"/>
  <c r="DQ116" i="36"/>
  <c r="DO320" i="36"/>
  <c r="DQ322" i="36"/>
  <c r="ES138" i="36"/>
  <c r="BM150" i="36"/>
  <c r="BM217" i="36"/>
  <c r="CA197" i="36"/>
  <c r="CA203" i="36"/>
  <c r="CM60" i="36"/>
  <c r="DC186" i="36"/>
  <c r="AW135" i="36"/>
  <c r="AY162" i="36"/>
  <c r="AY284" i="36"/>
  <c r="AY361" i="36"/>
  <c r="AY425" i="36"/>
  <c r="AY459" i="36"/>
  <c r="BI74" i="36"/>
  <c r="BI103" i="36"/>
  <c r="BM243" i="36"/>
  <c r="BM261" i="36"/>
  <c r="BI419" i="36"/>
  <c r="BM434" i="36"/>
  <c r="BM440" i="36"/>
  <c r="BM482" i="36"/>
  <c r="CA57" i="36"/>
  <c r="BY160" i="36"/>
  <c r="CA219" i="36"/>
  <c r="BW365" i="36"/>
  <c r="CM68" i="36"/>
  <c r="CM105" i="36"/>
  <c r="CK108" i="36"/>
  <c r="CK126" i="36"/>
  <c r="CK153" i="36"/>
  <c r="CK399" i="36"/>
  <c r="CY126" i="36"/>
  <c r="CY383" i="36"/>
  <c r="DA386" i="36"/>
  <c r="DA445" i="36"/>
  <c r="DA464" i="36"/>
  <c r="DQ124" i="36"/>
  <c r="DO127" i="36"/>
  <c r="DQ280" i="36"/>
  <c r="DQ282" i="36"/>
  <c r="DQ379" i="36"/>
  <c r="DM431" i="36"/>
  <c r="DO450" i="36"/>
  <c r="ES214" i="36"/>
  <c r="EO234" i="36"/>
  <c r="FG413" i="36"/>
  <c r="AG501" i="36"/>
  <c r="AG285" i="36"/>
  <c r="AK223" i="36"/>
  <c r="AG214" i="36"/>
  <c r="AI204" i="36"/>
  <c r="T7" i="36"/>
  <c r="X7" i="36"/>
  <c r="BY315" i="36"/>
  <c r="CA315" i="36"/>
  <c r="CM304" i="36"/>
  <c r="CO304" i="36"/>
  <c r="CO384" i="36"/>
  <c r="CM384" i="36"/>
  <c r="CM474" i="36"/>
  <c r="CO474" i="36"/>
  <c r="DA164" i="36"/>
  <c r="CY164" i="36"/>
  <c r="CY283" i="36"/>
  <c r="DC283" i="36"/>
  <c r="CY402" i="36"/>
  <c r="DA402" i="36"/>
  <c r="DO357" i="36"/>
  <c r="DQ357" i="36"/>
  <c r="EC94" i="36"/>
  <c r="EE94" i="36"/>
  <c r="EC351" i="36"/>
  <c r="EA351" i="36"/>
  <c r="FG479" i="36"/>
  <c r="FC479" i="36"/>
  <c r="FE495" i="36"/>
  <c r="FC495" i="36"/>
  <c r="AI483" i="36"/>
  <c r="AG483" i="36"/>
  <c r="AU188" i="36"/>
  <c r="BM138" i="36"/>
  <c r="BI196" i="36"/>
  <c r="BI229" i="36"/>
  <c r="BI318" i="36"/>
  <c r="BK325" i="36"/>
  <c r="BI342" i="36"/>
  <c r="BI403" i="36"/>
  <c r="BM409" i="36"/>
  <c r="BM444" i="36"/>
  <c r="BK486" i="36"/>
  <c r="BW67" i="36"/>
  <c r="BY152" i="36"/>
  <c r="BW249" i="36"/>
  <c r="BW252" i="36"/>
  <c r="CA298" i="36"/>
  <c r="BY331" i="36"/>
  <c r="CA409" i="36"/>
  <c r="BY417" i="36"/>
  <c r="CA417" i="36"/>
  <c r="CM140" i="36"/>
  <c r="CM176" i="36"/>
  <c r="CM199" i="36"/>
  <c r="CK304" i="36"/>
  <c r="CM446" i="36"/>
  <c r="CO446" i="36"/>
  <c r="CY84" i="36"/>
  <c r="DA114" i="36"/>
  <c r="DC114" i="36"/>
  <c r="DC219" i="36"/>
  <c r="DC399" i="36"/>
  <c r="CY399" i="36"/>
  <c r="DO96" i="36"/>
  <c r="DQ96" i="36"/>
  <c r="DO268" i="36"/>
  <c r="DM328" i="36"/>
  <c r="DQ336" i="36"/>
  <c r="DO336" i="36"/>
  <c r="DM336" i="36"/>
  <c r="DO340" i="36"/>
  <c r="DM340" i="36"/>
  <c r="EC212" i="36"/>
  <c r="EE212" i="36"/>
  <c r="EC333" i="36"/>
  <c r="EA333" i="36"/>
  <c r="EQ56" i="36"/>
  <c r="ES56" i="36"/>
  <c r="EO56" i="36"/>
  <c r="ES369" i="36"/>
  <c r="EQ372" i="36"/>
  <c r="EO393" i="36"/>
  <c r="EQ400" i="36"/>
  <c r="ES417" i="36"/>
  <c r="ES420" i="36"/>
  <c r="FE194" i="36"/>
  <c r="FG194" i="36"/>
  <c r="FC194" i="36"/>
  <c r="FE423" i="36"/>
  <c r="FC423" i="36"/>
  <c r="AG493" i="36"/>
  <c r="AI493" i="36"/>
  <c r="AK493" i="36"/>
  <c r="BM196" i="36"/>
  <c r="BM229" i="36"/>
  <c r="BM342" i="36"/>
  <c r="BM403" i="36"/>
  <c r="BY387" i="36"/>
  <c r="CA387" i="36"/>
  <c r="CO140" i="36"/>
  <c r="CM236" i="36"/>
  <c r="CO236" i="36"/>
  <c r="CO403" i="36"/>
  <c r="CY58" i="36"/>
  <c r="DA62" i="36"/>
  <c r="DC62" i="36"/>
  <c r="DC228" i="36"/>
  <c r="CY228" i="36"/>
  <c r="DC295" i="36"/>
  <c r="CY358" i="36"/>
  <c r="DC358" i="36"/>
  <c r="DM187" i="36"/>
  <c r="DO187" i="36"/>
  <c r="DM230" i="36"/>
  <c r="DM250" i="36"/>
  <c r="DO256" i="36"/>
  <c r="DQ260" i="36"/>
  <c r="DO260" i="36"/>
  <c r="DM429" i="36"/>
  <c r="EC402" i="36"/>
  <c r="EA402" i="36"/>
  <c r="EO292" i="36"/>
  <c r="EQ355" i="36"/>
  <c r="EO355" i="36"/>
  <c r="FE353" i="36"/>
  <c r="FC353" i="36"/>
  <c r="FC470" i="36"/>
  <c r="FE470" i="36"/>
  <c r="AK466" i="36"/>
  <c r="AI466" i="36"/>
  <c r="AW69" i="36"/>
  <c r="AY218" i="36"/>
  <c r="AY282" i="36"/>
  <c r="AY414" i="36"/>
  <c r="AU425" i="36"/>
  <c r="AY503" i="36"/>
  <c r="BM68" i="36"/>
  <c r="BM188" i="36"/>
  <c r="BM233" i="36"/>
  <c r="BK276" i="36"/>
  <c r="BM460" i="36"/>
  <c r="BK479" i="36"/>
  <c r="BK482" i="36"/>
  <c r="BI502" i="36"/>
  <c r="CA97" i="36"/>
  <c r="CA143" i="36"/>
  <c r="CA264" i="36"/>
  <c r="CA282" i="36"/>
  <c r="CA482" i="36"/>
  <c r="CK99" i="36"/>
  <c r="CO99" i="36"/>
  <c r="CM104" i="36"/>
  <c r="CM120" i="36"/>
  <c r="CK131" i="36"/>
  <c r="CM131" i="36"/>
  <c r="CO346" i="36"/>
  <c r="CK387" i="36"/>
  <c r="CM387" i="36"/>
  <c r="CM487" i="36"/>
  <c r="CO498" i="36"/>
  <c r="DA56" i="36"/>
  <c r="DC56" i="36"/>
  <c r="DC134" i="36"/>
  <c r="CY191" i="36"/>
  <c r="DA191" i="36"/>
  <c r="CY500" i="36"/>
  <c r="CY503" i="36"/>
  <c r="DM56" i="36"/>
  <c r="DO134" i="36"/>
  <c r="DQ134" i="36"/>
  <c r="DO184" i="36"/>
  <c r="DM184" i="36"/>
  <c r="DO226" i="36"/>
  <c r="DQ226" i="36"/>
  <c r="DQ230" i="36"/>
  <c r="DM254" i="36"/>
  <c r="DM260" i="36"/>
  <c r="DO338" i="36"/>
  <c r="DQ338" i="36"/>
  <c r="DM338" i="36"/>
  <c r="DQ405" i="36"/>
  <c r="DM405" i="36"/>
  <c r="EE100" i="36"/>
  <c r="EE222" i="36"/>
  <c r="EC222" i="36"/>
  <c r="EE251" i="36"/>
  <c r="EQ206" i="36"/>
  <c r="ES206" i="36"/>
  <c r="EO206" i="36"/>
  <c r="EQ230" i="36"/>
  <c r="ES230" i="36"/>
  <c r="EQ268" i="36"/>
  <c r="ES268" i="36"/>
  <c r="FE222" i="36"/>
  <c r="FC222" i="36"/>
  <c r="FE330" i="36"/>
  <c r="FC330" i="36"/>
  <c r="FG463" i="36"/>
  <c r="FC463" i="36"/>
  <c r="FC486" i="36"/>
  <c r="FE486" i="36"/>
  <c r="ES494" i="36"/>
  <c r="FE62" i="36"/>
  <c r="FC130" i="36"/>
  <c r="FC162" i="36"/>
  <c r="FG256" i="36"/>
  <c r="FC290" i="36"/>
  <c r="FC369" i="36"/>
  <c r="FE417" i="36"/>
  <c r="AK501" i="36"/>
  <c r="AG329" i="36"/>
  <c r="AG297" i="36"/>
  <c r="AI228" i="36"/>
  <c r="AK178" i="36"/>
  <c r="AK132" i="36"/>
  <c r="AI105" i="36"/>
  <c r="AG56" i="36"/>
  <c r="FG290" i="36"/>
  <c r="FE478" i="36"/>
  <c r="FC487" i="36"/>
  <c r="FE494" i="36"/>
  <c r="FC500" i="36"/>
  <c r="FC503" i="36"/>
  <c r="AI312" i="36"/>
  <c r="AG293" i="36"/>
  <c r="AG200" i="36"/>
  <c r="AK184" i="36"/>
  <c r="AK151" i="36"/>
  <c r="AK148" i="36"/>
  <c r="AG132" i="36"/>
  <c r="AI125" i="36"/>
  <c r="AI101" i="36"/>
  <c r="AI75" i="36"/>
  <c r="AK72" i="36"/>
  <c r="CK180" i="36"/>
  <c r="CM180" i="36"/>
  <c r="CK292" i="36"/>
  <c r="CM292" i="36"/>
  <c r="CM350" i="36"/>
  <c r="CK350" i="36"/>
  <c r="CO350" i="36"/>
  <c r="CM421" i="36"/>
  <c r="CO421" i="36"/>
  <c r="CK490" i="36"/>
  <c r="CM490" i="36"/>
  <c r="DA76" i="36"/>
  <c r="CY76" i="36"/>
  <c r="CY109" i="36"/>
  <c r="DA109" i="36"/>
  <c r="DA124" i="36"/>
  <c r="DC124" i="36"/>
  <c r="DA142" i="36"/>
  <c r="DC142" i="36"/>
  <c r="DC204" i="36"/>
  <c r="CY204" i="36"/>
  <c r="DC446" i="36"/>
  <c r="CY446" i="36"/>
  <c r="DO66" i="36"/>
  <c r="DM66" i="36"/>
  <c r="DQ66" i="36"/>
  <c r="DO92" i="36"/>
  <c r="DM92" i="36"/>
  <c r="DQ92" i="36"/>
  <c r="DO407" i="36"/>
  <c r="DM407" i="36"/>
  <c r="DQ494" i="36"/>
  <c r="DO494" i="36"/>
  <c r="DM494" i="36"/>
  <c r="EC64" i="36"/>
  <c r="EE64" i="36"/>
  <c r="EC188" i="36"/>
  <c r="EA188" i="36"/>
  <c r="EQ226" i="36"/>
  <c r="ES226" i="36"/>
  <c r="EO226" i="36"/>
  <c r="EQ284" i="36"/>
  <c r="EO284" i="36"/>
  <c r="ES284" i="36"/>
  <c r="EQ295" i="36"/>
  <c r="ES295" i="36"/>
  <c r="EO295" i="36"/>
  <c r="ES468" i="36"/>
  <c r="EO468" i="36"/>
  <c r="FE83" i="36"/>
  <c r="FC83" i="36"/>
  <c r="FE146" i="36"/>
  <c r="FC146" i="36"/>
  <c r="AI397" i="36"/>
  <c r="AG397" i="36"/>
  <c r="AK397" i="36"/>
  <c r="AI233" i="36"/>
  <c r="AG233" i="36"/>
  <c r="AK233" i="36"/>
  <c r="AY104" i="36"/>
  <c r="AW183" i="36"/>
  <c r="AU212" i="36"/>
  <c r="AY232" i="36"/>
  <c r="AU246" i="36"/>
  <c r="AY248" i="36"/>
  <c r="AU288" i="36"/>
  <c r="AU294" i="36"/>
  <c r="AU310" i="36"/>
  <c r="AU334" i="36"/>
  <c r="AU337" i="36"/>
  <c r="AU342" i="36"/>
  <c r="AU345" i="36"/>
  <c r="AU374" i="36"/>
  <c r="AW377" i="36"/>
  <c r="AY380" i="36"/>
  <c r="AW413" i="36"/>
  <c r="AW454" i="36"/>
  <c r="AW483" i="36"/>
  <c r="AY498" i="36"/>
  <c r="BI118" i="36"/>
  <c r="BI142" i="36"/>
  <c r="BI186" i="36"/>
  <c r="BK187" i="36"/>
  <c r="BI219" i="36"/>
  <c r="BK232" i="36"/>
  <c r="BI245" i="36"/>
  <c r="BM255" i="36"/>
  <c r="BK264" i="36"/>
  <c r="BI267" i="36"/>
  <c r="BI294" i="36"/>
  <c r="BI304" i="36"/>
  <c r="BI312" i="36"/>
  <c r="BK321" i="36"/>
  <c r="BI324" i="36"/>
  <c r="BK341" i="36"/>
  <c r="BI346" i="36"/>
  <c r="BM352" i="36"/>
  <c r="BI368" i="36"/>
  <c r="BK390" i="36"/>
  <c r="BI417" i="36"/>
  <c r="BK439" i="36"/>
  <c r="BK443" i="36"/>
  <c r="BI463" i="36"/>
  <c r="BI466" i="36"/>
  <c r="BM469" i="36"/>
  <c r="CA61" i="36"/>
  <c r="BY80" i="36"/>
  <c r="BY108" i="36"/>
  <c r="BW115" i="36"/>
  <c r="BY124" i="36"/>
  <c r="CA127" i="36"/>
  <c r="BW137" i="36"/>
  <c r="BW145" i="36"/>
  <c r="BY151" i="36"/>
  <c r="BY159" i="36"/>
  <c r="BW169" i="36"/>
  <c r="CA181" i="36"/>
  <c r="BW191" i="36"/>
  <c r="CA199" i="36"/>
  <c r="BW215" i="36"/>
  <c r="BY220" i="36"/>
  <c r="BW227" i="36"/>
  <c r="BW260" i="36"/>
  <c r="BW268" i="36"/>
  <c r="BW278" i="36"/>
  <c r="BW286" i="36"/>
  <c r="BW319" i="36"/>
  <c r="BW325" i="36"/>
  <c r="BW347" i="36"/>
  <c r="BW357" i="36"/>
  <c r="BW373" i="36"/>
  <c r="BW381" i="36"/>
  <c r="BW391" i="36"/>
  <c r="BW405" i="36"/>
  <c r="BW413" i="36"/>
  <c r="BW433" i="36"/>
  <c r="CO62" i="36"/>
  <c r="CK76" i="36"/>
  <c r="CM84" i="36"/>
  <c r="CK212" i="36"/>
  <c r="CM212" i="36"/>
  <c r="CK398" i="36"/>
  <c r="CM398" i="36"/>
  <c r="CO398" i="36"/>
  <c r="CK407" i="36"/>
  <c r="CM407" i="36"/>
  <c r="CO407" i="36"/>
  <c r="CK430" i="36"/>
  <c r="CM430" i="36"/>
  <c r="DA100" i="36"/>
  <c r="DC100" i="36"/>
  <c r="DA182" i="36"/>
  <c r="CY182" i="36"/>
  <c r="CY235" i="36"/>
  <c r="DA235" i="36"/>
  <c r="CY243" i="36"/>
  <c r="DA243" i="36"/>
  <c r="DC268" i="36"/>
  <c r="CY268" i="36"/>
  <c r="DC304" i="36"/>
  <c r="DA304" i="36"/>
  <c r="CY463" i="36"/>
  <c r="DC463" i="36"/>
  <c r="DO60" i="36"/>
  <c r="DQ60" i="36"/>
  <c r="DO194" i="36"/>
  <c r="DM194" i="36"/>
  <c r="DO276" i="36"/>
  <c r="DM276" i="36"/>
  <c r="DM465" i="36"/>
  <c r="DQ465" i="36"/>
  <c r="EC434" i="36"/>
  <c r="EA434" i="36"/>
  <c r="EE434" i="36"/>
  <c r="EC453" i="36"/>
  <c r="EE453" i="36"/>
  <c r="EQ70" i="36"/>
  <c r="EO70" i="36"/>
  <c r="EQ120" i="36"/>
  <c r="EO120" i="36"/>
  <c r="AK292" i="36"/>
  <c r="AG292" i="36"/>
  <c r="AI292" i="36"/>
  <c r="AK260" i="36"/>
  <c r="AI260" i="36"/>
  <c r="AU118" i="36"/>
  <c r="AY68" i="36"/>
  <c r="AY98" i="36"/>
  <c r="AU124" i="36"/>
  <c r="AY134" i="36"/>
  <c r="AU140" i="36"/>
  <c r="AY150" i="36"/>
  <c r="AY178" i="36"/>
  <c r="AY212" i="36"/>
  <c r="AU218" i="36"/>
  <c r="AY226" i="36"/>
  <c r="AU252" i="36"/>
  <c r="AY262" i="36"/>
  <c r="AU268" i="36"/>
  <c r="AW283" i="36"/>
  <c r="AY288" i="36"/>
  <c r="AU298" i="36"/>
  <c r="AU304" i="36"/>
  <c r="AY310" i="36"/>
  <c r="AU349" i="36"/>
  <c r="AY356" i="36"/>
  <c r="AU361" i="36"/>
  <c r="AU362" i="36"/>
  <c r="AU365" i="36"/>
  <c r="AU412" i="36"/>
  <c r="AU435" i="36"/>
  <c r="AU445" i="36"/>
  <c r="AU447" i="36"/>
  <c r="AU453" i="36"/>
  <c r="AU460" i="36"/>
  <c r="AW472" i="36"/>
  <c r="AY478" i="36"/>
  <c r="BI78" i="36"/>
  <c r="BK81" i="36"/>
  <c r="BK91" i="36"/>
  <c r="BK94" i="36"/>
  <c r="BK107" i="36"/>
  <c r="BI110" i="36"/>
  <c r="BM118" i="36"/>
  <c r="BM142" i="36"/>
  <c r="BK186" i="36"/>
  <c r="BK195" i="36"/>
  <c r="BM219" i="36"/>
  <c r="BK228" i="36"/>
  <c r="BM245" i="36"/>
  <c r="BK267" i="36"/>
  <c r="BI277" i="36"/>
  <c r="BM294" i="36"/>
  <c r="BM304" i="36"/>
  <c r="BM324" i="36"/>
  <c r="BI326" i="36"/>
  <c r="BI328" i="36"/>
  <c r="BI330" i="36"/>
  <c r="BM346" i="36"/>
  <c r="BM368" i="36"/>
  <c r="BK386" i="36"/>
  <c r="BI389" i="36"/>
  <c r="BM393" i="36"/>
  <c r="BK402" i="36"/>
  <c r="BI438" i="36"/>
  <c r="BI456" i="36"/>
  <c r="BK487" i="36"/>
  <c r="BW79" i="36"/>
  <c r="BW85" i="36"/>
  <c r="BW101" i="36"/>
  <c r="BW107" i="36"/>
  <c r="BW123" i="36"/>
  <c r="BW131" i="36"/>
  <c r="CA145" i="36"/>
  <c r="CA151" i="36"/>
  <c r="CA153" i="36"/>
  <c r="CA159" i="36"/>
  <c r="BW161" i="36"/>
  <c r="BW177" i="36"/>
  <c r="BW185" i="36"/>
  <c r="CA215" i="36"/>
  <c r="BW235" i="36"/>
  <c r="BW237" i="36"/>
  <c r="BW243" i="36"/>
  <c r="BW245" i="36"/>
  <c r="CA260" i="36"/>
  <c r="CA278" i="36"/>
  <c r="BW304" i="36"/>
  <c r="CA319" i="36"/>
  <c r="CA325" i="36"/>
  <c r="BY347" i="36"/>
  <c r="CA357" i="36"/>
  <c r="CA373" i="36"/>
  <c r="CA399" i="36"/>
  <c r="CA405" i="36"/>
  <c r="CA431" i="36"/>
  <c r="CA433" i="36"/>
  <c r="BW451" i="36"/>
  <c r="BW464" i="36"/>
  <c r="BY483" i="36"/>
  <c r="CM76" i="36"/>
  <c r="CO78" i="36"/>
  <c r="CK92" i="36"/>
  <c r="CO94" i="36"/>
  <c r="CO104" i="36"/>
  <c r="CO112" i="36"/>
  <c r="CO115" i="36"/>
  <c r="CK121" i="36"/>
  <c r="CM198" i="36"/>
  <c r="CK198" i="36"/>
  <c r="CO198" i="36"/>
  <c r="CM244" i="36"/>
  <c r="CK244" i="36"/>
  <c r="CO244" i="36"/>
  <c r="CM298" i="36"/>
  <c r="CK298" i="36"/>
  <c r="CK375" i="36"/>
  <c r="CO375" i="36"/>
  <c r="CM375" i="36"/>
  <c r="CK391" i="36"/>
  <c r="CM391" i="36"/>
  <c r="CM427" i="36"/>
  <c r="CO427" i="36"/>
  <c r="CO482" i="36"/>
  <c r="CK482" i="36"/>
  <c r="DA82" i="36"/>
  <c r="CY82" i="36"/>
  <c r="CY118" i="36"/>
  <c r="DA118" i="36"/>
  <c r="DC118" i="36"/>
  <c r="DC240" i="36"/>
  <c r="DA240" i="36"/>
  <c r="CY471" i="36"/>
  <c r="DC471" i="36"/>
  <c r="DO220" i="36"/>
  <c r="DM220" i="36"/>
  <c r="DO363" i="36"/>
  <c r="DM363" i="36"/>
  <c r="DO367" i="36"/>
  <c r="DQ367" i="36"/>
  <c r="EC226" i="36"/>
  <c r="EE226" i="36"/>
  <c r="EC359" i="36"/>
  <c r="EE359" i="36"/>
  <c r="EA359" i="36"/>
  <c r="EQ272" i="36"/>
  <c r="EO272" i="36"/>
  <c r="ES272" i="36"/>
  <c r="ES301" i="36"/>
  <c r="EO301" i="36"/>
  <c r="EQ363" i="36"/>
  <c r="EO363" i="36"/>
  <c r="ES363" i="36"/>
  <c r="FG70" i="36"/>
  <c r="FE70" i="36"/>
  <c r="AI429" i="36"/>
  <c r="AG429" i="36"/>
  <c r="AK429" i="36"/>
  <c r="AK418" i="36"/>
  <c r="AI418" i="36"/>
  <c r="AI313" i="36"/>
  <c r="AG313" i="36"/>
  <c r="AI160" i="36"/>
  <c r="AG160" i="36"/>
  <c r="AK160" i="36"/>
  <c r="AK152" i="36"/>
  <c r="AI152" i="36"/>
  <c r="AI136" i="36"/>
  <c r="AG136" i="36"/>
  <c r="AK59" i="36"/>
  <c r="AI59" i="36"/>
  <c r="AY120" i="36"/>
  <c r="AU134" i="36"/>
  <c r="AY156" i="36"/>
  <c r="AU262" i="36"/>
  <c r="AY92" i="36"/>
  <c r="AW119" i="36"/>
  <c r="AY140" i="36"/>
  <c r="AY168" i="36"/>
  <c r="AU182" i="36"/>
  <c r="AY184" i="36"/>
  <c r="AY194" i="36"/>
  <c r="AW203" i="36"/>
  <c r="AY220" i="36"/>
  <c r="AW247" i="36"/>
  <c r="AY268" i="36"/>
  <c r="AU282" i="36"/>
  <c r="AY298" i="36"/>
  <c r="AW309" i="36"/>
  <c r="AU314" i="36"/>
  <c r="AU338" i="36"/>
  <c r="AU341" i="36"/>
  <c r="AW365" i="36"/>
  <c r="AU406" i="36"/>
  <c r="AY412" i="36"/>
  <c r="AW414" i="36"/>
  <c r="AW426" i="36"/>
  <c r="AY429" i="36"/>
  <c r="AY435" i="36"/>
  <c r="AY447" i="36"/>
  <c r="AY453" i="36"/>
  <c r="AW459" i="36"/>
  <c r="AW460" i="36"/>
  <c r="AY472" i="36"/>
  <c r="AY482" i="36"/>
  <c r="AW503" i="36"/>
  <c r="BM110" i="36"/>
  <c r="BI132" i="36"/>
  <c r="BK138" i="36"/>
  <c r="BI188" i="36"/>
  <c r="BK194" i="36"/>
  <c r="BI233" i="36"/>
  <c r="BK244" i="36"/>
  <c r="BM277" i="36"/>
  <c r="BK280" i="36"/>
  <c r="BK283" i="36"/>
  <c r="BM326" i="36"/>
  <c r="BM330" i="36"/>
  <c r="BK353" i="36"/>
  <c r="BI360" i="36"/>
  <c r="BM377" i="36"/>
  <c r="BK389" i="36"/>
  <c r="BI391" i="36"/>
  <c r="BI434" i="36"/>
  <c r="BM438" i="36"/>
  <c r="BI440" i="36"/>
  <c r="BI442" i="36"/>
  <c r="BI444" i="36"/>
  <c r="BM456" i="36"/>
  <c r="BK483" i="36"/>
  <c r="BI486" i="36"/>
  <c r="BI490" i="36"/>
  <c r="BW57" i="36"/>
  <c r="BW73" i="36"/>
  <c r="CA79" i="36"/>
  <c r="BW81" i="36"/>
  <c r="CA85" i="36"/>
  <c r="CA101" i="36"/>
  <c r="CA107" i="36"/>
  <c r="CA123" i="36"/>
  <c r="BY144" i="36"/>
  <c r="CA161" i="36"/>
  <c r="CA177" i="36"/>
  <c r="BY235" i="36"/>
  <c r="CA237" i="36"/>
  <c r="BY243" i="36"/>
  <c r="CA245" i="36"/>
  <c r="BW298" i="36"/>
  <c r="CA304" i="36"/>
  <c r="BW315" i="36"/>
  <c r="BW331" i="36"/>
  <c r="BW341" i="36"/>
  <c r="BW427" i="36"/>
  <c r="CA437" i="36"/>
  <c r="CA464" i="36"/>
  <c r="BW482" i="36"/>
  <c r="CM92" i="36"/>
  <c r="CK100" i="36"/>
  <c r="CM132" i="36"/>
  <c r="CO132" i="36"/>
  <c r="CK132" i="36"/>
  <c r="CK156" i="36"/>
  <c r="CM156" i="36"/>
  <c r="CK195" i="36"/>
  <c r="CM195" i="36"/>
  <c r="CM316" i="36"/>
  <c r="CO316" i="36"/>
  <c r="CO416" i="36"/>
  <c r="CK416" i="36"/>
  <c r="CK458" i="36"/>
  <c r="CO458" i="36"/>
  <c r="CM458" i="36"/>
  <c r="CK465" i="36"/>
  <c r="CO465" i="36"/>
  <c r="DA90" i="36"/>
  <c r="CY90" i="36"/>
  <c r="DA130" i="36"/>
  <c r="CY130" i="36"/>
  <c r="DC130" i="36"/>
  <c r="DC192" i="36"/>
  <c r="CY192" i="36"/>
  <c r="DA298" i="36"/>
  <c r="DC298" i="36"/>
  <c r="DC426" i="36"/>
  <c r="CY426" i="36"/>
  <c r="DC468" i="36"/>
  <c r="DA468" i="36"/>
  <c r="DC480" i="36"/>
  <c r="CY480" i="36"/>
  <c r="DA480" i="36"/>
  <c r="DO158" i="36"/>
  <c r="DM158" i="36"/>
  <c r="DO178" i="36"/>
  <c r="DQ178" i="36"/>
  <c r="EC311" i="36"/>
  <c r="EA311" i="36"/>
  <c r="EC491" i="36"/>
  <c r="EA491" i="36"/>
  <c r="EE491" i="36"/>
  <c r="EQ238" i="36"/>
  <c r="ES238" i="36"/>
  <c r="EQ252" i="36"/>
  <c r="EO252" i="36"/>
  <c r="ES252" i="36"/>
  <c r="EQ413" i="36"/>
  <c r="EO413" i="36"/>
  <c r="ES413" i="36"/>
  <c r="FE67" i="36"/>
  <c r="FC67" i="36"/>
  <c r="FG195" i="36"/>
  <c r="FE195" i="36"/>
  <c r="FE429" i="36"/>
  <c r="FC429" i="36"/>
  <c r="AI487" i="36"/>
  <c r="AG487" i="36"/>
  <c r="AK470" i="36"/>
  <c r="AI470" i="36"/>
  <c r="AI439" i="36"/>
  <c r="AG439" i="36"/>
  <c r="AI379" i="36"/>
  <c r="AG379" i="36"/>
  <c r="AK379" i="36"/>
  <c r="AK356" i="36"/>
  <c r="AI356" i="36"/>
  <c r="AG188" i="36"/>
  <c r="AK188" i="36"/>
  <c r="AI188" i="36"/>
  <c r="AI174" i="36"/>
  <c r="AG174" i="36"/>
  <c r="CO154" i="36"/>
  <c r="CO164" i="36"/>
  <c r="CK204" i="36"/>
  <c r="CM220" i="36"/>
  <c r="CO272" i="36"/>
  <c r="CK312" i="36"/>
  <c r="CK326" i="36"/>
  <c r="CK346" i="36"/>
  <c r="CM363" i="36"/>
  <c r="CM445" i="36"/>
  <c r="CK451" i="36"/>
  <c r="CK471" i="36"/>
  <c r="CK498" i="36"/>
  <c r="CM499" i="36"/>
  <c r="CK502" i="36"/>
  <c r="DC74" i="36"/>
  <c r="DA85" i="36"/>
  <c r="DC88" i="36"/>
  <c r="DC94" i="36"/>
  <c r="CY158" i="36"/>
  <c r="DC180" i="36"/>
  <c r="DA187" i="36"/>
  <c r="CY196" i="36"/>
  <c r="DA220" i="36"/>
  <c r="DC223" i="36"/>
  <c r="DC251" i="36"/>
  <c r="CY260" i="36"/>
  <c r="DA284" i="36"/>
  <c r="DC287" i="36"/>
  <c r="DA296" i="36"/>
  <c r="DA359" i="36"/>
  <c r="DA362" i="36"/>
  <c r="DA398" i="36"/>
  <c r="CY403" i="36"/>
  <c r="DQ80" i="36"/>
  <c r="DM86" i="36"/>
  <c r="DM112" i="36"/>
  <c r="DM120" i="36"/>
  <c r="DM166" i="36"/>
  <c r="DM200" i="36"/>
  <c r="DQ214" i="36"/>
  <c r="DO314" i="36"/>
  <c r="DM314" i="36"/>
  <c r="EC80" i="36"/>
  <c r="EA80" i="36"/>
  <c r="EC257" i="36"/>
  <c r="EA257" i="36"/>
  <c r="EC442" i="36"/>
  <c r="EA442" i="36"/>
  <c r="EQ130" i="36"/>
  <c r="EO130" i="36"/>
  <c r="EQ210" i="36"/>
  <c r="ES210" i="36"/>
  <c r="EQ256" i="36"/>
  <c r="EO256" i="36"/>
  <c r="EQ288" i="36"/>
  <c r="EO288" i="36"/>
  <c r="EQ339" i="36"/>
  <c r="ES339" i="36"/>
  <c r="EQ502" i="36"/>
  <c r="ES502" i="36"/>
  <c r="FE98" i="36"/>
  <c r="FG98" i="36"/>
  <c r="FE104" i="36"/>
  <c r="FC104" i="36"/>
  <c r="FE154" i="36"/>
  <c r="FG154" i="36"/>
  <c r="FE282" i="36"/>
  <c r="FC282" i="36"/>
  <c r="FE361" i="36"/>
  <c r="FC361" i="36"/>
  <c r="AK478" i="36"/>
  <c r="AI478" i="36"/>
  <c r="AK458" i="36"/>
  <c r="AI458" i="36"/>
  <c r="AK434" i="36"/>
  <c r="AI434" i="36"/>
  <c r="AI413" i="36"/>
  <c r="AG413" i="36"/>
  <c r="AK402" i="36"/>
  <c r="AI402" i="36"/>
  <c r="AK384" i="36"/>
  <c r="AI384" i="36"/>
  <c r="AG352" i="36"/>
  <c r="AI352" i="36"/>
  <c r="AG348" i="36"/>
  <c r="AI348" i="36"/>
  <c r="AI255" i="36"/>
  <c r="AG255" i="36"/>
  <c r="AK244" i="36"/>
  <c r="AI244" i="36"/>
  <c r="AI210" i="36"/>
  <c r="AK210" i="36"/>
  <c r="AK144" i="36"/>
  <c r="AI144" i="36"/>
  <c r="AK97" i="36"/>
  <c r="AI97" i="36"/>
  <c r="CK176" i="36"/>
  <c r="CM204" i="36"/>
  <c r="CO211" i="36"/>
  <c r="CO220" i="36"/>
  <c r="CO248" i="36"/>
  <c r="CK284" i="36"/>
  <c r="CK293" i="36"/>
  <c r="CK325" i="36"/>
  <c r="CO328" i="36"/>
  <c r="CK403" i="36"/>
  <c r="CM420" i="36"/>
  <c r="CO431" i="36"/>
  <c r="CM451" i="36"/>
  <c r="CO464" i="36"/>
  <c r="CK478" i="36"/>
  <c r="CM481" i="36"/>
  <c r="CO502" i="36"/>
  <c r="DC68" i="36"/>
  <c r="DA77" i="36"/>
  <c r="CY114" i="36"/>
  <c r="DA134" i="36"/>
  <c r="CY150" i="36"/>
  <c r="CY156" i="36"/>
  <c r="DC174" i="36"/>
  <c r="DA203" i="36"/>
  <c r="DA208" i="36"/>
  <c r="DA211" i="36"/>
  <c r="CY236" i="36"/>
  <c r="DA267" i="36"/>
  <c r="DA272" i="36"/>
  <c r="DA275" i="36"/>
  <c r="DC299" i="36"/>
  <c r="DC467" i="36"/>
  <c r="DA472" i="36"/>
  <c r="DM76" i="36"/>
  <c r="DQ112" i="36"/>
  <c r="DM124" i="36"/>
  <c r="DQ146" i="36"/>
  <c r="DQ166" i="36"/>
  <c r="DO195" i="36"/>
  <c r="DM292" i="36"/>
  <c r="DO298" i="36"/>
  <c r="DQ298" i="36"/>
  <c r="DQ308" i="36"/>
  <c r="DM308" i="36"/>
  <c r="DQ314" i="36"/>
  <c r="DM330" i="36"/>
  <c r="DM344" i="36"/>
  <c r="DM357" i="36"/>
  <c r="DM417" i="36"/>
  <c r="DO429" i="36"/>
  <c r="DO495" i="36"/>
  <c r="DM498" i="36"/>
  <c r="EA60" i="36"/>
  <c r="EC74" i="36"/>
  <c r="EA74" i="36"/>
  <c r="EE80" i="36"/>
  <c r="EA100" i="36"/>
  <c r="EC126" i="36"/>
  <c r="EE126" i="36"/>
  <c r="EA170" i="36"/>
  <c r="EC173" i="36"/>
  <c r="EC243" i="36"/>
  <c r="EE243" i="36"/>
  <c r="EA265" i="36"/>
  <c r="EE283" i="36"/>
  <c r="EC291" i="36"/>
  <c r="EE291" i="36"/>
  <c r="EC297" i="36"/>
  <c r="EA297" i="36"/>
  <c r="EA367" i="36"/>
  <c r="EE383" i="36"/>
  <c r="EA394" i="36"/>
  <c r="EC422" i="36"/>
  <c r="EA422" i="36"/>
  <c r="EE442" i="36"/>
  <c r="EC487" i="36"/>
  <c r="EE487" i="36"/>
  <c r="EA490" i="36"/>
  <c r="EC490" i="36"/>
  <c r="ES98" i="36"/>
  <c r="EO112" i="36"/>
  <c r="EQ115" i="36"/>
  <c r="EO123" i="36"/>
  <c r="EQ123" i="36"/>
  <c r="EO171" i="36"/>
  <c r="EQ171" i="36"/>
  <c r="EQ202" i="36"/>
  <c r="ES202" i="36"/>
  <c r="EO210" i="36"/>
  <c r="EQ248" i="36"/>
  <c r="EO248" i="36"/>
  <c r="ES256" i="36"/>
  <c r="EO268" i="36"/>
  <c r="ES276" i="36"/>
  <c r="EQ280" i="36"/>
  <c r="EO280" i="36"/>
  <c r="ES288" i="36"/>
  <c r="EQ296" i="36"/>
  <c r="ES332" i="36"/>
  <c r="EQ332" i="36"/>
  <c r="EQ364" i="36"/>
  <c r="ES384" i="36"/>
  <c r="EQ401" i="36"/>
  <c r="EO401" i="36"/>
  <c r="FE78" i="36"/>
  <c r="FC85" i="36"/>
  <c r="FC98" i="36"/>
  <c r="FC112" i="36"/>
  <c r="FE128" i="36"/>
  <c r="FC128" i="36"/>
  <c r="FE198" i="36"/>
  <c r="FC198" i="36"/>
  <c r="FE206" i="36"/>
  <c r="FC206" i="36"/>
  <c r="FC331" i="36"/>
  <c r="FE331" i="36"/>
  <c r="FC339" i="36"/>
  <c r="FE339" i="36"/>
  <c r="FE377" i="36"/>
  <c r="FC377" i="36"/>
  <c r="FE401" i="36"/>
  <c r="FG401" i="36"/>
  <c r="AK505" i="36"/>
  <c r="AG505" i="36"/>
  <c r="AI481" i="36"/>
  <c r="AK481" i="36"/>
  <c r="AG461" i="36"/>
  <c r="AK461" i="36"/>
  <c r="AI447" i="36"/>
  <c r="AK447" i="36"/>
  <c r="AI437" i="36"/>
  <c r="AG437" i="36"/>
  <c r="AK426" i="36"/>
  <c r="AI426" i="36"/>
  <c r="AI405" i="36"/>
  <c r="AG405" i="36"/>
  <c r="AK394" i="36"/>
  <c r="AI394" i="36"/>
  <c r="AG391" i="36"/>
  <c r="AK391" i="36"/>
  <c r="AK376" i="36"/>
  <c r="AI376" i="36"/>
  <c r="AK368" i="36"/>
  <c r="AI368" i="36"/>
  <c r="AG327" i="36"/>
  <c r="AK327" i="36"/>
  <c r="AK308" i="36"/>
  <c r="AG308" i="36"/>
  <c r="AI247" i="36"/>
  <c r="AG247" i="36"/>
  <c r="AI220" i="36"/>
  <c r="AG220" i="36"/>
  <c r="AI206" i="36"/>
  <c r="AG206" i="36"/>
  <c r="AI182" i="36"/>
  <c r="AG182" i="36"/>
  <c r="AG147" i="36"/>
  <c r="AI147" i="36"/>
  <c r="AK113" i="36"/>
  <c r="AI113" i="36"/>
  <c r="CO260" i="36"/>
  <c r="DO326" i="36"/>
  <c r="DM326" i="36"/>
  <c r="DO401" i="36"/>
  <c r="DM401" i="36"/>
  <c r="EC90" i="36"/>
  <c r="EA90" i="36"/>
  <c r="EC132" i="36"/>
  <c r="EE132" i="36"/>
  <c r="EE144" i="36"/>
  <c r="EA165" i="36"/>
  <c r="EC165" i="36"/>
  <c r="EC230" i="36"/>
  <c r="EE230" i="36"/>
  <c r="EC475" i="36"/>
  <c r="EA475" i="36"/>
  <c r="EC503" i="36"/>
  <c r="EE503" i="36"/>
  <c r="EO139" i="36"/>
  <c r="EQ139" i="36"/>
  <c r="EQ196" i="36"/>
  <c r="ES196" i="36"/>
  <c r="EQ218" i="36"/>
  <c r="ES218" i="36"/>
  <c r="ES260" i="36"/>
  <c r="EQ264" i="36"/>
  <c r="EO264" i="36"/>
  <c r="ES292" i="36"/>
  <c r="ES349" i="36"/>
  <c r="EO349" i="36"/>
  <c r="EO421" i="36"/>
  <c r="ES421" i="36"/>
  <c r="EO424" i="36"/>
  <c r="EQ424" i="36"/>
  <c r="FG61" i="36"/>
  <c r="FE77" i="36"/>
  <c r="FC77" i="36"/>
  <c r="FE186" i="36"/>
  <c r="FG186" i="36"/>
  <c r="FE498" i="36"/>
  <c r="FG498" i="36"/>
  <c r="AG473" i="36"/>
  <c r="AK473" i="36"/>
  <c r="AK442" i="36"/>
  <c r="AI442" i="36"/>
  <c r="AI421" i="36"/>
  <c r="AG421" i="36"/>
  <c r="AK413" i="36"/>
  <c r="AK410" i="36"/>
  <c r="AI410" i="36"/>
  <c r="AI381" i="36"/>
  <c r="AG381" i="36"/>
  <c r="AI363" i="36"/>
  <c r="AG363" i="36"/>
  <c r="AK352" i="36"/>
  <c r="AK252" i="36"/>
  <c r="AI252" i="36"/>
  <c r="AG159" i="36"/>
  <c r="AI159" i="36"/>
  <c r="AG155" i="36"/>
  <c r="AI155" i="36"/>
  <c r="AG139" i="36"/>
  <c r="AI139" i="36"/>
  <c r="FG330" i="36"/>
  <c r="FG353" i="36"/>
  <c r="FE409" i="36"/>
  <c r="FG417" i="36"/>
  <c r="FG423" i="36"/>
  <c r="FG495" i="36"/>
  <c r="FG503" i="36"/>
  <c r="AK497" i="36"/>
  <c r="AK489" i="36"/>
  <c r="AK353" i="36"/>
  <c r="AK293" i="36"/>
  <c r="AK257" i="36"/>
  <c r="AK168" i="36"/>
  <c r="AG156" i="36"/>
  <c r="BW7" i="36"/>
  <c r="CK7" i="36"/>
  <c r="BI105" i="36"/>
  <c r="BM105" i="36"/>
  <c r="BM130" i="36"/>
  <c r="BK130" i="36"/>
  <c r="BK148" i="36"/>
  <c r="BM148" i="36"/>
  <c r="BI148" i="36"/>
  <c r="BK358" i="36"/>
  <c r="BM358" i="36"/>
  <c r="BM383" i="36"/>
  <c r="BI383" i="36"/>
  <c r="BK401" i="36"/>
  <c r="BI401" i="36"/>
  <c r="BK423" i="36"/>
  <c r="BM423" i="36"/>
  <c r="BK468" i="36"/>
  <c r="BI468" i="36"/>
  <c r="CA76" i="36"/>
  <c r="BY76" i="36"/>
  <c r="BY272" i="36"/>
  <c r="CA272" i="36"/>
  <c r="BW272" i="36"/>
  <c r="CO252" i="36"/>
  <c r="CM252" i="36"/>
  <c r="CK252" i="36"/>
  <c r="DC328" i="36"/>
  <c r="DA328" i="36"/>
  <c r="CY328" i="36"/>
  <c r="EC202" i="36"/>
  <c r="EA202" i="36"/>
  <c r="EC327" i="36"/>
  <c r="EA327" i="36"/>
  <c r="EC412" i="36"/>
  <c r="EA412" i="36"/>
  <c r="FE230" i="36"/>
  <c r="FC230" i="36"/>
  <c r="FE391" i="36"/>
  <c r="FC391" i="36"/>
  <c r="AI491" i="36"/>
  <c r="AG491" i="36"/>
  <c r="AW60" i="36"/>
  <c r="AU61" i="36"/>
  <c r="AU62" i="36"/>
  <c r="AY82" i="36"/>
  <c r="AY88" i="36"/>
  <c r="AU102" i="36"/>
  <c r="AW103" i="36"/>
  <c r="AU108" i="36"/>
  <c r="AY118" i="36"/>
  <c r="AY124" i="36"/>
  <c r="AY146" i="36"/>
  <c r="AY152" i="36"/>
  <c r="AU166" i="36"/>
  <c r="AW167" i="36"/>
  <c r="AU172" i="36"/>
  <c r="AY182" i="36"/>
  <c r="AY188" i="36"/>
  <c r="AW196" i="36"/>
  <c r="AU230" i="36"/>
  <c r="AW231" i="36"/>
  <c r="AU236" i="36"/>
  <c r="AY246" i="36"/>
  <c r="AY252" i="36"/>
  <c r="AU274" i="36"/>
  <c r="AW275" i="36"/>
  <c r="AU280" i="36"/>
  <c r="AU292" i="36"/>
  <c r="AW293" i="36"/>
  <c r="AY294" i="36"/>
  <c r="AY304" i="36"/>
  <c r="AY314" i="36"/>
  <c r="AW333" i="36"/>
  <c r="AY336" i="36"/>
  <c r="AW337" i="36"/>
  <c r="AY340" i="36"/>
  <c r="AW341" i="36"/>
  <c r="AY344" i="36"/>
  <c r="AW345" i="36"/>
  <c r="AU346" i="36"/>
  <c r="AW349" i="36"/>
  <c r="AY373" i="36"/>
  <c r="AY376" i="36"/>
  <c r="AU404" i="36"/>
  <c r="AW405" i="36"/>
  <c r="AW406" i="36"/>
  <c r="AU431" i="36"/>
  <c r="AU441" i="36"/>
  <c r="AW442" i="36"/>
  <c r="AY445" i="36"/>
  <c r="AU451" i="36"/>
  <c r="AU462" i="36"/>
  <c r="AW467" i="36"/>
  <c r="AU476" i="36"/>
  <c r="AW487" i="36"/>
  <c r="AU488" i="36"/>
  <c r="AW491" i="36"/>
  <c r="AU492" i="36"/>
  <c r="BI60" i="36"/>
  <c r="BI70" i="36"/>
  <c r="BK78" i="36"/>
  <c r="BI79" i="36"/>
  <c r="BM80" i="36"/>
  <c r="BM81" i="36"/>
  <c r="BK82" i="36"/>
  <c r="BK89" i="36"/>
  <c r="BI90" i="36"/>
  <c r="BI92" i="36"/>
  <c r="BK105" i="36"/>
  <c r="BI130" i="36"/>
  <c r="BK140" i="36"/>
  <c r="BM140" i="36"/>
  <c r="BI140" i="36"/>
  <c r="BK164" i="36"/>
  <c r="BM164" i="36"/>
  <c r="BK172" i="36"/>
  <c r="BM172" i="36"/>
  <c r="BK180" i="36"/>
  <c r="BM180" i="36"/>
  <c r="BI224" i="36"/>
  <c r="BK224" i="36"/>
  <c r="BK249" i="36"/>
  <c r="BM249" i="36"/>
  <c r="BK310" i="36"/>
  <c r="BM310" i="36"/>
  <c r="BI310" i="36"/>
  <c r="BI337" i="36"/>
  <c r="BK337" i="36"/>
  <c r="BI358" i="36"/>
  <c r="BI378" i="36"/>
  <c r="BK378" i="36"/>
  <c r="BI423" i="36"/>
  <c r="BK459" i="36"/>
  <c r="BK465" i="36"/>
  <c r="BM476" i="36"/>
  <c r="BI476" i="36"/>
  <c r="BY113" i="36"/>
  <c r="CA113" i="36"/>
  <c r="BW113" i="36"/>
  <c r="CA147" i="36"/>
  <c r="BW147" i="36"/>
  <c r="CA155" i="36"/>
  <c r="BW155" i="36"/>
  <c r="BY207" i="36"/>
  <c r="BW207" i="36"/>
  <c r="BY213" i="36"/>
  <c r="CA213" i="36"/>
  <c r="BW213" i="36"/>
  <c r="BY225" i="36"/>
  <c r="CA225" i="36"/>
  <c r="BW225" i="36"/>
  <c r="BY308" i="36"/>
  <c r="BW308" i="36"/>
  <c r="BY333" i="36"/>
  <c r="CA333" i="36"/>
  <c r="BW333" i="36"/>
  <c r="CA339" i="36"/>
  <c r="BY339" i="36"/>
  <c r="BW339" i="36"/>
  <c r="BY389" i="36"/>
  <c r="CA389" i="36"/>
  <c r="CB389" i="36" s="1"/>
  <c r="BW389" i="36"/>
  <c r="BY407" i="36"/>
  <c r="BW407" i="36"/>
  <c r="CK83" i="36"/>
  <c r="CO83" i="36"/>
  <c r="CK128" i="36"/>
  <c r="CM128" i="36"/>
  <c r="CK438" i="36"/>
  <c r="CM438" i="36"/>
  <c r="BK100" i="36"/>
  <c r="BI100" i="36"/>
  <c r="BK116" i="36"/>
  <c r="BM116" i="36"/>
  <c r="BI116" i="36"/>
  <c r="BM162" i="36"/>
  <c r="BK162" i="36"/>
  <c r="BM178" i="36"/>
  <c r="BK178" i="36"/>
  <c r="BM210" i="36"/>
  <c r="BK210" i="36"/>
  <c r="BK269" i="36"/>
  <c r="BM269" i="36"/>
  <c r="BI269" i="36"/>
  <c r="BM275" i="36"/>
  <c r="BK275" i="36"/>
  <c r="BK413" i="36"/>
  <c r="BM413" i="36"/>
  <c r="BI413" i="36"/>
  <c r="BI451" i="36"/>
  <c r="BK451" i="36"/>
  <c r="BM504" i="36"/>
  <c r="BI504" i="36"/>
  <c r="CA96" i="36"/>
  <c r="BY96" i="36"/>
  <c r="BY139" i="36"/>
  <c r="CA139" i="36"/>
  <c r="BW139" i="36"/>
  <c r="BY171" i="36"/>
  <c r="CA171" i="36"/>
  <c r="BW171" i="36"/>
  <c r="CK67" i="36"/>
  <c r="CO67" i="36"/>
  <c r="CM110" i="36"/>
  <c r="CO110" i="36"/>
  <c r="CO117" i="36"/>
  <c r="CM117" i="36"/>
  <c r="CK159" i="36"/>
  <c r="CO159" i="36"/>
  <c r="CM210" i="36"/>
  <c r="CK210" i="36"/>
  <c r="CO232" i="36"/>
  <c r="CM232" i="36"/>
  <c r="CK232" i="36"/>
  <c r="CM234" i="36"/>
  <c r="CO234" i="36"/>
  <c r="CM250" i="36"/>
  <c r="CO250" i="36"/>
  <c r="CK250" i="36"/>
  <c r="CY61" i="36"/>
  <c r="DA61" i="36"/>
  <c r="DA146" i="36"/>
  <c r="DC146" i="36"/>
  <c r="CY259" i="36"/>
  <c r="DA259" i="36"/>
  <c r="DC324" i="36"/>
  <c r="DA324" i="36"/>
  <c r="CY324" i="36"/>
  <c r="DC332" i="36"/>
  <c r="DA332" i="36"/>
  <c r="CY332" i="36"/>
  <c r="DO182" i="36"/>
  <c r="DQ182" i="36"/>
  <c r="DM182" i="36"/>
  <c r="DO232" i="36"/>
  <c r="DQ232" i="36"/>
  <c r="DM232" i="36"/>
  <c r="DM393" i="36"/>
  <c r="DQ393" i="36"/>
  <c r="DO393" i="36"/>
  <c r="EA189" i="36"/>
  <c r="EC189" i="36"/>
  <c r="EC273" i="36"/>
  <c r="EA273" i="36"/>
  <c r="ES325" i="36"/>
  <c r="EO325" i="36"/>
  <c r="EQ377" i="36"/>
  <c r="EO377" i="36"/>
  <c r="FE238" i="36"/>
  <c r="FC238" i="36"/>
  <c r="FE274" i="36"/>
  <c r="FC274" i="36"/>
  <c r="AG172" i="36"/>
  <c r="AI172" i="36"/>
  <c r="AK172" i="36"/>
  <c r="AY60" i="36"/>
  <c r="AW61" i="36"/>
  <c r="AZ61" i="36" s="1"/>
  <c r="AW68" i="36"/>
  <c r="AU69" i="36"/>
  <c r="AU70" i="36"/>
  <c r="AU86" i="36"/>
  <c r="AU92" i="36"/>
  <c r="AY102" i="36"/>
  <c r="AY108" i="36"/>
  <c r="AY130" i="36"/>
  <c r="AY136" i="36"/>
  <c r="AU150" i="36"/>
  <c r="AW151" i="36"/>
  <c r="AU156" i="36"/>
  <c r="AY166" i="36"/>
  <c r="AY172" i="36"/>
  <c r="AU194" i="36"/>
  <c r="AW195" i="36"/>
  <c r="AY196" i="36"/>
  <c r="AY208" i="36"/>
  <c r="AY214" i="36"/>
  <c r="AU220" i="36"/>
  <c r="AY230" i="36"/>
  <c r="AY236" i="36"/>
  <c r="AY258" i="36"/>
  <c r="AY264" i="36"/>
  <c r="AZ264" i="36" s="1"/>
  <c r="AY274" i="36"/>
  <c r="AW280" i="36"/>
  <c r="AY292" i="36"/>
  <c r="AU358" i="36"/>
  <c r="AY372" i="36"/>
  <c r="AU398" i="36"/>
  <c r="AW401" i="36"/>
  <c r="AY404" i="36"/>
  <c r="AZ404" i="36" s="1"/>
  <c r="AU429" i="36"/>
  <c r="AW430" i="36"/>
  <c r="AY431" i="36"/>
  <c r="AY441" i="36"/>
  <c r="AW451" i="36"/>
  <c r="AY455" i="36"/>
  <c r="AY466" i="36"/>
  <c r="AW476" i="36"/>
  <c r="AY486" i="36"/>
  <c r="AY487" i="36"/>
  <c r="AW488" i="36"/>
  <c r="AY491" i="36"/>
  <c r="AW492" i="36"/>
  <c r="BI68" i="36"/>
  <c r="BM69" i="36"/>
  <c r="BK70" i="36"/>
  <c r="BI71" i="36"/>
  <c r="BK79" i="36"/>
  <c r="BM89" i="36"/>
  <c r="BK90" i="36"/>
  <c r="BN90" i="36" s="1"/>
  <c r="BI94" i="36"/>
  <c r="BK122" i="36"/>
  <c r="BI122" i="36"/>
  <c r="BK154" i="36"/>
  <c r="BI154" i="36"/>
  <c r="BI164" i="36"/>
  <c r="BI172" i="36"/>
  <c r="BK202" i="36"/>
  <c r="BI202" i="36"/>
  <c r="BK239" i="36"/>
  <c r="BM239" i="36"/>
  <c r="BK240" i="36"/>
  <c r="BI249" i="36"/>
  <c r="BI272" i="36"/>
  <c r="BK272" i="36"/>
  <c r="BK285" i="36"/>
  <c r="BM285" i="36"/>
  <c r="BI285" i="36"/>
  <c r="BK314" i="36"/>
  <c r="BM314" i="36"/>
  <c r="BI314" i="36"/>
  <c r="BK345" i="36"/>
  <c r="BK350" i="36"/>
  <c r="BI350" i="36"/>
  <c r="BI357" i="36"/>
  <c r="BK357" i="36"/>
  <c r="BK362" i="36"/>
  <c r="BM362" i="36"/>
  <c r="BI414" i="36"/>
  <c r="BK414" i="36"/>
  <c r="BI422" i="36"/>
  <c r="BK422" i="36"/>
  <c r="BI448" i="36"/>
  <c r="BK450" i="36"/>
  <c r="BM450" i="36"/>
  <c r="BI450" i="36"/>
  <c r="BK454" i="36"/>
  <c r="BM454" i="36"/>
  <c r="BK455" i="36"/>
  <c r="BK458" i="36"/>
  <c r="BI458" i="36"/>
  <c r="BM494" i="36"/>
  <c r="BK494" i="36"/>
  <c r="BI494" i="36"/>
  <c r="BM503" i="36"/>
  <c r="BK503" i="36"/>
  <c r="BI503" i="36"/>
  <c r="BY75" i="36"/>
  <c r="CA75" i="36"/>
  <c r="BW75" i="36"/>
  <c r="BY89" i="36"/>
  <c r="BW89" i="36"/>
  <c r="BY95" i="36"/>
  <c r="CA95" i="36"/>
  <c r="BW95" i="36"/>
  <c r="CA100" i="36"/>
  <c r="BY100" i="36"/>
  <c r="BY117" i="36"/>
  <c r="CA117" i="36"/>
  <c r="BW117" i="36"/>
  <c r="CA140" i="36"/>
  <c r="BY140" i="36"/>
  <c r="BY193" i="36"/>
  <c r="CA193" i="36"/>
  <c r="BW193" i="36"/>
  <c r="BY201" i="36"/>
  <c r="BW201" i="36"/>
  <c r="BY229" i="36"/>
  <c r="CA229" i="36"/>
  <c r="BW229" i="36"/>
  <c r="BW236" i="36"/>
  <c r="BY236" i="36"/>
  <c r="BW244" i="36"/>
  <c r="BY244" i="36"/>
  <c r="BY254" i="36"/>
  <c r="CA254" i="36"/>
  <c r="BW254" i="36"/>
  <c r="BY294" i="36"/>
  <c r="CA294" i="36"/>
  <c r="BW294" i="36"/>
  <c r="BY302" i="36"/>
  <c r="BW302" i="36"/>
  <c r="BY363" i="36"/>
  <c r="CA363" i="36"/>
  <c r="BW363" i="36"/>
  <c r="BY393" i="36"/>
  <c r="CA393" i="36"/>
  <c r="BY441" i="36"/>
  <c r="BW441" i="36"/>
  <c r="BY447" i="36"/>
  <c r="CA447" i="36"/>
  <c r="BY472" i="36"/>
  <c r="BW472" i="36"/>
  <c r="BY478" i="36"/>
  <c r="CA478" i="36"/>
  <c r="BW478" i="36"/>
  <c r="CO56" i="36"/>
  <c r="CM56" i="36"/>
  <c r="CK56" i="36"/>
  <c r="CM158" i="36"/>
  <c r="CO158" i="36"/>
  <c r="CK158" i="36"/>
  <c r="CM194" i="36"/>
  <c r="CK194" i="36"/>
  <c r="CO205" i="36"/>
  <c r="CM205" i="36"/>
  <c r="CO229" i="36"/>
  <c r="CM229" i="36"/>
  <c r="CK229" i="36"/>
  <c r="CK251" i="36"/>
  <c r="CO251" i="36"/>
  <c r="CM251" i="36"/>
  <c r="CO264" i="36"/>
  <c r="CM264" i="36"/>
  <c r="CK264" i="36"/>
  <c r="CK303" i="36"/>
  <c r="CM303" i="36"/>
  <c r="CO368" i="36"/>
  <c r="CM368" i="36"/>
  <c r="BM170" i="36"/>
  <c r="BK170" i="36"/>
  <c r="BK298" i="36"/>
  <c r="BM298" i="36"/>
  <c r="BK356" i="36"/>
  <c r="BM356" i="36"/>
  <c r="BI356" i="36"/>
  <c r="BI361" i="36"/>
  <c r="BK361" i="36"/>
  <c r="BK415" i="36"/>
  <c r="BM415" i="36"/>
  <c r="BY63" i="36"/>
  <c r="BW63" i="36"/>
  <c r="BW479" i="36"/>
  <c r="BY479" i="36"/>
  <c r="CM136" i="36"/>
  <c r="CO136" i="36"/>
  <c r="CK136" i="36"/>
  <c r="CO201" i="36"/>
  <c r="CM201" i="36"/>
  <c r="CM256" i="36"/>
  <c r="CO256" i="36"/>
  <c r="CK256" i="36"/>
  <c r="CO400" i="36"/>
  <c r="CM400" i="36"/>
  <c r="CM494" i="36"/>
  <c r="CO494" i="36"/>
  <c r="CK494" i="36"/>
  <c r="DA72" i="36"/>
  <c r="DC72" i="36"/>
  <c r="CY195" i="36"/>
  <c r="DA195" i="36"/>
  <c r="DC336" i="36"/>
  <c r="DA336" i="36"/>
  <c r="CY336" i="36"/>
  <c r="DQ406" i="36"/>
  <c r="DM406" i="36"/>
  <c r="EA474" i="36"/>
  <c r="EC474" i="36"/>
  <c r="EO83" i="36"/>
  <c r="EQ83" i="36"/>
  <c r="EQ122" i="36"/>
  <c r="EO122" i="36"/>
  <c r="EQ198" i="36"/>
  <c r="EO198" i="36"/>
  <c r="EO392" i="36"/>
  <c r="EQ392" i="36"/>
  <c r="EO412" i="36"/>
  <c r="EQ412" i="36"/>
  <c r="EQ459" i="36"/>
  <c r="EO459" i="36"/>
  <c r="FE152" i="36"/>
  <c r="FC152" i="36"/>
  <c r="FE216" i="36"/>
  <c r="FC216" i="36"/>
  <c r="FC335" i="36"/>
  <c r="FE335" i="36"/>
  <c r="FE431" i="36"/>
  <c r="FG431" i="36"/>
  <c r="FC431" i="36"/>
  <c r="AI499" i="36"/>
  <c r="AG499" i="36"/>
  <c r="AG319" i="36"/>
  <c r="AK319" i="36"/>
  <c r="AI319" i="36"/>
  <c r="AI222" i="36"/>
  <c r="AG222" i="36"/>
  <c r="AI128" i="36"/>
  <c r="AG128" i="36"/>
  <c r="AK128" i="36"/>
  <c r="BM106" i="36"/>
  <c r="BK106" i="36"/>
  <c r="BK114" i="36"/>
  <c r="BI114" i="36"/>
  <c r="BK124" i="36"/>
  <c r="BM124" i="36"/>
  <c r="BI124" i="36"/>
  <c r="BK146" i="36"/>
  <c r="BI146" i="36"/>
  <c r="BK156" i="36"/>
  <c r="BM156" i="36"/>
  <c r="BI156" i="36"/>
  <c r="BI163" i="36"/>
  <c r="BK163" i="36"/>
  <c r="BI171" i="36"/>
  <c r="BK171" i="36"/>
  <c r="BI179" i="36"/>
  <c r="BK179" i="36"/>
  <c r="BK204" i="36"/>
  <c r="BM204" i="36"/>
  <c r="BI204" i="36"/>
  <c r="BK213" i="36"/>
  <c r="BM213" i="36"/>
  <c r="BK223" i="36"/>
  <c r="BM223" i="36"/>
  <c r="BI223" i="36"/>
  <c r="BK227" i="36"/>
  <c r="BM227" i="36"/>
  <c r="BM259" i="36"/>
  <c r="BK259" i="36"/>
  <c r="BI259" i="36"/>
  <c r="BM291" i="36"/>
  <c r="BK291" i="36"/>
  <c r="BI291" i="36"/>
  <c r="BK320" i="36"/>
  <c r="BM320" i="36"/>
  <c r="BK336" i="36"/>
  <c r="BM336" i="36"/>
  <c r="BI336" i="36"/>
  <c r="BK340" i="36"/>
  <c r="BM340" i="36"/>
  <c r="BK344" i="36"/>
  <c r="BI344" i="36"/>
  <c r="BK374" i="36"/>
  <c r="BM374" i="36"/>
  <c r="BI374" i="36"/>
  <c r="BK407" i="36"/>
  <c r="BI407" i="36"/>
  <c r="BM421" i="36"/>
  <c r="BK421" i="36"/>
  <c r="BK428" i="36"/>
  <c r="BM428" i="36"/>
  <c r="BI428" i="36"/>
  <c r="BK432" i="36"/>
  <c r="BM432" i="36"/>
  <c r="BK436" i="36"/>
  <c r="BI436" i="36"/>
  <c r="BM471" i="36"/>
  <c r="BK471" i="36"/>
  <c r="BI471" i="36"/>
  <c r="BY83" i="36"/>
  <c r="BW83" i="36"/>
  <c r="BY167" i="36"/>
  <c r="CA167" i="36"/>
  <c r="BW167" i="36"/>
  <c r="BY349" i="36"/>
  <c r="CA349" i="36"/>
  <c r="BW349" i="36"/>
  <c r="CA355" i="36"/>
  <c r="BY355" i="36"/>
  <c r="BW355" i="36"/>
  <c r="BY367" i="36"/>
  <c r="CA367" i="36"/>
  <c r="BW367" i="36"/>
  <c r="BW467" i="36"/>
  <c r="BY467" i="36"/>
  <c r="CO168" i="36"/>
  <c r="CM168" i="36"/>
  <c r="CK168" i="36"/>
  <c r="CM172" i="36"/>
  <c r="CO172" i="36"/>
  <c r="CK172" i="36"/>
  <c r="CK179" i="36"/>
  <c r="CO179" i="36"/>
  <c r="CO276" i="36"/>
  <c r="CM276" i="36"/>
  <c r="CK276" i="36"/>
  <c r="CM280" i="36"/>
  <c r="CO280" i="36"/>
  <c r="CK280" i="36"/>
  <c r="CK287" i="36"/>
  <c r="CO287" i="36"/>
  <c r="CK362" i="36"/>
  <c r="CO362" i="36"/>
  <c r="CK415" i="36"/>
  <c r="CM415" i="36"/>
  <c r="CO289" i="36"/>
  <c r="CM289" i="36"/>
  <c r="CM308" i="36"/>
  <c r="CO308" i="36"/>
  <c r="CK308" i="36"/>
  <c r="CO334" i="36"/>
  <c r="CM334" i="36"/>
  <c r="CO367" i="36"/>
  <c r="CM367" i="36"/>
  <c r="CM405" i="36"/>
  <c r="CK405" i="36"/>
  <c r="CK410" i="36"/>
  <c r="CO410" i="36"/>
  <c r="CM410" i="36"/>
  <c r="CM435" i="36"/>
  <c r="CO435" i="36"/>
  <c r="CM440" i="36"/>
  <c r="CO440" i="36"/>
  <c r="CK440" i="36"/>
  <c r="DA98" i="36"/>
  <c r="CY98" i="36"/>
  <c r="DA122" i="36"/>
  <c r="DC122" i="36"/>
  <c r="CY122" i="36"/>
  <c r="DA132" i="36"/>
  <c r="DC132" i="36"/>
  <c r="DA172" i="36"/>
  <c r="CY172" i="36"/>
  <c r="CY207" i="36"/>
  <c r="DC207" i="36"/>
  <c r="CY271" i="36"/>
  <c r="DC271" i="36"/>
  <c r="CY378" i="36"/>
  <c r="DC378" i="36"/>
  <c r="DA378" i="36"/>
  <c r="CY382" i="36"/>
  <c r="DA382" i="36"/>
  <c r="DC423" i="36"/>
  <c r="CY423" i="36"/>
  <c r="DO98" i="36"/>
  <c r="DQ98" i="36"/>
  <c r="DM98" i="36"/>
  <c r="DO216" i="36"/>
  <c r="DQ216" i="36"/>
  <c r="DM216" i="36"/>
  <c r="DO242" i="36"/>
  <c r="DQ242" i="36"/>
  <c r="DM242" i="36"/>
  <c r="DO270" i="36"/>
  <c r="DQ270" i="36"/>
  <c r="DM270" i="36"/>
  <c r="DO342" i="36"/>
  <c r="DQ342" i="36"/>
  <c r="DM342" i="36"/>
  <c r="DM478" i="36"/>
  <c r="DQ478" i="36"/>
  <c r="DO478" i="36"/>
  <c r="DQ483" i="36"/>
  <c r="DO483" i="36"/>
  <c r="EC68" i="36"/>
  <c r="EA68" i="36"/>
  <c r="EE68" i="36"/>
  <c r="EC172" i="36"/>
  <c r="EA172" i="36"/>
  <c r="BI474" i="36"/>
  <c r="BI475" i="36"/>
  <c r="BI495" i="36"/>
  <c r="BI496" i="36"/>
  <c r="BI506" i="36"/>
  <c r="BW59" i="36"/>
  <c r="BW65" i="36"/>
  <c r="BW69" i="36"/>
  <c r="BW91" i="36"/>
  <c r="BY92" i="36"/>
  <c r="BW99" i="36"/>
  <c r="BW105" i="36"/>
  <c r="BW111" i="36"/>
  <c r="BY112" i="36"/>
  <c r="BY116" i="36"/>
  <c r="CB116" i="36" s="1"/>
  <c r="BW129" i="36"/>
  <c r="BW133" i="36"/>
  <c r="BW149" i="36"/>
  <c r="BW157" i="36"/>
  <c r="BW165" i="36"/>
  <c r="BW183" i="36"/>
  <c r="BW187" i="36"/>
  <c r="BW209" i="36"/>
  <c r="BW217" i="36"/>
  <c r="BW223" i="36"/>
  <c r="BY224" i="36"/>
  <c r="BY228" i="36"/>
  <c r="BW239" i="36"/>
  <c r="BW247" i="36"/>
  <c r="CA250" i="36"/>
  <c r="BW266" i="36"/>
  <c r="BW270" i="36"/>
  <c r="BW284" i="36"/>
  <c r="BW288" i="36"/>
  <c r="BW310" i="36"/>
  <c r="BW317" i="36"/>
  <c r="BW323" i="36"/>
  <c r="BW361" i="36"/>
  <c r="BW379" i="36"/>
  <c r="BW383" i="36"/>
  <c r="BW397" i="36"/>
  <c r="CA403" i="36"/>
  <c r="BY415" i="36"/>
  <c r="CA421" i="36"/>
  <c r="BW435" i="36"/>
  <c r="BW443" i="36"/>
  <c r="BW449" i="36"/>
  <c r="CA453" i="36"/>
  <c r="BW466" i="36"/>
  <c r="BW474" i="36"/>
  <c r="BY475" i="36"/>
  <c r="CA494" i="36"/>
  <c r="BW499" i="36"/>
  <c r="BW503" i="36"/>
  <c r="CK72" i="36"/>
  <c r="CK88" i="36"/>
  <c r="CK112" i="36"/>
  <c r="CM116" i="36"/>
  <c r="CO122" i="36"/>
  <c r="CP122" i="36" s="1"/>
  <c r="CO127" i="36"/>
  <c r="CK144" i="36"/>
  <c r="CM149" i="36"/>
  <c r="CM163" i="36"/>
  <c r="CK164" i="36"/>
  <c r="CM169" i="36"/>
  <c r="CM184" i="36"/>
  <c r="CM191" i="36"/>
  <c r="CM207" i="36"/>
  <c r="CK213" i="36"/>
  <c r="CK218" i="36"/>
  <c r="CM233" i="36"/>
  <c r="CP233" i="36" s="1"/>
  <c r="CK236" i="36"/>
  <c r="CK240" i="36"/>
  <c r="CK248" i="36"/>
  <c r="CM255" i="36"/>
  <c r="CM271" i="36"/>
  <c r="CK272" i="36"/>
  <c r="CM277" i="36"/>
  <c r="CK300" i="36"/>
  <c r="CM300" i="36"/>
  <c r="CK333" i="36"/>
  <c r="CO333" i="36"/>
  <c r="CK334" i="36"/>
  <c r="CM349" i="36"/>
  <c r="CM354" i="36"/>
  <c r="CO354" i="36"/>
  <c r="CK354" i="36"/>
  <c r="CK366" i="36"/>
  <c r="CO366" i="36"/>
  <c r="CK367" i="36"/>
  <c r="CM371" i="36"/>
  <c r="CO371" i="36"/>
  <c r="CK435" i="36"/>
  <c r="CO506" i="36"/>
  <c r="CM506" i="36"/>
  <c r="CK506" i="36"/>
  <c r="CY93" i="36"/>
  <c r="DA93" i="36"/>
  <c r="DA104" i="36"/>
  <c r="DC104" i="36"/>
  <c r="CY167" i="36"/>
  <c r="DA167" i="36"/>
  <c r="DA178" i="36"/>
  <c r="DC178" i="36"/>
  <c r="CY227" i="36"/>
  <c r="DA227" i="36"/>
  <c r="CY323" i="36"/>
  <c r="DC323" i="36"/>
  <c r="DA323" i="36"/>
  <c r="CY327" i="36"/>
  <c r="DC327" i="36"/>
  <c r="DA327" i="36"/>
  <c r="CY331" i="36"/>
  <c r="DC331" i="36"/>
  <c r="DA331" i="36"/>
  <c r="CY335" i="36"/>
  <c r="DC335" i="36"/>
  <c r="DA335" i="36"/>
  <c r="DC442" i="36"/>
  <c r="CY442" i="36"/>
  <c r="DO64" i="36"/>
  <c r="DM64" i="36"/>
  <c r="DO108" i="36"/>
  <c r="DQ108" i="36"/>
  <c r="DM108" i="36"/>
  <c r="DO150" i="36"/>
  <c r="DQ150" i="36"/>
  <c r="DM150" i="36"/>
  <c r="DM183" i="36"/>
  <c r="DO183" i="36"/>
  <c r="DQ248" i="36"/>
  <c r="DO248" i="36"/>
  <c r="DM248" i="36"/>
  <c r="DO351" i="36"/>
  <c r="DM351" i="36"/>
  <c r="DO373" i="36"/>
  <c r="DQ373" i="36"/>
  <c r="DM373" i="36"/>
  <c r="DO383" i="36"/>
  <c r="DQ383" i="36"/>
  <c r="DM383" i="36"/>
  <c r="DQ394" i="36"/>
  <c r="DO394" i="36"/>
  <c r="DM394" i="36"/>
  <c r="EC116" i="36"/>
  <c r="EE116" i="36"/>
  <c r="EA116" i="36"/>
  <c r="EC128" i="36"/>
  <c r="EE128" i="36"/>
  <c r="EA128" i="36"/>
  <c r="EC162" i="36"/>
  <c r="EA162" i="36"/>
  <c r="BM101" i="36"/>
  <c r="BK115" i="36"/>
  <c r="BK123" i="36"/>
  <c r="BK147" i="36"/>
  <c r="BK155" i="36"/>
  <c r="BK203" i="36"/>
  <c r="BI255" i="36"/>
  <c r="BK256" i="36"/>
  <c r="BI283" i="36"/>
  <c r="BK284" i="36"/>
  <c r="BK288" i="36"/>
  <c r="BI302" i="36"/>
  <c r="BI308" i="36"/>
  <c r="BK309" i="36"/>
  <c r="BK313" i="36"/>
  <c r="BI352" i="36"/>
  <c r="BI366" i="36"/>
  <c r="BI372" i="36"/>
  <c r="BK373" i="36"/>
  <c r="BI397" i="36"/>
  <c r="BK398" i="36"/>
  <c r="BI409" i="36"/>
  <c r="BK410" i="36"/>
  <c r="BI425" i="36"/>
  <c r="BK474" i="36"/>
  <c r="BI484" i="36"/>
  <c r="BK495" i="36"/>
  <c r="BI498" i="36"/>
  <c r="BW61" i="36"/>
  <c r="CA65" i="36"/>
  <c r="BY68" i="36"/>
  <c r="CB68" i="36" s="1"/>
  <c r="CA69" i="36"/>
  <c r="CA91" i="36"/>
  <c r="CA111" i="36"/>
  <c r="BW121" i="36"/>
  <c r="BW127" i="36"/>
  <c r="BY128" i="36"/>
  <c r="CA129" i="36"/>
  <c r="BY132" i="36"/>
  <c r="CB132" i="36" s="1"/>
  <c r="CA133" i="36"/>
  <c r="BW153" i="36"/>
  <c r="CA165" i="36"/>
  <c r="BW175" i="36"/>
  <c r="BW181" i="36"/>
  <c r="CA183" i="36"/>
  <c r="CA187" i="36"/>
  <c r="BW199" i="36"/>
  <c r="CA209" i="36"/>
  <c r="BW219" i="36"/>
  <c r="CA223" i="36"/>
  <c r="BW233" i="36"/>
  <c r="BW241" i="36"/>
  <c r="BW258" i="36"/>
  <c r="BW264" i="36"/>
  <c r="CA266" i="36"/>
  <c r="BY270" i="36"/>
  <c r="BW276" i="36"/>
  <c r="BW282" i="36"/>
  <c r="CA284" i="36"/>
  <c r="CA288" i="36"/>
  <c r="BW300" i="36"/>
  <c r="CA310" i="36"/>
  <c r="CA361" i="36"/>
  <c r="BW371" i="36"/>
  <c r="BW377" i="36"/>
  <c r="CA379" i="36"/>
  <c r="CA383" i="36"/>
  <c r="BW399" i="36"/>
  <c r="BW425" i="36"/>
  <c r="CA443" i="36"/>
  <c r="CA449" i="36"/>
  <c r="CB449" i="36" s="1"/>
  <c r="BW457" i="36"/>
  <c r="CA462" i="36"/>
  <c r="CA474" i="36"/>
  <c r="CA486" i="36"/>
  <c r="CB486" i="36" s="1"/>
  <c r="BY491" i="36"/>
  <c r="BW496" i="36"/>
  <c r="BY500" i="36"/>
  <c r="CA503" i="36"/>
  <c r="CB503" i="36" s="1"/>
  <c r="CK62" i="36"/>
  <c r="CO63" i="36"/>
  <c r="CM69" i="36"/>
  <c r="CO72" i="36"/>
  <c r="CK78" i="36"/>
  <c r="CO79" i="36"/>
  <c r="CM85" i="36"/>
  <c r="CO88" i="36"/>
  <c r="CP88" i="36" s="1"/>
  <c r="CK94" i="36"/>
  <c r="CO95" i="36"/>
  <c r="CO144" i="36"/>
  <c r="CO163" i="36"/>
  <c r="CO174" i="36"/>
  <c r="CM181" i="36"/>
  <c r="CM196" i="36"/>
  <c r="CM239" i="36"/>
  <c r="CO240" i="36"/>
  <c r="CO271" i="36"/>
  <c r="CO282" i="36"/>
  <c r="CM330" i="36"/>
  <c r="CO330" i="36"/>
  <c r="CM338" i="36"/>
  <c r="CO338" i="36"/>
  <c r="CK371" i="36"/>
  <c r="CM389" i="36"/>
  <c r="CK389" i="36"/>
  <c r="CM409" i="36"/>
  <c r="CO409" i="36"/>
  <c r="CK409" i="36"/>
  <c r="CM411" i="36"/>
  <c r="CK411" i="36"/>
  <c r="CK429" i="36"/>
  <c r="DA66" i="36"/>
  <c r="CY66" i="36"/>
  <c r="DA116" i="36"/>
  <c r="DC116" i="36"/>
  <c r="DA140" i="36"/>
  <c r="CY140" i="36"/>
  <c r="CY239" i="36"/>
  <c r="DC239" i="36"/>
  <c r="CY303" i="36"/>
  <c r="DC303" i="36"/>
  <c r="DC379" i="36"/>
  <c r="DA379" i="36"/>
  <c r="CY379" i="36"/>
  <c r="DA390" i="36"/>
  <c r="CY390" i="36"/>
  <c r="DC431" i="36"/>
  <c r="DA431" i="36"/>
  <c r="CY431" i="36"/>
  <c r="DC453" i="36"/>
  <c r="DA453" i="36"/>
  <c r="CY453" i="36"/>
  <c r="DO82" i="36"/>
  <c r="DQ82" i="36"/>
  <c r="DM82" i="36"/>
  <c r="DO302" i="36"/>
  <c r="DM302" i="36"/>
  <c r="DO377" i="36"/>
  <c r="DQ377" i="36"/>
  <c r="DQ413" i="36"/>
  <c r="DO413" i="36"/>
  <c r="DM413" i="36"/>
  <c r="DO435" i="36"/>
  <c r="DQ435" i="36"/>
  <c r="DM435" i="36"/>
  <c r="DO437" i="36"/>
  <c r="DQ437" i="36"/>
  <c r="DM437" i="36"/>
  <c r="EC76" i="36"/>
  <c r="EE76" i="36"/>
  <c r="EA76" i="36"/>
  <c r="EC106" i="36"/>
  <c r="EE106" i="36"/>
  <c r="EA106" i="36"/>
  <c r="EC110" i="36"/>
  <c r="EE110" i="36"/>
  <c r="EA110" i="36"/>
  <c r="CO454" i="36"/>
  <c r="CO478" i="36"/>
  <c r="CO481" i="36"/>
  <c r="CM482" i="36"/>
  <c r="DC58" i="36"/>
  <c r="DC84" i="36"/>
  <c r="DC90" i="36"/>
  <c r="DA126" i="36"/>
  <c r="DC158" i="36"/>
  <c r="DC164" i="36"/>
  <c r="DC191" i="36"/>
  <c r="DA192" i="36"/>
  <c r="DC203" i="36"/>
  <c r="DA204" i="36"/>
  <c r="DC235" i="36"/>
  <c r="DA236" i="36"/>
  <c r="DC267" i="36"/>
  <c r="DA268" i="36"/>
  <c r="DC398" i="36"/>
  <c r="DA399" i="36"/>
  <c r="DC402" i="36"/>
  <c r="DA403" i="36"/>
  <c r="DQ56" i="36"/>
  <c r="DQ76" i="36"/>
  <c r="DQ86" i="36"/>
  <c r="DQ120" i="36"/>
  <c r="DQ184" i="36"/>
  <c r="DQ194" i="36"/>
  <c r="DQ210" i="36"/>
  <c r="DQ220" i="36"/>
  <c r="DQ250" i="36"/>
  <c r="DQ256" i="36"/>
  <c r="DQ276" i="36"/>
  <c r="DQ324" i="36"/>
  <c r="DO328" i="36"/>
  <c r="DQ330" i="36"/>
  <c r="DO344" i="36"/>
  <c r="DQ346" i="36"/>
  <c r="DR346" i="36" s="1"/>
  <c r="DQ363" i="36"/>
  <c r="DO405" i="36"/>
  <c r="DQ417" i="36"/>
  <c r="DQ422" i="36"/>
  <c r="DO422" i="36"/>
  <c r="DM422" i="36"/>
  <c r="DM466" i="36"/>
  <c r="DO466" i="36"/>
  <c r="DQ482" i="36"/>
  <c r="DO482" i="36"/>
  <c r="DQ504" i="36"/>
  <c r="DM504" i="36"/>
  <c r="EC164" i="36"/>
  <c r="EA164" i="36"/>
  <c r="EC186" i="36"/>
  <c r="EA186" i="36"/>
  <c r="EA197" i="36"/>
  <c r="EC197" i="36"/>
  <c r="EC259" i="36"/>
  <c r="EA259" i="36"/>
  <c r="EC481" i="36"/>
  <c r="EE481" i="36"/>
  <c r="EE496" i="36"/>
  <c r="EA496" i="36"/>
  <c r="EQ72" i="36"/>
  <c r="EO72" i="36"/>
  <c r="EO163" i="36"/>
  <c r="EQ163" i="36"/>
  <c r="EQ236" i="36"/>
  <c r="ES236" i="36"/>
  <c r="EO236" i="36"/>
  <c r="EQ353" i="36"/>
  <c r="ES353" i="36"/>
  <c r="EO353" i="36"/>
  <c r="ES467" i="36"/>
  <c r="EO467" i="36"/>
  <c r="ES476" i="36"/>
  <c r="EO476" i="36"/>
  <c r="FE69" i="36"/>
  <c r="FC69" i="36"/>
  <c r="CM288" i="36"/>
  <c r="CO294" i="36"/>
  <c r="CO299" i="36"/>
  <c r="CK316" i="36"/>
  <c r="CM321" i="36"/>
  <c r="CK328" i="36"/>
  <c r="CK344" i="36"/>
  <c r="CO373" i="36"/>
  <c r="CP373" i="36" s="1"/>
  <c r="CK388" i="36"/>
  <c r="CK420" i="36"/>
  <c r="CK421" i="36"/>
  <c r="CK427" i="36"/>
  <c r="CK431" i="36"/>
  <c r="CK446" i="36"/>
  <c r="CK456" i="36"/>
  <c r="CK462" i="36"/>
  <c r="CM466" i="36"/>
  <c r="CK474" i="36"/>
  <c r="CK487" i="36"/>
  <c r="CY56" i="36"/>
  <c r="CY60" i="36"/>
  <c r="CY68" i="36"/>
  <c r="DA69" i="36"/>
  <c r="CY74" i="36"/>
  <c r="DC78" i="36"/>
  <c r="CY92" i="36"/>
  <c r="CY100" i="36"/>
  <c r="DA101" i="36"/>
  <c r="CY106" i="36"/>
  <c r="DC110" i="36"/>
  <c r="CY142" i="36"/>
  <c r="CY148" i="36"/>
  <c r="DC152" i="36"/>
  <c r="CY166" i="36"/>
  <c r="CY174" i="36"/>
  <c r="DA175" i="36"/>
  <c r="CY180" i="36"/>
  <c r="DA184" i="36"/>
  <c r="CY212" i="36"/>
  <c r="DA219" i="36"/>
  <c r="CY220" i="36"/>
  <c r="DA224" i="36"/>
  <c r="CY244" i="36"/>
  <c r="DA251" i="36"/>
  <c r="DD251" i="36" s="1"/>
  <c r="CY252" i="36"/>
  <c r="DA256" i="36"/>
  <c r="CY276" i="36"/>
  <c r="DA283" i="36"/>
  <c r="CY284" i="36"/>
  <c r="DC290" i="36"/>
  <c r="DA295" i="36"/>
  <c r="CY296" i="36"/>
  <c r="DA300" i="36"/>
  <c r="DA358" i="36"/>
  <c r="CY359" i="36"/>
  <c r="CY363" i="36"/>
  <c r="CY387" i="36"/>
  <c r="DA422" i="36"/>
  <c r="DA430" i="36"/>
  <c r="DA441" i="36"/>
  <c r="DA463" i="36"/>
  <c r="CY464" i="36"/>
  <c r="DA467" i="36"/>
  <c r="CY468" i="36"/>
  <c r="DA471" i="36"/>
  <c r="CY472" i="36"/>
  <c r="DM60" i="36"/>
  <c r="DQ70" i="36"/>
  <c r="DM96" i="36"/>
  <c r="DM132" i="36"/>
  <c r="DM142" i="36"/>
  <c r="DQ162" i="36"/>
  <c r="DM174" i="36"/>
  <c r="DQ204" i="36"/>
  <c r="DQ264" i="36"/>
  <c r="DQ334" i="36"/>
  <c r="DR334" i="36" s="1"/>
  <c r="DQ421" i="36"/>
  <c r="DO421" i="36"/>
  <c r="DO457" i="36"/>
  <c r="DQ457" i="36"/>
  <c r="DO458" i="36"/>
  <c r="DO474" i="36"/>
  <c r="DM474" i="36"/>
  <c r="EE72" i="36"/>
  <c r="EC72" i="36"/>
  <c r="EA72" i="36"/>
  <c r="EC84" i="36"/>
  <c r="EE84" i="36"/>
  <c r="EA84" i="36"/>
  <c r="EC96" i="36"/>
  <c r="EE96" i="36"/>
  <c r="EA96" i="36"/>
  <c r="EC138" i="36"/>
  <c r="EE138" i="36"/>
  <c r="EA138" i="36"/>
  <c r="EE142" i="36"/>
  <c r="EC142" i="36"/>
  <c r="EC148" i="36"/>
  <c r="EE148" i="36"/>
  <c r="EA148" i="36"/>
  <c r="EC150" i="36"/>
  <c r="EE150" i="36"/>
  <c r="EA181" i="36"/>
  <c r="EC181" i="36"/>
  <c r="EA205" i="36"/>
  <c r="EC205" i="36"/>
  <c r="EC335" i="36"/>
  <c r="EE335" i="36"/>
  <c r="EA335" i="36"/>
  <c r="EE385" i="36"/>
  <c r="EA385" i="36"/>
  <c r="EC445" i="36"/>
  <c r="EE445" i="36"/>
  <c r="EA445" i="36"/>
  <c r="EC471" i="36"/>
  <c r="EE471" i="36"/>
  <c r="EA471" i="36"/>
  <c r="EQ80" i="36"/>
  <c r="EO80" i="36"/>
  <c r="EQ114" i="36"/>
  <c r="EO114" i="36"/>
  <c r="EQ240" i="36"/>
  <c r="ES240" i="36"/>
  <c r="EO240" i="36"/>
  <c r="EQ371" i="36"/>
  <c r="EO371" i="36"/>
  <c r="EQ409" i="36"/>
  <c r="ES409" i="36"/>
  <c r="EO409" i="36"/>
  <c r="ES427" i="36"/>
  <c r="EO427" i="36"/>
  <c r="EQ437" i="36"/>
  <c r="ES437" i="36"/>
  <c r="ES504" i="36"/>
  <c r="EO504" i="36"/>
  <c r="FE114" i="36"/>
  <c r="FG114" i="36"/>
  <c r="FC114" i="36"/>
  <c r="FE120" i="36"/>
  <c r="FC120" i="36"/>
  <c r="DO423" i="36"/>
  <c r="DM423" i="36"/>
  <c r="DO447" i="36"/>
  <c r="DQ447" i="36"/>
  <c r="DQ467" i="36"/>
  <c r="DO467" i="36"/>
  <c r="DQ488" i="36"/>
  <c r="DM488" i="36"/>
  <c r="DO502" i="36"/>
  <c r="DM502" i="36"/>
  <c r="EC56" i="36"/>
  <c r="EE56" i="36"/>
  <c r="EC178" i="36"/>
  <c r="EA178" i="36"/>
  <c r="EC196" i="36"/>
  <c r="EA196" i="36"/>
  <c r="EE238" i="36"/>
  <c r="EC238" i="36"/>
  <c r="EA238" i="36"/>
  <c r="EC267" i="36"/>
  <c r="EE267" i="36"/>
  <c r="EA267" i="36"/>
  <c r="EC341" i="36"/>
  <c r="EE341" i="36"/>
  <c r="EA341" i="36"/>
  <c r="EC430" i="36"/>
  <c r="EE430" i="36"/>
  <c r="EA430" i="36"/>
  <c r="EO75" i="36"/>
  <c r="EQ75" i="36"/>
  <c r="EO147" i="36"/>
  <c r="EQ147" i="36"/>
  <c r="EO179" i="36"/>
  <c r="EQ179" i="36"/>
  <c r="EQ192" i="36"/>
  <c r="ES192" i="36"/>
  <c r="EO192" i="36"/>
  <c r="EQ244" i="36"/>
  <c r="ES244" i="36"/>
  <c r="EO244" i="36"/>
  <c r="ES308" i="36"/>
  <c r="EO308" i="36"/>
  <c r="ES341" i="36"/>
  <c r="EO341" i="36"/>
  <c r="EQ395" i="36"/>
  <c r="ES395" i="36"/>
  <c r="ES447" i="36"/>
  <c r="EO447" i="36"/>
  <c r="EQ486" i="36"/>
  <c r="ES486" i="36"/>
  <c r="FG94" i="36"/>
  <c r="FE94" i="36"/>
  <c r="FE106" i="36"/>
  <c r="FC106" i="36"/>
  <c r="FE122" i="36"/>
  <c r="FG122" i="36"/>
  <c r="FC122" i="36"/>
  <c r="FE246" i="36"/>
  <c r="FC246" i="36"/>
  <c r="FE298" i="36"/>
  <c r="FC298" i="36"/>
  <c r="FE399" i="36"/>
  <c r="FC399" i="36"/>
  <c r="FE437" i="36"/>
  <c r="FC437" i="36"/>
  <c r="AI503" i="36"/>
  <c r="AG503" i="36"/>
  <c r="AI387" i="36"/>
  <c r="AG387" i="36"/>
  <c r="AK387" i="36"/>
  <c r="AK287" i="36"/>
  <c r="AG287" i="36"/>
  <c r="AI287" i="36"/>
  <c r="EA204" i="36"/>
  <c r="EA210" i="36"/>
  <c r="EA218" i="36"/>
  <c r="EA230" i="36"/>
  <c r="EA234" i="36"/>
  <c r="EA249" i="36"/>
  <c r="EA275" i="36"/>
  <c r="EA281" i="36"/>
  <c r="EE305" i="36"/>
  <c r="EA349" i="36"/>
  <c r="EA357" i="36"/>
  <c r="EA381" i="36"/>
  <c r="EA408" i="36"/>
  <c r="EA415" i="36"/>
  <c r="EA426" i="36"/>
  <c r="EA438" i="36"/>
  <c r="EE465" i="36"/>
  <c r="EA480" i="36"/>
  <c r="EO58" i="36"/>
  <c r="EO74" i="36"/>
  <c r="EO82" i="36"/>
  <c r="EO88" i="36"/>
  <c r="EQ91" i="36"/>
  <c r="EO96" i="36"/>
  <c r="EQ143" i="36"/>
  <c r="EQ159" i="36"/>
  <c r="EQ175" i="36"/>
  <c r="ES186" i="36"/>
  <c r="EO200" i="36"/>
  <c r="EO204" i="36"/>
  <c r="EO208" i="36"/>
  <c r="EO212" i="36"/>
  <c r="EO216" i="36"/>
  <c r="EO220" i="36"/>
  <c r="EO224" i="36"/>
  <c r="EO228" i="36"/>
  <c r="EO232" i="36"/>
  <c r="EO250" i="36"/>
  <c r="EO254" i="36"/>
  <c r="EO258" i="36"/>
  <c r="EO262" i="36"/>
  <c r="EO266" i="36"/>
  <c r="EO270" i="36"/>
  <c r="EO274" i="36"/>
  <c r="EO278" i="36"/>
  <c r="EO282" i="36"/>
  <c r="EO286" i="36"/>
  <c r="EO290" i="36"/>
  <c r="EQ307" i="36"/>
  <c r="EO316" i="36"/>
  <c r="EO317" i="36"/>
  <c r="EO324" i="36"/>
  <c r="EO345" i="36"/>
  <c r="EQ356" i="36"/>
  <c r="EO379" i="36"/>
  <c r="EQ380" i="36"/>
  <c r="EO405" i="36"/>
  <c r="EQ408" i="36"/>
  <c r="EO426" i="36"/>
  <c r="EQ433" i="36"/>
  <c r="EQ434" i="36"/>
  <c r="EO439" i="36"/>
  <c r="EO451" i="36"/>
  <c r="EQ454" i="36"/>
  <c r="EQ466" i="36"/>
  <c r="EO475" i="36"/>
  <c r="ES498" i="36"/>
  <c r="ES506" i="36"/>
  <c r="FC57" i="36"/>
  <c r="FE93" i="36"/>
  <c r="FG93" i="36"/>
  <c r="FC93" i="36"/>
  <c r="FE144" i="36"/>
  <c r="FC144" i="36"/>
  <c r="FE224" i="36"/>
  <c r="FC224" i="36"/>
  <c r="FE306" i="36"/>
  <c r="FC306" i="36"/>
  <c r="FC343" i="36"/>
  <c r="FE343" i="36"/>
  <c r="FE405" i="36"/>
  <c r="FG405" i="36"/>
  <c r="FC405" i="36"/>
  <c r="FE445" i="36"/>
  <c r="FC445" i="36"/>
  <c r="AI495" i="36"/>
  <c r="AG495" i="36"/>
  <c r="AI345" i="36"/>
  <c r="AG345" i="36"/>
  <c r="AK345" i="36"/>
  <c r="DQ425" i="36"/>
  <c r="DM462" i="36"/>
  <c r="DQ490" i="36"/>
  <c r="EA64" i="36"/>
  <c r="EA94" i="36"/>
  <c r="EA126" i="36"/>
  <c r="EA212" i="36"/>
  <c r="EC213" i="36"/>
  <c r="EE218" i="36"/>
  <c r="EF218" i="36" s="1"/>
  <c r="EA226" i="36"/>
  <c r="EE234" i="36"/>
  <c r="EA243" i="36"/>
  <c r="EA251" i="36"/>
  <c r="EE275" i="36"/>
  <c r="EA283" i="36"/>
  <c r="EA289" i="36"/>
  <c r="EA309" i="36"/>
  <c r="EA317" i="36"/>
  <c r="EA365" i="36"/>
  <c r="EA383" i="36"/>
  <c r="EA392" i="36"/>
  <c r="EA400" i="36"/>
  <c r="EE408" i="36"/>
  <c r="EE426" i="36"/>
  <c r="EE438" i="36"/>
  <c r="EC452" i="36"/>
  <c r="EA453" i="36"/>
  <c r="EA464" i="36"/>
  <c r="ES58" i="36"/>
  <c r="EO68" i="36"/>
  <c r="EO90" i="36"/>
  <c r="EO98" i="36"/>
  <c r="EQ99" i="36"/>
  <c r="EO104" i="36"/>
  <c r="EQ107" i="36"/>
  <c r="EO128" i="36"/>
  <c r="EQ131" i="36"/>
  <c r="EO136" i="36"/>
  <c r="EQ151" i="36"/>
  <c r="EQ167" i="36"/>
  <c r="EQ183" i="36"/>
  <c r="EO196" i="36"/>
  <c r="ES200" i="36"/>
  <c r="ES204" i="36"/>
  <c r="ES208" i="36"/>
  <c r="ES212" i="36"/>
  <c r="ES216" i="36"/>
  <c r="ES220" i="36"/>
  <c r="ES224" i="36"/>
  <c r="ES228" i="36"/>
  <c r="ES232" i="36"/>
  <c r="EO238" i="36"/>
  <c r="EO242" i="36"/>
  <c r="EO246" i="36"/>
  <c r="ES250" i="36"/>
  <c r="ES254" i="36"/>
  <c r="ES258" i="36"/>
  <c r="ES262" i="36"/>
  <c r="ES266" i="36"/>
  <c r="ES270" i="36"/>
  <c r="ES274" i="36"/>
  <c r="ES278" i="36"/>
  <c r="ES282" i="36"/>
  <c r="ES286" i="36"/>
  <c r="ES290" i="36"/>
  <c r="ES299" i="36"/>
  <c r="EQ316" i="36"/>
  <c r="EQ323" i="36"/>
  <c r="EQ331" i="36"/>
  <c r="EO332" i="36"/>
  <c r="EO333" i="36"/>
  <c r="EO361" i="36"/>
  <c r="EO369" i="36"/>
  <c r="ES379" i="36"/>
  <c r="EQ384" i="36"/>
  <c r="EO385" i="36"/>
  <c r="EQ404" i="36"/>
  <c r="ES405" i="36"/>
  <c r="EO417" i="36"/>
  <c r="EQ420" i="36"/>
  <c r="EQ425" i="36"/>
  <c r="ES433" i="36"/>
  <c r="EO443" i="36"/>
  <c r="EQ474" i="36"/>
  <c r="EO480" i="36"/>
  <c r="ES490" i="36"/>
  <c r="EO500" i="36"/>
  <c r="FC59" i="36"/>
  <c r="FG90" i="36"/>
  <c r="FE90" i="36"/>
  <c r="FE208" i="36"/>
  <c r="FG208" i="36"/>
  <c r="FC208" i="36"/>
  <c r="FE266" i="36"/>
  <c r="FC266" i="36"/>
  <c r="FE314" i="36"/>
  <c r="FC314" i="36"/>
  <c r="FE385" i="36"/>
  <c r="FG385" i="36"/>
  <c r="FC385" i="36"/>
  <c r="FE453" i="36"/>
  <c r="FC453" i="36"/>
  <c r="AG485" i="36"/>
  <c r="AI485" i="36"/>
  <c r="AK485" i="36"/>
  <c r="AI359" i="36"/>
  <c r="AG359" i="36"/>
  <c r="AK359" i="36"/>
  <c r="AI309" i="36"/>
  <c r="AG309" i="36"/>
  <c r="AI463" i="36"/>
  <c r="AK463" i="36"/>
  <c r="AI431" i="36"/>
  <c r="AG431" i="36"/>
  <c r="AI423" i="36"/>
  <c r="AG423" i="36"/>
  <c r="AI415" i="36"/>
  <c r="AG415" i="36"/>
  <c r="AI407" i="36"/>
  <c r="AG407" i="36"/>
  <c r="AI399" i="36"/>
  <c r="AG399" i="36"/>
  <c r="AK365" i="36"/>
  <c r="AG365" i="36"/>
  <c r="AI343" i="36"/>
  <c r="AG343" i="36"/>
  <c r="AI335" i="36"/>
  <c r="AG335" i="36"/>
  <c r="AG299" i="36"/>
  <c r="AK299" i="36"/>
  <c r="AI249" i="36"/>
  <c r="AG249" i="36"/>
  <c r="AI241" i="36"/>
  <c r="AG241" i="36"/>
  <c r="AI190" i="36"/>
  <c r="AG190" i="36"/>
  <c r="AI78" i="36"/>
  <c r="AG78" i="36"/>
  <c r="AK78" i="36"/>
  <c r="FC168" i="36"/>
  <c r="FC184" i="36"/>
  <c r="FC192" i="36"/>
  <c r="FE199" i="36"/>
  <c r="FC232" i="36"/>
  <c r="FC240" i="36"/>
  <c r="FC248" i="36"/>
  <c r="FC254" i="36"/>
  <c r="FC260" i="36"/>
  <c r="FC268" i="36"/>
  <c r="FC276" i="36"/>
  <c r="FE277" i="36"/>
  <c r="FC280" i="36"/>
  <c r="FC288" i="36"/>
  <c r="FC300" i="36"/>
  <c r="FC308" i="36"/>
  <c r="FC316" i="36"/>
  <c r="FC320" i="36"/>
  <c r="FE323" i="36"/>
  <c r="FC328" i="36"/>
  <c r="FC345" i="36"/>
  <c r="FC351" i="36"/>
  <c r="FC393" i="36"/>
  <c r="FC401" i="36"/>
  <c r="FC415" i="36"/>
  <c r="FC421" i="36"/>
  <c r="FC439" i="36"/>
  <c r="FC447" i="36"/>
  <c r="FC455" i="36"/>
  <c r="FC472" i="36"/>
  <c r="FC480" i="36"/>
  <c r="FC488" i="36"/>
  <c r="AG481" i="36"/>
  <c r="AI475" i="36"/>
  <c r="AG475" i="36"/>
  <c r="AI461" i="36"/>
  <c r="AI450" i="36"/>
  <c r="AG447" i="36"/>
  <c r="AI373" i="36"/>
  <c r="AG373" i="36"/>
  <c r="AI349" i="36"/>
  <c r="AG349" i="36"/>
  <c r="AG336" i="36"/>
  <c r="AI336" i="36"/>
  <c r="AI239" i="36"/>
  <c r="AG239" i="36"/>
  <c r="AK231" i="36"/>
  <c r="AG231" i="36"/>
  <c r="AI216" i="36"/>
  <c r="AG216" i="36"/>
  <c r="AK216" i="36"/>
  <c r="AI194" i="36"/>
  <c r="AK194" i="36"/>
  <c r="FC96" i="36"/>
  <c r="FC136" i="36"/>
  <c r="FC154" i="36"/>
  <c r="FC160" i="36"/>
  <c r="FC170" i="36"/>
  <c r="FC186" i="36"/>
  <c r="FE187" i="36"/>
  <c r="FG232" i="36"/>
  <c r="FG248" i="36"/>
  <c r="FC256" i="36"/>
  <c r="FG276" i="36"/>
  <c r="FG316" i="36"/>
  <c r="FC322" i="36"/>
  <c r="FG345" i="36"/>
  <c r="FC359" i="36"/>
  <c r="FC367" i="36"/>
  <c r="FC375" i="36"/>
  <c r="FC407" i="36"/>
  <c r="FG421" i="36"/>
  <c r="FG455" i="36"/>
  <c r="AK487" i="36"/>
  <c r="AI453" i="36"/>
  <c r="AK453" i="36"/>
  <c r="AK445" i="36"/>
  <c r="AK439" i="36"/>
  <c r="AI371" i="36"/>
  <c r="AG371" i="36"/>
  <c r="AI361" i="36"/>
  <c r="AG361" i="36"/>
  <c r="AK337" i="36"/>
  <c r="AG337" i="36"/>
  <c r="AI316" i="36"/>
  <c r="AG316" i="36"/>
  <c r="AG303" i="36"/>
  <c r="AK303" i="36"/>
  <c r="AK284" i="36"/>
  <c r="AG284" i="36"/>
  <c r="AI279" i="36"/>
  <c r="AG279" i="36"/>
  <c r="AG176" i="36"/>
  <c r="AI176" i="36"/>
  <c r="AK176" i="36"/>
  <c r="AI166" i="36"/>
  <c r="AG166" i="36"/>
  <c r="AK121" i="36"/>
  <c r="AI121" i="36"/>
  <c r="AG208" i="36"/>
  <c r="AG204" i="36"/>
  <c r="AG198" i="36"/>
  <c r="AG184" i="36"/>
  <c r="AK162" i="36"/>
  <c r="AG152" i="36"/>
  <c r="AI151" i="36"/>
  <c r="AG148" i="36"/>
  <c r="AG144" i="36"/>
  <c r="AI143" i="36"/>
  <c r="AG140" i="36"/>
  <c r="AG80" i="36"/>
  <c r="AG68" i="36"/>
  <c r="AK381" i="36"/>
  <c r="AK329" i="36"/>
  <c r="AK255" i="36"/>
  <c r="AK225" i="36"/>
  <c r="AK200" i="36"/>
  <c r="AK159" i="36"/>
  <c r="AK156" i="36"/>
  <c r="AK155" i="36"/>
  <c r="AK136" i="36"/>
  <c r="AG8" i="36"/>
  <c r="AU8" i="36"/>
  <c r="BM8" i="36"/>
  <c r="CA7" i="36"/>
  <c r="CC7" i="36" s="1"/>
  <c r="CD7" i="36" s="1"/>
  <c r="CE7" i="36" s="1"/>
  <c r="BW9" i="36"/>
  <c r="CO7" i="36"/>
  <c r="CQ7" i="36" s="1"/>
  <c r="CR7" i="36" s="1"/>
  <c r="CS7" i="36" s="1"/>
  <c r="DQ8" i="36"/>
  <c r="EE8" i="36"/>
  <c r="EQ7" i="36"/>
  <c r="EU7" i="36" s="1"/>
  <c r="EV7" i="36" s="1"/>
  <c r="EW7" i="36" s="1"/>
  <c r="AU64" i="36"/>
  <c r="AU72" i="36"/>
  <c r="AU80" i="36"/>
  <c r="AU90" i="36"/>
  <c r="AU96" i="36"/>
  <c r="AU106" i="36"/>
  <c r="AW107" i="36"/>
  <c r="AU112" i="36"/>
  <c r="AU122" i="36"/>
  <c r="AW123" i="36"/>
  <c r="AU128" i="36"/>
  <c r="AU138" i="36"/>
  <c r="AW139" i="36"/>
  <c r="AU144" i="36"/>
  <c r="AU154" i="36"/>
  <c r="AW155" i="36"/>
  <c r="AU160" i="36"/>
  <c r="AU170" i="36"/>
  <c r="AW171" i="36"/>
  <c r="AU176" i="36"/>
  <c r="AU186" i="36"/>
  <c r="AW187" i="36"/>
  <c r="AU192" i="36"/>
  <c r="AU200" i="36"/>
  <c r="AU206" i="36"/>
  <c r="AU216" i="36"/>
  <c r="AU224" i="36"/>
  <c r="AU234" i="36"/>
  <c r="AW235" i="36"/>
  <c r="AU240" i="36"/>
  <c r="AU250" i="36"/>
  <c r="AW251" i="36"/>
  <c r="AU256" i="36"/>
  <c r="AU266" i="36"/>
  <c r="AW267" i="36"/>
  <c r="AU272" i="36"/>
  <c r="AY500" i="36"/>
  <c r="AU500" i="36"/>
  <c r="BM63" i="36"/>
  <c r="BI63" i="36"/>
  <c r="BK76" i="36"/>
  <c r="BM76" i="36"/>
  <c r="BK84" i="36"/>
  <c r="BI84" i="36"/>
  <c r="BK112" i="36"/>
  <c r="BM112" i="36"/>
  <c r="BI127" i="36"/>
  <c r="BK127" i="36"/>
  <c r="BK144" i="36"/>
  <c r="BM144" i="36"/>
  <c r="BI159" i="36"/>
  <c r="BK159" i="36"/>
  <c r="BI167" i="36"/>
  <c r="BK167" i="36"/>
  <c r="BI175" i="36"/>
  <c r="BK175" i="36"/>
  <c r="BI183" i="36"/>
  <c r="BK183" i="36"/>
  <c r="BI191" i="36"/>
  <c r="BK191" i="36"/>
  <c r="BI199" i="36"/>
  <c r="BK199" i="36"/>
  <c r="BI207" i="36"/>
  <c r="BK207" i="36"/>
  <c r="BK231" i="36"/>
  <c r="BM231" i="36"/>
  <c r="BK235" i="36"/>
  <c r="BM235" i="36"/>
  <c r="BI235" i="36"/>
  <c r="BK237" i="36"/>
  <c r="BM237" i="36"/>
  <c r="BK241" i="36"/>
  <c r="BM241" i="36"/>
  <c r="BI241" i="36"/>
  <c r="BK265" i="36"/>
  <c r="BM265" i="36"/>
  <c r="BI265" i="36"/>
  <c r="BK279" i="36"/>
  <c r="BI279" i="36"/>
  <c r="BI317" i="36"/>
  <c r="BK317" i="36"/>
  <c r="BK348" i="36"/>
  <c r="BM348" i="36"/>
  <c r="BI348" i="36"/>
  <c r="BK354" i="36"/>
  <c r="BM354" i="36"/>
  <c r="BI354" i="36"/>
  <c r="BM399" i="36"/>
  <c r="BK399" i="36"/>
  <c r="BI399" i="36"/>
  <c r="BK405" i="36"/>
  <c r="BM405" i="36"/>
  <c r="BI405" i="36"/>
  <c r="BK411" i="36"/>
  <c r="BM411" i="36"/>
  <c r="BI411" i="36"/>
  <c r="BI418" i="36"/>
  <c r="BK418" i="36"/>
  <c r="BI426" i="36"/>
  <c r="BK426" i="36"/>
  <c r="BM462" i="36"/>
  <c r="BK462" i="36"/>
  <c r="BI462" i="36"/>
  <c r="BM478" i="36"/>
  <c r="BK478" i="36"/>
  <c r="BI478" i="36"/>
  <c r="BM499" i="36"/>
  <c r="BK499" i="36"/>
  <c r="BI499" i="36"/>
  <c r="BY71" i="36"/>
  <c r="CA71" i="36"/>
  <c r="BW71" i="36"/>
  <c r="BY77" i="36"/>
  <c r="CA77" i="36"/>
  <c r="BW77" i="36"/>
  <c r="CA104" i="36"/>
  <c r="BY104" i="36"/>
  <c r="BY135" i="36"/>
  <c r="CA135" i="36"/>
  <c r="BW135" i="36"/>
  <c r="BY141" i="36"/>
  <c r="CA141" i="36"/>
  <c r="BW141" i="36"/>
  <c r="CA148" i="36"/>
  <c r="BY148" i="36"/>
  <c r="CA156" i="36"/>
  <c r="BY156" i="36"/>
  <c r="BY189" i="36"/>
  <c r="CA189" i="36"/>
  <c r="BW189" i="36"/>
  <c r="BY195" i="36"/>
  <c r="CA195" i="36"/>
  <c r="BW195" i="36"/>
  <c r="BY290" i="36"/>
  <c r="CA290" i="36"/>
  <c r="BW290" i="36"/>
  <c r="BY296" i="36"/>
  <c r="CA296" i="36"/>
  <c r="BW296" i="36"/>
  <c r="CA335" i="36"/>
  <c r="BY335" i="36"/>
  <c r="BW335" i="36"/>
  <c r="CA351" i="36"/>
  <c r="BY351" i="36"/>
  <c r="BW351" i="36"/>
  <c r="BY385" i="36"/>
  <c r="CA385" i="36"/>
  <c r="BW385" i="36"/>
  <c r="CA411" i="36"/>
  <c r="BY411" i="36"/>
  <c r="BW411" i="36"/>
  <c r="CA480" i="36"/>
  <c r="BW480" i="36"/>
  <c r="BY502" i="36"/>
  <c r="CA502" i="36"/>
  <c r="CO124" i="36"/>
  <c r="CM124" i="36"/>
  <c r="CK124" i="36"/>
  <c r="CO133" i="36"/>
  <c r="CM133" i="36"/>
  <c r="CM138" i="36"/>
  <c r="CO138" i="36"/>
  <c r="CO200" i="36"/>
  <c r="CM200" i="36"/>
  <c r="CK200" i="36"/>
  <c r="CO228" i="36"/>
  <c r="CM228" i="36"/>
  <c r="CK228" i="36"/>
  <c r="CO261" i="36"/>
  <c r="CM261" i="36"/>
  <c r="CK261" i="36"/>
  <c r="CO309" i="36"/>
  <c r="CM309" i="36"/>
  <c r="CK309" i="36"/>
  <c r="CO324" i="36"/>
  <c r="CM324" i="36"/>
  <c r="CK324" i="36"/>
  <c r="CO355" i="36"/>
  <c r="CM355" i="36"/>
  <c r="CK355" i="36"/>
  <c r="CO395" i="36"/>
  <c r="CM395" i="36"/>
  <c r="CK395" i="36"/>
  <c r="CO423" i="36"/>
  <c r="CM423" i="36"/>
  <c r="CK423" i="36"/>
  <c r="CO450" i="36"/>
  <c r="CM450" i="36"/>
  <c r="CK450" i="36"/>
  <c r="CO495" i="36"/>
  <c r="CM495" i="36"/>
  <c r="CK495" i="36"/>
  <c r="CO504" i="36"/>
  <c r="CK504" i="36"/>
  <c r="DA64" i="36"/>
  <c r="DC64" i="36"/>
  <c r="CY64" i="36"/>
  <c r="DA70" i="36"/>
  <c r="DC70" i="36"/>
  <c r="CY70" i="36"/>
  <c r="CY81" i="36"/>
  <c r="DA81" i="36"/>
  <c r="DA96" i="36"/>
  <c r="DC96" i="36"/>
  <c r="CY96" i="36"/>
  <c r="DA102" i="36"/>
  <c r="DC102" i="36"/>
  <c r="CY102" i="36"/>
  <c r="CY113" i="36"/>
  <c r="DA113" i="36"/>
  <c r="DA120" i="36"/>
  <c r="DC120" i="36"/>
  <c r="CY120" i="36"/>
  <c r="CY129" i="36"/>
  <c r="DA129" i="36"/>
  <c r="DA138" i="36"/>
  <c r="DC138" i="36"/>
  <c r="CY138" i="36"/>
  <c r="DA144" i="36"/>
  <c r="DC144" i="36"/>
  <c r="CY144" i="36"/>
  <c r="DA170" i="36"/>
  <c r="DC170" i="36"/>
  <c r="CY170" i="36"/>
  <c r="DA176" i="36"/>
  <c r="DC176" i="36"/>
  <c r="CY176" i="36"/>
  <c r="DC371" i="36"/>
  <c r="DA371" i="36"/>
  <c r="CY371" i="36"/>
  <c r="CY418" i="36"/>
  <c r="DA418" i="36"/>
  <c r="DC418" i="36"/>
  <c r="CY437" i="36"/>
  <c r="DA437" i="36"/>
  <c r="DC437" i="36"/>
  <c r="DC476" i="36"/>
  <c r="DA476" i="36"/>
  <c r="CY476" i="36"/>
  <c r="DO102" i="36"/>
  <c r="DQ102" i="36"/>
  <c r="DM102" i="36"/>
  <c r="DO118" i="36"/>
  <c r="DQ118" i="36"/>
  <c r="DM118" i="36"/>
  <c r="DO154" i="36"/>
  <c r="DQ154" i="36"/>
  <c r="DM154" i="36"/>
  <c r="DQ198" i="36"/>
  <c r="DO198" i="36"/>
  <c r="DM198" i="36"/>
  <c r="DO236" i="36"/>
  <c r="DQ236" i="36"/>
  <c r="DM236" i="36"/>
  <c r="DO274" i="36"/>
  <c r="DQ274" i="36"/>
  <c r="DM274" i="36"/>
  <c r="DO369" i="36"/>
  <c r="DM369" i="36"/>
  <c r="DQ369" i="36"/>
  <c r="DQ398" i="36"/>
  <c r="DO398" i="36"/>
  <c r="DM398" i="36"/>
  <c r="DO415" i="36"/>
  <c r="DM415" i="36"/>
  <c r="DO433" i="36"/>
  <c r="DM433" i="36"/>
  <c r="DQ433" i="36"/>
  <c r="DO470" i="36"/>
  <c r="DQ470" i="36"/>
  <c r="DM470" i="36"/>
  <c r="EC158" i="36"/>
  <c r="EA158" i="36"/>
  <c r="EE158" i="36"/>
  <c r="EC190" i="36"/>
  <c r="EA190" i="36"/>
  <c r="EE190" i="36"/>
  <c r="EC375" i="36"/>
  <c r="EA375" i="36"/>
  <c r="EE375" i="36"/>
  <c r="EE446" i="36"/>
  <c r="EA446" i="36"/>
  <c r="EC446" i="36"/>
  <c r="EE460" i="36"/>
  <c r="EC460" i="36"/>
  <c r="EC469" i="36"/>
  <c r="EA469" i="36"/>
  <c r="EE469" i="36"/>
  <c r="EQ118" i="36"/>
  <c r="EO118" i="36"/>
  <c r="ES118" i="36"/>
  <c r="EO142" i="36"/>
  <c r="ES142" i="36"/>
  <c r="EQ142" i="36"/>
  <c r="EO158" i="36"/>
  <c r="ES158" i="36"/>
  <c r="EQ158" i="36"/>
  <c r="EO174" i="36"/>
  <c r="ES174" i="36"/>
  <c r="EQ174" i="36"/>
  <c r="EO344" i="36"/>
  <c r="EQ344" i="36"/>
  <c r="EO388" i="36"/>
  <c r="EQ388" i="36"/>
  <c r="ES388" i="36"/>
  <c r="ES430" i="36"/>
  <c r="EO430" i="36"/>
  <c r="EQ430" i="36"/>
  <c r="ES492" i="36"/>
  <c r="EO492" i="36"/>
  <c r="FG87" i="36"/>
  <c r="FC87" i="36"/>
  <c r="FE87" i="36"/>
  <c r="FE134" i="36"/>
  <c r="FC134" i="36"/>
  <c r="FG134" i="36"/>
  <c r="FE158" i="36"/>
  <c r="FC158" i="36"/>
  <c r="FG158" i="36"/>
  <c r="AK120" i="36"/>
  <c r="AG120" i="36"/>
  <c r="AI120" i="36"/>
  <c r="AK74" i="36"/>
  <c r="AG74" i="36"/>
  <c r="AI74" i="36"/>
  <c r="AK71" i="36"/>
  <c r="AI71" i="36"/>
  <c r="AG58" i="36"/>
  <c r="AK58" i="36"/>
  <c r="AI58" i="36"/>
  <c r="AU57" i="36"/>
  <c r="AU58" i="36"/>
  <c r="AW64" i="36"/>
  <c r="AU65" i="36"/>
  <c r="AU66" i="36"/>
  <c r="AW72" i="36"/>
  <c r="AU73" i="36"/>
  <c r="AU74" i="36"/>
  <c r="AU78" i="36"/>
  <c r="AY80" i="36"/>
  <c r="AZ80" i="36" s="1"/>
  <c r="AU84" i="36"/>
  <c r="AY90" i="36"/>
  <c r="AU94" i="36"/>
  <c r="AW95" i="36"/>
  <c r="AY96" i="36"/>
  <c r="AU100" i="36"/>
  <c r="AY106" i="36"/>
  <c r="AU110" i="36"/>
  <c r="AW111" i="36"/>
  <c r="AY112" i="36"/>
  <c r="AU116" i="36"/>
  <c r="AY122" i="36"/>
  <c r="AU126" i="36"/>
  <c r="AW127" i="36"/>
  <c r="AY128" i="36"/>
  <c r="AU132" i="36"/>
  <c r="AY138" i="36"/>
  <c r="AU142" i="36"/>
  <c r="AW143" i="36"/>
  <c r="AY144" i="36"/>
  <c r="AU148" i="36"/>
  <c r="AY154" i="36"/>
  <c r="AU158" i="36"/>
  <c r="AW159" i="36"/>
  <c r="AY160" i="36"/>
  <c r="AU164" i="36"/>
  <c r="AY170" i="36"/>
  <c r="AU174" i="36"/>
  <c r="AW175" i="36"/>
  <c r="AY176" i="36"/>
  <c r="AU180" i="36"/>
  <c r="AY186" i="36"/>
  <c r="AU190" i="36"/>
  <c r="AW191" i="36"/>
  <c r="AW192" i="36"/>
  <c r="AU198" i="36"/>
  <c r="AW199" i="36"/>
  <c r="AW200" i="36"/>
  <c r="AY206" i="36"/>
  <c r="AU210" i="36"/>
  <c r="AY216" i="36"/>
  <c r="AU222" i="36"/>
  <c r="AW223" i="36"/>
  <c r="AY224" i="36"/>
  <c r="AU228" i="36"/>
  <c r="AY234" i="36"/>
  <c r="AU238" i="36"/>
  <c r="AW239" i="36"/>
  <c r="AY240" i="36"/>
  <c r="AU244" i="36"/>
  <c r="AY250" i="36"/>
  <c r="AU254" i="36"/>
  <c r="AW255" i="36"/>
  <c r="AY256" i="36"/>
  <c r="AU260" i="36"/>
  <c r="AY266" i="36"/>
  <c r="AZ266" i="36" s="1"/>
  <c r="AU270" i="36"/>
  <c r="AW271" i="36"/>
  <c r="AW272" i="36"/>
  <c r="AU278" i="36"/>
  <c r="AW279" i="36"/>
  <c r="AU286" i="36"/>
  <c r="AU296" i="36"/>
  <c r="AW297" i="36"/>
  <c r="AU302" i="36"/>
  <c r="AU312" i="36"/>
  <c r="AW313" i="36"/>
  <c r="AU318" i="36"/>
  <c r="AU322" i="36"/>
  <c r="AU326" i="36"/>
  <c r="AW329" i="36"/>
  <c r="AY332" i="36"/>
  <c r="AY348" i="36"/>
  <c r="AU350" i="36"/>
  <c r="AU353" i="36"/>
  <c r="AY364" i="36"/>
  <c r="AU366" i="36"/>
  <c r="AU369" i="36"/>
  <c r="AU382" i="36"/>
  <c r="AU385" i="36"/>
  <c r="AU386" i="36"/>
  <c r="AU389" i="36"/>
  <c r="AU390" i="36"/>
  <c r="AW393" i="36"/>
  <c r="AY396" i="36"/>
  <c r="AU410" i="36"/>
  <c r="AU418" i="36"/>
  <c r="AU423" i="36"/>
  <c r="AU433" i="36"/>
  <c r="AW434" i="36"/>
  <c r="AU439" i="36"/>
  <c r="AU449" i="36"/>
  <c r="AW450" i="36"/>
  <c r="AU457" i="36"/>
  <c r="AW458" i="36"/>
  <c r="AW461" i="36"/>
  <c r="AU464" i="36"/>
  <c r="AY470" i="36"/>
  <c r="AW475" i="36"/>
  <c r="AU480" i="36"/>
  <c r="AY490" i="36"/>
  <c r="AW495" i="36"/>
  <c r="AU496" i="36"/>
  <c r="AU499" i="36"/>
  <c r="AW499" i="36"/>
  <c r="AW500" i="36"/>
  <c r="BK57" i="36"/>
  <c r="BI58" i="36"/>
  <c r="BK59" i="36"/>
  <c r="BI62" i="36"/>
  <c r="BK63" i="36"/>
  <c r="BI65" i="36"/>
  <c r="BM65" i="36"/>
  <c r="BI66" i="36"/>
  <c r="BI76" i="36"/>
  <c r="BM84" i="36"/>
  <c r="BM87" i="36"/>
  <c r="BI87" i="36"/>
  <c r="BK97" i="36"/>
  <c r="BI98" i="36"/>
  <c r="BI112" i="36"/>
  <c r="BK120" i="36"/>
  <c r="BM120" i="36"/>
  <c r="BI126" i="36"/>
  <c r="BK131" i="36"/>
  <c r="BI135" i="36"/>
  <c r="BK135" i="36"/>
  <c r="BI144" i="36"/>
  <c r="BK152" i="36"/>
  <c r="BM152" i="36"/>
  <c r="BI158" i="36"/>
  <c r="BM166" i="36"/>
  <c r="BK166" i="36"/>
  <c r="BM174" i="36"/>
  <c r="BK174" i="36"/>
  <c r="BM182" i="36"/>
  <c r="BK182" i="36"/>
  <c r="BM190" i="36"/>
  <c r="BK190" i="36"/>
  <c r="BM198" i="36"/>
  <c r="BK198" i="36"/>
  <c r="BM206" i="36"/>
  <c r="BK206" i="36"/>
  <c r="BI231" i="36"/>
  <c r="BI237" i="36"/>
  <c r="BK247" i="36"/>
  <c r="BM247" i="36"/>
  <c r="BK248" i="36"/>
  <c r="BK251" i="36"/>
  <c r="BM251" i="36"/>
  <c r="BI251" i="36"/>
  <c r="BK253" i="36"/>
  <c r="BM253" i="36"/>
  <c r="BK257" i="36"/>
  <c r="BM257" i="36"/>
  <c r="BI257" i="36"/>
  <c r="BK268" i="36"/>
  <c r="BK271" i="36"/>
  <c r="BI271" i="36"/>
  <c r="BM279" i="36"/>
  <c r="BK289" i="36"/>
  <c r="BM289" i="36"/>
  <c r="BI289" i="36"/>
  <c r="BK296" i="36"/>
  <c r="BM296" i="36"/>
  <c r="BK300" i="36"/>
  <c r="BM300" i="36"/>
  <c r="BI300" i="36"/>
  <c r="BK306" i="36"/>
  <c r="BM306" i="36"/>
  <c r="BI306" i="36"/>
  <c r="BI333" i="36"/>
  <c r="BK333" i="36"/>
  <c r="BK364" i="36"/>
  <c r="BM364" i="36"/>
  <c r="BI364" i="36"/>
  <c r="BK370" i="36"/>
  <c r="BM370" i="36"/>
  <c r="BI370" i="36"/>
  <c r="BM385" i="36"/>
  <c r="BK385" i="36"/>
  <c r="BI385" i="36"/>
  <c r="BM395" i="36"/>
  <c r="BI395" i="36"/>
  <c r="BI447" i="36"/>
  <c r="BK447" i="36"/>
  <c r="BK464" i="36"/>
  <c r="BM464" i="36"/>
  <c r="BM470" i="36"/>
  <c r="BK470" i="36"/>
  <c r="BI470" i="36"/>
  <c r="BM480" i="36"/>
  <c r="BI480" i="36"/>
  <c r="BM491" i="36"/>
  <c r="BK491" i="36"/>
  <c r="BI491" i="36"/>
  <c r="BY87" i="36"/>
  <c r="CA87" i="36"/>
  <c r="BW87" i="36"/>
  <c r="BY93" i="36"/>
  <c r="CA93" i="36"/>
  <c r="BW93" i="36"/>
  <c r="CA120" i="36"/>
  <c r="BY120" i="36"/>
  <c r="BY205" i="36"/>
  <c r="CA205" i="36"/>
  <c r="BW205" i="36"/>
  <c r="BY211" i="36"/>
  <c r="CA211" i="36"/>
  <c r="BW211" i="36"/>
  <c r="BW232" i="36"/>
  <c r="BY232" i="36"/>
  <c r="BW240" i="36"/>
  <c r="BY240" i="36"/>
  <c r="BW248" i="36"/>
  <c r="BY248" i="36"/>
  <c r="BY306" i="36"/>
  <c r="CA306" i="36"/>
  <c r="BW306" i="36"/>
  <c r="BY312" i="36"/>
  <c r="CA312" i="36"/>
  <c r="BW312" i="36"/>
  <c r="BY337" i="36"/>
  <c r="CA337" i="36"/>
  <c r="BW337" i="36"/>
  <c r="BY353" i="36"/>
  <c r="CA353" i="36"/>
  <c r="BW353" i="36"/>
  <c r="BY419" i="36"/>
  <c r="BW419" i="36"/>
  <c r="BY439" i="36"/>
  <c r="CA439" i="36"/>
  <c r="BW439" i="36"/>
  <c r="BY445" i="36"/>
  <c r="CA445" i="36"/>
  <c r="BW445" i="36"/>
  <c r="BY470" i="36"/>
  <c r="CA470" i="36"/>
  <c r="BW470" i="36"/>
  <c r="CA476" i="36"/>
  <c r="BW476" i="36"/>
  <c r="BY490" i="36"/>
  <c r="CA490" i="36"/>
  <c r="CM58" i="36"/>
  <c r="CO58" i="36"/>
  <c r="CM74" i="36"/>
  <c r="CO74" i="36"/>
  <c r="CM90" i="36"/>
  <c r="CO90" i="36"/>
  <c r="CK143" i="36"/>
  <c r="CO143" i="36"/>
  <c r="CO148" i="36"/>
  <c r="CM148" i="36"/>
  <c r="CK148" i="36"/>
  <c r="CO160" i="36"/>
  <c r="CM160" i="36"/>
  <c r="CK160" i="36"/>
  <c r="CO188" i="36"/>
  <c r="CM188" i="36"/>
  <c r="CK188" i="36"/>
  <c r="CM202" i="36"/>
  <c r="CK202" i="36"/>
  <c r="CK223" i="36"/>
  <c r="CO223" i="36"/>
  <c r="CM223" i="36"/>
  <c r="CO245" i="36"/>
  <c r="CM245" i="36"/>
  <c r="CK245" i="36"/>
  <c r="CM266" i="36"/>
  <c r="CO266" i="36"/>
  <c r="CK266" i="36"/>
  <c r="CO268" i="36"/>
  <c r="CM268" i="36"/>
  <c r="CK268" i="36"/>
  <c r="CM314" i="36"/>
  <c r="CO314" i="36"/>
  <c r="CK314" i="36"/>
  <c r="CK319" i="36"/>
  <c r="CO319" i="36"/>
  <c r="CM319" i="36"/>
  <c r="CK337" i="36"/>
  <c r="CO337" i="36"/>
  <c r="CO342" i="36"/>
  <c r="CM342" i="36"/>
  <c r="CK342" i="36"/>
  <c r="CM348" i="36"/>
  <c r="CO348" i="36"/>
  <c r="CO359" i="36"/>
  <c r="CM359" i="36"/>
  <c r="CK359" i="36"/>
  <c r="CM377" i="36"/>
  <c r="CO377" i="36"/>
  <c r="CK377" i="36"/>
  <c r="CO379" i="36"/>
  <c r="CM379" i="36"/>
  <c r="CK379" i="36"/>
  <c r="CM425" i="36"/>
  <c r="CO425" i="36"/>
  <c r="CK425" i="36"/>
  <c r="CM460" i="36"/>
  <c r="CO460" i="36"/>
  <c r="CK460" i="36"/>
  <c r="CO475" i="36"/>
  <c r="CM475" i="36"/>
  <c r="CK475" i="36"/>
  <c r="CK485" i="36"/>
  <c r="CO485" i="36"/>
  <c r="CM485" i="36"/>
  <c r="DC188" i="36"/>
  <c r="DA188" i="36"/>
  <c r="CY188" i="36"/>
  <c r="DC200" i="36"/>
  <c r="DA200" i="36"/>
  <c r="CY200" i="36"/>
  <c r="CY215" i="36"/>
  <c r="DC215" i="36"/>
  <c r="DA215" i="36"/>
  <c r="DC232" i="36"/>
  <c r="DA232" i="36"/>
  <c r="CY232" i="36"/>
  <c r="CY247" i="36"/>
  <c r="DC247" i="36"/>
  <c r="DA247" i="36"/>
  <c r="DC264" i="36"/>
  <c r="DA264" i="36"/>
  <c r="CY264" i="36"/>
  <c r="CY279" i="36"/>
  <c r="DC279" i="36"/>
  <c r="DA279" i="36"/>
  <c r="DC320" i="36"/>
  <c r="CY320" i="36"/>
  <c r="DA320" i="36"/>
  <c r="CY347" i="36"/>
  <c r="DC347" i="36"/>
  <c r="DA347" i="36"/>
  <c r="CY351" i="36"/>
  <c r="DC351" i="36"/>
  <c r="DA351" i="36"/>
  <c r="DC454" i="36"/>
  <c r="DA454" i="36"/>
  <c r="CY454" i="36"/>
  <c r="DC484" i="36"/>
  <c r="DA484" i="36"/>
  <c r="CY484" i="36"/>
  <c r="DO68" i="36"/>
  <c r="DQ68" i="36"/>
  <c r="DM68" i="36"/>
  <c r="DO148" i="36"/>
  <c r="DM148" i="36"/>
  <c r="DQ148" i="36"/>
  <c r="DO180" i="36"/>
  <c r="DM180" i="36"/>
  <c r="DQ180" i="36"/>
  <c r="DO246" i="36"/>
  <c r="DQ246" i="36"/>
  <c r="DM246" i="36"/>
  <c r="DO286" i="36"/>
  <c r="DQ286" i="36"/>
  <c r="DM286" i="36"/>
  <c r="DO409" i="36"/>
  <c r="DQ409" i="36"/>
  <c r="DM409" i="36"/>
  <c r="DQ475" i="36"/>
  <c r="DM475" i="36"/>
  <c r="DO506" i="36"/>
  <c r="DQ506" i="36"/>
  <c r="DM506" i="36"/>
  <c r="AW57" i="36"/>
  <c r="AZ57" i="36" s="1"/>
  <c r="AW65" i="36"/>
  <c r="AW73" i="36"/>
  <c r="AY74" i="36"/>
  <c r="AY78" i="36"/>
  <c r="AU82" i="36"/>
  <c r="AY84" i="36"/>
  <c r="AU88" i="36"/>
  <c r="AY94" i="36"/>
  <c r="AU98" i="36"/>
  <c r="AW99" i="36"/>
  <c r="AY100" i="36"/>
  <c r="AU104" i="36"/>
  <c r="AY110" i="36"/>
  <c r="AU114" i="36"/>
  <c r="AW115" i="36"/>
  <c r="AY116" i="36"/>
  <c r="AZ116" i="36" s="1"/>
  <c r="AU120" i="36"/>
  <c r="AY126" i="36"/>
  <c r="AU130" i="36"/>
  <c r="AW131" i="36"/>
  <c r="AY132" i="36"/>
  <c r="AU136" i="36"/>
  <c r="AY142" i="36"/>
  <c r="AU146" i="36"/>
  <c r="AW147" i="36"/>
  <c r="AY148" i="36"/>
  <c r="AU152" i="36"/>
  <c r="AY158" i="36"/>
  <c r="AU162" i="36"/>
  <c r="AW163" i="36"/>
  <c r="AY164" i="36"/>
  <c r="AU168" i="36"/>
  <c r="AY174" i="36"/>
  <c r="AU178" i="36"/>
  <c r="AW179" i="36"/>
  <c r="AY180" i="36"/>
  <c r="AZ180" i="36" s="1"/>
  <c r="AU184" i="36"/>
  <c r="AY190" i="36"/>
  <c r="AY198" i="36"/>
  <c r="AU204" i="36"/>
  <c r="AU208" i="36"/>
  <c r="AY210" i="36"/>
  <c r="AU214" i="36"/>
  <c r="AY222" i="36"/>
  <c r="AU226" i="36"/>
  <c r="AW227" i="36"/>
  <c r="AY228" i="36"/>
  <c r="AU232" i="36"/>
  <c r="AY238" i="36"/>
  <c r="AU242" i="36"/>
  <c r="AW243" i="36"/>
  <c r="AY244" i="36"/>
  <c r="AU248" i="36"/>
  <c r="AY254" i="36"/>
  <c r="AU258" i="36"/>
  <c r="AW259" i="36"/>
  <c r="AY260" i="36"/>
  <c r="AU264" i="36"/>
  <c r="AY270" i="36"/>
  <c r="AU276" i="36"/>
  <c r="AY278" i="36"/>
  <c r="AU284" i="36"/>
  <c r="AY286" i="36"/>
  <c r="AU290" i="36"/>
  <c r="AY296" i="36"/>
  <c r="AU300" i="36"/>
  <c r="AW301" i="36"/>
  <c r="AY302" i="36"/>
  <c r="AU306" i="36"/>
  <c r="AY312" i="36"/>
  <c r="AU316" i="36"/>
  <c r="AW317" i="36"/>
  <c r="AU320" i="36"/>
  <c r="AW321" i="36"/>
  <c r="AU324" i="36"/>
  <c r="AW325" i="36"/>
  <c r="AY328" i="36"/>
  <c r="AY352" i="36"/>
  <c r="AW353" i="36"/>
  <c r="AU354" i="36"/>
  <c r="AU357" i="36"/>
  <c r="AY368" i="36"/>
  <c r="AW369" i="36"/>
  <c r="AU370" i="36"/>
  <c r="AU373" i="36"/>
  <c r="AU378" i="36"/>
  <c r="AW381" i="36"/>
  <c r="AY384" i="36"/>
  <c r="AW385" i="36"/>
  <c r="AY388" i="36"/>
  <c r="AW389" i="36"/>
  <c r="AY392" i="36"/>
  <c r="AU402" i="36"/>
  <c r="AU408" i="36"/>
  <c r="AW409" i="36"/>
  <c r="AW410" i="36"/>
  <c r="AU416" i="36"/>
  <c r="AW417" i="36"/>
  <c r="AW418" i="36"/>
  <c r="AU421" i="36"/>
  <c r="AY423" i="36"/>
  <c r="AU427" i="36"/>
  <c r="AY433" i="36"/>
  <c r="AU437" i="36"/>
  <c r="AW438" i="36"/>
  <c r="AY439" i="36"/>
  <c r="AU443" i="36"/>
  <c r="AY449" i="36"/>
  <c r="AU455" i="36"/>
  <c r="AY457" i="36"/>
  <c r="AW464" i="36"/>
  <c r="AU468" i="36"/>
  <c r="AY474" i="36"/>
  <c r="AW479" i="36"/>
  <c r="AW480" i="36"/>
  <c r="AU484" i="36"/>
  <c r="AY494" i="36"/>
  <c r="AY495" i="36"/>
  <c r="AW496" i="36"/>
  <c r="AY499" i="36"/>
  <c r="AZ499" i="36" s="1"/>
  <c r="AY502" i="36"/>
  <c r="AU504" i="36"/>
  <c r="BM57" i="36"/>
  <c r="BK58" i="36"/>
  <c r="BN58" i="36" s="1"/>
  <c r="BM62" i="36"/>
  <c r="BK65" i="36"/>
  <c r="BM66" i="36"/>
  <c r="BM75" i="36"/>
  <c r="BK75" i="36"/>
  <c r="BI86" i="36"/>
  <c r="BM95" i="36"/>
  <c r="BK95" i="36"/>
  <c r="BM96" i="36"/>
  <c r="BM97" i="36"/>
  <c r="BK98" i="36"/>
  <c r="BN98" i="36" s="1"/>
  <c r="BK102" i="36"/>
  <c r="BI108" i="36"/>
  <c r="BI120" i="36"/>
  <c r="BM126" i="36"/>
  <c r="BK128" i="36"/>
  <c r="BM128" i="36"/>
  <c r="BI134" i="36"/>
  <c r="BK139" i="36"/>
  <c r="BI143" i="36"/>
  <c r="BK143" i="36"/>
  <c r="BI152" i="36"/>
  <c r="BM158" i="36"/>
  <c r="BK160" i="36"/>
  <c r="BM160" i="36"/>
  <c r="BK168" i="36"/>
  <c r="BM168" i="36"/>
  <c r="BK176" i="36"/>
  <c r="BM176" i="36"/>
  <c r="BI182" i="36"/>
  <c r="BK184" i="36"/>
  <c r="BM184" i="36"/>
  <c r="BI190" i="36"/>
  <c r="BK192" i="36"/>
  <c r="BM192" i="36"/>
  <c r="BI198" i="36"/>
  <c r="BK200" i="36"/>
  <c r="BM200" i="36"/>
  <c r="BI206" i="36"/>
  <c r="BK208" i="36"/>
  <c r="BM208" i="36"/>
  <c r="BK215" i="36"/>
  <c r="BM215" i="36"/>
  <c r="BI215" i="36"/>
  <c r="BI236" i="36"/>
  <c r="BK236" i="36"/>
  <c r="BI247" i="36"/>
  <c r="BI253" i="36"/>
  <c r="BK260" i="36"/>
  <c r="BK263" i="36"/>
  <c r="BI263" i="36"/>
  <c r="BM271" i="36"/>
  <c r="BK281" i="36"/>
  <c r="BM281" i="36"/>
  <c r="BI281" i="36"/>
  <c r="BK292" i="36"/>
  <c r="BI296" i="36"/>
  <c r="BK316" i="36"/>
  <c r="BM316" i="36"/>
  <c r="BI316" i="36"/>
  <c r="BK322" i="36"/>
  <c r="BM322" i="36"/>
  <c r="BI322" i="36"/>
  <c r="BI349" i="36"/>
  <c r="BK349" i="36"/>
  <c r="BI382" i="36"/>
  <c r="BK382" i="36"/>
  <c r="BM387" i="36"/>
  <c r="BI387" i="36"/>
  <c r="BI406" i="36"/>
  <c r="BK406" i="36"/>
  <c r="BM500" i="36"/>
  <c r="BI500" i="36"/>
  <c r="CA72" i="36"/>
  <c r="BY72" i="36"/>
  <c r="BY103" i="36"/>
  <c r="CA103" i="36"/>
  <c r="BW103" i="36"/>
  <c r="BY109" i="36"/>
  <c r="CA109" i="36"/>
  <c r="BW109" i="36"/>
  <c r="CA136" i="36"/>
  <c r="BY136" i="36"/>
  <c r="BY163" i="36"/>
  <c r="CA163" i="36"/>
  <c r="BW163" i="36"/>
  <c r="BY221" i="36"/>
  <c r="CA221" i="36"/>
  <c r="BW221" i="36"/>
  <c r="BY321" i="36"/>
  <c r="CA321" i="36"/>
  <c r="BW321" i="36"/>
  <c r="CA327" i="36"/>
  <c r="BY327" i="36"/>
  <c r="BW327" i="36"/>
  <c r="CA343" i="36"/>
  <c r="BY343" i="36"/>
  <c r="BW343" i="36"/>
  <c r="BY359" i="36"/>
  <c r="CA359" i="36"/>
  <c r="BW359" i="36"/>
  <c r="BY395" i="36"/>
  <c r="CA395" i="36"/>
  <c r="BW395" i="36"/>
  <c r="BY401" i="36"/>
  <c r="CA401" i="36"/>
  <c r="BW401" i="36"/>
  <c r="BW487" i="36"/>
  <c r="BY487" i="36"/>
  <c r="CA504" i="36"/>
  <c r="BY504" i="36"/>
  <c r="BW504" i="36"/>
  <c r="CO137" i="36"/>
  <c r="CM137" i="36"/>
  <c r="CK137" i="36"/>
  <c r="CO152" i="36"/>
  <c r="CM152" i="36"/>
  <c r="CK152" i="36"/>
  <c r="CO192" i="36"/>
  <c r="CM192" i="36"/>
  <c r="CK192" i="36"/>
  <c r="CO208" i="36"/>
  <c r="CM208" i="36"/>
  <c r="CK208" i="36"/>
  <c r="CO257" i="36"/>
  <c r="CM257" i="36"/>
  <c r="CM262" i="36"/>
  <c r="CO262" i="36"/>
  <c r="CO296" i="36"/>
  <c r="CM296" i="36"/>
  <c r="CK296" i="36"/>
  <c r="CO305" i="36"/>
  <c r="CM305" i="36"/>
  <c r="CM310" i="36"/>
  <c r="CO310" i="36"/>
  <c r="CK394" i="36"/>
  <c r="CO394" i="36"/>
  <c r="CM394" i="36"/>
  <c r="CO496" i="36"/>
  <c r="CK496" i="36"/>
  <c r="CO503" i="36"/>
  <c r="CM503" i="36"/>
  <c r="CK503" i="36"/>
  <c r="CY65" i="36"/>
  <c r="DA65" i="36"/>
  <c r="DA80" i="36"/>
  <c r="DC80" i="36"/>
  <c r="CY80" i="36"/>
  <c r="DA86" i="36"/>
  <c r="DC86" i="36"/>
  <c r="CY86" i="36"/>
  <c r="CY97" i="36"/>
  <c r="DA97" i="36"/>
  <c r="DA112" i="36"/>
  <c r="DC112" i="36"/>
  <c r="CY112" i="36"/>
  <c r="CY121" i="36"/>
  <c r="DA121" i="36"/>
  <c r="DA128" i="36"/>
  <c r="DC128" i="36"/>
  <c r="CY128" i="36"/>
  <c r="DA154" i="36"/>
  <c r="DC154" i="36"/>
  <c r="CY154" i="36"/>
  <c r="DA160" i="36"/>
  <c r="DC160" i="36"/>
  <c r="CY160" i="36"/>
  <c r="CY171" i="36"/>
  <c r="DA171" i="36"/>
  <c r="DC344" i="36"/>
  <c r="CY344" i="36"/>
  <c r="DA344" i="36"/>
  <c r="DC450" i="36"/>
  <c r="CY450" i="36"/>
  <c r="DA450" i="36"/>
  <c r="CY495" i="36"/>
  <c r="DA495" i="36"/>
  <c r="DC495" i="36"/>
  <c r="DO94" i="36"/>
  <c r="DM94" i="36"/>
  <c r="DQ94" i="36"/>
  <c r="DO128" i="36"/>
  <c r="DQ128" i="36"/>
  <c r="DM128" i="36"/>
  <c r="DO138" i="36"/>
  <c r="DQ138" i="36"/>
  <c r="DM138" i="36"/>
  <c r="DO170" i="36"/>
  <c r="DQ170" i="36"/>
  <c r="DM170" i="36"/>
  <c r="DM199" i="36"/>
  <c r="DO199" i="36"/>
  <c r="DO228" i="36"/>
  <c r="DM228" i="36"/>
  <c r="DQ228" i="36"/>
  <c r="DO262" i="36"/>
  <c r="DQ262" i="36"/>
  <c r="DM262" i="36"/>
  <c r="DO296" i="36"/>
  <c r="DQ296" i="36"/>
  <c r="DM296" i="36"/>
  <c r="DO332" i="36"/>
  <c r="DQ332" i="36"/>
  <c r="DM332" i="36"/>
  <c r="DO365" i="36"/>
  <c r="DQ365" i="36"/>
  <c r="DM365" i="36"/>
  <c r="DQ397" i="36"/>
  <c r="DO397" i="36"/>
  <c r="DM397" i="36"/>
  <c r="DQ414" i="36"/>
  <c r="DO414" i="36"/>
  <c r="DM414" i="36"/>
  <c r="DO441" i="36"/>
  <c r="DQ441" i="36"/>
  <c r="DM441" i="36"/>
  <c r="DO451" i="36"/>
  <c r="DQ451" i="36"/>
  <c r="DM451" i="36"/>
  <c r="DQ471" i="36"/>
  <c r="DO471" i="36"/>
  <c r="AY290" i="36"/>
  <c r="AY300" i="36"/>
  <c r="AY306" i="36"/>
  <c r="AY316" i="36"/>
  <c r="AZ316" i="36" s="1"/>
  <c r="AY320" i="36"/>
  <c r="AY324" i="36"/>
  <c r="AY402" i="36"/>
  <c r="AZ402" i="36" s="1"/>
  <c r="AY408" i="36"/>
  <c r="AY416" i="36"/>
  <c r="AY421" i="36"/>
  <c r="AY427" i="36"/>
  <c r="AY437" i="36"/>
  <c r="AY443" i="36"/>
  <c r="AW484" i="36"/>
  <c r="AW504" i="36"/>
  <c r="AW506" i="36"/>
  <c r="AY506" i="36"/>
  <c r="BK64" i="36"/>
  <c r="BM64" i="36"/>
  <c r="BI73" i="36"/>
  <c r="BM73" i="36"/>
  <c r="BI85" i="36"/>
  <c r="BM85" i="36"/>
  <c r="BM86" i="36"/>
  <c r="BM102" i="36"/>
  <c r="BI119" i="36"/>
  <c r="BK119" i="36"/>
  <c r="BM134" i="36"/>
  <c r="BK136" i="36"/>
  <c r="BM136" i="36"/>
  <c r="BI151" i="36"/>
  <c r="BK151" i="36"/>
  <c r="BK221" i="36"/>
  <c r="BM221" i="36"/>
  <c r="BK225" i="36"/>
  <c r="BM225" i="36"/>
  <c r="BI225" i="36"/>
  <c r="BI252" i="36"/>
  <c r="BK252" i="36"/>
  <c r="BK273" i="36"/>
  <c r="BM273" i="36"/>
  <c r="BI273" i="36"/>
  <c r="BK287" i="36"/>
  <c r="BI287" i="36"/>
  <c r="BI301" i="36"/>
  <c r="BK301" i="36"/>
  <c r="BK332" i="36"/>
  <c r="BM332" i="36"/>
  <c r="BI332" i="36"/>
  <c r="BK338" i="36"/>
  <c r="BM338" i="36"/>
  <c r="BI338" i="36"/>
  <c r="BI365" i="36"/>
  <c r="BK365" i="36"/>
  <c r="BM379" i="36"/>
  <c r="BI379" i="36"/>
  <c r="BK430" i="36"/>
  <c r="BM430" i="36"/>
  <c r="BI430" i="36"/>
  <c r="BK446" i="36"/>
  <c r="BM446" i="36"/>
  <c r="BI446" i="36"/>
  <c r="BK452" i="36"/>
  <c r="BM452" i="36"/>
  <c r="BI452" i="36"/>
  <c r="BM492" i="36"/>
  <c r="BI492" i="36"/>
  <c r="CA88" i="36"/>
  <c r="BY88" i="36"/>
  <c r="BY119" i="36"/>
  <c r="CA119" i="36"/>
  <c r="BW119" i="36"/>
  <c r="BY125" i="36"/>
  <c r="CA125" i="36"/>
  <c r="BW125" i="36"/>
  <c r="BY173" i="36"/>
  <c r="CA173" i="36"/>
  <c r="BW173" i="36"/>
  <c r="BY179" i="36"/>
  <c r="CA179" i="36"/>
  <c r="BW179" i="36"/>
  <c r="BY231" i="36"/>
  <c r="CA231" i="36"/>
  <c r="BW231" i="36"/>
  <c r="BY256" i="36"/>
  <c r="CA256" i="36"/>
  <c r="BW256" i="36"/>
  <c r="BY262" i="36"/>
  <c r="CA262" i="36"/>
  <c r="BW262" i="36"/>
  <c r="BY274" i="36"/>
  <c r="CA274" i="36"/>
  <c r="BW274" i="36"/>
  <c r="BY280" i="36"/>
  <c r="CA280" i="36"/>
  <c r="BW280" i="36"/>
  <c r="BY329" i="36"/>
  <c r="CA329" i="36"/>
  <c r="BW329" i="36"/>
  <c r="BY345" i="36"/>
  <c r="CA345" i="36"/>
  <c r="BW345" i="36"/>
  <c r="BY369" i="36"/>
  <c r="CA369" i="36"/>
  <c r="BW369" i="36"/>
  <c r="BY375" i="36"/>
  <c r="CA375" i="36"/>
  <c r="BW375" i="36"/>
  <c r="BY423" i="36"/>
  <c r="CA423" i="36"/>
  <c r="BW423" i="36"/>
  <c r="BY429" i="36"/>
  <c r="CA429" i="36"/>
  <c r="BW429" i="36"/>
  <c r="BY455" i="36"/>
  <c r="CA455" i="36"/>
  <c r="BW455" i="36"/>
  <c r="BY460" i="36"/>
  <c r="CA460" i="36"/>
  <c r="BW460" i="36"/>
  <c r="BW471" i="36"/>
  <c r="BY471" i="36"/>
  <c r="CA484" i="36"/>
  <c r="BW484" i="36"/>
  <c r="CO57" i="36"/>
  <c r="CM57" i="36"/>
  <c r="CK57" i="36"/>
  <c r="CO64" i="36"/>
  <c r="CM64" i="36"/>
  <c r="CK64" i="36"/>
  <c r="CO73" i="36"/>
  <c r="CM73" i="36"/>
  <c r="CK73" i="36"/>
  <c r="CO80" i="36"/>
  <c r="CM80" i="36"/>
  <c r="CK80" i="36"/>
  <c r="CO89" i="36"/>
  <c r="CM89" i="36"/>
  <c r="CK89" i="36"/>
  <c r="CO96" i="36"/>
  <c r="CM96" i="36"/>
  <c r="CK96" i="36"/>
  <c r="CM142" i="36"/>
  <c r="CO142" i="36"/>
  <c r="CK142" i="36"/>
  <c r="CK147" i="36"/>
  <c r="CO147" i="36"/>
  <c r="CM147" i="36"/>
  <c r="CK187" i="36"/>
  <c r="CO187" i="36"/>
  <c r="CM187" i="36"/>
  <c r="CP187" i="36" s="1"/>
  <c r="CO216" i="36"/>
  <c r="CM216" i="36"/>
  <c r="CK216" i="36"/>
  <c r="CM222" i="36"/>
  <c r="CO222" i="36"/>
  <c r="CK222" i="36"/>
  <c r="CO224" i="36"/>
  <c r="CM224" i="36"/>
  <c r="CP224" i="36" s="1"/>
  <c r="CK224" i="36"/>
  <c r="CO241" i="36"/>
  <c r="CM241" i="36"/>
  <c r="CM246" i="36"/>
  <c r="CO246" i="36"/>
  <c r="CK267" i="36"/>
  <c r="CO267" i="36"/>
  <c r="CM267" i="36"/>
  <c r="CP267" i="36" s="1"/>
  <c r="CK315" i="36"/>
  <c r="CO315" i="36"/>
  <c r="CO320" i="36"/>
  <c r="CM320" i="36"/>
  <c r="CP320" i="36" s="1"/>
  <c r="CK320" i="36"/>
  <c r="CO339" i="36"/>
  <c r="CM339" i="36"/>
  <c r="CK339" i="36"/>
  <c r="CK378" i="36"/>
  <c r="CO378" i="36"/>
  <c r="CM378" i="36"/>
  <c r="CO419" i="36"/>
  <c r="CM419" i="36"/>
  <c r="CK419" i="36"/>
  <c r="CO436" i="36"/>
  <c r="CM436" i="36"/>
  <c r="CK436" i="36"/>
  <c r="CO442" i="36"/>
  <c r="CM442" i="36"/>
  <c r="CK442" i="36"/>
  <c r="CM476" i="36"/>
  <c r="CO476" i="36"/>
  <c r="CK476" i="36"/>
  <c r="CO486" i="36"/>
  <c r="CM486" i="36"/>
  <c r="CK486" i="36"/>
  <c r="CY199" i="36"/>
  <c r="DC199" i="36"/>
  <c r="DA199" i="36"/>
  <c r="DC216" i="36"/>
  <c r="DA216" i="36"/>
  <c r="CY216" i="36"/>
  <c r="CY231" i="36"/>
  <c r="DC231" i="36"/>
  <c r="DA231" i="36"/>
  <c r="DC248" i="36"/>
  <c r="DA248" i="36"/>
  <c r="CY248" i="36"/>
  <c r="CY263" i="36"/>
  <c r="DC263" i="36"/>
  <c r="DA263" i="36"/>
  <c r="DC280" i="36"/>
  <c r="DA280" i="36"/>
  <c r="CY280" i="36"/>
  <c r="CY311" i="36"/>
  <c r="DC311" i="36"/>
  <c r="DA311" i="36"/>
  <c r="DC348" i="36"/>
  <c r="DA348" i="36"/>
  <c r="CY348" i="36"/>
  <c r="DC352" i="36"/>
  <c r="DA352" i="36"/>
  <c r="CY352" i="36"/>
  <c r="CY374" i="36"/>
  <c r="DA374" i="36"/>
  <c r="DC374" i="36"/>
  <c r="DC407" i="36"/>
  <c r="DA407" i="36"/>
  <c r="CY407" i="36"/>
  <c r="CY479" i="36"/>
  <c r="DC479" i="36"/>
  <c r="DA479" i="36"/>
  <c r="DO72" i="36"/>
  <c r="DM72" i="36"/>
  <c r="DQ72" i="36"/>
  <c r="DR72" i="36" s="1"/>
  <c r="DO90" i="36"/>
  <c r="DQ90" i="36"/>
  <c r="DM90" i="36"/>
  <c r="DO164" i="36"/>
  <c r="DR164" i="36" s="1"/>
  <c r="DM164" i="36"/>
  <c r="DQ164" i="36"/>
  <c r="DO188" i="36"/>
  <c r="DQ188" i="36"/>
  <c r="DM188" i="36"/>
  <c r="DO206" i="36"/>
  <c r="DM206" i="36"/>
  <c r="DQ206" i="36"/>
  <c r="DR206" i="36" s="1"/>
  <c r="DO224" i="36"/>
  <c r="DQ224" i="36"/>
  <c r="DM224" i="36"/>
  <c r="DO266" i="36"/>
  <c r="DQ266" i="36"/>
  <c r="DM266" i="36"/>
  <c r="DO278" i="36"/>
  <c r="DM278" i="36"/>
  <c r="DQ278" i="36"/>
  <c r="DO318" i="36"/>
  <c r="DQ318" i="36"/>
  <c r="DM318" i="36"/>
  <c r="DQ390" i="36"/>
  <c r="DM390" i="36"/>
  <c r="DO390" i="36"/>
  <c r="DQ410" i="36"/>
  <c r="DM410" i="36"/>
  <c r="DO410" i="36"/>
  <c r="DO419" i="36"/>
  <c r="DM419" i="36"/>
  <c r="DM461" i="36"/>
  <c r="DQ461" i="36"/>
  <c r="DO461" i="36"/>
  <c r="EC78" i="36"/>
  <c r="EE78" i="36"/>
  <c r="EA78" i="36"/>
  <c r="BM302" i="36"/>
  <c r="BN302" i="36" s="1"/>
  <c r="BM312" i="36"/>
  <c r="BN312" i="36" s="1"/>
  <c r="BM318" i="36"/>
  <c r="BM328" i="36"/>
  <c r="BM334" i="36"/>
  <c r="BN334" i="36" s="1"/>
  <c r="BM344" i="36"/>
  <c r="BN344" i="36" s="1"/>
  <c r="BM350" i="36"/>
  <c r="BM360" i="36"/>
  <c r="BM366" i="36"/>
  <c r="BN366" i="36" s="1"/>
  <c r="BM401" i="36"/>
  <c r="BN401" i="36" s="1"/>
  <c r="BM407" i="36"/>
  <c r="BK417" i="36"/>
  <c r="BM419" i="36"/>
  <c r="BK425" i="36"/>
  <c r="BN425" i="36" s="1"/>
  <c r="BM436" i="36"/>
  <c r="BM442" i="36"/>
  <c r="BM448" i="36"/>
  <c r="BM458" i="36"/>
  <c r="BN458" i="36" s="1"/>
  <c r="BM465" i="36"/>
  <c r="BK466" i="36"/>
  <c r="BK475" i="36"/>
  <c r="BK490" i="36"/>
  <c r="BN490" i="36" s="1"/>
  <c r="BK498" i="36"/>
  <c r="BK506" i="36"/>
  <c r="CA59" i="36"/>
  <c r="CA63" i="36"/>
  <c r="CA67" i="36"/>
  <c r="CA73" i="36"/>
  <c r="CA83" i="36"/>
  <c r="CA89" i="36"/>
  <c r="CA99" i="36"/>
  <c r="CA105" i="36"/>
  <c r="CA115" i="36"/>
  <c r="CB115" i="36" s="1"/>
  <c r="CA121" i="36"/>
  <c r="CB121" i="36" s="1"/>
  <c r="CA131" i="36"/>
  <c r="CA137" i="36"/>
  <c r="BY147" i="36"/>
  <c r="CB147" i="36" s="1"/>
  <c r="CA149" i="36"/>
  <c r="CB149" i="36" s="1"/>
  <c r="BY155" i="36"/>
  <c r="CA157" i="36"/>
  <c r="CA169" i="36"/>
  <c r="CA175" i="36"/>
  <c r="CB175" i="36" s="1"/>
  <c r="CA185" i="36"/>
  <c r="CA191" i="36"/>
  <c r="CA201" i="36"/>
  <c r="CA207" i="36"/>
  <c r="CB207" i="36" s="1"/>
  <c r="CA217" i="36"/>
  <c r="CA227" i="36"/>
  <c r="CA233" i="36"/>
  <c r="BY239" i="36"/>
  <c r="CB239" i="36" s="1"/>
  <c r="CA241" i="36"/>
  <c r="BY247" i="36"/>
  <c r="CA252" i="36"/>
  <c r="CA258" i="36"/>
  <c r="CB258" i="36" s="1"/>
  <c r="CA268" i="36"/>
  <c r="CA276" i="36"/>
  <c r="CA286" i="36"/>
  <c r="CA292" i="36"/>
  <c r="CB292" i="36" s="1"/>
  <c r="CA302" i="36"/>
  <c r="CA308" i="36"/>
  <c r="CA317" i="36"/>
  <c r="CA323" i="36"/>
  <c r="CB323" i="36" s="1"/>
  <c r="CA365" i="36"/>
  <c r="CA371" i="36"/>
  <c r="CA381" i="36"/>
  <c r="CA391" i="36"/>
  <c r="CB391" i="36" s="1"/>
  <c r="CA397" i="36"/>
  <c r="CA407" i="36"/>
  <c r="CA413" i="36"/>
  <c r="CA415" i="36"/>
  <c r="CA425" i="36"/>
  <c r="CA435" i="36"/>
  <c r="CA441" i="36"/>
  <c r="CA451" i="36"/>
  <c r="CB451" i="36" s="1"/>
  <c r="CA457" i="36"/>
  <c r="CA466" i="36"/>
  <c r="CA472" i="36"/>
  <c r="CO68" i="36"/>
  <c r="CO84" i="36"/>
  <c r="CO116" i="36"/>
  <c r="CO120" i="36"/>
  <c r="CP120" i="36" s="1"/>
  <c r="CM121" i="36"/>
  <c r="CP121" i="36" s="1"/>
  <c r="CO126" i="36"/>
  <c r="CO128" i="36"/>
  <c r="CO131" i="36"/>
  <c r="CP131" i="36" s="1"/>
  <c r="CO156" i="36"/>
  <c r="CP156" i="36" s="1"/>
  <c r="CO180" i="36"/>
  <c r="CO184" i="36"/>
  <c r="CO194" i="36"/>
  <c r="CO196" i="36"/>
  <c r="CP196" i="36" s="1"/>
  <c r="CO210" i="36"/>
  <c r="CO212" i="36"/>
  <c r="CM213" i="36"/>
  <c r="CO218" i="36"/>
  <c r="CP218" i="36" s="1"/>
  <c r="CO239" i="36"/>
  <c r="CO255" i="36"/>
  <c r="CO288" i="36"/>
  <c r="CP288" i="36" s="1"/>
  <c r="CO292" i="36"/>
  <c r="CP292" i="36" s="1"/>
  <c r="CM293" i="36"/>
  <c r="CO298" i="36"/>
  <c r="CO300" i="36"/>
  <c r="CO303" i="36"/>
  <c r="CP303" i="36" s="1"/>
  <c r="CO344" i="36"/>
  <c r="CO349" i="36"/>
  <c r="CO363" i="36"/>
  <c r="CO387" i="36"/>
  <c r="CM388" i="36"/>
  <c r="CO389" i="36"/>
  <c r="CO391" i="36"/>
  <c r="CO405" i="36"/>
  <c r="CP405" i="36" s="1"/>
  <c r="CO415" i="36"/>
  <c r="CM416" i="36"/>
  <c r="CO429" i="36"/>
  <c r="CO430" i="36"/>
  <c r="CP430" i="36" s="1"/>
  <c r="CO438" i="36"/>
  <c r="CO445" i="36"/>
  <c r="CO456" i="36"/>
  <c r="CO466" i="36"/>
  <c r="CO470" i="36"/>
  <c r="CM471" i="36"/>
  <c r="CO490" i="36"/>
  <c r="DC60" i="36"/>
  <c r="DD60" i="36" s="1"/>
  <c r="DC66" i="36"/>
  <c r="DC76" i="36"/>
  <c r="DC82" i="36"/>
  <c r="DC92" i="36"/>
  <c r="DD92" i="36" s="1"/>
  <c r="DC98" i="36"/>
  <c r="DC108" i="36"/>
  <c r="DC140" i="36"/>
  <c r="DC150" i="36"/>
  <c r="DD150" i="36" s="1"/>
  <c r="DC156" i="36"/>
  <c r="DC166" i="36"/>
  <c r="DC172" i="36"/>
  <c r="DC182" i="36"/>
  <c r="DC184" i="36"/>
  <c r="DD184" i="36" s="1"/>
  <c r="DC195" i="36"/>
  <c r="DA196" i="36"/>
  <c r="DC211" i="36"/>
  <c r="DD211" i="36" s="1"/>
  <c r="DA212" i="36"/>
  <c r="DC227" i="36"/>
  <c r="DA228" i="36"/>
  <c r="DC243" i="36"/>
  <c r="DD243" i="36" s="1"/>
  <c r="DA244" i="36"/>
  <c r="DC259" i="36"/>
  <c r="DA260" i="36"/>
  <c r="DC275" i="36"/>
  <c r="DD275" i="36" s="1"/>
  <c r="DA276" i="36"/>
  <c r="DC292" i="36"/>
  <c r="CY292" i="36"/>
  <c r="DC308" i="36"/>
  <c r="DA308" i="36"/>
  <c r="CY319" i="36"/>
  <c r="DA319" i="36"/>
  <c r="CY343" i="36"/>
  <c r="DA343" i="36"/>
  <c r="DC362" i="36"/>
  <c r="DA363" i="36"/>
  <c r="CY370" i="36"/>
  <c r="DC370" i="36"/>
  <c r="DC382" i="36"/>
  <c r="DA383" i="36"/>
  <c r="DC386" i="36"/>
  <c r="DD386" i="36" s="1"/>
  <c r="DA387" i="36"/>
  <c r="DC390" i="36"/>
  <c r="DC395" i="36"/>
  <c r="CY395" i="36"/>
  <c r="CY406" i="36"/>
  <c r="DC406" i="36"/>
  <c r="DC415" i="36"/>
  <c r="CY415" i="36"/>
  <c r="DC422" i="36"/>
  <c r="DA423" i="36"/>
  <c r="DA426" i="36"/>
  <c r="DC430" i="36"/>
  <c r="DD430" i="36" s="1"/>
  <c r="DC434" i="36"/>
  <c r="DD434" i="36" s="1"/>
  <c r="CY434" i="36"/>
  <c r="DC441" i="36"/>
  <c r="DA442" i="36"/>
  <c r="DC445" i="36"/>
  <c r="DD445" i="36" s="1"/>
  <c r="DA446" i="36"/>
  <c r="CY449" i="36"/>
  <c r="DA449" i="36"/>
  <c r="DD449" i="36" s="1"/>
  <c r="DC458" i="36"/>
  <c r="DD458" i="36" s="1"/>
  <c r="CY458" i="36"/>
  <c r="CY475" i="36"/>
  <c r="DC475" i="36"/>
  <c r="DD475" i="36" s="1"/>
  <c r="CY483" i="36"/>
  <c r="DC483" i="36"/>
  <c r="DC492" i="36"/>
  <c r="CY492" i="36"/>
  <c r="DC499" i="36"/>
  <c r="DA500" i="36"/>
  <c r="DA503" i="36"/>
  <c r="DQ64" i="36"/>
  <c r="DO74" i="36"/>
  <c r="DQ74" i="36"/>
  <c r="DO78" i="36"/>
  <c r="DM78" i="36"/>
  <c r="DO114" i="36"/>
  <c r="DQ114" i="36"/>
  <c r="DM131" i="36"/>
  <c r="DO131" i="36"/>
  <c r="DQ132" i="36"/>
  <c r="DR132" i="36" s="1"/>
  <c r="DQ142" i="36"/>
  <c r="DO144" i="36"/>
  <c r="DM144" i="36"/>
  <c r="DQ158" i="36"/>
  <c r="DR158" i="36" s="1"/>
  <c r="DO160" i="36"/>
  <c r="DM160" i="36"/>
  <c r="DQ174" i="36"/>
  <c r="DR174" i="36" s="1"/>
  <c r="DO176" i="36"/>
  <c r="DM176" i="36"/>
  <c r="DM191" i="36"/>
  <c r="DO191" i="36"/>
  <c r="DQ200" i="36"/>
  <c r="DR200" i="36" s="1"/>
  <c r="DO202" i="36"/>
  <c r="DM202" i="36"/>
  <c r="DO208" i="36"/>
  <c r="DQ208" i="36"/>
  <c r="DO212" i="36"/>
  <c r="DM212" i="36"/>
  <c r="DO252" i="36"/>
  <c r="DQ252" i="36"/>
  <c r="DQ254" i="36"/>
  <c r="DO300" i="36"/>
  <c r="DQ300" i="36"/>
  <c r="DQ302" i="36"/>
  <c r="DO304" i="36"/>
  <c r="DM304" i="36"/>
  <c r="DQ326" i="36"/>
  <c r="DR326" i="36" s="1"/>
  <c r="DQ340" i="36"/>
  <c r="DO349" i="36"/>
  <c r="DQ349" i="36"/>
  <c r="DQ351" i="36"/>
  <c r="DR351" i="36" s="1"/>
  <c r="DO353" i="36"/>
  <c r="DM353" i="36"/>
  <c r="DQ361" i="36"/>
  <c r="DO371" i="36"/>
  <c r="DQ371" i="36"/>
  <c r="DO375" i="36"/>
  <c r="DM375" i="36"/>
  <c r="DM389" i="36"/>
  <c r="DO389" i="36"/>
  <c r="DR389" i="36" s="1"/>
  <c r="DQ401" i="36"/>
  <c r="DO406" i="36"/>
  <c r="DQ418" i="36"/>
  <c r="DR418" i="36" s="1"/>
  <c r="DM418" i="36"/>
  <c r="DO427" i="36"/>
  <c r="DM427" i="36"/>
  <c r="DM454" i="36"/>
  <c r="DO454" i="36"/>
  <c r="DQ462" i="36"/>
  <c r="DQ466" i="36"/>
  <c r="DM469" i="36"/>
  <c r="DQ469" i="36"/>
  <c r="DR469" i="36" s="1"/>
  <c r="DQ492" i="36"/>
  <c r="DM492" i="36"/>
  <c r="DQ498" i="36"/>
  <c r="DR498" i="36" s="1"/>
  <c r="DO503" i="36"/>
  <c r="EC66" i="36"/>
  <c r="EE66" i="36"/>
  <c r="EC70" i="36"/>
  <c r="EF70" i="36" s="1"/>
  <c r="EA70" i="36"/>
  <c r="EC82" i="36"/>
  <c r="EE82" i="36"/>
  <c r="EA82" i="36"/>
  <c r="EC104" i="36"/>
  <c r="EE104" i="36"/>
  <c r="EA104" i="36"/>
  <c r="EC114" i="36"/>
  <c r="EE114" i="36"/>
  <c r="EA114" i="36"/>
  <c r="EC136" i="36"/>
  <c r="EE136" i="36"/>
  <c r="EA136" i="36"/>
  <c r="EC184" i="36"/>
  <c r="EA184" i="36"/>
  <c r="EE184" i="36"/>
  <c r="EF184" i="36" s="1"/>
  <c r="EC214" i="36"/>
  <c r="EA214" i="36"/>
  <c r="EE214" i="36"/>
  <c r="EC245" i="36"/>
  <c r="EF245" i="36" s="1"/>
  <c r="EA245" i="36"/>
  <c r="EE245" i="36"/>
  <c r="EC279" i="36"/>
  <c r="EA279" i="36"/>
  <c r="EE279" i="36"/>
  <c r="EC345" i="36"/>
  <c r="EA345" i="36"/>
  <c r="EE345" i="36"/>
  <c r="EF345" i="36" s="1"/>
  <c r="EC404" i="36"/>
  <c r="EA404" i="36"/>
  <c r="EE404" i="36"/>
  <c r="EE439" i="36"/>
  <c r="EA439" i="36"/>
  <c r="EC439" i="36"/>
  <c r="EA457" i="36"/>
  <c r="EE457" i="36"/>
  <c r="EC457" i="36"/>
  <c r="EQ60" i="36"/>
  <c r="EO60" i="36"/>
  <c r="ES60" i="36"/>
  <c r="ET60" i="36" s="1"/>
  <c r="EO127" i="36"/>
  <c r="EQ127" i="36"/>
  <c r="EO187" i="36"/>
  <c r="EQ187" i="36"/>
  <c r="ES187" i="36"/>
  <c r="ES320" i="36"/>
  <c r="EO320" i="36"/>
  <c r="EQ320" i="36"/>
  <c r="ET320" i="36" s="1"/>
  <c r="EO368" i="36"/>
  <c r="EQ368" i="36"/>
  <c r="EO381" i="36"/>
  <c r="ES381" i="36"/>
  <c r="EQ381" i="36"/>
  <c r="EQ403" i="36"/>
  <c r="ES403" i="36"/>
  <c r="EQ419" i="36"/>
  <c r="ES419" i="36"/>
  <c r="EQ455" i="36"/>
  <c r="EO455" i="36"/>
  <c r="ES455" i="36"/>
  <c r="ET455" i="36" s="1"/>
  <c r="ES484" i="36"/>
  <c r="EO484" i="36"/>
  <c r="FE81" i="36"/>
  <c r="FC81" i="36"/>
  <c r="FG81" i="36"/>
  <c r="FE176" i="36"/>
  <c r="FC176" i="36"/>
  <c r="FG176" i="36"/>
  <c r="FH176" i="36" s="1"/>
  <c r="FG191" i="36"/>
  <c r="FE191" i="36"/>
  <c r="FE210" i="36"/>
  <c r="FC210" i="36"/>
  <c r="FG210" i="36"/>
  <c r="FE262" i="36"/>
  <c r="FC262" i="36"/>
  <c r="FG262" i="36"/>
  <c r="FH262" i="36" s="1"/>
  <c r="FE302" i="36"/>
  <c r="FC302" i="36"/>
  <c r="FG302" i="36"/>
  <c r="FC319" i="36"/>
  <c r="FE319" i="36"/>
  <c r="FE336" i="36"/>
  <c r="FC336" i="36"/>
  <c r="FG336" i="36"/>
  <c r="FH336" i="36" s="1"/>
  <c r="FG344" i="36"/>
  <c r="FC344" i="36"/>
  <c r="FE381" i="36"/>
  <c r="FC381" i="36"/>
  <c r="FG381" i="36"/>
  <c r="FE395" i="36"/>
  <c r="FC395" i="36"/>
  <c r="FG395" i="36"/>
  <c r="FE433" i="36"/>
  <c r="FC433" i="36"/>
  <c r="FG433" i="36"/>
  <c r="FE449" i="36"/>
  <c r="FH449" i="36" s="1"/>
  <c r="FC449" i="36"/>
  <c r="FG449" i="36"/>
  <c r="FG476" i="36"/>
  <c r="FC476" i="36"/>
  <c r="FG492" i="36"/>
  <c r="FC492" i="36"/>
  <c r="AK486" i="36"/>
  <c r="AI486" i="36"/>
  <c r="AK482" i="36"/>
  <c r="AI482" i="36"/>
  <c r="AK465" i="36"/>
  <c r="AG465" i="36"/>
  <c r="AI465" i="36"/>
  <c r="AK462" i="36"/>
  <c r="AI462" i="36"/>
  <c r="AG383" i="36"/>
  <c r="AK383" i="36"/>
  <c r="AI383" i="36"/>
  <c r="AK380" i="36"/>
  <c r="AI380" i="36"/>
  <c r="AG367" i="36"/>
  <c r="AK367" i="36"/>
  <c r="AI367" i="36"/>
  <c r="AI339" i="36"/>
  <c r="AG339" i="36"/>
  <c r="AK339" i="36"/>
  <c r="AG331" i="36"/>
  <c r="AI331" i="36"/>
  <c r="AK331" i="36"/>
  <c r="AK320" i="36"/>
  <c r="AI320" i="36"/>
  <c r="AK271" i="36"/>
  <c r="AL271" i="36" s="1"/>
  <c r="AG271" i="36"/>
  <c r="AI271" i="36"/>
  <c r="AK263" i="36"/>
  <c r="AG263" i="36"/>
  <c r="AI263" i="36"/>
  <c r="AK227" i="36"/>
  <c r="AG227" i="36"/>
  <c r="AI227" i="36"/>
  <c r="AL227" i="36" s="1"/>
  <c r="AK224" i="36"/>
  <c r="AL224" i="36" s="1"/>
  <c r="AI224" i="36"/>
  <c r="AG219" i="36"/>
  <c r="AI219" i="36"/>
  <c r="AG163" i="36"/>
  <c r="AI163" i="36"/>
  <c r="AK163" i="36"/>
  <c r="AG146" i="36"/>
  <c r="AK146" i="36"/>
  <c r="AG138" i="36"/>
  <c r="AK138" i="36"/>
  <c r="DC288" i="36"/>
  <c r="DA288" i="36"/>
  <c r="CY291" i="36"/>
  <c r="DA291" i="36"/>
  <c r="CY307" i="36"/>
  <c r="DC307" i="36"/>
  <c r="DC316" i="36"/>
  <c r="CY316" i="36"/>
  <c r="DC340" i="36"/>
  <c r="CY340" i="36"/>
  <c r="CY355" i="36"/>
  <c r="DA355" i="36"/>
  <c r="DC367" i="36"/>
  <c r="DA367" i="36"/>
  <c r="CY394" i="36"/>
  <c r="DA394" i="36"/>
  <c r="DC411" i="36"/>
  <c r="DA411" i="36"/>
  <c r="CY414" i="36"/>
  <c r="DA414" i="36"/>
  <c r="CY433" i="36"/>
  <c r="DA433" i="36"/>
  <c r="CY457" i="36"/>
  <c r="DA457" i="36"/>
  <c r="DC488" i="36"/>
  <c r="DA488" i="36"/>
  <c r="CY491" i="36"/>
  <c r="DA491" i="36"/>
  <c r="DO58" i="36"/>
  <c r="DQ58" i="36"/>
  <c r="DO62" i="36"/>
  <c r="DM62" i="36"/>
  <c r="DO100" i="36"/>
  <c r="DQ100" i="36"/>
  <c r="DO104" i="36"/>
  <c r="DM104" i="36"/>
  <c r="DO110" i="36"/>
  <c r="DQ110" i="36"/>
  <c r="DO126" i="36"/>
  <c r="DQ126" i="36"/>
  <c r="DO130" i="36"/>
  <c r="DM130" i="36"/>
  <c r="DO140" i="36"/>
  <c r="DM140" i="36"/>
  <c r="DO156" i="36"/>
  <c r="DM156" i="36"/>
  <c r="DO172" i="36"/>
  <c r="DM172" i="36"/>
  <c r="DO186" i="36"/>
  <c r="DQ186" i="36"/>
  <c r="DO190" i="36"/>
  <c r="DM190" i="36"/>
  <c r="DO234" i="36"/>
  <c r="DQ234" i="36"/>
  <c r="DO238" i="36"/>
  <c r="DM238" i="36"/>
  <c r="DO284" i="36"/>
  <c r="DQ284" i="36"/>
  <c r="DO288" i="36"/>
  <c r="DM288" i="36"/>
  <c r="DO306" i="36"/>
  <c r="DQ306" i="36"/>
  <c r="DO310" i="36"/>
  <c r="DM310" i="36"/>
  <c r="DQ348" i="36"/>
  <c r="DO348" i="36"/>
  <c r="DO355" i="36"/>
  <c r="DQ355" i="36"/>
  <c r="DR355" i="36" s="1"/>
  <c r="DO359" i="36"/>
  <c r="DM359" i="36"/>
  <c r="DO403" i="36"/>
  <c r="DM403" i="36"/>
  <c r="DQ426" i="36"/>
  <c r="DM426" i="36"/>
  <c r="DO439" i="36"/>
  <c r="DQ439" i="36"/>
  <c r="DR439" i="36" s="1"/>
  <c r="DO443" i="36"/>
  <c r="DM443" i="36"/>
  <c r="DO449" i="36"/>
  <c r="DQ449" i="36"/>
  <c r="DO453" i="36"/>
  <c r="DM453" i="36"/>
  <c r="DO460" i="36"/>
  <c r="DQ460" i="36"/>
  <c r="DO472" i="36"/>
  <c r="DQ472" i="36"/>
  <c r="DM477" i="36"/>
  <c r="DO477" i="36"/>
  <c r="DQ491" i="36"/>
  <c r="DM491" i="36"/>
  <c r="DQ500" i="36"/>
  <c r="DM500" i="36"/>
  <c r="EC62" i="36"/>
  <c r="EE62" i="36"/>
  <c r="EC152" i="36"/>
  <c r="EE152" i="36"/>
  <c r="EA152" i="36"/>
  <c r="EA161" i="36"/>
  <c r="EC161" i="36"/>
  <c r="EA193" i="36"/>
  <c r="EC193" i="36"/>
  <c r="EC224" i="36"/>
  <c r="EA224" i="36"/>
  <c r="EE224" i="36"/>
  <c r="EE299" i="36"/>
  <c r="EF299" i="36" s="1"/>
  <c r="EA299" i="36"/>
  <c r="EC299" i="36"/>
  <c r="EC363" i="36"/>
  <c r="EA363" i="36"/>
  <c r="EE363" i="36"/>
  <c r="EE384" i="36"/>
  <c r="EC384" i="36"/>
  <c r="EF384" i="36" s="1"/>
  <c r="EC398" i="36"/>
  <c r="EF398" i="36" s="1"/>
  <c r="EA398" i="36"/>
  <c r="EE398" i="36"/>
  <c r="EE492" i="36"/>
  <c r="EC492" i="36"/>
  <c r="EC501" i="36"/>
  <c r="EA501" i="36"/>
  <c r="EE501" i="36"/>
  <c r="EQ94" i="36"/>
  <c r="ET94" i="36" s="1"/>
  <c r="EO94" i="36"/>
  <c r="ES94" i="36"/>
  <c r="EQ152" i="36"/>
  <c r="EO152" i="36"/>
  <c r="ES152" i="36"/>
  <c r="EQ168" i="36"/>
  <c r="EO168" i="36"/>
  <c r="ES168" i="36"/>
  <c r="ET168" i="36" s="1"/>
  <c r="EQ184" i="36"/>
  <c r="EO184" i="36"/>
  <c r="ES184" i="36"/>
  <c r="ES305" i="36"/>
  <c r="EO305" i="36"/>
  <c r="ES336" i="36"/>
  <c r="EO336" i="36"/>
  <c r="EQ336" i="36"/>
  <c r="ES397" i="36"/>
  <c r="EO397" i="36"/>
  <c r="EQ397" i="36"/>
  <c r="EQ449" i="36"/>
  <c r="EO449" i="36"/>
  <c r="ES449" i="36"/>
  <c r="ES464" i="36"/>
  <c r="EO464" i="36"/>
  <c r="EQ478" i="36"/>
  <c r="ES478" i="36"/>
  <c r="FE116" i="36"/>
  <c r="FC116" i="36"/>
  <c r="FG116" i="36"/>
  <c r="FE234" i="36"/>
  <c r="FC234" i="36"/>
  <c r="FG234" i="36"/>
  <c r="FH234" i="36" s="1"/>
  <c r="BW387" i="36"/>
  <c r="BY388" i="36"/>
  <c r="CB388" i="36" s="1"/>
  <c r="BW393" i="36"/>
  <c r="BW403" i="36"/>
  <c r="BW409" i="36"/>
  <c r="BW417" i="36"/>
  <c r="BW421" i="36"/>
  <c r="BW431" i="36"/>
  <c r="BW437" i="36"/>
  <c r="BW447" i="36"/>
  <c r="BW453" i="36"/>
  <c r="BW462" i="36"/>
  <c r="BY463" i="36"/>
  <c r="BW468" i="36"/>
  <c r="BW492" i="36"/>
  <c r="BY495" i="36"/>
  <c r="CA498" i="36"/>
  <c r="BW500" i="36"/>
  <c r="CA506" i="36"/>
  <c r="CM67" i="36"/>
  <c r="CP67" i="36" s="1"/>
  <c r="CM83" i="36"/>
  <c r="CM101" i="36"/>
  <c r="CK105" i="36"/>
  <c r="CO106" i="36"/>
  <c r="CK110" i="36"/>
  <c r="CO111" i="36"/>
  <c r="CM115" i="36"/>
  <c r="CM165" i="36"/>
  <c r="CK169" i="36"/>
  <c r="CO170" i="36"/>
  <c r="CK174" i="36"/>
  <c r="CO175" i="36"/>
  <c r="CM179" i="36"/>
  <c r="CK205" i="36"/>
  <c r="CO206" i="36"/>
  <c r="CK233" i="36"/>
  <c r="CK234" i="36"/>
  <c r="CM273" i="36"/>
  <c r="CK277" i="36"/>
  <c r="CO278" i="36"/>
  <c r="CP278" i="36" s="1"/>
  <c r="CK282" i="36"/>
  <c r="CO283" i="36"/>
  <c r="CM287" i="36"/>
  <c r="CM327" i="36"/>
  <c r="CM362" i="36"/>
  <c r="CK368" i="36"/>
  <c r="CK373" i="36"/>
  <c r="CK384" i="36"/>
  <c r="CK400" i="36"/>
  <c r="CK464" i="36"/>
  <c r="CM465" i="36"/>
  <c r="CK499" i="36"/>
  <c r="CK500" i="36"/>
  <c r="DA57" i="36"/>
  <c r="CY62" i="36"/>
  <c r="CY72" i="36"/>
  <c r="DA73" i="36"/>
  <c r="CY78" i="36"/>
  <c r="CY88" i="36"/>
  <c r="DA89" i="36"/>
  <c r="CY94" i="36"/>
  <c r="CY104" i="36"/>
  <c r="DA105" i="36"/>
  <c r="CY110" i="36"/>
  <c r="CY116" i="36"/>
  <c r="DA117" i="36"/>
  <c r="CY124" i="36"/>
  <c r="DA125" i="36"/>
  <c r="CY132" i="36"/>
  <c r="DA133" i="36"/>
  <c r="CY146" i="36"/>
  <c r="CY152" i="36"/>
  <c r="CY162" i="36"/>
  <c r="DA163" i="36"/>
  <c r="CY168" i="36"/>
  <c r="CY178" i="36"/>
  <c r="DA179" i="36"/>
  <c r="DA207" i="36"/>
  <c r="CY208" i="36"/>
  <c r="DA223" i="36"/>
  <c r="DD223" i="36" s="1"/>
  <c r="CY224" i="36"/>
  <c r="DA239" i="36"/>
  <c r="CY240" i="36"/>
  <c r="DA255" i="36"/>
  <c r="DD255" i="36" s="1"/>
  <c r="CY256" i="36"/>
  <c r="DA271" i="36"/>
  <c r="CY272" i="36"/>
  <c r="DA287" i="36"/>
  <c r="CY288" i="36"/>
  <c r="DC291" i="36"/>
  <c r="DC294" i="36"/>
  <c r="DA299" i="36"/>
  <c r="DD299" i="36" s="1"/>
  <c r="CY300" i="36"/>
  <c r="DA303" i="36"/>
  <c r="CY304" i="36"/>
  <c r="DA307" i="36"/>
  <c r="DC312" i="36"/>
  <c r="DA312" i="36"/>
  <c r="CY315" i="36"/>
  <c r="DA315" i="36"/>
  <c r="DD315" i="36" s="1"/>
  <c r="DA316" i="36"/>
  <c r="CY339" i="36"/>
  <c r="DA339" i="36"/>
  <c r="DA340" i="36"/>
  <c r="DD340" i="36" s="1"/>
  <c r="DC355" i="36"/>
  <c r="CY366" i="36"/>
  <c r="DC366" i="36"/>
  <c r="CY367" i="36"/>
  <c r="DC375" i="36"/>
  <c r="CY375" i="36"/>
  <c r="DC391" i="36"/>
  <c r="CY391" i="36"/>
  <c r="DC394" i="36"/>
  <c r="CY410" i="36"/>
  <c r="DC410" i="36"/>
  <c r="CY411" i="36"/>
  <c r="DC414" i="36"/>
  <c r="DC419" i="36"/>
  <c r="CY419" i="36"/>
  <c r="DC427" i="36"/>
  <c r="DA427" i="36"/>
  <c r="DC433" i="36"/>
  <c r="DC438" i="36"/>
  <c r="CY438" i="36"/>
  <c r="DC457" i="36"/>
  <c r="CY487" i="36"/>
  <c r="DC487" i="36"/>
  <c r="CY488" i="36"/>
  <c r="DC491" i="36"/>
  <c r="DC496" i="36"/>
  <c r="CY496" i="36"/>
  <c r="DC504" i="36"/>
  <c r="DA504" i="36"/>
  <c r="DM58" i="36"/>
  <c r="DQ62" i="36"/>
  <c r="DM70" i="36"/>
  <c r="DM80" i="36"/>
  <c r="DO84" i="36"/>
  <c r="DQ84" i="36"/>
  <c r="DO88" i="36"/>
  <c r="DM88" i="36"/>
  <c r="DM100" i="36"/>
  <c r="DQ104" i="36"/>
  <c r="DO106" i="36"/>
  <c r="DQ106" i="36"/>
  <c r="DM110" i="36"/>
  <c r="DO122" i="36"/>
  <c r="DQ122" i="36"/>
  <c r="DM126" i="36"/>
  <c r="DQ130" i="36"/>
  <c r="DO136" i="36"/>
  <c r="DM136" i="36"/>
  <c r="DQ140" i="36"/>
  <c r="DM146" i="36"/>
  <c r="DO152" i="36"/>
  <c r="DM152" i="36"/>
  <c r="DQ156" i="36"/>
  <c r="DM162" i="36"/>
  <c r="DO168" i="36"/>
  <c r="DM168" i="36"/>
  <c r="DQ172" i="36"/>
  <c r="DM178" i="36"/>
  <c r="DM186" i="36"/>
  <c r="DQ190" i="36"/>
  <c r="DR190" i="36" s="1"/>
  <c r="DO192" i="36"/>
  <c r="DQ192" i="36"/>
  <c r="DO196" i="36"/>
  <c r="DM196" i="36"/>
  <c r="DM204" i="36"/>
  <c r="DM214" i="36"/>
  <c r="DO218" i="36"/>
  <c r="DQ218" i="36"/>
  <c r="DO222" i="36"/>
  <c r="DM222" i="36"/>
  <c r="DM234" i="36"/>
  <c r="DQ238" i="36"/>
  <c r="DR238" i="36" s="1"/>
  <c r="DO240" i="36"/>
  <c r="DQ240" i="36"/>
  <c r="DO244" i="36"/>
  <c r="DM244" i="36"/>
  <c r="DO258" i="36"/>
  <c r="DQ258" i="36"/>
  <c r="DO264" i="36"/>
  <c r="DM268" i="36"/>
  <c r="DO272" i="36"/>
  <c r="DM272" i="36"/>
  <c r="DM284" i="36"/>
  <c r="DQ288" i="36"/>
  <c r="DR288" i="36" s="1"/>
  <c r="DO290" i="36"/>
  <c r="DQ290" i="36"/>
  <c r="DO294" i="36"/>
  <c r="DM294" i="36"/>
  <c r="DM306" i="36"/>
  <c r="DQ310" i="36"/>
  <c r="DO312" i="36"/>
  <c r="DQ312" i="36"/>
  <c r="DO316" i="36"/>
  <c r="DM316" i="36"/>
  <c r="DM334" i="36"/>
  <c r="DM348" i="36"/>
  <c r="DM355" i="36"/>
  <c r="DQ359" i="36"/>
  <c r="DM367" i="36"/>
  <c r="DM377" i="36"/>
  <c r="DO381" i="36"/>
  <c r="DQ381" i="36"/>
  <c r="DO385" i="36"/>
  <c r="DM385" i="36"/>
  <c r="DQ402" i="36"/>
  <c r="DM402" i="36"/>
  <c r="DO411" i="36"/>
  <c r="DM411" i="36"/>
  <c r="DM425" i="36"/>
  <c r="DO426" i="36"/>
  <c r="DO430" i="36"/>
  <c r="DM439" i="36"/>
  <c r="DQ443" i="36"/>
  <c r="DO445" i="36"/>
  <c r="DQ445" i="36"/>
  <c r="DM449" i="36"/>
  <c r="DQ453" i="36"/>
  <c r="DO455" i="36"/>
  <c r="DQ455" i="36"/>
  <c r="DQ459" i="36"/>
  <c r="DR459" i="36" s="1"/>
  <c r="DM459" i="36"/>
  <c r="DM472" i="36"/>
  <c r="DQ477" i="36"/>
  <c r="DQ481" i="36"/>
  <c r="DM483" i="36"/>
  <c r="DM486" i="36"/>
  <c r="DO487" i="36"/>
  <c r="DM490" i="36"/>
  <c r="DO491" i="36"/>
  <c r="DM495" i="36"/>
  <c r="DM496" i="36"/>
  <c r="DQ499" i="36"/>
  <c r="DR499" i="36" s="1"/>
  <c r="DM499" i="36"/>
  <c r="EC58" i="36"/>
  <c r="EE58" i="36"/>
  <c r="EC88" i="36"/>
  <c r="EE88" i="36"/>
  <c r="EA88" i="36"/>
  <c r="EC98" i="36"/>
  <c r="EE98" i="36"/>
  <c r="EA98" i="36"/>
  <c r="EC120" i="36"/>
  <c r="EE120" i="36"/>
  <c r="EA120" i="36"/>
  <c r="EC130" i="36"/>
  <c r="EE130" i="36"/>
  <c r="EA130" i="36"/>
  <c r="EA217" i="36"/>
  <c r="EC217" i="36"/>
  <c r="EC220" i="36"/>
  <c r="EA220" i="36"/>
  <c r="EE220" i="36"/>
  <c r="EF220" i="36" s="1"/>
  <c r="EC263" i="36"/>
  <c r="EA263" i="36"/>
  <c r="EE263" i="36"/>
  <c r="EA295" i="36"/>
  <c r="EE295" i="36"/>
  <c r="EC295" i="36"/>
  <c r="EC331" i="36"/>
  <c r="EA331" i="36"/>
  <c r="EE331" i="36"/>
  <c r="EE423" i="36"/>
  <c r="EA423" i="36"/>
  <c r="EC423" i="36"/>
  <c r="EE449" i="36"/>
  <c r="EA449" i="36"/>
  <c r="EC449" i="36"/>
  <c r="EE476" i="36"/>
  <c r="EC476" i="36"/>
  <c r="EC485" i="36"/>
  <c r="EA485" i="36"/>
  <c r="EE485" i="36"/>
  <c r="EF485" i="36" s="1"/>
  <c r="EQ124" i="36"/>
  <c r="EO124" i="36"/>
  <c r="ES124" i="36"/>
  <c r="ES197" i="36"/>
  <c r="EQ197" i="36"/>
  <c r="ES297" i="36"/>
  <c r="EO297" i="36"/>
  <c r="ES329" i="36"/>
  <c r="EO329" i="36"/>
  <c r="EO352" i="36"/>
  <c r="EQ352" i="36"/>
  <c r="EQ365" i="36"/>
  <c r="ET365" i="36" s="1"/>
  <c r="EO365" i="36"/>
  <c r="ES365" i="36"/>
  <c r="EQ441" i="36"/>
  <c r="EO441" i="36"/>
  <c r="ES441" i="36"/>
  <c r="EO458" i="36"/>
  <c r="EQ458" i="36"/>
  <c r="ES503" i="36"/>
  <c r="ET503" i="36" s="1"/>
  <c r="EO503" i="36"/>
  <c r="EQ503" i="36"/>
  <c r="FE140" i="36"/>
  <c r="FC140" i="36"/>
  <c r="FG140" i="36"/>
  <c r="FE164" i="36"/>
  <c r="FC164" i="36"/>
  <c r="FG164" i="36"/>
  <c r="FE188" i="36"/>
  <c r="FC188" i="36"/>
  <c r="FG188" i="36"/>
  <c r="FE252" i="36"/>
  <c r="FC252" i="36"/>
  <c r="FG252" i="36"/>
  <c r="EC160" i="36"/>
  <c r="EA160" i="36"/>
  <c r="EC166" i="36"/>
  <c r="EA166" i="36"/>
  <c r="EA169" i="36"/>
  <c r="EC169" i="36"/>
  <c r="EC192" i="36"/>
  <c r="EA192" i="36"/>
  <c r="EC198" i="36"/>
  <c r="EA198" i="36"/>
  <c r="EA201" i="36"/>
  <c r="EC201" i="36"/>
  <c r="EC216" i="36"/>
  <c r="EA216" i="36"/>
  <c r="EA237" i="36"/>
  <c r="EC237" i="36"/>
  <c r="EC241" i="36"/>
  <c r="EA241" i="36"/>
  <c r="EC247" i="36"/>
  <c r="EA247" i="36"/>
  <c r="EC269" i="36"/>
  <c r="EA269" i="36"/>
  <c r="EC285" i="36"/>
  <c r="EA285" i="36"/>
  <c r="EC307" i="36"/>
  <c r="EA307" i="36"/>
  <c r="EC313" i="36"/>
  <c r="EA313" i="36"/>
  <c r="EC337" i="36"/>
  <c r="EA337" i="36"/>
  <c r="EC347" i="36"/>
  <c r="EA347" i="36"/>
  <c r="EC353" i="36"/>
  <c r="EA353" i="36"/>
  <c r="EC369" i="36"/>
  <c r="EA369" i="36"/>
  <c r="EC377" i="36"/>
  <c r="EA377" i="36"/>
  <c r="EC386" i="36"/>
  <c r="EE386" i="36"/>
  <c r="EC406" i="36"/>
  <c r="EA406" i="36"/>
  <c r="EE435" i="36"/>
  <c r="EA435" i="36"/>
  <c r="EA456" i="36"/>
  <c r="EC456" i="36"/>
  <c r="EQ62" i="36"/>
  <c r="EO62" i="36"/>
  <c r="EQ76" i="36"/>
  <c r="EO76" i="36"/>
  <c r="EO79" i="36"/>
  <c r="EQ79" i="36"/>
  <c r="EQ100" i="36"/>
  <c r="EO100" i="36"/>
  <c r="EO103" i="36"/>
  <c r="EQ103" i="36"/>
  <c r="EQ126" i="36"/>
  <c r="EO126" i="36"/>
  <c r="EQ132" i="36"/>
  <c r="EO132" i="36"/>
  <c r="EO135" i="36"/>
  <c r="EQ135" i="36"/>
  <c r="EQ148" i="36"/>
  <c r="EO148" i="36"/>
  <c r="ES154" i="36"/>
  <c r="EO154" i="36"/>
  <c r="EQ164" i="36"/>
  <c r="EO164" i="36"/>
  <c r="ES170" i="36"/>
  <c r="EO170" i="36"/>
  <c r="EQ180" i="36"/>
  <c r="ET180" i="36" s="1"/>
  <c r="EO180" i="36"/>
  <c r="ES193" i="36"/>
  <c r="EO193" i="36"/>
  <c r="EO249" i="36"/>
  <c r="EQ249" i="36"/>
  <c r="EO253" i="36"/>
  <c r="EQ253" i="36"/>
  <c r="EO257" i="36"/>
  <c r="EQ257" i="36"/>
  <c r="EO261" i="36"/>
  <c r="EQ261" i="36"/>
  <c r="EO265" i="36"/>
  <c r="EQ265" i="36"/>
  <c r="EO269" i="36"/>
  <c r="EQ269" i="36"/>
  <c r="EO273" i="36"/>
  <c r="EQ273" i="36"/>
  <c r="EO277" i="36"/>
  <c r="EQ277" i="36"/>
  <c r="EO281" i="36"/>
  <c r="EQ281" i="36"/>
  <c r="EO285" i="36"/>
  <c r="EQ285" i="36"/>
  <c r="EO289" i="36"/>
  <c r="EQ289" i="36"/>
  <c r="EO293" i="36"/>
  <c r="EQ293" i="36"/>
  <c r="ES304" i="36"/>
  <c r="EO304" i="36"/>
  <c r="ES313" i="36"/>
  <c r="EO313" i="36"/>
  <c r="EO319" i="36"/>
  <c r="EQ319" i="36"/>
  <c r="ES328" i="36"/>
  <c r="EO328" i="36"/>
  <c r="EO335" i="36"/>
  <c r="EQ335" i="36"/>
  <c r="EQ343" i="36"/>
  <c r="EO343" i="36"/>
  <c r="EQ351" i="36"/>
  <c r="EO351" i="36"/>
  <c r="EQ367" i="36"/>
  <c r="EO367" i="36"/>
  <c r="EO396" i="36"/>
  <c r="EQ396" i="36"/>
  <c r="EQ399" i="36"/>
  <c r="ES399" i="36"/>
  <c r="EQ415" i="36"/>
  <c r="ES415" i="36"/>
  <c r="EQ423" i="36"/>
  <c r="ES423" i="36"/>
  <c r="EO429" i="36"/>
  <c r="EQ429" i="36"/>
  <c r="EO438" i="36"/>
  <c r="EQ438" i="36"/>
  <c r="EO446" i="36"/>
  <c r="EQ446" i="36"/>
  <c r="EQ457" i="36"/>
  <c r="EO457" i="36"/>
  <c r="ES463" i="36"/>
  <c r="EO463" i="36"/>
  <c r="ES472" i="36"/>
  <c r="EO472" i="36"/>
  <c r="ES483" i="36"/>
  <c r="EO483" i="36"/>
  <c r="ES491" i="36"/>
  <c r="EO491" i="36"/>
  <c r="EO499" i="36"/>
  <c r="ES499" i="36"/>
  <c r="FE63" i="36"/>
  <c r="FC63" i="36"/>
  <c r="FG66" i="36"/>
  <c r="FH66" i="36" s="1"/>
  <c r="FE66" i="36"/>
  <c r="FE100" i="36"/>
  <c r="FC100" i="36"/>
  <c r="FE118" i="36"/>
  <c r="FC118" i="36"/>
  <c r="FE142" i="36"/>
  <c r="FC142" i="36"/>
  <c r="FE148" i="36"/>
  <c r="FC148" i="36"/>
  <c r="FE166" i="36"/>
  <c r="FC166" i="36"/>
  <c r="FE178" i="36"/>
  <c r="FC178" i="36"/>
  <c r="FE190" i="36"/>
  <c r="FC190" i="36"/>
  <c r="FE200" i="36"/>
  <c r="FC200" i="36"/>
  <c r="FE212" i="36"/>
  <c r="FC212" i="36"/>
  <c r="FE218" i="36"/>
  <c r="FC218" i="36"/>
  <c r="FE236" i="36"/>
  <c r="FC236" i="36"/>
  <c r="FE242" i="36"/>
  <c r="FC242" i="36"/>
  <c r="FE258" i="36"/>
  <c r="FC258" i="36"/>
  <c r="FE272" i="36"/>
  <c r="FC272" i="36"/>
  <c r="FG272" i="36"/>
  <c r="FE296" i="36"/>
  <c r="FH296" i="36" s="1"/>
  <c r="FC296" i="36"/>
  <c r="FG296" i="36"/>
  <c r="FE312" i="36"/>
  <c r="FC312" i="36"/>
  <c r="FG312" i="36"/>
  <c r="FE389" i="36"/>
  <c r="FC389" i="36"/>
  <c r="FG389" i="36"/>
  <c r="FH389" i="36" s="1"/>
  <c r="FE403" i="36"/>
  <c r="FC403" i="36"/>
  <c r="FG403" i="36"/>
  <c r="FE443" i="36"/>
  <c r="FH443" i="36" s="1"/>
  <c r="FC443" i="36"/>
  <c r="FG443" i="36"/>
  <c r="FE457" i="36"/>
  <c r="FC457" i="36"/>
  <c r="FG457" i="36"/>
  <c r="FE502" i="36"/>
  <c r="FG502" i="36"/>
  <c r="AG459" i="36"/>
  <c r="AK459" i="36"/>
  <c r="AI459" i="36"/>
  <c r="AG357" i="36"/>
  <c r="AK357" i="36"/>
  <c r="AI357" i="36"/>
  <c r="AI305" i="36"/>
  <c r="AG305" i="36"/>
  <c r="AK305" i="36"/>
  <c r="AL305" i="36" s="1"/>
  <c r="EA86" i="36"/>
  <c r="EA92" i="36"/>
  <c r="EA102" i="36"/>
  <c r="EA108" i="36"/>
  <c r="EA118" i="36"/>
  <c r="EA124" i="36"/>
  <c r="EA134" i="36"/>
  <c r="EA140" i="36"/>
  <c r="EA146" i="36"/>
  <c r="EF150" i="36"/>
  <c r="EC154" i="36"/>
  <c r="EA154" i="36"/>
  <c r="EE160" i="36"/>
  <c r="EE166" i="36"/>
  <c r="EC168" i="36"/>
  <c r="EA168" i="36"/>
  <c r="EC174" i="36"/>
  <c r="EA174" i="36"/>
  <c r="EA177" i="36"/>
  <c r="EC177" i="36"/>
  <c r="EE192" i="36"/>
  <c r="EE198" i="36"/>
  <c r="EC200" i="36"/>
  <c r="EA200" i="36"/>
  <c r="EC206" i="36"/>
  <c r="EA206" i="36"/>
  <c r="EA209" i="36"/>
  <c r="EC209" i="36"/>
  <c r="EE216" i="36"/>
  <c r="EA229" i="36"/>
  <c r="EC229" i="36"/>
  <c r="EA233" i="36"/>
  <c r="EC233" i="36"/>
  <c r="EC236" i="36"/>
  <c r="EA236" i="36"/>
  <c r="EC240" i="36"/>
  <c r="EF240" i="36" s="1"/>
  <c r="EA240" i="36"/>
  <c r="EE247" i="36"/>
  <c r="EC253" i="36"/>
  <c r="EA253" i="36"/>
  <c r="EE269" i="36"/>
  <c r="EF269" i="36" s="1"/>
  <c r="EC271" i="36"/>
  <c r="EA271" i="36"/>
  <c r="EE285" i="36"/>
  <c r="EC287" i="36"/>
  <c r="EA287" i="36"/>
  <c r="EC301" i="36"/>
  <c r="EA301" i="36"/>
  <c r="EE307" i="36"/>
  <c r="EE313" i="36"/>
  <c r="EC315" i="36"/>
  <c r="EA315" i="36"/>
  <c r="EC321" i="36"/>
  <c r="EA321" i="36"/>
  <c r="EE337" i="36"/>
  <c r="EA339" i="36"/>
  <c r="EE339" i="36"/>
  <c r="EE343" i="36"/>
  <c r="EA343" i="36"/>
  <c r="EE347" i="36"/>
  <c r="EE353" i="36"/>
  <c r="EC355" i="36"/>
  <c r="EA355" i="36"/>
  <c r="EE369" i="36"/>
  <c r="EC371" i="36"/>
  <c r="EA371" i="36"/>
  <c r="EE377" i="36"/>
  <c r="EE379" i="36"/>
  <c r="EF379" i="36" s="1"/>
  <c r="EA379" i="36"/>
  <c r="EC388" i="36"/>
  <c r="EA388" i="36"/>
  <c r="EE406" i="36"/>
  <c r="EA418" i="36"/>
  <c r="EE418" i="36"/>
  <c r="EE431" i="36"/>
  <c r="EA431" i="36"/>
  <c r="EC435" i="36"/>
  <c r="EA444" i="36"/>
  <c r="EC444" i="36"/>
  <c r="EE456" i="36"/>
  <c r="EA467" i="36"/>
  <c r="EE467" i="36"/>
  <c r="EA483" i="36"/>
  <c r="EE483" i="36"/>
  <c r="EF483" i="36" s="1"/>
  <c r="EA499" i="36"/>
  <c r="EE499" i="36"/>
  <c r="ES62" i="36"/>
  <c r="EQ64" i="36"/>
  <c r="ET64" i="36" s="1"/>
  <c r="EO64" i="36"/>
  <c r="ES76" i="36"/>
  <c r="EQ78" i="36"/>
  <c r="EO78" i="36"/>
  <c r="EQ84" i="36"/>
  <c r="EO84" i="36"/>
  <c r="EO87" i="36"/>
  <c r="EQ87" i="36"/>
  <c r="ES100" i="36"/>
  <c r="ET100" i="36" s="1"/>
  <c r="EQ102" i="36"/>
  <c r="EO102" i="36"/>
  <c r="EQ108" i="36"/>
  <c r="ET108" i="36" s="1"/>
  <c r="EO108" i="36"/>
  <c r="EO111" i="36"/>
  <c r="EQ111" i="36"/>
  <c r="ES126" i="36"/>
  <c r="ES132" i="36"/>
  <c r="EQ134" i="36"/>
  <c r="EO134" i="36"/>
  <c r="EQ144" i="36"/>
  <c r="ET144" i="36" s="1"/>
  <c r="EO144" i="36"/>
  <c r="ES148" i="36"/>
  <c r="EO150" i="36"/>
  <c r="ES150" i="36"/>
  <c r="EQ154" i="36"/>
  <c r="EQ160" i="36"/>
  <c r="EO160" i="36"/>
  <c r="ES164" i="36"/>
  <c r="EO166" i="36"/>
  <c r="ES166" i="36"/>
  <c r="EQ170" i="36"/>
  <c r="EQ176" i="36"/>
  <c r="ET176" i="36" s="1"/>
  <c r="EO176" i="36"/>
  <c r="ES180" i="36"/>
  <c r="EO182" i="36"/>
  <c r="ES182" i="36"/>
  <c r="ET182" i="36" s="1"/>
  <c r="EQ193" i="36"/>
  <c r="EO195" i="36"/>
  <c r="EQ195" i="36"/>
  <c r="EO237" i="36"/>
  <c r="EQ237" i="36"/>
  <c r="EO241" i="36"/>
  <c r="EQ241" i="36"/>
  <c r="EO245" i="36"/>
  <c r="EQ245" i="36"/>
  <c r="EO303" i="36"/>
  <c r="EQ303" i="36"/>
  <c r="EQ304" i="36"/>
  <c r="ES312" i="36"/>
  <c r="EO312" i="36"/>
  <c r="ES319" i="36"/>
  <c r="EO327" i="36"/>
  <c r="EQ327" i="36"/>
  <c r="EQ328" i="36"/>
  <c r="ES335" i="36"/>
  <c r="EO340" i="36"/>
  <c r="EQ340" i="36"/>
  <c r="ES343" i="36"/>
  <c r="EO348" i="36"/>
  <c r="EQ348" i="36"/>
  <c r="ES351" i="36"/>
  <c r="EQ357" i="36"/>
  <c r="EO357" i="36"/>
  <c r="EO360" i="36"/>
  <c r="EQ360" i="36"/>
  <c r="ES367" i="36"/>
  <c r="EQ373" i="36"/>
  <c r="EO373" i="36"/>
  <c r="EO376" i="36"/>
  <c r="EQ376" i="36"/>
  <c r="ES396" i="36"/>
  <c r="EQ411" i="36"/>
  <c r="ES411" i="36"/>
  <c r="ES429" i="36"/>
  <c r="ES435" i="36"/>
  <c r="EO435" i="36"/>
  <c r="EQ445" i="36"/>
  <c r="EO445" i="36"/>
  <c r="ES457" i="36"/>
  <c r="EO462" i="36"/>
  <c r="EQ462" i="36"/>
  <c r="EQ463" i="36"/>
  <c r="ES471" i="36"/>
  <c r="EO471" i="36"/>
  <c r="EO482" i="36"/>
  <c r="EQ482" i="36"/>
  <c r="EQ483" i="36"/>
  <c r="ES488" i="36"/>
  <c r="EO488" i="36"/>
  <c r="EQ491" i="36"/>
  <c r="ES496" i="36"/>
  <c r="EO496" i="36"/>
  <c r="EQ499" i="36"/>
  <c r="FG63" i="36"/>
  <c r="FE65" i="36"/>
  <c r="FC65" i="36"/>
  <c r="FE71" i="36"/>
  <c r="FC71" i="36"/>
  <c r="FG74" i="36"/>
  <c r="FE74" i="36"/>
  <c r="FG100" i="36"/>
  <c r="FE102" i="36"/>
  <c r="FC102" i="36"/>
  <c r="FE108" i="36"/>
  <c r="FC108" i="36"/>
  <c r="FG118" i="36"/>
  <c r="FE124" i="36"/>
  <c r="FC124" i="36"/>
  <c r="FG142" i="36"/>
  <c r="FG148" i="36"/>
  <c r="FE150" i="36"/>
  <c r="FC150" i="36"/>
  <c r="FG166" i="36"/>
  <c r="FE172" i="36"/>
  <c r="FC172" i="36"/>
  <c r="FG178" i="36"/>
  <c r="FE180" i="36"/>
  <c r="FC180" i="36"/>
  <c r="FG183" i="36"/>
  <c r="FE183" i="36"/>
  <c r="FG190" i="36"/>
  <c r="FC196" i="36"/>
  <c r="FG196" i="36"/>
  <c r="FE202" i="36"/>
  <c r="FC202" i="36"/>
  <c r="FG212" i="36"/>
  <c r="FG218" i="36"/>
  <c r="FE220" i="36"/>
  <c r="FC220" i="36"/>
  <c r="FE226" i="36"/>
  <c r="FC226" i="36"/>
  <c r="FG236" i="36"/>
  <c r="FG242" i="36"/>
  <c r="FH242" i="36" s="1"/>
  <c r="FE244" i="36"/>
  <c r="FC244" i="36"/>
  <c r="FG258" i="36"/>
  <c r="FE286" i="36"/>
  <c r="FC286" i="36"/>
  <c r="FG286" i="36"/>
  <c r="FE326" i="36"/>
  <c r="FH326" i="36" s="1"/>
  <c r="FC326" i="36"/>
  <c r="FG326" i="36"/>
  <c r="FE349" i="36"/>
  <c r="FC349" i="36"/>
  <c r="FG349" i="36"/>
  <c r="FE363" i="36"/>
  <c r="FC363" i="36"/>
  <c r="FG363" i="36"/>
  <c r="FH363" i="36" s="1"/>
  <c r="FE419" i="36"/>
  <c r="FC419" i="36"/>
  <c r="FG419" i="36"/>
  <c r="FG467" i="36"/>
  <c r="FH467" i="36" s="1"/>
  <c r="FC467" i="36"/>
  <c r="FE467" i="36"/>
  <c r="FG483" i="36"/>
  <c r="FC483" i="36"/>
  <c r="FE483" i="36"/>
  <c r="FG499" i="36"/>
  <c r="FC499" i="36"/>
  <c r="FE499" i="36"/>
  <c r="AG457" i="36"/>
  <c r="AK457" i="36"/>
  <c r="AI457" i="36"/>
  <c r="AK454" i="36"/>
  <c r="AI454" i="36"/>
  <c r="AG355" i="36"/>
  <c r="AK355" i="36"/>
  <c r="AI355" i="36"/>
  <c r="AK311" i="36"/>
  <c r="AG311" i="36"/>
  <c r="AI311" i="36"/>
  <c r="AI295" i="36"/>
  <c r="AG295" i="36"/>
  <c r="AK295" i="36"/>
  <c r="AI281" i="36"/>
  <c r="AG281" i="36"/>
  <c r="AK281" i="36"/>
  <c r="AK275" i="36"/>
  <c r="AG275" i="36"/>
  <c r="AI275" i="36"/>
  <c r="AK267" i="36"/>
  <c r="AG267" i="36"/>
  <c r="AI267" i="36"/>
  <c r="AK259" i="36"/>
  <c r="AL259" i="36" s="1"/>
  <c r="AG259" i="36"/>
  <c r="AI259" i="36"/>
  <c r="AK256" i="36"/>
  <c r="AI256" i="36"/>
  <c r="AG235" i="36"/>
  <c r="AK235" i="36"/>
  <c r="AI235" i="36"/>
  <c r="AK232" i="36"/>
  <c r="AI232" i="36"/>
  <c r="AG195" i="36"/>
  <c r="AI195" i="36"/>
  <c r="AK195" i="36"/>
  <c r="AG187" i="36"/>
  <c r="AI187" i="36"/>
  <c r="AK124" i="36"/>
  <c r="AG124" i="36"/>
  <c r="AI124" i="36"/>
  <c r="AK116" i="36"/>
  <c r="AG116" i="36"/>
  <c r="AI116" i="36"/>
  <c r="AK108" i="36"/>
  <c r="AG108" i="36"/>
  <c r="AI108" i="36"/>
  <c r="AK100" i="36"/>
  <c r="AL100" i="36" s="1"/>
  <c r="AG100" i="36"/>
  <c r="AI100" i="36"/>
  <c r="AK92" i="36"/>
  <c r="AG92" i="36"/>
  <c r="AI92" i="36"/>
  <c r="EE86" i="36"/>
  <c r="EE92" i="36"/>
  <c r="EF92" i="36" s="1"/>
  <c r="EE102" i="36"/>
  <c r="EF102" i="36" s="1"/>
  <c r="EE108" i="36"/>
  <c r="EF108" i="36" s="1"/>
  <c r="EE118" i="36"/>
  <c r="EE124" i="36"/>
  <c r="EF124" i="36" s="1"/>
  <c r="EE134" i="36"/>
  <c r="EE140" i="36"/>
  <c r="EF140" i="36" s="1"/>
  <c r="EE146" i="36"/>
  <c r="EC156" i="36"/>
  <c r="EA156" i="36"/>
  <c r="EC176" i="36"/>
  <c r="EA176" i="36"/>
  <c r="EC182" i="36"/>
  <c r="EA182" i="36"/>
  <c r="EA185" i="36"/>
  <c r="EC185" i="36"/>
  <c r="EC208" i="36"/>
  <c r="EA208" i="36"/>
  <c r="EA221" i="36"/>
  <c r="EC221" i="36"/>
  <c r="EA225" i="36"/>
  <c r="EC225" i="36"/>
  <c r="EC228" i="36"/>
  <c r="EA228" i="36"/>
  <c r="EC232" i="36"/>
  <c r="EA232" i="36"/>
  <c r="EC255" i="36"/>
  <c r="EA255" i="36"/>
  <c r="EC261" i="36"/>
  <c r="EA261" i="36"/>
  <c r="EC277" i="36"/>
  <c r="EF277" i="36" s="1"/>
  <c r="EA277" i="36"/>
  <c r="EC293" i="36"/>
  <c r="EF293" i="36" s="1"/>
  <c r="EA293" i="36"/>
  <c r="EA303" i="36"/>
  <c r="EE303" i="36"/>
  <c r="EC323" i="36"/>
  <c r="EA323" i="36"/>
  <c r="EC329" i="36"/>
  <c r="EA329" i="36"/>
  <c r="EC361" i="36"/>
  <c r="EA361" i="36"/>
  <c r="EC373" i="36"/>
  <c r="EA373" i="36"/>
  <c r="EC390" i="36"/>
  <c r="EA390" i="36"/>
  <c r="EC396" i="36"/>
  <c r="EA396" i="36"/>
  <c r="EE414" i="36"/>
  <c r="EA414" i="36"/>
  <c r="EA417" i="36"/>
  <c r="EC417" i="36"/>
  <c r="EE427" i="36"/>
  <c r="EA427" i="36"/>
  <c r="EE440" i="36"/>
  <c r="EA440" i="36"/>
  <c r="EE443" i="36"/>
  <c r="EA443" i="36"/>
  <c r="EC447" i="36"/>
  <c r="EF447" i="36" s="1"/>
  <c r="EA447" i="36"/>
  <c r="EE463" i="36"/>
  <c r="EA463" i="36"/>
  <c r="EA470" i="36"/>
  <c r="EE470" i="36"/>
  <c r="EE479" i="36"/>
  <c r="EA479" i="36"/>
  <c r="EA486" i="36"/>
  <c r="EE486" i="36"/>
  <c r="EE495" i="36"/>
  <c r="EA495" i="36"/>
  <c r="EA502" i="36"/>
  <c r="EE502" i="36"/>
  <c r="EQ66" i="36"/>
  <c r="EO66" i="36"/>
  <c r="EQ86" i="36"/>
  <c r="EO86" i="36"/>
  <c r="EQ92" i="36"/>
  <c r="EO92" i="36"/>
  <c r="EO95" i="36"/>
  <c r="EQ95" i="36"/>
  <c r="EQ110" i="36"/>
  <c r="EO110" i="36"/>
  <c r="EQ116" i="36"/>
  <c r="EO116" i="36"/>
  <c r="EO119" i="36"/>
  <c r="EQ119" i="36"/>
  <c r="EQ140" i="36"/>
  <c r="ET140" i="36" s="1"/>
  <c r="EO140" i="36"/>
  <c r="ES146" i="36"/>
  <c r="EO146" i="36"/>
  <c r="EQ156" i="36"/>
  <c r="EO156" i="36"/>
  <c r="ES162" i="36"/>
  <c r="ET162" i="36" s="1"/>
  <c r="EO162" i="36"/>
  <c r="EQ172" i="36"/>
  <c r="EO172" i="36"/>
  <c r="ES178" i="36"/>
  <c r="ET178" i="36" s="1"/>
  <c r="EO178" i="36"/>
  <c r="ES185" i="36"/>
  <c r="EO185" i="36"/>
  <c r="ES188" i="36"/>
  <c r="EO188" i="36"/>
  <c r="EO191" i="36"/>
  <c r="ES191" i="36"/>
  <c r="EO205" i="36"/>
  <c r="EQ205" i="36"/>
  <c r="EO209" i="36"/>
  <c r="EQ209" i="36"/>
  <c r="EO213" i="36"/>
  <c r="EQ213" i="36"/>
  <c r="EO217" i="36"/>
  <c r="EQ217" i="36"/>
  <c r="EO221" i="36"/>
  <c r="EQ221" i="36"/>
  <c r="EO225" i="36"/>
  <c r="EQ225" i="36"/>
  <c r="EO229" i="36"/>
  <c r="EQ229" i="36"/>
  <c r="EO233" i="36"/>
  <c r="EQ233" i="36"/>
  <c r="EO300" i="36"/>
  <c r="EQ300" i="36"/>
  <c r="EO311" i="36"/>
  <c r="EQ311" i="36"/>
  <c r="ES321" i="36"/>
  <c r="EO321" i="36"/>
  <c r="ES337" i="36"/>
  <c r="EO337" i="36"/>
  <c r="EQ347" i="36"/>
  <c r="EO347" i="36"/>
  <c r="EQ359" i="36"/>
  <c r="EO359" i="36"/>
  <c r="EQ375" i="36"/>
  <c r="EO375" i="36"/>
  <c r="ES389" i="36"/>
  <c r="EO389" i="36"/>
  <c r="EQ407" i="36"/>
  <c r="ES407" i="36"/>
  <c r="ES431" i="36"/>
  <c r="EO431" i="36"/>
  <c r="EO442" i="36"/>
  <c r="EQ442" i="36"/>
  <c r="EO450" i="36"/>
  <c r="EQ450" i="36"/>
  <c r="EO470" i="36"/>
  <c r="EQ470" i="36"/>
  <c r="ES487" i="36"/>
  <c r="EO487" i="36"/>
  <c r="ES495" i="36"/>
  <c r="EO495" i="36"/>
  <c r="FE73" i="36"/>
  <c r="FC73" i="36"/>
  <c r="FE79" i="36"/>
  <c r="FC79" i="36"/>
  <c r="FG82" i="36"/>
  <c r="FH82" i="36" s="1"/>
  <c r="FE82" i="36"/>
  <c r="FC91" i="36"/>
  <c r="FG91" i="36"/>
  <c r="FH91" i="36" s="1"/>
  <c r="FE110" i="36"/>
  <c r="FH110" i="36" s="1"/>
  <c r="FC110" i="36"/>
  <c r="FE126" i="36"/>
  <c r="FC126" i="36"/>
  <c r="FE132" i="36"/>
  <c r="FC132" i="36"/>
  <c r="FE156" i="36"/>
  <c r="FC156" i="36"/>
  <c r="FE174" i="36"/>
  <c r="FC174" i="36"/>
  <c r="FE182" i="36"/>
  <c r="FC182" i="36"/>
  <c r="FE204" i="36"/>
  <c r="FC204" i="36"/>
  <c r="FE228" i="36"/>
  <c r="FC228" i="36"/>
  <c r="FE250" i="36"/>
  <c r="FH250" i="36" s="1"/>
  <c r="FC250" i="36"/>
  <c r="FC334" i="36"/>
  <c r="FG334" i="36"/>
  <c r="FE334" i="36"/>
  <c r="FC342" i="36"/>
  <c r="FG342" i="36"/>
  <c r="FE342" i="36"/>
  <c r="FE357" i="36"/>
  <c r="FC357" i="36"/>
  <c r="FG357" i="36"/>
  <c r="FE373" i="36"/>
  <c r="FH373" i="36" s="1"/>
  <c r="FC373" i="36"/>
  <c r="FG373" i="36"/>
  <c r="FE425" i="36"/>
  <c r="FC425" i="36"/>
  <c r="FG425" i="36"/>
  <c r="FC474" i="36"/>
  <c r="FE474" i="36"/>
  <c r="FG474" i="36"/>
  <c r="FC490" i="36"/>
  <c r="FE490" i="36"/>
  <c r="FG490" i="36"/>
  <c r="FG504" i="36"/>
  <c r="FC504" i="36"/>
  <c r="FE504" i="36"/>
  <c r="AI467" i="36"/>
  <c r="AG467" i="36"/>
  <c r="AK467" i="36"/>
  <c r="AG385" i="36"/>
  <c r="AK385" i="36"/>
  <c r="AI385" i="36"/>
  <c r="AG369" i="36"/>
  <c r="AK369" i="36"/>
  <c r="AI369" i="36"/>
  <c r="AK341" i="36"/>
  <c r="AL341" i="36" s="1"/>
  <c r="AG341" i="36"/>
  <c r="AI341" i="36"/>
  <c r="AG333" i="36"/>
  <c r="AK333" i="36"/>
  <c r="AI333" i="36"/>
  <c r="AG315" i="36"/>
  <c r="AK315" i="36"/>
  <c r="AI315" i="36"/>
  <c r="EE164" i="36"/>
  <c r="EE170" i="36"/>
  <c r="EE180" i="36"/>
  <c r="EE186" i="36"/>
  <c r="EF186" i="36" s="1"/>
  <c r="EE196" i="36"/>
  <c r="EE202" i="36"/>
  <c r="EE257" i="36"/>
  <c r="EE273" i="36"/>
  <c r="EF273" i="36" s="1"/>
  <c r="EE289" i="36"/>
  <c r="EE311" i="36"/>
  <c r="EE317" i="36"/>
  <c r="EF317" i="36" s="1"/>
  <c r="EE327" i="36"/>
  <c r="EE333" i="36"/>
  <c r="EF333" i="36" s="1"/>
  <c r="EE351" i="36"/>
  <c r="EE357" i="36"/>
  <c r="EE381" i="36"/>
  <c r="EF381" i="36" s="1"/>
  <c r="EE392" i="36"/>
  <c r="EE402" i="36"/>
  <c r="EE410" i="36"/>
  <c r="EF410" i="36" s="1"/>
  <c r="EE474" i="36"/>
  <c r="EF474" i="36" s="1"/>
  <c r="EE490" i="36"/>
  <c r="ES68" i="36"/>
  <c r="ES72" i="36"/>
  <c r="ES82" i="36"/>
  <c r="ET82" i="36" s="1"/>
  <c r="ES88" i="36"/>
  <c r="ES104" i="36"/>
  <c r="ES114" i="36"/>
  <c r="ES120" i="36"/>
  <c r="ES130" i="36"/>
  <c r="ES136" i="36"/>
  <c r="ES198" i="36"/>
  <c r="ET198" i="36" s="1"/>
  <c r="ES246" i="36"/>
  <c r="ES315" i="36"/>
  <c r="ES400" i="36"/>
  <c r="ES408" i="36"/>
  <c r="ES416" i="36"/>
  <c r="ET416" i="36" s="1"/>
  <c r="ES424" i="36"/>
  <c r="ES425" i="36"/>
  <c r="EQ426" i="36"/>
  <c r="ES451" i="36"/>
  <c r="ET451" i="36" s="1"/>
  <c r="ES466" i="36"/>
  <c r="EQ467" i="36"/>
  <c r="EQ500" i="36"/>
  <c r="FG57" i="36"/>
  <c r="FG67" i="36"/>
  <c r="FG77" i="36"/>
  <c r="FG83" i="36"/>
  <c r="FG89" i="36"/>
  <c r="FG96" i="36"/>
  <c r="FH96" i="36" s="1"/>
  <c r="FG106" i="36"/>
  <c r="FG112" i="36"/>
  <c r="FH112" i="36" s="1"/>
  <c r="FG128" i="36"/>
  <c r="FG138" i="36"/>
  <c r="FG144" i="36"/>
  <c r="FG160" i="36"/>
  <c r="FH160" i="36" s="1"/>
  <c r="FG184" i="36"/>
  <c r="FH184" i="36" s="1"/>
  <c r="FG206" i="36"/>
  <c r="FG216" i="36"/>
  <c r="FG222" i="36"/>
  <c r="FG238" i="36"/>
  <c r="FG254" i="36"/>
  <c r="FE264" i="36"/>
  <c r="FC264" i="36"/>
  <c r="FE270" i="36"/>
  <c r="FC270" i="36"/>
  <c r="FG292" i="36"/>
  <c r="FC292" i="36"/>
  <c r="FE304" i="36"/>
  <c r="FH304" i="36" s="1"/>
  <c r="FC304" i="36"/>
  <c r="FE310" i="36"/>
  <c r="FC310" i="36"/>
  <c r="FE332" i="36"/>
  <c r="FH332" i="36" s="1"/>
  <c r="FC332" i="36"/>
  <c r="FG338" i="36"/>
  <c r="FC338" i="36"/>
  <c r="FE355" i="36"/>
  <c r="FH355" i="36" s="1"/>
  <c r="FC355" i="36"/>
  <c r="FE379" i="36"/>
  <c r="FC379" i="36"/>
  <c r="FE397" i="36"/>
  <c r="FC397" i="36"/>
  <c r="FE411" i="36"/>
  <c r="FC411" i="36"/>
  <c r="FE435" i="36"/>
  <c r="FC435" i="36"/>
  <c r="FE441" i="36"/>
  <c r="FC441" i="36"/>
  <c r="FE459" i="36"/>
  <c r="FH459" i="36" s="1"/>
  <c r="FC459" i="36"/>
  <c r="FC482" i="36"/>
  <c r="FE482" i="36"/>
  <c r="FG491" i="36"/>
  <c r="FH491" i="36" s="1"/>
  <c r="FC491" i="36"/>
  <c r="FE506" i="36"/>
  <c r="FG506" i="36"/>
  <c r="AK506" i="36"/>
  <c r="AI506" i="36"/>
  <c r="AK502" i="36"/>
  <c r="AI502" i="36"/>
  <c r="AK498" i="36"/>
  <c r="AI498" i="36"/>
  <c r="AK494" i="36"/>
  <c r="AI494" i="36"/>
  <c r="AK490" i="36"/>
  <c r="AI490" i="36"/>
  <c r="AK477" i="36"/>
  <c r="AG477" i="36"/>
  <c r="AK474" i="36"/>
  <c r="AI474" i="36"/>
  <c r="AG469" i="36"/>
  <c r="AK469" i="36"/>
  <c r="AK451" i="36"/>
  <c r="AL451" i="36" s="1"/>
  <c r="AG451" i="36"/>
  <c r="AG443" i="36"/>
  <c r="AK443" i="36"/>
  <c r="AK435" i="36"/>
  <c r="AG435" i="36"/>
  <c r="AG427" i="36"/>
  <c r="AK427" i="36"/>
  <c r="AK419" i="36"/>
  <c r="AL419" i="36" s="1"/>
  <c r="AG419" i="36"/>
  <c r="AG411" i="36"/>
  <c r="AK411" i="36"/>
  <c r="AK403" i="36"/>
  <c r="AG403" i="36"/>
  <c r="AG395" i="36"/>
  <c r="AK395" i="36"/>
  <c r="AK377" i="36"/>
  <c r="AG377" i="36"/>
  <c r="AG332" i="36"/>
  <c r="AI332" i="36"/>
  <c r="AG328" i="36"/>
  <c r="AK328" i="36"/>
  <c r="AK325" i="36"/>
  <c r="AG325" i="36"/>
  <c r="AG323" i="36"/>
  <c r="AK323" i="36"/>
  <c r="AI317" i="36"/>
  <c r="AG317" i="36"/>
  <c r="AK277" i="36"/>
  <c r="AL277" i="36" s="1"/>
  <c r="AG277" i="36"/>
  <c r="AI277" i="36"/>
  <c r="AK269" i="36"/>
  <c r="AG269" i="36"/>
  <c r="AI269" i="36"/>
  <c r="AK261" i="36"/>
  <c r="AG261" i="36"/>
  <c r="AI261" i="36"/>
  <c r="AL261" i="36" s="1"/>
  <c r="AG237" i="36"/>
  <c r="AK237" i="36"/>
  <c r="AI237" i="36"/>
  <c r="AG211" i="36"/>
  <c r="AI211" i="36"/>
  <c r="AL211" i="36" s="1"/>
  <c r="AK211" i="36"/>
  <c r="AG203" i="36"/>
  <c r="AI203" i="36"/>
  <c r="AK126" i="36"/>
  <c r="AG126" i="36"/>
  <c r="AI126" i="36"/>
  <c r="AK118" i="36"/>
  <c r="AG118" i="36"/>
  <c r="AI118" i="36"/>
  <c r="AI110" i="36"/>
  <c r="AG110" i="36"/>
  <c r="AK110" i="36"/>
  <c r="AI102" i="36"/>
  <c r="AG102" i="36"/>
  <c r="AK102" i="36"/>
  <c r="AL102" i="36" s="1"/>
  <c r="AI94" i="36"/>
  <c r="AG94" i="36"/>
  <c r="AK94" i="36"/>
  <c r="EE162" i="36"/>
  <c r="EF162" i="36" s="1"/>
  <c r="EE172" i="36"/>
  <c r="EE178" i="36"/>
  <c r="EE188" i="36"/>
  <c r="EE194" i="36"/>
  <c r="EF194" i="36" s="1"/>
  <c r="EE204" i="36"/>
  <c r="EE210" i="36"/>
  <c r="EE249" i="36"/>
  <c r="EE259" i="36"/>
  <c r="EE265" i="36"/>
  <c r="EE281" i="36"/>
  <c r="EE309" i="36"/>
  <c r="EE319" i="36"/>
  <c r="EE325" i="36"/>
  <c r="EE349" i="36"/>
  <c r="EE365" i="36"/>
  <c r="EE394" i="36"/>
  <c r="EE400" i="36"/>
  <c r="EE412" i="36"/>
  <c r="EC464" i="36"/>
  <c r="EC480" i="36"/>
  <c r="EF480" i="36" s="1"/>
  <c r="EC496" i="36"/>
  <c r="ES70" i="36"/>
  <c r="ES74" i="36"/>
  <c r="ES80" i="36"/>
  <c r="ES90" i="36"/>
  <c r="ES96" i="36"/>
  <c r="ES106" i="36"/>
  <c r="ES112" i="36"/>
  <c r="ET112" i="36" s="1"/>
  <c r="ES122" i="36"/>
  <c r="ES128" i="36"/>
  <c r="ES234" i="36"/>
  <c r="ET234" i="36" s="1"/>
  <c r="ES307" i="36"/>
  <c r="ET307" i="36" s="1"/>
  <c r="EQ308" i="36"/>
  <c r="ES323" i="36"/>
  <c r="EQ324" i="36"/>
  <c r="ES355" i="36"/>
  <c r="ET355" i="36" s="1"/>
  <c r="ES361" i="36"/>
  <c r="ES371" i="36"/>
  <c r="ES377" i="36"/>
  <c r="ES392" i="36"/>
  <c r="ET392" i="36" s="1"/>
  <c r="EQ393" i="36"/>
  <c r="ES404" i="36"/>
  <c r="ES412" i="36"/>
  <c r="ES453" i="36"/>
  <c r="ET453" i="36" s="1"/>
  <c r="ES459" i="36"/>
  <c r="ET459" i="36" s="1"/>
  <c r="ES474" i="36"/>
  <c r="EQ475" i="36"/>
  <c r="EQ479" i="36"/>
  <c r="ET479" i="36" s="1"/>
  <c r="EQ504" i="36"/>
  <c r="FG59" i="36"/>
  <c r="FG69" i="36"/>
  <c r="FG75" i="36"/>
  <c r="FG85" i="36"/>
  <c r="FG104" i="36"/>
  <c r="FG120" i="36"/>
  <c r="FH120" i="36" s="1"/>
  <c r="FG130" i="36"/>
  <c r="FH130" i="36" s="1"/>
  <c r="FG136" i="36"/>
  <c r="FH136" i="36" s="1"/>
  <c r="FG146" i="36"/>
  <c r="FG152" i="36"/>
  <c r="FG162" i="36"/>
  <c r="FH162" i="36" s="1"/>
  <c r="FG168" i="36"/>
  <c r="FH168" i="36" s="1"/>
  <c r="FG192" i="36"/>
  <c r="FG198" i="36"/>
  <c r="FG214" i="36"/>
  <c r="FG224" i="36"/>
  <c r="FG230" i="36"/>
  <c r="FG240" i="36"/>
  <c r="FG246" i="36"/>
  <c r="FE278" i="36"/>
  <c r="FC278" i="36"/>
  <c r="FE284" i="36"/>
  <c r="FC284" i="36"/>
  <c r="FE294" i="36"/>
  <c r="FC294" i="36"/>
  <c r="FE318" i="36"/>
  <c r="FC318" i="36"/>
  <c r="FE324" i="36"/>
  <c r="FH324" i="36" s="1"/>
  <c r="FC324" i="36"/>
  <c r="FC327" i="36"/>
  <c r="FE327" i="36"/>
  <c r="FE340" i="36"/>
  <c r="FC340" i="36"/>
  <c r="FE347" i="36"/>
  <c r="FC347" i="36"/>
  <c r="FE365" i="36"/>
  <c r="FH365" i="36" s="1"/>
  <c r="FC365" i="36"/>
  <c r="FE371" i="36"/>
  <c r="FH371" i="36" s="1"/>
  <c r="FC371" i="36"/>
  <c r="FE387" i="36"/>
  <c r="FH387" i="36" s="1"/>
  <c r="FC387" i="36"/>
  <c r="FE427" i="36"/>
  <c r="FH427" i="36" s="1"/>
  <c r="FC427" i="36"/>
  <c r="FE451" i="36"/>
  <c r="FH451" i="36" s="1"/>
  <c r="FC451" i="36"/>
  <c r="FC466" i="36"/>
  <c r="FE466" i="36"/>
  <c r="FG475" i="36"/>
  <c r="FC475" i="36"/>
  <c r="FG484" i="36"/>
  <c r="FC484" i="36"/>
  <c r="FG496" i="36"/>
  <c r="FC496" i="36"/>
  <c r="AK479" i="36"/>
  <c r="AG479" i="36"/>
  <c r="AG471" i="36"/>
  <c r="AK471" i="36"/>
  <c r="AK449" i="36"/>
  <c r="AG449" i="36"/>
  <c r="AK446" i="36"/>
  <c r="AI446" i="36"/>
  <c r="AG441" i="36"/>
  <c r="AK441" i="36"/>
  <c r="AK438" i="36"/>
  <c r="AL438" i="36" s="1"/>
  <c r="AI438" i="36"/>
  <c r="AK433" i="36"/>
  <c r="AL433" i="36" s="1"/>
  <c r="AG433" i="36"/>
  <c r="AK430" i="36"/>
  <c r="AI430" i="36"/>
  <c r="AG425" i="36"/>
  <c r="AK425" i="36"/>
  <c r="AL425" i="36" s="1"/>
  <c r="AK422" i="36"/>
  <c r="AL422" i="36" s="1"/>
  <c r="AI422" i="36"/>
  <c r="AK417" i="36"/>
  <c r="AL417" i="36" s="1"/>
  <c r="AG417" i="36"/>
  <c r="AK414" i="36"/>
  <c r="AI414" i="36"/>
  <c r="AG409" i="36"/>
  <c r="AK409" i="36"/>
  <c r="AL409" i="36" s="1"/>
  <c r="AK406" i="36"/>
  <c r="AL406" i="36" s="1"/>
  <c r="AI406" i="36"/>
  <c r="AK401" i="36"/>
  <c r="AL401" i="36" s="1"/>
  <c r="AG401" i="36"/>
  <c r="AK398" i="36"/>
  <c r="AI398" i="36"/>
  <c r="AG393" i="36"/>
  <c r="AK393" i="36"/>
  <c r="AL393" i="36" s="1"/>
  <c r="AK389" i="36"/>
  <c r="AG389" i="36"/>
  <c r="AK375" i="36"/>
  <c r="AG375" i="36"/>
  <c r="AK372" i="36"/>
  <c r="AI372" i="36"/>
  <c r="AK364" i="36"/>
  <c r="AI364" i="36"/>
  <c r="AK360" i="36"/>
  <c r="AI360" i="36"/>
  <c r="AG351" i="36"/>
  <c r="AK351" i="36"/>
  <c r="AG347" i="36"/>
  <c r="AK347" i="36"/>
  <c r="AK344" i="36"/>
  <c r="AI344" i="36"/>
  <c r="AG340" i="36"/>
  <c r="AI340" i="36"/>
  <c r="AG307" i="36"/>
  <c r="AK307" i="36"/>
  <c r="AK304" i="36"/>
  <c r="AG304" i="36"/>
  <c r="AK300" i="36"/>
  <c r="AI300" i="36"/>
  <c r="AK296" i="36"/>
  <c r="AI296" i="36"/>
  <c r="AI289" i="36"/>
  <c r="AG289" i="36"/>
  <c r="AK289" i="36"/>
  <c r="AK273" i="36"/>
  <c r="AG273" i="36"/>
  <c r="AI273" i="36"/>
  <c r="AK265" i="36"/>
  <c r="AL265" i="36" s="1"/>
  <c r="AG265" i="36"/>
  <c r="AI265" i="36"/>
  <c r="AK229" i="36"/>
  <c r="AG229" i="36"/>
  <c r="AI229" i="36"/>
  <c r="AG179" i="36"/>
  <c r="AI179" i="36"/>
  <c r="AK179" i="36"/>
  <c r="AG171" i="36"/>
  <c r="AI171" i="36"/>
  <c r="AK122" i="36"/>
  <c r="AL122" i="36" s="1"/>
  <c r="AG122" i="36"/>
  <c r="AI122" i="36"/>
  <c r="AK76" i="36"/>
  <c r="AG76" i="36"/>
  <c r="AI76" i="36"/>
  <c r="AI60" i="36"/>
  <c r="AG60" i="36"/>
  <c r="AK60" i="36"/>
  <c r="AL60" i="36" s="1"/>
  <c r="FG260" i="36"/>
  <c r="FG266" i="36"/>
  <c r="FG282" i="36"/>
  <c r="FG288" i="36"/>
  <c r="FH288" i="36" s="1"/>
  <c r="FG300" i="36"/>
  <c r="FH300" i="36" s="1"/>
  <c r="FG306" i="36"/>
  <c r="FG322" i="36"/>
  <c r="FG328" i="36"/>
  <c r="FH328" i="36" s="1"/>
  <c r="FG359" i="36"/>
  <c r="FG369" i="36"/>
  <c r="FG375" i="36"/>
  <c r="FG391" i="36"/>
  <c r="FH391" i="36" s="1"/>
  <c r="FG437" i="36"/>
  <c r="FG447" i="36"/>
  <c r="FG453" i="36"/>
  <c r="FG462" i="36"/>
  <c r="FE463" i="36"/>
  <c r="FG478" i="36"/>
  <c r="FE479" i="36"/>
  <c r="FG494" i="36"/>
  <c r="AK499" i="36"/>
  <c r="AK491" i="36"/>
  <c r="AK483" i="36"/>
  <c r="AL483" i="36" s="1"/>
  <c r="AK348" i="36"/>
  <c r="AI308" i="36"/>
  <c r="AK297" i="36"/>
  <c r="AG251" i="36"/>
  <c r="AK251" i="36"/>
  <c r="AL251" i="36" s="1"/>
  <c r="AK248" i="36"/>
  <c r="AI248" i="36"/>
  <c r="AK243" i="36"/>
  <c r="AG243" i="36"/>
  <c r="AK240" i="36"/>
  <c r="AI240" i="36"/>
  <c r="AK221" i="36"/>
  <c r="AI221" i="36"/>
  <c r="AK217" i="36"/>
  <c r="AG217" i="36"/>
  <c r="AG199" i="36"/>
  <c r="AK199" i="36"/>
  <c r="AG196" i="36"/>
  <c r="AK196" i="36"/>
  <c r="AK193" i="36"/>
  <c r="AG193" i="36"/>
  <c r="AK189" i="36"/>
  <c r="AI189" i="36"/>
  <c r="AK185" i="36"/>
  <c r="AL185" i="36" s="1"/>
  <c r="AG185" i="36"/>
  <c r="AG167" i="36"/>
  <c r="AK167" i="36"/>
  <c r="AG164" i="36"/>
  <c r="AK164" i="36"/>
  <c r="AL164" i="36" s="1"/>
  <c r="AK161" i="36"/>
  <c r="AG161" i="36"/>
  <c r="AG150" i="36"/>
  <c r="AK150" i="36"/>
  <c r="AG142" i="36"/>
  <c r="AK142" i="36"/>
  <c r="AI114" i="36"/>
  <c r="AG114" i="36"/>
  <c r="AG104" i="36"/>
  <c r="AK104" i="36"/>
  <c r="AL104" i="36" s="1"/>
  <c r="AI98" i="36"/>
  <c r="AG98" i="36"/>
  <c r="AG88" i="36"/>
  <c r="AK88" i="36"/>
  <c r="AG84" i="36"/>
  <c r="AK84" i="36"/>
  <c r="AL84" i="36" s="1"/>
  <c r="AI70" i="36"/>
  <c r="AG70" i="36"/>
  <c r="AK67" i="36"/>
  <c r="AI67" i="36"/>
  <c r="AK62" i="36"/>
  <c r="AG62" i="36"/>
  <c r="FG268" i="36"/>
  <c r="FG274" i="36"/>
  <c r="FG280" i="36"/>
  <c r="FG298" i="36"/>
  <c r="FG308" i="36"/>
  <c r="FH308" i="36" s="1"/>
  <c r="FG314" i="36"/>
  <c r="FH314" i="36" s="1"/>
  <c r="FG320" i="36"/>
  <c r="FH320" i="36" s="1"/>
  <c r="FG351" i="36"/>
  <c r="FG361" i="36"/>
  <c r="FG367" i="36"/>
  <c r="FG383" i="36"/>
  <c r="FG393" i="36"/>
  <c r="FG399" i="36"/>
  <c r="FG407" i="36"/>
  <c r="FG415" i="36"/>
  <c r="FG429" i="36"/>
  <c r="FG439" i="36"/>
  <c r="FG445" i="36"/>
  <c r="FG470" i="36"/>
  <c r="FE471" i="36"/>
  <c r="FG486" i="36"/>
  <c r="FE487" i="36"/>
  <c r="AK503" i="36"/>
  <c r="AL503" i="36" s="1"/>
  <c r="AK495" i="36"/>
  <c r="AK361" i="36"/>
  <c r="AK301" i="36"/>
  <c r="AL301" i="36" s="1"/>
  <c r="AK291" i="36"/>
  <c r="AL291" i="36" s="1"/>
  <c r="AG291" i="36"/>
  <c r="AK288" i="36"/>
  <c r="AG288" i="36"/>
  <c r="AG283" i="36"/>
  <c r="AK283" i="36"/>
  <c r="AK280" i="36"/>
  <c r="AG280" i="36"/>
  <c r="AG253" i="36"/>
  <c r="AK253" i="36"/>
  <c r="AK245" i="36"/>
  <c r="AG245" i="36"/>
  <c r="AG215" i="36"/>
  <c r="AK215" i="36"/>
  <c r="AG212" i="36"/>
  <c r="AK212" i="36"/>
  <c r="AK209" i="36"/>
  <c r="AG209" i="36"/>
  <c r="AK205" i="36"/>
  <c r="AI205" i="36"/>
  <c r="AK201" i="36"/>
  <c r="AL201" i="36" s="1"/>
  <c r="AG201" i="36"/>
  <c r="AG183" i="36"/>
  <c r="AK183" i="36"/>
  <c r="AG180" i="36"/>
  <c r="AK180" i="36"/>
  <c r="AK177" i="36"/>
  <c r="AG177" i="36"/>
  <c r="AK173" i="36"/>
  <c r="AI173" i="36"/>
  <c r="AK169" i="36"/>
  <c r="AL169" i="36" s="1"/>
  <c r="AG169" i="36"/>
  <c r="AK134" i="36"/>
  <c r="AL134" i="36" s="1"/>
  <c r="AG134" i="36"/>
  <c r="AG130" i="36"/>
  <c r="AK130" i="36"/>
  <c r="AL130" i="36" s="1"/>
  <c r="AG112" i="36"/>
  <c r="AK112" i="36"/>
  <c r="AI106" i="36"/>
  <c r="AL106" i="36" s="1"/>
  <c r="AG106" i="36"/>
  <c r="AG96" i="36"/>
  <c r="AK96" i="36"/>
  <c r="AL96" i="36" s="1"/>
  <c r="AI90" i="36"/>
  <c r="AG90" i="36"/>
  <c r="AG86" i="36"/>
  <c r="AK86" i="36"/>
  <c r="AG82" i="36"/>
  <c r="AK82" i="36"/>
  <c r="AL82" i="36" s="1"/>
  <c r="AK79" i="36"/>
  <c r="AI79" i="36"/>
  <c r="AK64" i="36"/>
  <c r="AG64" i="36"/>
  <c r="AK285" i="36"/>
  <c r="AL285" i="36" s="1"/>
  <c r="AI284" i="36"/>
  <c r="AK222" i="36"/>
  <c r="AK206" i="36"/>
  <c r="AK190" i="36"/>
  <c r="AL190" i="36" s="1"/>
  <c r="AK174" i="36"/>
  <c r="AL174" i="36" s="1"/>
  <c r="AK147" i="36"/>
  <c r="AK139" i="36"/>
  <c r="AL139" i="36" s="1"/>
  <c r="AG9" i="36"/>
  <c r="AK8" i="36"/>
  <c r="AY8" i="36"/>
  <c r="BI8" i="36"/>
  <c r="CA9" i="36"/>
  <c r="CB9" i="36" s="1"/>
  <c r="CM8" i="36"/>
  <c r="CY8" i="36"/>
  <c r="DC8" i="36"/>
  <c r="DM8" i="36"/>
  <c r="EA8" i="36"/>
  <c r="EO7" i="36"/>
  <c r="FE7" i="36"/>
  <c r="FI7" i="36" s="1"/>
  <c r="FJ7" i="36" s="1"/>
  <c r="FK7" i="36" s="1"/>
  <c r="AW13" i="36"/>
  <c r="BN465" i="36"/>
  <c r="CB84" i="36"/>
  <c r="AZ108" i="36"/>
  <c r="AZ124" i="36"/>
  <c r="BN421" i="36"/>
  <c r="AL501" i="36"/>
  <c r="AL473" i="36"/>
  <c r="AL287" i="36"/>
  <c r="AZ196" i="36"/>
  <c r="CP184" i="36"/>
  <c r="DD152" i="36"/>
  <c r="FH152" i="36"/>
  <c r="CB235" i="36"/>
  <c r="CB243" i="36"/>
  <c r="AL194" i="36"/>
  <c r="AL162" i="36"/>
  <c r="Z45" i="36"/>
  <c r="AA45" i="36" s="1"/>
  <c r="AB45" i="36" s="1"/>
  <c r="BN84" i="36"/>
  <c r="CB401" i="36"/>
  <c r="EF100" i="36"/>
  <c r="EF116" i="36"/>
  <c r="AZ76" i="36"/>
  <c r="CB203" i="36"/>
  <c r="DR98" i="36"/>
  <c r="DR210" i="36"/>
  <c r="DR250" i="36"/>
  <c r="DR330" i="36"/>
  <c r="DR401" i="36"/>
  <c r="DR417" i="36"/>
  <c r="ET19" i="36"/>
  <c r="ET52" i="36"/>
  <c r="FH294" i="36"/>
  <c r="FH310" i="36"/>
  <c r="BN229" i="36"/>
  <c r="BN326" i="36"/>
  <c r="AZ176" i="36"/>
  <c r="AZ248" i="36"/>
  <c r="AZ423" i="36"/>
  <c r="BN63" i="36"/>
  <c r="Z8" i="36"/>
  <c r="AA8" i="36" s="1"/>
  <c r="AB8" i="36" s="1"/>
  <c r="Y12" i="36"/>
  <c r="Z15" i="36"/>
  <c r="AA15" i="36" s="1"/>
  <c r="AB15" i="36" s="1"/>
  <c r="Z16" i="36"/>
  <c r="AA16" i="36" s="1"/>
  <c r="AB16" i="36" s="1"/>
  <c r="Z17" i="36"/>
  <c r="AA17" i="36" s="1"/>
  <c r="AB17" i="36" s="1"/>
  <c r="Z18" i="36"/>
  <c r="AA18" i="36" s="1"/>
  <c r="AB18" i="36" s="1"/>
  <c r="Y19" i="36"/>
  <c r="Y20" i="36"/>
  <c r="Z23" i="36"/>
  <c r="AA23" i="36" s="1"/>
  <c r="AB23" i="36" s="1"/>
  <c r="Z24" i="36"/>
  <c r="AA24" i="36" s="1"/>
  <c r="AB24" i="36" s="1"/>
  <c r="Y25" i="36"/>
  <c r="Z26" i="36"/>
  <c r="AA26" i="36" s="1"/>
  <c r="AB26" i="36" s="1"/>
  <c r="Z31" i="36"/>
  <c r="AA31" i="36" s="1"/>
  <c r="AB31" i="36" s="1"/>
  <c r="Y32" i="36"/>
  <c r="Z34" i="36"/>
  <c r="AA34" i="36" s="1"/>
  <c r="AB34" i="36" s="1"/>
  <c r="Y36" i="36"/>
  <c r="Y37" i="36"/>
  <c r="Y38" i="36"/>
  <c r="Y46" i="36"/>
  <c r="Y47" i="36"/>
  <c r="Z48" i="36"/>
  <c r="AA48" i="36" s="1"/>
  <c r="AB48" i="36" s="1"/>
  <c r="Z50" i="36"/>
  <c r="AA50" i="36" s="1"/>
  <c r="AB50" i="36" s="1"/>
  <c r="Y51" i="36"/>
  <c r="Y52" i="36"/>
  <c r="Z55" i="36"/>
  <c r="AA55" i="36" s="1"/>
  <c r="AB55" i="36" s="1"/>
  <c r="BN66" i="36"/>
  <c r="BN74" i="36"/>
  <c r="CP44" i="36"/>
  <c r="CP310" i="36"/>
  <c r="EF383" i="36"/>
  <c r="AL457" i="36"/>
  <c r="DR363" i="36"/>
  <c r="DR379" i="36"/>
  <c r="EF253" i="36"/>
  <c r="ET68" i="36"/>
  <c r="ET160" i="36"/>
  <c r="FH226" i="36"/>
  <c r="FH423" i="36"/>
  <c r="AZ132" i="36"/>
  <c r="AZ164" i="36"/>
  <c r="AZ218" i="36"/>
  <c r="AZ268" i="36"/>
  <c r="BN52" i="36"/>
  <c r="CB47" i="36"/>
  <c r="CB155" i="36"/>
  <c r="CP76" i="36"/>
  <c r="CP104" i="36"/>
  <c r="CP355" i="36"/>
  <c r="DR90" i="36"/>
  <c r="DR441" i="36"/>
  <c r="ET142" i="36"/>
  <c r="BN221" i="36"/>
  <c r="DR226" i="36"/>
  <c r="Z13" i="36"/>
  <c r="AA13" i="36" s="1"/>
  <c r="AB13" i="36" s="1"/>
  <c r="Y15" i="36"/>
  <c r="Y55" i="36"/>
  <c r="Z21" i="36"/>
  <c r="AA21" i="36" s="1"/>
  <c r="AB21" i="36" s="1"/>
  <c r="AZ112" i="36"/>
  <c r="AZ256" i="36"/>
  <c r="AZ276" i="36"/>
  <c r="AZ310" i="36"/>
  <c r="CP388" i="36"/>
  <c r="Z53" i="36"/>
  <c r="AA53" i="36" s="1"/>
  <c r="AB53" i="36" s="1"/>
  <c r="Z37" i="36"/>
  <c r="AA37" i="36" s="1"/>
  <c r="AB37" i="36" s="1"/>
  <c r="Y41" i="36"/>
  <c r="Z42" i="36"/>
  <c r="AA42" i="36" s="1"/>
  <c r="AB42" i="36" s="1"/>
  <c r="AZ100" i="36"/>
  <c r="AZ172" i="36"/>
  <c r="AZ188" i="36"/>
  <c r="AZ284" i="36"/>
  <c r="AZ298" i="36"/>
  <c r="AZ418" i="36"/>
  <c r="AZ443" i="36"/>
  <c r="AZ451" i="36"/>
  <c r="AZ488" i="36"/>
  <c r="CP138" i="36"/>
  <c r="ET23" i="36"/>
  <c r="ET401" i="36"/>
  <c r="BN144" i="36"/>
  <c r="BN358" i="36"/>
  <c r="BN374" i="36"/>
  <c r="BN417" i="36"/>
  <c r="CB7" i="36"/>
  <c r="CB23" i="36"/>
  <c r="CB393" i="36"/>
  <c r="CB409" i="36"/>
  <c r="CP38" i="36"/>
  <c r="CP94" i="36"/>
  <c r="CP333" i="36"/>
  <c r="CP425" i="36"/>
  <c r="DD296" i="36"/>
  <c r="EF132" i="36"/>
  <c r="CB39" i="36"/>
  <c r="CB247" i="36"/>
  <c r="CB270" i="36"/>
  <c r="CB282" i="36"/>
  <c r="CB290" i="36"/>
  <c r="CB298" i="36"/>
  <c r="CB306" i="36"/>
  <c r="CP74" i="36"/>
  <c r="CP168" i="36"/>
  <c r="DR66" i="36"/>
  <c r="DR82" i="36"/>
  <c r="EF8" i="36"/>
  <c r="ET66" i="36"/>
  <c r="AL463" i="36"/>
  <c r="AL461" i="36"/>
  <c r="AL445" i="36"/>
  <c r="AL429" i="36"/>
  <c r="AL413" i="36"/>
  <c r="AL397" i="36"/>
  <c r="AL381" i="36"/>
  <c r="AL303" i="36"/>
  <c r="AL86" i="36"/>
  <c r="AL72" i="36"/>
  <c r="EF309" i="36"/>
  <c r="EF325" i="36"/>
  <c r="EF412" i="36"/>
  <c r="ET166" i="36"/>
  <c r="FH144" i="36"/>
  <c r="FH379" i="36"/>
  <c r="FH395" i="36"/>
  <c r="AL293" i="36"/>
  <c r="AL235" i="36"/>
  <c r="AL152" i="36"/>
  <c r="AL92" i="36"/>
  <c r="AL48" i="36"/>
  <c r="AL32" i="36"/>
  <c r="AL19" i="36"/>
  <c r="EF261" i="36"/>
  <c r="ET15" i="36"/>
  <c r="ET132" i="36"/>
  <c r="FH104" i="36"/>
  <c r="FH266" i="36"/>
  <c r="FH338" i="36"/>
  <c r="AL489" i="36"/>
  <c r="AL453" i="36"/>
  <c r="AL437" i="36"/>
  <c r="AL421" i="36"/>
  <c r="AL405" i="36"/>
  <c r="AL279" i="36"/>
  <c r="AL40" i="36"/>
  <c r="BN192" i="36"/>
  <c r="AL245" i="36"/>
  <c r="AL163" i="36"/>
  <c r="Y8" i="36"/>
  <c r="Y9" i="36"/>
  <c r="Y26" i="36"/>
  <c r="Z27" i="36"/>
  <c r="AA27" i="36" s="1"/>
  <c r="AB27" i="36" s="1"/>
  <c r="Z29" i="36"/>
  <c r="AA29" i="36" s="1"/>
  <c r="AB29" i="36" s="1"/>
  <c r="Y31" i="36"/>
  <c r="Z39" i="36"/>
  <c r="AA39" i="36" s="1"/>
  <c r="AB39" i="36" s="1"/>
  <c r="Z51" i="36"/>
  <c r="AA51" i="36" s="1"/>
  <c r="AB51" i="36" s="1"/>
  <c r="CP454" i="36"/>
  <c r="ET92" i="36"/>
  <c r="ET417" i="36"/>
  <c r="AL345" i="36"/>
  <c r="BN65" i="36"/>
  <c r="BN241" i="36"/>
  <c r="CP140" i="36"/>
  <c r="DR462" i="36"/>
  <c r="EF402" i="36"/>
  <c r="ET39" i="36"/>
  <c r="ET266" i="36"/>
  <c r="Z19" i="36"/>
  <c r="AA19" i="36" s="1"/>
  <c r="AB19" i="36" s="1"/>
  <c r="Y42" i="36"/>
  <c r="Z43" i="36"/>
  <c r="AA43" i="36" s="1"/>
  <c r="AB43" i="36" s="1"/>
  <c r="Y45" i="36"/>
  <c r="BN436" i="36"/>
  <c r="CP62" i="36"/>
  <c r="CP421" i="36"/>
  <c r="CP174" i="36"/>
  <c r="CP205" i="36"/>
  <c r="CP344" i="36"/>
  <c r="CP460" i="36"/>
  <c r="CP282" i="36"/>
  <c r="CP294" i="36"/>
  <c r="CP394" i="36"/>
  <c r="AL249" i="36"/>
  <c r="AZ236" i="36"/>
  <c r="AZ435" i="36"/>
  <c r="BN100" i="36"/>
  <c r="BN269" i="36"/>
  <c r="CB17" i="36"/>
  <c r="CP92" i="36"/>
  <c r="Z47" i="36"/>
  <c r="AA47" i="36" s="1"/>
  <c r="AB47" i="36" s="1"/>
  <c r="AZ88" i="36"/>
  <c r="AZ140" i="36"/>
  <c r="AZ212" i="36"/>
  <c r="AZ240" i="36"/>
  <c r="AZ290" i="36"/>
  <c r="AZ439" i="36"/>
  <c r="BN47" i="36"/>
  <c r="BN68" i="36"/>
  <c r="BN81" i="36"/>
  <c r="BN124" i="36"/>
  <c r="BN188" i="36"/>
  <c r="BN233" i="36"/>
  <c r="BN346" i="36"/>
  <c r="BN415" i="36"/>
  <c r="BN423" i="36"/>
  <c r="BN440" i="36"/>
  <c r="DH507" i="36"/>
  <c r="DE508" i="36" s="1"/>
  <c r="DD114" i="36"/>
  <c r="DD134" i="36"/>
  <c r="AZ136" i="36"/>
  <c r="BN148" i="36"/>
  <c r="BN180" i="36"/>
  <c r="CP22" i="36"/>
  <c r="Z9" i="36"/>
  <c r="AA9" i="36" s="1"/>
  <c r="AB9" i="36" s="1"/>
  <c r="Z10" i="36"/>
  <c r="AA10" i="36" s="1"/>
  <c r="AB10" i="36" s="1"/>
  <c r="Z11" i="36"/>
  <c r="AA11" i="36" s="1"/>
  <c r="AB11" i="36" s="1"/>
  <c r="Z12" i="36"/>
  <c r="AA12" i="36" s="1"/>
  <c r="AB12" i="36" s="1"/>
  <c r="Y16" i="36"/>
  <c r="Y17" i="36"/>
  <c r="Z20" i="36"/>
  <c r="AA20" i="36" s="1"/>
  <c r="AB20" i="36" s="1"/>
  <c r="Y24" i="36"/>
  <c r="Z25" i="36"/>
  <c r="AA25" i="36" s="1"/>
  <c r="AB25" i="36" s="1"/>
  <c r="Y28" i="36"/>
  <c r="Y29" i="36"/>
  <c r="Z30" i="36"/>
  <c r="AA30" i="36" s="1"/>
  <c r="AB30" i="36" s="1"/>
  <c r="Z33" i="36"/>
  <c r="AA33" i="36" s="1"/>
  <c r="AB33" i="36" s="1"/>
  <c r="Z35" i="36"/>
  <c r="AA35" i="36" s="1"/>
  <c r="AB35" i="36" s="1"/>
  <c r="Z38" i="36"/>
  <c r="AA38" i="36" s="1"/>
  <c r="AB38" i="36" s="1"/>
  <c r="Z41" i="36"/>
  <c r="AA41" i="36" s="1"/>
  <c r="AB41" i="36" s="1"/>
  <c r="Y43" i="36"/>
  <c r="Y44" i="36"/>
  <c r="Y48" i="36"/>
  <c r="Z49" i="36"/>
  <c r="AA49" i="36" s="1"/>
  <c r="AB49" i="36" s="1"/>
  <c r="Z52" i="36"/>
  <c r="AA52" i="36" s="1"/>
  <c r="AB52" i="36" s="1"/>
  <c r="AZ104" i="36"/>
  <c r="AZ156" i="36"/>
  <c r="AZ168" i="36"/>
  <c r="AZ294" i="36"/>
  <c r="BN76" i="36"/>
  <c r="BN97" i="36"/>
  <c r="BN132" i="36"/>
  <c r="BN164" i="36"/>
  <c r="BN196" i="36"/>
  <c r="BN249" i="36"/>
  <c r="BN289" i="36"/>
  <c r="BN403" i="36"/>
  <c r="CB15" i="36"/>
  <c r="CB49" i="36"/>
  <c r="CB171" i="36"/>
  <c r="CB205" i="36"/>
  <c r="CB217" i="36"/>
  <c r="CP60" i="36"/>
  <c r="CP108" i="36"/>
  <c r="CP172" i="36"/>
  <c r="ET238" i="36"/>
  <c r="ET405" i="36"/>
  <c r="Z14" i="36"/>
  <c r="AA14" i="36" s="1"/>
  <c r="AB14" i="36" s="1"/>
  <c r="Z22" i="36"/>
  <c r="AA22" i="36" s="1"/>
  <c r="AB22" i="36" s="1"/>
  <c r="Y23" i="36"/>
  <c r="Z32" i="36"/>
  <c r="AA32" i="36" s="1"/>
  <c r="AB32" i="36" s="1"/>
  <c r="Y40" i="36"/>
  <c r="Z46" i="36"/>
  <c r="AA46" i="36" s="1"/>
  <c r="AB46" i="36" s="1"/>
  <c r="Z54" i="36"/>
  <c r="AA54" i="36" s="1"/>
  <c r="AB54" i="36" s="1"/>
  <c r="AZ90" i="36"/>
  <c r="AZ120" i="36"/>
  <c r="AZ184" i="36"/>
  <c r="AZ232" i="36"/>
  <c r="BN79" i="36"/>
  <c r="BN140" i="36"/>
  <c r="BN204" i="36"/>
  <c r="BN261" i="36"/>
  <c r="BN354" i="36"/>
  <c r="CP234" i="36"/>
  <c r="CP410" i="36"/>
  <c r="CP440" i="36"/>
  <c r="DD118" i="36"/>
  <c r="DD130" i="36"/>
  <c r="DD264" i="36"/>
  <c r="EF222" i="36"/>
  <c r="EF243" i="36"/>
  <c r="DD232" i="36"/>
  <c r="DV507" i="36"/>
  <c r="DS508" i="36" s="1"/>
  <c r="DR260" i="36"/>
  <c r="DR344" i="36"/>
  <c r="EF226" i="36"/>
  <c r="EF238" i="36"/>
  <c r="EF275" i="36"/>
  <c r="ET206" i="36"/>
  <c r="ET270" i="36"/>
  <c r="BD507" i="36"/>
  <c r="BA508" i="36" s="1"/>
  <c r="AZ28" i="36"/>
  <c r="AZ96" i="36"/>
  <c r="AZ128" i="36"/>
  <c r="AZ148" i="36"/>
  <c r="AZ160" i="36"/>
  <c r="AZ200" i="36"/>
  <c r="AZ252" i="36"/>
  <c r="AZ280" i="36"/>
  <c r="AZ314" i="36"/>
  <c r="AZ414" i="36"/>
  <c r="AZ468" i="36"/>
  <c r="BN50" i="36"/>
  <c r="BN110" i="36"/>
  <c r="BN120" i="36"/>
  <c r="BN136" i="36"/>
  <c r="BN152" i="36"/>
  <c r="BN168" i="36"/>
  <c r="BN200" i="36"/>
  <c r="BN245" i="36"/>
  <c r="BN257" i="36"/>
  <c r="BN277" i="36"/>
  <c r="BN322" i="36"/>
  <c r="CB31" i="36"/>
  <c r="CB187" i="36"/>
  <c r="CB256" i="36"/>
  <c r="CB321" i="36"/>
  <c r="CP403" i="36"/>
  <c r="DR455" i="36"/>
  <c r="EF76" i="36"/>
  <c r="EF291" i="36"/>
  <c r="ET27" i="36"/>
  <c r="ET47" i="36"/>
  <c r="ET50" i="36"/>
  <c r="FH196" i="36"/>
  <c r="AL369" i="36"/>
  <c r="AL289" i="36"/>
  <c r="AZ32" i="36"/>
  <c r="AZ192" i="36"/>
  <c r="AZ272" i="36"/>
  <c r="AZ406" i="36"/>
  <c r="AZ455" i="36"/>
  <c r="AZ464" i="36"/>
  <c r="AZ472" i="36"/>
  <c r="AZ480" i="36"/>
  <c r="BR507" i="36"/>
  <c r="BO508" i="36" s="1"/>
  <c r="CB33" i="36"/>
  <c r="CP210" i="36"/>
  <c r="DD216" i="36"/>
  <c r="DD280" i="36"/>
  <c r="DR310" i="36"/>
  <c r="DR328" i="36"/>
  <c r="DR467" i="36"/>
  <c r="EF408" i="36"/>
  <c r="ET31" i="36"/>
  <c r="ET43" i="36"/>
  <c r="ET128" i="36"/>
  <c r="FH256" i="36"/>
  <c r="AL337" i="36"/>
  <c r="AL144" i="36"/>
  <c r="AL114" i="36"/>
  <c r="AL56" i="36"/>
  <c r="BN456" i="36"/>
  <c r="CB25" i="36"/>
  <c r="CB181" i="36"/>
  <c r="CB327" i="36"/>
  <c r="CP19" i="36"/>
  <c r="CP248" i="36"/>
  <c r="CP280" i="36"/>
  <c r="CP490" i="36"/>
  <c r="DD158" i="36"/>
  <c r="DD208" i="36"/>
  <c r="DD240" i="36"/>
  <c r="DD272" i="36"/>
  <c r="DR80" i="36"/>
  <c r="EJ507" i="36"/>
  <c r="EG508" i="36" s="1"/>
  <c r="EF68" i="36"/>
  <c r="EF251" i="36"/>
  <c r="EF283" i="36"/>
  <c r="EF418" i="36"/>
  <c r="EF427" i="36"/>
  <c r="EF481" i="36"/>
  <c r="ET250" i="36"/>
  <c r="FH142" i="36"/>
  <c r="FH166" i="36"/>
  <c r="FH292" i="36"/>
  <c r="AL471" i="36"/>
  <c r="AL467" i="36"/>
  <c r="AL455" i="36"/>
  <c r="AL423" i="36"/>
  <c r="AL407" i="36"/>
  <c r="AL68" i="36"/>
  <c r="BN460" i="36"/>
  <c r="BN466" i="36"/>
  <c r="CB41" i="36"/>
  <c r="CB151" i="36"/>
  <c r="CB159" i="36"/>
  <c r="CB165" i="36"/>
  <c r="CB197" i="36"/>
  <c r="CB264" i="36"/>
  <c r="CB385" i="36"/>
  <c r="CP17" i="36"/>
  <c r="CP28" i="36"/>
  <c r="CP36" i="36"/>
  <c r="CP264" i="36"/>
  <c r="DD142" i="36"/>
  <c r="DD224" i="36"/>
  <c r="DD256" i="36"/>
  <c r="DR96" i="36"/>
  <c r="EF267" i="36"/>
  <c r="EF343" i="36"/>
  <c r="EF417" i="36"/>
  <c r="EF465" i="36"/>
  <c r="EF497" i="36"/>
  <c r="ET218" i="36"/>
  <c r="ET282" i="36"/>
  <c r="FH87" i="36"/>
  <c r="FH102" i="36"/>
  <c r="AL353" i="36"/>
  <c r="AL222" i="36"/>
  <c r="AL196" i="36"/>
  <c r="FH216" i="36"/>
  <c r="FH421" i="36"/>
  <c r="AL459" i="36"/>
  <c r="AL443" i="36"/>
  <c r="AL427" i="36"/>
  <c r="AL411" i="36"/>
  <c r="AL395" i="36"/>
  <c r="AL373" i="36"/>
  <c r="AL371" i="36"/>
  <c r="AL233" i="36"/>
  <c r="CB395" i="36"/>
  <c r="CB427" i="36"/>
  <c r="CB435" i="36"/>
  <c r="CB443" i="36"/>
  <c r="CB464" i="36"/>
  <c r="CP20" i="36"/>
  <c r="CP170" i="36"/>
  <c r="CP266" i="36"/>
  <c r="CP312" i="36"/>
  <c r="CP481" i="36"/>
  <c r="DD126" i="36"/>
  <c r="DD176" i="36"/>
  <c r="DD300" i="36"/>
  <c r="DD383" i="36"/>
  <c r="DR276" i="36"/>
  <c r="DR292" i="36"/>
  <c r="EF144" i="36"/>
  <c r="EF234" i="36"/>
  <c r="EF311" i="36"/>
  <c r="EF355" i="36"/>
  <c r="EF371" i="36"/>
  <c r="EF435" i="36"/>
  <c r="EF449" i="36"/>
  <c r="ET11" i="36"/>
  <c r="ET76" i="36"/>
  <c r="ET84" i="36"/>
  <c r="ET104" i="36"/>
  <c r="ET124" i="36"/>
  <c r="ET389" i="36"/>
  <c r="FH126" i="36"/>
  <c r="FH158" i="36"/>
  <c r="FH208" i="36"/>
  <c r="FH240" i="36"/>
  <c r="AL505" i="36"/>
  <c r="AL447" i="36"/>
  <c r="AL399" i="36"/>
  <c r="AL359" i="36"/>
  <c r="AL325" i="36"/>
  <c r="AL156" i="36"/>
  <c r="BN281" i="36"/>
  <c r="BN306" i="36"/>
  <c r="BN330" i="36"/>
  <c r="BN342" i="36"/>
  <c r="BN370" i="36"/>
  <c r="BN411" i="36"/>
  <c r="CB76" i="36"/>
  <c r="CB92" i="36"/>
  <c r="CB108" i="36"/>
  <c r="CB124" i="36"/>
  <c r="CB140" i="36"/>
  <c r="CB272" i="36"/>
  <c r="CB288" i="36"/>
  <c r="CB296" i="36"/>
  <c r="CB304" i="36"/>
  <c r="CB500" i="36"/>
  <c r="CP12" i="36"/>
  <c r="CP33" i="36"/>
  <c r="CP41" i="36"/>
  <c r="CP78" i="36"/>
  <c r="CP124" i="36"/>
  <c r="CP126" i="36"/>
  <c r="CP154" i="36"/>
  <c r="CP208" i="36"/>
  <c r="CP241" i="36"/>
  <c r="CP296" i="36"/>
  <c r="CP298" i="36"/>
  <c r="CP328" i="36"/>
  <c r="CP420" i="36"/>
  <c r="CP451" i="36"/>
  <c r="CP456" i="36"/>
  <c r="DD168" i="36"/>
  <c r="DD180" i="36"/>
  <c r="DD188" i="36"/>
  <c r="DD476" i="36"/>
  <c r="DR198" i="36"/>
  <c r="DR224" i="36"/>
  <c r="DR232" i="36"/>
  <c r="DR240" i="36"/>
  <c r="DR268" i="36"/>
  <c r="DR316" i="36"/>
  <c r="DR320" i="36"/>
  <c r="DR336" i="36"/>
  <c r="DR349" i="36"/>
  <c r="DR357" i="36"/>
  <c r="DR373" i="36"/>
  <c r="DR381" i="36"/>
  <c r="DR405" i="36"/>
  <c r="DR413" i="36"/>
  <c r="DR421" i="36"/>
  <c r="DR429" i="36"/>
  <c r="DR430" i="36"/>
  <c r="DR478" i="36"/>
  <c r="EF86" i="36"/>
  <c r="EF94" i="36"/>
  <c r="EF110" i="36"/>
  <c r="EF118" i="36"/>
  <c r="EF126" i="36"/>
  <c r="EF230" i="36"/>
  <c r="EF392" i="36"/>
  <c r="EF400" i="36"/>
  <c r="EF467" i="36"/>
  <c r="EF499" i="36"/>
  <c r="ET35" i="36"/>
  <c r="ET88" i="36"/>
  <c r="ET96" i="36"/>
  <c r="ET146" i="36"/>
  <c r="ET188" i="36"/>
  <c r="ET222" i="36"/>
  <c r="ET254" i="36"/>
  <c r="ET286" i="36"/>
  <c r="ET373" i="36"/>
  <c r="ET421" i="36"/>
  <c r="FH118" i="36"/>
  <c r="FH150" i="36"/>
  <c r="FH232" i="36"/>
  <c r="FH264" i="36"/>
  <c r="FH405" i="36"/>
  <c r="AL365" i="36"/>
  <c r="AL269" i="36"/>
  <c r="AL267" i="36"/>
  <c r="ET156" i="36"/>
  <c r="ET172" i="36"/>
  <c r="ET214" i="36"/>
  <c r="ET230" i="36"/>
  <c r="ET262" i="36"/>
  <c r="ET278" i="36"/>
  <c r="ET357" i="36"/>
  <c r="FH54" i="36"/>
  <c r="FH349" i="36"/>
  <c r="FH351" i="36"/>
  <c r="FH357" i="36"/>
  <c r="AL493" i="36"/>
  <c r="AL491" i="36"/>
  <c r="AL379" i="36"/>
  <c r="AL253" i="36"/>
  <c r="AL217" i="36"/>
  <c r="AL210" i="36"/>
  <c r="AL140" i="36"/>
  <c r="AL132" i="36"/>
  <c r="AL108" i="36"/>
  <c r="ET116" i="36"/>
  <c r="ET136" i="36"/>
  <c r="ET148" i="36"/>
  <c r="ET154" i="36"/>
  <c r="ET170" i="36"/>
  <c r="ET210" i="36"/>
  <c r="ET226" i="36"/>
  <c r="ET242" i="36"/>
  <c r="ET369" i="36"/>
  <c r="ET413" i="36"/>
  <c r="ET504" i="36"/>
  <c r="FH284" i="36"/>
  <c r="FH413" i="36"/>
  <c r="AL497" i="36"/>
  <c r="AL495" i="36"/>
  <c r="AL481" i="36"/>
  <c r="AL479" i="36"/>
  <c r="AL449" i="36"/>
  <c r="AL391" i="36"/>
  <c r="AL257" i="36"/>
  <c r="AL225" i="36"/>
  <c r="AL180" i="36"/>
  <c r="AL126" i="36"/>
  <c r="AL98" i="36"/>
  <c r="AL80" i="36"/>
  <c r="AL66" i="36"/>
  <c r="AL64" i="36"/>
  <c r="AL90" i="36"/>
  <c r="AL363" i="36"/>
  <c r="AL361" i="36"/>
  <c r="AL349" i="36"/>
  <c r="AL299" i="36"/>
  <c r="AL297" i="36"/>
  <c r="AL243" i="36"/>
  <c r="AL237" i="36"/>
  <c r="AL178" i="36"/>
  <c r="AL148" i="36"/>
  <c r="AL136" i="36"/>
  <c r="AL128" i="36"/>
  <c r="AL124" i="36"/>
  <c r="AL112" i="36"/>
  <c r="AL88" i="36"/>
  <c r="AL52" i="36"/>
  <c r="AL36" i="36"/>
  <c r="AL24" i="36"/>
  <c r="AI7" i="36"/>
  <c r="AG7" i="36"/>
  <c r="AK7" i="36"/>
  <c r="AG504" i="36"/>
  <c r="AI504" i="36"/>
  <c r="AK504" i="36"/>
  <c r="AL502" i="36"/>
  <c r="AG496" i="36"/>
  <c r="AI496" i="36"/>
  <c r="AK496" i="36"/>
  <c r="AL494" i="36"/>
  <c r="AG488" i="36"/>
  <c r="AI488" i="36"/>
  <c r="AK488" i="36"/>
  <c r="AG480" i="36"/>
  <c r="AI480" i="36"/>
  <c r="AK480" i="36"/>
  <c r="AL469" i="36"/>
  <c r="AL462" i="36"/>
  <c r="AL478" i="36"/>
  <c r="AG468" i="36"/>
  <c r="AI468" i="36"/>
  <c r="AK468" i="36"/>
  <c r="AL466" i="36"/>
  <c r="AG500" i="36"/>
  <c r="AI500" i="36"/>
  <c r="AK500" i="36"/>
  <c r="AG492" i="36"/>
  <c r="AI492" i="36"/>
  <c r="AK492" i="36"/>
  <c r="AG484" i="36"/>
  <c r="AI484" i="36"/>
  <c r="AK484" i="36"/>
  <c r="AL477" i="36"/>
  <c r="AG472" i="36"/>
  <c r="AI472" i="36"/>
  <c r="AK472" i="36"/>
  <c r="AG460" i="36"/>
  <c r="AI460" i="36"/>
  <c r="AK460" i="36"/>
  <c r="AL458" i="36"/>
  <c r="AL450" i="36"/>
  <c r="AL446" i="36"/>
  <c r="AL442" i="36"/>
  <c r="AL434" i="36"/>
  <c r="AL430" i="36"/>
  <c r="AL426" i="36"/>
  <c r="AL418" i="36"/>
  <c r="AL414" i="36"/>
  <c r="AL410" i="36"/>
  <c r="AL402" i="36"/>
  <c r="AL398" i="36"/>
  <c r="AL394" i="36"/>
  <c r="AG476" i="36"/>
  <c r="AI476" i="36"/>
  <c r="AK476" i="36"/>
  <c r="AL470" i="36"/>
  <c r="AG464" i="36"/>
  <c r="AI464" i="36"/>
  <c r="AK464" i="36"/>
  <c r="AK388" i="36"/>
  <c r="AG388" i="36"/>
  <c r="AG382" i="36"/>
  <c r="AI382" i="36"/>
  <c r="AK382" i="36"/>
  <c r="AL376" i="36"/>
  <c r="AG366" i="36"/>
  <c r="AI366" i="36"/>
  <c r="AK366" i="36"/>
  <c r="AG354" i="36"/>
  <c r="AI354" i="36"/>
  <c r="AK354" i="36"/>
  <c r="AG350" i="36"/>
  <c r="AI350" i="36"/>
  <c r="AK350" i="36"/>
  <c r="AG346" i="36"/>
  <c r="AI346" i="36"/>
  <c r="AK346" i="36"/>
  <c r="AL336" i="36"/>
  <c r="AG330" i="36"/>
  <c r="AI330" i="36"/>
  <c r="AK330" i="36"/>
  <c r="AG322" i="36"/>
  <c r="AI322" i="36"/>
  <c r="AK322" i="36"/>
  <c r="AG314" i="36"/>
  <c r="AI314" i="36"/>
  <c r="AK314" i="36"/>
  <c r="AG306" i="36"/>
  <c r="AI306" i="36"/>
  <c r="AK306" i="36"/>
  <c r="AL304" i="36"/>
  <c r="AG282" i="36"/>
  <c r="AI282" i="36"/>
  <c r="AK282" i="36"/>
  <c r="AL280" i="36"/>
  <c r="AL173" i="36"/>
  <c r="AG506" i="36"/>
  <c r="AG502" i="36"/>
  <c r="AG498" i="36"/>
  <c r="AG494" i="36"/>
  <c r="AG490" i="36"/>
  <c r="AG486" i="36"/>
  <c r="AG482" i="36"/>
  <c r="AG478" i="36"/>
  <c r="AG474" i="36"/>
  <c r="AG470" i="36"/>
  <c r="AG466" i="36"/>
  <c r="AG462" i="36"/>
  <c r="AG458" i="36"/>
  <c r="AK456" i="36"/>
  <c r="AG454" i="36"/>
  <c r="AK452" i="36"/>
  <c r="AG450" i="36"/>
  <c r="AK448" i="36"/>
  <c r="AG446" i="36"/>
  <c r="AK444" i="36"/>
  <c r="AG442" i="36"/>
  <c r="AK440" i="36"/>
  <c r="AG438" i="36"/>
  <c r="AK436" i="36"/>
  <c r="AG434" i="36"/>
  <c r="AK432" i="36"/>
  <c r="AG430" i="36"/>
  <c r="AK428" i="36"/>
  <c r="AG426" i="36"/>
  <c r="AK424" i="36"/>
  <c r="AG422" i="36"/>
  <c r="AK420" i="36"/>
  <c r="AG418" i="36"/>
  <c r="AK416" i="36"/>
  <c r="AG414" i="36"/>
  <c r="AK412" i="36"/>
  <c r="AG410" i="36"/>
  <c r="AK408" i="36"/>
  <c r="AG406" i="36"/>
  <c r="AK404" i="36"/>
  <c r="AG402" i="36"/>
  <c r="AK400" i="36"/>
  <c r="AG398" i="36"/>
  <c r="AK396" i="36"/>
  <c r="AG394" i="36"/>
  <c r="AK392" i="36"/>
  <c r="AL389" i="36"/>
  <c r="AG386" i="36"/>
  <c r="AI386" i="36"/>
  <c r="AK386" i="36"/>
  <c r="AL375" i="36"/>
  <c r="AG370" i="36"/>
  <c r="AI370" i="36"/>
  <c r="AK370" i="36"/>
  <c r="AG358" i="36"/>
  <c r="AI358" i="36"/>
  <c r="AK358" i="36"/>
  <c r="AL340" i="36"/>
  <c r="AG334" i="36"/>
  <c r="AI334" i="36"/>
  <c r="AK334" i="36"/>
  <c r="AL324" i="36"/>
  <c r="AG318" i="36"/>
  <c r="AI318" i="36"/>
  <c r="AK318" i="36"/>
  <c r="AL316" i="36"/>
  <c r="AL311" i="36"/>
  <c r="AL308" i="36"/>
  <c r="AG298" i="36"/>
  <c r="AI298" i="36"/>
  <c r="AK298" i="36"/>
  <c r="AL296" i="36"/>
  <c r="AG286" i="36"/>
  <c r="AI286" i="36"/>
  <c r="AK286" i="36"/>
  <c r="AL284" i="36"/>
  <c r="AG254" i="36"/>
  <c r="AI254" i="36"/>
  <c r="AK254" i="36"/>
  <c r="AG238" i="36"/>
  <c r="AI238" i="36"/>
  <c r="AK238" i="36"/>
  <c r="AI456" i="36"/>
  <c r="AI452" i="36"/>
  <c r="AI448" i="36"/>
  <c r="AI444" i="36"/>
  <c r="AI440" i="36"/>
  <c r="AI436" i="36"/>
  <c r="AI432" i="36"/>
  <c r="AI428" i="36"/>
  <c r="AI424" i="36"/>
  <c r="AI420" i="36"/>
  <c r="AI416" i="36"/>
  <c r="AI412" i="36"/>
  <c r="AI408" i="36"/>
  <c r="AI404" i="36"/>
  <c r="AI400" i="36"/>
  <c r="AI396" i="36"/>
  <c r="AI392" i="36"/>
  <c r="AK390" i="36"/>
  <c r="AL384" i="36"/>
  <c r="AG374" i="36"/>
  <c r="AI374" i="36"/>
  <c r="AK374" i="36"/>
  <c r="AL368" i="36"/>
  <c r="AL356" i="36"/>
  <c r="AL352" i="36"/>
  <c r="AG338" i="36"/>
  <c r="AI338" i="36"/>
  <c r="AK338" i="36"/>
  <c r="AL335" i="36"/>
  <c r="AL328" i="36"/>
  <c r="AG310" i="36"/>
  <c r="AI310" i="36"/>
  <c r="AK310" i="36"/>
  <c r="AG290" i="36"/>
  <c r="AI290" i="36"/>
  <c r="AK290" i="36"/>
  <c r="AL288" i="36"/>
  <c r="AL189" i="36"/>
  <c r="AI153" i="36"/>
  <c r="AK153" i="36"/>
  <c r="AG153" i="36"/>
  <c r="AI390" i="36"/>
  <c r="AI388" i="36"/>
  <c r="AG378" i="36"/>
  <c r="AI378" i="36"/>
  <c r="AK378" i="36"/>
  <c r="AL372" i="36"/>
  <c r="AL367" i="36"/>
  <c r="AG362" i="36"/>
  <c r="AI362" i="36"/>
  <c r="AK362" i="36"/>
  <c r="AL360" i="36"/>
  <c r="AL347" i="36"/>
  <c r="AG342" i="36"/>
  <c r="AI342" i="36"/>
  <c r="AK342" i="36"/>
  <c r="AL339" i="36"/>
  <c r="AL332" i="36"/>
  <c r="AG326" i="36"/>
  <c r="AI326" i="36"/>
  <c r="AK326" i="36"/>
  <c r="AL323" i="36"/>
  <c r="AL320" i="36"/>
  <c r="AL312" i="36"/>
  <c r="AL307" i="36"/>
  <c r="AG302" i="36"/>
  <c r="AI302" i="36"/>
  <c r="AK302" i="36"/>
  <c r="AL300" i="36"/>
  <c r="AG294" i="36"/>
  <c r="AI294" i="36"/>
  <c r="AK294" i="36"/>
  <c r="AL292" i="36"/>
  <c r="AL283" i="36"/>
  <c r="AG278" i="36"/>
  <c r="AI278" i="36"/>
  <c r="AK278" i="36"/>
  <c r="AL248" i="36"/>
  <c r="AG384" i="36"/>
  <c r="AG380" i="36"/>
  <c r="AG376" i="36"/>
  <c r="AG372" i="36"/>
  <c r="AG368" i="36"/>
  <c r="AG364" i="36"/>
  <c r="AG360" i="36"/>
  <c r="AG356" i="36"/>
  <c r="AG344" i="36"/>
  <c r="AI327" i="36"/>
  <c r="AG320" i="36"/>
  <c r="AG300" i="36"/>
  <c r="AG296" i="36"/>
  <c r="AK276" i="36"/>
  <c r="AL276" i="36" s="1"/>
  <c r="AG276" i="36"/>
  <c r="AG274" i="36"/>
  <c r="AK274" i="36"/>
  <c r="AK272" i="36"/>
  <c r="AL272" i="36" s="1"/>
  <c r="AG272" i="36"/>
  <c r="AG270" i="36"/>
  <c r="AK270" i="36"/>
  <c r="AK268" i="36"/>
  <c r="AG268" i="36"/>
  <c r="AG266" i="36"/>
  <c r="AK266" i="36"/>
  <c r="AK264" i="36"/>
  <c r="AG264" i="36"/>
  <c r="AG262" i="36"/>
  <c r="AK262" i="36"/>
  <c r="AG258" i="36"/>
  <c r="AI258" i="36"/>
  <c r="AK258" i="36"/>
  <c r="AL252" i="36"/>
  <c r="AL247" i="36"/>
  <c r="AG242" i="36"/>
  <c r="AI242" i="36"/>
  <c r="AK242" i="36"/>
  <c r="AL236" i="36"/>
  <c r="AL231" i="36"/>
  <c r="AG226" i="36"/>
  <c r="AI226" i="36"/>
  <c r="AK226" i="36"/>
  <c r="AL220" i="36"/>
  <c r="AG207" i="36"/>
  <c r="AI207" i="36"/>
  <c r="AK207" i="36"/>
  <c r="AL204" i="36"/>
  <c r="AG191" i="36"/>
  <c r="AI191" i="36"/>
  <c r="AK191" i="36"/>
  <c r="AL188" i="36"/>
  <c r="AG175" i="36"/>
  <c r="AI175" i="36"/>
  <c r="AK175" i="36"/>
  <c r="AL172" i="36"/>
  <c r="AG158" i="36"/>
  <c r="AI158" i="36"/>
  <c r="AK158" i="36"/>
  <c r="AG141" i="36"/>
  <c r="AI141" i="36"/>
  <c r="AK141" i="36"/>
  <c r="AK321" i="36"/>
  <c r="AK317" i="36"/>
  <c r="AK313" i="36"/>
  <c r="AK309" i="36"/>
  <c r="AG246" i="36"/>
  <c r="AI246" i="36"/>
  <c r="AK246" i="36"/>
  <c r="AL240" i="36"/>
  <c r="AG230" i="36"/>
  <c r="AI230" i="36"/>
  <c r="AK230" i="36"/>
  <c r="AI218" i="36"/>
  <c r="AG218" i="36"/>
  <c r="AK218" i="36"/>
  <c r="AK213" i="36"/>
  <c r="AG213" i="36"/>
  <c r="AI213" i="36"/>
  <c r="AI202" i="36"/>
  <c r="AG202" i="36"/>
  <c r="AK202" i="36"/>
  <c r="AK197" i="36"/>
  <c r="AG197" i="36"/>
  <c r="AI197" i="36"/>
  <c r="AI186" i="36"/>
  <c r="AG186" i="36"/>
  <c r="AK186" i="36"/>
  <c r="AK181" i="36"/>
  <c r="AG181" i="36"/>
  <c r="AI181" i="36"/>
  <c r="AI170" i="36"/>
  <c r="AG170" i="36"/>
  <c r="AK170" i="36"/>
  <c r="AK165" i="36"/>
  <c r="AG165" i="36"/>
  <c r="AI165" i="36"/>
  <c r="AG149" i="36"/>
  <c r="AI149" i="36"/>
  <c r="AK149" i="36"/>
  <c r="AL260" i="36"/>
  <c r="AL255" i="36"/>
  <c r="AG250" i="36"/>
  <c r="AI250" i="36"/>
  <c r="AK250" i="36"/>
  <c r="AL244" i="36"/>
  <c r="AL239" i="36"/>
  <c r="AG234" i="36"/>
  <c r="AI234" i="36"/>
  <c r="AK234" i="36"/>
  <c r="AL228" i="36"/>
  <c r="AL223" i="36"/>
  <c r="AL143" i="36"/>
  <c r="AG260" i="36"/>
  <c r="AG256" i="36"/>
  <c r="AG252" i="36"/>
  <c r="AG248" i="36"/>
  <c r="AG244" i="36"/>
  <c r="AG240" i="36"/>
  <c r="AG236" i="36"/>
  <c r="AG232" i="36"/>
  <c r="AG228" i="36"/>
  <c r="AG224" i="36"/>
  <c r="AG221" i="36"/>
  <c r="AL216" i="36"/>
  <c r="AI215" i="36"/>
  <c r="AG210" i="36"/>
  <c r="AG205" i="36"/>
  <c r="AL200" i="36"/>
  <c r="AI199" i="36"/>
  <c r="AG194" i="36"/>
  <c r="AG189" i="36"/>
  <c r="AL184" i="36"/>
  <c r="AI183" i="36"/>
  <c r="AG178" i="36"/>
  <c r="AG173" i="36"/>
  <c r="AL168" i="36"/>
  <c r="AI167" i="36"/>
  <c r="AG162" i="36"/>
  <c r="AI157" i="36"/>
  <c r="AK157" i="36"/>
  <c r="AL155" i="36"/>
  <c r="AL110" i="36"/>
  <c r="AG81" i="36"/>
  <c r="AI81" i="36"/>
  <c r="AK81" i="36"/>
  <c r="AL159" i="36"/>
  <c r="AL147" i="36"/>
  <c r="AG145" i="36"/>
  <c r="AI145" i="36"/>
  <c r="AK145" i="36"/>
  <c r="AK219" i="36"/>
  <c r="AK214" i="36"/>
  <c r="AI209" i="36"/>
  <c r="AL208" i="36"/>
  <c r="AK203" i="36"/>
  <c r="AK198" i="36"/>
  <c r="AI193" i="36"/>
  <c r="AL192" i="36"/>
  <c r="AK187" i="36"/>
  <c r="AK182" i="36"/>
  <c r="AI177" i="36"/>
  <c r="AK171" i="36"/>
  <c r="AL171" i="36" s="1"/>
  <c r="AK166" i="36"/>
  <c r="AI161" i="36"/>
  <c r="AL160" i="36"/>
  <c r="AG154" i="36"/>
  <c r="AI154" i="36"/>
  <c r="AL94" i="36"/>
  <c r="AI150" i="36"/>
  <c r="AI146" i="36"/>
  <c r="AI142" i="36"/>
  <c r="AI138" i="36"/>
  <c r="AK137" i="36"/>
  <c r="AL125" i="36"/>
  <c r="AG115" i="36"/>
  <c r="AI115" i="36"/>
  <c r="AK115" i="36"/>
  <c r="AL113" i="36"/>
  <c r="AG107" i="36"/>
  <c r="AI107" i="36"/>
  <c r="AK107" i="36"/>
  <c r="AL105" i="36"/>
  <c r="AG99" i="36"/>
  <c r="AI99" i="36"/>
  <c r="AK99" i="36"/>
  <c r="AL97" i="36"/>
  <c r="AG91" i="36"/>
  <c r="AI91" i="36"/>
  <c r="AK91" i="36"/>
  <c r="AG69" i="36"/>
  <c r="AI69" i="36"/>
  <c r="AK69" i="36"/>
  <c r="AG54" i="36"/>
  <c r="AI54" i="36"/>
  <c r="AK54" i="36"/>
  <c r="AI137" i="36"/>
  <c r="AG119" i="36"/>
  <c r="AI119" i="36"/>
  <c r="AK119" i="36"/>
  <c r="AL75" i="36"/>
  <c r="AG57" i="36"/>
  <c r="AI57" i="36"/>
  <c r="AK57" i="36"/>
  <c r="AI33" i="36"/>
  <c r="AK33" i="36"/>
  <c r="AG33" i="36"/>
  <c r="AL31" i="36"/>
  <c r="AG135" i="36"/>
  <c r="AK135" i="36"/>
  <c r="AK133" i="36"/>
  <c r="AG133" i="36"/>
  <c r="AG131" i="36"/>
  <c r="AK131" i="36"/>
  <c r="AK129" i="36"/>
  <c r="AG129" i="36"/>
  <c r="AG127" i="36"/>
  <c r="AK127" i="36"/>
  <c r="AG123" i="36"/>
  <c r="AI123" i="36"/>
  <c r="AK123" i="36"/>
  <c r="AL117" i="36"/>
  <c r="AG111" i="36"/>
  <c r="AI111" i="36"/>
  <c r="AK111" i="36"/>
  <c r="AL109" i="36"/>
  <c r="AG103" i="36"/>
  <c r="AI103" i="36"/>
  <c r="AK103" i="36"/>
  <c r="AL101" i="36"/>
  <c r="AG95" i="36"/>
  <c r="AI95" i="36"/>
  <c r="AK95" i="36"/>
  <c r="AL93" i="36"/>
  <c r="AL63" i="36"/>
  <c r="AG125" i="36"/>
  <c r="AG121" i="36"/>
  <c r="AG117" i="36"/>
  <c r="AG113" i="36"/>
  <c r="AG109" i="36"/>
  <c r="AG105" i="36"/>
  <c r="AG101" i="36"/>
  <c r="AG97" i="36"/>
  <c r="AG93" i="36"/>
  <c r="AK87" i="36"/>
  <c r="AL87" i="36" s="1"/>
  <c r="AG87" i="36"/>
  <c r="AG85" i="36"/>
  <c r="AK85" i="36"/>
  <c r="AL79" i="36"/>
  <c r="AL74" i="36"/>
  <c r="AL70" i="36"/>
  <c r="AL62" i="36"/>
  <c r="AL83" i="36"/>
  <c r="AG73" i="36"/>
  <c r="AI73" i="36"/>
  <c r="AK73" i="36"/>
  <c r="AG61" i="36"/>
  <c r="AI61" i="36"/>
  <c r="AK61" i="36"/>
  <c r="AL59" i="36"/>
  <c r="AL44" i="36"/>
  <c r="AG38" i="36"/>
  <c r="AI38" i="36"/>
  <c r="AK38" i="36"/>
  <c r="AK89" i="36"/>
  <c r="AG77" i="36"/>
  <c r="AI77" i="36"/>
  <c r="AK77" i="36"/>
  <c r="AL71" i="36"/>
  <c r="AG65" i="36"/>
  <c r="AI65" i="36"/>
  <c r="AK65" i="36"/>
  <c r="AL58" i="36"/>
  <c r="AI49" i="36"/>
  <c r="AK49" i="36"/>
  <c r="AG49" i="36"/>
  <c r="AL47" i="36"/>
  <c r="AL28" i="36"/>
  <c r="AG83" i="36"/>
  <c r="AG79" i="36"/>
  <c r="AG75" i="36"/>
  <c r="AG71" i="36"/>
  <c r="AG67" i="36"/>
  <c r="AG63" i="36"/>
  <c r="AG59" i="36"/>
  <c r="AI53" i="36"/>
  <c r="AK53" i="36"/>
  <c r="AL51" i="36"/>
  <c r="AG42" i="36"/>
  <c r="AI42" i="36"/>
  <c r="AI37" i="36"/>
  <c r="AK37" i="36"/>
  <c r="AL35" i="36"/>
  <c r="AG26" i="36"/>
  <c r="AI26" i="36"/>
  <c r="AL23" i="36"/>
  <c r="AG22" i="36"/>
  <c r="AI22" i="36"/>
  <c r="AK22" i="36"/>
  <c r="AL20" i="36"/>
  <c r="AL15" i="36"/>
  <c r="AG14" i="36"/>
  <c r="AI14" i="36"/>
  <c r="AK14" i="36"/>
  <c r="AL12" i="36"/>
  <c r="AL55" i="36"/>
  <c r="AG46" i="36"/>
  <c r="AI46" i="36"/>
  <c r="AI41" i="36"/>
  <c r="AK41" i="36"/>
  <c r="AL39" i="36"/>
  <c r="AG30" i="36"/>
  <c r="AI30" i="36"/>
  <c r="AI25" i="36"/>
  <c r="AK25" i="36"/>
  <c r="AG50" i="36"/>
  <c r="AI50" i="36"/>
  <c r="AI45" i="36"/>
  <c r="AK45" i="36"/>
  <c r="AL43" i="36"/>
  <c r="AG34" i="36"/>
  <c r="AI34" i="36"/>
  <c r="AI29" i="36"/>
  <c r="AK29" i="36"/>
  <c r="AL27" i="36"/>
  <c r="AG18" i="36"/>
  <c r="AI18" i="36"/>
  <c r="AK18" i="36"/>
  <c r="AL16" i="36"/>
  <c r="AL11" i="36"/>
  <c r="AG10" i="36"/>
  <c r="AI10" i="36"/>
  <c r="AK10" i="36"/>
  <c r="AL8" i="36"/>
  <c r="AK21" i="36"/>
  <c r="AK17" i="36"/>
  <c r="AK13" i="36"/>
  <c r="AL13" i="36" s="1"/>
  <c r="AK9" i="36"/>
  <c r="FC7" i="36"/>
  <c r="FH9" i="36"/>
  <c r="FH50" i="36"/>
  <c r="FH53" i="36"/>
  <c r="FH63" i="36"/>
  <c r="FH70" i="36"/>
  <c r="FH73" i="36"/>
  <c r="FH79" i="36"/>
  <c r="FH86" i="36"/>
  <c r="FE12" i="36"/>
  <c r="FC12" i="36"/>
  <c r="FG12" i="36"/>
  <c r="FH15" i="36"/>
  <c r="FH19" i="36"/>
  <c r="FH23" i="36"/>
  <c r="FH27" i="36"/>
  <c r="FH31" i="36"/>
  <c r="FH35" i="36"/>
  <c r="FH39" i="36"/>
  <c r="FH43" i="36"/>
  <c r="FH47" i="36"/>
  <c r="FH61" i="36"/>
  <c r="FH67" i="36"/>
  <c r="FH77" i="36"/>
  <c r="FH83" i="36"/>
  <c r="FG10" i="36"/>
  <c r="FH10" i="36" s="1"/>
  <c r="FC10" i="36"/>
  <c r="FH51" i="36"/>
  <c r="FH62" i="36"/>
  <c r="FH65" i="36"/>
  <c r="FH71" i="36"/>
  <c r="FH78" i="36"/>
  <c r="FC8" i="36"/>
  <c r="FG8" i="36"/>
  <c r="FH11" i="36"/>
  <c r="FH13" i="36"/>
  <c r="FH17" i="36"/>
  <c r="FH21" i="36"/>
  <c r="FH25" i="36"/>
  <c r="FH29" i="36"/>
  <c r="FH33" i="36"/>
  <c r="FH37" i="36"/>
  <c r="FH41" i="36"/>
  <c r="FH45" i="36"/>
  <c r="FH49" i="36"/>
  <c r="FH55" i="36"/>
  <c r="FH59" i="36"/>
  <c r="FH69" i="36"/>
  <c r="FH85" i="36"/>
  <c r="FC14" i="36"/>
  <c r="FG16" i="36"/>
  <c r="FH16" i="36" s="1"/>
  <c r="FC18" i="36"/>
  <c r="FG20" i="36"/>
  <c r="FH20" i="36" s="1"/>
  <c r="FC22" i="36"/>
  <c r="FG24" i="36"/>
  <c r="FH24" i="36" s="1"/>
  <c r="FC26" i="36"/>
  <c r="FG28" i="36"/>
  <c r="FH28" i="36" s="1"/>
  <c r="FC30" i="36"/>
  <c r="FG32" i="36"/>
  <c r="FH32" i="36" s="1"/>
  <c r="FC34" i="36"/>
  <c r="FG36" i="36"/>
  <c r="FH36" i="36" s="1"/>
  <c r="FC38" i="36"/>
  <c r="FG40" i="36"/>
  <c r="FH40" i="36" s="1"/>
  <c r="FC42" i="36"/>
  <c r="FG44" i="36"/>
  <c r="FH44" i="36" s="1"/>
  <c r="FC46" i="36"/>
  <c r="FG48" i="36"/>
  <c r="FH48" i="36" s="1"/>
  <c r="FC50" i="36"/>
  <c r="FG52" i="36"/>
  <c r="FC54" i="36"/>
  <c r="FG56" i="36"/>
  <c r="FC58" i="36"/>
  <c r="FG60" i="36"/>
  <c r="FC62" i="36"/>
  <c r="FG64" i="36"/>
  <c r="FC66" i="36"/>
  <c r="FG68" i="36"/>
  <c r="FH68" i="36" s="1"/>
  <c r="FC70" i="36"/>
  <c r="FG72" i="36"/>
  <c r="FC74" i="36"/>
  <c r="FG76" i="36"/>
  <c r="FC78" i="36"/>
  <c r="FG80" i="36"/>
  <c r="FC82" i="36"/>
  <c r="FG84" i="36"/>
  <c r="FC86" i="36"/>
  <c r="FG88" i="36"/>
  <c r="FC90" i="36"/>
  <c r="FG92" i="36"/>
  <c r="FC94" i="36"/>
  <c r="FG95" i="36"/>
  <c r="FC95" i="36"/>
  <c r="FH98" i="36"/>
  <c r="FG103" i="36"/>
  <c r="FH103" i="36" s="1"/>
  <c r="FC103" i="36"/>
  <c r="FH106" i="36"/>
  <c r="FG111" i="36"/>
  <c r="FC111" i="36"/>
  <c r="FG119" i="36"/>
  <c r="FC119" i="36"/>
  <c r="FG127" i="36"/>
  <c r="FC127" i="36"/>
  <c r="FG135" i="36"/>
  <c r="FH135" i="36" s="1"/>
  <c r="FC135" i="36"/>
  <c r="FH138" i="36"/>
  <c r="FG143" i="36"/>
  <c r="FC143" i="36"/>
  <c r="FH146" i="36"/>
  <c r="FG151" i="36"/>
  <c r="FC151" i="36"/>
  <c r="FH154" i="36"/>
  <c r="FG159" i="36"/>
  <c r="FC159" i="36"/>
  <c r="FG167" i="36"/>
  <c r="FH167" i="36" s="1"/>
  <c r="FC167" i="36"/>
  <c r="FH170" i="36"/>
  <c r="FG175" i="36"/>
  <c r="FE175" i="36"/>
  <c r="FC175" i="36"/>
  <c r="FH182" i="36"/>
  <c r="FH188" i="36"/>
  <c r="FH195" i="36"/>
  <c r="FE14" i="36"/>
  <c r="FE18" i="36"/>
  <c r="FE22" i="36"/>
  <c r="FE26" i="36"/>
  <c r="FE30" i="36"/>
  <c r="FE34" i="36"/>
  <c r="FE38" i="36"/>
  <c r="FE42" i="36"/>
  <c r="FE46" i="36"/>
  <c r="FE58" i="36"/>
  <c r="FC101" i="36"/>
  <c r="FG101" i="36"/>
  <c r="FC109" i="36"/>
  <c r="FG109" i="36"/>
  <c r="FC117" i="36"/>
  <c r="FG117" i="36"/>
  <c r="FC125" i="36"/>
  <c r="FG125" i="36"/>
  <c r="FC133" i="36"/>
  <c r="FG133" i="36"/>
  <c r="FC141" i="36"/>
  <c r="FG141" i="36"/>
  <c r="FC149" i="36"/>
  <c r="FG149" i="36"/>
  <c r="FC157" i="36"/>
  <c r="FG157" i="36"/>
  <c r="FC165" i="36"/>
  <c r="FG165" i="36"/>
  <c r="FC173" i="36"/>
  <c r="FG173" i="36"/>
  <c r="FH186" i="36"/>
  <c r="FH192" i="36"/>
  <c r="FC16" i="36"/>
  <c r="FC20" i="36"/>
  <c r="FC24" i="36"/>
  <c r="FC28" i="36"/>
  <c r="FC32" i="36"/>
  <c r="FC36" i="36"/>
  <c r="FC40" i="36"/>
  <c r="FC44" i="36"/>
  <c r="FC48" i="36"/>
  <c r="FC52" i="36"/>
  <c r="FC56" i="36"/>
  <c r="FC60" i="36"/>
  <c r="FC64" i="36"/>
  <c r="FC68" i="36"/>
  <c r="FC72" i="36"/>
  <c r="FC76" i="36"/>
  <c r="FC80" i="36"/>
  <c r="FC84" i="36"/>
  <c r="FC88" i="36"/>
  <c r="FC92" i="36"/>
  <c r="FG99" i="36"/>
  <c r="FH99" i="36" s="1"/>
  <c r="FC99" i="36"/>
  <c r="FE101" i="36"/>
  <c r="FG107" i="36"/>
  <c r="FH107" i="36" s="1"/>
  <c r="FC107" i="36"/>
  <c r="FE109" i="36"/>
  <c r="FG115" i="36"/>
  <c r="FH115" i="36" s="1"/>
  <c r="FC115" i="36"/>
  <c r="FE117" i="36"/>
  <c r="FG123" i="36"/>
  <c r="FH123" i="36" s="1"/>
  <c r="FC123" i="36"/>
  <c r="FE125" i="36"/>
  <c r="FG131" i="36"/>
  <c r="FH131" i="36" s="1"/>
  <c r="FC131" i="36"/>
  <c r="FE133" i="36"/>
  <c r="FG139" i="36"/>
  <c r="FH139" i="36" s="1"/>
  <c r="FC139" i="36"/>
  <c r="FE141" i="36"/>
  <c r="FG147" i="36"/>
  <c r="FH147" i="36" s="1"/>
  <c r="FC147" i="36"/>
  <c r="FE149" i="36"/>
  <c r="FG155" i="36"/>
  <c r="FH155" i="36" s="1"/>
  <c r="FC155" i="36"/>
  <c r="FE157" i="36"/>
  <c r="FG163" i="36"/>
  <c r="FH163" i="36" s="1"/>
  <c r="FC163" i="36"/>
  <c r="FE165" i="36"/>
  <c r="FG171" i="36"/>
  <c r="FH171" i="36" s="1"/>
  <c r="FC171" i="36"/>
  <c r="FE173" i="36"/>
  <c r="FH174" i="36"/>
  <c r="FH180" i="36"/>
  <c r="FH187" i="36"/>
  <c r="FH190" i="36"/>
  <c r="FH198" i="36"/>
  <c r="FC97" i="36"/>
  <c r="FG97" i="36"/>
  <c r="FH100" i="36"/>
  <c r="FC105" i="36"/>
  <c r="FG105" i="36"/>
  <c r="FC113" i="36"/>
  <c r="FG113" i="36"/>
  <c r="FC121" i="36"/>
  <c r="FG121" i="36"/>
  <c r="FH121" i="36" s="1"/>
  <c r="FH124" i="36"/>
  <c r="FC129" i="36"/>
  <c r="FG129" i="36"/>
  <c r="FH132" i="36"/>
  <c r="FC137" i="36"/>
  <c r="FG137" i="36"/>
  <c r="FH140" i="36"/>
  <c r="FC145" i="36"/>
  <c r="FG145" i="36"/>
  <c r="FH148" i="36"/>
  <c r="FC153" i="36"/>
  <c r="FG153" i="36"/>
  <c r="FH153" i="36" s="1"/>
  <c r="FH156" i="36"/>
  <c r="FC161" i="36"/>
  <c r="FG161" i="36"/>
  <c r="FC169" i="36"/>
  <c r="FG169" i="36"/>
  <c r="FH172" i="36"/>
  <c r="FH194" i="36"/>
  <c r="FG177" i="36"/>
  <c r="FC179" i="36"/>
  <c r="FG181" i="36"/>
  <c r="FH181" i="36" s="1"/>
  <c r="FC183" i="36"/>
  <c r="FG185" i="36"/>
  <c r="FC187" i="36"/>
  <c r="FG189" i="36"/>
  <c r="FC191" i="36"/>
  <c r="FG193" i="36"/>
  <c r="FH193" i="36" s="1"/>
  <c r="FC195" i="36"/>
  <c r="FG197" i="36"/>
  <c r="FC199" i="36"/>
  <c r="FG200" i="36"/>
  <c r="FG201" i="36"/>
  <c r="FH201" i="36" s="1"/>
  <c r="FC201" i="36"/>
  <c r="FH204" i="36"/>
  <c r="FG209" i="36"/>
  <c r="FC209" i="36"/>
  <c r="FH212" i="36"/>
  <c r="FG217" i="36"/>
  <c r="FC217" i="36"/>
  <c r="FG225" i="36"/>
  <c r="FC225" i="36"/>
  <c r="FH228" i="36"/>
  <c r="FG233" i="36"/>
  <c r="FC233" i="36"/>
  <c r="FG241" i="36"/>
  <c r="FH241" i="36" s="1"/>
  <c r="FC241" i="36"/>
  <c r="FH244" i="36"/>
  <c r="FG249" i="36"/>
  <c r="FC249" i="36"/>
  <c r="FG257" i="36"/>
  <c r="FC257" i="36"/>
  <c r="FH260" i="36"/>
  <c r="FG265" i="36"/>
  <c r="FC265" i="36"/>
  <c r="FH268" i="36"/>
  <c r="FG273" i="36"/>
  <c r="FH273" i="36" s="1"/>
  <c r="FC273" i="36"/>
  <c r="FE179" i="36"/>
  <c r="FC207" i="36"/>
  <c r="FG207" i="36"/>
  <c r="FC215" i="36"/>
  <c r="FG215" i="36"/>
  <c r="FC223" i="36"/>
  <c r="FG223" i="36"/>
  <c r="FC231" i="36"/>
  <c r="FG231" i="36"/>
  <c r="FC239" i="36"/>
  <c r="FG239" i="36"/>
  <c r="FC247" i="36"/>
  <c r="FG247" i="36"/>
  <c r="FC255" i="36"/>
  <c r="FG255" i="36"/>
  <c r="FC263" i="36"/>
  <c r="FG263" i="36"/>
  <c r="FC271" i="36"/>
  <c r="FG271" i="36"/>
  <c r="FH276" i="36"/>
  <c r="FC177" i="36"/>
  <c r="FC181" i="36"/>
  <c r="FC185" i="36"/>
  <c r="FC189" i="36"/>
  <c r="FC193" i="36"/>
  <c r="FC197" i="36"/>
  <c r="FH199" i="36"/>
  <c r="FG205" i="36"/>
  <c r="FH205" i="36" s="1"/>
  <c r="FC205" i="36"/>
  <c r="FE207" i="36"/>
  <c r="FG213" i="36"/>
  <c r="FH213" i="36" s="1"/>
  <c r="FC213" i="36"/>
  <c r="FE215" i="36"/>
  <c r="FG221" i="36"/>
  <c r="FH221" i="36" s="1"/>
  <c r="FC221" i="36"/>
  <c r="FE223" i="36"/>
  <c r="FG229" i="36"/>
  <c r="FH229" i="36" s="1"/>
  <c r="FC229" i="36"/>
  <c r="FE231" i="36"/>
  <c r="FG237" i="36"/>
  <c r="FH237" i="36" s="1"/>
  <c r="FC237" i="36"/>
  <c r="FE239" i="36"/>
  <c r="FG245" i="36"/>
  <c r="FH245" i="36" s="1"/>
  <c r="FC245" i="36"/>
  <c r="FE247" i="36"/>
  <c r="FG253" i="36"/>
  <c r="FH253" i="36" s="1"/>
  <c r="FC253" i="36"/>
  <c r="FE255" i="36"/>
  <c r="FG261" i="36"/>
  <c r="FH261" i="36" s="1"/>
  <c r="FC261" i="36"/>
  <c r="FE263" i="36"/>
  <c r="FG269" i="36"/>
  <c r="FH269" i="36" s="1"/>
  <c r="FC269" i="36"/>
  <c r="FE271" i="36"/>
  <c r="FH272" i="36"/>
  <c r="FE275" i="36"/>
  <c r="FC275" i="36"/>
  <c r="FG275" i="36"/>
  <c r="FH277" i="36"/>
  <c r="FC203" i="36"/>
  <c r="FG203" i="36"/>
  <c r="FH206" i="36"/>
  <c r="FC211" i="36"/>
  <c r="FG211" i="36"/>
  <c r="FH211" i="36" s="1"/>
  <c r="FC219" i="36"/>
  <c r="FG219" i="36"/>
  <c r="FH219" i="36" s="1"/>
  <c r="FH222" i="36"/>
  <c r="FC227" i="36"/>
  <c r="FG227" i="36"/>
  <c r="FH230" i="36"/>
  <c r="FC235" i="36"/>
  <c r="FG235" i="36"/>
  <c r="FC243" i="36"/>
  <c r="FG243" i="36"/>
  <c r="FH243" i="36" s="1"/>
  <c r="FC251" i="36"/>
  <c r="FG251" i="36"/>
  <c r="FH254" i="36"/>
  <c r="FC259" i="36"/>
  <c r="FG259" i="36"/>
  <c r="FC267" i="36"/>
  <c r="FG267" i="36"/>
  <c r="FC277" i="36"/>
  <c r="FH278" i="36"/>
  <c r="FC283" i="36"/>
  <c r="FG283" i="36"/>
  <c r="FH286" i="36"/>
  <c r="FC291" i="36"/>
  <c r="FG291" i="36"/>
  <c r="FG293" i="36"/>
  <c r="FC293" i="36"/>
  <c r="FG301" i="36"/>
  <c r="FH301" i="36" s="1"/>
  <c r="FC301" i="36"/>
  <c r="FG309" i="36"/>
  <c r="FH309" i="36" s="1"/>
  <c r="FC309" i="36"/>
  <c r="FH312" i="36"/>
  <c r="FG317" i="36"/>
  <c r="FC317" i="36"/>
  <c r="FH318" i="36"/>
  <c r="FG281" i="36"/>
  <c r="FC281" i="36"/>
  <c r="FG289" i="36"/>
  <c r="FC289" i="36"/>
  <c r="FC299" i="36"/>
  <c r="FG299" i="36"/>
  <c r="FC307" i="36"/>
  <c r="FG307" i="36"/>
  <c r="FC315" i="36"/>
  <c r="FG315" i="36"/>
  <c r="FH322" i="36"/>
  <c r="FC279" i="36"/>
  <c r="FG279" i="36"/>
  <c r="FH279" i="36" s="1"/>
  <c r="FE281" i="36"/>
  <c r="FH282" i="36"/>
  <c r="FC287" i="36"/>
  <c r="FG287" i="36"/>
  <c r="FH287" i="36" s="1"/>
  <c r="FE289" i="36"/>
  <c r="FH290" i="36"/>
  <c r="FG297" i="36"/>
  <c r="FH297" i="36" s="1"/>
  <c r="FC297" i="36"/>
  <c r="FE299" i="36"/>
  <c r="FG305" i="36"/>
  <c r="FH305" i="36" s="1"/>
  <c r="FC305" i="36"/>
  <c r="FE307" i="36"/>
  <c r="FG313" i="36"/>
  <c r="FH313" i="36" s="1"/>
  <c r="FC313" i="36"/>
  <c r="FE315" i="36"/>
  <c r="FH316" i="36"/>
  <c r="FG321" i="36"/>
  <c r="FE321" i="36"/>
  <c r="FC321" i="36"/>
  <c r="FH340" i="36"/>
  <c r="FH280" i="36"/>
  <c r="FG285" i="36"/>
  <c r="FC285" i="36"/>
  <c r="FC295" i="36"/>
  <c r="FG295" i="36"/>
  <c r="FC303" i="36"/>
  <c r="FG303" i="36"/>
  <c r="FH306" i="36"/>
  <c r="FC311" i="36"/>
  <c r="FG311" i="36"/>
  <c r="FH311" i="36" s="1"/>
  <c r="FG325" i="36"/>
  <c r="FE325" i="36"/>
  <c r="FC325" i="36"/>
  <c r="FH330" i="36"/>
  <c r="FG319" i="36"/>
  <c r="FG323" i="36"/>
  <c r="FG327" i="36"/>
  <c r="FC329" i="36"/>
  <c r="FG331" i="36"/>
  <c r="FH331" i="36" s="1"/>
  <c r="FC333" i="36"/>
  <c r="FG335" i="36"/>
  <c r="FC337" i="36"/>
  <c r="FG339" i="36"/>
  <c r="FH339" i="36" s="1"/>
  <c r="FC341" i="36"/>
  <c r="FG343" i="36"/>
  <c r="FH343" i="36" s="1"/>
  <c r="FE344" i="36"/>
  <c r="FH345" i="36"/>
  <c r="FC350" i="36"/>
  <c r="FG350" i="36"/>
  <c r="FH353" i="36"/>
  <c r="FC358" i="36"/>
  <c r="FG358" i="36"/>
  <c r="FH358" i="36" s="1"/>
  <c r="FH361" i="36"/>
  <c r="FC366" i="36"/>
  <c r="FG366" i="36"/>
  <c r="FH366" i="36" s="1"/>
  <c r="FH369" i="36"/>
  <c r="FC374" i="36"/>
  <c r="FG374" i="36"/>
  <c r="FH374" i="36" s="1"/>
  <c r="FH377" i="36"/>
  <c r="FC382" i="36"/>
  <c r="FG382" i="36"/>
  <c r="FH385" i="36"/>
  <c r="FC390" i="36"/>
  <c r="FG390" i="36"/>
  <c r="FH390" i="36" s="1"/>
  <c r="FH393" i="36"/>
  <c r="FC398" i="36"/>
  <c r="FG398" i="36"/>
  <c r="FH398" i="36" s="1"/>
  <c r="FH403" i="36"/>
  <c r="FH409" i="36"/>
  <c r="FG412" i="36"/>
  <c r="FC412" i="36"/>
  <c r="FC414" i="36"/>
  <c r="FG414" i="36"/>
  <c r="FH414" i="36" s="1"/>
  <c r="FH419" i="36"/>
  <c r="FH425" i="36"/>
  <c r="FE329" i="36"/>
  <c r="FE333" i="36"/>
  <c r="FE337" i="36"/>
  <c r="FE341" i="36"/>
  <c r="FG348" i="36"/>
  <c r="FC348" i="36"/>
  <c r="FG356" i="36"/>
  <c r="FC356" i="36"/>
  <c r="FH359" i="36"/>
  <c r="FG364" i="36"/>
  <c r="FC364" i="36"/>
  <c r="FG372" i="36"/>
  <c r="FC372" i="36"/>
  <c r="FH375" i="36"/>
  <c r="FG380" i="36"/>
  <c r="FC380" i="36"/>
  <c r="FH383" i="36"/>
  <c r="FG388" i="36"/>
  <c r="FC388" i="36"/>
  <c r="FG396" i="36"/>
  <c r="FC396" i="36"/>
  <c r="FH399" i="36"/>
  <c r="FG408" i="36"/>
  <c r="FC408" i="36"/>
  <c r="FC410" i="36"/>
  <c r="FG410" i="36"/>
  <c r="FH415" i="36"/>
  <c r="FC426" i="36"/>
  <c r="FG426" i="36"/>
  <c r="FE426" i="36"/>
  <c r="FC346" i="36"/>
  <c r="FG346" i="36"/>
  <c r="FH346" i="36" s="1"/>
  <c r="FE348" i="36"/>
  <c r="FC354" i="36"/>
  <c r="FG354" i="36"/>
  <c r="FH354" i="36" s="1"/>
  <c r="FE356" i="36"/>
  <c r="FC362" i="36"/>
  <c r="FG362" i="36"/>
  <c r="FH362" i="36" s="1"/>
  <c r="FE364" i="36"/>
  <c r="FC370" i="36"/>
  <c r="FG370" i="36"/>
  <c r="FE372" i="36"/>
  <c r="FC378" i="36"/>
  <c r="FG378" i="36"/>
  <c r="FE380" i="36"/>
  <c r="FC386" i="36"/>
  <c r="FG386" i="36"/>
  <c r="FH386" i="36" s="1"/>
  <c r="FE388" i="36"/>
  <c r="FC394" i="36"/>
  <c r="FG394" i="36"/>
  <c r="FE396" i="36"/>
  <c r="FH401" i="36"/>
  <c r="FG404" i="36"/>
  <c r="FC404" i="36"/>
  <c r="FC406" i="36"/>
  <c r="FG406" i="36"/>
  <c r="FH406" i="36" s="1"/>
  <c r="FE408" i="36"/>
  <c r="FE410" i="36"/>
  <c r="FH411" i="36"/>
  <c r="FH417" i="36"/>
  <c r="FG420" i="36"/>
  <c r="FH420" i="36" s="1"/>
  <c r="FC420" i="36"/>
  <c r="FC422" i="36"/>
  <c r="FG422" i="36"/>
  <c r="FH422" i="36" s="1"/>
  <c r="FH347" i="36"/>
  <c r="FG352" i="36"/>
  <c r="FH352" i="36" s="1"/>
  <c r="FC352" i="36"/>
  <c r="FG360" i="36"/>
  <c r="FC360" i="36"/>
  <c r="FG368" i="36"/>
  <c r="FC368" i="36"/>
  <c r="FG376" i="36"/>
  <c r="FC376" i="36"/>
  <c r="FG384" i="36"/>
  <c r="FH384" i="36" s="1"/>
  <c r="FC384" i="36"/>
  <c r="FG392" i="36"/>
  <c r="FC392" i="36"/>
  <c r="FG400" i="36"/>
  <c r="FC400" i="36"/>
  <c r="FC402" i="36"/>
  <c r="FG402" i="36"/>
  <c r="FG416" i="36"/>
  <c r="FC416" i="36"/>
  <c r="FC418" i="36"/>
  <c r="FG418" i="36"/>
  <c r="FH418" i="36" s="1"/>
  <c r="FG428" i="36"/>
  <c r="FH428" i="36" s="1"/>
  <c r="FC428" i="36"/>
  <c r="FH431" i="36"/>
  <c r="FG436" i="36"/>
  <c r="FC436" i="36"/>
  <c r="FH439" i="36"/>
  <c r="FG444" i="36"/>
  <c r="FC444" i="36"/>
  <c r="FH447" i="36"/>
  <c r="FG452" i="36"/>
  <c r="FC452" i="36"/>
  <c r="FH455" i="36"/>
  <c r="FE465" i="36"/>
  <c r="FC465" i="36"/>
  <c r="FG465" i="36"/>
  <c r="FG477" i="36"/>
  <c r="FE477" i="36"/>
  <c r="FC477" i="36"/>
  <c r="FH429" i="36"/>
  <c r="FC434" i="36"/>
  <c r="FG434" i="36"/>
  <c r="FC442" i="36"/>
  <c r="FG442" i="36"/>
  <c r="FC450" i="36"/>
  <c r="FG450" i="36"/>
  <c r="FC458" i="36"/>
  <c r="FG458" i="36"/>
  <c r="FE469" i="36"/>
  <c r="FC469" i="36"/>
  <c r="FG469" i="36"/>
  <c r="FH470" i="36"/>
  <c r="FH479" i="36"/>
  <c r="FG424" i="36"/>
  <c r="FC424" i="36"/>
  <c r="FG432" i="36"/>
  <c r="FH432" i="36" s="1"/>
  <c r="FC432" i="36"/>
  <c r="FE434" i="36"/>
  <c r="FG440" i="36"/>
  <c r="FH440" i="36" s="1"/>
  <c r="FC440" i="36"/>
  <c r="FE442" i="36"/>
  <c r="FG448" i="36"/>
  <c r="FH448" i="36" s="1"/>
  <c r="FC448" i="36"/>
  <c r="FE450" i="36"/>
  <c r="FG456" i="36"/>
  <c r="FH456" i="36" s="1"/>
  <c r="FC456" i="36"/>
  <c r="FE458" i="36"/>
  <c r="FG485" i="36"/>
  <c r="FE485" i="36"/>
  <c r="FC485" i="36"/>
  <c r="FG493" i="36"/>
  <c r="FE493" i="36"/>
  <c r="FC493" i="36"/>
  <c r="FC430" i="36"/>
  <c r="FG430" i="36"/>
  <c r="FC438" i="36"/>
  <c r="FG438" i="36"/>
  <c r="FH441" i="36"/>
  <c r="FC446" i="36"/>
  <c r="FG446" i="36"/>
  <c r="FH446" i="36" s="1"/>
  <c r="FC454" i="36"/>
  <c r="FG454" i="36"/>
  <c r="FH457" i="36"/>
  <c r="FE461" i="36"/>
  <c r="FC461" i="36"/>
  <c r="FG461" i="36"/>
  <c r="FH471" i="36"/>
  <c r="FH463" i="36"/>
  <c r="FG464" i="36"/>
  <c r="FE464" i="36"/>
  <c r="FH475" i="36"/>
  <c r="FG481" i="36"/>
  <c r="FE481" i="36"/>
  <c r="FC481" i="36"/>
  <c r="FH498" i="36"/>
  <c r="FG505" i="36"/>
  <c r="FE505" i="36"/>
  <c r="FC505" i="36"/>
  <c r="FH495" i="36"/>
  <c r="FG497" i="36"/>
  <c r="FE497" i="36"/>
  <c r="FC497" i="36"/>
  <c r="FH502" i="36"/>
  <c r="FG460" i="36"/>
  <c r="FE460" i="36"/>
  <c r="FG468" i="36"/>
  <c r="FE468" i="36"/>
  <c r="FG473" i="36"/>
  <c r="FE473" i="36"/>
  <c r="FC473" i="36"/>
  <c r="FH483" i="36"/>
  <c r="FG489" i="36"/>
  <c r="FE489" i="36"/>
  <c r="FC489" i="36"/>
  <c r="FG501" i="36"/>
  <c r="FE501" i="36"/>
  <c r="FC501" i="36"/>
  <c r="FH503" i="36"/>
  <c r="FH506" i="36"/>
  <c r="FE472" i="36"/>
  <c r="FE476" i="36"/>
  <c r="FH478" i="36"/>
  <c r="FE480" i="36"/>
  <c r="FH482" i="36"/>
  <c r="FE484" i="36"/>
  <c r="FH486" i="36"/>
  <c r="FE488" i="36"/>
  <c r="FH490" i="36"/>
  <c r="FE492" i="36"/>
  <c r="FE496" i="36"/>
  <c r="FE500" i="36"/>
  <c r="FC498" i="36"/>
  <c r="FC502" i="36"/>
  <c r="FC506" i="36"/>
  <c r="ET17" i="36"/>
  <c r="ET25" i="36"/>
  <c r="ET41" i="36"/>
  <c r="ET9" i="36"/>
  <c r="ET21" i="36"/>
  <c r="ET37" i="36"/>
  <c r="ES8" i="36"/>
  <c r="EQ8" i="36"/>
  <c r="EO8" i="36"/>
  <c r="ET10" i="36"/>
  <c r="ET13" i="36"/>
  <c r="ET33" i="36"/>
  <c r="ET49" i="36"/>
  <c r="ES12" i="36"/>
  <c r="EQ12" i="36"/>
  <c r="EO12" i="36"/>
  <c r="ET14" i="36"/>
  <c r="ET29" i="36"/>
  <c r="ET45" i="36"/>
  <c r="ES57" i="36"/>
  <c r="EO57" i="36"/>
  <c r="ES65" i="36"/>
  <c r="EO65" i="36"/>
  <c r="ES73" i="36"/>
  <c r="EO73" i="36"/>
  <c r="ES81" i="36"/>
  <c r="EQ81" i="36"/>
  <c r="EO81" i="36"/>
  <c r="ET86" i="36"/>
  <c r="ES97" i="36"/>
  <c r="EQ97" i="36"/>
  <c r="EO97" i="36"/>
  <c r="ET102" i="36"/>
  <c r="ES113" i="36"/>
  <c r="EQ113" i="36"/>
  <c r="EO113" i="36"/>
  <c r="ET118" i="36"/>
  <c r="ES129" i="36"/>
  <c r="EQ129" i="36"/>
  <c r="EO129" i="36"/>
  <c r="ET134" i="36"/>
  <c r="ET196" i="36"/>
  <c r="EO199" i="36"/>
  <c r="ES199" i="36"/>
  <c r="EQ199" i="36"/>
  <c r="ET202" i="36"/>
  <c r="ES211" i="36"/>
  <c r="EQ211" i="36"/>
  <c r="EO211" i="36"/>
  <c r="ES227" i="36"/>
  <c r="EQ227" i="36"/>
  <c r="EO227" i="36"/>
  <c r="ES243" i="36"/>
  <c r="EQ243" i="36"/>
  <c r="EO243" i="36"/>
  <c r="ES259" i="36"/>
  <c r="EQ259" i="36"/>
  <c r="EO259" i="36"/>
  <c r="ES275" i="36"/>
  <c r="EQ275" i="36"/>
  <c r="EO275" i="36"/>
  <c r="ES291" i="36"/>
  <c r="EQ291" i="36"/>
  <c r="EO291" i="36"/>
  <c r="ES452" i="36"/>
  <c r="EQ452" i="36"/>
  <c r="EO452" i="36"/>
  <c r="EO16" i="36"/>
  <c r="EO20" i="36"/>
  <c r="EO24" i="36"/>
  <c r="EO28" i="36"/>
  <c r="EO32" i="36"/>
  <c r="EO36" i="36"/>
  <c r="EO40" i="36"/>
  <c r="EO44" i="36"/>
  <c r="EO48" i="36"/>
  <c r="EO55" i="36"/>
  <c r="ES55" i="36"/>
  <c r="EQ57" i="36"/>
  <c r="EO63" i="36"/>
  <c r="ES63" i="36"/>
  <c r="EQ65" i="36"/>
  <c r="EO71" i="36"/>
  <c r="ES71" i="36"/>
  <c r="EQ73" i="36"/>
  <c r="ET74" i="36"/>
  <c r="ES85" i="36"/>
  <c r="EQ85" i="36"/>
  <c r="EO85" i="36"/>
  <c r="ET90" i="36"/>
  <c r="ES101" i="36"/>
  <c r="EQ101" i="36"/>
  <c r="EO101" i="36"/>
  <c r="ET106" i="36"/>
  <c r="ES117" i="36"/>
  <c r="EQ117" i="36"/>
  <c r="EO117" i="36"/>
  <c r="ET122" i="36"/>
  <c r="ES133" i="36"/>
  <c r="EQ133" i="36"/>
  <c r="EO133" i="36"/>
  <c r="ET138" i="36"/>
  <c r="ES145" i="36"/>
  <c r="EQ145" i="36"/>
  <c r="EO145" i="36"/>
  <c r="ES153" i="36"/>
  <c r="EQ153" i="36"/>
  <c r="EO153" i="36"/>
  <c r="ES161" i="36"/>
  <c r="EQ161" i="36"/>
  <c r="EO161" i="36"/>
  <c r="ES169" i="36"/>
  <c r="EQ169" i="36"/>
  <c r="EO169" i="36"/>
  <c r="ES177" i="36"/>
  <c r="EQ177" i="36"/>
  <c r="EO177" i="36"/>
  <c r="ET377" i="36"/>
  <c r="EO9" i="36"/>
  <c r="EO13" i="36"/>
  <c r="EQ16" i="36"/>
  <c r="EO17" i="36"/>
  <c r="ET18" i="36"/>
  <c r="EQ20" i="36"/>
  <c r="EO21" i="36"/>
  <c r="ET22" i="36"/>
  <c r="EQ24" i="36"/>
  <c r="EO25" i="36"/>
  <c r="ET26" i="36"/>
  <c r="EQ28" i="36"/>
  <c r="EO29" i="36"/>
  <c r="ET30" i="36"/>
  <c r="EQ32" i="36"/>
  <c r="EO33" i="36"/>
  <c r="ET34" i="36"/>
  <c r="EQ36" i="36"/>
  <c r="EO37" i="36"/>
  <c r="ET38" i="36"/>
  <c r="EQ40" i="36"/>
  <c r="EO41" i="36"/>
  <c r="ET42" i="36"/>
  <c r="EQ44" i="36"/>
  <c r="EO45" i="36"/>
  <c r="ET46" i="36"/>
  <c r="EQ48" i="36"/>
  <c r="EO49" i="36"/>
  <c r="ES53" i="36"/>
  <c r="EO53" i="36"/>
  <c r="EQ55" i="36"/>
  <c r="ET56" i="36"/>
  <c r="ES61" i="36"/>
  <c r="EO61" i="36"/>
  <c r="EQ63" i="36"/>
  <c r="ES69" i="36"/>
  <c r="EO69" i="36"/>
  <c r="EQ71" i="36"/>
  <c r="ET72" i="36"/>
  <c r="ET78" i="36"/>
  <c r="ES89" i="36"/>
  <c r="EQ89" i="36"/>
  <c r="EO89" i="36"/>
  <c r="ES105" i="36"/>
  <c r="EQ105" i="36"/>
  <c r="EO105" i="36"/>
  <c r="ET110" i="36"/>
  <c r="ES121" i="36"/>
  <c r="EQ121" i="36"/>
  <c r="EO121" i="36"/>
  <c r="ES137" i="36"/>
  <c r="EQ137" i="36"/>
  <c r="EO137" i="36"/>
  <c r="ES219" i="36"/>
  <c r="EQ219" i="36"/>
  <c r="EO219" i="36"/>
  <c r="ES235" i="36"/>
  <c r="EQ235" i="36"/>
  <c r="EO235" i="36"/>
  <c r="ES251" i="36"/>
  <c r="EQ251" i="36"/>
  <c r="EO251" i="36"/>
  <c r="ES267" i="36"/>
  <c r="EQ267" i="36"/>
  <c r="EO267" i="36"/>
  <c r="ES283" i="36"/>
  <c r="EQ283" i="36"/>
  <c r="EO283" i="36"/>
  <c r="EX507" i="36"/>
  <c r="EU508" i="36" s="1"/>
  <c r="EO51" i="36"/>
  <c r="ES51" i="36"/>
  <c r="EQ53" i="36"/>
  <c r="ET54" i="36"/>
  <c r="EO59" i="36"/>
  <c r="ES59" i="36"/>
  <c r="EQ61" i="36"/>
  <c r="ET62" i="36"/>
  <c r="EO67" i="36"/>
  <c r="ES67" i="36"/>
  <c r="EQ69" i="36"/>
  <c r="ET70" i="36"/>
  <c r="ES77" i="36"/>
  <c r="EQ77" i="36"/>
  <c r="EO77" i="36"/>
  <c r="ES93" i="36"/>
  <c r="EQ93" i="36"/>
  <c r="EO93" i="36"/>
  <c r="ET98" i="36"/>
  <c r="ES109" i="36"/>
  <c r="EQ109" i="36"/>
  <c r="EO109" i="36"/>
  <c r="ET114" i="36"/>
  <c r="ES125" i="36"/>
  <c r="EQ125" i="36"/>
  <c r="EO125" i="36"/>
  <c r="ET130" i="36"/>
  <c r="ES141" i="36"/>
  <c r="EQ141" i="36"/>
  <c r="EO141" i="36"/>
  <c r="ES149" i="36"/>
  <c r="EQ149" i="36"/>
  <c r="EO149" i="36"/>
  <c r="ES157" i="36"/>
  <c r="EQ157" i="36"/>
  <c r="EO157" i="36"/>
  <c r="ES165" i="36"/>
  <c r="EQ165" i="36"/>
  <c r="EO165" i="36"/>
  <c r="ES173" i="36"/>
  <c r="EQ173" i="36"/>
  <c r="EO173" i="36"/>
  <c r="ES181" i="36"/>
  <c r="EQ181" i="36"/>
  <c r="EO181" i="36"/>
  <c r="ES189" i="36"/>
  <c r="EQ189" i="36"/>
  <c r="EO189" i="36"/>
  <c r="EQ194" i="36"/>
  <c r="ES194" i="36"/>
  <c r="EO194" i="36"/>
  <c r="ES75" i="36"/>
  <c r="ES79" i="36"/>
  <c r="ES83" i="36"/>
  <c r="ES87" i="36"/>
  <c r="ES91" i="36"/>
  <c r="ES95" i="36"/>
  <c r="ET95" i="36" s="1"/>
  <c r="ES99" i="36"/>
  <c r="ES103" i="36"/>
  <c r="ES107" i="36"/>
  <c r="ES111" i="36"/>
  <c r="ES115" i="36"/>
  <c r="ET115" i="36" s="1"/>
  <c r="ES119" i="36"/>
  <c r="ES123" i="36"/>
  <c r="ES127" i="36"/>
  <c r="ES131" i="36"/>
  <c r="ES135" i="36"/>
  <c r="ES139" i="36"/>
  <c r="ES143" i="36"/>
  <c r="ES147" i="36"/>
  <c r="ET147" i="36" s="1"/>
  <c r="ES151" i="36"/>
  <c r="ES155" i="36"/>
  <c r="ES159" i="36"/>
  <c r="ES163" i="36"/>
  <c r="ET163" i="36" s="1"/>
  <c r="ES167" i="36"/>
  <c r="ES171" i="36"/>
  <c r="ES175" i="36"/>
  <c r="ES179" i="36"/>
  <c r="ET179" i="36" s="1"/>
  <c r="ES183" i="36"/>
  <c r="EQ185" i="36"/>
  <c r="ET186" i="36"/>
  <c r="ES190" i="36"/>
  <c r="ET190" i="36" s="1"/>
  <c r="ES195" i="36"/>
  <c r="ET195" i="36" s="1"/>
  <c r="ET200" i="36"/>
  <c r="ET204" i="36"/>
  <c r="ET212" i="36"/>
  <c r="ET220" i="36"/>
  <c r="ET228" i="36"/>
  <c r="ET236" i="36"/>
  <c r="ET244" i="36"/>
  <c r="ET252" i="36"/>
  <c r="ET260" i="36"/>
  <c r="ET268" i="36"/>
  <c r="ET276" i="36"/>
  <c r="ET284" i="36"/>
  <c r="ET292" i="36"/>
  <c r="ES310" i="36"/>
  <c r="EQ310" i="36"/>
  <c r="EO310" i="36"/>
  <c r="ES326" i="36"/>
  <c r="EQ326" i="36"/>
  <c r="EO326" i="36"/>
  <c r="ET363" i="36"/>
  <c r="ES203" i="36"/>
  <c r="EO203" i="36"/>
  <c r="ES207" i="36"/>
  <c r="EQ207" i="36"/>
  <c r="EO207" i="36"/>
  <c r="ES215" i="36"/>
  <c r="EQ215" i="36"/>
  <c r="EO215" i="36"/>
  <c r="ES223" i="36"/>
  <c r="EQ223" i="36"/>
  <c r="EO223" i="36"/>
  <c r="ES231" i="36"/>
  <c r="EQ231" i="36"/>
  <c r="EO231" i="36"/>
  <c r="ES239" i="36"/>
  <c r="EQ239" i="36"/>
  <c r="EO239" i="36"/>
  <c r="ES247" i="36"/>
  <c r="EQ247" i="36"/>
  <c r="EO247" i="36"/>
  <c r="ES255" i="36"/>
  <c r="EQ255" i="36"/>
  <c r="EO255" i="36"/>
  <c r="ES263" i="36"/>
  <c r="EQ263" i="36"/>
  <c r="EO263" i="36"/>
  <c r="ES271" i="36"/>
  <c r="EQ271" i="36"/>
  <c r="EO271" i="36"/>
  <c r="ES279" i="36"/>
  <c r="EQ279" i="36"/>
  <c r="EO279" i="36"/>
  <c r="ES287" i="36"/>
  <c r="EQ287" i="36"/>
  <c r="EO287" i="36"/>
  <c r="ET336" i="36"/>
  <c r="ES358" i="36"/>
  <c r="EQ358" i="36"/>
  <c r="EO358" i="36"/>
  <c r="ET379" i="36"/>
  <c r="ES418" i="36"/>
  <c r="EQ418" i="36"/>
  <c r="EO418" i="36"/>
  <c r="EO186" i="36"/>
  <c r="EQ191" i="36"/>
  <c r="EO197" i="36"/>
  <c r="EO201" i="36"/>
  <c r="ES201" i="36"/>
  <c r="EQ203" i="36"/>
  <c r="ET216" i="36"/>
  <c r="ET232" i="36"/>
  <c r="ET240" i="36"/>
  <c r="ET248" i="36"/>
  <c r="ET256" i="36"/>
  <c r="ET264" i="36"/>
  <c r="ET272" i="36"/>
  <c r="ET280" i="36"/>
  <c r="ET288" i="36"/>
  <c r="ET361" i="36"/>
  <c r="ES374" i="36"/>
  <c r="EQ374" i="36"/>
  <c r="EO374" i="36"/>
  <c r="ET404" i="36"/>
  <c r="ES205" i="36"/>
  <c r="ES209" i="36"/>
  <c r="ET209" i="36" s="1"/>
  <c r="ES213" i="36"/>
  <c r="ES217" i="36"/>
  <c r="ES221" i="36"/>
  <c r="ES225" i="36"/>
  <c r="ES229" i="36"/>
  <c r="ES233" i="36"/>
  <c r="ET233" i="36" s="1"/>
  <c r="ES237" i="36"/>
  <c r="ES241" i="36"/>
  <c r="ET241" i="36" s="1"/>
  <c r="ES245" i="36"/>
  <c r="ET245" i="36" s="1"/>
  <c r="ES249" i="36"/>
  <c r="ES253" i="36"/>
  <c r="ES257" i="36"/>
  <c r="ES261" i="36"/>
  <c r="ES265" i="36"/>
  <c r="ET265" i="36" s="1"/>
  <c r="ES269" i="36"/>
  <c r="ES273" i="36"/>
  <c r="ET273" i="36" s="1"/>
  <c r="ES277" i="36"/>
  <c r="ES281" i="36"/>
  <c r="ES285" i="36"/>
  <c r="ES289" i="36"/>
  <c r="ES293" i="36"/>
  <c r="ET308" i="36"/>
  <c r="ES314" i="36"/>
  <c r="EQ314" i="36"/>
  <c r="EO314" i="36"/>
  <c r="ET324" i="36"/>
  <c r="ES330" i="36"/>
  <c r="EQ330" i="36"/>
  <c r="EO330" i="36"/>
  <c r="ET343" i="36"/>
  <c r="ET347" i="36"/>
  <c r="ET351" i="36"/>
  <c r="ES362" i="36"/>
  <c r="EQ362" i="36"/>
  <c r="EO362" i="36"/>
  <c r="ET367" i="36"/>
  <c r="ES378" i="36"/>
  <c r="EQ378" i="36"/>
  <c r="EO378" i="36"/>
  <c r="EQ387" i="36"/>
  <c r="EO387" i="36"/>
  <c r="ES387" i="36"/>
  <c r="ES410" i="36"/>
  <c r="EQ410" i="36"/>
  <c r="EO410" i="36"/>
  <c r="ET295" i="36"/>
  <c r="ET299" i="36"/>
  <c r="ES302" i="36"/>
  <c r="EQ302" i="36"/>
  <c r="EO302" i="36"/>
  <c r="ET312" i="36"/>
  <c r="ES318" i="36"/>
  <c r="EQ318" i="36"/>
  <c r="EO318" i="36"/>
  <c r="ET328" i="36"/>
  <c r="ES334" i="36"/>
  <c r="EQ334" i="36"/>
  <c r="EO334" i="36"/>
  <c r="ET339" i="36"/>
  <c r="ES342" i="36"/>
  <c r="EQ342" i="36"/>
  <c r="EO342" i="36"/>
  <c r="ES346" i="36"/>
  <c r="EQ346" i="36"/>
  <c r="EO346" i="36"/>
  <c r="ES350" i="36"/>
  <c r="EQ350" i="36"/>
  <c r="EO350" i="36"/>
  <c r="ES366" i="36"/>
  <c r="EQ366" i="36"/>
  <c r="EO366" i="36"/>
  <c r="ET371" i="36"/>
  <c r="ET384" i="36"/>
  <c r="ET395" i="36"/>
  <c r="ES402" i="36"/>
  <c r="EQ402" i="36"/>
  <c r="EO402" i="36"/>
  <c r="ET420" i="36"/>
  <c r="ES432" i="36"/>
  <c r="EQ432" i="36"/>
  <c r="EO432" i="36"/>
  <c r="ES436" i="36"/>
  <c r="EQ436" i="36"/>
  <c r="EO436" i="36"/>
  <c r="ES294" i="36"/>
  <c r="EQ294" i="36"/>
  <c r="EO294" i="36"/>
  <c r="ES298" i="36"/>
  <c r="EQ298" i="36"/>
  <c r="EO298" i="36"/>
  <c r="ES306" i="36"/>
  <c r="EQ306" i="36"/>
  <c r="EO306" i="36"/>
  <c r="ET316" i="36"/>
  <c r="ES322" i="36"/>
  <c r="EQ322" i="36"/>
  <c r="EO322" i="36"/>
  <c r="ET332" i="36"/>
  <c r="ES338" i="36"/>
  <c r="EQ338" i="36"/>
  <c r="EO338" i="36"/>
  <c r="ES354" i="36"/>
  <c r="EQ354" i="36"/>
  <c r="EO354" i="36"/>
  <c r="ET359" i="36"/>
  <c r="ES370" i="36"/>
  <c r="EQ370" i="36"/>
  <c r="EO370" i="36"/>
  <c r="ET375" i="36"/>
  <c r="ES382" i="36"/>
  <c r="EQ382" i="36"/>
  <c r="EO382" i="36"/>
  <c r="ES296" i="36"/>
  <c r="EQ297" i="36"/>
  <c r="ES300" i="36"/>
  <c r="EQ301" i="36"/>
  <c r="ET303" i="36"/>
  <c r="EQ305" i="36"/>
  <c r="EQ309" i="36"/>
  <c r="ET311" i="36"/>
  <c r="EQ313" i="36"/>
  <c r="ET315" i="36"/>
  <c r="EQ317" i="36"/>
  <c r="ET319" i="36"/>
  <c r="EQ321" i="36"/>
  <c r="ET323" i="36"/>
  <c r="EQ325" i="36"/>
  <c r="ET327" i="36"/>
  <c r="EQ329" i="36"/>
  <c r="ET331" i="36"/>
  <c r="EQ333" i="36"/>
  <c r="ET335" i="36"/>
  <c r="EQ337" i="36"/>
  <c r="ES340" i="36"/>
  <c r="EQ341" i="36"/>
  <c r="ES344" i="36"/>
  <c r="EQ345" i="36"/>
  <c r="ES348" i="36"/>
  <c r="EQ349" i="36"/>
  <c r="ES352" i="36"/>
  <c r="ES356" i="36"/>
  <c r="ES360" i="36"/>
  <c r="ES364" i="36"/>
  <c r="ET364" i="36" s="1"/>
  <c r="ES368" i="36"/>
  <c r="ES372" i="36"/>
  <c r="ET372" i="36" s="1"/>
  <c r="ES376" i="36"/>
  <c r="ES380" i="36"/>
  <c r="ES390" i="36"/>
  <c r="EQ390" i="36"/>
  <c r="ES394" i="36"/>
  <c r="EQ394" i="36"/>
  <c r="EO394" i="36"/>
  <c r="ET396" i="36"/>
  <c r="ET415" i="36"/>
  <c r="EO299" i="36"/>
  <c r="EO339" i="36"/>
  <c r="EQ383" i="36"/>
  <c r="EO383" i="36"/>
  <c r="ET388" i="36"/>
  <c r="EQ391" i="36"/>
  <c r="EO391" i="36"/>
  <c r="ET393" i="36"/>
  <c r="ES398" i="36"/>
  <c r="EQ398" i="36"/>
  <c r="EO398" i="36"/>
  <c r="ET400" i="36"/>
  <c r="ES406" i="36"/>
  <c r="EQ406" i="36"/>
  <c r="EO406" i="36"/>
  <c r="ET408" i="36"/>
  <c r="ES414" i="36"/>
  <c r="EQ414" i="36"/>
  <c r="EO414" i="36"/>
  <c r="ES422" i="36"/>
  <c r="EQ422" i="36"/>
  <c r="EO422" i="36"/>
  <c r="ET424" i="36"/>
  <c r="ET475" i="36"/>
  <c r="ES383" i="36"/>
  <c r="ET385" i="36"/>
  <c r="ES386" i="36"/>
  <c r="EQ386" i="36"/>
  <c r="ES391" i="36"/>
  <c r="ET403" i="36"/>
  <c r="ET457" i="36"/>
  <c r="ES456" i="36"/>
  <c r="EQ456" i="36"/>
  <c r="EO456" i="36"/>
  <c r="EQ461" i="36"/>
  <c r="EO461" i="36"/>
  <c r="ES461" i="36"/>
  <c r="ES485" i="36"/>
  <c r="EQ485" i="36"/>
  <c r="EO485" i="36"/>
  <c r="ES489" i="36"/>
  <c r="EQ489" i="36"/>
  <c r="EO489" i="36"/>
  <c r="ES493" i="36"/>
  <c r="EQ493" i="36"/>
  <c r="EO493" i="36"/>
  <c r="ES497" i="36"/>
  <c r="EQ497" i="36"/>
  <c r="EO497" i="36"/>
  <c r="EO395" i="36"/>
  <c r="EO399" i="36"/>
  <c r="EO403" i="36"/>
  <c r="EO407" i="36"/>
  <c r="EO411" i="36"/>
  <c r="EO415" i="36"/>
  <c r="EO419" i="36"/>
  <c r="EO423" i="36"/>
  <c r="ET441" i="36"/>
  <c r="ET445" i="36"/>
  <c r="ET449" i="36"/>
  <c r="ET426" i="36"/>
  <c r="ES428" i="36"/>
  <c r="EQ428" i="36"/>
  <c r="EO428" i="36"/>
  <c r="ET437" i="36"/>
  <c r="ES440" i="36"/>
  <c r="EQ440" i="36"/>
  <c r="EO440" i="36"/>
  <c r="ES444" i="36"/>
  <c r="EQ444" i="36"/>
  <c r="EO444" i="36"/>
  <c r="ES448" i="36"/>
  <c r="EQ448" i="36"/>
  <c r="EO448" i="36"/>
  <c r="ES465" i="36"/>
  <c r="EQ465" i="36"/>
  <c r="EO465" i="36"/>
  <c r="ES505" i="36"/>
  <c r="EQ505" i="36"/>
  <c r="EO505" i="36"/>
  <c r="EQ427" i="36"/>
  <c r="ET429" i="36"/>
  <c r="EQ431" i="36"/>
  <c r="ET433" i="36"/>
  <c r="ES434" i="36"/>
  <c r="EQ435" i="36"/>
  <c r="ES438" i="36"/>
  <c r="EQ439" i="36"/>
  <c r="ES442" i="36"/>
  <c r="EQ443" i="36"/>
  <c r="ES446" i="36"/>
  <c r="EQ447" i="36"/>
  <c r="ES450" i="36"/>
  <c r="ES454" i="36"/>
  <c r="ET454" i="36" s="1"/>
  <c r="ES458" i="36"/>
  <c r="ET463" i="36"/>
  <c r="ES469" i="36"/>
  <c r="EQ469" i="36"/>
  <c r="EO469" i="36"/>
  <c r="ET483" i="36"/>
  <c r="ET487" i="36"/>
  <c r="ET491" i="36"/>
  <c r="ET495" i="36"/>
  <c r="ET499" i="36"/>
  <c r="ET502" i="36"/>
  <c r="EO437" i="36"/>
  <c r="ET462" i="36"/>
  <c r="ET467" i="36"/>
  <c r="ES473" i="36"/>
  <c r="EQ473" i="36"/>
  <c r="EO473" i="36"/>
  <c r="ET478" i="36"/>
  <c r="ES501" i="36"/>
  <c r="EQ501" i="36"/>
  <c r="EO501" i="36"/>
  <c r="ES460" i="36"/>
  <c r="EQ460" i="36"/>
  <c r="ET471" i="36"/>
  <c r="ES477" i="36"/>
  <c r="EQ477" i="36"/>
  <c r="EO477" i="36"/>
  <c r="ES481" i="36"/>
  <c r="EQ481" i="36"/>
  <c r="EO481" i="36"/>
  <c r="ET486" i="36"/>
  <c r="ET490" i="36"/>
  <c r="ET494" i="36"/>
  <c r="ET500" i="36"/>
  <c r="ET506" i="36"/>
  <c r="EQ464" i="36"/>
  <c r="ET466" i="36"/>
  <c r="EQ468" i="36"/>
  <c r="ET470" i="36"/>
  <c r="EQ472" i="36"/>
  <c r="ET474" i="36"/>
  <c r="EQ476" i="36"/>
  <c r="EQ480" i="36"/>
  <c r="ET482" i="36"/>
  <c r="EQ484" i="36"/>
  <c r="EQ488" i="36"/>
  <c r="EQ492" i="36"/>
  <c r="EQ496" i="36"/>
  <c r="EO478" i="36"/>
  <c r="EO486" i="36"/>
  <c r="EO490" i="36"/>
  <c r="EO494" i="36"/>
  <c r="EO498" i="36"/>
  <c r="EO502" i="36"/>
  <c r="EO506" i="36"/>
  <c r="EF12" i="36"/>
  <c r="EF16" i="36"/>
  <c r="EF20" i="36"/>
  <c r="EF24" i="36"/>
  <c r="EF28" i="36"/>
  <c r="EF32" i="36"/>
  <c r="EF36" i="36"/>
  <c r="EF40" i="36"/>
  <c r="EF44" i="36"/>
  <c r="EF48" i="36"/>
  <c r="EF52" i="36"/>
  <c r="EF60" i="36"/>
  <c r="EF64" i="36"/>
  <c r="EF10" i="36"/>
  <c r="EF14" i="36"/>
  <c r="EF18" i="36"/>
  <c r="EF22" i="36"/>
  <c r="EF26" i="36"/>
  <c r="EF30" i="36"/>
  <c r="EF34" i="36"/>
  <c r="EF38" i="36"/>
  <c r="EF42" i="36"/>
  <c r="EF46" i="36"/>
  <c r="EF50" i="36"/>
  <c r="EF54" i="36"/>
  <c r="EF58" i="36"/>
  <c r="EF62" i="36"/>
  <c r="EF66" i="36"/>
  <c r="EF74" i="36"/>
  <c r="EA7" i="36"/>
  <c r="EE9" i="36"/>
  <c r="EA11" i="36"/>
  <c r="EE13" i="36"/>
  <c r="EA15" i="36"/>
  <c r="EE17" i="36"/>
  <c r="EA19" i="36"/>
  <c r="EE21" i="36"/>
  <c r="EA23" i="36"/>
  <c r="EE25" i="36"/>
  <c r="EA27" i="36"/>
  <c r="EE29" i="36"/>
  <c r="EA31" i="36"/>
  <c r="EE33" i="36"/>
  <c r="EA35" i="36"/>
  <c r="EE37" i="36"/>
  <c r="EA39" i="36"/>
  <c r="EE41" i="36"/>
  <c r="EA43" i="36"/>
  <c r="EE45" i="36"/>
  <c r="EA47" i="36"/>
  <c r="EE49" i="36"/>
  <c r="EA51" i="36"/>
  <c r="EE53" i="36"/>
  <c r="EA55" i="36"/>
  <c r="EE57" i="36"/>
  <c r="EA59" i="36"/>
  <c r="EE61" i="36"/>
  <c r="EA63" i="36"/>
  <c r="EE65" i="36"/>
  <c r="EA67" i="36"/>
  <c r="EE69" i="36"/>
  <c r="EA71" i="36"/>
  <c r="EE73" i="36"/>
  <c r="EA75" i="36"/>
  <c r="EE79" i="36"/>
  <c r="EA79" i="36"/>
  <c r="EF82" i="36"/>
  <c r="EE87" i="36"/>
  <c r="EA87" i="36"/>
  <c r="EF90" i="36"/>
  <c r="EE95" i="36"/>
  <c r="EA95" i="36"/>
  <c r="EE103" i="36"/>
  <c r="EF103" i="36" s="1"/>
  <c r="EA103" i="36"/>
  <c r="EF106" i="36"/>
  <c r="EE111" i="36"/>
  <c r="EA111" i="36"/>
  <c r="EE119" i="36"/>
  <c r="EA119" i="36"/>
  <c r="EF122" i="36"/>
  <c r="EE127" i="36"/>
  <c r="EA127" i="36"/>
  <c r="EF130" i="36"/>
  <c r="EE135" i="36"/>
  <c r="EA135" i="36"/>
  <c r="EF138" i="36"/>
  <c r="EA145" i="36"/>
  <c r="EE145" i="36"/>
  <c r="EF145" i="36" s="1"/>
  <c r="EF148" i="36"/>
  <c r="EF156" i="36"/>
  <c r="EF160" i="36"/>
  <c r="EF166" i="36"/>
  <c r="EF176" i="36"/>
  <c r="EF182" i="36"/>
  <c r="EF192" i="36"/>
  <c r="EF198" i="36"/>
  <c r="EF208" i="36"/>
  <c r="EF224" i="36"/>
  <c r="EC7" i="36"/>
  <c r="EG7" i="36" s="1"/>
  <c r="EH7" i="36" s="1"/>
  <c r="EI7" i="36" s="1"/>
  <c r="EC11" i="36"/>
  <c r="EC15" i="36"/>
  <c r="EC19" i="36"/>
  <c r="EC23" i="36"/>
  <c r="EC27" i="36"/>
  <c r="EC31" i="36"/>
  <c r="EC35" i="36"/>
  <c r="EC39" i="36"/>
  <c r="EC43" i="36"/>
  <c r="EC47" i="36"/>
  <c r="EC51" i="36"/>
  <c r="EC55" i="36"/>
  <c r="EC59" i="36"/>
  <c r="EC63" i="36"/>
  <c r="EC67" i="36"/>
  <c r="EC71" i="36"/>
  <c r="EC75" i="36"/>
  <c r="EA77" i="36"/>
  <c r="EE77" i="36"/>
  <c r="EF80" i="36"/>
  <c r="EA85" i="36"/>
  <c r="EE85" i="36"/>
  <c r="EA93" i="36"/>
  <c r="EE93" i="36"/>
  <c r="EF96" i="36"/>
  <c r="EA101" i="36"/>
  <c r="EE101" i="36"/>
  <c r="EF104" i="36"/>
  <c r="EA109" i="36"/>
  <c r="EE109" i="36"/>
  <c r="EF112" i="36"/>
  <c r="EA117" i="36"/>
  <c r="EE117" i="36"/>
  <c r="EF120" i="36"/>
  <c r="EA125" i="36"/>
  <c r="EE125" i="36"/>
  <c r="EF128" i="36"/>
  <c r="EA133" i="36"/>
  <c r="EE133" i="36"/>
  <c r="EA141" i="36"/>
  <c r="EE141" i="36"/>
  <c r="EE143" i="36"/>
  <c r="EA143" i="36"/>
  <c r="EF146" i="36"/>
  <c r="EE151" i="36"/>
  <c r="EA151" i="36"/>
  <c r="EF164" i="36"/>
  <c r="EF170" i="36"/>
  <c r="EF180" i="36"/>
  <c r="EF196" i="36"/>
  <c r="EF202" i="36"/>
  <c r="EF212" i="36"/>
  <c r="EF236" i="36"/>
  <c r="EA9" i="36"/>
  <c r="EA13" i="36"/>
  <c r="EA17" i="36"/>
  <c r="EA21" i="36"/>
  <c r="EA25" i="36"/>
  <c r="EA29" i="36"/>
  <c r="EA33" i="36"/>
  <c r="EA37" i="36"/>
  <c r="EA41" i="36"/>
  <c r="EA45" i="36"/>
  <c r="EA49" i="36"/>
  <c r="EA53" i="36"/>
  <c r="EA57" i="36"/>
  <c r="EA61" i="36"/>
  <c r="EA65" i="36"/>
  <c r="EA69" i="36"/>
  <c r="EA73" i="36"/>
  <c r="EC77" i="36"/>
  <c r="EE83" i="36"/>
  <c r="EF83" i="36" s="1"/>
  <c r="EA83" i="36"/>
  <c r="EC85" i="36"/>
  <c r="EE91" i="36"/>
  <c r="EF91" i="36" s="1"/>
  <c r="EA91" i="36"/>
  <c r="EC93" i="36"/>
  <c r="EE99" i="36"/>
  <c r="EF99" i="36" s="1"/>
  <c r="EA99" i="36"/>
  <c r="EC101" i="36"/>
  <c r="EE107" i="36"/>
  <c r="EF107" i="36" s="1"/>
  <c r="EA107" i="36"/>
  <c r="EC109" i="36"/>
  <c r="EE115" i="36"/>
  <c r="EF115" i="36" s="1"/>
  <c r="EA115" i="36"/>
  <c r="EC117" i="36"/>
  <c r="EE123" i="36"/>
  <c r="EF123" i="36" s="1"/>
  <c r="EA123" i="36"/>
  <c r="EC125" i="36"/>
  <c r="EE131" i="36"/>
  <c r="EF131" i="36" s="1"/>
  <c r="EA131" i="36"/>
  <c r="EC133" i="36"/>
  <c r="EE139" i="36"/>
  <c r="EF139" i="36" s="1"/>
  <c r="EA139" i="36"/>
  <c r="EC141" i="36"/>
  <c r="EC143" i="36"/>
  <c r="EA149" i="36"/>
  <c r="EE149" i="36"/>
  <c r="EF149" i="36" s="1"/>
  <c r="EC151" i="36"/>
  <c r="EF154" i="36"/>
  <c r="EF158" i="36"/>
  <c r="EF168" i="36"/>
  <c r="EF174" i="36"/>
  <c r="EF190" i="36"/>
  <c r="EF200" i="36"/>
  <c r="EF206" i="36"/>
  <c r="EF216" i="36"/>
  <c r="EF232" i="36"/>
  <c r="EA81" i="36"/>
  <c r="EE81" i="36"/>
  <c r="EA89" i="36"/>
  <c r="EE89" i="36"/>
  <c r="EA97" i="36"/>
  <c r="EE97" i="36"/>
  <c r="EA105" i="36"/>
  <c r="EE105" i="36"/>
  <c r="EF105" i="36" s="1"/>
  <c r="EA113" i="36"/>
  <c r="EE113" i="36"/>
  <c r="EA121" i="36"/>
  <c r="EE121" i="36"/>
  <c r="EA129" i="36"/>
  <c r="EE129" i="36"/>
  <c r="EA137" i="36"/>
  <c r="EE137" i="36"/>
  <c r="EF137" i="36" s="1"/>
  <c r="EE147" i="36"/>
  <c r="EA147" i="36"/>
  <c r="EF178" i="36"/>
  <c r="EF188" i="36"/>
  <c r="EF204" i="36"/>
  <c r="EF210" i="36"/>
  <c r="EF228" i="36"/>
  <c r="EE153" i="36"/>
  <c r="EA155" i="36"/>
  <c r="EE157" i="36"/>
  <c r="EA159" i="36"/>
  <c r="EE161" i="36"/>
  <c r="EA163" i="36"/>
  <c r="EE165" i="36"/>
  <c r="EA167" i="36"/>
  <c r="EE169" i="36"/>
  <c r="EA171" i="36"/>
  <c r="EE173" i="36"/>
  <c r="EA175" i="36"/>
  <c r="EE177" i="36"/>
  <c r="EA179" i="36"/>
  <c r="EE181" i="36"/>
  <c r="EA183" i="36"/>
  <c r="EE185" i="36"/>
  <c r="EA187" i="36"/>
  <c r="EE189" i="36"/>
  <c r="EA191" i="36"/>
  <c r="EE193" i="36"/>
  <c r="EA195" i="36"/>
  <c r="EE197" i="36"/>
  <c r="EA199" i="36"/>
  <c r="EE201" i="36"/>
  <c r="EA203" i="36"/>
  <c r="EE205" i="36"/>
  <c r="EA207" i="36"/>
  <c r="EE209" i="36"/>
  <c r="EA211" i="36"/>
  <c r="EE213" i="36"/>
  <c r="EA215" i="36"/>
  <c r="EE217" i="36"/>
  <c r="EA219" i="36"/>
  <c r="EE221" i="36"/>
  <c r="EA223" i="36"/>
  <c r="EE225" i="36"/>
  <c r="EA227" i="36"/>
  <c r="EE229" i="36"/>
  <c r="EA231" i="36"/>
  <c r="EE233" i="36"/>
  <c r="EA235" i="36"/>
  <c r="EE237" i="36"/>
  <c r="EA239" i="36"/>
  <c r="EA248" i="36"/>
  <c r="EE248" i="36"/>
  <c r="EA256" i="36"/>
  <c r="EE256" i="36"/>
  <c r="EA264" i="36"/>
  <c r="EE264" i="36"/>
  <c r="EA272" i="36"/>
  <c r="EE272" i="36"/>
  <c r="EA280" i="36"/>
  <c r="EE280" i="36"/>
  <c r="EA288" i="36"/>
  <c r="EE288" i="36"/>
  <c r="EF295" i="36"/>
  <c r="EE298" i="36"/>
  <c r="EA298" i="36"/>
  <c r="EA300" i="36"/>
  <c r="EE300" i="36"/>
  <c r="EF300" i="36" s="1"/>
  <c r="EF305" i="36"/>
  <c r="EC155" i="36"/>
  <c r="EC159" i="36"/>
  <c r="EF161" i="36"/>
  <c r="EC163" i="36"/>
  <c r="EF165" i="36"/>
  <c r="EC167" i="36"/>
  <c r="EC171" i="36"/>
  <c r="EF173" i="36"/>
  <c r="EC175" i="36"/>
  <c r="EC179" i="36"/>
  <c r="EC183" i="36"/>
  <c r="EF185" i="36"/>
  <c r="EC187" i="36"/>
  <c r="EF189" i="36"/>
  <c r="EC191" i="36"/>
  <c r="EF193" i="36"/>
  <c r="EC195" i="36"/>
  <c r="EF197" i="36"/>
  <c r="EC199" i="36"/>
  <c r="EF201" i="36"/>
  <c r="EC203" i="36"/>
  <c r="EF205" i="36"/>
  <c r="EC207" i="36"/>
  <c r="EF209" i="36"/>
  <c r="EC211" i="36"/>
  <c r="EF213" i="36"/>
  <c r="EC215" i="36"/>
  <c r="EF217" i="36"/>
  <c r="EC219" i="36"/>
  <c r="EF221" i="36"/>
  <c r="EC223" i="36"/>
  <c r="EF225" i="36"/>
  <c r="EC227" i="36"/>
  <c r="EF229" i="36"/>
  <c r="EC231" i="36"/>
  <c r="EF233" i="36"/>
  <c r="EC235" i="36"/>
  <c r="EF237" i="36"/>
  <c r="EC239" i="36"/>
  <c r="EE246" i="36"/>
  <c r="EA246" i="36"/>
  <c r="EF249" i="36"/>
  <c r="EE254" i="36"/>
  <c r="EA254" i="36"/>
  <c r="EF257" i="36"/>
  <c r="EE262" i="36"/>
  <c r="EA262" i="36"/>
  <c r="EF265" i="36"/>
  <c r="EE270" i="36"/>
  <c r="EA270" i="36"/>
  <c r="EE278" i="36"/>
  <c r="EA278" i="36"/>
  <c r="EF281" i="36"/>
  <c r="EE286" i="36"/>
  <c r="EA286" i="36"/>
  <c r="EF289" i="36"/>
  <c r="EE294" i="36"/>
  <c r="EA294" i="36"/>
  <c r="EA296" i="36"/>
  <c r="EE296" i="36"/>
  <c r="EF301" i="36"/>
  <c r="EA153" i="36"/>
  <c r="EA157" i="36"/>
  <c r="EE241" i="36"/>
  <c r="EF241" i="36" s="1"/>
  <c r="EA244" i="36"/>
  <c r="EE244" i="36"/>
  <c r="EF244" i="36" s="1"/>
  <c r="EC246" i="36"/>
  <c r="EF247" i="36"/>
  <c r="EA252" i="36"/>
  <c r="EE252" i="36"/>
  <c r="EF252" i="36" s="1"/>
  <c r="EC254" i="36"/>
  <c r="EF255" i="36"/>
  <c r="EA260" i="36"/>
  <c r="EE260" i="36"/>
  <c r="EF260" i="36" s="1"/>
  <c r="EC262" i="36"/>
  <c r="EF263" i="36"/>
  <c r="EA268" i="36"/>
  <c r="EE268" i="36"/>
  <c r="EF268" i="36" s="1"/>
  <c r="EC270" i="36"/>
  <c r="EF271" i="36"/>
  <c r="EA276" i="36"/>
  <c r="EE276" i="36"/>
  <c r="EF276" i="36" s="1"/>
  <c r="EC278" i="36"/>
  <c r="EA284" i="36"/>
  <c r="EE284" i="36"/>
  <c r="EF284" i="36" s="1"/>
  <c r="EC286" i="36"/>
  <c r="EF287" i="36"/>
  <c r="EA292" i="36"/>
  <c r="EE292" i="36"/>
  <c r="EF292" i="36" s="1"/>
  <c r="EC294" i="36"/>
  <c r="EC296" i="36"/>
  <c r="EF297" i="36"/>
  <c r="EF303" i="36"/>
  <c r="EE242" i="36"/>
  <c r="EA242" i="36"/>
  <c r="EE250" i="36"/>
  <c r="EA250" i="36"/>
  <c r="EE258" i="36"/>
  <c r="EA258" i="36"/>
  <c r="EE266" i="36"/>
  <c r="EF266" i="36" s="1"/>
  <c r="EA266" i="36"/>
  <c r="EE274" i="36"/>
  <c r="EA274" i="36"/>
  <c r="EE282" i="36"/>
  <c r="EA282" i="36"/>
  <c r="EE290" i="36"/>
  <c r="EA290" i="36"/>
  <c r="EE302" i="36"/>
  <c r="EF302" i="36" s="1"/>
  <c r="EA302" i="36"/>
  <c r="EA304" i="36"/>
  <c r="EE304" i="36"/>
  <c r="EA306" i="36"/>
  <c r="EE306" i="36"/>
  <c r="EC306" i="36"/>
  <c r="EF307" i="36"/>
  <c r="EE312" i="36"/>
  <c r="EA312" i="36"/>
  <c r="EF315" i="36"/>
  <c r="EE320" i="36"/>
  <c r="EA320" i="36"/>
  <c r="EF323" i="36"/>
  <c r="EE328" i="36"/>
  <c r="EA328" i="36"/>
  <c r="EF331" i="36"/>
  <c r="EE336" i="36"/>
  <c r="EA336" i="36"/>
  <c r="EF341" i="36"/>
  <c r="EE348" i="36"/>
  <c r="EA348" i="36"/>
  <c r="EF351" i="36"/>
  <c r="EE356" i="36"/>
  <c r="EF356" i="36" s="1"/>
  <c r="EA356" i="36"/>
  <c r="EF359" i="36"/>
  <c r="EE364" i="36"/>
  <c r="EA364" i="36"/>
  <c r="EF367" i="36"/>
  <c r="EA310" i="36"/>
  <c r="EE310" i="36"/>
  <c r="EF313" i="36"/>
  <c r="EA318" i="36"/>
  <c r="EE318" i="36"/>
  <c r="EF321" i="36"/>
  <c r="EA326" i="36"/>
  <c r="EE326" i="36"/>
  <c r="EF329" i="36"/>
  <c r="EA334" i="36"/>
  <c r="EE334" i="36"/>
  <c r="EF337" i="36"/>
  <c r="EA346" i="36"/>
  <c r="EE346" i="36"/>
  <c r="EF349" i="36"/>
  <c r="EA354" i="36"/>
  <c r="EE354" i="36"/>
  <c r="EF357" i="36"/>
  <c r="EA362" i="36"/>
  <c r="EE362" i="36"/>
  <c r="EF365" i="36"/>
  <c r="EA370" i="36"/>
  <c r="EE370" i="36"/>
  <c r="EA305" i="36"/>
  <c r="EE308" i="36"/>
  <c r="EF308" i="36" s="1"/>
  <c r="EA308" i="36"/>
  <c r="EC310" i="36"/>
  <c r="EE316" i="36"/>
  <c r="EF316" i="36" s="1"/>
  <c r="EA316" i="36"/>
  <c r="EC318" i="36"/>
  <c r="EE324" i="36"/>
  <c r="EF324" i="36" s="1"/>
  <c r="EA324" i="36"/>
  <c r="EC326" i="36"/>
  <c r="EE332" i="36"/>
  <c r="EF332" i="36" s="1"/>
  <c r="EA332" i="36"/>
  <c r="EC334" i="36"/>
  <c r="EF339" i="36"/>
  <c r="EA342" i="36"/>
  <c r="EE342" i="36"/>
  <c r="EF342" i="36" s="1"/>
  <c r="EE344" i="36"/>
  <c r="EF344" i="36" s="1"/>
  <c r="EA344" i="36"/>
  <c r="EC346" i="36"/>
  <c r="EE352" i="36"/>
  <c r="EF352" i="36" s="1"/>
  <c r="EA352" i="36"/>
  <c r="EC354" i="36"/>
  <c r="EE360" i="36"/>
  <c r="EF360" i="36" s="1"/>
  <c r="EA360" i="36"/>
  <c r="EC362" i="36"/>
  <c r="EE368" i="36"/>
  <c r="EF368" i="36" s="1"/>
  <c r="EA368" i="36"/>
  <c r="EC370" i="36"/>
  <c r="EF373" i="36"/>
  <c r="EF377" i="36"/>
  <c r="EA314" i="36"/>
  <c r="EE314" i="36"/>
  <c r="EA322" i="36"/>
  <c r="EE322" i="36"/>
  <c r="EF322" i="36" s="1"/>
  <c r="EA330" i="36"/>
  <c r="EE330" i="36"/>
  <c r="EA338" i="36"/>
  <c r="EE338" i="36"/>
  <c r="EE340" i="36"/>
  <c r="EA340" i="36"/>
  <c r="EA350" i="36"/>
  <c r="EE350" i="36"/>
  <c r="EF353" i="36"/>
  <c r="EA358" i="36"/>
  <c r="EE358" i="36"/>
  <c r="EF358" i="36" s="1"/>
  <c r="EF361" i="36"/>
  <c r="EA366" i="36"/>
  <c r="EE366" i="36"/>
  <c r="EA372" i="36"/>
  <c r="EE374" i="36"/>
  <c r="EA376" i="36"/>
  <c r="EE378" i="36"/>
  <c r="EA380" i="36"/>
  <c r="EE382" i="36"/>
  <c r="EA384" i="36"/>
  <c r="EA386" i="36"/>
  <c r="EE391" i="36"/>
  <c r="EA391" i="36"/>
  <c r="EE399" i="36"/>
  <c r="EF399" i="36" s="1"/>
  <c r="EA399" i="36"/>
  <c r="EE407" i="36"/>
  <c r="EF407" i="36" s="1"/>
  <c r="EA407" i="36"/>
  <c r="EA409" i="36"/>
  <c r="EE409" i="36"/>
  <c r="EF409" i="36" s="1"/>
  <c r="EE424" i="36"/>
  <c r="EC424" i="36"/>
  <c r="EA424" i="36"/>
  <c r="EE432" i="36"/>
  <c r="EC432" i="36"/>
  <c r="EA432" i="36"/>
  <c r="EA448" i="36"/>
  <c r="EE448" i="36"/>
  <c r="EC448" i="36"/>
  <c r="EC372" i="36"/>
  <c r="EC376" i="36"/>
  <c r="EC380" i="36"/>
  <c r="EA389" i="36"/>
  <c r="EE389" i="36"/>
  <c r="EA397" i="36"/>
  <c r="EE397" i="36"/>
  <c r="EA405" i="36"/>
  <c r="EE405" i="36"/>
  <c r="EC416" i="36"/>
  <c r="EA416" i="36"/>
  <c r="EF423" i="36"/>
  <c r="EF426" i="36"/>
  <c r="EF431" i="36"/>
  <c r="EF434" i="36"/>
  <c r="EF439" i="36"/>
  <c r="EF443" i="36"/>
  <c r="EE458" i="36"/>
  <c r="EC458" i="36"/>
  <c r="EA458" i="36"/>
  <c r="EA374" i="36"/>
  <c r="EA378" i="36"/>
  <c r="EA382" i="36"/>
  <c r="EC385" i="36"/>
  <c r="EF386" i="36"/>
  <c r="EE387" i="36"/>
  <c r="EF387" i="36" s="1"/>
  <c r="EA387" i="36"/>
  <c r="EC389" i="36"/>
  <c r="EF390" i="36"/>
  <c r="EE395" i="36"/>
  <c r="EF395" i="36" s="1"/>
  <c r="EA395" i="36"/>
  <c r="EC397" i="36"/>
  <c r="EE403" i="36"/>
  <c r="EF403" i="36" s="1"/>
  <c r="EA403" i="36"/>
  <c r="EC405" i="36"/>
  <c r="EA413" i="36"/>
  <c r="EC413" i="36"/>
  <c r="EE416" i="36"/>
  <c r="EE419" i="36"/>
  <c r="EA419" i="36"/>
  <c r="EC421" i="36"/>
  <c r="EA421" i="36"/>
  <c r="EE421" i="36"/>
  <c r="EC429" i="36"/>
  <c r="EA429" i="36"/>
  <c r="EE429" i="36"/>
  <c r="EC437" i="36"/>
  <c r="EA437" i="36"/>
  <c r="EE437" i="36"/>
  <c r="EF388" i="36"/>
  <c r="EA393" i="36"/>
  <c r="EE393" i="36"/>
  <c r="EF393" i="36" s="1"/>
  <c r="EF396" i="36"/>
  <c r="EA401" i="36"/>
  <c r="EE401" i="36"/>
  <c r="EE411" i="36"/>
  <c r="EF411" i="36" s="1"/>
  <c r="EA411" i="36"/>
  <c r="EF453" i="36"/>
  <c r="EF414" i="36"/>
  <c r="EC415" i="36"/>
  <c r="EE428" i="36"/>
  <c r="EC428" i="36"/>
  <c r="EF430" i="36"/>
  <c r="EC433" i="36"/>
  <c r="EA433" i="36"/>
  <c r="EE441" i="36"/>
  <c r="EC441" i="36"/>
  <c r="EA441" i="36"/>
  <c r="EE420" i="36"/>
  <c r="EC420" i="36"/>
  <c r="EF422" i="36"/>
  <c r="EC425" i="36"/>
  <c r="EA425" i="36"/>
  <c r="EE436" i="36"/>
  <c r="EC436" i="36"/>
  <c r="EF438" i="36"/>
  <c r="EF446" i="36"/>
  <c r="EF464" i="36"/>
  <c r="EF490" i="36"/>
  <c r="EF496" i="36"/>
  <c r="EC440" i="36"/>
  <c r="EF442" i="36"/>
  <c r="EE444" i="36"/>
  <c r="EF452" i="36"/>
  <c r="EE454" i="36"/>
  <c r="EC454" i="36"/>
  <c r="EC459" i="36"/>
  <c r="EA459" i="36"/>
  <c r="EF463" i="36"/>
  <c r="EF479" i="36"/>
  <c r="EF495" i="36"/>
  <c r="EC506" i="36"/>
  <c r="EA506" i="36"/>
  <c r="EE506" i="36"/>
  <c r="EE450" i="36"/>
  <c r="EC450" i="36"/>
  <c r="EC455" i="36"/>
  <c r="EA455" i="36"/>
  <c r="EC461" i="36"/>
  <c r="EE461" i="36"/>
  <c r="EA461" i="36"/>
  <c r="EA462" i="36"/>
  <c r="EE462" i="36"/>
  <c r="EE468" i="36"/>
  <c r="EC468" i="36"/>
  <c r="EE472" i="36"/>
  <c r="EC472" i="36"/>
  <c r="EA472" i="36"/>
  <c r="EC473" i="36"/>
  <c r="EE473" i="36"/>
  <c r="EF475" i="36"/>
  <c r="EC477" i="36"/>
  <c r="EE477" i="36"/>
  <c r="EA477" i="36"/>
  <c r="EA478" i="36"/>
  <c r="EE478" i="36"/>
  <c r="EF478" i="36" s="1"/>
  <c r="EE484" i="36"/>
  <c r="EC484" i="36"/>
  <c r="EE488" i="36"/>
  <c r="EC488" i="36"/>
  <c r="EA488" i="36"/>
  <c r="EC489" i="36"/>
  <c r="EE489" i="36"/>
  <c r="EF491" i="36"/>
  <c r="EC493" i="36"/>
  <c r="EE493" i="36"/>
  <c r="EA493" i="36"/>
  <c r="EA494" i="36"/>
  <c r="EE494" i="36"/>
  <c r="EE500" i="36"/>
  <c r="EC500" i="36"/>
  <c r="EE504" i="36"/>
  <c r="EC504" i="36"/>
  <c r="EA504" i="36"/>
  <c r="EE505" i="36"/>
  <c r="EC505" i="36"/>
  <c r="EC451" i="36"/>
  <c r="EA451" i="36"/>
  <c r="EA466" i="36"/>
  <c r="EE466" i="36"/>
  <c r="EC466" i="36"/>
  <c r="EA482" i="36"/>
  <c r="EE482" i="36"/>
  <c r="EC482" i="36"/>
  <c r="EA498" i="36"/>
  <c r="EE498" i="36"/>
  <c r="EC498" i="36"/>
  <c r="EA460" i="36"/>
  <c r="EA465" i="36"/>
  <c r="EC470" i="36"/>
  <c r="EA476" i="36"/>
  <c r="EA481" i="36"/>
  <c r="EC486" i="36"/>
  <c r="EF487" i="36"/>
  <c r="EA492" i="36"/>
  <c r="EA497" i="36"/>
  <c r="EC502" i="36"/>
  <c r="EF503" i="36"/>
  <c r="DR10" i="36"/>
  <c r="DR14" i="36"/>
  <c r="DR18" i="36"/>
  <c r="DR22" i="36"/>
  <c r="DR26" i="36"/>
  <c r="DR30" i="36"/>
  <c r="DR34" i="36"/>
  <c r="DR38" i="36"/>
  <c r="DR42" i="36"/>
  <c r="DR46" i="36"/>
  <c r="DR50" i="36"/>
  <c r="DR54" i="36"/>
  <c r="DR58" i="36"/>
  <c r="DR8" i="36"/>
  <c r="DR12" i="36"/>
  <c r="DR16" i="36"/>
  <c r="DR20" i="36"/>
  <c r="DR24" i="36"/>
  <c r="DR28" i="36"/>
  <c r="DR32" i="36"/>
  <c r="DR36" i="36"/>
  <c r="DR40" i="36"/>
  <c r="DR44" i="36"/>
  <c r="DR48" i="36"/>
  <c r="DR52" i="36"/>
  <c r="DR56" i="36"/>
  <c r="DM7" i="36"/>
  <c r="DQ9" i="36"/>
  <c r="DR9" i="36" s="1"/>
  <c r="DM11" i="36"/>
  <c r="DQ13" i="36"/>
  <c r="DR13" i="36" s="1"/>
  <c r="DM15" i="36"/>
  <c r="DQ17" i="36"/>
  <c r="DR17" i="36" s="1"/>
  <c r="DM19" i="36"/>
  <c r="DQ21" i="36"/>
  <c r="DR21" i="36" s="1"/>
  <c r="DM23" i="36"/>
  <c r="DQ25" i="36"/>
  <c r="DR25" i="36" s="1"/>
  <c r="DM27" i="36"/>
  <c r="DQ29" i="36"/>
  <c r="DR29" i="36" s="1"/>
  <c r="DM31" i="36"/>
  <c r="DQ33" i="36"/>
  <c r="DR33" i="36" s="1"/>
  <c r="DM35" i="36"/>
  <c r="DQ37" i="36"/>
  <c r="DR37" i="36" s="1"/>
  <c r="DM39" i="36"/>
  <c r="DQ41" i="36"/>
  <c r="DR41" i="36" s="1"/>
  <c r="DM43" i="36"/>
  <c r="DQ45" i="36"/>
  <c r="DR45" i="36" s="1"/>
  <c r="DM47" i="36"/>
  <c r="DQ49" i="36"/>
  <c r="DR49" i="36" s="1"/>
  <c r="DM51" i="36"/>
  <c r="DQ53" i="36"/>
  <c r="DR53" i="36" s="1"/>
  <c r="DM55" i="36"/>
  <c r="DQ57" i="36"/>
  <c r="DR57" i="36" s="1"/>
  <c r="DR60" i="36"/>
  <c r="DQ65" i="36"/>
  <c r="DM65" i="36"/>
  <c r="DR68" i="36"/>
  <c r="DQ73" i="36"/>
  <c r="DR73" i="36" s="1"/>
  <c r="DM73" i="36"/>
  <c r="DR76" i="36"/>
  <c r="DQ81" i="36"/>
  <c r="DM81" i="36"/>
  <c r="DR84" i="36"/>
  <c r="DQ89" i="36"/>
  <c r="DM89" i="36"/>
  <c r="DR92" i="36"/>
  <c r="DQ97" i="36"/>
  <c r="DR97" i="36" s="1"/>
  <c r="DM97" i="36"/>
  <c r="DQ105" i="36"/>
  <c r="DR105" i="36" s="1"/>
  <c r="DM105" i="36"/>
  <c r="DR128" i="36"/>
  <c r="DR184" i="36"/>
  <c r="DR194" i="36"/>
  <c r="DO7" i="36"/>
  <c r="DS7" i="36" s="1"/>
  <c r="DT7" i="36" s="1"/>
  <c r="DU7" i="36" s="1"/>
  <c r="DO11" i="36"/>
  <c r="DO15" i="36"/>
  <c r="DO19" i="36"/>
  <c r="DO23" i="36"/>
  <c r="DO27" i="36"/>
  <c r="DO31" i="36"/>
  <c r="DO35" i="36"/>
  <c r="DO39" i="36"/>
  <c r="DO43" i="36"/>
  <c r="DO47" i="36"/>
  <c r="DO51" i="36"/>
  <c r="DO55" i="36"/>
  <c r="DM63" i="36"/>
  <c r="DQ63" i="36"/>
  <c r="DM71" i="36"/>
  <c r="DQ71" i="36"/>
  <c r="DM79" i="36"/>
  <c r="DQ79" i="36"/>
  <c r="DM87" i="36"/>
  <c r="DQ87" i="36"/>
  <c r="DM95" i="36"/>
  <c r="DQ95" i="36"/>
  <c r="DM103" i="36"/>
  <c r="DQ103" i="36"/>
  <c r="DR134" i="36"/>
  <c r="DR142" i="36"/>
  <c r="DR146" i="36"/>
  <c r="DR154" i="36"/>
  <c r="DR166" i="36"/>
  <c r="DR178" i="36"/>
  <c r="DM9" i="36"/>
  <c r="DM13" i="36"/>
  <c r="DM17" i="36"/>
  <c r="DM21" i="36"/>
  <c r="DM25" i="36"/>
  <c r="DM29" i="36"/>
  <c r="DM33" i="36"/>
  <c r="DM37" i="36"/>
  <c r="DM41" i="36"/>
  <c r="DM45" i="36"/>
  <c r="DM49" i="36"/>
  <c r="DM53" i="36"/>
  <c r="DM57" i="36"/>
  <c r="DQ61" i="36"/>
  <c r="DR61" i="36" s="1"/>
  <c r="DM61" i="36"/>
  <c r="DO63" i="36"/>
  <c r="DQ69" i="36"/>
  <c r="DR69" i="36" s="1"/>
  <c r="DM69" i="36"/>
  <c r="DO71" i="36"/>
  <c r="DQ77" i="36"/>
  <c r="DR77" i="36" s="1"/>
  <c r="DM77" i="36"/>
  <c r="DO79" i="36"/>
  <c r="DQ85" i="36"/>
  <c r="DR85" i="36" s="1"/>
  <c r="DM85" i="36"/>
  <c r="DO87" i="36"/>
  <c r="DQ93" i="36"/>
  <c r="DR93" i="36" s="1"/>
  <c r="DM93" i="36"/>
  <c r="DO95" i="36"/>
  <c r="DQ101" i="36"/>
  <c r="DR101" i="36" s="1"/>
  <c r="DM101" i="36"/>
  <c r="DO103" i="36"/>
  <c r="DR104" i="36"/>
  <c r="DQ109" i="36"/>
  <c r="DO109" i="36"/>
  <c r="DM109" i="36"/>
  <c r="DR186" i="36"/>
  <c r="DR192" i="36"/>
  <c r="DM59" i="36"/>
  <c r="DQ59" i="36"/>
  <c r="DR59" i="36" s="1"/>
  <c r="DR62" i="36"/>
  <c r="DM67" i="36"/>
  <c r="DQ67" i="36"/>
  <c r="DR70" i="36"/>
  <c r="DM75" i="36"/>
  <c r="DQ75" i="36"/>
  <c r="DR75" i="36" s="1"/>
  <c r="DR78" i="36"/>
  <c r="DM83" i="36"/>
  <c r="DQ83" i="36"/>
  <c r="DR86" i="36"/>
  <c r="DM91" i="36"/>
  <c r="DQ91" i="36"/>
  <c r="DR91" i="36" s="1"/>
  <c r="DR94" i="36"/>
  <c r="DM99" i="36"/>
  <c r="DQ99" i="36"/>
  <c r="DM107" i="36"/>
  <c r="DQ107" i="36"/>
  <c r="DR107" i="36" s="1"/>
  <c r="DR112" i="36"/>
  <c r="DR116" i="36"/>
  <c r="DR124" i="36"/>
  <c r="DR136" i="36"/>
  <c r="DR140" i="36"/>
  <c r="DR144" i="36"/>
  <c r="DR148" i="36"/>
  <c r="DR152" i="36"/>
  <c r="DR160" i="36"/>
  <c r="DR168" i="36"/>
  <c r="DR172" i="36"/>
  <c r="DR180" i="36"/>
  <c r="DR196" i="36"/>
  <c r="DQ111" i="36"/>
  <c r="DM113" i="36"/>
  <c r="DQ115" i="36"/>
  <c r="DM117" i="36"/>
  <c r="DQ119" i="36"/>
  <c r="DM121" i="36"/>
  <c r="DQ123" i="36"/>
  <c r="DM125" i="36"/>
  <c r="DQ127" i="36"/>
  <c r="DM129" i="36"/>
  <c r="DQ131" i="36"/>
  <c r="DM133" i="36"/>
  <c r="DQ135" i="36"/>
  <c r="DM137" i="36"/>
  <c r="DQ139" i="36"/>
  <c r="DM141" i="36"/>
  <c r="DQ143" i="36"/>
  <c r="DM145" i="36"/>
  <c r="DQ147" i="36"/>
  <c r="DM149" i="36"/>
  <c r="DQ151" i="36"/>
  <c r="DM153" i="36"/>
  <c r="DQ155" i="36"/>
  <c r="DM157" i="36"/>
  <c r="DQ159" i="36"/>
  <c r="DM161" i="36"/>
  <c r="DQ163" i="36"/>
  <c r="DM165" i="36"/>
  <c r="DQ167" i="36"/>
  <c r="DM169" i="36"/>
  <c r="DQ171" i="36"/>
  <c r="DM173" i="36"/>
  <c r="DQ175" i="36"/>
  <c r="DM177" i="36"/>
  <c r="DQ179" i="36"/>
  <c r="DM181" i="36"/>
  <c r="DQ183" i="36"/>
  <c r="DM185" i="36"/>
  <c r="DQ187" i="36"/>
  <c r="DM189" i="36"/>
  <c r="DQ191" i="36"/>
  <c r="DM193" i="36"/>
  <c r="DQ195" i="36"/>
  <c r="DM197" i="36"/>
  <c r="DQ199" i="36"/>
  <c r="DM201" i="36"/>
  <c r="DQ202" i="36"/>
  <c r="DQ203" i="36"/>
  <c r="DR203" i="36" s="1"/>
  <c r="DM203" i="36"/>
  <c r="DQ211" i="36"/>
  <c r="DM211" i="36"/>
  <c r="DR214" i="36"/>
  <c r="DQ219" i="36"/>
  <c r="DM219" i="36"/>
  <c r="DR222" i="36"/>
  <c r="DQ227" i="36"/>
  <c r="DR227" i="36" s="1"/>
  <c r="DM227" i="36"/>
  <c r="DR230" i="36"/>
  <c r="DQ235" i="36"/>
  <c r="DM235" i="36"/>
  <c r="DQ243" i="36"/>
  <c r="DM243" i="36"/>
  <c r="DR246" i="36"/>
  <c r="DM253" i="36"/>
  <c r="DQ253" i="36"/>
  <c r="DR258" i="36"/>
  <c r="DR264" i="36"/>
  <c r="DQ267" i="36"/>
  <c r="DM267" i="36"/>
  <c r="DM269" i="36"/>
  <c r="DQ269" i="36"/>
  <c r="DQ275" i="36"/>
  <c r="DM275" i="36"/>
  <c r="DO275" i="36"/>
  <c r="DR290" i="36"/>
  <c r="DO113" i="36"/>
  <c r="DO117" i="36"/>
  <c r="DO121" i="36"/>
  <c r="DO125" i="36"/>
  <c r="DR127" i="36"/>
  <c r="DO129" i="36"/>
  <c r="DR131" i="36"/>
  <c r="DO133" i="36"/>
  <c r="DO137" i="36"/>
  <c r="DO141" i="36"/>
  <c r="DO145" i="36"/>
  <c r="DO149" i="36"/>
  <c r="DO153" i="36"/>
  <c r="DO157" i="36"/>
  <c r="DO161" i="36"/>
  <c r="DO165" i="36"/>
  <c r="DO169" i="36"/>
  <c r="DO173" i="36"/>
  <c r="DO177" i="36"/>
  <c r="DO181" i="36"/>
  <c r="DR183" i="36"/>
  <c r="DO185" i="36"/>
  <c r="DR187" i="36"/>
  <c r="DO189" i="36"/>
  <c r="DO193" i="36"/>
  <c r="DR195" i="36"/>
  <c r="DO197" i="36"/>
  <c r="DO201" i="36"/>
  <c r="DR204" i="36"/>
  <c r="DM209" i="36"/>
  <c r="DQ209" i="36"/>
  <c r="DR212" i="36"/>
  <c r="DM217" i="36"/>
  <c r="DQ217" i="36"/>
  <c r="DM225" i="36"/>
  <c r="DQ225" i="36"/>
  <c r="DM233" i="36"/>
  <c r="DQ233" i="36"/>
  <c r="DM241" i="36"/>
  <c r="DQ241" i="36"/>
  <c r="DR244" i="36"/>
  <c r="DQ251" i="36"/>
  <c r="DM251" i="36"/>
  <c r="DR254" i="36"/>
  <c r="DQ263" i="36"/>
  <c r="DM263" i="36"/>
  <c r="DM265" i="36"/>
  <c r="DQ265" i="36"/>
  <c r="DR270" i="36"/>
  <c r="DQ279" i="36"/>
  <c r="DM279" i="36"/>
  <c r="DO279" i="36"/>
  <c r="DR282" i="36"/>
  <c r="DQ295" i="36"/>
  <c r="DM295" i="36"/>
  <c r="DO295" i="36"/>
  <c r="DM111" i="36"/>
  <c r="DM115" i="36"/>
  <c r="DM119" i="36"/>
  <c r="DM123" i="36"/>
  <c r="DM135" i="36"/>
  <c r="DM139" i="36"/>
  <c r="DM143" i="36"/>
  <c r="DM147" i="36"/>
  <c r="DM151" i="36"/>
  <c r="DM155" i="36"/>
  <c r="DM159" i="36"/>
  <c r="DM163" i="36"/>
  <c r="DM167" i="36"/>
  <c r="DM171" i="36"/>
  <c r="DM175" i="36"/>
  <c r="DM179" i="36"/>
  <c r="DR202" i="36"/>
  <c r="DQ207" i="36"/>
  <c r="DR207" i="36" s="1"/>
  <c r="DM207" i="36"/>
  <c r="DO209" i="36"/>
  <c r="DQ215" i="36"/>
  <c r="DR215" i="36" s="1"/>
  <c r="DM215" i="36"/>
  <c r="DO217" i="36"/>
  <c r="DR219" i="36"/>
  <c r="DQ223" i="36"/>
  <c r="DM223" i="36"/>
  <c r="DO225" i="36"/>
  <c r="DQ231" i="36"/>
  <c r="DM231" i="36"/>
  <c r="DO233" i="36"/>
  <c r="DQ239" i="36"/>
  <c r="DR239" i="36" s="1"/>
  <c r="DM239" i="36"/>
  <c r="DO241" i="36"/>
  <c r="DQ247" i="36"/>
  <c r="DR247" i="36" s="1"/>
  <c r="DM247" i="36"/>
  <c r="DM249" i="36"/>
  <c r="DQ249" i="36"/>
  <c r="DO251" i="36"/>
  <c r="DR256" i="36"/>
  <c r="DQ259" i="36"/>
  <c r="DR259" i="36" s="1"/>
  <c r="DM259" i="36"/>
  <c r="DM261" i="36"/>
  <c r="DQ261" i="36"/>
  <c r="DR261" i="36" s="1"/>
  <c r="DO263" i="36"/>
  <c r="DO265" i="36"/>
  <c r="DQ283" i="36"/>
  <c r="DM283" i="36"/>
  <c r="DO283" i="36"/>
  <c r="DR286" i="36"/>
  <c r="DQ287" i="36"/>
  <c r="DM287" i="36"/>
  <c r="DO287" i="36"/>
  <c r="DM205" i="36"/>
  <c r="DQ205" i="36"/>
  <c r="DR205" i="36" s="1"/>
  <c r="DM213" i="36"/>
  <c r="DQ213" i="36"/>
  <c r="DR213" i="36" s="1"/>
  <c r="DM221" i="36"/>
  <c r="DQ221" i="36"/>
  <c r="DR221" i="36" s="1"/>
  <c r="DM229" i="36"/>
  <c r="DQ229" i="36"/>
  <c r="DM237" i="36"/>
  <c r="DQ237" i="36"/>
  <c r="DR237" i="36" s="1"/>
  <c r="DM245" i="36"/>
  <c r="DQ245" i="36"/>
  <c r="DR245" i="36" s="1"/>
  <c r="DQ255" i="36"/>
  <c r="DM255" i="36"/>
  <c r="DM257" i="36"/>
  <c r="DQ257" i="36"/>
  <c r="DQ271" i="36"/>
  <c r="DM271" i="36"/>
  <c r="DO271" i="36"/>
  <c r="DR298" i="36"/>
  <c r="DR272" i="36"/>
  <c r="DM277" i="36"/>
  <c r="DQ277" i="36"/>
  <c r="DR280" i="36"/>
  <c r="DM285" i="36"/>
  <c r="DQ285" i="36"/>
  <c r="DR285" i="36" s="1"/>
  <c r="DM293" i="36"/>
  <c r="DQ293" i="36"/>
  <c r="DR296" i="36"/>
  <c r="DM301" i="36"/>
  <c r="DQ301" i="36"/>
  <c r="DR301" i="36" s="1"/>
  <c r="DR304" i="36"/>
  <c r="DR308" i="36"/>
  <c r="DQ311" i="36"/>
  <c r="DM311" i="36"/>
  <c r="DR314" i="36"/>
  <c r="DQ319" i="36"/>
  <c r="DM319" i="36"/>
  <c r="DM321" i="36"/>
  <c r="DQ321" i="36"/>
  <c r="DR332" i="36"/>
  <c r="DQ335" i="36"/>
  <c r="DM335" i="36"/>
  <c r="DM337" i="36"/>
  <c r="DQ337" i="36"/>
  <c r="DR342" i="36"/>
  <c r="DQ291" i="36"/>
  <c r="DM291" i="36"/>
  <c r="DR294" i="36"/>
  <c r="DQ299" i="36"/>
  <c r="DM299" i="36"/>
  <c r="DR302" i="36"/>
  <c r="DQ307" i="36"/>
  <c r="DM307" i="36"/>
  <c r="DM309" i="36"/>
  <c r="DQ309" i="36"/>
  <c r="DR312" i="36"/>
  <c r="DM317" i="36"/>
  <c r="DQ317" i="36"/>
  <c r="DR322" i="36"/>
  <c r="DQ331" i="36"/>
  <c r="DM331" i="36"/>
  <c r="DM333" i="36"/>
  <c r="DQ333" i="36"/>
  <c r="DR338" i="36"/>
  <c r="DQ347" i="36"/>
  <c r="DM347" i="36"/>
  <c r="DM352" i="36"/>
  <c r="DQ352" i="36"/>
  <c r="DO352" i="36"/>
  <c r="DM273" i="36"/>
  <c r="DQ273" i="36"/>
  <c r="DM281" i="36"/>
  <c r="DQ281" i="36"/>
  <c r="DM289" i="36"/>
  <c r="DQ289" i="36"/>
  <c r="DR289" i="36" s="1"/>
  <c r="DO291" i="36"/>
  <c r="DM297" i="36"/>
  <c r="DQ297" i="36"/>
  <c r="DO299" i="36"/>
  <c r="DM305" i="36"/>
  <c r="DQ305" i="36"/>
  <c r="DR305" i="36" s="1"/>
  <c r="DO307" i="36"/>
  <c r="DO309" i="36"/>
  <c r="DQ315" i="36"/>
  <c r="DR315" i="36" s="1"/>
  <c r="DM315" i="36"/>
  <c r="DO317" i="36"/>
  <c r="DQ327" i="36"/>
  <c r="DR327" i="36" s="1"/>
  <c r="DM327" i="36"/>
  <c r="DM329" i="36"/>
  <c r="DQ329" i="36"/>
  <c r="DR329" i="36" s="1"/>
  <c r="DO331" i="36"/>
  <c r="DO333" i="36"/>
  <c r="DQ343" i="36"/>
  <c r="DR343" i="36" s="1"/>
  <c r="DM343" i="36"/>
  <c r="DM345" i="36"/>
  <c r="DQ345" i="36"/>
  <c r="DR345" i="36" s="1"/>
  <c r="DO347" i="36"/>
  <c r="DQ303" i="36"/>
  <c r="DM303" i="36"/>
  <c r="DM313" i="36"/>
  <c r="DQ313" i="36"/>
  <c r="DQ323" i="36"/>
  <c r="DM323" i="36"/>
  <c r="DM325" i="36"/>
  <c r="DQ325" i="36"/>
  <c r="DQ339" i="36"/>
  <c r="DR339" i="36" s="1"/>
  <c r="DM339" i="36"/>
  <c r="DM341" i="36"/>
  <c r="DQ341" i="36"/>
  <c r="DR341" i="36" s="1"/>
  <c r="DQ350" i="36"/>
  <c r="DM350" i="36"/>
  <c r="DQ358" i="36"/>
  <c r="DM358" i="36"/>
  <c r="DR361" i="36"/>
  <c r="DQ366" i="36"/>
  <c r="DR366" i="36" s="1"/>
  <c r="DM366" i="36"/>
  <c r="DQ374" i="36"/>
  <c r="DM374" i="36"/>
  <c r="DR377" i="36"/>
  <c r="DQ382" i="36"/>
  <c r="DR382" i="36" s="1"/>
  <c r="DM382" i="36"/>
  <c r="DR385" i="36"/>
  <c r="DM392" i="36"/>
  <c r="DO392" i="36"/>
  <c r="DQ392" i="36"/>
  <c r="DR393" i="36"/>
  <c r="DR398" i="36"/>
  <c r="DM356" i="36"/>
  <c r="DQ356" i="36"/>
  <c r="DM364" i="36"/>
  <c r="DQ364" i="36"/>
  <c r="DR367" i="36"/>
  <c r="DM372" i="36"/>
  <c r="DQ372" i="36"/>
  <c r="DR375" i="36"/>
  <c r="DM380" i="36"/>
  <c r="DQ380" i="36"/>
  <c r="DM396" i="36"/>
  <c r="DO396" i="36"/>
  <c r="DQ396" i="36"/>
  <c r="DR402" i="36"/>
  <c r="DR406" i="36"/>
  <c r="DR410" i="36"/>
  <c r="DQ354" i="36"/>
  <c r="DR354" i="36" s="1"/>
  <c r="DM354" i="36"/>
  <c r="DO356" i="36"/>
  <c r="DQ362" i="36"/>
  <c r="DR362" i="36" s="1"/>
  <c r="DM362" i="36"/>
  <c r="DO364" i="36"/>
  <c r="DQ370" i="36"/>
  <c r="DR370" i="36" s="1"/>
  <c r="DM370" i="36"/>
  <c r="DO372" i="36"/>
  <c r="DQ378" i="36"/>
  <c r="DR378" i="36" s="1"/>
  <c r="DM378" i="36"/>
  <c r="DO380" i="36"/>
  <c r="DQ386" i="36"/>
  <c r="DR386" i="36" s="1"/>
  <c r="DM386" i="36"/>
  <c r="DM360" i="36"/>
  <c r="DQ360" i="36"/>
  <c r="DR360" i="36" s="1"/>
  <c r="DM368" i="36"/>
  <c r="DQ368" i="36"/>
  <c r="DM376" i="36"/>
  <c r="DQ376" i="36"/>
  <c r="DR376" i="36" s="1"/>
  <c r="DM384" i="36"/>
  <c r="DQ384" i="36"/>
  <c r="DR384" i="36" s="1"/>
  <c r="DM388" i="36"/>
  <c r="DO388" i="36"/>
  <c r="DQ388" i="36"/>
  <c r="DO399" i="36"/>
  <c r="DQ399" i="36"/>
  <c r="DM399" i="36"/>
  <c r="DO387" i="36"/>
  <c r="DQ387" i="36"/>
  <c r="DO395" i="36"/>
  <c r="DQ395" i="36"/>
  <c r="DM400" i="36"/>
  <c r="DQ400" i="36"/>
  <c r="DO400" i="36"/>
  <c r="DM408" i="36"/>
  <c r="DQ408" i="36"/>
  <c r="DO408" i="36"/>
  <c r="DR390" i="36"/>
  <c r="DO391" i="36"/>
  <c r="DQ391" i="36"/>
  <c r="DM404" i="36"/>
  <c r="DQ404" i="36"/>
  <c r="DO404" i="36"/>
  <c r="DM412" i="36"/>
  <c r="DQ412" i="36"/>
  <c r="DO412" i="36"/>
  <c r="DQ403" i="36"/>
  <c r="DQ407" i="36"/>
  <c r="DQ411" i="36"/>
  <c r="DQ415" i="36"/>
  <c r="DO416" i="36"/>
  <c r="DQ419" i="36"/>
  <c r="DO420" i="36"/>
  <c r="DQ423" i="36"/>
  <c r="DR423" i="36" s="1"/>
  <c r="DO424" i="36"/>
  <c r="DQ427" i="36"/>
  <c r="DR427" i="36" s="1"/>
  <c r="DO428" i="36"/>
  <c r="DM434" i="36"/>
  <c r="DQ434" i="36"/>
  <c r="DM442" i="36"/>
  <c r="DQ442" i="36"/>
  <c r="DR445" i="36"/>
  <c r="DQ448" i="36"/>
  <c r="DO448" i="36"/>
  <c r="DM448" i="36"/>
  <c r="DR470" i="36"/>
  <c r="DM473" i="36"/>
  <c r="DQ473" i="36"/>
  <c r="DO473" i="36"/>
  <c r="DQ416" i="36"/>
  <c r="DQ420" i="36"/>
  <c r="DQ424" i="36"/>
  <c r="DQ428" i="36"/>
  <c r="DM430" i="36"/>
  <c r="DQ432" i="36"/>
  <c r="DM432" i="36"/>
  <c r="DO434" i="36"/>
  <c r="DQ440" i="36"/>
  <c r="DM440" i="36"/>
  <c r="DO442" i="36"/>
  <c r="DQ452" i="36"/>
  <c r="DO452" i="36"/>
  <c r="DM452" i="36"/>
  <c r="DR457" i="36"/>
  <c r="DQ501" i="36"/>
  <c r="DO501" i="36"/>
  <c r="DM501" i="36"/>
  <c r="DM438" i="36"/>
  <c r="DQ438" i="36"/>
  <c r="DM446" i="36"/>
  <c r="DQ446" i="36"/>
  <c r="DQ456" i="36"/>
  <c r="DO456" i="36"/>
  <c r="DM456" i="36"/>
  <c r="DQ463" i="36"/>
  <c r="DO463" i="36"/>
  <c r="DM463" i="36"/>
  <c r="DO468" i="36"/>
  <c r="DQ468" i="36"/>
  <c r="DM468" i="36"/>
  <c r="DR431" i="36"/>
  <c r="DQ436" i="36"/>
  <c r="DR436" i="36" s="1"/>
  <c r="DM436" i="36"/>
  <c r="DO438" i="36"/>
  <c r="DQ444" i="36"/>
  <c r="DR444" i="36" s="1"/>
  <c r="DM444" i="36"/>
  <c r="DO446" i="36"/>
  <c r="DR447" i="36"/>
  <c r="DQ479" i="36"/>
  <c r="DO479" i="36"/>
  <c r="DM479" i="36"/>
  <c r="DQ484" i="36"/>
  <c r="DO484" i="36"/>
  <c r="DM484" i="36"/>
  <c r="DQ493" i="36"/>
  <c r="DO493" i="36"/>
  <c r="DM493" i="36"/>
  <c r="DQ450" i="36"/>
  <c r="DQ454" i="36"/>
  <c r="DQ458" i="36"/>
  <c r="DQ464" i="36"/>
  <c r="DR464" i="36" s="1"/>
  <c r="DR474" i="36"/>
  <c r="DO475" i="36"/>
  <c r="DR476" i="36"/>
  <c r="DQ480" i="36"/>
  <c r="DR480" i="36" s="1"/>
  <c r="DQ485" i="36"/>
  <c r="DO485" i="36"/>
  <c r="DM485" i="36"/>
  <c r="DQ489" i="36"/>
  <c r="DO489" i="36"/>
  <c r="DM489" i="36"/>
  <c r="DQ497" i="36"/>
  <c r="DO497" i="36"/>
  <c r="DM497" i="36"/>
  <c r="DQ505" i="36"/>
  <c r="DO505" i="36"/>
  <c r="DM505" i="36"/>
  <c r="DM460" i="36"/>
  <c r="DO465" i="36"/>
  <c r="DM471" i="36"/>
  <c r="DM476" i="36"/>
  <c r="DO481" i="36"/>
  <c r="DR482" i="36"/>
  <c r="DR495" i="36"/>
  <c r="DR486" i="36"/>
  <c r="DQ487" i="36"/>
  <c r="DR487" i="36" s="1"/>
  <c r="DO488" i="36"/>
  <c r="DR490" i="36"/>
  <c r="DO492" i="36"/>
  <c r="DR494" i="36"/>
  <c r="DO496" i="36"/>
  <c r="DO500" i="36"/>
  <c r="DR502" i="36"/>
  <c r="DO504" i="36"/>
  <c r="DR506" i="36"/>
  <c r="DD16" i="36"/>
  <c r="DD22" i="36"/>
  <c r="DD32" i="36"/>
  <c r="DD38" i="36"/>
  <c r="DD48" i="36"/>
  <c r="DD54" i="36"/>
  <c r="DD70" i="36"/>
  <c r="DD80" i="36"/>
  <c r="DD86" i="36"/>
  <c r="DD102" i="36"/>
  <c r="DD112" i="36"/>
  <c r="DD10" i="36"/>
  <c r="DD20" i="36"/>
  <c r="DD26" i="36"/>
  <c r="DD36" i="36"/>
  <c r="DD42" i="36"/>
  <c r="DD52" i="36"/>
  <c r="DD58" i="36"/>
  <c r="DD68" i="36"/>
  <c r="DD74" i="36"/>
  <c r="DD90" i="36"/>
  <c r="DD100" i="36"/>
  <c r="DD106" i="36"/>
  <c r="DD124" i="36"/>
  <c r="DD8" i="36"/>
  <c r="DD14" i="36"/>
  <c r="DD24" i="36"/>
  <c r="DD30" i="36"/>
  <c r="DD40" i="36"/>
  <c r="DD46" i="36"/>
  <c r="DD56" i="36"/>
  <c r="DD62" i="36"/>
  <c r="DD78" i="36"/>
  <c r="DD88" i="36"/>
  <c r="DD94" i="36"/>
  <c r="DD110" i="36"/>
  <c r="DD12" i="36"/>
  <c r="DD18" i="36"/>
  <c r="DD28" i="36"/>
  <c r="DD34" i="36"/>
  <c r="DD44" i="36"/>
  <c r="DD50" i="36"/>
  <c r="DD66" i="36"/>
  <c r="DD76" i="36"/>
  <c r="DD82" i="36"/>
  <c r="DD98" i="36"/>
  <c r="DD108" i="36"/>
  <c r="DD132" i="36"/>
  <c r="DC141" i="36"/>
  <c r="CY141" i="36"/>
  <c r="DC157" i="36"/>
  <c r="CY157" i="36"/>
  <c r="DC173" i="36"/>
  <c r="DA173" i="36"/>
  <c r="CY173" i="36"/>
  <c r="DC185" i="36"/>
  <c r="DA185" i="36"/>
  <c r="CY185" i="36"/>
  <c r="DA198" i="36"/>
  <c r="CY198" i="36"/>
  <c r="DC198" i="36"/>
  <c r="DD203" i="36"/>
  <c r="DA230" i="36"/>
  <c r="CY230" i="36"/>
  <c r="DC230" i="36"/>
  <c r="DD235" i="36"/>
  <c r="DA262" i="36"/>
  <c r="CY262" i="36"/>
  <c r="DC262" i="36"/>
  <c r="DD267" i="36"/>
  <c r="CY7" i="36"/>
  <c r="DC9" i="36"/>
  <c r="CY11" i="36"/>
  <c r="DC13" i="36"/>
  <c r="CY15" i="36"/>
  <c r="DC17" i="36"/>
  <c r="CY19" i="36"/>
  <c r="DC21" i="36"/>
  <c r="CY23" i="36"/>
  <c r="DC25" i="36"/>
  <c r="CY27" i="36"/>
  <c r="DC29" i="36"/>
  <c r="CY31" i="36"/>
  <c r="DC33" i="36"/>
  <c r="CY35" i="36"/>
  <c r="DC37" i="36"/>
  <c r="CY39" i="36"/>
  <c r="DC41" i="36"/>
  <c r="CY43" i="36"/>
  <c r="DC45" i="36"/>
  <c r="CY47" i="36"/>
  <c r="DC49" i="36"/>
  <c r="CY51" i="36"/>
  <c r="DC53" i="36"/>
  <c r="CY55" i="36"/>
  <c r="DC57" i="36"/>
  <c r="DD57" i="36" s="1"/>
  <c r="CY59" i="36"/>
  <c r="DC61" i="36"/>
  <c r="CY63" i="36"/>
  <c r="DC65" i="36"/>
  <c r="DD65" i="36" s="1"/>
  <c r="CY67" i="36"/>
  <c r="DC69" i="36"/>
  <c r="CY71" i="36"/>
  <c r="DC73" i="36"/>
  <c r="DD73" i="36" s="1"/>
  <c r="CY75" i="36"/>
  <c r="DC77" i="36"/>
  <c r="CY79" i="36"/>
  <c r="DC81" i="36"/>
  <c r="DD81" i="36" s="1"/>
  <c r="CY83" i="36"/>
  <c r="DC85" i="36"/>
  <c r="CY87" i="36"/>
  <c r="DC89" i="36"/>
  <c r="CY91" i="36"/>
  <c r="DC93" i="36"/>
  <c r="CY95" i="36"/>
  <c r="DC97" i="36"/>
  <c r="DD97" i="36" s="1"/>
  <c r="CY99" i="36"/>
  <c r="DC101" i="36"/>
  <c r="CY103" i="36"/>
  <c r="DC105" i="36"/>
  <c r="DD105" i="36" s="1"/>
  <c r="CY107" i="36"/>
  <c r="DC109" i="36"/>
  <c r="CY111" i="36"/>
  <c r="DC113" i="36"/>
  <c r="DD113" i="36" s="1"/>
  <c r="CY115" i="36"/>
  <c r="DC117" i="36"/>
  <c r="CY119" i="36"/>
  <c r="DC121" i="36"/>
  <c r="DD121" i="36" s="1"/>
  <c r="CY123" i="36"/>
  <c r="DC125" i="36"/>
  <c r="CY127" i="36"/>
  <c r="DC129" i="36"/>
  <c r="DD129" i="36" s="1"/>
  <c r="CY131" i="36"/>
  <c r="DC133" i="36"/>
  <c r="CY135" i="36"/>
  <c r="CY136" i="36"/>
  <c r="CY139" i="36"/>
  <c r="DC139" i="36"/>
  <c r="DA141" i="36"/>
  <c r="CY147" i="36"/>
  <c r="DC147" i="36"/>
  <c r="CY155" i="36"/>
  <c r="DC155" i="36"/>
  <c r="DA157" i="36"/>
  <c r="DC161" i="36"/>
  <c r="DA161" i="36"/>
  <c r="CY161" i="36"/>
  <c r="DD166" i="36"/>
  <c r="DC177" i="36"/>
  <c r="DA177" i="36"/>
  <c r="CY177" i="36"/>
  <c r="DD182" i="36"/>
  <c r="DC193" i="36"/>
  <c r="DA193" i="36"/>
  <c r="CY193" i="36"/>
  <c r="DD195" i="36"/>
  <c r="DA222" i="36"/>
  <c r="CY222" i="36"/>
  <c r="DC222" i="36"/>
  <c r="DD227" i="36"/>
  <c r="DA254" i="36"/>
  <c r="CY254" i="36"/>
  <c r="DC254" i="36"/>
  <c r="DD259" i="36"/>
  <c r="DA286" i="36"/>
  <c r="CY286" i="36"/>
  <c r="DC286" i="36"/>
  <c r="DC301" i="36"/>
  <c r="DA301" i="36"/>
  <c r="CY301" i="36"/>
  <c r="DD316" i="36"/>
  <c r="DC333" i="36"/>
  <c r="DA333" i="36"/>
  <c r="CY333" i="36"/>
  <c r="DC349" i="36"/>
  <c r="DA349" i="36"/>
  <c r="CY349" i="36"/>
  <c r="DD366" i="36"/>
  <c r="DD375" i="36"/>
  <c r="DD415" i="36"/>
  <c r="DC149" i="36"/>
  <c r="CY149" i="36"/>
  <c r="DA7" i="36"/>
  <c r="DE7" i="36" s="1"/>
  <c r="DF7" i="36" s="1"/>
  <c r="DG7" i="36" s="1"/>
  <c r="DD9" i="36"/>
  <c r="DA11" i="36"/>
  <c r="DD13" i="36"/>
  <c r="DA15" i="36"/>
  <c r="DD17" i="36"/>
  <c r="DA19" i="36"/>
  <c r="DD21" i="36"/>
  <c r="DA23" i="36"/>
  <c r="DD25" i="36"/>
  <c r="DA27" i="36"/>
  <c r="DD29" i="36"/>
  <c r="DA31" i="36"/>
  <c r="DD33" i="36"/>
  <c r="DA35" i="36"/>
  <c r="DD37" i="36"/>
  <c r="DA39" i="36"/>
  <c r="DD41" i="36"/>
  <c r="DA43" i="36"/>
  <c r="DD45" i="36"/>
  <c r="DA47" i="36"/>
  <c r="DD49" i="36"/>
  <c r="DA51" i="36"/>
  <c r="DD53" i="36"/>
  <c r="DA55" i="36"/>
  <c r="DA59" i="36"/>
  <c r="DD61" i="36"/>
  <c r="DA63" i="36"/>
  <c r="DA67" i="36"/>
  <c r="DD69" i="36"/>
  <c r="DA71" i="36"/>
  <c r="DA75" i="36"/>
  <c r="DD77" i="36"/>
  <c r="DA79" i="36"/>
  <c r="DA83" i="36"/>
  <c r="DD85" i="36"/>
  <c r="DA87" i="36"/>
  <c r="DA91" i="36"/>
  <c r="DD93" i="36"/>
  <c r="DA95" i="36"/>
  <c r="DA99" i="36"/>
  <c r="DD101" i="36"/>
  <c r="DA103" i="36"/>
  <c r="DA107" i="36"/>
  <c r="DD109" i="36"/>
  <c r="DA111" i="36"/>
  <c r="DA115" i="36"/>
  <c r="DD117" i="36"/>
  <c r="DA119" i="36"/>
  <c r="DA123" i="36"/>
  <c r="DA127" i="36"/>
  <c r="DA131" i="36"/>
  <c r="DD133" i="36"/>
  <c r="DA135" i="36"/>
  <c r="DC136" i="36"/>
  <c r="DC137" i="36"/>
  <c r="CY137" i="36"/>
  <c r="DD140" i="36"/>
  <c r="DC145" i="36"/>
  <c r="CY145" i="36"/>
  <c r="DD148" i="36"/>
  <c r="DC153" i="36"/>
  <c r="CY153" i="36"/>
  <c r="DC165" i="36"/>
  <c r="DA165" i="36"/>
  <c r="CY165" i="36"/>
  <c r="DD170" i="36"/>
  <c r="DC181" i="36"/>
  <c r="DA181" i="36"/>
  <c r="CY181" i="36"/>
  <c r="DA214" i="36"/>
  <c r="CY214" i="36"/>
  <c r="DC214" i="36"/>
  <c r="DD219" i="36"/>
  <c r="DA246" i="36"/>
  <c r="CY246" i="36"/>
  <c r="DC246" i="36"/>
  <c r="DA278" i="36"/>
  <c r="CY278" i="36"/>
  <c r="DC278" i="36"/>
  <c r="DD162" i="36"/>
  <c r="DA137" i="36"/>
  <c r="DD138" i="36"/>
  <c r="CY143" i="36"/>
  <c r="DC143" i="36"/>
  <c r="DA145" i="36"/>
  <c r="DD146" i="36"/>
  <c r="CY151" i="36"/>
  <c r="DC151" i="36"/>
  <c r="DD151" i="36" s="1"/>
  <c r="DA153" i="36"/>
  <c r="DD154" i="36"/>
  <c r="CY159" i="36"/>
  <c r="DC159" i="36"/>
  <c r="DC169" i="36"/>
  <c r="DA169" i="36"/>
  <c r="CY169" i="36"/>
  <c r="DD174" i="36"/>
  <c r="DD186" i="36"/>
  <c r="DD192" i="36"/>
  <c r="DA206" i="36"/>
  <c r="CY206" i="36"/>
  <c r="DC206" i="36"/>
  <c r="DA238" i="36"/>
  <c r="CY238" i="36"/>
  <c r="DC238" i="36"/>
  <c r="DA270" i="36"/>
  <c r="CY270" i="36"/>
  <c r="DC270" i="36"/>
  <c r="DD290" i="36"/>
  <c r="DC163" i="36"/>
  <c r="DD163" i="36" s="1"/>
  <c r="DC167" i="36"/>
  <c r="DC171" i="36"/>
  <c r="DC175" i="36"/>
  <c r="DC179" i="36"/>
  <c r="DC183" i="36"/>
  <c r="DC187" i="36"/>
  <c r="DD187" i="36" s="1"/>
  <c r="DD191" i="36"/>
  <c r="DA194" i="36"/>
  <c r="CY194" i="36"/>
  <c r="DC201" i="36"/>
  <c r="DA201" i="36"/>
  <c r="DC209" i="36"/>
  <c r="DA209" i="36"/>
  <c r="DC217" i="36"/>
  <c r="DA217" i="36"/>
  <c r="DC225" i="36"/>
  <c r="DA225" i="36"/>
  <c r="DC233" i="36"/>
  <c r="DA233" i="36"/>
  <c r="DC241" i="36"/>
  <c r="DA241" i="36"/>
  <c r="DC249" i="36"/>
  <c r="DA249" i="36"/>
  <c r="DC257" i="36"/>
  <c r="DA257" i="36"/>
  <c r="DC265" i="36"/>
  <c r="DA265" i="36"/>
  <c r="DC273" i="36"/>
  <c r="DA273" i="36"/>
  <c r="DC281" i="36"/>
  <c r="DA281" i="36"/>
  <c r="DC289" i="36"/>
  <c r="DA289" i="36"/>
  <c r="CY289" i="36"/>
  <c r="DD294" i="36"/>
  <c r="DC309" i="36"/>
  <c r="DA309" i="36"/>
  <c r="CY309" i="36"/>
  <c r="DD324" i="36"/>
  <c r="DD359" i="36"/>
  <c r="DA385" i="36"/>
  <c r="CY385" i="36"/>
  <c r="DC385" i="36"/>
  <c r="DC392" i="36"/>
  <c r="DA392" i="36"/>
  <c r="CY392" i="36"/>
  <c r="DD410" i="36"/>
  <c r="DC424" i="36"/>
  <c r="DA424" i="36"/>
  <c r="CY424" i="36"/>
  <c r="DC189" i="36"/>
  <c r="DA189" i="36"/>
  <c r="DA202" i="36"/>
  <c r="CY202" i="36"/>
  <c r="DD207" i="36"/>
  <c r="DA210" i="36"/>
  <c r="CY210" i="36"/>
  <c r="DA218" i="36"/>
  <c r="CY218" i="36"/>
  <c r="DA226" i="36"/>
  <c r="CY226" i="36"/>
  <c r="DD231" i="36"/>
  <c r="DA234" i="36"/>
  <c r="CY234" i="36"/>
  <c r="DA242" i="36"/>
  <c r="CY242" i="36"/>
  <c r="DD247" i="36"/>
  <c r="DA250" i="36"/>
  <c r="CY250" i="36"/>
  <c r="DA258" i="36"/>
  <c r="CY258" i="36"/>
  <c r="DA266" i="36"/>
  <c r="CY266" i="36"/>
  <c r="DD271" i="36"/>
  <c r="DA274" i="36"/>
  <c r="CY274" i="36"/>
  <c r="DA282" i="36"/>
  <c r="CY282" i="36"/>
  <c r="DD287" i="36"/>
  <c r="DC293" i="36"/>
  <c r="DA293" i="36"/>
  <c r="CY293" i="36"/>
  <c r="DD295" i="36"/>
  <c r="DD298" i="36"/>
  <c r="DC317" i="36"/>
  <c r="DA317" i="36"/>
  <c r="CY317" i="36"/>
  <c r="DC341" i="36"/>
  <c r="DA341" i="36"/>
  <c r="CY341" i="36"/>
  <c r="DA369" i="36"/>
  <c r="CY369" i="36"/>
  <c r="DC369" i="36"/>
  <c r="DD399" i="36"/>
  <c r="CY189" i="36"/>
  <c r="DA190" i="36"/>
  <c r="CY190" i="36"/>
  <c r="DD196" i="36"/>
  <c r="DC197" i="36"/>
  <c r="DA197" i="36"/>
  <c r="DC202" i="36"/>
  <c r="DC205" i="36"/>
  <c r="DA205" i="36"/>
  <c r="DC210" i="36"/>
  <c r="DC213" i="36"/>
  <c r="DA213" i="36"/>
  <c r="DC218" i="36"/>
  <c r="DD220" i="36"/>
  <c r="DC221" i="36"/>
  <c r="DA221" i="36"/>
  <c r="DC226" i="36"/>
  <c r="DD228" i="36"/>
  <c r="DC229" i="36"/>
  <c r="DA229" i="36"/>
  <c r="DC234" i="36"/>
  <c r="DD236" i="36"/>
  <c r="DC237" i="36"/>
  <c r="DA237" i="36"/>
  <c r="DC242" i="36"/>
  <c r="DC245" i="36"/>
  <c r="DA245" i="36"/>
  <c r="DC250" i="36"/>
  <c r="DD252" i="36"/>
  <c r="DC253" i="36"/>
  <c r="DA253" i="36"/>
  <c r="DC258" i="36"/>
  <c r="DD260" i="36"/>
  <c r="DC261" i="36"/>
  <c r="DA261" i="36"/>
  <c r="DC266" i="36"/>
  <c r="DC269" i="36"/>
  <c r="DA269" i="36"/>
  <c r="DC274" i="36"/>
  <c r="DC277" i="36"/>
  <c r="DA277" i="36"/>
  <c r="DC282" i="36"/>
  <c r="DD284" i="36"/>
  <c r="DC285" i="36"/>
  <c r="DA285" i="36"/>
  <c r="DD292" i="36"/>
  <c r="DC297" i="36"/>
  <c r="DA297" i="36"/>
  <c r="CY297" i="36"/>
  <c r="DC325" i="36"/>
  <c r="DA325" i="36"/>
  <c r="CY325" i="36"/>
  <c r="DD382" i="36"/>
  <c r="DC408" i="36"/>
  <c r="DA408" i="36"/>
  <c r="CY408" i="36"/>
  <c r="DD433" i="36"/>
  <c r="DA302" i="36"/>
  <c r="CY302" i="36"/>
  <c r="DD307" i="36"/>
  <c r="DA310" i="36"/>
  <c r="CY310" i="36"/>
  <c r="DA318" i="36"/>
  <c r="CY318" i="36"/>
  <c r="DD323" i="36"/>
  <c r="DA326" i="36"/>
  <c r="CY326" i="36"/>
  <c r="DA334" i="36"/>
  <c r="CY334" i="36"/>
  <c r="DD339" i="36"/>
  <c r="DA342" i="36"/>
  <c r="CY342" i="36"/>
  <c r="DD347" i="36"/>
  <c r="DA350" i="36"/>
  <c r="CY350" i="36"/>
  <c r="DC368" i="36"/>
  <c r="DA368" i="36"/>
  <c r="DC384" i="36"/>
  <c r="DA384" i="36"/>
  <c r="DA397" i="36"/>
  <c r="CY397" i="36"/>
  <c r="DA413" i="36"/>
  <c r="CY413" i="36"/>
  <c r="DD426" i="36"/>
  <c r="DA429" i="36"/>
  <c r="CY429" i="36"/>
  <c r="DC429" i="36"/>
  <c r="DA436" i="36"/>
  <c r="CY436" i="36"/>
  <c r="DC436" i="36"/>
  <c r="DC443" i="36"/>
  <c r="DA443" i="36"/>
  <c r="DC469" i="36"/>
  <c r="DA469" i="36"/>
  <c r="CY469" i="36"/>
  <c r="CY290" i="36"/>
  <c r="CY294" i="36"/>
  <c r="CY298" i="36"/>
  <c r="DC302" i="36"/>
  <c r="DD304" i="36"/>
  <c r="DC305" i="36"/>
  <c r="DA305" i="36"/>
  <c r="DC310" i="36"/>
  <c r="DD312" i="36"/>
  <c r="DC313" i="36"/>
  <c r="DA313" i="36"/>
  <c r="DC318" i="36"/>
  <c r="DC321" i="36"/>
  <c r="DA321" i="36"/>
  <c r="DC326" i="36"/>
  <c r="DD328" i="36"/>
  <c r="DC329" i="36"/>
  <c r="DA329" i="36"/>
  <c r="DC334" i="36"/>
  <c r="DC337" i="36"/>
  <c r="DA337" i="36"/>
  <c r="DC342" i="36"/>
  <c r="DC345" i="36"/>
  <c r="DA345" i="36"/>
  <c r="DC350" i="36"/>
  <c r="DC353" i="36"/>
  <c r="DA353" i="36"/>
  <c r="DD358" i="36"/>
  <c r="DA361" i="36"/>
  <c r="CY361" i="36"/>
  <c r="DC361" i="36"/>
  <c r="CY368" i="36"/>
  <c r="DA377" i="36"/>
  <c r="CY377" i="36"/>
  <c r="DC377" i="36"/>
  <c r="CY384" i="36"/>
  <c r="DD391" i="36"/>
  <c r="DC397" i="36"/>
  <c r="DC400" i="36"/>
  <c r="DA400" i="36"/>
  <c r="CY400" i="36"/>
  <c r="DD402" i="36"/>
  <c r="DC413" i="36"/>
  <c r="DC416" i="36"/>
  <c r="DA416" i="36"/>
  <c r="CY416" i="36"/>
  <c r="DD423" i="36"/>
  <c r="DC428" i="36"/>
  <c r="DA428" i="36"/>
  <c r="CY443" i="36"/>
  <c r="DC459" i="36"/>
  <c r="DA459" i="36"/>
  <c r="CY459" i="36"/>
  <c r="DA490" i="36"/>
  <c r="CY490" i="36"/>
  <c r="DC490" i="36"/>
  <c r="DD303" i="36"/>
  <c r="CY305" i="36"/>
  <c r="DA306" i="36"/>
  <c r="CY306" i="36"/>
  <c r="DD311" i="36"/>
  <c r="CY313" i="36"/>
  <c r="DA314" i="36"/>
  <c r="CY314" i="36"/>
  <c r="DD319" i="36"/>
  <c r="CY321" i="36"/>
  <c r="DA322" i="36"/>
  <c r="CY322" i="36"/>
  <c r="DD327" i="36"/>
  <c r="CY329" i="36"/>
  <c r="DA330" i="36"/>
  <c r="CY330" i="36"/>
  <c r="DD335" i="36"/>
  <c r="DA338" i="36"/>
  <c r="CY338" i="36"/>
  <c r="DA346" i="36"/>
  <c r="CY346" i="36"/>
  <c r="DD351" i="36"/>
  <c r="DA354" i="36"/>
  <c r="CY354" i="36"/>
  <c r="DC360" i="36"/>
  <c r="DA360" i="36"/>
  <c r="DC376" i="36"/>
  <c r="DA376" i="36"/>
  <c r="DA405" i="36"/>
  <c r="CY405" i="36"/>
  <c r="DA421" i="36"/>
  <c r="CY421" i="36"/>
  <c r="DC435" i="36"/>
  <c r="DA435" i="36"/>
  <c r="CY435" i="36"/>
  <c r="DA456" i="36"/>
  <c r="CY456" i="36"/>
  <c r="DC356" i="36"/>
  <c r="DA356" i="36"/>
  <c r="DD363" i="36"/>
  <c r="DC364" i="36"/>
  <c r="DA364" i="36"/>
  <c r="DC372" i="36"/>
  <c r="DA372" i="36"/>
  <c r="DC380" i="36"/>
  <c r="DA380" i="36"/>
  <c r="DD387" i="36"/>
  <c r="DC388" i="36"/>
  <c r="DA388" i="36"/>
  <c r="DD390" i="36"/>
  <c r="DA393" i="36"/>
  <c r="CY393" i="36"/>
  <c r="DD398" i="36"/>
  <c r="DA401" i="36"/>
  <c r="CY401" i="36"/>
  <c r="DD406" i="36"/>
  <c r="DA409" i="36"/>
  <c r="CY409" i="36"/>
  <c r="DD414" i="36"/>
  <c r="DA417" i="36"/>
  <c r="CY417" i="36"/>
  <c r="DD422" i="36"/>
  <c r="DA425" i="36"/>
  <c r="CY425" i="36"/>
  <c r="DA452" i="36"/>
  <c r="CY452" i="36"/>
  <c r="DC452" i="36"/>
  <c r="DA462" i="36"/>
  <c r="CY462" i="36"/>
  <c r="DC462" i="36"/>
  <c r="DA478" i="36"/>
  <c r="CY478" i="36"/>
  <c r="DC478" i="36"/>
  <c r="DD492" i="36"/>
  <c r="DC501" i="36"/>
  <c r="DA501" i="36"/>
  <c r="CY501" i="36"/>
  <c r="DA506" i="36"/>
  <c r="CY506" i="36"/>
  <c r="DC506" i="36"/>
  <c r="CY356" i="36"/>
  <c r="DA357" i="36"/>
  <c r="CY357" i="36"/>
  <c r="DD362" i="36"/>
  <c r="CY364" i="36"/>
  <c r="DA365" i="36"/>
  <c r="CY365" i="36"/>
  <c r="DD370" i="36"/>
  <c r="CY372" i="36"/>
  <c r="DA373" i="36"/>
  <c r="CY373" i="36"/>
  <c r="CY380" i="36"/>
  <c r="DA381" i="36"/>
  <c r="CY381" i="36"/>
  <c r="CY388" i="36"/>
  <c r="DA389" i="36"/>
  <c r="CY389" i="36"/>
  <c r="DC393" i="36"/>
  <c r="DD395" i="36"/>
  <c r="DC396" i="36"/>
  <c r="DA396" i="36"/>
  <c r="DC401" i="36"/>
  <c r="DC404" i="36"/>
  <c r="DA404" i="36"/>
  <c r="DC409" i="36"/>
  <c r="DC412" i="36"/>
  <c r="DA412" i="36"/>
  <c r="DC417" i="36"/>
  <c r="DD419" i="36"/>
  <c r="DC420" i="36"/>
  <c r="DA420" i="36"/>
  <c r="DC425" i="36"/>
  <c r="DA444" i="36"/>
  <c r="CY444" i="36"/>
  <c r="DC444" i="36"/>
  <c r="DC451" i="36"/>
  <c r="DA451" i="36"/>
  <c r="DD453" i="36"/>
  <c r="DD468" i="36"/>
  <c r="DC485" i="36"/>
  <c r="DA485" i="36"/>
  <c r="CY485" i="36"/>
  <c r="DD487" i="36"/>
  <c r="DD503" i="36"/>
  <c r="DD438" i="36"/>
  <c r="DC439" i="36"/>
  <c r="DA439" i="36"/>
  <c r="DD446" i="36"/>
  <c r="DC447" i="36"/>
  <c r="DA447" i="36"/>
  <c r="DC460" i="36"/>
  <c r="DA460" i="36"/>
  <c r="CY460" i="36"/>
  <c r="DC461" i="36"/>
  <c r="DA461" i="36"/>
  <c r="DC477" i="36"/>
  <c r="DA477" i="36"/>
  <c r="DD479" i="36"/>
  <c r="DD484" i="36"/>
  <c r="DC493" i="36"/>
  <c r="DA493" i="36"/>
  <c r="CY493" i="36"/>
  <c r="DD500" i="36"/>
  <c r="DC505" i="36"/>
  <c r="DA505" i="36"/>
  <c r="DA432" i="36"/>
  <c r="CY432" i="36"/>
  <c r="DA440" i="36"/>
  <c r="CY440" i="36"/>
  <c r="DA448" i="36"/>
  <c r="CY448" i="36"/>
  <c r="DD454" i="36"/>
  <c r="DC455" i="36"/>
  <c r="DA455" i="36"/>
  <c r="DD467" i="36"/>
  <c r="DA470" i="36"/>
  <c r="CY470" i="36"/>
  <c r="DC470" i="36"/>
  <c r="DA482" i="36"/>
  <c r="CY482" i="36"/>
  <c r="DA498" i="36"/>
  <c r="CY498" i="36"/>
  <c r="DD464" i="36"/>
  <c r="DC465" i="36"/>
  <c r="DA465" i="36"/>
  <c r="DD472" i="36"/>
  <c r="DC473" i="36"/>
  <c r="DA473" i="36"/>
  <c r="DD483" i="36"/>
  <c r="DA486" i="36"/>
  <c r="CY486" i="36"/>
  <c r="DA494" i="36"/>
  <c r="CY494" i="36"/>
  <c r="DA502" i="36"/>
  <c r="CY502" i="36"/>
  <c r="DD463" i="36"/>
  <c r="CY465" i="36"/>
  <c r="DA466" i="36"/>
  <c r="CY466" i="36"/>
  <c r="DD471" i="36"/>
  <c r="CY473" i="36"/>
  <c r="DA474" i="36"/>
  <c r="CY474" i="36"/>
  <c r="DD480" i="36"/>
  <c r="DC481" i="36"/>
  <c r="DA481" i="36"/>
  <c r="DC486" i="36"/>
  <c r="DC489" i="36"/>
  <c r="DA489" i="36"/>
  <c r="DC494" i="36"/>
  <c r="DD496" i="36"/>
  <c r="DC497" i="36"/>
  <c r="DA497" i="36"/>
  <c r="DC502" i="36"/>
  <c r="CP7" i="36"/>
  <c r="CP11" i="36"/>
  <c r="CP9" i="36"/>
  <c r="CO49" i="36"/>
  <c r="CM49" i="36"/>
  <c r="CP56" i="36"/>
  <c r="CP72" i="36"/>
  <c r="CP100" i="36"/>
  <c r="CO109" i="36"/>
  <c r="CM109" i="36"/>
  <c r="CK109" i="36"/>
  <c r="CM130" i="36"/>
  <c r="CO130" i="36"/>
  <c r="CK130" i="36"/>
  <c r="CK135" i="36"/>
  <c r="CO135" i="36"/>
  <c r="CM135" i="36"/>
  <c r="CP149" i="36"/>
  <c r="CP164" i="36"/>
  <c r="CO173" i="36"/>
  <c r="CM173" i="36"/>
  <c r="CK173" i="36"/>
  <c r="CO193" i="36"/>
  <c r="CM193" i="36"/>
  <c r="CK193" i="36"/>
  <c r="CO269" i="36"/>
  <c r="CK269" i="36"/>
  <c r="CM269" i="36"/>
  <c r="CM302" i="36"/>
  <c r="CO302" i="36"/>
  <c r="CK302" i="36"/>
  <c r="CO313" i="36"/>
  <c r="CM313" i="36"/>
  <c r="CK313" i="36"/>
  <c r="CK345" i="36"/>
  <c r="CM345" i="36"/>
  <c r="CO345" i="36"/>
  <c r="CT507" i="36"/>
  <c r="CQ508" i="36" s="1"/>
  <c r="CO8" i="36"/>
  <c r="CK10" i="36"/>
  <c r="CP13" i="36"/>
  <c r="CM15" i="36"/>
  <c r="CP16" i="36"/>
  <c r="CP18" i="36"/>
  <c r="CK21" i="36"/>
  <c r="CK26" i="36"/>
  <c r="CP29" i="36"/>
  <c r="CM31" i="36"/>
  <c r="CP32" i="36"/>
  <c r="CP34" i="36"/>
  <c r="CK37" i="36"/>
  <c r="CK42" i="36"/>
  <c r="CP45" i="36"/>
  <c r="CK49" i="36"/>
  <c r="CM50" i="36"/>
  <c r="CO50" i="36"/>
  <c r="CP52" i="36"/>
  <c r="CM54" i="36"/>
  <c r="CO54" i="36"/>
  <c r="CK54" i="36"/>
  <c r="CK55" i="36"/>
  <c r="CO55" i="36"/>
  <c r="CP55" i="36" s="1"/>
  <c r="CO61" i="36"/>
  <c r="CM61" i="36"/>
  <c r="CO65" i="36"/>
  <c r="CM65" i="36"/>
  <c r="CK65" i="36"/>
  <c r="CM66" i="36"/>
  <c r="CO66" i="36"/>
  <c r="CP68" i="36"/>
  <c r="CM70" i="36"/>
  <c r="CO70" i="36"/>
  <c r="CK70" i="36"/>
  <c r="CK71" i="36"/>
  <c r="CO71" i="36"/>
  <c r="CP71" i="36" s="1"/>
  <c r="CO77" i="36"/>
  <c r="CM77" i="36"/>
  <c r="CO81" i="36"/>
  <c r="CM81" i="36"/>
  <c r="CK81" i="36"/>
  <c r="CM82" i="36"/>
  <c r="CO82" i="36"/>
  <c r="CP84" i="36"/>
  <c r="CM86" i="36"/>
  <c r="CO86" i="36"/>
  <c r="CK86" i="36"/>
  <c r="CK87" i="36"/>
  <c r="CO87" i="36"/>
  <c r="CP87" i="36" s="1"/>
  <c r="CO93" i="36"/>
  <c r="CM93" i="36"/>
  <c r="CP101" i="36"/>
  <c r="CP116" i="36"/>
  <c r="CO125" i="36"/>
  <c r="CM125" i="36"/>
  <c r="CK125" i="36"/>
  <c r="CM146" i="36"/>
  <c r="CO146" i="36"/>
  <c r="CK146" i="36"/>
  <c r="CK151" i="36"/>
  <c r="CO151" i="36"/>
  <c r="CM151" i="36"/>
  <c r="CP165" i="36"/>
  <c r="CP180" i="36"/>
  <c r="CP188" i="36"/>
  <c r="CP229" i="36"/>
  <c r="CK47" i="36"/>
  <c r="CM47" i="36"/>
  <c r="CM10" i="36"/>
  <c r="CO15" i="36"/>
  <c r="CM21" i="36"/>
  <c r="CO26" i="36"/>
  <c r="CP26" i="36" s="1"/>
  <c r="CP27" i="36"/>
  <c r="CO31" i="36"/>
  <c r="CM37" i="36"/>
  <c r="CO42" i="36"/>
  <c r="CP43" i="36"/>
  <c r="CK59" i="36"/>
  <c r="CO59" i="36"/>
  <c r="CM59" i="36"/>
  <c r="CK75" i="36"/>
  <c r="CO75" i="36"/>
  <c r="CM75" i="36"/>
  <c r="CK91" i="36"/>
  <c r="CO91" i="36"/>
  <c r="CM91" i="36"/>
  <c r="CM98" i="36"/>
  <c r="CO98" i="36"/>
  <c r="CK98" i="36"/>
  <c r="CP99" i="36"/>
  <c r="CK103" i="36"/>
  <c r="CO103" i="36"/>
  <c r="CM103" i="36"/>
  <c r="CP117" i="36"/>
  <c r="CP132" i="36"/>
  <c r="CO141" i="36"/>
  <c r="CM141" i="36"/>
  <c r="CK141" i="36"/>
  <c r="CM162" i="36"/>
  <c r="CO162" i="36"/>
  <c r="CK162" i="36"/>
  <c r="CP163" i="36"/>
  <c r="CK167" i="36"/>
  <c r="CO167" i="36"/>
  <c r="CM167" i="36"/>
  <c r="CP181" i="36"/>
  <c r="CK13" i="36"/>
  <c r="CO14" i="36"/>
  <c r="CP14" i="36" s="1"/>
  <c r="CK18" i="36"/>
  <c r="CM23" i="36"/>
  <c r="CP24" i="36"/>
  <c r="CM25" i="36"/>
  <c r="CK29" i="36"/>
  <c r="CO30" i="36"/>
  <c r="CP30" i="36" s="1"/>
  <c r="CK34" i="36"/>
  <c r="CO35" i="36"/>
  <c r="CP35" i="36" s="1"/>
  <c r="CM39" i="36"/>
  <c r="CP40" i="36"/>
  <c r="CK45" i="36"/>
  <c r="CO46" i="36"/>
  <c r="CP46" i="36" s="1"/>
  <c r="CP51" i="36"/>
  <c r="CP53" i="36"/>
  <c r="CP57" i="36"/>
  <c r="CP69" i="36"/>
  <c r="CP83" i="36"/>
  <c r="CP85" i="36"/>
  <c r="CP89" i="36"/>
  <c r="CM114" i="36"/>
  <c r="CO114" i="36"/>
  <c r="CK114" i="36"/>
  <c r="CP115" i="36"/>
  <c r="CK119" i="36"/>
  <c r="CO119" i="36"/>
  <c r="CM119" i="36"/>
  <c r="CO157" i="36"/>
  <c r="CM157" i="36"/>
  <c r="CK157" i="36"/>
  <c r="CM178" i="36"/>
  <c r="CO178" i="36"/>
  <c r="CK178" i="36"/>
  <c r="CP179" i="36"/>
  <c r="CK183" i="36"/>
  <c r="CO183" i="36"/>
  <c r="CM183" i="36"/>
  <c r="CM393" i="36"/>
  <c r="CO393" i="36"/>
  <c r="CK393" i="36"/>
  <c r="CO189" i="36"/>
  <c r="CM189" i="36"/>
  <c r="CP198" i="36"/>
  <c r="CP201" i="36"/>
  <c r="CP245" i="36"/>
  <c r="CK457" i="36"/>
  <c r="CM457" i="36"/>
  <c r="CO457" i="36"/>
  <c r="CK97" i="36"/>
  <c r="CK102" i="36"/>
  <c r="CP105" i="36"/>
  <c r="CM107" i="36"/>
  <c r="CK113" i="36"/>
  <c r="CK118" i="36"/>
  <c r="CM123" i="36"/>
  <c r="CK129" i="36"/>
  <c r="CK134" i="36"/>
  <c r="CP137" i="36"/>
  <c r="CM139" i="36"/>
  <c r="CK145" i="36"/>
  <c r="CK150" i="36"/>
  <c r="CP153" i="36"/>
  <c r="CM155" i="36"/>
  <c r="CK161" i="36"/>
  <c r="CK166" i="36"/>
  <c r="CP169" i="36"/>
  <c r="CM171" i="36"/>
  <c r="CK177" i="36"/>
  <c r="CK182" i="36"/>
  <c r="CO185" i="36"/>
  <c r="CM185" i="36"/>
  <c r="CK189" i="36"/>
  <c r="CM190" i="36"/>
  <c r="CK190" i="36"/>
  <c r="CO197" i="36"/>
  <c r="CM197" i="36"/>
  <c r="CK197" i="36"/>
  <c r="CM230" i="36"/>
  <c r="CK230" i="36"/>
  <c r="CO230" i="36"/>
  <c r="CO253" i="36"/>
  <c r="CK253" i="36"/>
  <c r="CM253" i="36"/>
  <c r="CM306" i="36"/>
  <c r="CK306" i="36"/>
  <c r="CO306" i="36"/>
  <c r="CP48" i="36"/>
  <c r="CK53" i="36"/>
  <c r="CK58" i="36"/>
  <c r="CM63" i="36"/>
  <c r="CK69" i="36"/>
  <c r="CK74" i="36"/>
  <c r="CM79" i="36"/>
  <c r="CP80" i="36"/>
  <c r="CK85" i="36"/>
  <c r="CK90" i="36"/>
  <c r="CM95" i="36"/>
  <c r="CM97" i="36"/>
  <c r="CK101" i="36"/>
  <c r="CO102" i="36"/>
  <c r="CP102" i="36" s="1"/>
  <c r="CK106" i="36"/>
  <c r="CO107" i="36"/>
  <c r="CM111" i="36"/>
  <c r="CP112" i="36"/>
  <c r="CM113" i="36"/>
  <c r="CK117" i="36"/>
  <c r="CO118" i="36"/>
  <c r="CP118" i="36" s="1"/>
  <c r="CK122" i="36"/>
  <c r="CO123" i="36"/>
  <c r="CM127" i="36"/>
  <c r="CP128" i="36"/>
  <c r="CM129" i="36"/>
  <c r="CK133" i="36"/>
  <c r="CO134" i="36"/>
  <c r="CP134" i="36" s="1"/>
  <c r="CK138" i="36"/>
  <c r="CO139" i="36"/>
  <c r="CM143" i="36"/>
  <c r="CP144" i="36"/>
  <c r="CM145" i="36"/>
  <c r="CK149" i="36"/>
  <c r="CO150" i="36"/>
  <c r="CP150" i="36" s="1"/>
  <c r="CK154" i="36"/>
  <c r="CO155" i="36"/>
  <c r="CM159" i="36"/>
  <c r="CP160" i="36"/>
  <c r="CM161" i="36"/>
  <c r="CK165" i="36"/>
  <c r="CO166" i="36"/>
  <c r="CP166" i="36" s="1"/>
  <c r="CK170" i="36"/>
  <c r="CO171" i="36"/>
  <c r="CM175" i="36"/>
  <c r="CP176" i="36"/>
  <c r="CM177" i="36"/>
  <c r="CK181" i="36"/>
  <c r="CO182" i="36"/>
  <c r="CP182" i="36" s="1"/>
  <c r="CK185" i="36"/>
  <c r="CM186" i="36"/>
  <c r="CK186" i="36"/>
  <c r="CO190" i="36"/>
  <c r="CK203" i="36"/>
  <c r="CO203" i="36"/>
  <c r="CM203" i="36"/>
  <c r="CO209" i="36"/>
  <c r="CM209" i="36"/>
  <c r="CK209" i="36"/>
  <c r="CP272" i="36"/>
  <c r="CK275" i="36"/>
  <c r="CO275" i="36"/>
  <c r="CM275" i="36"/>
  <c r="CP326" i="36"/>
  <c r="CP327" i="36"/>
  <c r="CO467" i="36"/>
  <c r="CK467" i="36"/>
  <c r="CM467" i="36"/>
  <c r="CO191" i="36"/>
  <c r="CO195" i="36"/>
  <c r="CO199" i="36"/>
  <c r="CP199" i="36" s="1"/>
  <c r="CP204" i="36"/>
  <c r="CP206" i="36"/>
  <c r="CK219" i="36"/>
  <c r="CM219" i="36"/>
  <c r="CO221" i="36"/>
  <c r="CM221" i="36"/>
  <c r="CP228" i="36"/>
  <c r="CK231" i="36"/>
  <c r="CO231" i="36"/>
  <c r="CP244" i="36"/>
  <c r="CP256" i="36"/>
  <c r="CP257" i="36"/>
  <c r="CP276" i="36"/>
  <c r="CM286" i="36"/>
  <c r="CO286" i="36"/>
  <c r="CK286" i="36"/>
  <c r="CM290" i="36"/>
  <c r="CK290" i="36"/>
  <c r="CO290" i="36"/>
  <c r="CO297" i="36"/>
  <c r="CM297" i="36"/>
  <c r="CK297" i="36"/>
  <c r="CO317" i="36"/>
  <c r="CK317" i="36"/>
  <c r="CM317" i="36"/>
  <c r="CK323" i="36"/>
  <c r="CO323" i="36"/>
  <c r="CM323" i="36"/>
  <c r="CP339" i="36"/>
  <c r="CO343" i="36"/>
  <c r="CM343" i="36"/>
  <c r="CO351" i="36"/>
  <c r="CK351" i="36"/>
  <c r="CM351" i="36"/>
  <c r="CO376" i="36"/>
  <c r="CM376" i="36"/>
  <c r="CK376" i="36"/>
  <c r="CM385" i="36"/>
  <c r="CK385" i="36"/>
  <c r="CO385" i="36"/>
  <c r="CM214" i="36"/>
  <c r="CK214" i="36"/>
  <c r="CK217" i="36"/>
  <c r="CO219" i="36"/>
  <c r="CK221" i="36"/>
  <c r="CO225" i="36"/>
  <c r="CK225" i="36"/>
  <c r="CM227" i="36"/>
  <c r="CM231" i="36"/>
  <c r="CK238" i="36"/>
  <c r="CP240" i="36"/>
  <c r="CM242" i="36"/>
  <c r="CO242" i="36"/>
  <c r="CK242" i="36"/>
  <c r="CK243" i="36"/>
  <c r="CO243" i="36"/>
  <c r="CK259" i="36"/>
  <c r="CO259" i="36"/>
  <c r="CK263" i="36"/>
  <c r="CM263" i="36"/>
  <c r="CO263" i="36"/>
  <c r="CO265" i="36"/>
  <c r="CM265" i="36"/>
  <c r="CM270" i="36"/>
  <c r="CO270" i="36"/>
  <c r="CK270" i="36"/>
  <c r="CM274" i="36"/>
  <c r="CK274" i="36"/>
  <c r="CO274" i="36"/>
  <c r="CO281" i="36"/>
  <c r="CM281" i="36"/>
  <c r="CK281" i="36"/>
  <c r="CO301" i="36"/>
  <c r="CK301" i="36"/>
  <c r="CM301" i="36"/>
  <c r="CP304" i="36"/>
  <c r="CK307" i="36"/>
  <c r="CO307" i="36"/>
  <c r="CM307" i="36"/>
  <c r="CK343" i="36"/>
  <c r="CP350" i="36"/>
  <c r="CP354" i="36"/>
  <c r="CM369" i="36"/>
  <c r="CK369" i="36"/>
  <c r="CO369" i="36"/>
  <c r="CO372" i="36"/>
  <c r="CM372" i="36"/>
  <c r="CK372" i="36"/>
  <c r="CK434" i="36"/>
  <c r="CO434" i="36"/>
  <c r="CM434" i="36"/>
  <c r="CK201" i="36"/>
  <c r="CO202" i="36"/>
  <c r="CP202" i="36" s="1"/>
  <c r="CK206" i="36"/>
  <c r="CO207" i="36"/>
  <c r="CP207" i="36" s="1"/>
  <c r="CM211" i="36"/>
  <c r="CP212" i="36"/>
  <c r="CO214" i="36"/>
  <c r="CK215" i="36"/>
  <c r="CO215" i="36"/>
  <c r="CM217" i="36"/>
  <c r="CP222" i="36"/>
  <c r="CM225" i="36"/>
  <c r="CM226" i="36"/>
  <c r="CO226" i="36"/>
  <c r="CO227" i="36"/>
  <c r="CK235" i="36"/>
  <c r="CM235" i="36"/>
  <c r="CO237" i="36"/>
  <c r="CM237" i="36"/>
  <c r="CO238" i="36"/>
  <c r="CM243" i="36"/>
  <c r="CK247" i="36"/>
  <c r="CO247" i="36"/>
  <c r="CM247" i="36"/>
  <c r="CM254" i="36"/>
  <c r="CO254" i="36"/>
  <c r="CM258" i="36"/>
  <c r="CK258" i="36"/>
  <c r="CO258" i="36"/>
  <c r="CM259" i="36"/>
  <c r="CK265" i="36"/>
  <c r="CO285" i="36"/>
  <c r="CK285" i="36"/>
  <c r="CM285" i="36"/>
  <c r="CK291" i="36"/>
  <c r="CO291" i="36"/>
  <c r="CM291" i="36"/>
  <c r="CP308" i="36"/>
  <c r="CM318" i="36"/>
  <c r="CO318" i="36"/>
  <c r="CK318" i="36"/>
  <c r="CM322" i="36"/>
  <c r="CK322" i="36"/>
  <c r="CO322" i="36"/>
  <c r="CP362" i="36"/>
  <c r="CM401" i="36"/>
  <c r="CK401" i="36"/>
  <c r="CO401" i="36"/>
  <c r="CO404" i="36"/>
  <c r="CM404" i="36"/>
  <c r="CO408" i="36"/>
  <c r="CM408" i="36"/>
  <c r="CK426" i="36"/>
  <c r="CM426" i="36"/>
  <c r="CP255" i="36"/>
  <c r="CP261" i="36"/>
  <c r="CK279" i="36"/>
  <c r="CM279" i="36"/>
  <c r="CO279" i="36"/>
  <c r="CK295" i="36"/>
  <c r="CM295" i="36"/>
  <c r="CO295" i="36"/>
  <c r="CK311" i="36"/>
  <c r="CM311" i="36"/>
  <c r="CO311" i="36"/>
  <c r="CM340" i="36"/>
  <c r="CK340" i="36"/>
  <c r="CO340" i="36"/>
  <c r="CO347" i="36"/>
  <c r="CM347" i="36"/>
  <c r="CK357" i="36"/>
  <c r="CO357" i="36"/>
  <c r="CP378" i="36"/>
  <c r="CP384" i="36"/>
  <c r="CK386" i="36"/>
  <c r="CO386" i="36"/>
  <c r="CM386" i="36"/>
  <c r="CP398" i="36"/>
  <c r="CP400" i="36"/>
  <c r="CK418" i="36"/>
  <c r="CO418" i="36"/>
  <c r="CP445" i="36"/>
  <c r="CP466" i="36"/>
  <c r="CM472" i="36"/>
  <c r="CK472" i="36"/>
  <c r="CO472" i="36"/>
  <c r="CP220" i="36"/>
  <c r="CP236" i="36"/>
  <c r="CK241" i="36"/>
  <c r="CK246" i="36"/>
  <c r="CO249" i="36"/>
  <c r="CM249" i="36"/>
  <c r="CP260" i="36"/>
  <c r="CP271" i="36"/>
  <c r="CP273" i="36"/>
  <c r="CP277" i="36"/>
  <c r="CP287" i="36"/>
  <c r="CP289" i="36"/>
  <c r="CP293" i="36"/>
  <c r="CP321" i="36"/>
  <c r="CP325" i="36"/>
  <c r="CM332" i="36"/>
  <c r="CO332" i="36"/>
  <c r="CM336" i="36"/>
  <c r="CO336" i="36"/>
  <c r="CK347" i="36"/>
  <c r="CP349" i="36"/>
  <c r="CK353" i="36"/>
  <c r="CO353" i="36"/>
  <c r="CM357" i="36"/>
  <c r="CP366" i="36"/>
  <c r="CK382" i="36"/>
  <c r="CO382" i="36"/>
  <c r="CP387" i="36"/>
  <c r="CM417" i="36"/>
  <c r="CK417" i="36"/>
  <c r="CM418" i="36"/>
  <c r="CO432" i="36"/>
  <c r="CK432" i="36"/>
  <c r="CM432" i="36"/>
  <c r="CP470" i="36"/>
  <c r="CM480" i="36"/>
  <c r="CO480" i="36"/>
  <c r="CK480" i="36"/>
  <c r="CK257" i="36"/>
  <c r="CK262" i="36"/>
  <c r="CP268" i="36"/>
  <c r="CK273" i="36"/>
  <c r="CK278" i="36"/>
  <c r="CM283" i="36"/>
  <c r="CP284" i="36"/>
  <c r="CK289" i="36"/>
  <c r="CK294" i="36"/>
  <c r="CM299" i="36"/>
  <c r="CP300" i="36"/>
  <c r="CK305" i="36"/>
  <c r="CK310" i="36"/>
  <c r="CM315" i="36"/>
  <c r="CP316" i="36"/>
  <c r="CK321" i="36"/>
  <c r="CK327" i="36"/>
  <c r="CO335" i="36"/>
  <c r="CK335" i="36"/>
  <c r="CM337" i="36"/>
  <c r="CK348" i="36"/>
  <c r="CM356" i="36"/>
  <c r="CK356" i="36"/>
  <c r="CO364" i="36"/>
  <c r="CP364" i="36" s="1"/>
  <c r="CK364" i="36"/>
  <c r="CM365" i="36"/>
  <c r="CO365" i="36"/>
  <c r="CK374" i="36"/>
  <c r="CM374" i="36"/>
  <c r="CP379" i="36"/>
  <c r="CO380" i="36"/>
  <c r="CK380" i="36"/>
  <c r="CM380" i="36"/>
  <c r="CP383" i="36"/>
  <c r="CK414" i="36"/>
  <c r="CO414" i="36"/>
  <c r="CK441" i="36"/>
  <c r="CM441" i="36"/>
  <c r="CM444" i="36"/>
  <c r="CK444" i="36"/>
  <c r="CO463" i="36"/>
  <c r="CM463" i="36"/>
  <c r="CK463" i="36"/>
  <c r="CP465" i="36"/>
  <c r="CP471" i="36"/>
  <c r="CK329" i="36"/>
  <c r="CM329" i="36"/>
  <c r="CO331" i="36"/>
  <c r="CM331" i="36"/>
  <c r="CP338" i="36"/>
  <c r="CK341" i="36"/>
  <c r="CO341" i="36"/>
  <c r="CP348" i="36"/>
  <c r="CM352" i="36"/>
  <c r="CO352" i="36"/>
  <c r="CM361" i="36"/>
  <c r="CO361" i="36"/>
  <c r="CP368" i="36"/>
  <c r="CO396" i="36"/>
  <c r="CP396" i="36" s="1"/>
  <c r="CK396" i="36"/>
  <c r="CM397" i="36"/>
  <c r="CO397" i="36"/>
  <c r="CK406" i="36"/>
  <c r="CM406" i="36"/>
  <c r="CP411" i="36"/>
  <c r="CO412" i="36"/>
  <c r="CK412" i="36"/>
  <c r="CM412" i="36"/>
  <c r="CP415" i="36"/>
  <c r="CP431" i="36"/>
  <c r="CO439" i="36"/>
  <c r="CM439" i="36"/>
  <c r="CK439" i="36"/>
  <c r="CP474" i="36"/>
  <c r="CP487" i="36"/>
  <c r="CP330" i="36"/>
  <c r="CP346" i="36"/>
  <c r="CK358" i="36"/>
  <c r="CM358" i="36"/>
  <c r="CO360" i="36"/>
  <c r="CM360" i="36"/>
  <c r="CP363" i="36"/>
  <c r="CP367" i="36"/>
  <c r="CK370" i="36"/>
  <c r="CO370" i="36"/>
  <c r="CP370" i="36" s="1"/>
  <c r="CP377" i="36"/>
  <c r="CM381" i="36"/>
  <c r="CO381" i="36"/>
  <c r="CK390" i="36"/>
  <c r="CM390" i="36"/>
  <c r="CO392" i="36"/>
  <c r="CM392" i="36"/>
  <c r="CP395" i="36"/>
  <c r="CP399" i="36"/>
  <c r="CK402" i="36"/>
  <c r="CO402" i="36"/>
  <c r="CM413" i="36"/>
  <c r="CO413" i="36"/>
  <c r="CK422" i="36"/>
  <c r="CM422" i="36"/>
  <c r="CO424" i="36"/>
  <c r="CM424" i="36"/>
  <c r="CO428" i="36"/>
  <c r="CM428" i="36"/>
  <c r="CK437" i="36"/>
  <c r="CO437" i="36"/>
  <c r="CM437" i="36"/>
  <c r="CP446" i="36"/>
  <c r="CO447" i="36"/>
  <c r="CK447" i="36"/>
  <c r="CM448" i="36"/>
  <c r="CO448" i="36"/>
  <c r="CK448" i="36"/>
  <c r="CK449" i="36"/>
  <c r="CO449" i="36"/>
  <c r="CK461" i="36"/>
  <c r="CM461" i="36"/>
  <c r="CK469" i="36"/>
  <c r="CO469" i="36"/>
  <c r="CM469" i="36"/>
  <c r="CK473" i="36"/>
  <c r="CO473" i="36"/>
  <c r="CM473" i="36"/>
  <c r="CM488" i="36"/>
  <c r="CK488" i="36"/>
  <c r="CO488" i="36"/>
  <c r="CP359" i="36"/>
  <c r="CP375" i="36"/>
  <c r="CP391" i="36"/>
  <c r="CP407" i="36"/>
  <c r="CP423" i="36"/>
  <c r="CP429" i="36"/>
  <c r="CM433" i="36"/>
  <c r="CO433" i="36"/>
  <c r="CO443" i="36"/>
  <c r="CM443" i="36"/>
  <c r="CK453" i="36"/>
  <c r="CO453" i="36"/>
  <c r="CP453" i="36" s="1"/>
  <c r="CO455" i="36"/>
  <c r="CP455" i="36" s="1"/>
  <c r="CK455" i="36"/>
  <c r="CO459" i="36"/>
  <c r="CM459" i="36"/>
  <c r="CK459" i="36"/>
  <c r="CO491" i="36"/>
  <c r="CM491" i="36"/>
  <c r="CO497" i="36"/>
  <c r="CM497" i="36"/>
  <c r="CK497" i="36"/>
  <c r="CO501" i="36"/>
  <c r="CM501" i="36"/>
  <c r="CK501" i="36"/>
  <c r="CP427" i="36"/>
  <c r="CM452" i="36"/>
  <c r="CK452" i="36"/>
  <c r="CO483" i="36"/>
  <c r="CP483" i="36" s="1"/>
  <c r="CK483" i="36"/>
  <c r="CM484" i="36"/>
  <c r="CO484" i="36"/>
  <c r="CO493" i="36"/>
  <c r="CM493" i="36"/>
  <c r="CK493" i="36"/>
  <c r="CP442" i="36"/>
  <c r="CP458" i="36"/>
  <c r="CP464" i="36"/>
  <c r="CM468" i="36"/>
  <c r="CO468" i="36"/>
  <c r="CK477" i="36"/>
  <c r="CM477" i="36"/>
  <c r="CO479" i="36"/>
  <c r="CM479" i="36"/>
  <c r="CP482" i="36"/>
  <c r="CK489" i="36"/>
  <c r="CO489" i="36"/>
  <c r="CP499" i="36"/>
  <c r="CO505" i="36"/>
  <c r="CM505" i="36"/>
  <c r="CK505" i="36"/>
  <c r="CP462" i="36"/>
  <c r="CO492" i="36"/>
  <c r="CM492" i="36"/>
  <c r="CP495" i="36"/>
  <c r="CP503" i="36"/>
  <c r="CP494" i="36"/>
  <c r="CM496" i="36"/>
  <c r="CP498" i="36"/>
  <c r="CM500" i="36"/>
  <c r="CP502" i="36"/>
  <c r="CM504" i="36"/>
  <c r="BW14" i="36"/>
  <c r="CA14" i="36"/>
  <c r="CB14" i="36" s="1"/>
  <c r="BW22" i="36"/>
  <c r="CA22" i="36"/>
  <c r="CB22" i="36" s="1"/>
  <c r="BW30" i="36"/>
  <c r="CA30" i="36"/>
  <c r="CB30" i="36" s="1"/>
  <c r="BW38" i="36"/>
  <c r="CA38" i="36"/>
  <c r="CB38" i="36" s="1"/>
  <c r="BW46" i="36"/>
  <c r="CA46" i="36"/>
  <c r="CB46" i="36" s="1"/>
  <c r="BW54" i="36"/>
  <c r="CA54" i="36"/>
  <c r="CB54" i="36" s="1"/>
  <c r="CB63" i="36"/>
  <c r="CB67" i="36"/>
  <c r="CB73" i="36"/>
  <c r="CB80" i="36"/>
  <c r="CB89" i="36"/>
  <c r="CB96" i="36"/>
  <c r="CB99" i="36"/>
  <c r="CB105" i="36"/>
  <c r="CB112" i="36"/>
  <c r="CB128" i="36"/>
  <c r="CB131" i="36"/>
  <c r="CB137" i="36"/>
  <c r="CB144" i="36"/>
  <c r="CB152" i="36"/>
  <c r="CB157" i="36"/>
  <c r="CA12" i="36"/>
  <c r="BW12" i="36"/>
  <c r="CA20" i="36"/>
  <c r="BW20" i="36"/>
  <c r="CA28" i="36"/>
  <c r="BW28" i="36"/>
  <c r="CA36" i="36"/>
  <c r="BW36" i="36"/>
  <c r="CA44" i="36"/>
  <c r="BW44" i="36"/>
  <c r="CA52" i="36"/>
  <c r="BW52" i="36"/>
  <c r="CB55" i="36"/>
  <c r="CB71" i="36"/>
  <c r="CB77" i="36"/>
  <c r="CB87" i="36"/>
  <c r="CB125" i="36"/>
  <c r="CB135" i="36"/>
  <c r="CB141" i="36"/>
  <c r="BW10" i="36"/>
  <c r="CA10" i="36"/>
  <c r="CB10" i="36" s="1"/>
  <c r="BY12" i="36"/>
  <c r="CB13" i="36"/>
  <c r="BW18" i="36"/>
  <c r="CA18" i="36"/>
  <c r="CB18" i="36" s="1"/>
  <c r="BY20" i="36"/>
  <c r="CB21" i="36"/>
  <c r="BW26" i="36"/>
  <c r="CA26" i="36"/>
  <c r="CB26" i="36" s="1"/>
  <c r="BY28" i="36"/>
  <c r="CB29" i="36"/>
  <c r="BW34" i="36"/>
  <c r="CA34" i="36"/>
  <c r="CB34" i="36" s="1"/>
  <c r="BY36" i="36"/>
  <c r="CB37" i="36"/>
  <c r="BW42" i="36"/>
  <c r="CA42" i="36"/>
  <c r="CB42" i="36" s="1"/>
  <c r="BY44" i="36"/>
  <c r="CB45" i="36"/>
  <c r="BW50" i="36"/>
  <c r="CA50" i="36"/>
  <c r="CB50" i="36" s="1"/>
  <c r="BY52" i="36"/>
  <c r="CB53" i="36"/>
  <c r="CB57" i="36"/>
  <c r="CB61" i="36"/>
  <c r="CB65" i="36"/>
  <c r="CB72" i="36"/>
  <c r="CB81" i="36"/>
  <c r="CB91" i="36"/>
  <c r="CB97" i="36"/>
  <c r="CB107" i="36"/>
  <c r="CB123" i="36"/>
  <c r="CB129" i="36"/>
  <c r="CB136" i="36"/>
  <c r="CB145" i="36"/>
  <c r="CB153" i="36"/>
  <c r="CB156" i="36"/>
  <c r="CA8" i="36"/>
  <c r="BW8" i="36"/>
  <c r="CB11" i="36"/>
  <c r="CA16" i="36"/>
  <c r="CB16" i="36" s="1"/>
  <c r="BW16" i="36"/>
  <c r="CB19" i="36"/>
  <c r="CA24" i="36"/>
  <c r="BW24" i="36"/>
  <c r="CB27" i="36"/>
  <c r="CA32" i="36"/>
  <c r="BW32" i="36"/>
  <c r="CB35" i="36"/>
  <c r="CA40" i="36"/>
  <c r="BW40" i="36"/>
  <c r="CB43" i="36"/>
  <c r="CA48" i="36"/>
  <c r="CB48" i="36" s="1"/>
  <c r="BW48" i="36"/>
  <c r="CB51" i="36"/>
  <c r="CA56" i="36"/>
  <c r="CB56" i="36" s="1"/>
  <c r="BW56" i="36"/>
  <c r="CB69" i="36"/>
  <c r="CB79" i="36"/>
  <c r="CB85" i="36"/>
  <c r="CB95" i="36"/>
  <c r="CB101" i="36"/>
  <c r="CB111" i="36"/>
  <c r="CB117" i="36"/>
  <c r="CB127" i="36"/>
  <c r="CB133" i="36"/>
  <c r="CB143" i="36"/>
  <c r="CA58" i="36"/>
  <c r="CB58" i="36" s="1"/>
  <c r="BW60" i="36"/>
  <c r="CA62" i="36"/>
  <c r="CB62" i="36" s="1"/>
  <c r="BW64" i="36"/>
  <c r="CA66" i="36"/>
  <c r="CB66" i="36" s="1"/>
  <c r="BW68" i="36"/>
  <c r="CA70" i="36"/>
  <c r="CB70" i="36" s="1"/>
  <c r="BW72" i="36"/>
  <c r="CA74" i="36"/>
  <c r="BW76" i="36"/>
  <c r="CA78" i="36"/>
  <c r="BW80" i="36"/>
  <c r="CA82" i="36"/>
  <c r="BW84" i="36"/>
  <c r="CA86" i="36"/>
  <c r="CB86" i="36" s="1"/>
  <c r="BW88" i="36"/>
  <c r="CA90" i="36"/>
  <c r="BW92" i="36"/>
  <c r="CA94" i="36"/>
  <c r="CB94" i="36" s="1"/>
  <c r="BW96" i="36"/>
  <c r="CA98" i="36"/>
  <c r="BW100" i="36"/>
  <c r="CA102" i="36"/>
  <c r="CB102" i="36" s="1"/>
  <c r="BW104" i="36"/>
  <c r="CA106" i="36"/>
  <c r="BW108" i="36"/>
  <c r="CA110" i="36"/>
  <c r="BW112" i="36"/>
  <c r="CA114" i="36"/>
  <c r="BW116" i="36"/>
  <c r="CA118" i="36"/>
  <c r="CB118" i="36" s="1"/>
  <c r="BW120" i="36"/>
  <c r="CA122" i="36"/>
  <c r="CB122" i="36" s="1"/>
  <c r="BW124" i="36"/>
  <c r="CA126" i="36"/>
  <c r="CB126" i="36" s="1"/>
  <c r="BW128" i="36"/>
  <c r="CA130" i="36"/>
  <c r="CB130" i="36" s="1"/>
  <c r="BW132" i="36"/>
  <c r="CA134" i="36"/>
  <c r="CB134" i="36" s="1"/>
  <c r="BW136" i="36"/>
  <c r="CA138" i="36"/>
  <c r="BW140" i="36"/>
  <c r="CA142" i="36"/>
  <c r="BW144" i="36"/>
  <c r="CA146" i="36"/>
  <c r="BW148" i="36"/>
  <c r="CA150" i="36"/>
  <c r="CB150" i="36" s="1"/>
  <c r="BW152" i="36"/>
  <c r="CA154" i="36"/>
  <c r="CB154" i="36" s="1"/>
  <c r="BW156" i="36"/>
  <c r="CA158" i="36"/>
  <c r="BW160" i="36"/>
  <c r="CA162" i="36"/>
  <c r="BW162" i="36"/>
  <c r="CA170" i="36"/>
  <c r="CB170" i="36" s="1"/>
  <c r="BW170" i="36"/>
  <c r="CA178" i="36"/>
  <c r="CB178" i="36" s="1"/>
  <c r="BW178" i="36"/>
  <c r="CA186" i="36"/>
  <c r="CB186" i="36" s="1"/>
  <c r="BW186" i="36"/>
  <c r="CA194" i="36"/>
  <c r="BW194" i="36"/>
  <c r="CA202" i="36"/>
  <c r="CB202" i="36" s="1"/>
  <c r="BW202" i="36"/>
  <c r="CA210" i="36"/>
  <c r="BW210" i="36"/>
  <c r="CB213" i="36"/>
  <c r="CB219" i="36"/>
  <c r="CB237" i="36"/>
  <c r="CB245" i="36"/>
  <c r="BY60" i="36"/>
  <c r="BY64" i="36"/>
  <c r="BW168" i="36"/>
  <c r="CA168" i="36"/>
  <c r="BW176" i="36"/>
  <c r="CA176" i="36"/>
  <c r="BW184" i="36"/>
  <c r="CA184" i="36"/>
  <c r="BW192" i="36"/>
  <c r="CA192" i="36"/>
  <c r="BW200" i="36"/>
  <c r="CA200" i="36"/>
  <c r="BW208" i="36"/>
  <c r="CA208" i="36"/>
  <c r="BW216" i="36"/>
  <c r="CA216" i="36"/>
  <c r="CB223" i="36"/>
  <c r="CF507" i="36"/>
  <c r="CC508" i="36" s="1"/>
  <c r="BW58" i="36"/>
  <c r="BW62" i="36"/>
  <c r="BW66" i="36"/>
  <c r="BW70" i="36"/>
  <c r="BW74" i="36"/>
  <c r="BW78" i="36"/>
  <c r="BW82" i="36"/>
  <c r="BW86" i="36"/>
  <c r="BW90" i="36"/>
  <c r="BW94" i="36"/>
  <c r="BW98" i="36"/>
  <c r="BW102" i="36"/>
  <c r="BW106" i="36"/>
  <c r="BW110" i="36"/>
  <c r="BW114" i="36"/>
  <c r="BW118" i="36"/>
  <c r="BW122" i="36"/>
  <c r="BW126" i="36"/>
  <c r="BW130" i="36"/>
  <c r="BW134" i="36"/>
  <c r="BW138" i="36"/>
  <c r="BW142" i="36"/>
  <c r="BW146" i="36"/>
  <c r="BW150" i="36"/>
  <c r="BW154" i="36"/>
  <c r="BW158" i="36"/>
  <c r="CB161" i="36"/>
  <c r="CA166" i="36"/>
  <c r="CB166" i="36" s="1"/>
  <c r="BW166" i="36"/>
  <c r="BY168" i="36"/>
  <c r="CA174" i="36"/>
  <c r="CB174" i="36" s="1"/>
  <c r="BW174" i="36"/>
  <c r="BY176" i="36"/>
  <c r="CB177" i="36"/>
  <c r="CA182" i="36"/>
  <c r="BW182" i="36"/>
  <c r="BY184" i="36"/>
  <c r="CB185" i="36"/>
  <c r="CA190" i="36"/>
  <c r="BW190" i="36"/>
  <c r="BY192" i="36"/>
  <c r="CB194" i="36"/>
  <c r="CA198" i="36"/>
  <c r="CB198" i="36" s="1"/>
  <c r="BW198" i="36"/>
  <c r="BY200" i="36"/>
  <c r="CB201" i="36"/>
  <c r="CA206" i="36"/>
  <c r="CB206" i="36" s="1"/>
  <c r="BW206" i="36"/>
  <c r="BY208" i="36"/>
  <c r="CB209" i="36"/>
  <c r="CA214" i="36"/>
  <c r="BW214" i="36"/>
  <c r="BY216" i="36"/>
  <c r="CB227" i="36"/>
  <c r="CB241" i="36"/>
  <c r="CB160" i="36"/>
  <c r="BW164" i="36"/>
  <c r="CA164" i="36"/>
  <c r="BW172" i="36"/>
  <c r="CA172" i="36"/>
  <c r="BW180" i="36"/>
  <c r="CA180" i="36"/>
  <c r="CB183" i="36"/>
  <c r="BW188" i="36"/>
  <c r="CA188" i="36"/>
  <c r="CB188" i="36" s="1"/>
  <c r="CB191" i="36"/>
  <c r="BW196" i="36"/>
  <c r="CA196" i="36"/>
  <c r="CB199" i="36"/>
  <c r="BW204" i="36"/>
  <c r="CA204" i="36"/>
  <c r="BW212" i="36"/>
  <c r="CA212" i="36"/>
  <c r="CB215" i="36"/>
  <c r="BW218" i="36"/>
  <c r="CA220" i="36"/>
  <c r="BW222" i="36"/>
  <c r="CA224" i="36"/>
  <c r="BW226" i="36"/>
  <c r="CA228" i="36"/>
  <c r="BW230" i="36"/>
  <c r="CA232" i="36"/>
  <c r="BW234" i="36"/>
  <c r="CA236" i="36"/>
  <c r="BW238" i="36"/>
  <c r="CA240" i="36"/>
  <c r="BW242" i="36"/>
  <c r="CA244" i="36"/>
  <c r="BW246" i="36"/>
  <c r="CA248" i="36"/>
  <c r="BY249" i="36"/>
  <c r="CA257" i="36"/>
  <c r="CB257" i="36" s="1"/>
  <c r="BW257" i="36"/>
  <c r="CB260" i="36"/>
  <c r="CA265" i="36"/>
  <c r="BW265" i="36"/>
  <c r="CB268" i="36"/>
  <c r="BW275" i="36"/>
  <c r="CA275" i="36"/>
  <c r="CB278" i="36"/>
  <c r="BW283" i="36"/>
  <c r="CA283" i="36"/>
  <c r="CB283" i="36" s="1"/>
  <c r="BW291" i="36"/>
  <c r="CA291" i="36"/>
  <c r="CB294" i="36"/>
  <c r="BW299" i="36"/>
  <c r="CA299" i="36"/>
  <c r="CB302" i="36"/>
  <c r="BW307" i="36"/>
  <c r="CA307" i="36"/>
  <c r="CB310" i="36"/>
  <c r="BY218" i="36"/>
  <c r="BY222" i="36"/>
  <c r="BY226" i="36"/>
  <c r="BY230" i="36"/>
  <c r="BY234" i="36"/>
  <c r="BY238" i="36"/>
  <c r="BY242" i="36"/>
  <c r="BY246" i="36"/>
  <c r="CB250" i="36"/>
  <c r="BW255" i="36"/>
  <c r="CA255" i="36"/>
  <c r="BW263" i="36"/>
  <c r="CA263" i="36"/>
  <c r="CA273" i="36"/>
  <c r="BW273" i="36"/>
  <c r="CB276" i="36"/>
  <c r="CA281" i="36"/>
  <c r="BW281" i="36"/>
  <c r="CA289" i="36"/>
  <c r="BW289" i="36"/>
  <c r="CA297" i="36"/>
  <c r="BW297" i="36"/>
  <c r="CB300" i="36"/>
  <c r="CA305" i="36"/>
  <c r="BW305" i="36"/>
  <c r="CB308" i="36"/>
  <c r="BY313" i="36"/>
  <c r="BW313" i="36"/>
  <c r="CB315" i="36"/>
  <c r="BW250" i="36"/>
  <c r="CA253" i="36"/>
  <c r="CB253" i="36" s="1"/>
  <c r="BW253" i="36"/>
  <c r="BY255" i="36"/>
  <c r="CA261" i="36"/>
  <c r="CB261" i="36" s="1"/>
  <c r="BW261" i="36"/>
  <c r="BY263" i="36"/>
  <c r="CA269" i="36"/>
  <c r="CB269" i="36" s="1"/>
  <c r="BW269" i="36"/>
  <c r="BW271" i="36"/>
  <c r="CA271" i="36"/>
  <c r="CB271" i="36" s="1"/>
  <c r="BY273" i="36"/>
  <c r="BW279" i="36"/>
  <c r="CA279" i="36"/>
  <c r="CB279" i="36" s="1"/>
  <c r="BY281" i="36"/>
  <c r="BW287" i="36"/>
  <c r="CA287" i="36"/>
  <c r="CB287" i="36" s="1"/>
  <c r="BY289" i="36"/>
  <c r="BW295" i="36"/>
  <c r="CA295" i="36"/>
  <c r="CB295" i="36" s="1"/>
  <c r="BY297" i="36"/>
  <c r="BW303" i="36"/>
  <c r="CA303" i="36"/>
  <c r="CB303" i="36" s="1"/>
  <c r="BY305" i="36"/>
  <c r="BW311" i="36"/>
  <c r="CA311" i="36"/>
  <c r="CB311" i="36" s="1"/>
  <c r="CA313" i="36"/>
  <c r="CA316" i="36"/>
  <c r="BW316" i="36"/>
  <c r="BY316" i="36"/>
  <c r="CB319" i="36"/>
  <c r="CA320" i="36"/>
  <c r="BW320" i="36"/>
  <c r="BY320" i="36"/>
  <c r="BW251" i="36"/>
  <c r="CA251" i="36"/>
  <c r="BW259" i="36"/>
  <c r="CA259" i="36"/>
  <c r="CB259" i="36" s="1"/>
  <c r="BW267" i="36"/>
  <c r="CA267" i="36"/>
  <c r="CA277" i="36"/>
  <c r="CB277" i="36" s="1"/>
  <c r="BW277" i="36"/>
  <c r="CA285" i="36"/>
  <c r="BW285" i="36"/>
  <c r="CA293" i="36"/>
  <c r="BW293" i="36"/>
  <c r="CA301" i="36"/>
  <c r="BW301" i="36"/>
  <c r="CA309" i="36"/>
  <c r="CB309" i="36" s="1"/>
  <c r="BW309" i="36"/>
  <c r="BW318" i="36"/>
  <c r="CA318" i="36"/>
  <c r="CB318" i="36" s="1"/>
  <c r="BW326" i="36"/>
  <c r="CA326" i="36"/>
  <c r="CA328" i="36"/>
  <c r="BW328" i="36"/>
  <c r="CB333" i="36"/>
  <c r="BW342" i="36"/>
  <c r="CA342" i="36"/>
  <c r="CB342" i="36" s="1"/>
  <c r="CA344" i="36"/>
  <c r="BW344" i="36"/>
  <c r="CB355" i="36"/>
  <c r="BW358" i="36"/>
  <c r="CA358" i="36"/>
  <c r="CB358" i="36" s="1"/>
  <c r="BW366" i="36"/>
  <c r="CA366" i="36"/>
  <c r="CB366" i="36" s="1"/>
  <c r="BW374" i="36"/>
  <c r="CA374" i="36"/>
  <c r="CB374" i="36" s="1"/>
  <c r="CB377" i="36"/>
  <c r="BW382" i="36"/>
  <c r="CA382" i="36"/>
  <c r="CB382" i="36" s="1"/>
  <c r="CB387" i="36"/>
  <c r="CA324" i="36"/>
  <c r="BW324" i="36"/>
  <c r="CB329" i="36"/>
  <c r="BW338" i="36"/>
  <c r="CA338" i="36"/>
  <c r="CA340" i="36"/>
  <c r="BW340" i="36"/>
  <c r="BW354" i="36"/>
  <c r="CA354" i="36"/>
  <c r="CA356" i="36"/>
  <c r="BW356" i="36"/>
  <c r="CA364" i="36"/>
  <c r="BW364" i="36"/>
  <c r="CB367" i="36"/>
  <c r="CA372" i="36"/>
  <c r="BW372" i="36"/>
  <c r="CB375" i="36"/>
  <c r="CA380" i="36"/>
  <c r="BW380" i="36"/>
  <c r="BY386" i="36"/>
  <c r="BW386" i="36"/>
  <c r="CA386" i="36"/>
  <c r="BW314" i="36"/>
  <c r="CA314" i="36"/>
  <c r="CB314" i="36" s="1"/>
  <c r="BW322" i="36"/>
  <c r="CA322" i="36"/>
  <c r="CB322" i="36" s="1"/>
  <c r="BY324" i="36"/>
  <c r="CB325" i="36"/>
  <c r="CB331" i="36"/>
  <c r="BW334" i="36"/>
  <c r="CA334" i="36"/>
  <c r="CB334" i="36" s="1"/>
  <c r="CA336" i="36"/>
  <c r="CB336" i="36" s="1"/>
  <c r="BW336" i="36"/>
  <c r="BY338" i="36"/>
  <c r="BY340" i="36"/>
  <c r="CB341" i="36"/>
  <c r="CB347" i="36"/>
  <c r="BW350" i="36"/>
  <c r="CA350" i="36"/>
  <c r="CB350" i="36" s="1"/>
  <c r="CA352" i="36"/>
  <c r="CB352" i="36" s="1"/>
  <c r="BW352" i="36"/>
  <c r="BY354" i="36"/>
  <c r="BY356" i="36"/>
  <c r="CB357" i="36"/>
  <c r="BW362" i="36"/>
  <c r="CA362" i="36"/>
  <c r="CB362" i="36" s="1"/>
  <c r="BY364" i="36"/>
  <c r="CB365" i="36"/>
  <c r="BW370" i="36"/>
  <c r="CA370" i="36"/>
  <c r="CB370" i="36" s="1"/>
  <c r="BY372" i="36"/>
  <c r="CB373" i="36"/>
  <c r="BW378" i="36"/>
  <c r="CA378" i="36"/>
  <c r="CB378" i="36" s="1"/>
  <c r="BY380" i="36"/>
  <c r="BW390" i="36"/>
  <c r="CA390" i="36"/>
  <c r="BY390" i="36"/>
  <c r="BW330" i="36"/>
  <c r="CA330" i="36"/>
  <c r="CA332" i="36"/>
  <c r="BW332" i="36"/>
  <c r="CB337" i="36"/>
  <c r="BW346" i="36"/>
  <c r="CA346" i="36"/>
  <c r="CB346" i="36" s="1"/>
  <c r="CA348" i="36"/>
  <c r="CB348" i="36" s="1"/>
  <c r="BW348" i="36"/>
  <c r="CB353" i="36"/>
  <c r="CA360" i="36"/>
  <c r="BW360" i="36"/>
  <c r="CB363" i="36"/>
  <c r="CA368" i="36"/>
  <c r="BW368" i="36"/>
  <c r="CB371" i="36"/>
  <c r="CA376" i="36"/>
  <c r="BW376" i="36"/>
  <c r="CB379" i="36"/>
  <c r="CA384" i="36"/>
  <c r="CB384" i="36" s="1"/>
  <c r="BW384" i="36"/>
  <c r="BW388" i="36"/>
  <c r="CA392" i="36"/>
  <c r="BW392" i="36"/>
  <c r="CA400" i="36"/>
  <c r="BW400" i="36"/>
  <c r="CB403" i="36"/>
  <c r="CA408" i="36"/>
  <c r="BW408" i="36"/>
  <c r="CB413" i="36"/>
  <c r="CA430" i="36"/>
  <c r="BW430" i="36"/>
  <c r="BY430" i="36"/>
  <c r="CB433" i="36"/>
  <c r="CA446" i="36"/>
  <c r="BW446" i="36"/>
  <c r="BY446" i="36"/>
  <c r="CA477" i="36"/>
  <c r="BY477" i="36"/>
  <c r="BW477" i="36"/>
  <c r="CA493" i="36"/>
  <c r="BY493" i="36"/>
  <c r="BW493" i="36"/>
  <c r="BW398" i="36"/>
  <c r="CA398" i="36"/>
  <c r="BW406" i="36"/>
  <c r="CA406" i="36"/>
  <c r="CA418" i="36"/>
  <c r="BW418" i="36"/>
  <c r="CB421" i="36"/>
  <c r="CA434" i="36"/>
  <c r="BW434" i="36"/>
  <c r="BY434" i="36"/>
  <c r="CB437" i="36"/>
  <c r="CA450" i="36"/>
  <c r="BW450" i="36"/>
  <c r="BY450" i="36"/>
  <c r="CB453" i="36"/>
  <c r="CB490" i="36"/>
  <c r="CA396" i="36"/>
  <c r="BW396" i="36"/>
  <c r="BY398" i="36"/>
  <c r="CB399" i="36"/>
  <c r="CA404" i="36"/>
  <c r="BW404" i="36"/>
  <c r="BY406" i="36"/>
  <c r="CB407" i="36"/>
  <c r="CB411" i="36"/>
  <c r="BW414" i="36"/>
  <c r="CA414" i="36"/>
  <c r="CA416" i="36"/>
  <c r="CB416" i="36" s="1"/>
  <c r="BW416" i="36"/>
  <c r="BY418" i="36"/>
  <c r="CA422" i="36"/>
  <c r="BW422" i="36"/>
  <c r="BY422" i="36"/>
  <c r="CB425" i="36"/>
  <c r="CA438" i="36"/>
  <c r="BW438" i="36"/>
  <c r="BY438" i="36"/>
  <c r="CB441" i="36"/>
  <c r="CA454" i="36"/>
  <c r="BW454" i="36"/>
  <c r="BY454" i="36"/>
  <c r="CB457" i="36"/>
  <c r="BW394" i="36"/>
  <c r="CA394" i="36"/>
  <c r="CB397" i="36"/>
  <c r="BW402" i="36"/>
  <c r="CA402" i="36"/>
  <c r="CB405" i="36"/>
  <c r="BW410" i="36"/>
  <c r="CA410" i="36"/>
  <c r="CB410" i="36" s="1"/>
  <c r="CA412" i="36"/>
  <c r="BW412" i="36"/>
  <c r="CB417" i="36"/>
  <c r="CA426" i="36"/>
  <c r="BW426" i="36"/>
  <c r="BY426" i="36"/>
  <c r="CA442" i="36"/>
  <c r="BW442" i="36"/>
  <c r="BY442" i="36"/>
  <c r="CB445" i="36"/>
  <c r="CA458" i="36"/>
  <c r="BW458" i="36"/>
  <c r="BY458" i="36"/>
  <c r="CB468" i="36"/>
  <c r="CA485" i="36"/>
  <c r="BY485" i="36"/>
  <c r="BW485" i="36"/>
  <c r="BW424" i="36"/>
  <c r="CA424" i="36"/>
  <c r="BW432" i="36"/>
  <c r="CA432" i="36"/>
  <c r="CB432" i="36" s="1"/>
  <c r="BW440" i="36"/>
  <c r="CA440" i="36"/>
  <c r="BW448" i="36"/>
  <c r="CA448" i="36"/>
  <c r="BW456" i="36"/>
  <c r="CA456" i="36"/>
  <c r="CB456" i="36" s="1"/>
  <c r="CB470" i="36"/>
  <c r="CA473" i="36"/>
  <c r="BY473" i="36"/>
  <c r="BW473" i="36"/>
  <c r="CB498" i="36"/>
  <c r="CA419" i="36"/>
  <c r="BW420" i="36"/>
  <c r="CA420" i="36"/>
  <c r="CB423" i="36"/>
  <c r="BW428" i="36"/>
  <c r="CA428" i="36"/>
  <c r="CB431" i="36"/>
  <c r="BW436" i="36"/>
  <c r="CA436" i="36"/>
  <c r="CB439" i="36"/>
  <c r="BW444" i="36"/>
  <c r="CA444" i="36"/>
  <c r="CB444" i="36" s="1"/>
  <c r="CB447" i="36"/>
  <c r="BW452" i="36"/>
  <c r="CA452" i="36"/>
  <c r="CB452" i="36" s="1"/>
  <c r="CB462" i="36"/>
  <c r="CA465" i="36"/>
  <c r="BY465" i="36"/>
  <c r="BW465" i="36"/>
  <c r="CA481" i="36"/>
  <c r="BY481" i="36"/>
  <c r="BW481" i="36"/>
  <c r="CA461" i="36"/>
  <c r="BY461" i="36"/>
  <c r="BW461" i="36"/>
  <c r="CB466" i="36"/>
  <c r="CB494" i="36"/>
  <c r="CA497" i="36"/>
  <c r="BY497" i="36"/>
  <c r="BW497" i="36"/>
  <c r="CA505" i="36"/>
  <c r="BY505" i="36"/>
  <c r="BW505" i="36"/>
  <c r="CB499" i="36"/>
  <c r="CB502" i="36"/>
  <c r="CB504" i="36"/>
  <c r="BW459" i="36"/>
  <c r="CA459" i="36"/>
  <c r="CA469" i="36"/>
  <c r="BY469" i="36"/>
  <c r="BW469" i="36"/>
  <c r="CB474" i="36"/>
  <c r="CB478" i="36"/>
  <c r="CB482" i="36"/>
  <c r="CA489" i="36"/>
  <c r="BY489" i="36"/>
  <c r="BW489" i="36"/>
  <c r="CA501" i="36"/>
  <c r="BY501" i="36"/>
  <c r="BW501" i="36"/>
  <c r="CB506" i="36"/>
  <c r="CA463" i="36"/>
  <c r="CA467" i="36"/>
  <c r="CB467" i="36" s="1"/>
  <c r="CA471" i="36"/>
  <c r="CA475" i="36"/>
  <c r="BY476" i="36"/>
  <c r="CA479" i="36"/>
  <c r="BY480" i="36"/>
  <c r="CA483" i="36"/>
  <c r="BY484" i="36"/>
  <c r="CA487" i="36"/>
  <c r="CB487" i="36" s="1"/>
  <c r="BY488" i="36"/>
  <c r="CA491" i="36"/>
  <c r="BY492" i="36"/>
  <c r="CA495" i="36"/>
  <c r="BY496" i="36"/>
  <c r="BW486" i="36"/>
  <c r="BW490" i="36"/>
  <c r="BW494" i="36"/>
  <c r="BW498" i="36"/>
  <c r="BW502" i="36"/>
  <c r="BW506" i="36"/>
  <c r="BN12" i="36"/>
  <c r="BN18" i="36"/>
  <c r="BN28" i="36"/>
  <c r="BN34" i="36"/>
  <c r="BN16" i="36"/>
  <c r="BN22" i="36"/>
  <c r="BN32" i="36"/>
  <c r="BN38" i="36"/>
  <c r="BN10" i="36"/>
  <c r="BN20" i="36"/>
  <c r="BN26" i="36"/>
  <c r="BN36" i="36"/>
  <c r="BN8" i="36"/>
  <c r="BN14" i="36"/>
  <c r="BN24" i="36"/>
  <c r="BN30" i="36"/>
  <c r="BM125" i="36"/>
  <c r="BK125" i="36"/>
  <c r="BI125" i="36"/>
  <c r="BM173" i="36"/>
  <c r="BK173" i="36"/>
  <c r="BI173" i="36"/>
  <c r="BM181" i="36"/>
  <c r="BK181" i="36"/>
  <c r="BI181" i="36"/>
  <c r="BM189" i="36"/>
  <c r="BK189" i="36"/>
  <c r="BI189" i="36"/>
  <c r="BM197" i="36"/>
  <c r="BK197" i="36"/>
  <c r="BI197" i="36"/>
  <c r="BM234" i="36"/>
  <c r="BK234" i="36"/>
  <c r="BI234" i="36"/>
  <c r="BI7" i="36"/>
  <c r="BM9" i="36"/>
  <c r="BI11" i="36"/>
  <c r="BM13" i="36"/>
  <c r="BI15" i="36"/>
  <c r="BM17" i="36"/>
  <c r="BI19" i="36"/>
  <c r="BM21" i="36"/>
  <c r="BI23" i="36"/>
  <c r="BM25" i="36"/>
  <c r="BI27" i="36"/>
  <c r="BM29" i="36"/>
  <c r="BI31" i="36"/>
  <c r="BM33" i="36"/>
  <c r="BI35" i="36"/>
  <c r="BM37" i="36"/>
  <c r="BI39" i="36"/>
  <c r="BI40" i="36"/>
  <c r="BN43" i="36"/>
  <c r="BK45" i="36"/>
  <c r="BN46" i="36"/>
  <c r="BN48" i="36"/>
  <c r="BI51" i="36"/>
  <c r="BI56" i="36"/>
  <c r="BN59" i="36"/>
  <c r="BK61" i="36"/>
  <c r="BN62" i="36"/>
  <c r="BI67" i="36"/>
  <c r="BI72" i="36"/>
  <c r="BK77" i="36"/>
  <c r="BN80" i="36"/>
  <c r="BI83" i="36"/>
  <c r="BI88" i="36"/>
  <c r="BN91" i="36"/>
  <c r="BK93" i="36"/>
  <c r="BN94" i="36"/>
  <c r="BN96" i="36"/>
  <c r="BI99" i="36"/>
  <c r="BI104" i="36"/>
  <c r="BN107" i="36"/>
  <c r="BK109" i="36"/>
  <c r="BI111" i="36"/>
  <c r="BM111" i="36"/>
  <c r="BN111" i="36" s="1"/>
  <c r="BN118" i="36"/>
  <c r="BN126" i="36"/>
  <c r="BN134" i="36"/>
  <c r="BN142" i="36"/>
  <c r="BN150" i="36"/>
  <c r="BN158" i="36"/>
  <c r="BN174" i="36"/>
  <c r="BN190" i="36"/>
  <c r="BN206" i="36"/>
  <c r="BI216" i="36"/>
  <c r="BM216" i="36"/>
  <c r="BK216" i="36"/>
  <c r="BN237" i="36"/>
  <c r="BM250" i="36"/>
  <c r="BK250" i="36"/>
  <c r="BI250" i="36"/>
  <c r="BM270" i="36"/>
  <c r="BK270" i="36"/>
  <c r="BI270" i="36"/>
  <c r="BM286" i="36"/>
  <c r="BK286" i="36"/>
  <c r="BI286" i="36"/>
  <c r="BN350" i="36"/>
  <c r="BM113" i="36"/>
  <c r="BI113" i="36"/>
  <c r="BM149" i="36"/>
  <c r="BK149" i="36"/>
  <c r="BI149" i="36"/>
  <c r="BK7" i="36"/>
  <c r="BN9" i="36"/>
  <c r="BK11" i="36"/>
  <c r="BN13" i="36"/>
  <c r="BK15" i="36"/>
  <c r="BN17" i="36"/>
  <c r="BK19" i="36"/>
  <c r="BN21" i="36"/>
  <c r="BK23" i="36"/>
  <c r="BN25" i="36"/>
  <c r="BK27" i="36"/>
  <c r="BN29" i="36"/>
  <c r="BK31" i="36"/>
  <c r="BN33" i="36"/>
  <c r="BK35" i="36"/>
  <c r="BN37" i="36"/>
  <c r="BK39" i="36"/>
  <c r="BM40" i="36"/>
  <c r="BN40" i="36" s="1"/>
  <c r="BN41" i="36"/>
  <c r="BM45" i="36"/>
  <c r="BK51" i="36"/>
  <c r="BM56" i="36"/>
  <c r="BN56" i="36" s="1"/>
  <c r="BN57" i="36"/>
  <c r="BM61" i="36"/>
  <c r="BK67" i="36"/>
  <c r="BM72" i="36"/>
  <c r="BN72" i="36" s="1"/>
  <c r="BN73" i="36"/>
  <c r="BM77" i="36"/>
  <c r="BK83" i="36"/>
  <c r="BM88" i="36"/>
  <c r="BN88" i="36" s="1"/>
  <c r="BN89" i="36"/>
  <c r="BM93" i="36"/>
  <c r="BK99" i="36"/>
  <c r="BM104" i="36"/>
  <c r="BN104" i="36" s="1"/>
  <c r="BM109" i="36"/>
  <c r="BN112" i="36"/>
  <c r="BM121" i="36"/>
  <c r="BK121" i="36"/>
  <c r="BI121" i="36"/>
  <c r="BM129" i="36"/>
  <c r="BK129" i="36"/>
  <c r="BI129" i="36"/>
  <c r="BM137" i="36"/>
  <c r="BK137" i="36"/>
  <c r="BI137" i="36"/>
  <c r="BM145" i="36"/>
  <c r="BK145" i="36"/>
  <c r="BI145" i="36"/>
  <c r="BM153" i="36"/>
  <c r="BK153" i="36"/>
  <c r="BI153" i="36"/>
  <c r="BM161" i="36"/>
  <c r="BK161" i="36"/>
  <c r="BI161" i="36"/>
  <c r="BM169" i="36"/>
  <c r="BK169" i="36"/>
  <c r="BI169" i="36"/>
  <c r="BM177" i="36"/>
  <c r="BK177" i="36"/>
  <c r="BI177" i="36"/>
  <c r="BM185" i="36"/>
  <c r="BK185" i="36"/>
  <c r="BI185" i="36"/>
  <c r="BM193" i="36"/>
  <c r="BK193" i="36"/>
  <c r="BI193" i="36"/>
  <c r="BM201" i="36"/>
  <c r="BK201" i="36"/>
  <c r="BI201" i="36"/>
  <c r="BM209" i="36"/>
  <c r="BK209" i="36"/>
  <c r="BI209" i="36"/>
  <c r="BK211" i="36"/>
  <c r="BM211" i="36"/>
  <c r="BI211" i="36"/>
  <c r="BN223" i="36"/>
  <c r="BM117" i="36"/>
  <c r="BK117" i="36"/>
  <c r="BI117" i="36"/>
  <c r="BM133" i="36"/>
  <c r="BK133" i="36"/>
  <c r="BI133" i="36"/>
  <c r="BM141" i="36"/>
  <c r="BK141" i="36"/>
  <c r="BI141" i="36"/>
  <c r="BM157" i="36"/>
  <c r="BK157" i="36"/>
  <c r="BI157" i="36"/>
  <c r="BM165" i="36"/>
  <c r="BK165" i="36"/>
  <c r="BI165" i="36"/>
  <c r="BM205" i="36"/>
  <c r="BK205" i="36"/>
  <c r="BI205" i="36"/>
  <c r="BN255" i="36"/>
  <c r="BI43" i="36"/>
  <c r="BM44" i="36"/>
  <c r="BN44" i="36" s="1"/>
  <c r="BI48" i="36"/>
  <c r="BM49" i="36"/>
  <c r="BN49" i="36" s="1"/>
  <c r="BK53" i="36"/>
  <c r="BN54" i="36"/>
  <c r="BK55" i="36"/>
  <c r="BI59" i="36"/>
  <c r="BM60" i="36"/>
  <c r="BN60" i="36" s="1"/>
  <c r="BI64" i="36"/>
  <c r="BK69" i="36"/>
  <c r="BK71" i="36"/>
  <c r="BI75" i="36"/>
  <c r="BI80" i="36"/>
  <c r="BK85" i="36"/>
  <c r="BN86" i="36"/>
  <c r="BK87" i="36"/>
  <c r="BI91" i="36"/>
  <c r="BM92" i="36"/>
  <c r="BN92" i="36" s="1"/>
  <c r="BI96" i="36"/>
  <c r="BK101" i="36"/>
  <c r="BK103" i="36"/>
  <c r="BI107" i="36"/>
  <c r="BM108" i="36"/>
  <c r="BN108" i="36" s="1"/>
  <c r="BN122" i="36"/>
  <c r="BN130" i="36"/>
  <c r="BN138" i="36"/>
  <c r="BN146" i="36"/>
  <c r="BN154" i="36"/>
  <c r="BN178" i="36"/>
  <c r="BN186" i="36"/>
  <c r="BN194" i="36"/>
  <c r="BN219" i="36"/>
  <c r="BN239" i="36"/>
  <c r="BM262" i="36"/>
  <c r="BK262" i="36"/>
  <c r="BI262" i="36"/>
  <c r="BM278" i="36"/>
  <c r="BK278" i="36"/>
  <c r="BI278" i="36"/>
  <c r="BN318" i="36"/>
  <c r="BM115" i="36"/>
  <c r="BM119" i="36"/>
  <c r="BN119" i="36" s="1"/>
  <c r="BM123" i="36"/>
  <c r="BM127" i="36"/>
  <c r="BM131" i="36"/>
  <c r="BM135" i="36"/>
  <c r="BM139" i="36"/>
  <c r="BM143" i="36"/>
  <c r="BM147" i="36"/>
  <c r="BM151" i="36"/>
  <c r="BM155" i="36"/>
  <c r="BM159" i="36"/>
  <c r="BM163" i="36"/>
  <c r="BM167" i="36"/>
  <c r="BM171" i="36"/>
  <c r="BM175" i="36"/>
  <c r="BM179" i="36"/>
  <c r="BM183" i="36"/>
  <c r="BN183" i="36" s="1"/>
  <c r="BM187" i="36"/>
  <c r="BN187" i="36" s="1"/>
  <c r="BM191" i="36"/>
  <c r="BM195" i="36"/>
  <c r="BM199" i="36"/>
  <c r="BM203" i="36"/>
  <c r="BM207" i="36"/>
  <c r="BM214" i="36"/>
  <c r="BI214" i="36"/>
  <c r="BN217" i="36"/>
  <c r="BM222" i="36"/>
  <c r="BK222" i="36"/>
  <c r="BI222" i="36"/>
  <c r="BM238" i="36"/>
  <c r="BK238" i="36"/>
  <c r="BI238" i="36"/>
  <c r="BN243" i="36"/>
  <c r="BM254" i="36"/>
  <c r="BK254" i="36"/>
  <c r="BI254" i="36"/>
  <c r="BN263" i="36"/>
  <c r="BN287" i="36"/>
  <c r="BI431" i="36"/>
  <c r="BM431" i="36"/>
  <c r="BK431" i="36"/>
  <c r="BI212" i="36"/>
  <c r="BM212" i="36"/>
  <c r="BN215" i="36"/>
  <c r="BI220" i="36"/>
  <c r="BM220" i="36"/>
  <c r="BM226" i="36"/>
  <c r="BK226" i="36"/>
  <c r="BI226" i="36"/>
  <c r="BN231" i="36"/>
  <c r="BM242" i="36"/>
  <c r="BK242" i="36"/>
  <c r="BI242" i="36"/>
  <c r="BN247" i="36"/>
  <c r="BM258" i="36"/>
  <c r="BK258" i="36"/>
  <c r="BI258" i="36"/>
  <c r="BM266" i="36"/>
  <c r="BK266" i="36"/>
  <c r="BI266" i="36"/>
  <c r="BM274" i="36"/>
  <c r="BK274" i="36"/>
  <c r="BI274" i="36"/>
  <c r="BM282" i="36"/>
  <c r="BK282" i="36"/>
  <c r="BI282" i="36"/>
  <c r="BM290" i="36"/>
  <c r="BK290" i="36"/>
  <c r="BI290" i="36"/>
  <c r="BN294" i="36"/>
  <c r="BN304" i="36"/>
  <c r="BN336" i="36"/>
  <c r="BN352" i="36"/>
  <c r="BN368" i="36"/>
  <c r="BN381" i="36"/>
  <c r="BK212" i="36"/>
  <c r="BM218" i="36"/>
  <c r="BN218" i="36" s="1"/>
  <c r="BI218" i="36"/>
  <c r="BK220" i="36"/>
  <c r="BM230" i="36"/>
  <c r="BK230" i="36"/>
  <c r="BI230" i="36"/>
  <c r="BN235" i="36"/>
  <c r="BM246" i="36"/>
  <c r="BK246" i="36"/>
  <c r="BI246" i="36"/>
  <c r="BN251" i="36"/>
  <c r="BN259" i="36"/>
  <c r="BN267" i="36"/>
  <c r="BN275" i="36"/>
  <c r="BN283" i="36"/>
  <c r="BN291" i="36"/>
  <c r="BM299" i="36"/>
  <c r="BK299" i="36"/>
  <c r="BI299" i="36"/>
  <c r="BM315" i="36"/>
  <c r="BK315" i="36"/>
  <c r="BI315" i="36"/>
  <c r="BM331" i="36"/>
  <c r="BK331" i="36"/>
  <c r="BI331" i="36"/>
  <c r="BM347" i="36"/>
  <c r="BK347" i="36"/>
  <c r="BI347" i="36"/>
  <c r="BM363" i="36"/>
  <c r="BK363" i="36"/>
  <c r="BI363" i="36"/>
  <c r="BM224" i="36"/>
  <c r="BM228" i="36"/>
  <c r="BM232" i="36"/>
  <c r="BM236" i="36"/>
  <c r="BM240" i="36"/>
  <c r="BM244" i="36"/>
  <c r="BM248" i="36"/>
  <c r="BM252" i="36"/>
  <c r="BM256" i="36"/>
  <c r="BN256" i="36" s="1"/>
  <c r="BM260" i="36"/>
  <c r="BM264" i="36"/>
  <c r="BM268" i="36"/>
  <c r="BM272" i="36"/>
  <c r="BM276" i="36"/>
  <c r="BN276" i="36" s="1"/>
  <c r="BM280" i="36"/>
  <c r="BN280" i="36" s="1"/>
  <c r="BM284" i="36"/>
  <c r="BM288" i="36"/>
  <c r="BM292" i="36"/>
  <c r="BI297" i="36"/>
  <c r="BM297" i="36"/>
  <c r="BN297" i="36" s="1"/>
  <c r="BM303" i="36"/>
  <c r="BK303" i="36"/>
  <c r="BI303" i="36"/>
  <c r="BN308" i="36"/>
  <c r="BM319" i="36"/>
  <c r="BK319" i="36"/>
  <c r="BI319" i="36"/>
  <c r="BN324" i="36"/>
  <c r="BM335" i="36"/>
  <c r="BK335" i="36"/>
  <c r="BI335" i="36"/>
  <c r="BN340" i="36"/>
  <c r="BM351" i="36"/>
  <c r="BK351" i="36"/>
  <c r="BI351" i="36"/>
  <c r="BN356" i="36"/>
  <c r="BM367" i="36"/>
  <c r="BK367" i="36"/>
  <c r="BI367" i="36"/>
  <c r="BN372" i="36"/>
  <c r="BM384" i="36"/>
  <c r="BK384" i="36"/>
  <c r="BI384" i="36"/>
  <c r="BM295" i="36"/>
  <c r="BI295" i="36"/>
  <c r="BN298" i="36"/>
  <c r="BM307" i="36"/>
  <c r="BK307" i="36"/>
  <c r="BI307" i="36"/>
  <c r="BM323" i="36"/>
  <c r="BK323" i="36"/>
  <c r="BI323" i="36"/>
  <c r="BN328" i="36"/>
  <c r="BM339" i="36"/>
  <c r="BK339" i="36"/>
  <c r="BI339" i="36"/>
  <c r="BM355" i="36"/>
  <c r="BK355" i="36"/>
  <c r="BI355" i="36"/>
  <c r="BN360" i="36"/>
  <c r="BM371" i="36"/>
  <c r="BK371" i="36"/>
  <c r="BI371" i="36"/>
  <c r="BN409" i="36"/>
  <c r="BN419" i="36"/>
  <c r="BN444" i="36"/>
  <c r="BI293" i="36"/>
  <c r="BM293" i="36"/>
  <c r="BN293" i="36" s="1"/>
  <c r="BK295" i="36"/>
  <c r="BN300" i="36"/>
  <c r="BM311" i="36"/>
  <c r="BK311" i="36"/>
  <c r="BI311" i="36"/>
  <c r="BN316" i="36"/>
  <c r="BM327" i="36"/>
  <c r="BK327" i="36"/>
  <c r="BI327" i="36"/>
  <c r="BM343" i="36"/>
  <c r="BK343" i="36"/>
  <c r="BI343" i="36"/>
  <c r="BN348" i="36"/>
  <c r="BM359" i="36"/>
  <c r="BK359" i="36"/>
  <c r="BI359" i="36"/>
  <c r="BN364" i="36"/>
  <c r="BM375" i="36"/>
  <c r="BK375" i="36"/>
  <c r="BI375" i="36"/>
  <c r="BN397" i="36"/>
  <c r="BM404" i="36"/>
  <c r="BK404" i="36"/>
  <c r="BI404" i="36"/>
  <c r="BM457" i="36"/>
  <c r="BK457" i="36"/>
  <c r="BI457" i="36"/>
  <c r="BM301" i="36"/>
  <c r="BN301" i="36" s="1"/>
  <c r="BM305" i="36"/>
  <c r="BM309" i="36"/>
  <c r="BM313" i="36"/>
  <c r="BM317" i="36"/>
  <c r="BN317" i="36" s="1"/>
  <c r="BM321" i="36"/>
  <c r="BM325" i="36"/>
  <c r="BM329" i="36"/>
  <c r="BM333" i="36"/>
  <c r="BN333" i="36" s="1"/>
  <c r="BM337" i="36"/>
  <c r="BM341" i="36"/>
  <c r="BN341" i="36" s="1"/>
  <c r="BM345" i="36"/>
  <c r="BM349" i="36"/>
  <c r="BN349" i="36" s="1"/>
  <c r="BM353" i="36"/>
  <c r="BM357" i="36"/>
  <c r="BM361" i="36"/>
  <c r="BM365" i="36"/>
  <c r="BN365" i="36" s="1"/>
  <c r="BM369" i="36"/>
  <c r="BM373" i="36"/>
  <c r="BM376" i="36"/>
  <c r="BK376" i="36"/>
  <c r="BN377" i="36"/>
  <c r="BM380" i="36"/>
  <c r="BK380" i="36"/>
  <c r="BI380" i="36"/>
  <c r="BM388" i="36"/>
  <c r="BK388" i="36"/>
  <c r="BI388" i="36"/>
  <c r="BN393" i="36"/>
  <c r="BM396" i="36"/>
  <c r="BK396" i="36"/>
  <c r="BI396" i="36"/>
  <c r="BM408" i="36"/>
  <c r="BK408" i="36"/>
  <c r="BI408" i="36"/>
  <c r="BN413" i="36"/>
  <c r="BM420" i="36"/>
  <c r="BK420" i="36"/>
  <c r="BI420" i="36"/>
  <c r="BM392" i="36"/>
  <c r="BK392" i="36"/>
  <c r="BI392" i="36"/>
  <c r="BM412" i="36"/>
  <c r="BK412" i="36"/>
  <c r="BI412" i="36"/>
  <c r="BN434" i="36"/>
  <c r="BI461" i="36"/>
  <c r="BM461" i="36"/>
  <c r="BK461" i="36"/>
  <c r="BM481" i="36"/>
  <c r="BK481" i="36"/>
  <c r="BI481" i="36"/>
  <c r="BM400" i="36"/>
  <c r="BK400" i="36"/>
  <c r="BI400" i="36"/>
  <c r="BM416" i="36"/>
  <c r="BK416" i="36"/>
  <c r="BI416" i="36"/>
  <c r="BM424" i="36"/>
  <c r="BK424" i="36"/>
  <c r="BI424" i="36"/>
  <c r="BM441" i="36"/>
  <c r="BK441" i="36"/>
  <c r="BI441" i="36"/>
  <c r="BM378" i="36"/>
  <c r="BK379" i="36"/>
  <c r="BM382" i="36"/>
  <c r="BK383" i="36"/>
  <c r="BM386" i="36"/>
  <c r="BK387" i="36"/>
  <c r="BN389" i="36"/>
  <c r="BM390" i="36"/>
  <c r="BK391" i="36"/>
  <c r="BM394" i="36"/>
  <c r="BN394" i="36" s="1"/>
  <c r="BK395" i="36"/>
  <c r="BM398" i="36"/>
  <c r="BM402" i="36"/>
  <c r="BM406" i="36"/>
  <c r="BN406" i="36" s="1"/>
  <c r="BM410" i="36"/>
  <c r="BM414" i="36"/>
  <c r="BN414" i="36" s="1"/>
  <c r="BM418" i="36"/>
  <c r="BM422" i="36"/>
  <c r="BM426" i="36"/>
  <c r="BM429" i="36"/>
  <c r="BI429" i="36"/>
  <c r="BM437" i="36"/>
  <c r="BI437" i="36"/>
  <c r="BM445" i="36"/>
  <c r="BK445" i="36"/>
  <c r="BI445" i="36"/>
  <c r="BN450" i="36"/>
  <c r="BN459" i="36"/>
  <c r="BM501" i="36"/>
  <c r="BK501" i="36"/>
  <c r="BI501" i="36"/>
  <c r="BI377" i="36"/>
  <c r="BI381" i="36"/>
  <c r="BI393" i="36"/>
  <c r="BI427" i="36"/>
  <c r="BM427" i="36"/>
  <c r="BN430" i="36"/>
  <c r="BI435" i="36"/>
  <c r="BM435" i="36"/>
  <c r="BN438" i="36"/>
  <c r="BM449" i="36"/>
  <c r="BK449" i="36"/>
  <c r="BI449" i="36"/>
  <c r="BN454" i="36"/>
  <c r="BK427" i="36"/>
  <c r="BM433" i="36"/>
  <c r="BI433" i="36"/>
  <c r="BK435" i="36"/>
  <c r="BN442" i="36"/>
  <c r="BM453" i="36"/>
  <c r="BK453" i="36"/>
  <c r="BI453" i="36"/>
  <c r="BM467" i="36"/>
  <c r="BK467" i="36"/>
  <c r="BI467" i="36"/>
  <c r="BK472" i="36"/>
  <c r="BM472" i="36"/>
  <c r="BI472" i="36"/>
  <c r="BM493" i="36"/>
  <c r="BK493" i="36"/>
  <c r="BI493" i="36"/>
  <c r="BM439" i="36"/>
  <c r="BN439" i="36" s="1"/>
  <c r="BM443" i="36"/>
  <c r="BM447" i="36"/>
  <c r="BM451" i="36"/>
  <c r="BM455" i="36"/>
  <c r="BN462" i="36"/>
  <c r="BK463" i="36"/>
  <c r="BM468" i="36"/>
  <c r="BN468" i="36" s="1"/>
  <c r="BM485" i="36"/>
  <c r="BK485" i="36"/>
  <c r="BI485" i="36"/>
  <c r="BN491" i="36"/>
  <c r="BN499" i="36"/>
  <c r="BM489" i="36"/>
  <c r="BK489" i="36"/>
  <c r="BI489" i="36"/>
  <c r="BM497" i="36"/>
  <c r="BK497" i="36"/>
  <c r="BI497" i="36"/>
  <c r="BM505" i="36"/>
  <c r="BK505" i="36"/>
  <c r="BI505" i="36"/>
  <c r="BI459" i="36"/>
  <c r="BI464" i="36"/>
  <c r="BK469" i="36"/>
  <c r="BN470" i="36"/>
  <c r="BK473" i="36"/>
  <c r="BI473" i="36"/>
  <c r="BM477" i="36"/>
  <c r="BK477" i="36"/>
  <c r="BI477" i="36"/>
  <c r="BN503" i="36"/>
  <c r="BN474" i="36"/>
  <c r="BK476" i="36"/>
  <c r="BM479" i="36"/>
  <c r="BK480" i="36"/>
  <c r="BN482" i="36"/>
  <c r="BM483" i="36"/>
  <c r="BK484" i="36"/>
  <c r="BN486" i="36"/>
  <c r="BM487" i="36"/>
  <c r="BK488" i="36"/>
  <c r="BK492" i="36"/>
  <c r="BN494" i="36"/>
  <c r="BK496" i="36"/>
  <c r="BN498" i="36"/>
  <c r="BK500" i="36"/>
  <c r="BN502" i="36"/>
  <c r="BK504" i="36"/>
  <c r="BN506" i="36"/>
  <c r="AZ8" i="36"/>
  <c r="AZ14" i="36"/>
  <c r="AZ12" i="36"/>
  <c r="AZ18" i="36"/>
  <c r="AZ30" i="36"/>
  <c r="AZ16" i="36"/>
  <c r="AZ22" i="36"/>
  <c r="AZ24" i="36"/>
  <c r="AZ10" i="36"/>
  <c r="AZ20" i="36"/>
  <c r="AZ26" i="36"/>
  <c r="AZ74" i="36"/>
  <c r="AY93" i="36"/>
  <c r="AU93" i="36"/>
  <c r="AZ142" i="36"/>
  <c r="AY169" i="36"/>
  <c r="AW169" i="36"/>
  <c r="AU169" i="36"/>
  <c r="AZ174" i="36"/>
  <c r="AY185" i="36"/>
  <c r="AW185" i="36"/>
  <c r="AU185" i="36"/>
  <c r="AZ198" i="36"/>
  <c r="AY241" i="36"/>
  <c r="AW241" i="36"/>
  <c r="AU241" i="36"/>
  <c r="AZ431" i="36"/>
  <c r="AU7" i="36"/>
  <c r="AY9" i="36"/>
  <c r="AU11" i="36"/>
  <c r="AY13" i="36"/>
  <c r="AU15" i="36"/>
  <c r="AY17" i="36"/>
  <c r="AU19" i="36"/>
  <c r="AY21" i="36"/>
  <c r="AU23" i="36"/>
  <c r="AY25" i="36"/>
  <c r="AU27" i="36"/>
  <c r="AY29" i="36"/>
  <c r="AU31" i="36"/>
  <c r="AY33" i="36"/>
  <c r="AW34" i="36"/>
  <c r="AU35" i="36"/>
  <c r="AZ36" i="36"/>
  <c r="AW38" i="36"/>
  <c r="AU39" i="36"/>
  <c r="AZ40" i="36"/>
  <c r="AW42" i="36"/>
  <c r="AU43" i="36"/>
  <c r="AZ44" i="36"/>
  <c r="AW46" i="36"/>
  <c r="AU47" i="36"/>
  <c r="AZ48" i="36"/>
  <c r="AW50" i="36"/>
  <c r="AU51" i="36"/>
  <c r="AZ52" i="36"/>
  <c r="AW54" i="36"/>
  <c r="AU55" i="36"/>
  <c r="AZ56" i="36"/>
  <c r="AW58" i="36"/>
  <c r="AU59" i="36"/>
  <c r="AZ60" i="36"/>
  <c r="AW62" i="36"/>
  <c r="AU63" i="36"/>
  <c r="AZ64" i="36"/>
  <c r="AW66" i="36"/>
  <c r="AU67" i="36"/>
  <c r="AZ68" i="36"/>
  <c r="AW70" i="36"/>
  <c r="AU71" i="36"/>
  <c r="AZ72" i="36"/>
  <c r="AU75" i="36"/>
  <c r="AU83" i="36"/>
  <c r="AY83" i="36"/>
  <c r="AZ86" i="36"/>
  <c r="AU91" i="36"/>
  <c r="AY91" i="36"/>
  <c r="AZ91" i="36" s="1"/>
  <c r="AW93" i="36"/>
  <c r="AZ98" i="36"/>
  <c r="AY109" i="36"/>
  <c r="AW109" i="36"/>
  <c r="AU109" i="36"/>
  <c r="AZ114" i="36"/>
  <c r="AY125" i="36"/>
  <c r="AW125" i="36"/>
  <c r="AU125" i="36"/>
  <c r="AY141" i="36"/>
  <c r="AW141" i="36"/>
  <c r="AU141" i="36"/>
  <c r="AZ146" i="36"/>
  <c r="AY157" i="36"/>
  <c r="AW157" i="36"/>
  <c r="AU157" i="36"/>
  <c r="AZ162" i="36"/>
  <c r="AY173" i="36"/>
  <c r="AW173" i="36"/>
  <c r="AU173" i="36"/>
  <c r="AZ178" i="36"/>
  <c r="AY189" i="36"/>
  <c r="AW189" i="36"/>
  <c r="AU189" i="36"/>
  <c r="AY197" i="36"/>
  <c r="AW197" i="36"/>
  <c r="AU197" i="36"/>
  <c r="AZ206" i="36"/>
  <c r="AZ230" i="36"/>
  <c r="AZ244" i="36"/>
  <c r="AY257" i="36"/>
  <c r="AW257" i="36"/>
  <c r="AU257" i="36"/>
  <c r="AZ282" i="36"/>
  <c r="AY105" i="36"/>
  <c r="AW105" i="36"/>
  <c r="AU105" i="36"/>
  <c r="AZ110" i="36"/>
  <c r="AY121" i="36"/>
  <c r="AW121" i="36"/>
  <c r="AU121" i="36"/>
  <c r="AY137" i="36"/>
  <c r="AW137" i="36"/>
  <c r="AU137" i="36"/>
  <c r="AY153" i="36"/>
  <c r="AW153" i="36"/>
  <c r="AU153" i="36"/>
  <c r="AZ460" i="36"/>
  <c r="AW7" i="36"/>
  <c r="BA7" i="36" s="1"/>
  <c r="BB7" i="36" s="1"/>
  <c r="BC7" i="36" s="1"/>
  <c r="AZ9" i="36"/>
  <c r="AW11" i="36"/>
  <c r="AW15" i="36"/>
  <c r="AZ17" i="36"/>
  <c r="AW19" i="36"/>
  <c r="AZ21" i="36"/>
  <c r="AW23" i="36"/>
  <c r="AZ25" i="36"/>
  <c r="AW27" i="36"/>
  <c r="AZ29" i="36"/>
  <c r="AW31" i="36"/>
  <c r="AZ33" i="36"/>
  <c r="AW35" i="36"/>
  <c r="AZ37" i="36"/>
  <c r="AW39" i="36"/>
  <c r="AZ41" i="36"/>
  <c r="AW43" i="36"/>
  <c r="AZ45" i="36"/>
  <c r="AW47" i="36"/>
  <c r="AZ49" i="36"/>
  <c r="AW51" i="36"/>
  <c r="AZ53" i="36"/>
  <c r="AW55" i="36"/>
  <c r="AW59" i="36"/>
  <c r="AW63" i="36"/>
  <c r="AZ65" i="36"/>
  <c r="AW67" i="36"/>
  <c r="AZ69" i="36"/>
  <c r="AW71" i="36"/>
  <c r="AZ73" i="36"/>
  <c r="AW75" i="36"/>
  <c r="AY81" i="36"/>
  <c r="AU81" i="36"/>
  <c r="AZ84" i="36"/>
  <c r="AY89" i="36"/>
  <c r="AU89" i="36"/>
  <c r="AZ92" i="36"/>
  <c r="AY97" i="36"/>
  <c r="AW97" i="36"/>
  <c r="AU97" i="36"/>
  <c r="AZ102" i="36"/>
  <c r="AY113" i="36"/>
  <c r="AW113" i="36"/>
  <c r="AU113" i="36"/>
  <c r="AZ118" i="36"/>
  <c r="AY129" i="36"/>
  <c r="AW129" i="36"/>
  <c r="AU129" i="36"/>
  <c r="AZ134" i="36"/>
  <c r="AY145" i="36"/>
  <c r="AW145" i="36"/>
  <c r="AU145" i="36"/>
  <c r="AZ150" i="36"/>
  <c r="AY161" i="36"/>
  <c r="AW161" i="36"/>
  <c r="AU161" i="36"/>
  <c r="AZ166" i="36"/>
  <c r="AY177" i="36"/>
  <c r="AW177" i="36"/>
  <c r="AU177" i="36"/>
  <c r="AZ194" i="36"/>
  <c r="AZ202" i="36"/>
  <c r="AU211" i="36"/>
  <c r="AY211" i="36"/>
  <c r="AW211" i="36"/>
  <c r="AY225" i="36"/>
  <c r="AW225" i="36"/>
  <c r="AU225" i="36"/>
  <c r="AZ260" i="36"/>
  <c r="AZ274" i="36"/>
  <c r="AY77" i="36"/>
  <c r="AZ77" i="36" s="1"/>
  <c r="AU77" i="36"/>
  <c r="AY85" i="36"/>
  <c r="AU85" i="36"/>
  <c r="AZ126" i="36"/>
  <c r="AZ190" i="36"/>
  <c r="AZ203" i="36"/>
  <c r="AZ214" i="36"/>
  <c r="AZ262" i="36"/>
  <c r="AZ498" i="36"/>
  <c r="AU79" i="36"/>
  <c r="AY79" i="36"/>
  <c r="AW81" i="36"/>
  <c r="AU87" i="36"/>
  <c r="AY87" i="36"/>
  <c r="AW89" i="36"/>
  <c r="AY101" i="36"/>
  <c r="AW101" i="36"/>
  <c r="AU101" i="36"/>
  <c r="AZ106" i="36"/>
  <c r="AY117" i="36"/>
  <c r="AW117" i="36"/>
  <c r="AU117" i="36"/>
  <c r="AZ122" i="36"/>
  <c r="AY133" i="36"/>
  <c r="AW133" i="36"/>
  <c r="AU133" i="36"/>
  <c r="AZ138" i="36"/>
  <c r="AY149" i="36"/>
  <c r="AW149" i="36"/>
  <c r="AU149" i="36"/>
  <c r="AZ154" i="36"/>
  <c r="AY165" i="36"/>
  <c r="AW165" i="36"/>
  <c r="AU165" i="36"/>
  <c r="AZ170" i="36"/>
  <c r="AY181" i="36"/>
  <c r="AW181" i="36"/>
  <c r="AU181" i="36"/>
  <c r="AZ186" i="36"/>
  <c r="AY193" i="36"/>
  <c r="AW193" i="36"/>
  <c r="AU193" i="36"/>
  <c r="AY201" i="36"/>
  <c r="AW201" i="36"/>
  <c r="AU201" i="36"/>
  <c r="AY221" i="36"/>
  <c r="AU221" i="36"/>
  <c r="AW221" i="36"/>
  <c r="AZ228" i="36"/>
  <c r="AZ246" i="36"/>
  <c r="AY299" i="36"/>
  <c r="AW299" i="36"/>
  <c r="AU299" i="36"/>
  <c r="AY95" i="36"/>
  <c r="AY99" i="36"/>
  <c r="AZ99" i="36" s="1"/>
  <c r="AY103" i="36"/>
  <c r="AY107" i="36"/>
  <c r="AY111" i="36"/>
  <c r="AZ111" i="36" s="1"/>
  <c r="AY115" i="36"/>
  <c r="AZ115" i="36" s="1"/>
  <c r="AY119" i="36"/>
  <c r="AY123" i="36"/>
  <c r="AY127" i="36"/>
  <c r="AY131" i="36"/>
  <c r="AY135" i="36"/>
  <c r="AY139" i="36"/>
  <c r="AY143" i="36"/>
  <c r="AY147" i="36"/>
  <c r="AZ147" i="36" s="1"/>
  <c r="AY151" i="36"/>
  <c r="AY155" i="36"/>
  <c r="AY159" i="36"/>
  <c r="AY163" i="36"/>
  <c r="AZ163" i="36" s="1"/>
  <c r="AY167" i="36"/>
  <c r="AZ167" i="36" s="1"/>
  <c r="AY171" i="36"/>
  <c r="AY175" i="36"/>
  <c r="AZ175" i="36" s="1"/>
  <c r="AY179" i="36"/>
  <c r="AZ179" i="36" s="1"/>
  <c r="AY183" i="36"/>
  <c r="AY187" i="36"/>
  <c r="AY191" i="36"/>
  <c r="AY195" i="36"/>
  <c r="AY199" i="36"/>
  <c r="AZ199" i="36" s="1"/>
  <c r="AY209" i="36"/>
  <c r="AU209" i="36"/>
  <c r="AY217" i="36"/>
  <c r="AZ217" i="36" s="1"/>
  <c r="AU217" i="36"/>
  <c r="AU219" i="36"/>
  <c r="AY219" i="36"/>
  <c r="AY229" i="36"/>
  <c r="AW229" i="36"/>
  <c r="AU229" i="36"/>
  <c r="AZ234" i="36"/>
  <c r="AY245" i="36"/>
  <c r="AW245" i="36"/>
  <c r="AU245" i="36"/>
  <c r="AZ250" i="36"/>
  <c r="AY261" i="36"/>
  <c r="AW261" i="36"/>
  <c r="AU261" i="36"/>
  <c r="AY273" i="36"/>
  <c r="AW273" i="36"/>
  <c r="AU273" i="36"/>
  <c r="AY281" i="36"/>
  <c r="AW281" i="36"/>
  <c r="AU281" i="36"/>
  <c r="AZ302" i="36"/>
  <c r="AY315" i="36"/>
  <c r="AW315" i="36"/>
  <c r="AU315" i="36"/>
  <c r="AY319" i="36"/>
  <c r="AW319" i="36"/>
  <c r="AU319" i="36"/>
  <c r="AY323" i="36"/>
  <c r="AW323" i="36"/>
  <c r="AU323" i="36"/>
  <c r="AY327" i="36"/>
  <c r="AW327" i="36"/>
  <c r="AU327" i="36"/>
  <c r="AZ365" i="36"/>
  <c r="AZ412" i="36"/>
  <c r="AU207" i="36"/>
  <c r="AY207" i="36"/>
  <c r="AZ210" i="36"/>
  <c r="AU215" i="36"/>
  <c r="AY215" i="36"/>
  <c r="AZ220" i="36"/>
  <c r="AY233" i="36"/>
  <c r="AW233" i="36"/>
  <c r="AU233" i="36"/>
  <c r="AZ238" i="36"/>
  <c r="AY249" i="36"/>
  <c r="AW249" i="36"/>
  <c r="AU249" i="36"/>
  <c r="AZ254" i="36"/>
  <c r="AY265" i="36"/>
  <c r="AW265" i="36"/>
  <c r="AU265" i="36"/>
  <c r="AZ270" i="36"/>
  <c r="AZ278" i="36"/>
  <c r="AZ356" i="36"/>
  <c r="AZ372" i="36"/>
  <c r="AZ389" i="36"/>
  <c r="AU203" i="36"/>
  <c r="AY204" i="36"/>
  <c r="AY205" i="36"/>
  <c r="AZ205" i="36" s="1"/>
  <c r="AU205" i="36"/>
  <c r="AW207" i="36"/>
  <c r="AZ208" i="36"/>
  <c r="AY213" i="36"/>
  <c r="AU213" i="36"/>
  <c r="AW215" i="36"/>
  <c r="AZ216" i="36"/>
  <c r="AZ219" i="36"/>
  <c r="AZ226" i="36"/>
  <c r="AY237" i="36"/>
  <c r="AW237" i="36"/>
  <c r="AU237" i="36"/>
  <c r="AZ242" i="36"/>
  <c r="AY253" i="36"/>
  <c r="AW253" i="36"/>
  <c r="AU253" i="36"/>
  <c r="AZ258" i="36"/>
  <c r="AY269" i="36"/>
  <c r="AW269" i="36"/>
  <c r="AU269" i="36"/>
  <c r="AY277" i="36"/>
  <c r="AW277" i="36"/>
  <c r="AU277" i="36"/>
  <c r="AY285" i="36"/>
  <c r="AW285" i="36"/>
  <c r="AU285" i="36"/>
  <c r="AU289" i="36"/>
  <c r="AY289" i="36"/>
  <c r="AW289" i="36"/>
  <c r="AZ304" i="36"/>
  <c r="AY351" i="36"/>
  <c r="AW351" i="36"/>
  <c r="AU351" i="36"/>
  <c r="AY367" i="36"/>
  <c r="AW367" i="36"/>
  <c r="AU367" i="36"/>
  <c r="AY223" i="36"/>
  <c r="AY227" i="36"/>
  <c r="AZ227" i="36" s="1"/>
  <c r="AY231" i="36"/>
  <c r="AY235" i="36"/>
  <c r="AY239" i="36"/>
  <c r="AY243" i="36"/>
  <c r="AY247" i="36"/>
  <c r="AY251" i="36"/>
  <c r="AY255" i="36"/>
  <c r="AY259" i="36"/>
  <c r="AZ259" i="36" s="1"/>
  <c r="AY263" i="36"/>
  <c r="AY267" i="36"/>
  <c r="AY271" i="36"/>
  <c r="AY275" i="36"/>
  <c r="AZ275" i="36" s="1"/>
  <c r="AY279" i="36"/>
  <c r="AY283" i="36"/>
  <c r="AZ283" i="36" s="1"/>
  <c r="AY287" i="36"/>
  <c r="AZ287" i="36" s="1"/>
  <c r="AU287" i="36"/>
  <c r="AZ292" i="36"/>
  <c r="AY303" i="36"/>
  <c r="AW303" i="36"/>
  <c r="AU303" i="36"/>
  <c r="AZ308" i="36"/>
  <c r="AZ336" i="36"/>
  <c r="AZ340" i="36"/>
  <c r="AZ344" i="36"/>
  <c r="AZ353" i="36"/>
  <c r="AY355" i="36"/>
  <c r="AW355" i="36"/>
  <c r="AU355" i="36"/>
  <c r="AZ360" i="36"/>
  <c r="AZ369" i="36"/>
  <c r="AY371" i="36"/>
  <c r="AW371" i="36"/>
  <c r="AU371" i="36"/>
  <c r="AZ376" i="36"/>
  <c r="AZ400" i="36"/>
  <c r="AY444" i="36"/>
  <c r="AW444" i="36"/>
  <c r="AU444" i="36"/>
  <c r="AZ288" i="36"/>
  <c r="AY291" i="36"/>
  <c r="AW291" i="36"/>
  <c r="AU291" i="36"/>
  <c r="AZ296" i="36"/>
  <c r="AY307" i="36"/>
  <c r="AW307" i="36"/>
  <c r="AU307" i="36"/>
  <c r="AZ312" i="36"/>
  <c r="AY335" i="36"/>
  <c r="AW335" i="36"/>
  <c r="AU335" i="36"/>
  <c r="AY339" i="36"/>
  <c r="AW339" i="36"/>
  <c r="AU339" i="36"/>
  <c r="AY343" i="36"/>
  <c r="AW343" i="36"/>
  <c r="AU343" i="36"/>
  <c r="AZ348" i="36"/>
  <c r="AZ357" i="36"/>
  <c r="AY359" i="36"/>
  <c r="AW359" i="36"/>
  <c r="AU359" i="36"/>
  <c r="AZ364" i="36"/>
  <c r="AZ373" i="36"/>
  <c r="AY375" i="36"/>
  <c r="AW375" i="36"/>
  <c r="AU375" i="36"/>
  <c r="AY379" i="36"/>
  <c r="AW379" i="36"/>
  <c r="AU379" i="36"/>
  <c r="AZ385" i="36"/>
  <c r="AZ286" i="36"/>
  <c r="AY295" i="36"/>
  <c r="AW295" i="36"/>
  <c r="AU295" i="36"/>
  <c r="AZ300" i="36"/>
  <c r="AY311" i="36"/>
  <c r="AW311" i="36"/>
  <c r="AU311" i="36"/>
  <c r="AZ320" i="36"/>
  <c r="AZ324" i="36"/>
  <c r="AZ328" i="36"/>
  <c r="AY331" i="36"/>
  <c r="AW331" i="36"/>
  <c r="AU331" i="36"/>
  <c r="AZ337" i="36"/>
  <c r="AZ345" i="36"/>
  <c r="AY347" i="36"/>
  <c r="AW347" i="36"/>
  <c r="AU347" i="36"/>
  <c r="AZ352" i="36"/>
  <c r="AZ361" i="36"/>
  <c r="AY363" i="36"/>
  <c r="AW363" i="36"/>
  <c r="AU363" i="36"/>
  <c r="AZ368" i="36"/>
  <c r="AY293" i="36"/>
  <c r="AY297" i="36"/>
  <c r="AY301" i="36"/>
  <c r="AY305" i="36"/>
  <c r="AY309" i="36"/>
  <c r="AY313" i="36"/>
  <c r="AY317" i="36"/>
  <c r="AW318" i="36"/>
  <c r="AY321" i="36"/>
  <c r="AW322" i="36"/>
  <c r="AY325" i="36"/>
  <c r="AW326" i="36"/>
  <c r="AY329" i="36"/>
  <c r="AZ329" i="36" s="1"/>
  <c r="AW330" i="36"/>
  <c r="AY333" i="36"/>
  <c r="AW334" i="36"/>
  <c r="AW338" i="36"/>
  <c r="AW342" i="36"/>
  <c r="AW346" i="36"/>
  <c r="AW350" i="36"/>
  <c r="AW354" i="36"/>
  <c r="AW358" i="36"/>
  <c r="AW362" i="36"/>
  <c r="AW366" i="36"/>
  <c r="AW370" i="36"/>
  <c r="AW374" i="36"/>
  <c r="AZ396" i="36"/>
  <c r="AY399" i="36"/>
  <c r="AW399" i="36"/>
  <c r="AU399" i="36"/>
  <c r="AY403" i="36"/>
  <c r="AW403" i="36"/>
  <c r="AU403" i="36"/>
  <c r="AY411" i="36"/>
  <c r="AW411" i="36"/>
  <c r="AU411" i="36"/>
  <c r="AW419" i="36"/>
  <c r="AY419" i="36"/>
  <c r="AU419" i="36"/>
  <c r="AZ447" i="36"/>
  <c r="AU328" i="36"/>
  <c r="AU332" i="36"/>
  <c r="AU336" i="36"/>
  <c r="AU340" i="36"/>
  <c r="AU344" i="36"/>
  <c r="AU348" i="36"/>
  <c r="AU352" i="36"/>
  <c r="AU356" i="36"/>
  <c r="AU360" i="36"/>
  <c r="AU364" i="36"/>
  <c r="AU368" i="36"/>
  <c r="AU372" i="36"/>
  <c r="AZ388" i="36"/>
  <c r="AY395" i="36"/>
  <c r="AW395" i="36"/>
  <c r="AU395" i="36"/>
  <c r="AZ408" i="36"/>
  <c r="AZ416" i="36"/>
  <c r="AZ433" i="36"/>
  <c r="AZ457" i="36"/>
  <c r="AZ380" i="36"/>
  <c r="AY383" i="36"/>
  <c r="AW383" i="36"/>
  <c r="AU383" i="36"/>
  <c r="AY387" i="36"/>
  <c r="AW387" i="36"/>
  <c r="AU387" i="36"/>
  <c r="AY391" i="36"/>
  <c r="AW391" i="36"/>
  <c r="AU391" i="36"/>
  <c r="AY407" i="36"/>
  <c r="AW407" i="36"/>
  <c r="AU407" i="36"/>
  <c r="AY415" i="36"/>
  <c r="AW415" i="36"/>
  <c r="AU415" i="36"/>
  <c r="AY428" i="36"/>
  <c r="AW428" i="36"/>
  <c r="AU428" i="36"/>
  <c r="AY377" i="36"/>
  <c r="AW378" i="36"/>
  <c r="AY381" i="36"/>
  <c r="AZ381" i="36" s="1"/>
  <c r="AW382" i="36"/>
  <c r="AW386" i="36"/>
  <c r="AW390" i="36"/>
  <c r="AY393" i="36"/>
  <c r="AW394" i="36"/>
  <c r="AY397" i="36"/>
  <c r="AW398" i="36"/>
  <c r="AY401" i="36"/>
  <c r="AY405" i="36"/>
  <c r="AY409" i="36"/>
  <c r="AZ409" i="36" s="1"/>
  <c r="AY413" i="36"/>
  <c r="AZ413" i="36" s="1"/>
  <c r="AY417" i="36"/>
  <c r="AU422" i="36"/>
  <c r="AY422" i="36"/>
  <c r="AZ422" i="36" s="1"/>
  <c r="AY432" i="36"/>
  <c r="AW432" i="36"/>
  <c r="AU432" i="36"/>
  <c r="AZ437" i="36"/>
  <c r="AY448" i="36"/>
  <c r="AW448" i="36"/>
  <c r="AU448" i="36"/>
  <c r="AY456" i="36"/>
  <c r="AW456" i="36"/>
  <c r="AU456" i="36"/>
  <c r="AY493" i="36"/>
  <c r="AW493" i="36"/>
  <c r="AU493" i="36"/>
  <c r="AU376" i="36"/>
  <c r="AU380" i="36"/>
  <c r="AU384" i="36"/>
  <c r="AU388" i="36"/>
  <c r="AU392" i="36"/>
  <c r="AU396" i="36"/>
  <c r="AU400" i="36"/>
  <c r="AY420" i="36"/>
  <c r="AU420" i="36"/>
  <c r="AZ425" i="36"/>
  <c r="AY436" i="36"/>
  <c r="AW436" i="36"/>
  <c r="AU436" i="36"/>
  <c r="AZ453" i="36"/>
  <c r="AZ459" i="36"/>
  <c r="AY473" i="36"/>
  <c r="AW473" i="36"/>
  <c r="AU473" i="36"/>
  <c r="AZ478" i="36"/>
  <c r="AW420" i="36"/>
  <c r="AZ421" i="36"/>
  <c r="AY424" i="36"/>
  <c r="AW424" i="36"/>
  <c r="AU424" i="36"/>
  <c r="AZ429" i="36"/>
  <c r="AY440" i="36"/>
  <c r="AW440" i="36"/>
  <c r="AU440" i="36"/>
  <c r="AZ445" i="36"/>
  <c r="AY452" i="36"/>
  <c r="AW452" i="36"/>
  <c r="AU452" i="36"/>
  <c r="AU463" i="36"/>
  <c r="AY463" i="36"/>
  <c r="AW463" i="36"/>
  <c r="AZ495" i="36"/>
  <c r="AY505" i="36"/>
  <c r="AW505" i="36"/>
  <c r="AU505" i="36"/>
  <c r="AY426" i="36"/>
  <c r="AY430" i="36"/>
  <c r="AZ430" i="36" s="1"/>
  <c r="AY434" i="36"/>
  <c r="AY438" i="36"/>
  <c r="AY442" i="36"/>
  <c r="AY446" i="36"/>
  <c r="AZ446" i="36" s="1"/>
  <c r="AY450" i="36"/>
  <c r="AZ450" i="36" s="1"/>
  <c r="AY454" i="36"/>
  <c r="AY458" i="36"/>
  <c r="AZ458" i="36" s="1"/>
  <c r="AZ466" i="36"/>
  <c r="AY477" i="36"/>
  <c r="AW477" i="36"/>
  <c r="AU477" i="36"/>
  <c r="AZ482" i="36"/>
  <c r="AZ486" i="36"/>
  <c r="AZ492" i="36"/>
  <c r="AY497" i="36"/>
  <c r="AW497" i="36"/>
  <c r="AU497" i="36"/>
  <c r="AZ502" i="36"/>
  <c r="AY465" i="36"/>
  <c r="AW465" i="36"/>
  <c r="AU465" i="36"/>
  <c r="AZ470" i="36"/>
  <c r="AY481" i="36"/>
  <c r="AW481" i="36"/>
  <c r="AU481" i="36"/>
  <c r="AY485" i="36"/>
  <c r="AW485" i="36"/>
  <c r="AU485" i="36"/>
  <c r="AZ487" i="36"/>
  <c r="AZ490" i="36"/>
  <c r="AZ496" i="36"/>
  <c r="AY501" i="36"/>
  <c r="AW501" i="36"/>
  <c r="AU501" i="36"/>
  <c r="AU461" i="36"/>
  <c r="AY462" i="36"/>
  <c r="AZ462" i="36" s="1"/>
  <c r="AY469" i="36"/>
  <c r="AW469" i="36"/>
  <c r="AU469" i="36"/>
  <c r="AZ474" i="36"/>
  <c r="AZ484" i="36"/>
  <c r="AY489" i="36"/>
  <c r="AW489" i="36"/>
  <c r="AU489" i="36"/>
  <c r="AZ494" i="36"/>
  <c r="AZ500" i="36"/>
  <c r="AZ503" i="36"/>
  <c r="AY467" i="36"/>
  <c r="AY471" i="36"/>
  <c r="AZ471" i="36" s="1"/>
  <c r="AY475" i="36"/>
  <c r="AZ475" i="36" s="1"/>
  <c r="AY479" i="36"/>
  <c r="AY483" i="36"/>
  <c r="AZ483" i="36" s="1"/>
  <c r="AU466" i="36"/>
  <c r="AU470" i="36"/>
  <c r="AU474" i="36"/>
  <c r="AU478" i="36"/>
  <c r="AU482" i="36"/>
  <c r="AU486" i="36"/>
  <c r="AU490" i="36"/>
  <c r="AU494" i="36"/>
  <c r="AU498" i="36"/>
  <c r="AU502" i="36"/>
  <c r="AU506" i="36"/>
  <c r="Y13" i="36"/>
  <c r="Y21" i="36"/>
  <c r="Z28" i="36"/>
  <c r="AA28" i="36" s="1"/>
  <c r="AB28" i="36" s="1"/>
  <c r="Y33" i="36"/>
  <c r="Z36" i="36"/>
  <c r="AA36" i="36" s="1"/>
  <c r="AB36" i="36" s="1"/>
  <c r="Z40" i="36"/>
  <c r="AA40" i="36" s="1"/>
  <c r="AB40" i="36" s="1"/>
  <c r="Z44" i="36"/>
  <c r="AA44" i="36" s="1"/>
  <c r="AB44" i="36" s="1"/>
  <c r="Y49" i="36"/>
  <c r="Y53" i="36"/>
  <c r="Y10" i="36"/>
  <c r="Y14" i="36"/>
  <c r="Y18" i="36"/>
  <c r="Y22" i="36"/>
  <c r="Y30" i="36"/>
  <c r="Y34" i="36"/>
  <c r="Y50" i="36"/>
  <c r="Y54" i="36"/>
  <c r="Y11" i="36"/>
  <c r="Y27" i="36"/>
  <c r="Y35" i="36"/>
  <c r="Y39" i="36"/>
  <c r="HF17" i="34"/>
  <c r="HF19" i="34"/>
  <c r="HF21" i="34"/>
  <c r="HF23" i="34"/>
  <c r="HF25" i="34"/>
  <c r="HF27" i="34"/>
  <c r="HF28" i="34"/>
  <c r="HF30" i="34"/>
  <c r="HF32" i="34"/>
  <c r="HF34" i="34"/>
  <c r="HF36" i="34"/>
  <c r="HF38" i="34"/>
  <c r="HF40" i="34"/>
  <c r="HF42" i="34"/>
  <c r="GL17" i="34"/>
  <c r="GL19" i="34"/>
  <c r="GL21" i="34"/>
  <c r="GL23" i="34"/>
  <c r="GL25" i="34"/>
  <c r="GL27" i="34"/>
  <c r="GL28" i="34"/>
  <c r="GL30" i="34"/>
  <c r="GL32" i="34"/>
  <c r="GL34" i="34"/>
  <c r="GL36" i="34"/>
  <c r="GL38" i="34"/>
  <c r="GL40" i="34"/>
  <c r="GL42" i="34"/>
  <c r="FO39" i="34"/>
  <c r="FS39" i="34"/>
  <c r="FR17" i="34"/>
  <c r="FR19" i="34"/>
  <c r="FR21" i="34"/>
  <c r="FR23" i="34"/>
  <c r="FR25" i="34"/>
  <c r="FR27" i="34"/>
  <c r="FR28" i="34"/>
  <c r="FR30" i="34"/>
  <c r="FR32" i="34"/>
  <c r="FR34" i="34"/>
  <c r="FR36" i="34"/>
  <c r="FR38" i="34"/>
  <c r="FR40" i="34"/>
  <c r="FR42" i="34"/>
  <c r="EX17" i="34"/>
  <c r="EX19" i="34"/>
  <c r="EX21" i="34"/>
  <c r="EX23" i="34"/>
  <c r="EX25" i="34"/>
  <c r="EX27" i="34"/>
  <c r="EX28" i="34"/>
  <c r="EX30" i="34"/>
  <c r="EX32" i="34"/>
  <c r="EX34" i="34"/>
  <c r="EX36" i="34"/>
  <c r="EX38" i="34"/>
  <c r="EX40" i="34"/>
  <c r="EX42" i="34"/>
  <c r="ED17" i="34"/>
  <c r="ED19" i="34"/>
  <c r="ED21" i="34"/>
  <c r="ED23" i="34"/>
  <c r="ED25" i="34"/>
  <c r="ED27" i="34"/>
  <c r="ED28" i="34"/>
  <c r="ED30" i="34"/>
  <c r="ED32" i="34"/>
  <c r="ED34" i="34"/>
  <c r="ED36" i="34"/>
  <c r="ED38" i="34"/>
  <c r="ED40" i="34"/>
  <c r="ED42" i="34"/>
  <c r="DJ17" i="34"/>
  <c r="DJ19" i="34"/>
  <c r="DJ21" i="34"/>
  <c r="DJ23" i="34"/>
  <c r="DJ25" i="34"/>
  <c r="DJ27" i="34"/>
  <c r="DJ28" i="34"/>
  <c r="DJ30" i="34"/>
  <c r="DJ32" i="34"/>
  <c r="DJ34" i="34"/>
  <c r="DJ36" i="34"/>
  <c r="DJ38" i="34"/>
  <c r="DJ40" i="34"/>
  <c r="DJ42" i="34"/>
  <c r="CP17" i="34"/>
  <c r="CP19" i="34"/>
  <c r="CP21" i="34"/>
  <c r="CP23" i="34"/>
  <c r="CP25" i="34"/>
  <c r="CP27" i="34"/>
  <c r="CP28" i="34"/>
  <c r="CP30" i="34"/>
  <c r="CP32" i="34"/>
  <c r="CP34" i="34"/>
  <c r="CP36" i="34"/>
  <c r="CP38" i="34"/>
  <c r="CP40" i="34"/>
  <c r="CP42" i="34"/>
  <c r="EA14" i="34"/>
  <c r="AL205" i="36" l="1"/>
  <c r="AL67" i="36"/>
  <c r="AL179" i="36"/>
  <c r="AL229" i="36"/>
  <c r="AL344" i="36"/>
  <c r="AL474" i="36"/>
  <c r="AL490" i="36"/>
  <c r="AL506" i="36"/>
  <c r="AL385" i="36"/>
  <c r="FH474" i="36"/>
  <c r="FH334" i="36"/>
  <c r="ET407" i="36"/>
  <c r="AL454" i="36"/>
  <c r="FH236" i="36"/>
  <c r="FH183" i="36"/>
  <c r="FH178" i="36"/>
  <c r="ET411" i="36"/>
  <c r="ET304" i="36"/>
  <c r="ET164" i="36"/>
  <c r="ET126" i="36"/>
  <c r="EF406" i="36"/>
  <c r="EF369" i="36"/>
  <c r="EF347" i="36"/>
  <c r="EF285" i="36"/>
  <c r="AL357" i="36"/>
  <c r="ET423" i="36"/>
  <c r="ET399" i="36"/>
  <c r="ET197" i="36"/>
  <c r="EF98" i="36"/>
  <c r="EF88" i="36"/>
  <c r="DR122" i="36"/>
  <c r="DR106" i="36"/>
  <c r="DD504" i="36"/>
  <c r="DR491" i="36"/>
  <c r="DR472" i="36"/>
  <c r="DR453" i="36"/>
  <c r="DR443" i="36"/>
  <c r="DR426" i="36"/>
  <c r="DR359" i="36"/>
  <c r="DR348" i="36"/>
  <c r="DR306" i="36"/>
  <c r="DR284" i="36"/>
  <c r="DR234" i="36"/>
  <c r="DR156" i="36"/>
  <c r="DR130" i="36"/>
  <c r="DR110" i="36"/>
  <c r="DR100" i="36"/>
  <c r="DD488" i="36"/>
  <c r="DD411" i="36"/>
  <c r="DD367" i="36"/>
  <c r="DD288" i="36"/>
  <c r="AL380" i="36"/>
  <c r="AL486" i="36"/>
  <c r="EF136" i="36"/>
  <c r="DR300" i="36"/>
  <c r="DR64" i="36"/>
  <c r="EF78" i="36"/>
  <c r="DR266" i="36"/>
  <c r="DD407" i="36"/>
  <c r="CP486" i="36"/>
  <c r="CP476" i="36"/>
  <c r="CP216" i="36"/>
  <c r="CP96" i="36"/>
  <c r="CP64" i="36"/>
  <c r="CB429" i="36"/>
  <c r="CB369" i="36"/>
  <c r="CB345" i="36"/>
  <c r="CB262" i="36"/>
  <c r="CB173" i="36"/>
  <c r="CB88" i="36"/>
  <c r="BN446" i="36"/>
  <c r="BN273" i="36"/>
  <c r="AZ506" i="36"/>
  <c r="DR451" i="36"/>
  <c r="DR365" i="36"/>
  <c r="DR138" i="36"/>
  <c r="AL76" i="36"/>
  <c r="AL281" i="36"/>
  <c r="FH218" i="36"/>
  <c r="FH116" i="36"/>
  <c r="ET184" i="36"/>
  <c r="ET152" i="36"/>
  <c r="DR278" i="36"/>
  <c r="DR433" i="36"/>
  <c r="AL78" i="36"/>
  <c r="AL387" i="36"/>
  <c r="BN106" i="36"/>
  <c r="EF177" i="36"/>
  <c r="EF456" i="36"/>
  <c r="EF169" i="36"/>
  <c r="DD125" i="36"/>
  <c r="DD89" i="36"/>
  <c r="DR191" i="36"/>
  <c r="DR228" i="36"/>
  <c r="DD495" i="36"/>
  <c r="DD450" i="36"/>
  <c r="DD160" i="36"/>
  <c r="Y7" i="36"/>
  <c r="BN151" i="36"/>
  <c r="ET442" i="36"/>
  <c r="EF492" i="36"/>
  <c r="CB460" i="36"/>
  <c r="CB280" i="36"/>
  <c r="CP192" i="36"/>
  <c r="CB221" i="36"/>
  <c r="CB109" i="36"/>
  <c r="BN95" i="36"/>
  <c r="DD320" i="36"/>
  <c r="CP314" i="36"/>
  <c r="DR274" i="36"/>
  <c r="DD437" i="36"/>
  <c r="DD144" i="36"/>
  <c r="DD120" i="36"/>
  <c r="DD96" i="36"/>
  <c r="DD64" i="36"/>
  <c r="CP450" i="36"/>
  <c r="CP324" i="36"/>
  <c r="CP200" i="36"/>
  <c r="CB351" i="36"/>
  <c r="CB195" i="36"/>
  <c r="ET300" i="36"/>
  <c r="ET293" i="36"/>
  <c r="ET277" i="36"/>
  <c r="ET261" i="36"/>
  <c r="ET229" i="36"/>
  <c r="ET213" i="36"/>
  <c r="ET119" i="36"/>
  <c r="ET193" i="36"/>
  <c r="ET419" i="36"/>
  <c r="EF457" i="36"/>
  <c r="DR114" i="36"/>
  <c r="DR371" i="36"/>
  <c r="DR208" i="36"/>
  <c r="DD308" i="36"/>
  <c r="AL118" i="36"/>
  <c r="AL116" i="36"/>
  <c r="AL232" i="36"/>
  <c r="DR477" i="36"/>
  <c r="DD457" i="36"/>
  <c r="DD348" i="36"/>
  <c r="CP419" i="36"/>
  <c r="CP246" i="36"/>
  <c r="CP147" i="36"/>
  <c r="CB179" i="36"/>
  <c r="BN452" i="36"/>
  <c r="DR397" i="36"/>
  <c r="DR262" i="36"/>
  <c r="DR199" i="36"/>
  <c r="CP152" i="36"/>
  <c r="CB163" i="36"/>
  <c r="BN176" i="36"/>
  <c r="DR409" i="36"/>
  <c r="CP148" i="36"/>
  <c r="CB312" i="36"/>
  <c r="CB211" i="36"/>
  <c r="CB93" i="36"/>
  <c r="BN253" i="36"/>
  <c r="BN182" i="36"/>
  <c r="CP309" i="36"/>
  <c r="CB148" i="36"/>
  <c r="CB104" i="36"/>
  <c r="AL485" i="36"/>
  <c r="FH453" i="36"/>
  <c r="FH437" i="36"/>
  <c r="FH94" i="36"/>
  <c r="ET409" i="36"/>
  <c r="EF445" i="36"/>
  <c r="EF181" i="36"/>
  <c r="EF84" i="36"/>
  <c r="EF72" i="36"/>
  <c r="DD441" i="36"/>
  <c r="ET353" i="36"/>
  <c r="DR422" i="36"/>
  <c r="DR437" i="36"/>
  <c r="DD379" i="36"/>
  <c r="DD116" i="36"/>
  <c r="CP239" i="36"/>
  <c r="DR150" i="36"/>
  <c r="DD442" i="36"/>
  <c r="DD104" i="36"/>
  <c r="CP506" i="36"/>
  <c r="DR483" i="36"/>
  <c r="DR216" i="36"/>
  <c r="DD172" i="36"/>
  <c r="CP435" i="36"/>
  <c r="BN471" i="36"/>
  <c r="BN428" i="36"/>
  <c r="BN407" i="36"/>
  <c r="AL319" i="36"/>
  <c r="ET412" i="36"/>
  <c r="DD336" i="36"/>
  <c r="DD72" i="36"/>
  <c r="CP136" i="36"/>
  <c r="CP251" i="36"/>
  <c r="CP158" i="36"/>
  <c r="CB254" i="36"/>
  <c r="CB100" i="36"/>
  <c r="BN362" i="36"/>
  <c r="BN314" i="36"/>
  <c r="BN285" i="36"/>
  <c r="DR182" i="36"/>
  <c r="DD332" i="36"/>
  <c r="CP250" i="36"/>
  <c r="CP232" i="36"/>
  <c r="BN310" i="36"/>
  <c r="AZ491" i="36"/>
  <c r="BO7" i="36"/>
  <c r="BP7" i="36" s="1"/>
  <c r="BQ7" i="36" s="1"/>
  <c r="ET7" i="36"/>
  <c r="EF363" i="36"/>
  <c r="AL482" i="36"/>
  <c r="FH191" i="36"/>
  <c r="ET381" i="36"/>
  <c r="DR461" i="36"/>
  <c r="BN225" i="36"/>
  <c r="AZ504" i="36"/>
  <c r="DD200" i="36"/>
  <c r="AL151" i="36"/>
  <c r="AL176" i="36"/>
  <c r="FH248" i="36"/>
  <c r="ET274" i="36"/>
  <c r="DR242" i="36"/>
  <c r="CP334" i="36"/>
  <c r="BN213" i="36"/>
  <c r="BN172" i="36"/>
  <c r="AZ449" i="36"/>
  <c r="AZ349" i="36"/>
  <c r="AZ131" i="36"/>
  <c r="AZ94" i="36"/>
  <c r="BN475" i="36"/>
  <c r="BN405" i="36"/>
  <c r="BN332" i="36"/>
  <c r="BN320" i="36"/>
  <c r="BN279" i="36"/>
  <c r="BN114" i="36"/>
  <c r="BN102" i="36"/>
  <c r="BN198" i="36"/>
  <c r="BN166" i="36"/>
  <c r="BN78" i="36"/>
  <c r="CB383" i="36"/>
  <c r="CB231" i="36"/>
  <c r="CB233" i="36"/>
  <c r="CB193" i="36"/>
  <c r="CB169" i="36"/>
  <c r="CB162" i="36"/>
  <c r="CB120" i="36"/>
  <c r="CB119" i="36"/>
  <c r="CB103" i="36"/>
  <c r="CB83" i="36"/>
  <c r="CP478" i="36"/>
  <c r="CP485" i="36"/>
  <c r="CP252" i="36"/>
  <c r="CP73" i="36"/>
  <c r="DD499" i="36"/>
  <c r="DD491" i="36"/>
  <c r="DD343" i="36"/>
  <c r="DD418" i="36"/>
  <c r="DD374" i="36"/>
  <c r="DD355" i="36"/>
  <c r="DD331" i="36"/>
  <c r="DD279" i="36"/>
  <c r="DD263" i="36"/>
  <c r="DD239" i="36"/>
  <c r="DD215" i="36"/>
  <c r="DD199" i="36"/>
  <c r="DD291" i="36"/>
  <c r="DD156" i="36"/>
  <c r="DD84" i="36"/>
  <c r="DD128" i="36"/>
  <c r="DR466" i="36"/>
  <c r="DR454" i="36"/>
  <c r="DR353" i="36"/>
  <c r="DR236" i="36"/>
  <c r="DR188" i="36"/>
  <c r="DR170" i="36"/>
  <c r="DR162" i="36"/>
  <c r="DR126" i="36"/>
  <c r="DR118" i="36"/>
  <c r="EF471" i="36"/>
  <c r="EF501" i="36"/>
  <c r="EF375" i="36"/>
  <c r="EF114" i="36"/>
  <c r="EF56" i="36"/>
  <c r="ET430" i="36"/>
  <c r="ET425" i="36"/>
  <c r="ET397" i="36"/>
  <c r="ET208" i="36"/>
  <c r="FH298" i="36"/>
  <c r="AL241" i="36"/>
  <c r="AL439" i="36"/>
  <c r="CP436" i="36"/>
  <c r="BN448" i="36"/>
  <c r="AL431" i="36"/>
  <c r="CP142" i="36"/>
  <c r="AZ222" i="36"/>
  <c r="FH134" i="36"/>
  <c r="CP342" i="36"/>
  <c r="AZ306" i="36"/>
  <c r="AL212" i="36"/>
  <c r="FH487" i="36"/>
  <c r="FH445" i="36"/>
  <c r="FH407" i="36"/>
  <c r="FH367" i="36"/>
  <c r="FH274" i="36"/>
  <c r="AL221" i="36"/>
  <c r="AL348" i="36"/>
  <c r="FH494" i="36"/>
  <c r="FH462" i="36"/>
  <c r="AL351" i="36"/>
  <c r="AL364" i="36"/>
  <c r="AL441" i="36"/>
  <c r="FH466" i="36"/>
  <c r="FH246" i="36"/>
  <c r="FH214" i="36"/>
  <c r="FH75" i="36"/>
  <c r="EF319" i="36"/>
  <c r="EF259" i="36"/>
  <c r="AL377" i="36"/>
  <c r="AL403" i="36"/>
  <c r="AL435" i="36"/>
  <c r="AL498" i="36"/>
  <c r="FH435" i="36"/>
  <c r="FH397" i="36"/>
  <c r="FH270" i="36"/>
  <c r="FH128" i="36"/>
  <c r="FH89" i="36"/>
  <c r="FH57" i="36"/>
  <c r="ET246" i="36"/>
  <c r="ET120" i="36"/>
  <c r="EF327" i="36"/>
  <c r="AL315" i="36"/>
  <c r="AL333" i="36"/>
  <c r="FH504" i="36"/>
  <c r="FH342" i="36"/>
  <c r="EF134" i="36"/>
  <c r="AL195" i="36"/>
  <c r="AL256" i="36"/>
  <c r="AL275" i="36"/>
  <c r="AL295" i="36"/>
  <c r="AL355" i="36"/>
  <c r="FH499" i="36"/>
  <c r="FH258" i="36"/>
  <c r="FH220" i="36"/>
  <c r="FH202" i="36"/>
  <c r="FH108" i="36"/>
  <c r="FH74" i="36"/>
  <c r="ET150" i="36"/>
  <c r="FH252" i="36"/>
  <c r="FH164" i="36"/>
  <c r="EF476" i="36"/>
  <c r="DR218" i="36"/>
  <c r="DR88" i="36"/>
  <c r="DD427" i="36"/>
  <c r="CP106" i="36"/>
  <c r="AL263" i="36"/>
  <c r="AL331" i="36"/>
  <c r="AL383" i="36"/>
  <c r="FH381" i="36"/>
  <c r="FH302" i="36"/>
  <c r="FH210" i="36"/>
  <c r="DR252" i="36"/>
  <c r="CP438" i="36"/>
  <c r="BN338" i="36"/>
  <c r="BN208" i="36"/>
  <c r="BN128" i="36"/>
  <c r="CP223" i="36"/>
  <c r="AL475" i="36"/>
  <c r="FH90" i="36"/>
  <c r="ET258" i="36"/>
  <c r="FH224" i="36"/>
  <c r="DD164" i="36"/>
  <c r="DR435" i="36"/>
  <c r="CB361" i="36"/>
  <c r="DR394" i="36"/>
  <c r="DR248" i="36"/>
  <c r="CP371" i="36"/>
  <c r="DD122" i="36"/>
  <c r="AL499" i="36"/>
  <c r="CB472" i="36"/>
  <c r="AZ476" i="36"/>
  <c r="BN210" i="36"/>
  <c r="BN116" i="36"/>
  <c r="BN82" i="36"/>
  <c r="AZ152" i="36"/>
  <c r="AZ441" i="36"/>
  <c r="AZ461" i="36"/>
  <c r="AZ405" i="36"/>
  <c r="AZ195" i="36"/>
  <c r="AZ393" i="36"/>
  <c r="AZ392" i="36"/>
  <c r="AZ384" i="36"/>
  <c r="AZ341" i="36"/>
  <c r="AZ332" i="36"/>
  <c r="AZ251" i="36"/>
  <c r="AZ182" i="36"/>
  <c r="AZ158" i="36"/>
  <c r="AZ130" i="36"/>
  <c r="AZ78" i="36"/>
  <c r="BN495" i="36"/>
  <c r="BN464" i="36"/>
  <c r="BN432" i="36"/>
  <c r="BN422" i="36"/>
  <c r="BN271" i="36"/>
  <c r="BN227" i="36"/>
  <c r="BN202" i="36"/>
  <c r="BN170" i="36"/>
  <c r="BN70" i="36"/>
  <c r="BN64" i="36"/>
  <c r="CB455" i="36"/>
  <c r="CB359" i="36"/>
  <c r="CB349" i="36"/>
  <c r="CB266" i="36"/>
  <c r="CB229" i="36"/>
  <c r="CB225" i="36"/>
  <c r="CB139" i="36"/>
  <c r="CB113" i="36"/>
  <c r="CB75" i="36"/>
  <c r="CB59" i="36"/>
  <c r="CP319" i="36"/>
  <c r="CP305" i="36"/>
  <c r="CP213" i="36"/>
  <c r="CP194" i="36"/>
  <c r="CP133" i="36"/>
  <c r="CP416" i="36"/>
  <c r="DD431" i="36"/>
  <c r="DD403" i="36"/>
  <c r="DD378" i="36"/>
  <c r="DD371" i="36"/>
  <c r="DD394" i="36"/>
  <c r="DD178" i="36"/>
  <c r="DD283" i="36"/>
  <c r="DR503" i="36"/>
  <c r="DR449" i="36"/>
  <c r="DR471" i="36"/>
  <c r="DR414" i="36"/>
  <c r="DR383" i="36"/>
  <c r="DR340" i="36"/>
  <c r="DR324" i="36"/>
  <c r="DR176" i="36"/>
  <c r="DR120" i="36"/>
  <c r="DR102" i="36"/>
  <c r="DR108" i="36"/>
  <c r="EF172" i="36"/>
  <c r="EF214" i="36"/>
  <c r="ET498" i="36"/>
  <c r="ET192" i="36"/>
  <c r="FH122" i="36"/>
  <c r="FH114" i="36"/>
  <c r="FH93" i="36"/>
  <c r="ET290" i="36"/>
  <c r="AL273" i="36"/>
  <c r="CB343" i="36"/>
  <c r="BN296" i="36"/>
  <c r="CP110" i="36"/>
  <c r="BN160" i="36"/>
  <c r="DR74" i="36"/>
  <c r="DR425" i="36"/>
  <c r="AL206" i="36"/>
  <c r="AL465" i="36"/>
  <c r="ET187" i="36"/>
  <c r="CP389" i="36"/>
  <c r="DR318" i="36"/>
  <c r="DD248" i="36"/>
  <c r="CB274" i="36"/>
  <c r="AZ427" i="36"/>
  <c r="CP262" i="36"/>
  <c r="BN184" i="36"/>
  <c r="AZ410" i="36"/>
  <c r="CP475" i="36"/>
  <c r="CP90" i="36"/>
  <c r="AZ224" i="36"/>
  <c r="AZ144" i="36"/>
  <c r="AL120" i="36"/>
  <c r="ET174" i="36"/>
  <c r="ET158" i="36"/>
  <c r="EF460" i="36"/>
  <c r="CB335" i="36"/>
  <c r="CB189" i="36"/>
  <c r="BN399" i="36"/>
  <c r="BN265" i="36"/>
  <c r="AL487" i="36"/>
  <c r="AL343" i="36"/>
  <c r="AL415" i="36"/>
  <c r="ET58" i="36"/>
  <c r="EF335" i="36"/>
  <c r="BN156" i="36"/>
  <c r="FH238" i="36"/>
  <c r="AZ82" i="36"/>
  <c r="AZ293" i="36"/>
  <c r="BN385" i="36"/>
  <c r="BN478" i="36"/>
  <c r="BN123" i="36"/>
  <c r="BN162" i="36"/>
  <c r="BN105" i="36"/>
  <c r="BN75" i="36"/>
  <c r="CB381" i="36"/>
  <c r="CB317" i="36"/>
  <c r="CB339" i="36"/>
  <c r="CB284" i="36"/>
  <c r="CB286" i="36"/>
  <c r="CB252" i="36"/>
  <c r="CB167" i="36"/>
  <c r="CP409" i="36"/>
  <c r="CP191" i="36"/>
  <c r="DD352" i="36"/>
  <c r="DD344" i="36"/>
  <c r="DD276" i="36"/>
  <c r="DD268" i="36"/>
  <c r="DD244" i="36"/>
  <c r="DD212" i="36"/>
  <c r="DD204" i="36"/>
  <c r="DD139" i="36"/>
  <c r="DR460" i="36"/>
  <c r="DR369" i="36"/>
  <c r="DR220" i="36"/>
  <c r="EF404" i="36"/>
  <c r="EF279" i="36"/>
  <c r="EF142" i="36"/>
  <c r="ET224" i="36"/>
  <c r="FH433" i="36"/>
  <c r="FH81" i="36"/>
  <c r="AL121" i="36"/>
  <c r="AL329" i="36"/>
  <c r="CB415" i="36"/>
  <c r="EF152" i="36"/>
  <c r="CP58" i="36"/>
  <c r="ET80" i="36"/>
  <c r="EF394" i="36"/>
  <c r="EF469" i="36"/>
  <c r="AL203" i="36"/>
  <c r="FH327" i="36"/>
  <c r="CB408" i="36"/>
  <c r="BN429" i="36"/>
  <c r="FH7" i="36"/>
  <c r="FL507" i="36"/>
  <c r="FI508" i="36" s="1"/>
  <c r="AZ13" i="36"/>
  <c r="EF391" i="36"/>
  <c r="EF135" i="36"/>
  <c r="FH382" i="36"/>
  <c r="CB265" i="36"/>
  <c r="CB210" i="36"/>
  <c r="EF272" i="36"/>
  <c r="EF288" i="36"/>
  <c r="DR335" i="36"/>
  <c r="FH283" i="36"/>
  <c r="CB326" i="36"/>
  <c r="DR243" i="36"/>
  <c r="EF119" i="36"/>
  <c r="DR89" i="36"/>
  <c r="DR81" i="36"/>
  <c r="DR65" i="36"/>
  <c r="EF256" i="36"/>
  <c r="FH412" i="36"/>
  <c r="FH291" i="36"/>
  <c r="DR432" i="36"/>
  <c r="EF336" i="36"/>
  <c r="DR374" i="36"/>
  <c r="DR311" i="36"/>
  <c r="DR235" i="36"/>
  <c r="BN214" i="36"/>
  <c r="DR440" i="36"/>
  <c r="EF87" i="36"/>
  <c r="CB400" i="36"/>
  <c r="CB412" i="36"/>
  <c r="CB299" i="36"/>
  <c r="DD155" i="36"/>
  <c r="DR337" i="36"/>
  <c r="DR293" i="36"/>
  <c r="DR269" i="36"/>
  <c r="EF320" i="36"/>
  <c r="EF111" i="36"/>
  <c r="EF79" i="36"/>
  <c r="FH60" i="36"/>
  <c r="CB344" i="36"/>
  <c r="EF494" i="36"/>
  <c r="EF462" i="36"/>
  <c r="EF419" i="36"/>
  <c r="EF280" i="36"/>
  <c r="EF264" i="36"/>
  <c r="EF248" i="36"/>
  <c r="FH452" i="36"/>
  <c r="FH444" i="36"/>
  <c r="CP8" i="36"/>
  <c r="DD147" i="36"/>
  <c r="DR321" i="36"/>
  <c r="DR211" i="36"/>
  <c r="EF127" i="36"/>
  <c r="EF95" i="36"/>
  <c r="FH265" i="36"/>
  <c r="FH257" i="36"/>
  <c r="FH249" i="36"/>
  <c r="FH233" i="36"/>
  <c r="FH225" i="36"/>
  <c r="FH217" i="36"/>
  <c r="FH209" i="36"/>
  <c r="FH251" i="36"/>
  <c r="CB471" i="36"/>
  <c r="DD136" i="36"/>
  <c r="DR411" i="36"/>
  <c r="DR403" i="36"/>
  <c r="DR325" i="36"/>
  <c r="AZ467" i="36"/>
  <c r="AZ191" i="36"/>
  <c r="BN479" i="36"/>
  <c r="EF364" i="36"/>
  <c r="EF348" i="36"/>
  <c r="EF328" i="36"/>
  <c r="FH227" i="36"/>
  <c r="AL129" i="36"/>
  <c r="AL313" i="36"/>
  <c r="AL321" i="36"/>
  <c r="AZ377" i="36"/>
  <c r="AZ243" i="36"/>
  <c r="BN483" i="36"/>
  <c r="DD171" i="36"/>
  <c r="DR358" i="36"/>
  <c r="ET344" i="36"/>
  <c r="FH360" i="36"/>
  <c r="FH129" i="36"/>
  <c r="AL21" i="36"/>
  <c r="AL85" i="36"/>
  <c r="AL133" i="36"/>
  <c r="AL270" i="36"/>
  <c r="AL317" i="36"/>
  <c r="AL266" i="36"/>
  <c r="AL7" i="36"/>
  <c r="AM7" i="36" s="1"/>
  <c r="DR167" i="36"/>
  <c r="ET285" i="36"/>
  <c r="ET183" i="36"/>
  <c r="FH394" i="36"/>
  <c r="FH285" i="36"/>
  <c r="AZ321" i="36"/>
  <c r="AZ301" i="36"/>
  <c r="AZ267" i="36"/>
  <c r="AZ235" i="36"/>
  <c r="AZ209" i="36"/>
  <c r="AZ297" i="36"/>
  <c r="AZ83" i="36"/>
  <c r="AZ127" i="36"/>
  <c r="BN487" i="36"/>
  <c r="CB495" i="36"/>
  <c r="CB424" i="36"/>
  <c r="CB328" i="36"/>
  <c r="CB307" i="36"/>
  <c r="CB275" i="36"/>
  <c r="CB244" i="36"/>
  <c r="CB236" i="36"/>
  <c r="CB228" i="36"/>
  <c r="CB220" i="36"/>
  <c r="CP382" i="36"/>
  <c r="DR253" i="36"/>
  <c r="DR255" i="36"/>
  <c r="DR223" i="36"/>
  <c r="DR171" i="36"/>
  <c r="DR155" i="36"/>
  <c r="DR139" i="36"/>
  <c r="DR123" i="36"/>
  <c r="DR99" i="36"/>
  <c r="DR67" i="36"/>
  <c r="EF298" i="36"/>
  <c r="ET380" i="36"/>
  <c r="ET167" i="36"/>
  <c r="ET67" i="36"/>
  <c r="ET59" i="36"/>
  <c r="FH350" i="36"/>
  <c r="FH454" i="36"/>
  <c r="FH319" i="36"/>
  <c r="FH392" i="36"/>
  <c r="FH259" i="36"/>
  <c r="FH159" i="36"/>
  <c r="FH151" i="36"/>
  <c r="FH143" i="36"/>
  <c r="FH127" i="36"/>
  <c r="FH119" i="36"/>
  <c r="FH111" i="36"/>
  <c r="FH95" i="36"/>
  <c r="FH97" i="36"/>
  <c r="FH64" i="36"/>
  <c r="AL89" i="36"/>
  <c r="AL131" i="36"/>
  <c r="AL219" i="36"/>
  <c r="DR151" i="36"/>
  <c r="ET221" i="36"/>
  <c r="ET205" i="36"/>
  <c r="AL187" i="36"/>
  <c r="AZ438" i="36"/>
  <c r="AZ309" i="36"/>
  <c r="AZ317" i="36"/>
  <c r="AZ213" i="36"/>
  <c r="BN437" i="36"/>
  <c r="CB479" i="36"/>
  <c r="DR450" i="36"/>
  <c r="DR319" i="36"/>
  <c r="DR249" i="36"/>
  <c r="DR175" i="36"/>
  <c r="DR159" i="36"/>
  <c r="DR143" i="36"/>
  <c r="DR111" i="36"/>
  <c r="EF312" i="36"/>
  <c r="ET151" i="36"/>
  <c r="ET111" i="36"/>
  <c r="AL268" i="36"/>
  <c r="AZ325" i="36"/>
  <c r="DR135" i="36"/>
  <c r="DR119" i="36"/>
  <c r="ET269" i="36"/>
  <c r="ET253" i="36"/>
  <c r="ET237" i="36"/>
  <c r="AZ333" i="36"/>
  <c r="CB459" i="36"/>
  <c r="CB440" i="36"/>
  <c r="CB291" i="36"/>
  <c r="CB248" i="36"/>
  <c r="CB240" i="36"/>
  <c r="CB232" i="36"/>
  <c r="CB224" i="36"/>
  <c r="CP335" i="36"/>
  <c r="CP195" i="36"/>
  <c r="DD179" i="36"/>
  <c r="DR458" i="36"/>
  <c r="DR179" i="36"/>
  <c r="DR163" i="36"/>
  <c r="DR147" i="36"/>
  <c r="DR115" i="36"/>
  <c r="DR83" i="36"/>
  <c r="ET352" i="36"/>
  <c r="ET135" i="36"/>
  <c r="ET131" i="36"/>
  <c r="FH189" i="36"/>
  <c r="FH161" i="36"/>
  <c r="FH56" i="36"/>
  <c r="AL127" i="36"/>
  <c r="AL135" i="36"/>
  <c r="AL262" i="36"/>
  <c r="AL264" i="36"/>
  <c r="AL274" i="36"/>
  <c r="AL10" i="36"/>
  <c r="AL18" i="36"/>
  <c r="AL34" i="36"/>
  <c r="AL41" i="36"/>
  <c r="AL26" i="36"/>
  <c r="AL65" i="36"/>
  <c r="AL73" i="36"/>
  <c r="AL57" i="36"/>
  <c r="AL99" i="36"/>
  <c r="AL138" i="36"/>
  <c r="AL161" i="36"/>
  <c r="AL214" i="36"/>
  <c r="AL145" i="36"/>
  <c r="AL167" i="36"/>
  <c r="AL183" i="36"/>
  <c r="AL199" i="36"/>
  <c r="AL215" i="36"/>
  <c r="AL230" i="36"/>
  <c r="AL191" i="36"/>
  <c r="AL242" i="36"/>
  <c r="AL153" i="36"/>
  <c r="AL290" i="36"/>
  <c r="AL310" i="36"/>
  <c r="AL374" i="36"/>
  <c r="AL404" i="36"/>
  <c r="AL420" i="36"/>
  <c r="AL436" i="36"/>
  <c r="AL238" i="36"/>
  <c r="AL286" i="36"/>
  <c r="AL366" i="36"/>
  <c r="AL480" i="36"/>
  <c r="AL496" i="36"/>
  <c r="AL45" i="36"/>
  <c r="AL46" i="36"/>
  <c r="AL22" i="36"/>
  <c r="AL37" i="36"/>
  <c r="AL49" i="36"/>
  <c r="AL77" i="36"/>
  <c r="AL61" i="36"/>
  <c r="AL95" i="36"/>
  <c r="AL111" i="36"/>
  <c r="AL137" i="36"/>
  <c r="AL107" i="36"/>
  <c r="AL142" i="36"/>
  <c r="AL154" i="36"/>
  <c r="AL166" i="36"/>
  <c r="AL177" i="36"/>
  <c r="AL250" i="36"/>
  <c r="AL165" i="36"/>
  <c r="AL181" i="36"/>
  <c r="AL197" i="36"/>
  <c r="AL213" i="36"/>
  <c r="AL246" i="36"/>
  <c r="AL207" i="36"/>
  <c r="AL294" i="36"/>
  <c r="AL342" i="36"/>
  <c r="AL362" i="36"/>
  <c r="AL338" i="36"/>
  <c r="AL392" i="36"/>
  <c r="AL408" i="36"/>
  <c r="AL424" i="36"/>
  <c r="AL440" i="36"/>
  <c r="AL452" i="36"/>
  <c r="AL318" i="36"/>
  <c r="AL358" i="36"/>
  <c r="AL386" i="36"/>
  <c r="AL354" i="36"/>
  <c r="AL382" i="36"/>
  <c r="AL484" i="36"/>
  <c r="AL500" i="36"/>
  <c r="AL468" i="36"/>
  <c r="AL9" i="36"/>
  <c r="AL17" i="36"/>
  <c r="AL29" i="36"/>
  <c r="AL25" i="36"/>
  <c r="AL14" i="36"/>
  <c r="AL42" i="36"/>
  <c r="AL38" i="36"/>
  <c r="AL123" i="36"/>
  <c r="AL33" i="36"/>
  <c r="AL69" i="36"/>
  <c r="AL115" i="36"/>
  <c r="AL146" i="36"/>
  <c r="AL182" i="36"/>
  <c r="AL193" i="36"/>
  <c r="AL157" i="36"/>
  <c r="AL170" i="36"/>
  <c r="AL186" i="36"/>
  <c r="AL202" i="36"/>
  <c r="AL218" i="36"/>
  <c r="AL158" i="36"/>
  <c r="AL226" i="36"/>
  <c r="AL258" i="36"/>
  <c r="AL278" i="36"/>
  <c r="AL326" i="36"/>
  <c r="AL388" i="36"/>
  <c r="AL309" i="36"/>
  <c r="AL396" i="36"/>
  <c r="AL412" i="36"/>
  <c r="AL428" i="36"/>
  <c r="AL444" i="36"/>
  <c r="AL456" i="36"/>
  <c r="AL334" i="36"/>
  <c r="AL282" i="36"/>
  <c r="AL330" i="36"/>
  <c r="AL350" i="36"/>
  <c r="AL464" i="36"/>
  <c r="AL488" i="36"/>
  <c r="AL504" i="36"/>
  <c r="AL50" i="36"/>
  <c r="AL30" i="36"/>
  <c r="AL53" i="36"/>
  <c r="AL103" i="36"/>
  <c r="AL119" i="36"/>
  <c r="AL54" i="36"/>
  <c r="AL91" i="36"/>
  <c r="AL150" i="36"/>
  <c r="AL198" i="36"/>
  <c r="AL209" i="36"/>
  <c r="AL81" i="36"/>
  <c r="AL234" i="36"/>
  <c r="AL149" i="36"/>
  <c r="AL141" i="36"/>
  <c r="AL175" i="36"/>
  <c r="AL327" i="36"/>
  <c r="AL302" i="36"/>
  <c r="AL378" i="36"/>
  <c r="AL390" i="36"/>
  <c r="AL400" i="36"/>
  <c r="AL416" i="36"/>
  <c r="AL432" i="36"/>
  <c r="AL448" i="36"/>
  <c r="AL254" i="36"/>
  <c r="AL298" i="36"/>
  <c r="AL370" i="36"/>
  <c r="AL306" i="36"/>
  <c r="AL314" i="36"/>
  <c r="AL322" i="36"/>
  <c r="AL346" i="36"/>
  <c r="AL476" i="36"/>
  <c r="AL460" i="36"/>
  <c r="AL472" i="36"/>
  <c r="AL492" i="36"/>
  <c r="FH496" i="36"/>
  <c r="FH488" i="36"/>
  <c r="FH480" i="36"/>
  <c r="FH472" i="36"/>
  <c r="FH489" i="36"/>
  <c r="FH468" i="36"/>
  <c r="FH497" i="36"/>
  <c r="FH461" i="36"/>
  <c r="FH388" i="36"/>
  <c r="FH356" i="36"/>
  <c r="FH348" i="36"/>
  <c r="FH323" i="36"/>
  <c r="FH370" i="36"/>
  <c r="FH46" i="36"/>
  <c r="FH30" i="36"/>
  <c r="FH14" i="36"/>
  <c r="FH505" i="36"/>
  <c r="FH481" i="36"/>
  <c r="FH464" i="36"/>
  <c r="FH485" i="36"/>
  <c r="FH477" i="36"/>
  <c r="FH380" i="36"/>
  <c r="FH337" i="36"/>
  <c r="FH329" i="36"/>
  <c r="FH430" i="36"/>
  <c r="FH321" i="36"/>
  <c r="FH317" i="36"/>
  <c r="FH289" i="36"/>
  <c r="FH400" i="36"/>
  <c r="FH378" i="36"/>
  <c r="FH368" i="36"/>
  <c r="FH404" i="36"/>
  <c r="FH295" i="36"/>
  <c r="FH271" i="36"/>
  <c r="FH263" i="36"/>
  <c r="FH255" i="36"/>
  <c r="FH247" i="36"/>
  <c r="FH239" i="36"/>
  <c r="FH231" i="36"/>
  <c r="FH223" i="36"/>
  <c r="FH215" i="36"/>
  <c r="FH207" i="36"/>
  <c r="FH200" i="36"/>
  <c r="FH267" i="36"/>
  <c r="FH235" i="36"/>
  <c r="FH203" i="36"/>
  <c r="FH185" i="36"/>
  <c r="FH42" i="36"/>
  <c r="FH26" i="36"/>
  <c r="FH197" i="36"/>
  <c r="FH175" i="36"/>
  <c r="FH169" i="36"/>
  <c r="FH137" i="36"/>
  <c r="FH105" i="36"/>
  <c r="FH52" i="36"/>
  <c r="FH84" i="36"/>
  <c r="FH12" i="36"/>
  <c r="FH80" i="36"/>
  <c r="FH492" i="36"/>
  <c r="FH484" i="36"/>
  <c r="FH476" i="36"/>
  <c r="FH501" i="36"/>
  <c r="FH473" i="36"/>
  <c r="FH460" i="36"/>
  <c r="FH493" i="36"/>
  <c r="FH436" i="36"/>
  <c r="FH410" i="36"/>
  <c r="FH372" i="36"/>
  <c r="FH424" i="36"/>
  <c r="FH335" i="36"/>
  <c r="FH438" i="36"/>
  <c r="FH344" i="36"/>
  <c r="FH325" i="36"/>
  <c r="FH293" i="36"/>
  <c r="FH281" i="36"/>
  <c r="FH416" i="36"/>
  <c r="FH376" i="36"/>
  <c r="FH402" i="36"/>
  <c r="FH303" i="36"/>
  <c r="FH275" i="36"/>
  <c r="FH177" i="36"/>
  <c r="FH38" i="36"/>
  <c r="FH22" i="36"/>
  <c r="FH145" i="36"/>
  <c r="FH113" i="36"/>
  <c r="FH92" i="36"/>
  <c r="FH76" i="36"/>
  <c r="FH72" i="36"/>
  <c r="FH88" i="36"/>
  <c r="FH8" i="36"/>
  <c r="FH500" i="36"/>
  <c r="FH458" i="36"/>
  <c r="FH450" i="36"/>
  <c r="FH442" i="36"/>
  <c r="FH434" i="36"/>
  <c r="FH469" i="36"/>
  <c r="FH465" i="36"/>
  <c r="FH408" i="36"/>
  <c r="FH396" i="36"/>
  <c r="FH364" i="36"/>
  <c r="FH426" i="36"/>
  <c r="FH341" i="36"/>
  <c r="FH333" i="36"/>
  <c r="FH315" i="36"/>
  <c r="FH307" i="36"/>
  <c r="FH299" i="36"/>
  <c r="FH179" i="36"/>
  <c r="FH173" i="36"/>
  <c r="FH165" i="36"/>
  <c r="FH157" i="36"/>
  <c r="FH149" i="36"/>
  <c r="FH141" i="36"/>
  <c r="FH133" i="36"/>
  <c r="FH125" i="36"/>
  <c r="FH117" i="36"/>
  <c r="FH109" i="36"/>
  <c r="FH101" i="36"/>
  <c r="FH58" i="36"/>
  <c r="FH34" i="36"/>
  <c r="FH18" i="36"/>
  <c r="ET496" i="36"/>
  <c r="ET472" i="36"/>
  <c r="ET469" i="36"/>
  <c r="ET431" i="36"/>
  <c r="ET239" i="36"/>
  <c r="ET207" i="36"/>
  <c r="ET310" i="36"/>
  <c r="ET185" i="36"/>
  <c r="ET69" i="36"/>
  <c r="ET283" i="36"/>
  <c r="ET219" i="36"/>
  <c r="ET105" i="36"/>
  <c r="ET40" i="36"/>
  <c r="ET24" i="36"/>
  <c r="ET177" i="36"/>
  <c r="ET161" i="36"/>
  <c r="ET101" i="36"/>
  <c r="ET51" i="36"/>
  <c r="ET259" i="36"/>
  <c r="ET81" i="36"/>
  <c r="ET12" i="36"/>
  <c r="ET8" i="36"/>
  <c r="ET492" i="36"/>
  <c r="ET480" i="36"/>
  <c r="ET443" i="36"/>
  <c r="ET435" i="36"/>
  <c r="ET458" i="36"/>
  <c r="ET493" i="36"/>
  <c r="ET456" i="36"/>
  <c r="ET434" i="36"/>
  <c r="ET438" i="36"/>
  <c r="ET398" i="36"/>
  <c r="ET391" i="36"/>
  <c r="ET383" i="36"/>
  <c r="ET390" i="36"/>
  <c r="ET345" i="36"/>
  <c r="ET337" i="36"/>
  <c r="ET329" i="36"/>
  <c r="ET321" i="36"/>
  <c r="ET313" i="36"/>
  <c r="ET305" i="36"/>
  <c r="ET297" i="36"/>
  <c r="ET368" i="36"/>
  <c r="ET338" i="36"/>
  <c r="ET306" i="36"/>
  <c r="ET294" i="36"/>
  <c r="ET346" i="36"/>
  <c r="ET334" i="36"/>
  <c r="ET446" i="36"/>
  <c r="ET330" i="36"/>
  <c r="ET374" i="36"/>
  <c r="ET356" i="36"/>
  <c r="ET263" i="36"/>
  <c r="ET231" i="36"/>
  <c r="ET326" i="36"/>
  <c r="ET281" i="36"/>
  <c r="ET249" i="36"/>
  <c r="ET217" i="36"/>
  <c r="ET181" i="36"/>
  <c r="ET171" i="36"/>
  <c r="ET165" i="36"/>
  <c r="ET155" i="36"/>
  <c r="ET149" i="36"/>
  <c r="ET139" i="36"/>
  <c r="ET123" i="36"/>
  <c r="ET107" i="36"/>
  <c r="ET91" i="36"/>
  <c r="ET75" i="36"/>
  <c r="ET61" i="36"/>
  <c r="ET235" i="36"/>
  <c r="ET121" i="36"/>
  <c r="ET87" i="36"/>
  <c r="ET44" i="36"/>
  <c r="ET28" i="36"/>
  <c r="ET289" i="36"/>
  <c r="ET257" i="36"/>
  <c r="ET225" i="36"/>
  <c r="ET143" i="36"/>
  <c r="ET117" i="36"/>
  <c r="ET83" i="36"/>
  <c r="ET73" i="36"/>
  <c r="ET65" i="36"/>
  <c r="ET57" i="36"/>
  <c r="ET275" i="36"/>
  <c r="ET211" i="36"/>
  <c r="ET199" i="36"/>
  <c r="ET127" i="36"/>
  <c r="ET97" i="36"/>
  <c r="ET488" i="36"/>
  <c r="ET476" i="36"/>
  <c r="ET468" i="36"/>
  <c r="ET501" i="36"/>
  <c r="ET427" i="36"/>
  <c r="ET440" i="36"/>
  <c r="ET497" i="36"/>
  <c r="ET422" i="36"/>
  <c r="ET450" i="36"/>
  <c r="ET382" i="36"/>
  <c r="ET354" i="36"/>
  <c r="ET348" i="36"/>
  <c r="ET340" i="36"/>
  <c r="ET298" i="36"/>
  <c r="ET350" i="36"/>
  <c r="ET318" i="36"/>
  <c r="ET387" i="36"/>
  <c r="ET376" i="36"/>
  <c r="ET360" i="36"/>
  <c r="ET203" i="36"/>
  <c r="ET418" i="36"/>
  <c r="ET287" i="36"/>
  <c r="ET255" i="36"/>
  <c r="ET223" i="36"/>
  <c r="ET296" i="36"/>
  <c r="ET189" i="36"/>
  <c r="ET53" i="36"/>
  <c r="ET251" i="36"/>
  <c r="ET201" i="36"/>
  <c r="ET137" i="36"/>
  <c r="ET103" i="36"/>
  <c r="ET71" i="36"/>
  <c r="ET63" i="36"/>
  <c r="ET55" i="36"/>
  <c r="ET48" i="36"/>
  <c r="ET32" i="36"/>
  <c r="ET16" i="36"/>
  <c r="ET175" i="36"/>
  <c r="ET169" i="36"/>
  <c r="ET159" i="36"/>
  <c r="ET153" i="36"/>
  <c r="ET133" i="36"/>
  <c r="ET99" i="36"/>
  <c r="ET291" i="36"/>
  <c r="ET227" i="36"/>
  <c r="ET113" i="36"/>
  <c r="ET79" i="36"/>
  <c r="ET464" i="36"/>
  <c r="ET481" i="36"/>
  <c r="ET505" i="36"/>
  <c r="ET448" i="36"/>
  <c r="ET428" i="36"/>
  <c r="ET489" i="36"/>
  <c r="ET406" i="36"/>
  <c r="ET436" i="36"/>
  <c r="ET402" i="36"/>
  <c r="ET342" i="36"/>
  <c r="ET410" i="36"/>
  <c r="ET378" i="36"/>
  <c r="ET362" i="36"/>
  <c r="ET271" i="36"/>
  <c r="ET484" i="36"/>
  <c r="ET477" i="36"/>
  <c r="ET460" i="36"/>
  <c r="ET473" i="36"/>
  <c r="ET447" i="36"/>
  <c r="ET439" i="36"/>
  <c r="ET465" i="36"/>
  <c r="ET444" i="36"/>
  <c r="ET485" i="36"/>
  <c r="ET461" i="36"/>
  <c r="ET386" i="36"/>
  <c r="ET414" i="36"/>
  <c r="ET394" i="36"/>
  <c r="ET349" i="36"/>
  <c r="ET341" i="36"/>
  <c r="ET333" i="36"/>
  <c r="ET325" i="36"/>
  <c r="ET317" i="36"/>
  <c r="ET309" i="36"/>
  <c r="ET301" i="36"/>
  <c r="ET370" i="36"/>
  <c r="ET322" i="36"/>
  <c r="ET432" i="36"/>
  <c r="ET366" i="36"/>
  <c r="ET302" i="36"/>
  <c r="ET314" i="36"/>
  <c r="ET191" i="36"/>
  <c r="ET358" i="36"/>
  <c r="ET279" i="36"/>
  <c r="ET247" i="36"/>
  <c r="ET215" i="36"/>
  <c r="ET194" i="36"/>
  <c r="ET173" i="36"/>
  <c r="ET157" i="36"/>
  <c r="ET141" i="36"/>
  <c r="ET125" i="36"/>
  <c r="ET109" i="36"/>
  <c r="ET93" i="36"/>
  <c r="ET77" i="36"/>
  <c r="ET267" i="36"/>
  <c r="ET89" i="36"/>
  <c r="ET36" i="36"/>
  <c r="ET20" i="36"/>
  <c r="ET145" i="36"/>
  <c r="ET85" i="36"/>
  <c r="ET452" i="36"/>
  <c r="ET243" i="36"/>
  <c r="ET129" i="36"/>
  <c r="EF500" i="36"/>
  <c r="EF488" i="36"/>
  <c r="EF477" i="36"/>
  <c r="EF473" i="36"/>
  <c r="EF468" i="36"/>
  <c r="EF455" i="36"/>
  <c r="EF436" i="36"/>
  <c r="EF421" i="36"/>
  <c r="EF413" i="36"/>
  <c r="EF458" i="36"/>
  <c r="EF380" i="36"/>
  <c r="EF424" i="36"/>
  <c r="EF378" i="36"/>
  <c r="EF374" i="36"/>
  <c r="EF370" i="36"/>
  <c r="EF362" i="36"/>
  <c r="EF354" i="36"/>
  <c r="EF346" i="36"/>
  <c r="EF326" i="36"/>
  <c r="EF401" i="36"/>
  <c r="EF366" i="36"/>
  <c r="EF330" i="36"/>
  <c r="EF296" i="36"/>
  <c r="EF155" i="36"/>
  <c r="EF274" i="36"/>
  <c r="EF242" i="36"/>
  <c r="EF141" i="36"/>
  <c r="EF109" i="36"/>
  <c r="EF77" i="36"/>
  <c r="EF63" i="36"/>
  <c r="EF47" i="36"/>
  <c r="EF31" i="36"/>
  <c r="EF15" i="36"/>
  <c r="EF157" i="36"/>
  <c r="EF153" i="36"/>
  <c r="EF113" i="36"/>
  <c r="EF81" i="36"/>
  <c r="EF482" i="36"/>
  <c r="EF450" i="36"/>
  <c r="EF506" i="36"/>
  <c r="EF459" i="36"/>
  <c r="EF440" i="36"/>
  <c r="EF428" i="36"/>
  <c r="EF429" i="36"/>
  <c r="EF405" i="36"/>
  <c r="EF416" i="36"/>
  <c r="EF376" i="36"/>
  <c r="EF432" i="36"/>
  <c r="EF318" i="36"/>
  <c r="EF338" i="36"/>
  <c r="EF306" i="36"/>
  <c r="EF294" i="36"/>
  <c r="EF278" i="36"/>
  <c r="EF262" i="36"/>
  <c r="EF246" i="36"/>
  <c r="EF235" i="36"/>
  <c r="EF227" i="36"/>
  <c r="EF219" i="36"/>
  <c r="EF211" i="36"/>
  <c r="EF203" i="36"/>
  <c r="EF195" i="36"/>
  <c r="EF187" i="36"/>
  <c r="EF179" i="36"/>
  <c r="EF171" i="36"/>
  <c r="EF163" i="36"/>
  <c r="EF282" i="36"/>
  <c r="EF250" i="36"/>
  <c r="EF133" i="36"/>
  <c r="EF101" i="36"/>
  <c r="EF75" i="36"/>
  <c r="EF59" i="36"/>
  <c r="EF43" i="36"/>
  <c r="EF27" i="36"/>
  <c r="EF11" i="36"/>
  <c r="EF121" i="36"/>
  <c r="EF89" i="36"/>
  <c r="EF451" i="36"/>
  <c r="EF504" i="36"/>
  <c r="EF493" i="36"/>
  <c r="EF489" i="36"/>
  <c r="EF484" i="36"/>
  <c r="EF472" i="36"/>
  <c r="EF461" i="36"/>
  <c r="EF420" i="36"/>
  <c r="EF433" i="36"/>
  <c r="EF437" i="36"/>
  <c r="EF397" i="36"/>
  <c r="EF372" i="36"/>
  <c r="EF444" i="36"/>
  <c r="EF382" i="36"/>
  <c r="EF310" i="36"/>
  <c r="EF350" i="36"/>
  <c r="EF314" i="36"/>
  <c r="EF340" i="36"/>
  <c r="EF290" i="36"/>
  <c r="EF258" i="36"/>
  <c r="EF304" i="36"/>
  <c r="EF151" i="36"/>
  <c r="EF125" i="36"/>
  <c r="EF93" i="36"/>
  <c r="EF71" i="36"/>
  <c r="EF55" i="36"/>
  <c r="EF39" i="36"/>
  <c r="EF23" i="36"/>
  <c r="EF7" i="36"/>
  <c r="EF147" i="36"/>
  <c r="EF69" i="36"/>
  <c r="EF129" i="36"/>
  <c r="EF97" i="36"/>
  <c r="EF73" i="36"/>
  <c r="EF65" i="36"/>
  <c r="EF61" i="36"/>
  <c r="EF57" i="36"/>
  <c r="EF53" i="36"/>
  <c r="EF49" i="36"/>
  <c r="EF45" i="36"/>
  <c r="EF41" i="36"/>
  <c r="EF37" i="36"/>
  <c r="EF33" i="36"/>
  <c r="EF29" i="36"/>
  <c r="EF25" i="36"/>
  <c r="EF21" i="36"/>
  <c r="EF17" i="36"/>
  <c r="EF13" i="36"/>
  <c r="EF9" i="36"/>
  <c r="EF502" i="36"/>
  <c r="EF486" i="36"/>
  <c r="EF470" i="36"/>
  <c r="EF498" i="36"/>
  <c r="EF466" i="36"/>
  <c r="EF505" i="36"/>
  <c r="EF454" i="36"/>
  <c r="EF425" i="36"/>
  <c r="EF441" i="36"/>
  <c r="EF415" i="36"/>
  <c r="EF389" i="36"/>
  <c r="EF385" i="36"/>
  <c r="EF448" i="36"/>
  <c r="EF334" i="36"/>
  <c r="EF286" i="36"/>
  <c r="EF270" i="36"/>
  <c r="EF254" i="36"/>
  <c r="EF239" i="36"/>
  <c r="EF231" i="36"/>
  <c r="EF223" i="36"/>
  <c r="EF215" i="36"/>
  <c r="EF207" i="36"/>
  <c r="EF199" i="36"/>
  <c r="EF191" i="36"/>
  <c r="EF183" i="36"/>
  <c r="EF175" i="36"/>
  <c r="EF167" i="36"/>
  <c r="EF159" i="36"/>
  <c r="EF143" i="36"/>
  <c r="EF117" i="36"/>
  <c r="EF85" i="36"/>
  <c r="EF67" i="36"/>
  <c r="EF51" i="36"/>
  <c r="EF35" i="36"/>
  <c r="EF19" i="36"/>
  <c r="DR504" i="36"/>
  <c r="DR496" i="36"/>
  <c r="DR488" i="36"/>
  <c r="DR497" i="36"/>
  <c r="DR485" i="36"/>
  <c r="DR475" i="36"/>
  <c r="DR493" i="36"/>
  <c r="DR468" i="36"/>
  <c r="DR501" i="36"/>
  <c r="DR473" i="36"/>
  <c r="DR448" i="36"/>
  <c r="DR428" i="36"/>
  <c r="DR424" i="36"/>
  <c r="DR420" i="36"/>
  <c r="DR416" i="36"/>
  <c r="DR412" i="36"/>
  <c r="DR404" i="36"/>
  <c r="DR407" i="36"/>
  <c r="DR399" i="36"/>
  <c r="DR388" i="36"/>
  <c r="DR356" i="36"/>
  <c r="DR331" i="36"/>
  <c r="DR299" i="36"/>
  <c r="DR291" i="36"/>
  <c r="DR267" i="36"/>
  <c r="DR217" i="36"/>
  <c r="DR297" i="36"/>
  <c r="DR177" i="36"/>
  <c r="DR161" i="36"/>
  <c r="DR145" i="36"/>
  <c r="DR121" i="36"/>
  <c r="DR257" i="36"/>
  <c r="DR231" i="36"/>
  <c r="DR51" i="36"/>
  <c r="DR35" i="36"/>
  <c r="DR19" i="36"/>
  <c r="DR481" i="36"/>
  <c r="DR505" i="36"/>
  <c r="DR438" i="36"/>
  <c r="DR456" i="36"/>
  <c r="DR452" i="36"/>
  <c r="DR391" i="36"/>
  <c r="DR408" i="36"/>
  <c r="DR400" i="36"/>
  <c r="DR387" i="36"/>
  <c r="DR380" i="36"/>
  <c r="DR392" i="36"/>
  <c r="DR368" i="36"/>
  <c r="DR317" i="36"/>
  <c r="DR303" i="36"/>
  <c r="DR287" i="36"/>
  <c r="DR281" i="36"/>
  <c r="DR265" i="36"/>
  <c r="DR241" i="36"/>
  <c r="DR209" i="36"/>
  <c r="DR201" i="36"/>
  <c r="DR193" i="36"/>
  <c r="DR185" i="36"/>
  <c r="DR173" i="36"/>
  <c r="DR157" i="36"/>
  <c r="DR141" i="36"/>
  <c r="DR129" i="36"/>
  <c r="DR117" i="36"/>
  <c r="DR229" i="36"/>
  <c r="DR47" i="36"/>
  <c r="DR31" i="36"/>
  <c r="DR15" i="36"/>
  <c r="DR500" i="36"/>
  <c r="DR492" i="36"/>
  <c r="DR465" i="36"/>
  <c r="DR463" i="36"/>
  <c r="DR442" i="36"/>
  <c r="DR415" i="36"/>
  <c r="DR419" i="36"/>
  <c r="DR372" i="36"/>
  <c r="DR396" i="36"/>
  <c r="DR347" i="36"/>
  <c r="DR309" i="36"/>
  <c r="DR350" i="36"/>
  <c r="DR271" i="36"/>
  <c r="DR323" i="36"/>
  <c r="DR283" i="36"/>
  <c r="DR263" i="36"/>
  <c r="DR251" i="36"/>
  <c r="DR233" i="36"/>
  <c r="DR313" i="36"/>
  <c r="DR295" i="36"/>
  <c r="DR277" i="36"/>
  <c r="DR169" i="36"/>
  <c r="DR153" i="36"/>
  <c r="DR137" i="36"/>
  <c r="DR113" i="36"/>
  <c r="DR273" i="36"/>
  <c r="DR43" i="36"/>
  <c r="DR27" i="36"/>
  <c r="DR11" i="36"/>
  <c r="DR489" i="36"/>
  <c r="DR484" i="36"/>
  <c r="DR479" i="36"/>
  <c r="DR446" i="36"/>
  <c r="DR434" i="36"/>
  <c r="DR395" i="36"/>
  <c r="DR364" i="36"/>
  <c r="DR333" i="36"/>
  <c r="DR307" i="36"/>
  <c r="DR352" i="36"/>
  <c r="DR225" i="36"/>
  <c r="DR279" i="36"/>
  <c r="DR197" i="36"/>
  <c r="DR189" i="36"/>
  <c r="DR181" i="36"/>
  <c r="DR165" i="36"/>
  <c r="DR149" i="36"/>
  <c r="DR133" i="36"/>
  <c r="DR125" i="36"/>
  <c r="DR275" i="36"/>
  <c r="DR109" i="36"/>
  <c r="DR103" i="36"/>
  <c r="DR95" i="36"/>
  <c r="DR87" i="36"/>
  <c r="DR79" i="36"/>
  <c r="DR71" i="36"/>
  <c r="DR63" i="36"/>
  <c r="DR55" i="36"/>
  <c r="DR39" i="36"/>
  <c r="DR23" i="36"/>
  <c r="DR7" i="36"/>
  <c r="DD466" i="36"/>
  <c r="DD465" i="36"/>
  <c r="DD498" i="36"/>
  <c r="DD455" i="36"/>
  <c r="DD448" i="36"/>
  <c r="DD440" i="36"/>
  <c r="DD432" i="36"/>
  <c r="DD493" i="36"/>
  <c r="DD461" i="36"/>
  <c r="DD451" i="36"/>
  <c r="DD444" i="36"/>
  <c r="DD388" i="36"/>
  <c r="DD356" i="36"/>
  <c r="DD405" i="36"/>
  <c r="DD490" i="36"/>
  <c r="DD361" i="36"/>
  <c r="DD429" i="36"/>
  <c r="DD413" i="36"/>
  <c r="DD297" i="36"/>
  <c r="DD424" i="36"/>
  <c r="DD281" i="36"/>
  <c r="DD265" i="36"/>
  <c r="DD249" i="36"/>
  <c r="DD233" i="36"/>
  <c r="DD217" i="36"/>
  <c r="DD201" i="36"/>
  <c r="DD238" i="36"/>
  <c r="DD169" i="36"/>
  <c r="DD165" i="36"/>
  <c r="DD254" i="36"/>
  <c r="DD177" i="36"/>
  <c r="DD161" i="36"/>
  <c r="DD143" i="36"/>
  <c r="DD198" i="36"/>
  <c r="DD149" i="36"/>
  <c r="DD473" i="36"/>
  <c r="DD470" i="36"/>
  <c r="DD505" i="36"/>
  <c r="DD381" i="36"/>
  <c r="DD365" i="36"/>
  <c r="DD501" i="36"/>
  <c r="DD452" i="36"/>
  <c r="DD425" i="36"/>
  <c r="DD417" i="36"/>
  <c r="DD409" i="36"/>
  <c r="DD401" i="36"/>
  <c r="DD393" i="36"/>
  <c r="DD364" i="36"/>
  <c r="DD376" i="36"/>
  <c r="DD322" i="36"/>
  <c r="DD306" i="36"/>
  <c r="DD443" i="36"/>
  <c r="DD436" i="36"/>
  <c r="DD368" i="36"/>
  <c r="DD325" i="36"/>
  <c r="DD369" i="36"/>
  <c r="DD341" i="36"/>
  <c r="DD293" i="36"/>
  <c r="DD189" i="36"/>
  <c r="DD392" i="36"/>
  <c r="DD385" i="36"/>
  <c r="DD206" i="36"/>
  <c r="DD153" i="36"/>
  <c r="DD137" i="36"/>
  <c r="DD278" i="36"/>
  <c r="DD181" i="36"/>
  <c r="DD135" i="36"/>
  <c r="DD127" i="36"/>
  <c r="DD119" i="36"/>
  <c r="DD111" i="36"/>
  <c r="DD103" i="36"/>
  <c r="DD95" i="36"/>
  <c r="DD87" i="36"/>
  <c r="DD79" i="36"/>
  <c r="DD71" i="36"/>
  <c r="DD63" i="36"/>
  <c r="DD55" i="36"/>
  <c r="DD47" i="36"/>
  <c r="DD39" i="36"/>
  <c r="DD31" i="36"/>
  <c r="DD23" i="36"/>
  <c r="DD15" i="36"/>
  <c r="DD7" i="36"/>
  <c r="DD222" i="36"/>
  <c r="DD193" i="36"/>
  <c r="DD141" i="36"/>
  <c r="DD173" i="36"/>
  <c r="DD497" i="36"/>
  <c r="DD489" i="36"/>
  <c r="DD481" i="36"/>
  <c r="DD474" i="36"/>
  <c r="DD502" i="36"/>
  <c r="DD494" i="36"/>
  <c r="DD486" i="36"/>
  <c r="DD482" i="36"/>
  <c r="DD477" i="36"/>
  <c r="DD439" i="36"/>
  <c r="DD485" i="36"/>
  <c r="DD420" i="36"/>
  <c r="DD412" i="36"/>
  <c r="DD404" i="36"/>
  <c r="DD396" i="36"/>
  <c r="DD462" i="36"/>
  <c r="DD372" i="36"/>
  <c r="DD421" i="36"/>
  <c r="DD354" i="36"/>
  <c r="DD346" i="36"/>
  <c r="DD338" i="36"/>
  <c r="DD459" i="36"/>
  <c r="DD416" i="36"/>
  <c r="DD400" i="36"/>
  <c r="DD377" i="36"/>
  <c r="DD397" i="36"/>
  <c r="DD350" i="36"/>
  <c r="DD342" i="36"/>
  <c r="DD334" i="36"/>
  <c r="DD326" i="36"/>
  <c r="DD318" i="36"/>
  <c r="DD310" i="36"/>
  <c r="DD302" i="36"/>
  <c r="DD408" i="36"/>
  <c r="DD317" i="36"/>
  <c r="DD282" i="36"/>
  <c r="DD274" i="36"/>
  <c r="DD266" i="36"/>
  <c r="DD258" i="36"/>
  <c r="DD250" i="36"/>
  <c r="DD242" i="36"/>
  <c r="DD234" i="36"/>
  <c r="DD226" i="36"/>
  <c r="DD218" i="36"/>
  <c r="DD210" i="36"/>
  <c r="DD202" i="36"/>
  <c r="DD289" i="36"/>
  <c r="DD273" i="36"/>
  <c r="DD257" i="36"/>
  <c r="DD241" i="36"/>
  <c r="DD225" i="36"/>
  <c r="DD209" i="36"/>
  <c r="DD183" i="36"/>
  <c r="DD167" i="36"/>
  <c r="DD246" i="36"/>
  <c r="DD333" i="36"/>
  <c r="DD175" i="36"/>
  <c r="DD159" i="36"/>
  <c r="DD262" i="36"/>
  <c r="DD185" i="36"/>
  <c r="DD460" i="36"/>
  <c r="DD447" i="36"/>
  <c r="DD389" i="36"/>
  <c r="DD373" i="36"/>
  <c r="DD357" i="36"/>
  <c r="DD506" i="36"/>
  <c r="DD478" i="36"/>
  <c r="DD380" i="36"/>
  <c r="DD456" i="36"/>
  <c r="DD435" i="36"/>
  <c r="DD360" i="36"/>
  <c r="DD330" i="36"/>
  <c r="DD314" i="36"/>
  <c r="DD428" i="36"/>
  <c r="DD353" i="36"/>
  <c r="DD345" i="36"/>
  <c r="DD337" i="36"/>
  <c r="DD329" i="36"/>
  <c r="DD321" i="36"/>
  <c r="DD313" i="36"/>
  <c r="DD305" i="36"/>
  <c r="DD469" i="36"/>
  <c r="DD384" i="36"/>
  <c r="DD285" i="36"/>
  <c r="DD277" i="36"/>
  <c r="DD269" i="36"/>
  <c r="DD261" i="36"/>
  <c r="DD253" i="36"/>
  <c r="DD245" i="36"/>
  <c r="DD237" i="36"/>
  <c r="DD229" i="36"/>
  <c r="DD221" i="36"/>
  <c r="DD213" i="36"/>
  <c r="DD205" i="36"/>
  <c r="DD197" i="36"/>
  <c r="DD190" i="36"/>
  <c r="DD309" i="36"/>
  <c r="DD194" i="36"/>
  <c r="DD270" i="36"/>
  <c r="DD145" i="36"/>
  <c r="DD214" i="36"/>
  <c r="DD131" i="36"/>
  <c r="DD123" i="36"/>
  <c r="DD115" i="36"/>
  <c r="DD107" i="36"/>
  <c r="DD99" i="36"/>
  <c r="DD91" i="36"/>
  <c r="DD83" i="36"/>
  <c r="DD75" i="36"/>
  <c r="DD67" i="36"/>
  <c r="DD59" i="36"/>
  <c r="DD51" i="36"/>
  <c r="DD43" i="36"/>
  <c r="DD35" i="36"/>
  <c r="DD27" i="36"/>
  <c r="DD19" i="36"/>
  <c r="DD11" i="36"/>
  <c r="DD349" i="36"/>
  <c r="DD301" i="36"/>
  <c r="DD286" i="36"/>
  <c r="DD157" i="36"/>
  <c r="DD230" i="36"/>
  <c r="CP504" i="36"/>
  <c r="CP496" i="36"/>
  <c r="CP492" i="36"/>
  <c r="CP468" i="36"/>
  <c r="CP501" i="36"/>
  <c r="CP443" i="36"/>
  <c r="CP461" i="36"/>
  <c r="CP413" i="36"/>
  <c r="CP392" i="36"/>
  <c r="CP449" i="36"/>
  <c r="CP439" i="36"/>
  <c r="CP412" i="36"/>
  <c r="CP397" i="36"/>
  <c r="CP331" i="36"/>
  <c r="CP489" i="36"/>
  <c r="CP417" i="36"/>
  <c r="CP386" i="36"/>
  <c r="CP311" i="36"/>
  <c r="CP295" i="36"/>
  <c r="CP279" i="36"/>
  <c r="CP408" i="36"/>
  <c r="CP402" i="36"/>
  <c r="CP401" i="36"/>
  <c r="CP291" i="36"/>
  <c r="CP258" i="36"/>
  <c r="CP226" i="36"/>
  <c r="CP211" i="36"/>
  <c r="CP301" i="36"/>
  <c r="CP281" i="36"/>
  <c r="CP274" i="36"/>
  <c r="CP265" i="36"/>
  <c r="CP231" i="36"/>
  <c r="CP214" i="36"/>
  <c r="CP341" i="36"/>
  <c r="CP323" i="36"/>
  <c r="CP286" i="36"/>
  <c r="CP219" i="36"/>
  <c r="CP209" i="36"/>
  <c r="CP253" i="36"/>
  <c r="CP190" i="36"/>
  <c r="CP183" i="36"/>
  <c r="CP114" i="36"/>
  <c r="CP39" i="36"/>
  <c r="CP23" i="36"/>
  <c r="CP167" i="36"/>
  <c r="CP103" i="36"/>
  <c r="CP91" i="36"/>
  <c r="CP59" i="36"/>
  <c r="CP37" i="36"/>
  <c r="CP93" i="36"/>
  <c r="CP81" i="36"/>
  <c r="CP70" i="36"/>
  <c r="CP66" i="36"/>
  <c r="CP61" i="36"/>
  <c r="CP313" i="36"/>
  <c r="CP302" i="36"/>
  <c r="CP130" i="36"/>
  <c r="CP42" i="36"/>
  <c r="CP505" i="36"/>
  <c r="CP477" i="36"/>
  <c r="CP484" i="36"/>
  <c r="CP452" i="36"/>
  <c r="CP491" i="36"/>
  <c r="CP488" i="36"/>
  <c r="CP469" i="36"/>
  <c r="CP428" i="36"/>
  <c r="CP422" i="36"/>
  <c r="CP381" i="36"/>
  <c r="CP360" i="36"/>
  <c r="CP406" i="36"/>
  <c r="CP352" i="36"/>
  <c r="CP463" i="36"/>
  <c r="CP380" i="36"/>
  <c r="CP365" i="36"/>
  <c r="CP356" i="36"/>
  <c r="CP336" i="36"/>
  <c r="CP347" i="36"/>
  <c r="CP340" i="36"/>
  <c r="CP318" i="36"/>
  <c r="CP285" i="36"/>
  <c r="CP259" i="36"/>
  <c r="CP237" i="36"/>
  <c r="CP225" i="36"/>
  <c r="CP217" i="36"/>
  <c r="CP414" i="36"/>
  <c r="CP227" i="36"/>
  <c r="CP385" i="36"/>
  <c r="CP353" i="36"/>
  <c r="CP317" i="36"/>
  <c r="CP297" i="36"/>
  <c r="CP290" i="36"/>
  <c r="CP238" i="36"/>
  <c r="CP175" i="36"/>
  <c r="CP159" i="36"/>
  <c r="CP143" i="36"/>
  <c r="CP127" i="36"/>
  <c r="CP111" i="36"/>
  <c r="CP95" i="36"/>
  <c r="CP79" i="36"/>
  <c r="CP63" i="36"/>
  <c r="CP197" i="36"/>
  <c r="CP215" i="36"/>
  <c r="CP189" i="36"/>
  <c r="CP119" i="36"/>
  <c r="CP10" i="36"/>
  <c r="CP125" i="36"/>
  <c r="CP31" i="36"/>
  <c r="CP345" i="36"/>
  <c r="CP269" i="36"/>
  <c r="CP135" i="36"/>
  <c r="CP49" i="36"/>
  <c r="CP500" i="36"/>
  <c r="CP493" i="36"/>
  <c r="CP459" i="36"/>
  <c r="CP473" i="36"/>
  <c r="CP448" i="36"/>
  <c r="CP437" i="36"/>
  <c r="CP390" i="36"/>
  <c r="CP447" i="36"/>
  <c r="CP329" i="36"/>
  <c r="CP444" i="36"/>
  <c r="CP374" i="36"/>
  <c r="CP315" i="36"/>
  <c r="CP299" i="36"/>
  <c r="CP283" i="36"/>
  <c r="CP418" i="36"/>
  <c r="CP357" i="36"/>
  <c r="CP249" i="36"/>
  <c r="CP472" i="36"/>
  <c r="CP426" i="36"/>
  <c r="CP404" i="36"/>
  <c r="CP322" i="36"/>
  <c r="CP254" i="36"/>
  <c r="CP434" i="36"/>
  <c r="CP372" i="36"/>
  <c r="CP369" i="36"/>
  <c r="CP343" i="36"/>
  <c r="CP221" i="36"/>
  <c r="CP275" i="36"/>
  <c r="CP203" i="36"/>
  <c r="CP186" i="36"/>
  <c r="CP185" i="36"/>
  <c r="CP171" i="36"/>
  <c r="CP155" i="36"/>
  <c r="CP139" i="36"/>
  <c r="CP123" i="36"/>
  <c r="CP107" i="36"/>
  <c r="CP157" i="36"/>
  <c r="CP25" i="36"/>
  <c r="CP141" i="36"/>
  <c r="CP75" i="36"/>
  <c r="CP21" i="36"/>
  <c r="CP146" i="36"/>
  <c r="CP86" i="36"/>
  <c r="CP82" i="36"/>
  <c r="CP77" i="36"/>
  <c r="CP65" i="36"/>
  <c r="CP54" i="36"/>
  <c r="CP50" i="36"/>
  <c r="CP479" i="36"/>
  <c r="CP497" i="36"/>
  <c r="CP433" i="36"/>
  <c r="CP424" i="36"/>
  <c r="CP358" i="36"/>
  <c r="CP361" i="36"/>
  <c r="CP441" i="36"/>
  <c r="CP337" i="36"/>
  <c r="CP480" i="36"/>
  <c r="CP432" i="36"/>
  <c r="CP332" i="36"/>
  <c r="CP247" i="36"/>
  <c r="CP243" i="36"/>
  <c r="CP235" i="36"/>
  <c r="CP307" i="36"/>
  <c r="CP270" i="36"/>
  <c r="CP263" i="36"/>
  <c r="CP242" i="36"/>
  <c r="CP376" i="36"/>
  <c r="CP351" i="36"/>
  <c r="CP467" i="36"/>
  <c r="CP177" i="36"/>
  <c r="CP161" i="36"/>
  <c r="CP145" i="36"/>
  <c r="CP129" i="36"/>
  <c r="CP113" i="36"/>
  <c r="CP97" i="36"/>
  <c r="CP306" i="36"/>
  <c r="CP230" i="36"/>
  <c r="CP457" i="36"/>
  <c r="CP393" i="36"/>
  <c r="CP178" i="36"/>
  <c r="CP162" i="36"/>
  <c r="CP98" i="36"/>
  <c r="CP47" i="36"/>
  <c r="CP151" i="36"/>
  <c r="CP15" i="36"/>
  <c r="CP193" i="36"/>
  <c r="CP173" i="36"/>
  <c r="CP109" i="36"/>
  <c r="CB489" i="36"/>
  <c r="CB497" i="36"/>
  <c r="CB483" i="36"/>
  <c r="CB475" i="36"/>
  <c r="CB481" i="36"/>
  <c r="CB485" i="36"/>
  <c r="CB458" i="36"/>
  <c r="CB454" i="36"/>
  <c r="CB398" i="36"/>
  <c r="CB448" i="36"/>
  <c r="CB434" i="36"/>
  <c r="CB477" i="36"/>
  <c r="CB446" i="36"/>
  <c r="CB414" i="36"/>
  <c r="CB380" i="36"/>
  <c r="CB354" i="36"/>
  <c r="CB396" i="36"/>
  <c r="CB360" i="36"/>
  <c r="CB305" i="36"/>
  <c r="CB273" i="36"/>
  <c r="CB255" i="36"/>
  <c r="CB313" i="36"/>
  <c r="CB249" i="36"/>
  <c r="CB216" i="36"/>
  <c r="CB184" i="36"/>
  <c r="CB285" i="36"/>
  <c r="CB267" i="36"/>
  <c r="CB196" i="36"/>
  <c r="CB164" i="36"/>
  <c r="CB146" i="36"/>
  <c r="CB82" i="36"/>
  <c r="CB28" i="36"/>
  <c r="CB138" i="36"/>
  <c r="CB74" i="36"/>
  <c r="CB24" i="36"/>
  <c r="CB492" i="36"/>
  <c r="CB484" i="36"/>
  <c r="CB476" i="36"/>
  <c r="CB491" i="36"/>
  <c r="CB505" i="36"/>
  <c r="CB461" i="36"/>
  <c r="CB420" i="36"/>
  <c r="CB463" i="36"/>
  <c r="CB450" i="36"/>
  <c r="CB493" i="36"/>
  <c r="CB390" i="36"/>
  <c r="CB372" i="36"/>
  <c r="CB340" i="36"/>
  <c r="CB404" i="36"/>
  <c r="CB394" i="36"/>
  <c r="CB368" i="36"/>
  <c r="CB320" i="36"/>
  <c r="CB297" i="36"/>
  <c r="CB242" i="36"/>
  <c r="CB234" i="36"/>
  <c r="CB226" i="36"/>
  <c r="CB218" i="36"/>
  <c r="CB208" i="36"/>
  <c r="CB176" i="36"/>
  <c r="CB293" i="36"/>
  <c r="CB64" i="36"/>
  <c r="CB214" i="36"/>
  <c r="CB204" i="36"/>
  <c r="CB182" i="36"/>
  <c r="CB172" i="36"/>
  <c r="CB98" i="36"/>
  <c r="CB52" i="36"/>
  <c r="CB20" i="36"/>
  <c r="CB142" i="36"/>
  <c r="CB110" i="36"/>
  <c r="CB78" i="36"/>
  <c r="CB90" i="36"/>
  <c r="CB32" i="36"/>
  <c r="CB473" i="36"/>
  <c r="CB419" i="36"/>
  <c r="CB426" i="36"/>
  <c r="CB436" i="36"/>
  <c r="CB422" i="36"/>
  <c r="CB428" i="36"/>
  <c r="CB364" i="36"/>
  <c r="CB338" i="36"/>
  <c r="CB402" i="36"/>
  <c r="CB330" i="36"/>
  <c r="CB376" i="36"/>
  <c r="CB332" i="36"/>
  <c r="CB316" i="36"/>
  <c r="CB289" i="36"/>
  <c r="CB200" i="36"/>
  <c r="CB168" i="36"/>
  <c r="CB301" i="36"/>
  <c r="CB60" i="36"/>
  <c r="CB251" i="36"/>
  <c r="CB212" i="36"/>
  <c r="CB190" i="36"/>
  <c r="CB180" i="36"/>
  <c r="CB114" i="36"/>
  <c r="CB44" i="36"/>
  <c r="CB12" i="36"/>
  <c r="CB158" i="36"/>
  <c r="CB106" i="36"/>
  <c r="CB40" i="36"/>
  <c r="CB8" i="36"/>
  <c r="CB496" i="36"/>
  <c r="CB488" i="36"/>
  <c r="CB480" i="36"/>
  <c r="CB501" i="36"/>
  <c r="CB469" i="36"/>
  <c r="CB465" i="36"/>
  <c r="CB442" i="36"/>
  <c r="CB438" i="36"/>
  <c r="CB418" i="36"/>
  <c r="CB406" i="36"/>
  <c r="CB392" i="36"/>
  <c r="CB430" i="36"/>
  <c r="CB356" i="36"/>
  <c r="CB324" i="36"/>
  <c r="CB386" i="36"/>
  <c r="CB281" i="36"/>
  <c r="CB263" i="36"/>
  <c r="CB246" i="36"/>
  <c r="CB238" i="36"/>
  <c r="CB230" i="36"/>
  <c r="CB222" i="36"/>
  <c r="CB192" i="36"/>
  <c r="CB36" i="36"/>
  <c r="BN500" i="36"/>
  <c r="BN492" i="36"/>
  <c r="BN480" i="36"/>
  <c r="BN469" i="36"/>
  <c r="BN505" i="36"/>
  <c r="BN463" i="36"/>
  <c r="BN493" i="36"/>
  <c r="BN472" i="36"/>
  <c r="BN453" i="36"/>
  <c r="BN449" i="36"/>
  <c r="BN445" i="36"/>
  <c r="BN383" i="36"/>
  <c r="BN424" i="36"/>
  <c r="BN400" i="36"/>
  <c r="BN386" i="36"/>
  <c r="BN455" i="36"/>
  <c r="BN418" i="36"/>
  <c r="BN357" i="36"/>
  <c r="BN327" i="36"/>
  <c r="BN369" i="36"/>
  <c r="BN353" i="36"/>
  <c r="BN337" i="36"/>
  <c r="BN321" i="36"/>
  <c r="BN305" i="36"/>
  <c r="BN331" i="36"/>
  <c r="BN246" i="36"/>
  <c r="BN266" i="36"/>
  <c r="BN242" i="36"/>
  <c r="BN402" i="36"/>
  <c r="BN345" i="36"/>
  <c r="BN313" i="36"/>
  <c r="BN262" i="36"/>
  <c r="BN87" i="36"/>
  <c r="BN69" i="36"/>
  <c r="BN203" i="36"/>
  <c r="BN171" i="36"/>
  <c r="BN133" i="36"/>
  <c r="BN211" i="36"/>
  <c r="BN207" i="36"/>
  <c r="BN193" i="36"/>
  <c r="BN175" i="36"/>
  <c r="BN161" i="36"/>
  <c r="BN143" i="36"/>
  <c r="BN129" i="36"/>
  <c r="BN83" i="36"/>
  <c r="BN39" i="36"/>
  <c r="BN31" i="36"/>
  <c r="BN23" i="36"/>
  <c r="BN15" i="36"/>
  <c r="BN7" i="36"/>
  <c r="BN149" i="36"/>
  <c r="BN234" i="36"/>
  <c r="BN173" i="36"/>
  <c r="BN147" i="36"/>
  <c r="BN484" i="36"/>
  <c r="BN485" i="36"/>
  <c r="BN501" i="36"/>
  <c r="BN395" i="36"/>
  <c r="BN441" i="36"/>
  <c r="BN416" i="36"/>
  <c r="BN481" i="36"/>
  <c r="BN410" i="36"/>
  <c r="BN398" i="36"/>
  <c r="BN408" i="36"/>
  <c r="BN380" i="36"/>
  <c r="BN376" i="36"/>
  <c r="BN373" i="36"/>
  <c r="BN343" i="36"/>
  <c r="BN309" i="36"/>
  <c r="BN367" i="36"/>
  <c r="BN351" i="36"/>
  <c r="BN335" i="36"/>
  <c r="BN319" i="36"/>
  <c r="BN303" i="36"/>
  <c r="BN347" i="36"/>
  <c r="BN228" i="36"/>
  <c r="BN288" i="36"/>
  <c r="BN282" i="36"/>
  <c r="BN272" i="36"/>
  <c r="BN258" i="36"/>
  <c r="BN224" i="36"/>
  <c r="BN433" i="36"/>
  <c r="BN252" i="36"/>
  <c r="BN236" i="36"/>
  <c r="BN278" i="36"/>
  <c r="BN103" i="36"/>
  <c r="BN55" i="36"/>
  <c r="BN141" i="36"/>
  <c r="BN117" i="36"/>
  <c r="BN199" i="36"/>
  <c r="BN185" i="36"/>
  <c r="BN167" i="36"/>
  <c r="BN153" i="36"/>
  <c r="BN135" i="36"/>
  <c r="BN121" i="36"/>
  <c r="BN67" i="36"/>
  <c r="BN195" i="36"/>
  <c r="BN155" i="36"/>
  <c r="BN286" i="36"/>
  <c r="BN250" i="36"/>
  <c r="BN232" i="36"/>
  <c r="BN216" i="36"/>
  <c r="BN93" i="36"/>
  <c r="BN61" i="36"/>
  <c r="BN260" i="36"/>
  <c r="BN181" i="36"/>
  <c r="BN125" i="36"/>
  <c r="BN115" i="36"/>
  <c r="BN113" i="36"/>
  <c r="BN504" i="36"/>
  <c r="BN496" i="36"/>
  <c r="BN488" i="36"/>
  <c r="BN473" i="36"/>
  <c r="BN489" i="36"/>
  <c r="BN451" i="36"/>
  <c r="BN447" i="36"/>
  <c r="BN443" i="36"/>
  <c r="BN387" i="36"/>
  <c r="BN379" i="36"/>
  <c r="BN390" i="36"/>
  <c r="BN392" i="36"/>
  <c r="BN378" i="36"/>
  <c r="BN426" i="36"/>
  <c r="BN420" i="36"/>
  <c r="BN396" i="36"/>
  <c r="BN382" i="36"/>
  <c r="BN404" i="36"/>
  <c r="BN359" i="36"/>
  <c r="BN325" i="36"/>
  <c r="BN295" i="36"/>
  <c r="BN371" i="36"/>
  <c r="BN355" i="36"/>
  <c r="BN339" i="36"/>
  <c r="BN323" i="36"/>
  <c r="BN307" i="36"/>
  <c r="BN363" i="36"/>
  <c r="BN299" i="36"/>
  <c r="BN244" i="36"/>
  <c r="BN264" i="36"/>
  <c r="BN240" i="36"/>
  <c r="BN361" i="36"/>
  <c r="BN329" i="36"/>
  <c r="BN284" i="36"/>
  <c r="BN85" i="36"/>
  <c r="BN71" i="36"/>
  <c r="BN205" i="36"/>
  <c r="BN179" i="36"/>
  <c r="BN157" i="36"/>
  <c r="BN131" i="36"/>
  <c r="BN268" i="36"/>
  <c r="BN248" i="36"/>
  <c r="BN209" i="36"/>
  <c r="BN191" i="36"/>
  <c r="BN177" i="36"/>
  <c r="BN159" i="36"/>
  <c r="BN145" i="36"/>
  <c r="BN127" i="36"/>
  <c r="BN51" i="36"/>
  <c r="BN35" i="36"/>
  <c r="BN27" i="36"/>
  <c r="BN19" i="36"/>
  <c r="BN11" i="36"/>
  <c r="BN292" i="36"/>
  <c r="BN270" i="36"/>
  <c r="BN189" i="36"/>
  <c r="BN163" i="36"/>
  <c r="BN139" i="36"/>
  <c r="BN476" i="36"/>
  <c r="BN477" i="36"/>
  <c r="BN497" i="36"/>
  <c r="BN467" i="36"/>
  <c r="BN435" i="36"/>
  <c r="BN427" i="36"/>
  <c r="BN391" i="36"/>
  <c r="BN461" i="36"/>
  <c r="BN412" i="36"/>
  <c r="BN388" i="36"/>
  <c r="BN457" i="36"/>
  <c r="BN375" i="36"/>
  <c r="BN311" i="36"/>
  <c r="BN384" i="36"/>
  <c r="BN315" i="36"/>
  <c r="BN230" i="36"/>
  <c r="BN220" i="36"/>
  <c r="BN212" i="36"/>
  <c r="BN290" i="36"/>
  <c r="BN274" i="36"/>
  <c r="BN226" i="36"/>
  <c r="BN431" i="36"/>
  <c r="BN254" i="36"/>
  <c r="BN238" i="36"/>
  <c r="BN222" i="36"/>
  <c r="BN101" i="36"/>
  <c r="BN53" i="36"/>
  <c r="BN165" i="36"/>
  <c r="BN201" i="36"/>
  <c r="BN169" i="36"/>
  <c r="BN137" i="36"/>
  <c r="BN99" i="36"/>
  <c r="BN109" i="36"/>
  <c r="BN77" i="36"/>
  <c r="BN45" i="36"/>
  <c r="BN197" i="36"/>
  <c r="AZ477" i="36"/>
  <c r="AZ436" i="36"/>
  <c r="AZ428" i="36"/>
  <c r="AZ395" i="36"/>
  <c r="AZ334" i="36"/>
  <c r="AZ305" i="36"/>
  <c r="AZ417" i="36"/>
  <c r="AZ237" i="36"/>
  <c r="AZ249" i="36"/>
  <c r="AZ255" i="36"/>
  <c r="AZ161" i="36"/>
  <c r="AZ75" i="36"/>
  <c r="AZ59" i="36"/>
  <c r="AZ43" i="36"/>
  <c r="AZ27" i="36"/>
  <c r="AZ11" i="36"/>
  <c r="AZ121" i="36"/>
  <c r="AZ189" i="36"/>
  <c r="AZ173" i="36"/>
  <c r="AZ157" i="36"/>
  <c r="AZ141" i="36"/>
  <c r="AZ125" i="36"/>
  <c r="AZ109" i="36"/>
  <c r="AZ58" i="36"/>
  <c r="AZ42" i="36"/>
  <c r="AZ241" i="36"/>
  <c r="AZ151" i="36"/>
  <c r="AZ103" i="36"/>
  <c r="AZ479" i="36"/>
  <c r="AZ493" i="36"/>
  <c r="AZ448" i="36"/>
  <c r="AZ432" i="36"/>
  <c r="AZ398" i="36"/>
  <c r="AZ390" i="36"/>
  <c r="AZ378" i="36"/>
  <c r="AZ383" i="36"/>
  <c r="AZ397" i="36"/>
  <c r="AZ401" i="36"/>
  <c r="AZ362" i="36"/>
  <c r="AZ346" i="36"/>
  <c r="AZ363" i="36"/>
  <c r="AZ295" i="36"/>
  <c r="AZ343" i="36"/>
  <c r="AZ291" i="36"/>
  <c r="AZ371" i="36"/>
  <c r="AZ351" i="36"/>
  <c r="AZ253" i="36"/>
  <c r="AZ215" i="36"/>
  <c r="AZ313" i="36"/>
  <c r="AZ231" i="36"/>
  <c r="AZ319" i="36"/>
  <c r="AZ229" i="36"/>
  <c r="AZ193" i="36"/>
  <c r="AZ81" i="36"/>
  <c r="AZ183" i="36"/>
  <c r="AZ135" i="36"/>
  <c r="AZ119" i="36"/>
  <c r="AZ177" i="36"/>
  <c r="AZ143" i="36"/>
  <c r="AZ113" i="36"/>
  <c r="AZ426" i="36"/>
  <c r="AZ137" i="36"/>
  <c r="AZ105" i="36"/>
  <c r="AZ197" i="36"/>
  <c r="AZ62" i="36"/>
  <c r="AZ46" i="36"/>
  <c r="AZ454" i="36"/>
  <c r="AZ271" i="36"/>
  <c r="AZ185" i="36"/>
  <c r="AZ85" i="36"/>
  <c r="AZ481" i="36"/>
  <c r="AZ350" i="36"/>
  <c r="AZ379" i="36"/>
  <c r="AZ355" i="36"/>
  <c r="AZ303" i="36"/>
  <c r="AZ489" i="36"/>
  <c r="AZ497" i="36"/>
  <c r="AZ505" i="36"/>
  <c r="AZ463" i="36"/>
  <c r="AZ456" i="36"/>
  <c r="AZ386" i="36"/>
  <c r="AZ407" i="36"/>
  <c r="AZ387" i="36"/>
  <c r="AZ442" i="36"/>
  <c r="AZ419" i="36"/>
  <c r="AZ374" i="36"/>
  <c r="AZ358" i="36"/>
  <c r="AZ342" i="36"/>
  <c r="AZ330" i="36"/>
  <c r="AZ322" i="36"/>
  <c r="AZ311" i="36"/>
  <c r="AZ359" i="36"/>
  <c r="AZ307" i="36"/>
  <c r="AZ444" i="36"/>
  <c r="AZ367" i="36"/>
  <c r="AZ269" i="36"/>
  <c r="AZ207" i="36"/>
  <c r="AZ263" i="36"/>
  <c r="AZ247" i="36"/>
  <c r="AZ323" i="36"/>
  <c r="AZ273" i="36"/>
  <c r="AZ245" i="36"/>
  <c r="AZ279" i="36"/>
  <c r="AZ223" i="36"/>
  <c r="AZ201" i="36"/>
  <c r="AZ225" i="36"/>
  <c r="AZ211" i="36"/>
  <c r="AZ159" i="36"/>
  <c r="AZ129" i="36"/>
  <c r="AZ95" i="36"/>
  <c r="AZ71" i="36"/>
  <c r="AZ63" i="36"/>
  <c r="AZ55" i="36"/>
  <c r="AZ47" i="36"/>
  <c r="AZ39" i="36"/>
  <c r="AZ31" i="36"/>
  <c r="AZ23" i="36"/>
  <c r="AZ15" i="36"/>
  <c r="AZ7" i="36"/>
  <c r="AZ153" i="36"/>
  <c r="AZ257" i="36"/>
  <c r="AZ239" i="36"/>
  <c r="AZ187" i="36"/>
  <c r="AZ171" i="36"/>
  <c r="AZ155" i="36"/>
  <c r="AZ139" i="36"/>
  <c r="AZ123" i="36"/>
  <c r="AZ107" i="36"/>
  <c r="AZ87" i="36"/>
  <c r="AZ79" i="36"/>
  <c r="AZ66" i="36"/>
  <c r="AZ50" i="36"/>
  <c r="AZ34" i="36"/>
  <c r="AZ169" i="36"/>
  <c r="AZ440" i="36"/>
  <c r="AZ411" i="36"/>
  <c r="AZ399" i="36"/>
  <c r="AZ366" i="36"/>
  <c r="AZ326" i="36"/>
  <c r="AZ318" i="36"/>
  <c r="AZ347" i="36"/>
  <c r="AZ339" i="36"/>
  <c r="AZ285" i="36"/>
  <c r="AZ265" i="36"/>
  <c r="AZ315" i="36"/>
  <c r="AZ299" i="36"/>
  <c r="AZ221" i="36"/>
  <c r="AZ89" i="36"/>
  <c r="AZ97" i="36"/>
  <c r="AZ67" i="36"/>
  <c r="AZ51" i="36"/>
  <c r="AZ35" i="36"/>
  <c r="AZ19" i="36"/>
  <c r="AZ469" i="36"/>
  <c r="AZ434" i="36"/>
  <c r="AZ501" i="36"/>
  <c r="AZ485" i="36"/>
  <c r="AZ465" i="36"/>
  <c r="AZ452" i="36"/>
  <c r="AZ424" i="36"/>
  <c r="AZ420" i="36"/>
  <c r="AZ473" i="36"/>
  <c r="AZ394" i="36"/>
  <c r="AZ382" i="36"/>
  <c r="AZ415" i="36"/>
  <c r="AZ391" i="36"/>
  <c r="AZ403" i="36"/>
  <c r="AZ370" i="36"/>
  <c r="AZ354" i="36"/>
  <c r="AZ338" i="36"/>
  <c r="AZ331" i="36"/>
  <c r="AZ375" i="36"/>
  <c r="AZ335" i="36"/>
  <c r="AZ289" i="36"/>
  <c r="AZ277" i="36"/>
  <c r="AZ233" i="36"/>
  <c r="AZ327" i="36"/>
  <c r="AZ281" i="36"/>
  <c r="AZ261" i="36"/>
  <c r="AZ204" i="36"/>
  <c r="AZ181" i="36"/>
  <c r="AZ165" i="36"/>
  <c r="AZ149" i="36"/>
  <c r="AZ133" i="36"/>
  <c r="AZ117" i="36"/>
  <c r="AZ101" i="36"/>
  <c r="AZ145" i="36"/>
  <c r="AZ93" i="36"/>
  <c r="AZ70" i="36"/>
  <c r="AZ54" i="36"/>
  <c r="AZ38" i="36"/>
  <c r="CM39" i="34"/>
  <c r="CQ39" i="34" s="1"/>
  <c r="CM14" i="34"/>
  <c r="BV17" i="34"/>
  <c r="BV19" i="34"/>
  <c r="BV21" i="34"/>
  <c r="BV23" i="34"/>
  <c r="BV25" i="34"/>
  <c r="BV27" i="34"/>
  <c r="BV28" i="34"/>
  <c r="BV30" i="34"/>
  <c r="BV32" i="34"/>
  <c r="BV34" i="34"/>
  <c r="BV36" i="34"/>
  <c r="BV38" i="34"/>
  <c r="BV40" i="34"/>
  <c r="BV42" i="34"/>
  <c r="BB17" i="34"/>
  <c r="BB19" i="34"/>
  <c r="BB21" i="34"/>
  <c r="BB23" i="34"/>
  <c r="BB25" i="34"/>
  <c r="BB27" i="34"/>
  <c r="BB28" i="34"/>
  <c r="BB30" i="34"/>
  <c r="BB32" i="34"/>
  <c r="BB34" i="34"/>
  <c r="BB36" i="34"/>
  <c r="BB38" i="34"/>
  <c r="BB40" i="34"/>
  <c r="BB42" i="34"/>
  <c r="HC43" i="34"/>
  <c r="HC41" i="34"/>
  <c r="HC39" i="34"/>
  <c r="HC37" i="34"/>
  <c r="HC35" i="34"/>
  <c r="HC33" i="34"/>
  <c r="HC31" i="34"/>
  <c r="HC26" i="34"/>
  <c r="HC24" i="34"/>
  <c r="HC22" i="34"/>
  <c r="HC20" i="34"/>
  <c r="HC18" i="34"/>
  <c r="HC16" i="34"/>
  <c r="HC14" i="34"/>
  <c r="GI43" i="34"/>
  <c r="GJ43" i="34" s="1"/>
  <c r="GI41" i="34"/>
  <c r="GI39" i="34"/>
  <c r="GJ39" i="34" s="1"/>
  <c r="GI37" i="34"/>
  <c r="GI35" i="34"/>
  <c r="GI33" i="34"/>
  <c r="GI31" i="34"/>
  <c r="GI26" i="34"/>
  <c r="GJ26" i="34" s="1"/>
  <c r="GI24" i="34"/>
  <c r="GI22" i="34"/>
  <c r="GJ22" i="34" s="1"/>
  <c r="GI20" i="34"/>
  <c r="GJ20" i="34" s="1"/>
  <c r="GI18" i="34"/>
  <c r="GJ18" i="34" s="1"/>
  <c r="GI16" i="34"/>
  <c r="GI14" i="34"/>
  <c r="GJ16" i="34"/>
  <c r="GK16" i="34"/>
  <c r="GK17" i="34"/>
  <c r="GK18" i="34"/>
  <c r="GK19" i="34"/>
  <c r="GK20" i="34"/>
  <c r="GK21" i="34"/>
  <c r="GK22" i="34"/>
  <c r="GK23" i="34"/>
  <c r="GJ24" i="34"/>
  <c r="GK24" i="34"/>
  <c r="GK25" i="34"/>
  <c r="GK26" i="34"/>
  <c r="GK27" i="34"/>
  <c r="GK28" i="34"/>
  <c r="GK29" i="34"/>
  <c r="GK30" i="34"/>
  <c r="GJ31" i="34"/>
  <c r="GK31" i="34"/>
  <c r="GK32" i="34"/>
  <c r="GJ33" i="34"/>
  <c r="GK33" i="34"/>
  <c r="GK34" i="34"/>
  <c r="GJ35" i="34"/>
  <c r="GK35" i="34"/>
  <c r="GK36" i="34"/>
  <c r="GJ37" i="34"/>
  <c r="GK37" i="34"/>
  <c r="GK38" i="34"/>
  <c r="GK39" i="34"/>
  <c r="GK40" i="34"/>
  <c r="GJ41" i="34"/>
  <c r="GK41" i="34"/>
  <c r="GK42" i="34"/>
  <c r="GK43" i="34"/>
  <c r="FO43" i="34"/>
  <c r="FO41" i="34"/>
  <c r="FO37" i="34"/>
  <c r="FO35" i="34"/>
  <c r="FO33" i="34"/>
  <c r="FO31" i="34"/>
  <c r="FO26" i="34"/>
  <c r="FO24" i="34"/>
  <c r="FO22" i="34"/>
  <c r="FO20" i="34"/>
  <c r="FO18" i="34"/>
  <c r="FO16" i="34"/>
  <c r="FO14" i="34"/>
  <c r="EU43" i="34"/>
  <c r="EU41" i="34"/>
  <c r="EU39" i="34"/>
  <c r="EU37" i="34"/>
  <c r="EU35" i="34"/>
  <c r="EU33" i="34"/>
  <c r="EU31" i="34"/>
  <c r="EU26" i="34"/>
  <c r="EU24" i="34"/>
  <c r="EU22" i="34"/>
  <c r="EU20" i="34"/>
  <c r="EU18" i="34"/>
  <c r="EU16" i="34"/>
  <c r="EU14" i="34"/>
  <c r="EA43" i="34"/>
  <c r="EA41" i="34"/>
  <c r="EB41" i="34" s="1"/>
  <c r="EA39" i="34"/>
  <c r="EA37" i="34"/>
  <c r="EA35" i="34"/>
  <c r="EA33" i="34"/>
  <c r="EA31" i="34"/>
  <c r="EA26" i="34"/>
  <c r="EA24" i="34"/>
  <c r="EA22" i="34"/>
  <c r="EB22" i="34" s="1"/>
  <c r="EA20" i="34"/>
  <c r="EB20" i="34" s="1"/>
  <c r="EA18" i="34"/>
  <c r="EB18" i="34" s="1"/>
  <c r="EA16" i="34"/>
  <c r="EB16" i="34"/>
  <c r="EC16" i="34"/>
  <c r="EC17" i="34"/>
  <c r="EC18" i="34"/>
  <c r="EC19" i="34"/>
  <c r="EC20" i="34"/>
  <c r="EC21" i="34"/>
  <c r="EC22" i="34"/>
  <c r="EC23" i="34"/>
  <c r="EB24" i="34"/>
  <c r="EC24" i="34"/>
  <c r="EC25" i="34"/>
  <c r="EB26" i="34"/>
  <c r="EC26" i="34"/>
  <c r="EC27" i="34"/>
  <c r="EC28" i="34"/>
  <c r="EC29" i="34"/>
  <c r="EC30" i="34"/>
  <c r="EB31" i="34"/>
  <c r="EC31" i="34"/>
  <c r="EC32" i="34"/>
  <c r="EB33" i="34"/>
  <c r="EC33" i="34"/>
  <c r="EC34" i="34"/>
  <c r="EB35" i="34"/>
  <c r="EC35" i="34"/>
  <c r="EC36" i="34"/>
  <c r="EB37" i="34"/>
  <c r="EC37" i="34"/>
  <c r="EC38" i="34"/>
  <c r="EC39" i="34"/>
  <c r="EC40" i="34"/>
  <c r="EC41" i="34"/>
  <c r="EC42" i="34"/>
  <c r="EB43" i="34"/>
  <c r="EC43" i="34"/>
  <c r="DG43" i="34"/>
  <c r="DG41" i="34"/>
  <c r="DG39" i="34"/>
  <c r="DG37" i="34"/>
  <c r="DG35" i="34"/>
  <c r="DG33" i="34"/>
  <c r="DG31" i="34"/>
  <c r="DG26" i="34"/>
  <c r="DG24" i="34"/>
  <c r="DG22" i="34"/>
  <c r="DG20" i="34"/>
  <c r="DG18" i="34"/>
  <c r="DG16" i="34"/>
  <c r="DG14" i="34"/>
  <c r="CM43" i="34"/>
  <c r="CM41" i="34"/>
  <c r="CM37" i="34"/>
  <c r="CM35" i="34"/>
  <c r="CM33" i="34"/>
  <c r="CM31" i="34"/>
  <c r="CM26" i="34"/>
  <c r="CM24" i="34"/>
  <c r="CM22" i="34"/>
  <c r="CM20" i="34"/>
  <c r="CM18" i="34"/>
  <c r="CM16" i="34"/>
  <c r="BS43" i="34"/>
  <c r="BS41" i="34"/>
  <c r="BS39" i="34"/>
  <c r="BS37" i="34"/>
  <c r="BS35" i="34"/>
  <c r="BS33" i="34"/>
  <c r="BS31" i="34"/>
  <c r="BS26" i="34"/>
  <c r="BS24" i="34"/>
  <c r="BS22" i="34"/>
  <c r="BS20" i="34"/>
  <c r="BS18" i="34"/>
  <c r="BS16" i="34"/>
  <c r="BS14" i="34"/>
  <c r="AY43" i="34"/>
  <c r="AY41" i="34"/>
  <c r="AY39" i="34"/>
  <c r="AY37" i="34"/>
  <c r="AY35" i="34"/>
  <c r="AY33" i="34"/>
  <c r="AY31" i="34"/>
  <c r="AY26" i="34"/>
  <c r="AY24" i="34"/>
  <c r="AY22" i="34"/>
  <c r="AY20" i="34"/>
  <c r="AY18" i="34"/>
  <c r="AY16" i="34"/>
  <c r="AY14" i="34"/>
  <c r="AE18" i="34"/>
  <c r="AE14" i="34"/>
  <c r="GH7" i="34" l="1"/>
  <c r="DZ5" i="34"/>
  <c r="EB39" i="34"/>
  <c r="DZ7" i="34" s="1"/>
  <c r="EE39" i="34"/>
  <c r="GH5" i="34"/>
  <c r="CQ507" i="36"/>
  <c r="DH30" i="23" s="1"/>
  <c r="FI507" i="36"/>
  <c r="HD30" i="23" s="1"/>
  <c r="EU507" i="36"/>
  <c r="GJ30" i="23" s="1"/>
  <c r="EG507" i="36"/>
  <c r="FP30" i="23" s="1"/>
  <c r="DS507" i="36"/>
  <c r="EV30" i="23" s="1"/>
  <c r="DE507" i="36"/>
  <c r="EB30" i="23" s="1"/>
  <c r="CR507" i="36"/>
  <c r="DF30" i="23" s="1"/>
  <c r="DG30" i="23" s="1"/>
  <c r="DL30" i="23" s="1"/>
  <c r="CS507" i="36"/>
  <c r="CI507" i="36" s="1"/>
  <c r="CC507" i="36"/>
  <c r="CN30" i="23" s="1"/>
  <c r="CD507" i="36"/>
  <c r="CL30" i="23" s="1"/>
  <c r="CM30" i="23" s="1"/>
  <c r="CR30" i="23" s="1"/>
  <c r="CE507" i="36"/>
  <c r="BU507" i="36" s="1"/>
  <c r="BO507" i="36"/>
  <c r="BT30" i="23" s="1"/>
  <c r="BA507" i="36"/>
  <c r="AZ30" i="23" s="1"/>
  <c r="BV30" i="23" l="1"/>
  <c r="CP30" i="23"/>
  <c r="AX6" i="23"/>
  <c r="AZ50" i="23"/>
  <c r="AY13" i="23" s="1"/>
  <c r="BR6" i="23"/>
  <c r="BT50" i="23"/>
  <c r="BS13" i="23" s="1"/>
  <c r="DA30" i="23"/>
  <c r="CR51" i="23"/>
  <c r="CL6" i="23"/>
  <c r="CN50" i="23"/>
  <c r="CM13" i="23" s="1"/>
  <c r="DU30" i="23"/>
  <c r="DL51" i="23"/>
  <c r="DJ30" i="23"/>
  <c r="DF6" i="23"/>
  <c r="DH50" i="23"/>
  <c r="DG13" i="23" s="1"/>
  <c r="ED30" i="23"/>
  <c r="DZ6" i="23"/>
  <c r="EB50" i="23"/>
  <c r="EA13" i="23" s="1"/>
  <c r="FN6" i="23"/>
  <c r="FP50" i="23"/>
  <c r="FO13" i="23" s="1"/>
  <c r="GL30" i="23"/>
  <c r="GH6" i="23"/>
  <c r="GJ50" i="23"/>
  <c r="GI13" i="23" s="1"/>
  <c r="HF30" i="23"/>
  <c r="HD50" i="23"/>
  <c r="HC13" i="23" s="1"/>
  <c r="HB6" i="23"/>
  <c r="EX30" i="23"/>
  <c r="FR30" i="23"/>
  <c r="ET6" i="23"/>
  <c r="EV50" i="23"/>
  <c r="EU13" i="23" s="1"/>
  <c r="FK507" i="36"/>
  <c r="FA507" i="36" s="1"/>
  <c r="FJ507" i="36"/>
  <c r="HB30" i="23" s="1"/>
  <c r="HC30" i="23" s="1"/>
  <c r="HH30" i="23" s="1"/>
  <c r="EW507" i="36"/>
  <c r="EM507" i="36" s="1"/>
  <c r="EV507" i="36"/>
  <c r="GH30" i="23" s="1"/>
  <c r="GI30" i="23" s="1"/>
  <c r="GN30" i="23" s="1"/>
  <c r="EH507" i="36"/>
  <c r="FN30" i="23" s="1"/>
  <c r="FO30" i="23" s="1"/>
  <c r="FT30" i="23" s="1"/>
  <c r="EI507" i="36"/>
  <c r="DY507" i="36" s="1"/>
  <c r="DT507" i="36"/>
  <c r="ET30" i="23" s="1"/>
  <c r="EU30" i="23" s="1"/>
  <c r="EZ30" i="23" s="1"/>
  <c r="DU507" i="36"/>
  <c r="DK507" i="36" s="1"/>
  <c r="DF507" i="36"/>
  <c r="DZ30" i="23" s="1"/>
  <c r="EA30" i="23" s="1"/>
  <c r="EF30" i="23" s="1"/>
  <c r="DG507" i="36"/>
  <c r="CW507" i="36" s="1"/>
  <c r="BP507" i="36"/>
  <c r="BR30" i="23" s="1"/>
  <c r="BS30" i="23" s="1"/>
  <c r="BX30" i="23" s="1"/>
  <c r="BQ507" i="36"/>
  <c r="BG507" i="36" s="1"/>
  <c r="BB507" i="36"/>
  <c r="AX30" i="23" s="1"/>
  <c r="AY30" i="23" s="1"/>
  <c r="BD30" i="23" s="1"/>
  <c r="BC507" i="36"/>
  <c r="AS507" i="36" s="1"/>
  <c r="HN43" i="34"/>
  <c r="HE43" i="34"/>
  <c r="HM43" i="34"/>
  <c r="HE42" i="34"/>
  <c r="HO41" i="34"/>
  <c r="HN41" i="34"/>
  <c r="HM41" i="34"/>
  <c r="HE41" i="34"/>
  <c r="HD41" i="34"/>
  <c r="HF41" i="34" s="1"/>
  <c r="HP41" i="34"/>
  <c r="HE40" i="34"/>
  <c r="HP39" i="34"/>
  <c r="HN39" i="34"/>
  <c r="HM39" i="34"/>
  <c r="HL39" i="34"/>
  <c r="HE39" i="34"/>
  <c r="HD39" i="34"/>
  <c r="HO39" i="34"/>
  <c r="HE38" i="34"/>
  <c r="HE37" i="34"/>
  <c r="HD37" i="34"/>
  <c r="HF37" i="34" s="1"/>
  <c r="HO37" i="34"/>
  <c r="HE36" i="34"/>
  <c r="HO35" i="34"/>
  <c r="HM35" i="34"/>
  <c r="HE35" i="34"/>
  <c r="HD35" i="34"/>
  <c r="HF35" i="34" s="1"/>
  <c r="HN35" i="34"/>
  <c r="HE34" i="34"/>
  <c r="HN33" i="34"/>
  <c r="HE33" i="34"/>
  <c r="HD33" i="34"/>
  <c r="HF33" i="34" s="1"/>
  <c r="HM33" i="34"/>
  <c r="HE32" i="34"/>
  <c r="HO31" i="34"/>
  <c r="HN31" i="34"/>
  <c r="HM31" i="34"/>
  <c r="HE31" i="34"/>
  <c r="HD31" i="34"/>
  <c r="HP31" i="34"/>
  <c r="HE30" i="34"/>
  <c r="HE29" i="34"/>
  <c r="HE28" i="34"/>
  <c r="HE27" i="34"/>
  <c r="HE26" i="34"/>
  <c r="HH26" i="34"/>
  <c r="HE25" i="34"/>
  <c r="HO24" i="34"/>
  <c r="HM24" i="34"/>
  <c r="HE24" i="34"/>
  <c r="HD24" i="34"/>
  <c r="HF24" i="34" s="1"/>
  <c r="HN24" i="34"/>
  <c r="HE23" i="34"/>
  <c r="HN22" i="34"/>
  <c r="HE22" i="34"/>
  <c r="HM22" i="34"/>
  <c r="HE21" i="34"/>
  <c r="HO20" i="34"/>
  <c r="HM20" i="34"/>
  <c r="HE20" i="34"/>
  <c r="HD20" i="34"/>
  <c r="HF20" i="34" s="1"/>
  <c r="HP20" i="34"/>
  <c r="HE19" i="34"/>
  <c r="HE18" i="34"/>
  <c r="HO18" i="34"/>
  <c r="HE17" i="34"/>
  <c r="HO16" i="34"/>
  <c r="HM16" i="34"/>
  <c r="HE16" i="34"/>
  <c r="HD16" i="34"/>
  <c r="HF16" i="34" s="1"/>
  <c r="HN16" i="34"/>
  <c r="GU43" i="34"/>
  <c r="GT43" i="34"/>
  <c r="GS43" i="34"/>
  <c r="GU41" i="34"/>
  <c r="GT41" i="34"/>
  <c r="GS41" i="34"/>
  <c r="GV41" i="34"/>
  <c r="GV39" i="34"/>
  <c r="GT39" i="34"/>
  <c r="GS39" i="34"/>
  <c r="GR39" i="34"/>
  <c r="GU39" i="34"/>
  <c r="GU37" i="34"/>
  <c r="GU35" i="34"/>
  <c r="GT35" i="34"/>
  <c r="GU33" i="34"/>
  <c r="GT33" i="34"/>
  <c r="GS33" i="34"/>
  <c r="GU31" i="34"/>
  <c r="GT31" i="34"/>
  <c r="GS31" i="34"/>
  <c r="GV31" i="34"/>
  <c r="GN26" i="34"/>
  <c r="GU24" i="34"/>
  <c r="GT24" i="34"/>
  <c r="GU22" i="34"/>
  <c r="GT22" i="34"/>
  <c r="GS22" i="34"/>
  <c r="GU20" i="34"/>
  <c r="GT20" i="34"/>
  <c r="GS20" i="34"/>
  <c r="GV20" i="34"/>
  <c r="GU18" i="34"/>
  <c r="GU16" i="34"/>
  <c r="GT16" i="34"/>
  <c r="GA43" i="34"/>
  <c r="FZ43" i="34"/>
  <c r="FQ43" i="34"/>
  <c r="FY43" i="34"/>
  <c r="FQ42" i="34"/>
  <c r="GA41" i="34"/>
  <c r="FZ41" i="34"/>
  <c r="FY41" i="34"/>
  <c r="FQ41" i="34"/>
  <c r="FP41" i="34"/>
  <c r="GB41" i="34"/>
  <c r="FQ40" i="34"/>
  <c r="GB39" i="34"/>
  <c r="FZ39" i="34"/>
  <c r="FY39" i="34"/>
  <c r="FX39" i="34"/>
  <c r="FQ39" i="34"/>
  <c r="FP39" i="34"/>
  <c r="GA39" i="34"/>
  <c r="FQ38" i="34"/>
  <c r="FQ37" i="34"/>
  <c r="FP37" i="34"/>
  <c r="GA37" i="34"/>
  <c r="FQ36" i="34"/>
  <c r="GA35" i="34"/>
  <c r="FQ35" i="34"/>
  <c r="FP35" i="34"/>
  <c r="FZ35" i="34"/>
  <c r="FQ34" i="34"/>
  <c r="GA33" i="34"/>
  <c r="FZ33" i="34"/>
  <c r="FQ33" i="34"/>
  <c r="FP33" i="34"/>
  <c r="FY33" i="34"/>
  <c r="FQ32" i="34"/>
  <c r="FZ31" i="34"/>
  <c r="FY31" i="34"/>
  <c r="FQ31" i="34"/>
  <c r="FP31" i="34"/>
  <c r="GB31" i="34"/>
  <c r="FQ30" i="34"/>
  <c r="FQ29" i="34"/>
  <c r="FQ28" i="34"/>
  <c r="FQ27" i="34"/>
  <c r="FQ26" i="34"/>
  <c r="FP26" i="34"/>
  <c r="FQ25" i="34"/>
  <c r="GA24" i="34"/>
  <c r="FQ24" i="34"/>
  <c r="FZ24" i="34"/>
  <c r="FQ23" i="34"/>
  <c r="GA22" i="34"/>
  <c r="FZ22" i="34"/>
  <c r="FY22" i="34"/>
  <c r="FQ22" i="34"/>
  <c r="FP22" i="34"/>
  <c r="GB22" i="34"/>
  <c r="FQ21" i="34"/>
  <c r="FZ20" i="34"/>
  <c r="FY20" i="34"/>
  <c r="FQ20" i="34"/>
  <c r="FP20" i="34"/>
  <c r="GB20" i="34"/>
  <c r="FQ19" i="34"/>
  <c r="FQ18" i="34"/>
  <c r="GA18" i="34"/>
  <c r="FQ17" i="34"/>
  <c r="GA16" i="34"/>
  <c r="FQ16" i="34"/>
  <c r="FZ16" i="34"/>
  <c r="FG43" i="34"/>
  <c r="FF43" i="34"/>
  <c r="EW43" i="34"/>
  <c r="FE43" i="34"/>
  <c r="EW42" i="34"/>
  <c r="FG41" i="34"/>
  <c r="FF41" i="34"/>
  <c r="FE41" i="34"/>
  <c r="EW41" i="34"/>
  <c r="EV41" i="34"/>
  <c r="EX41" i="34" s="1"/>
  <c r="FH41" i="34"/>
  <c r="EW40" i="34"/>
  <c r="FH39" i="34"/>
  <c r="FF39" i="34"/>
  <c r="FE39" i="34"/>
  <c r="FD39" i="34"/>
  <c r="EW39" i="34"/>
  <c r="EV39" i="34"/>
  <c r="FG39" i="34"/>
  <c r="EW38" i="34"/>
  <c r="EW37" i="34"/>
  <c r="EV37" i="34"/>
  <c r="EX37" i="34" s="1"/>
  <c r="FG37" i="34"/>
  <c r="EW36" i="34"/>
  <c r="FG35" i="34"/>
  <c r="EW35" i="34"/>
  <c r="EV35" i="34"/>
  <c r="EX35" i="34" s="1"/>
  <c r="FF35" i="34"/>
  <c r="EW34" i="34"/>
  <c r="FG33" i="34"/>
  <c r="FF33" i="34"/>
  <c r="EW33" i="34"/>
  <c r="EV33" i="34"/>
  <c r="EX33" i="34" s="1"/>
  <c r="FE33" i="34"/>
  <c r="EW32" i="34"/>
  <c r="FF31" i="34"/>
  <c r="FE31" i="34"/>
  <c r="EW31" i="34"/>
  <c r="EV31" i="34"/>
  <c r="FH31" i="34"/>
  <c r="EW30" i="34"/>
  <c r="EW29" i="34"/>
  <c r="EW28" i="34"/>
  <c r="EW27" i="34"/>
  <c r="EW26" i="34"/>
  <c r="EV26" i="34"/>
  <c r="EX26" i="34" s="1"/>
  <c r="EW25" i="34"/>
  <c r="FG24" i="34"/>
  <c r="EW24" i="34"/>
  <c r="FF24" i="34"/>
  <c r="EW23" i="34"/>
  <c r="FG22" i="34"/>
  <c r="FF22" i="34"/>
  <c r="FE22" i="34"/>
  <c r="EW22" i="34"/>
  <c r="EV22" i="34"/>
  <c r="EX22" i="34" s="1"/>
  <c r="FH22" i="34"/>
  <c r="EW21" i="34"/>
  <c r="FF20" i="34"/>
  <c r="FE20" i="34"/>
  <c r="EW20" i="34"/>
  <c r="EV20" i="34"/>
  <c r="EX20" i="34" s="1"/>
  <c r="FH20" i="34"/>
  <c r="EW19" i="34"/>
  <c r="EW18" i="34"/>
  <c r="FG18" i="34"/>
  <c r="EW17" i="34"/>
  <c r="FG16" i="34"/>
  <c r="EW16" i="34"/>
  <c r="FF16" i="34"/>
  <c r="EM43" i="34"/>
  <c r="EL43" i="34"/>
  <c r="EK43" i="34"/>
  <c r="EM41" i="34"/>
  <c r="EL41" i="34"/>
  <c r="EK41" i="34"/>
  <c r="EN41" i="34"/>
  <c r="EN39" i="34"/>
  <c r="EL39" i="34"/>
  <c r="EK39" i="34"/>
  <c r="EJ39" i="34"/>
  <c r="EM39" i="34"/>
  <c r="EM37" i="34"/>
  <c r="EM35" i="34"/>
  <c r="EL35" i="34"/>
  <c r="EM33" i="34"/>
  <c r="EL33" i="34"/>
  <c r="EK33" i="34"/>
  <c r="EL31" i="34"/>
  <c r="EK31" i="34"/>
  <c r="EN31" i="34"/>
  <c r="EM24" i="34"/>
  <c r="EL24" i="34"/>
  <c r="EM22" i="34"/>
  <c r="EL22" i="34"/>
  <c r="EK22" i="34"/>
  <c r="EN22" i="34"/>
  <c r="EL20" i="34"/>
  <c r="EK20" i="34"/>
  <c r="EN20" i="34"/>
  <c r="EM18" i="34"/>
  <c r="EM16" i="34"/>
  <c r="EL16" i="34"/>
  <c r="DS43" i="34"/>
  <c r="DR43" i="34"/>
  <c r="DI43" i="34"/>
  <c r="DQ43" i="34"/>
  <c r="DI42" i="34"/>
  <c r="DS41" i="34"/>
  <c r="DR41" i="34"/>
  <c r="DQ41" i="34"/>
  <c r="DI41" i="34"/>
  <c r="DH41" i="34"/>
  <c r="DT41" i="34"/>
  <c r="DI40" i="34"/>
  <c r="DT39" i="34"/>
  <c r="DR39" i="34"/>
  <c r="DQ39" i="34"/>
  <c r="DP39" i="34"/>
  <c r="DI39" i="34"/>
  <c r="DH39" i="34"/>
  <c r="DS39" i="34"/>
  <c r="DI38" i="34"/>
  <c r="DI37" i="34"/>
  <c r="DH37" i="34"/>
  <c r="DS37" i="34"/>
  <c r="DI36" i="34"/>
  <c r="DS35" i="34"/>
  <c r="DI35" i="34"/>
  <c r="DH35" i="34"/>
  <c r="DR35" i="34"/>
  <c r="DI34" i="34"/>
  <c r="DS33" i="34"/>
  <c r="DR33" i="34"/>
  <c r="DI33" i="34"/>
  <c r="DH33" i="34"/>
  <c r="DQ33" i="34"/>
  <c r="DI32" i="34"/>
  <c r="DR31" i="34"/>
  <c r="DQ31" i="34"/>
  <c r="DI31" i="34"/>
  <c r="DH31" i="34"/>
  <c r="DT31" i="34"/>
  <c r="DI30" i="34"/>
  <c r="DI29" i="34"/>
  <c r="DI28" i="34"/>
  <c r="DI27" i="34"/>
  <c r="DI26" i="34"/>
  <c r="DH26" i="34"/>
  <c r="DI25" i="34"/>
  <c r="DS24" i="34"/>
  <c r="DI24" i="34"/>
  <c r="DR24" i="34"/>
  <c r="DI23" i="34"/>
  <c r="DS22" i="34"/>
  <c r="DR22" i="34"/>
  <c r="DQ22" i="34"/>
  <c r="DI22" i="34"/>
  <c r="DH22" i="34"/>
  <c r="ED22" i="34" s="1"/>
  <c r="DT22" i="34"/>
  <c r="DI21" i="34"/>
  <c r="DR20" i="34"/>
  <c r="DQ20" i="34"/>
  <c r="DI20" i="34"/>
  <c r="DH20" i="34"/>
  <c r="DT20" i="34"/>
  <c r="DI19" i="34"/>
  <c r="DI18" i="34"/>
  <c r="DS18" i="34"/>
  <c r="DI17" i="34"/>
  <c r="DS16" i="34"/>
  <c r="DI16" i="34"/>
  <c r="DR16" i="34"/>
  <c r="CX43" i="34"/>
  <c r="CO43" i="34"/>
  <c r="CW43" i="34"/>
  <c r="CO42" i="34"/>
  <c r="CY41" i="34"/>
  <c r="CX41" i="34"/>
  <c r="CW41" i="34"/>
  <c r="CO41" i="34"/>
  <c r="CN41" i="34"/>
  <c r="CZ41" i="34"/>
  <c r="CO40" i="34"/>
  <c r="CZ39" i="34"/>
  <c r="CX39" i="34"/>
  <c r="CW39" i="34"/>
  <c r="CV39" i="34"/>
  <c r="CO39" i="34"/>
  <c r="CN39" i="34"/>
  <c r="CY39" i="34"/>
  <c r="CO38" i="34"/>
  <c r="CO37" i="34"/>
  <c r="CN37" i="34"/>
  <c r="CY37" i="34"/>
  <c r="CO36" i="34"/>
  <c r="CY35" i="34"/>
  <c r="CO35" i="34"/>
  <c r="CN35" i="34"/>
  <c r="CX35" i="34"/>
  <c r="CO34" i="34"/>
  <c r="CX33" i="34"/>
  <c r="CO33" i="34"/>
  <c r="CN33" i="34"/>
  <c r="CW33" i="34"/>
  <c r="CO32" i="34"/>
  <c r="CY31" i="34"/>
  <c r="CX31" i="34"/>
  <c r="CW31" i="34"/>
  <c r="CO31" i="34"/>
  <c r="CN31" i="34"/>
  <c r="CZ31" i="34"/>
  <c r="CO30" i="34"/>
  <c r="CO29" i="34"/>
  <c r="CO28" i="34"/>
  <c r="CO27" i="34"/>
  <c r="CO26" i="34"/>
  <c r="CR26" i="34"/>
  <c r="CO25" i="34"/>
  <c r="CY24" i="34"/>
  <c r="CO24" i="34"/>
  <c r="CX24" i="34"/>
  <c r="CO23" i="34"/>
  <c r="CX22" i="34"/>
  <c r="CO22" i="34"/>
  <c r="CW22" i="34"/>
  <c r="CO21" i="34"/>
  <c r="CY20" i="34"/>
  <c r="CW20" i="34"/>
  <c r="CO20" i="34"/>
  <c r="CN20" i="34"/>
  <c r="CZ20" i="34"/>
  <c r="CO19" i="34"/>
  <c r="CO18" i="34"/>
  <c r="CY18" i="34"/>
  <c r="CO17" i="34"/>
  <c r="CY16" i="34"/>
  <c r="CW16" i="34"/>
  <c r="CO16" i="34"/>
  <c r="CN16" i="34"/>
  <c r="CX16" i="34"/>
  <c r="CE43" i="34"/>
  <c r="CD43" i="34"/>
  <c r="BU43" i="34"/>
  <c r="CC43" i="34"/>
  <c r="BU42" i="34"/>
  <c r="CE41" i="34"/>
  <c r="CD41" i="34"/>
  <c r="CC41" i="34"/>
  <c r="BU41" i="34"/>
  <c r="BT41" i="34"/>
  <c r="CF41" i="34"/>
  <c r="BU40" i="34"/>
  <c r="CF39" i="34"/>
  <c r="CD39" i="34"/>
  <c r="CC39" i="34"/>
  <c r="CB39" i="34"/>
  <c r="BU39" i="34"/>
  <c r="BT39" i="34"/>
  <c r="CE39" i="34"/>
  <c r="BU38" i="34"/>
  <c r="BU37" i="34"/>
  <c r="BT37" i="34"/>
  <c r="CE37" i="34"/>
  <c r="BU36" i="34"/>
  <c r="CE35" i="34"/>
  <c r="CA35" i="34"/>
  <c r="BU35" i="34"/>
  <c r="BT35" i="34"/>
  <c r="CD35" i="34"/>
  <c r="BU34" i="34"/>
  <c r="CE33" i="34"/>
  <c r="CD33" i="34"/>
  <c r="BU33" i="34"/>
  <c r="BT33" i="34"/>
  <c r="CC33" i="34"/>
  <c r="BU32" i="34"/>
  <c r="CE31" i="34"/>
  <c r="CD31" i="34"/>
  <c r="CC31" i="34"/>
  <c r="BU31" i="34"/>
  <c r="BT31" i="34"/>
  <c r="CF31" i="34"/>
  <c r="BU30" i="34"/>
  <c r="BU29" i="34"/>
  <c r="BU28" i="34"/>
  <c r="BU27" i="34"/>
  <c r="BU26" i="34"/>
  <c r="BX26" i="34"/>
  <c r="BU25" i="34"/>
  <c r="CE24" i="34"/>
  <c r="BU24" i="34"/>
  <c r="CD24" i="34"/>
  <c r="BU23" i="34"/>
  <c r="CE22" i="34"/>
  <c r="CD22" i="34"/>
  <c r="BU22" i="34"/>
  <c r="CC22" i="34"/>
  <c r="BU21" i="34"/>
  <c r="CE20" i="34"/>
  <c r="CD20" i="34"/>
  <c r="CC20" i="34"/>
  <c r="BU20" i="34"/>
  <c r="BT20" i="34"/>
  <c r="CF20" i="34"/>
  <c r="BU19" i="34"/>
  <c r="BU18" i="34"/>
  <c r="CE18" i="34"/>
  <c r="BU17" i="34"/>
  <c r="CE16" i="34"/>
  <c r="BU16" i="34"/>
  <c r="CD16" i="34"/>
  <c r="BJ43" i="34"/>
  <c r="BA43" i="34"/>
  <c r="BI43" i="34"/>
  <c r="BA42" i="34"/>
  <c r="BK41" i="34"/>
  <c r="BJ41" i="34"/>
  <c r="BI41" i="34"/>
  <c r="BA41" i="34"/>
  <c r="AZ41" i="34"/>
  <c r="BL41" i="34"/>
  <c r="BA40" i="34"/>
  <c r="BL39" i="34"/>
  <c r="BJ39" i="34"/>
  <c r="BI39" i="34"/>
  <c r="BH39" i="34"/>
  <c r="BA39" i="34"/>
  <c r="AZ39" i="34"/>
  <c r="BK39" i="34"/>
  <c r="BA38" i="34"/>
  <c r="BA37" i="34"/>
  <c r="AZ37" i="34"/>
  <c r="BK37" i="34"/>
  <c r="BA36" i="34"/>
  <c r="BK35" i="34"/>
  <c r="BI35" i="34"/>
  <c r="BA35" i="34"/>
  <c r="AZ35" i="34"/>
  <c r="BJ35" i="34"/>
  <c r="BA34" i="34"/>
  <c r="BJ33" i="34"/>
  <c r="BA33" i="34"/>
  <c r="AZ33" i="34"/>
  <c r="BI33" i="34"/>
  <c r="BA32" i="34"/>
  <c r="BA31" i="34"/>
  <c r="AZ31" i="34"/>
  <c r="BL31" i="34"/>
  <c r="BA30" i="34"/>
  <c r="BA29" i="34"/>
  <c r="BA28" i="34"/>
  <c r="BA27" i="34"/>
  <c r="BA26" i="34"/>
  <c r="BD26" i="34"/>
  <c r="BA25" i="34"/>
  <c r="BK24" i="34"/>
  <c r="BI24" i="34"/>
  <c r="BA24" i="34"/>
  <c r="AZ24" i="34"/>
  <c r="BJ24" i="34"/>
  <c r="BA23" i="34"/>
  <c r="BJ22" i="34"/>
  <c r="BA22" i="34"/>
  <c r="BI22" i="34"/>
  <c r="BA21" i="34"/>
  <c r="BK20" i="34"/>
  <c r="BI20" i="34"/>
  <c r="BA20" i="34"/>
  <c r="AZ20" i="34"/>
  <c r="BL20" i="34"/>
  <c r="BA19" i="34"/>
  <c r="BA18" i="34"/>
  <c r="BK18" i="34"/>
  <c r="BA17" i="34"/>
  <c r="BK16" i="34"/>
  <c r="BI16" i="34"/>
  <c r="BA16" i="34"/>
  <c r="AZ16" i="34"/>
  <c r="BJ16" i="34"/>
  <c r="BV20" i="34" l="1"/>
  <c r="CP33" i="34"/>
  <c r="DJ33" i="34"/>
  <c r="ED33" i="34"/>
  <c r="FR20" i="34"/>
  <c r="GL20" i="34"/>
  <c r="FR26" i="34"/>
  <c r="GL26" i="34"/>
  <c r="FR37" i="34"/>
  <c r="GL37" i="34"/>
  <c r="FR41" i="34"/>
  <c r="GL41" i="34"/>
  <c r="BV37" i="34"/>
  <c r="BV41" i="34"/>
  <c r="CP20" i="34"/>
  <c r="CP31" i="34"/>
  <c r="CP35" i="34"/>
  <c r="FR33" i="34"/>
  <c r="GL33" i="34"/>
  <c r="CP37" i="34"/>
  <c r="CP41" i="34"/>
  <c r="DJ35" i="34"/>
  <c r="ED35" i="34"/>
  <c r="FR22" i="34"/>
  <c r="GL22" i="34"/>
  <c r="BV35" i="34"/>
  <c r="ED26" i="34"/>
  <c r="DJ37" i="34"/>
  <c r="ED37" i="34"/>
  <c r="DJ41" i="34"/>
  <c r="ED41" i="34"/>
  <c r="FR35" i="34"/>
  <c r="GL35" i="34"/>
  <c r="BV33" i="34"/>
  <c r="ED20" i="34"/>
  <c r="DJ20" i="34"/>
  <c r="BV31" i="34"/>
  <c r="DJ31" i="34"/>
  <c r="ED31" i="34"/>
  <c r="FR31" i="34"/>
  <c r="FN7" i="34"/>
  <c r="GJ7" i="34" s="1"/>
  <c r="GL31" i="34"/>
  <c r="HF31" i="34"/>
  <c r="HB7" i="34"/>
  <c r="HD7" i="34" s="1"/>
  <c r="AZ15" i="23"/>
  <c r="BM30" i="23"/>
  <c r="BD51" i="23"/>
  <c r="CG30" i="23"/>
  <c r="BX51" i="23"/>
  <c r="BT15" i="23"/>
  <c r="BT6" i="23"/>
  <c r="CN6" i="23"/>
  <c r="CN15" i="23"/>
  <c r="DA51" i="23"/>
  <c r="DB30" i="23"/>
  <c r="DB51" i="23" s="1"/>
  <c r="DH6" i="23"/>
  <c r="DH15" i="23"/>
  <c r="DV30" i="23"/>
  <c r="DV51" i="23" s="1"/>
  <c r="DU51" i="23"/>
  <c r="EO30" i="23"/>
  <c r="EF51" i="23"/>
  <c r="EB15" i="23"/>
  <c r="EB6" i="23"/>
  <c r="GC30" i="23"/>
  <c r="FT51" i="23"/>
  <c r="FP15" i="23"/>
  <c r="GJ6" i="23"/>
  <c r="GW30" i="23"/>
  <c r="GN51" i="23"/>
  <c r="GJ15" i="23"/>
  <c r="HD6" i="23"/>
  <c r="HQ30" i="23"/>
  <c r="HH51" i="23"/>
  <c r="HD15" i="23"/>
  <c r="EV6" i="23"/>
  <c r="FP6" i="23"/>
  <c r="FI30" i="23"/>
  <c r="EZ51" i="23"/>
  <c r="EV15" i="23"/>
  <c r="EX31" i="34"/>
  <c r="ET7" i="34"/>
  <c r="DF7" i="34"/>
  <c r="EB7" i="34" s="1"/>
  <c r="BR7" i="34"/>
  <c r="CL7" i="34"/>
  <c r="BK31" i="34"/>
  <c r="BJ31" i="34"/>
  <c r="AX7" i="34"/>
  <c r="BI31" i="34"/>
  <c r="AY12" i="34" s="1"/>
  <c r="HI16" i="34"/>
  <c r="HP16" i="34"/>
  <c r="HD18" i="34"/>
  <c r="HF18" i="34" s="1"/>
  <c r="HM18" i="34"/>
  <c r="HN20" i="34"/>
  <c r="HO22" i="34"/>
  <c r="HI24" i="34"/>
  <c r="HP24" i="34"/>
  <c r="HD26" i="34"/>
  <c r="HF26" i="34" s="1"/>
  <c r="HO33" i="34"/>
  <c r="HK35" i="34"/>
  <c r="HP35" i="34"/>
  <c r="HM37" i="34"/>
  <c r="HO43" i="34"/>
  <c r="HK37" i="34"/>
  <c r="HP37" i="34"/>
  <c r="HN18" i="34"/>
  <c r="HI22" i="34"/>
  <c r="HP22" i="34"/>
  <c r="HK33" i="34"/>
  <c r="HP33" i="34"/>
  <c r="HN37" i="34"/>
  <c r="HJ43" i="34"/>
  <c r="HJ46" i="34" s="1"/>
  <c r="AA25" i="28" s="1"/>
  <c r="HP43" i="34"/>
  <c r="HI18" i="34"/>
  <c r="HP18" i="34"/>
  <c r="HI20" i="34"/>
  <c r="HD22" i="34"/>
  <c r="HF22" i="34" s="1"/>
  <c r="HK31" i="34"/>
  <c r="HG39" i="34"/>
  <c r="HL41" i="34"/>
  <c r="HL46" i="34" s="1"/>
  <c r="AA27" i="28" s="1"/>
  <c r="HD43" i="34"/>
  <c r="GO18" i="34"/>
  <c r="GO16" i="34"/>
  <c r="GQ37" i="34"/>
  <c r="GV37" i="34"/>
  <c r="GV16" i="34"/>
  <c r="GS18" i="34"/>
  <c r="GO24" i="34"/>
  <c r="GV24" i="34"/>
  <c r="GS16" i="34"/>
  <c r="GJ47" i="34" s="1"/>
  <c r="GT18" i="34"/>
  <c r="GO22" i="34"/>
  <c r="GV22" i="34"/>
  <c r="GS24" i="34"/>
  <c r="GQ33" i="34"/>
  <c r="GV33" i="34"/>
  <c r="GS35" i="34"/>
  <c r="GT37" i="34"/>
  <c r="GP43" i="34"/>
  <c r="GP46" i="34" s="1"/>
  <c r="Y25" i="28" s="1"/>
  <c r="AB25" i="28" s="1"/>
  <c r="GV43" i="34"/>
  <c r="GV18" i="34"/>
  <c r="GQ35" i="34"/>
  <c r="GV35" i="34"/>
  <c r="GS37" i="34"/>
  <c r="GO20" i="34"/>
  <c r="GQ31" i="34"/>
  <c r="GM39" i="34"/>
  <c r="GR41" i="34"/>
  <c r="GR46" i="34" s="1"/>
  <c r="Y27" i="28" s="1"/>
  <c r="AB27" i="28" s="1"/>
  <c r="FU18" i="34"/>
  <c r="GB18" i="34"/>
  <c r="FT26" i="34"/>
  <c r="FW37" i="34"/>
  <c r="GB37" i="34"/>
  <c r="FU16" i="34"/>
  <c r="FP18" i="34"/>
  <c r="FU24" i="34"/>
  <c r="GB24" i="34"/>
  <c r="FP16" i="34"/>
  <c r="FY16" i="34"/>
  <c r="FZ18" i="34"/>
  <c r="GA20" i="34"/>
  <c r="FU22" i="34"/>
  <c r="FP24" i="34"/>
  <c r="FY24" i="34"/>
  <c r="GA31" i="34"/>
  <c r="FW33" i="34"/>
  <c r="GB33" i="34"/>
  <c r="FY35" i="34"/>
  <c r="FZ37" i="34"/>
  <c r="FV43" i="34"/>
  <c r="FV46" i="34" s="1"/>
  <c r="W25" i="28" s="1"/>
  <c r="Z25" i="28" s="1"/>
  <c r="GB43" i="34"/>
  <c r="GB16" i="34"/>
  <c r="FY18" i="34"/>
  <c r="FO12" i="34" s="1"/>
  <c r="FW35" i="34"/>
  <c r="GB35" i="34"/>
  <c r="FY37" i="34"/>
  <c r="FU20" i="34"/>
  <c r="FW31" i="34"/>
  <c r="FW46" i="34" s="1"/>
  <c r="W26" i="28" s="1"/>
  <c r="FX41" i="34"/>
  <c r="FX46" i="34" s="1"/>
  <c r="W27" i="28" s="1"/>
  <c r="Z27" i="28" s="1"/>
  <c r="FP43" i="34"/>
  <c r="FH18" i="34"/>
  <c r="FC37" i="34"/>
  <c r="FH37" i="34"/>
  <c r="FA16" i="34"/>
  <c r="EV18" i="34"/>
  <c r="EX18" i="34" s="1"/>
  <c r="FE18" i="34"/>
  <c r="EV47" i="34" s="1"/>
  <c r="FH24" i="34"/>
  <c r="EZ26" i="34"/>
  <c r="FH16" i="34"/>
  <c r="FA24" i="34"/>
  <c r="FC35" i="34"/>
  <c r="FH35" i="34"/>
  <c r="FE37" i="34"/>
  <c r="EV16" i="34"/>
  <c r="EX16" i="34" s="1"/>
  <c r="FE16" i="34"/>
  <c r="FF18" i="34"/>
  <c r="FG20" i="34"/>
  <c r="FA22" i="34"/>
  <c r="EV24" i="34"/>
  <c r="EX24" i="34" s="1"/>
  <c r="FE24" i="34"/>
  <c r="FG31" i="34"/>
  <c r="FC33" i="34"/>
  <c r="FH33" i="34"/>
  <c r="FE35" i="34"/>
  <c r="FF37" i="34"/>
  <c r="FB43" i="34"/>
  <c r="FB46" i="34" s="1"/>
  <c r="U25" i="28" s="1"/>
  <c r="X25" i="28" s="1"/>
  <c r="FH43" i="34"/>
  <c r="FA18" i="34"/>
  <c r="FA20" i="34"/>
  <c r="FC31" i="34"/>
  <c r="FC46" i="34" s="1"/>
  <c r="U26" i="28" s="1"/>
  <c r="EY39" i="34"/>
  <c r="FD41" i="34"/>
  <c r="FD46" i="34" s="1"/>
  <c r="U27" i="28" s="1"/>
  <c r="EV43" i="34"/>
  <c r="EX43" i="34" s="1"/>
  <c r="EF26" i="34"/>
  <c r="EI37" i="34"/>
  <c r="EN37" i="34"/>
  <c r="EN16" i="34"/>
  <c r="EK18" i="34"/>
  <c r="EK16" i="34"/>
  <c r="EL18" i="34"/>
  <c r="EM20" i="34"/>
  <c r="EG22" i="34"/>
  <c r="EK24" i="34"/>
  <c r="EM31" i="34"/>
  <c r="EI33" i="34"/>
  <c r="EN33" i="34"/>
  <c r="EK35" i="34"/>
  <c r="EL37" i="34"/>
  <c r="EH43" i="34"/>
  <c r="EH46" i="34" s="1"/>
  <c r="S25" i="28" s="1"/>
  <c r="V25" i="28" s="1"/>
  <c r="EN43" i="34"/>
  <c r="EG18" i="34"/>
  <c r="EN18" i="34"/>
  <c r="EG16" i="34"/>
  <c r="EG24" i="34"/>
  <c r="EN24" i="34"/>
  <c r="EI35" i="34"/>
  <c r="EN35" i="34"/>
  <c r="EK37" i="34"/>
  <c r="EG20" i="34"/>
  <c r="EI31" i="34"/>
  <c r="EJ41" i="34"/>
  <c r="EJ46" i="34" s="1"/>
  <c r="S27" i="28" s="1"/>
  <c r="DM18" i="34"/>
  <c r="DL26" i="34"/>
  <c r="DM16" i="34"/>
  <c r="DT16" i="34"/>
  <c r="DH18" i="34"/>
  <c r="DQ18" i="34"/>
  <c r="DM24" i="34"/>
  <c r="DT24" i="34"/>
  <c r="DO35" i="34"/>
  <c r="DT35" i="34"/>
  <c r="DQ37" i="34"/>
  <c r="DT18" i="34"/>
  <c r="DO37" i="34"/>
  <c r="DT37" i="34"/>
  <c r="DH16" i="34"/>
  <c r="ED16" i="34" s="1"/>
  <c r="DQ16" i="34"/>
  <c r="DR18" i="34"/>
  <c r="DS20" i="34"/>
  <c r="DM22" i="34"/>
  <c r="DH24" i="34"/>
  <c r="DQ24" i="34"/>
  <c r="DS31" i="34"/>
  <c r="DO33" i="34"/>
  <c r="DT33" i="34"/>
  <c r="DQ35" i="34"/>
  <c r="DR37" i="34"/>
  <c r="DN43" i="34"/>
  <c r="DN46" i="34" s="1"/>
  <c r="Q25" i="28" s="1"/>
  <c r="DT43" i="34"/>
  <c r="DM20" i="34"/>
  <c r="DO31" i="34"/>
  <c r="DK39" i="34"/>
  <c r="DP41" i="34"/>
  <c r="DP46" i="34" s="1"/>
  <c r="Q27" i="28" s="1"/>
  <c r="R27" i="28" s="1"/>
  <c r="DH43" i="34"/>
  <c r="CU37" i="34"/>
  <c r="CZ37" i="34"/>
  <c r="CS16" i="34"/>
  <c r="CZ16" i="34"/>
  <c r="CN18" i="34"/>
  <c r="CW18" i="34"/>
  <c r="CX20" i="34"/>
  <c r="CY22" i="34"/>
  <c r="CS24" i="34"/>
  <c r="CZ24" i="34"/>
  <c r="CN26" i="34"/>
  <c r="CP26" i="34" s="1"/>
  <c r="CY33" i="34"/>
  <c r="CU35" i="34"/>
  <c r="CZ35" i="34"/>
  <c r="CW37" i="34"/>
  <c r="CY43" i="34"/>
  <c r="CX18" i="34"/>
  <c r="CS22" i="34"/>
  <c r="CZ22" i="34"/>
  <c r="CN24" i="34"/>
  <c r="CW24" i="34"/>
  <c r="CU33" i="34"/>
  <c r="CZ33" i="34"/>
  <c r="CW35" i="34"/>
  <c r="CX37" i="34"/>
  <c r="CT43" i="34"/>
  <c r="CT46" i="34" s="1"/>
  <c r="O25" i="28" s="1"/>
  <c r="R25" i="28" s="1"/>
  <c r="CZ43" i="34"/>
  <c r="CS18" i="34"/>
  <c r="CZ18" i="34"/>
  <c r="CS20" i="34"/>
  <c r="CN22" i="34"/>
  <c r="CU31" i="34"/>
  <c r="CV41" i="34"/>
  <c r="CV46" i="34" s="1"/>
  <c r="O27" i="28" s="1"/>
  <c r="CN43" i="34"/>
  <c r="BY16" i="34"/>
  <c r="BT18" i="34"/>
  <c r="BY24" i="34"/>
  <c r="BT26" i="34"/>
  <c r="BY18" i="34"/>
  <c r="CF18" i="34"/>
  <c r="CA37" i="34"/>
  <c r="CF37" i="34"/>
  <c r="CF22" i="34"/>
  <c r="BT24" i="34"/>
  <c r="BV24" i="34" s="1"/>
  <c r="CC24" i="34"/>
  <c r="CA33" i="34"/>
  <c r="CF33" i="34"/>
  <c r="CC35" i="34"/>
  <c r="CD37" i="34"/>
  <c r="BZ43" i="34"/>
  <c r="BZ46" i="34" s="1"/>
  <c r="M25" i="28" s="1"/>
  <c r="P25" i="28" s="1"/>
  <c r="CF43" i="34"/>
  <c r="CF16" i="34"/>
  <c r="CC18" i="34"/>
  <c r="CF24" i="34"/>
  <c r="CF35" i="34"/>
  <c r="CC37" i="34"/>
  <c r="BT16" i="34"/>
  <c r="CP16" i="34" s="1"/>
  <c r="CC16" i="34"/>
  <c r="CD18" i="34"/>
  <c r="BY22" i="34"/>
  <c r="BY20" i="34"/>
  <c r="BT22" i="34"/>
  <c r="CA31" i="34"/>
  <c r="BW39" i="34"/>
  <c r="CB41" i="34"/>
  <c r="CB46" i="34" s="1"/>
  <c r="M27" i="28" s="1"/>
  <c r="BT43" i="34"/>
  <c r="BL18" i="34"/>
  <c r="BG37" i="34"/>
  <c r="BE16" i="34"/>
  <c r="BL16" i="34"/>
  <c r="AZ18" i="34"/>
  <c r="BI18" i="34"/>
  <c r="AZ47" i="34" s="1"/>
  <c r="BJ20" i="34"/>
  <c r="BK22" i="34"/>
  <c r="BE24" i="34"/>
  <c r="BL24" i="34"/>
  <c r="AZ26" i="34"/>
  <c r="BK33" i="34"/>
  <c r="BG35" i="34"/>
  <c r="BL35" i="34"/>
  <c r="BI37" i="34"/>
  <c r="BK43" i="34"/>
  <c r="BJ18" i="34"/>
  <c r="BE22" i="34"/>
  <c r="BL22" i="34"/>
  <c r="BG33" i="34"/>
  <c r="BL33" i="34"/>
  <c r="BJ37" i="34"/>
  <c r="BF43" i="34"/>
  <c r="BF46" i="34" s="1"/>
  <c r="K25" i="28" s="1"/>
  <c r="BL43" i="34"/>
  <c r="BE18" i="34"/>
  <c r="BL37" i="34"/>
  <c r="BE20" i="34"/>
  <c r="AZ22" i="34"/>
  <c r="BV22" i="34" s="1"/>
  <c r="BG31" i="34"/>
  <c r="BC39" i="34"/>
  <c r="BH41" i="34"/>
  <c r="BH46" i="34" s="1"/>
  <c r="K27" i="28" s="1"/>
  <c r="AZ43" i="34"/>
  <c r="AT7" i="35"/>
  <c r="AY7" i="35" s="1"/>
  <c r="AF7" i="35"/>
  <c r="AK7" i="35" s="1"/>
  <c r="FB506" i="35"/>
  <c r="FB505" i="35"/>
  <c r="FG505" i="35" s="1"/>
  <c r="FB504" i="35"/>
  <c r="FG504" i="35" s="1"/>
  <c r="FB503" i="35"/>
  <c r="FB502" i="35"/>
  <c r="FB501" i="35"/>
  <c r="FG501" i="35" s="1"/>
  <c r="FB500" i="35"/>
  <c r="FC500" i="35" s="1"/>
  <c r="FB499" i="35"/>
  <c r="FE499" i="35" s="1"/>
  <c r="FB498" i="35"/>
  <c r="FB497" i="35"/>
  <c r="FG497" i="35" s="1"/>
  <c r="FB496" i="35"/>
  <c r="FB495" i="35"/>
  <c r="FB494" i="35"/>
  <c r="FB493" i="35"/>
  <c r="FG493" i="35" s="1"/>
  <c r="FB492" i="35"/>
  <c r="FB491" i="35"/>
  <c r="FE491" i="35" s="1"/>
  <c r="FB490" i="35"/>
  <c r="FB489" i="35"/>
  <c r="FG489" i="35" s="1"/>
  <c r="FB488" i="35"/>
  <c r="FB487" i="35"/>
  <c r="FB486" i="35"/>
  <c r="FB485" i="35"/>
  <c r="FG485" i="35" s="1"/>
  <c r="FB484" i="35"/>
  <c r="FB483" i="35"/>
  <c r="FE483" i="35" s="1"/>
  <c r="FB482" i="35"/>
  <c r="FB481" i="35"/>
  <c r="FG481" i="35" s="1"/>
  <c r="FB480" i="35"/>
  <c r="FB479" i="35"/>
  <c r="FB478" i="35"/>
  <c r="FB477" i="35"/>
  <c r="FG477" i="35" s="1"/>
  <c r="FB476" i="35"/>
  <c r="FB475" i="35"/>
  <c r="FE475" i="35" s="1"/>
  <c r="FB474" i="35"/>
  <c r="FB473" i="35"/>
  <c r="FG473" i="35" s="1"/>
  <c r="FB472" i="35"/>
  <c r="FB471" i="35"/>
  <c r="FB470" i="35"/>
  <c r="FB469" i="35"/>
  <c r="FG469" i="35" s="1"/>
  <c r="FB468" i="35"/>
  <c r="FB467" i="35"/>
  <c r="FE467" i="35" s="1"/>
  <c r="FB466" i="35"/>
  <c r="FB465" i="35"/>
  <c r="FG465" i="35" s="1"/>
  <c r="FB464" i="35"/>
  <c r="FB463" i="35"/>
  <c r="FB462" i="35"/>
  <c r="FB461" i="35"/>
  <c r="FG461" i="35" s="1"/>
  <c r="FB460" i="35"/>
  <c r="FB459" i="35"/>
  <c r="FE459" i="35" s="1"/>
  <c r="FB458" i="35"/>
  <c r="FB457" i="35"/>
  <c r="FG457" i="35" s="1"/>
  <c r="FB456" i="35"/>
  <c r="FB455" i="35"/>
  <c r="FB454" i="35"/>
  <c r="FG454" i="35" s="1"/>
  <c r="FB453" i="35"/>
  <c r="FG453" i="35" s="1"/>
  <c r="FB452" i="35"/>
  <c r="FG452" i="35" s="1"/>
  <c r="FB451" i="35"/>
  <c r="FG451" i="35" s="1"/>
  <c r="FB450" i="35"/>
  <c r="FB449" i="35"/>
  <c r="FB448" i="35"/>
  <c r="FB447" i="35"/>
  <c r="FB446" i="35"/>
  <c r="FB445" i="35"/>
  <c r="FB444" i="35"/>
  <c r="FB443" i="35"/>
  <c r="FB442" i="35"/>
  <c r="FB441" i="35"/>
  <c r="FB440" i="35"/>
  <c r="FG440" i="35" s="1"/>
  <c r="FB439" i="35"/>
  <c r="FB438" i="35"/>
  <c r="FB437" i="35"/>
  <c r="FB436" i="35"/>
  <c r="FB435" i="35"/>
  <c r="FB434" i="35"/>
  <c r="FB433" i="35"/>
  <c r="FB432" i="35"/>
  <c r="FB431" i="35"/>
  <c r="FB430" i="35"/>
  <c r="FB429" i="35"/>
  <c r="FB428" i="35"/>
  <c r="FB427" i="35"/>
  <c r="FB426" i="35"/>
  <c r="FB425" i="35"/>
  <c r="FB424" i="35"/>
  <c r="FB423" i="35"/>
  <c r="FB422" i="35"/>
  <c r="FB421" i="35"/>
  <c r="FB420" i="35"/>
  <c r="FB419" i="35"/>
  <c r="FB418" i="35"/>
  <c r="FB417" i="35"/>
  <c r="FB416" i="35"/>
  <c r="FB415" i="35"/>
  <c r="FB414" i="35"/>
  <c r="FB413" i="35"/>
  <c r="FB412" i="35"/>
  <c r="FB411" i="35"/>
  <c r="FB410" i="35"/>
  <c r="FB409" i="35"/>
  <c r="FB408" i="35"/>
  <c r="FB407" i="35"/>
  <c r="FB406" i="35"/>
  <c r="FB405" i="35"/>
  <c r="FG405" i="35" s="1"/>
  <c r="FB404" i="35"/>
  <c r="FB403" i="35"/>
  <c r="FB402" i="35"/>
  <c r="FB401" i="35"/>
  <c r="FB400" i="35"/>
  <c r="FB399" i="35"/>
  <c r="FB398" i="35"/>
  <c r="FB397" i="35"/>
  <c r="FG397" i="35" s="1"/>
  <c r="FB396" i="35"/>
  <c r="FB395" i="35"/>
  <c r="FB394" i="35"/>
  <c r="FC394" i="35" s="1"/>
  <c r="FB393" i="35"/>
  <c r="FG393" i="35" s="1"/>
  <c r="FB392" i="35"/>
  <c r="FB391" i="35"/>
  <c r="FE391" i="35" s="1"/>
  <c r="FB390" i="35"/>
  <c r="FG390" i="35" s="1"/>
  <c r="FB389" i="35"/>
  <c r="FG389" i="35" s="1"/>
  <c r="FB388" i="35"/>
  <c r="FB387" i="35"/>
  <c r="FB386" i="35"/>
  <c r="FG386" i="35" s="1"/>
  <c r="FB385" i="35"/>
  <c r="FG385" i="35" s="1"/>
  <c r="FB384" i="35"/>
  <c r="FB383" i="35"/>
  <c r="FB382" i="35"/>
  <c r="FG382" i="35" s="1"/>
  <c r="FB381" i="35"/>
  <c r="FG381" i="35" s="1"/>
  <c r="FB380" i="35"/>
  <c r="FB379" i="35"/>
  <c r="FB378" i="35"/>
  <c r="FG378" i="35" s="1"/>
  <c r="FB377" i="35"/>
  <c r="FB376" i="35"/>
  <c r="FB375" i="35"/>
  <c r="FB374" i="35"/>
  <c r="FB373" i="35"/>
  <c r="FB372" i="35"/>
  <c r="FB371" i="35"/>
  <c r="FB370" i="35"/>
  <c r="FB369" i="35"/>
  <c r="FG369" i="35" s="1"/>
  <c r="FB368" i="35"/>
  <c r="FB367" i="35"/>
  <c r="FB366" i="35"/>
  <c r="FB365" i="35"/>
  <c r="FG365" i="35" s="1"/>
  <c r="FB364" i="35"/>
  <c r="FB363" i="35"/>
  <c r="FG363" i="35" s="1"/>
  <c r="FB362" i="35"/>
  <c r="FG362" i="35" s="1"/>
  <c r="FB361" i="35"/>
  <c r="FB360" i="35"/>
  <c r="FG360" i="35" s="1"/>
  <c r="FB359" i="35"/>
  <c r="FC359" i="35" s="1"/>
  <c r="FB358" i="35"/>
  <c r="FG358" i="35" s="1"/>
  <c r="FB357" i="35"/>
  <c r="FB356" i="35"/>
  <c r="FG356" i="35" s="1"/>
  <c r="FB355" i="35"/>
  <c r="FG355" i="35" s="1"/>
  <c r="FB354" i="35"/>
  <c r="FG354" i="35" s="1"/>
  <c r="FB353" i="35"/>
  <c r="FB352" i="35"/>
  <c r="FG352" i="35" s="1"/>
  <c r="FB351" i="35"/>
  <c r="FB350" i="35"/>
  <c r="FB349" i="35"/>
  <c r="FG349" i="35" s="1"/>
  <c r="FB348" i="35"/>
  <c r="FB347" i="35"/>
  <c r="FB346" i="35"/>
  <c r="FB345" i="35"/>
  <c r="FG345" i="35" s="1"/>
  <c r="FB344" i="35"/>
  <c r="FB343" i="35"/>
  <c r="FB342" i="35"/>
  <c r="FB341" i="35"/>
  <c r="FB340" i="35"/>
  <c r="FB339" i="35"/>
  <c r="FB338" i="35"/>
  <c r="FG338" i="35" s="1"/>
  <c r="FB337" i="35"/>
  <c r="FG337" i="35" s="1"/>
  <c r="FB336" i="35"/>
  <c r="FB335" i="35"/>
  <c r="FB334" i="35"/>
  <c r="FB333" i="35"/>
  <c r="FB332" i="35"/>
  <c r="FB331" i="35"/>
  <c r="FB330" i="35"/>
  <c r="FB329" i="35"/>
  <c r="FG329" i="35" s="1"/>
  <c r="FB328" i="35"/>
  <c r="FB327" i="35"/>
  <c r="FB326" i="35"/>
  <c r="FB325" i="35"/>
  <c r="FG325" i="35" s="1"/>
  <c r="FB324" i="35"/>
  <c r="FB323" i="35"/>
  <c r="FB322" i="35"/>
  <c r="FB321" i="35"/>
  <c r="FG321" i="35" s="1"/>
  <c r="FB320" i="35"/>
  <c r="FB319" i="35"/>
  <c r="FB318" i="35"/>
  <c r="FG318" i="35" s="1"/>
  <c r="FB317" i="35"/>
  <c r="FB316" i="35"/>
  <c r="FB315" i="35"/>
  <c r="FB314" i="35"/>
  <c r="FG314" i="35" s="1"/>
  <c r="FB313" i="35"/>
  <c r="FB312" i="35"/>
  <c r="FB311" i="35"/>
  <c r="FB310" i="35"/>
  <c r="FG310" i="35" s="1"/>
  <c r="FB309" i="35"/>
  <c r="FB308" i="35"/>
  <c r="FB307" i="35"/>
  <c r="FB306" i="35"/>
  <c r="FB305" i="35"/>
  <c r="FB304" i="35"/>
  <c r="FB303" i="35"/>
  <c r="FB302" i="35"/>
  <c r="FG302" i="35" s="1"/>
  <c r="FB301" i="35"/>
  <c r="FB300" i="35"/>
  <c r="FB299" i="35"/>
  <c r="FB298" i="35"/>
  <c r="FB297" i="35"/>
  <c r="FB296" i="35"/>
  <c r="FB295" i="35"/>
  <c r="FB294" i="35"/>
  <c r="FE294" i="35" s="1"/>
  <c r="FB293" i="35"/>
  <c r="FB292" i="35"/>
  <c r="FB291" i="35"/>
  <c r="FB290" i="35"/>
  <c r="FE290" i="35" s="1"/>
  <c r="FB289" i="35"/>
  <c r="FB288" i="35"/>
  <c r="FB287" i="35"/>
  <c r="FB286" i="35"/>
  <c r="FB285" i="35"/>
  <c r="FG285" i="35" s="1"/>
  <c r="FB284" i="35"/>
  <c r="FB283" i="35"/>
  <c r="FB282" i="35"/>
  <c r="FB281" i="35"/>
  <c r="FG281" i="35" s="1"/>
  <c r="FB280" i="35"/>
  <c r="FB279" i="35"/>
  <c r="FB278" i="35"/>
  <c r="FB277" i="35"/>
  <c r="FG277" i="35" s="1"/>
  <c r="FB276" i="35"/>
  <c r="FB275" i="35"/>
  <c r="FG275" i="35" s="1"/>
  <c r="FB274" i="35"/>
  <c r="FG274" i="35" s="1"/>
  <c r="FB273" i="35"/>
  <c r="FC273" i="35" s="1"/>
  <c r="FB272" i="35"/>
  <c r="FB271" i="35"/>
  <c r="FG271" i="35" s="1"/>
  <c r="FB270" i="35"/>
  <c r="FB269" i="35"/>
  <c r="FB268" i="35"/>
  <c r="FB267" i="35"/>
  <c r="FG267" i="35" s="1"/>
  <c r="FB266" i="35"/>
  <c r="FC266" i="35" s="1"/>
  <c r="FB265" i="35"/>
  <c r="FE265" i="35" s="1"/>
  <c r="FB264" i="35"/>
  <c r="FG264" i="35" s="1"/>
  <c r="FB263" i="35"/>
  <c r="FG263" i="35" s="1"/>
  <c r="FB262" i="35"/>
  <c r="FB261" i="35"/>
  <c r="FB260" i="35"/>
  <c r="FG260" i="35" s="1"/>
  <c r="FB259" i="35"/>
  <c r="FG259" i="35" s="1"/>
  <c r="FB258" i="35"/>
  <c r="FC258" i="35" s="1"/>
  <c r="FB257" i="35"/>
  <c r="FE257" i="35" s="1"/>
  <c r="FB256" i="35"/>
  <c r="FG256" i="35" s="1"/>
  <c r="FB255" i="35"/>
  <c r="FC255" i="35" s="1"/>
  <c r="FB254" i="35"/>
  <c r="FG254" i="35" s="1"/>
  <c r="FB253" i="35"/>
  <c r="FE253" i="35" s="1"/>
  <c r="FB252" i="35"/>
  <c r="FG252" i="35" s="1"/>
  <c r="FB251" i="35"/>
  <c r="FB250" i="35"/>
  <c r="FB249" i="35"/>
  <c r="FE249" i="35" s="1"/>
  <c r="FB248" i="35"/>
  <c r="FG248" i="35" s="1"/>
  <c r="FB247" i="35"/>
  <c r="FB246" i="35"/>
  <c r="FG246" i="35" s="1"/>
  <c r="FB245" i="35"/>
  <c r="FE245" i="35" s="1"/>
  <c r="FB244" i="35"/>
  <c r="FG244" i="35" s="1"/>
  <c r="FB243" i="35"/>
  <c r="FB242" i="35"/>
  <c r="FB241" i="35"/>
  <c r="FB240" i="35"/>
  <c r="FB239" i="35"/>
  <c r="FB238" i="35"/>
  <c r="FC238" i="35" s="1"/>
  <c r="FB237" i="35"/>
  <c r="FG237" i="35" s="1"/>
  <c r="FB236" i="35"/>
  <c r="FB235" i="35"/>
  <c r="FB234" i="35"/>
  <c r="FB233" i="35"/>
  <c r="FB232" i="35"/>
  <c r="FB231" i="35"/>
  <c r="FB230" i="35"/>
  <c r="FG230" i="35" s="1"/>
  <c r="FB229" i="35"/>
  <c r="FB228" i="35"/>
  <c r="FB227" i="35"/>
  <c r="FB226" i="35"/>
  <c r="FB225" i="35"/>
  <c r="FB224" i="35"/>
  <c r="FG224" i="35" s="1"/>
  <c r="FB223" i="35"/>
  <c r="FB222" i="35"/>
  <c r="FB221" i="35"/>
  <c r="FB220" i="35"/>
  <c r="FB219" i="35"/>
  <c r="FB218" i="35"/>
  <c r="FB217" i="35"/>
  <c r="FB216" i="35"/>
  <c r="FG216" i="35" s="1"/>
  <c r="FB215" i="35"/>
  <c r="FB214" i="35"/>
  <c r="FB213" i="35"/>
  <c r="FB212" i="35"/>
  <c r="FG212" i="35" s="1"/>
  <c r="FB211" i="35"/>
  <c r="FB210" i="35"/>
  <c r="FB209" i="35"/>
  <c r="FE209" i="35" s="1"/>
  <c r="FB208" i="35"/>
  <c r="FE208" i="35" s="1"/>
  <c r="FB207" i="35"/>
  <c r="FB206" i="35"/>
  <c r="FB205" i="35"/>
  <c r="FB204" i="35"/>
  <c r="FB203" i="35"/>
  <c r="FB202" i="35"/>
  <c r="FC202" i="35" s="1"/>
  <c r="FB201" i="35"/>
  <c r="FB200" i="35"/>
  <c r="FB199" i="35"/>
  <c r="FB198" i="35"/>
  <c r="FC198" i="35" s="1"/>
  <c r="FB197" i="35"/>
  <c r="FG197" i="35" s="1"/>
  <c r="FB196" i="35"/>
  <c r="FB195" i="35"/>
  <c r="FB194" i="35"/>
  <c r="FC194" i="35" s="1"/>
  <c r="FB193" i="35"/>
  <c r="FB192" i="35"/>
  <c r="FB191" i="35"/>
  <c r="FB190" i="35"/>
  <c r="FC190" i="35" s="1"/>
  <c r="FB189" i="35"/>
  <c r="FB188" i="35"/>
  <c r="FB187" i="35"/>
  <c r="FB186" i="35"/>
  <c r="FC186" i="35" s="1"/>
  <c r="FB185" i="35"/>
  <c r="FB184" i="35"/>
  <c r="FB183" i="35"/>
  <c r="FB182" i="35"/>
  <c r="FC182" i="35" s="1"/>
  <c r="FB181" i="35"/>
  <c r="FG181" i="35" s="1"/>
  <c r="FB180" i="35"/>
  <c r="FB179" i="35"/>
  <c r="FB178" i="35"/>
  <c r="FC178" i="35" s="1"/>
  <c r="FB177" i="35"/>
  <c r="FB176" i="35"/>
  <c r="FB175" i="35"/>
  <c r="FG175" i="35" s="1"/>
  <c r="FB174" i="35"/>
  <c r="FB173" i="35"/>
  <c r="FB172" i="35"/>
  <c r="FE172" i="35" s="1"/>
  <c r="FB171" i="35"/>
  <c r="FG171" i="35" s="1"/>
  <c r="FB170" i="35"/>
  <c r="FB169" i="35"/>
  <c r="FC169" i="35" s="1"/>
  <c r="FB168" i="35"/>
  <c r="FB167" i="35"/>
  <c r="FG167" i="35" s="1"/>
  <c r="FB166" i="35"/>
  <c r="FB165" i="35"/>
  <c r="FB164" i="35"/>
  <c r="FB163" i="35"/>
  <c r="FG163" i="35" s="1"/>
  <c r="FB162" i="35"/>
  <c r="FB161" i="35"/>
  <c r="FB160" i="35"/>
  <c r="FB159" i="35"/>
  <c r="FG159" i="35" s="1"/>
  <c r="FB158" i="35"/>
  <c r="FB157" i="35"/>
  <c r="FB156" i="35"/>
  <c r="FB155" i="35"/>
  <c r="FB154" i="35"/>
  <c r="FB153" i="35"/>
  <c r="FB152" i="35"/>
  <c r="FB151" i="35"/>
  <c r="FB150" i="35"/>
  <c r="FB149" i="35"/>
  <c r="FB148" i="35"/>
  <c r="FB147" i="35"/>
  <c r="FB146" i="35"/>
  <c r="FC146" i="35" s="1"/>
  <c r="FB145" i="35"/>
  <c r="FB144" i="35"/>
  <c r="FG144" i="35" s="1"/>
  <c r="FB143" i="35"/>
  <c r="FB142" i="35"/>
  <c r="FB141" i="35"/>
  <c r="FB140" i="35"/>
  <c r="FG140" i="35" s="1"/>
  <c r="FB139" i="35"/>
  <c r="FE139" i="35" s="1"/>
  <c r="FB138" i="35"/>
  <c r="FB137" i="35"/>
  <c r="FB136" i="35"/>
  <c r="FG136" i="35" s="1"/>
  <c r="FB135" i="35"/>
  <c r="FG135" i="35" s="1"/>
  <c r="FB134" i="35"/>
  <c r="FG134" i="35" s="1"/>
  <c r="FB133" i="35"/>
  <c r="FB132" i="35"/>
  <c r="FB131" i="35"/>
  <c r="FG131" i="35" s="1"/>
  <c r="FB130" i="35"/>
  <c r="FG130" i="35" s="1"/>
  <c r="FB129" i="35"/>
  <c r="FB128" i="35"/>
  <c r="FB127" i="35"/>
  <c r="FG127" i="35" s="1"/>
  <c r="FB126" i="35"/>
  <c r="FG126" i="35" s="1"/>
  <c r="FB125" i="35"/>
  <c r="FB124" i="35"/>
  <c r="FB123" i="35"/>
  <c r="FG123" i="35" s="1"/>
  <c r="FB122" i="35"/>
  <c r="FG122" i="35" s="1"/>
  <c r="FB121" i="35"/>
  <c r="FB120" i="35"/>
  <c r="FB119" i="35"/>
  <c r="FG119" i="35" s="1"/>
  <c r="FB118" i="35"/>
  <c r="FG118" i="35" s="1"/>
  <c r="FB117" i="35"/>
  <c r="FB116" i="35"/>
  <c r="FB115" i="35"/>
  <c r="FG115" i="35" s="1"/>
  <c r="FB114" i="35"/>
  <c r="FG114" i="35" s="1"/>
  <c r="FB113" i="35"/>
  <c r="FB112" i="35"/>
  <c r="FB111" i="35"/>
  <c r="FG111" i="35" s="1"/>
  <c r="FB110" i="35"/>
  <c r="FG110" i="35" s="1"/>
  <c r="FB109" i="35"/>
  <c r="FB108" i="35"/>
  <c r="FB107" i="35"/>
  <c r="FG107" i="35" s="1"/>
  <c r="FB106" i="35"/>
  <c r="FG106" i="35" s="1"/>
  <c r="FB105" i="35"/>
  <c r="FB104" i="35"/>
  <c r="FB103" i="35"/>
  <c r="FB102" i="35"/>
  <c r="FB101" i="35"/>
  <c r="FB100" i="35"/>
  <c r="FB99" i="35"/>
  <c r="FB98" i="35"/>
  <c r="FB97" i="35"/>
  <c r="FB96" i="35"/>
  <c r="FB95" i="35"/>
  <c r="FG95" i="35" s="1"/>
  <c r="FB94" i="35"/>
  <c r="FE94" i="35" s="1"/>
  <c r="FB93" i="35"/>
  <c r="FB92" i="35"/>
  <c r="FB91" i="35"/>
  <c r="FC91" i="35" s="1"/>
  <c r="FB90" i="35"/>
  <c r="FB89" i="35"/>
  <c r="FB88" i="35"/>
  <c r="FB87" i="35"/>
  <c r="FG87" i="35" s="1"/>
  <c r="FB86" i="35"/>
  <c r="FG86" i="35" s="1"/>
  <c r="FB85" i="35"/>
  <c r="FB84" i="35"/>
  <c r="FB83" i="35"/>
  <c r="FG83" i="35" s="1"/>
  <c r="FB82" i="35"/>
  <c r="FE82" i="35" s="1"/>
  <c r="FB81" i="35"/>
  <c r="FB80" i="35"/>
  <c r="FB79" i="35"/>
  <c r="FG79" i="35" s="1"/>
  <c r="FB78" i="35"/>
  <c r="FE78" i="35" s="1"/>
  <c r="FB77" i="35"/>
  <c r="FB76" i="35"/>
  <c r="FB75" i="35"/>
  <c r="FB74" i="35"/>
  <c r="FB73" i="35"/>
  <c r="FB72" i="35"/>
  <c r="FB71" i="35"/>
  <c r="FG71" i="35" s="1"/>
  <c r="FB70" i="35"/>
  <c r="FG70" i="35" s="1"/>
  <c r="FB69" i="35"/>
  <c r="FB68" i="35"/>
  <c r="FB67" i="35"/>
  <c r="FG67" i="35" s="1"/>
  <c r="FB66" i="35"/>
  <c r="FE66" i="35" s="1"/>
  <c r="FB65" i="35"/>
  <c r="FB64" i="35"/>
  <c r="FB63" i="35"/>
  <c r="FB62" i="35"/>
  <c r="FB61" i="35"/>
  <c r="FB60" i="35"/>
  <c r="FB59" i="35"/>
  <c r="FB58" i="35"/>
  <c r="FB57" i="35"/>
  <c r="FG57" i="35" s="1"/>
  <c r="FB56" i="35"/>
  <c r="FB55" i="35"/>
  <c r="FG55" i="35" s="1"/>
  <c r="FB54" i="35"/>
  <c r="FG54" i="35" s="1"/>
  <c r="FB53" i="35"/>
  <c r="FG53" i="35" s="1"/>
  <c r="FB52" i="35"/>
  <c r="FB51" i="35"/>
  <c r="FE51" i="35" s="1"/>
  <c r="FB50" i="35"/>
  <c r="FB49" i="35"/>
  <c r="FG49" i="35" s="1"/>
  <c r="FB48" i="35"/>
  <c r="FB47" i="35"/>
  <c r="FG47" i="35" s="1"/>
  <c r="FB46" i="35"/>
  <c r="FE46" i="35" s="1"/>
  <c r="FB45" i="35"/>
  <c r="FG45" i="35" s="1"/>
  <c r="FB44" i="35"/>
  <c r="FB43" i="35"/>
  <c r="FG43" i="35" s="1"/>
  <c r="FB42" i="35"/>
  <c r="FB41" i="35"/>
  <c r="FE41" i="35" s="1"/>
  <c r="FB40" i="35"/>
  <c r="FB39" i="35"/>
  <c r="FE39" i="35" s="1"/>
  <c r="FB38" i="35"/>
  <c r="FC38" i="35" s="1"/>
  <c r="FB37" i="35"/>
  <c r="FB36" i="35"/>
  <c r="FB35" i="35"/>
  <c r="FB34" i="35"/>
  <c r="FB33" i="35"/>
  <c r="FE33" i="35" s="1"/>
  <c r="FB32" i="35"/>
  <c r="FB31" i="35"/>
  <c r="FB30" i="35"/>
  <c r="FG30" i="35" s="1"/>
  <c r="FB29" i="35"/>
  <c r="FG29" i="35" s="1"/>
  <c r="FB28" i="35"/>
  <c r="FB27" i="35"/>
  <c r="FB26" i="35"/>
  <c r="FG26" i="35" s="1"/>
  <c r="FB25" i="35"/>
  <c r="FE25" i="35" s="1"/>
  <c r="FB24" i="35"/>
  <c r="FB23" i="35"/>
  <c r="FE23" i="35" s="1"/>
  <c r="FB22" i="35"/>
  <c r="FB21" i="35"/>
  <c r="FB20" i="35"/>
  <c r="FB19" i="35"/>
  <c r="FB18" i="35"/>
  <c r="FC18" i="35" s="1"/>
  <c r="FB17" i="35"/>
  <c r="FB16" i="35"/>
  <c r="FB15" i="35"/>
  <c r="FB14" i="35"/>
  <c r="FG14" i="35" s="1"/>
  <c r="FB13" i="35"/>
  <c r="FG13" i="35" s="1"/>
  <c r="FB12" i="35"/>
  <c r="FB11" i="35"/>
  <c r="FB10" i="35"/>
  <c r="FB9" i="35"/>
  <c r="FB8" i="35"/>
  <c r="FB7" i="35"/>
  <c r="FE7" i="35" s="1"/>
  <c r="EN506" i="35"/>
  <c r="ES506" i="35" s="1"/>
  <c r="EN505" i="35"/>
  <c r="ES505" i="35" s="1"/>
  <c r="EN504" i="35"/>
  <c r="EN503" i="35"/>
  <c r="ES503" i="35" s="1"/>
  <c r="EN502" i="35"/>
  <c r="ES502" i="35" s="1"/>
  <c r="EN501" i="35"/>
  <c r="ES501" i="35" s="1"/>
  <c r="EN500" i="35"/>
  <c r="ES500" i="35" s="1"/>
  <c r="EN499" i="35"/>
  <c r="EN498" i="35"/>
  <c r="EQ498" i="35" s="1"/>
  <c r="EN497" i="35"/>
  <c r="ES497" i="35" s="1"/>
  <c r="EN496" i="35"/>
  <c r="EN495" i="35"/>
  <c r="EQ495" i="35" s="1"/>
  <c r="EN494" i="35"/>
  <c r="EN493" i="35"/>
  <c r="ES493" i="35" s="1"/>
  <c r="EN492" i="35"/>
  <c r="EN491" i="35"/>
  <c r="EN490" i="35"/>
  <c r="EN489" i="35"/>
  <c r="ES489" i="35" s="1"/>
  <c r="EN488" i="35"/>
  <c r="EN487" i="35"/>
  <c r="EN486" i="35"/>
  <c r="EN485" i="35"/>
  <c r="ES485" i="35" s="1"/>
  <c r="EN484" i="35"/>
  <c r="EN483" i="35"/>
  <c r="EN482" i="35"/>
  <c r="EN481" i="35"/>
  <c r="ES481" i="35" s="1"/>
  <c r="EN480" i="35"/>
  <c r="EN479" i="35"/>
  <c r="EN478" i="35"/>
  <c r="ES478" i="35" s="1"/>
  <c r="EN477" i="35"/>
  <c r="ES477" i="35" s="1"/>
  <c r="EN476" i="35"/>
  <c r="ES476" i="35" s="1"/>
  <c r="EN475" i="35"/>
  <c r="ES475" i="35" s="1"/>
  <c r="EN474" i="35"/>
  <c r="ES474" i="35" s="1"/>
  <c r="EN473" i="35"/>
  <c r="ES473" i="35" s="1"/>
  <c r="EN472" i="35"/>
  <c r="ES472" i="35" s="1"/>
  <c r="EN471" i="35"/>
  <c r="EN470" i="35"/>
  <c r="EQ470" i="35" s="1"/>
  <c r="EN469" i="35"/>
  <c r="ES469" i="35" s="1"/>
  <c r="EN468" i="35"/>
  <c r="EN467" i="35"/>
  <c r="EO467" i="35" s="1"/>
  <c r="EN466" i="35"/>
  <c r="EN465" i="35"/>
  <c r="ES465" i="35" s="1"/>
  <c r="EN464" i="35"/>
  <c r="EO464" i="35" s="1"/>
  <c r="EN463" i="35"/>
  <c r="EN462" i="35"/>
  <c r="ES462" i="35" s="1"/>
  <c r="EN461" i="35"/>
  <c r="ES461" i="35" s="1"/>
  <c r="EN460" i="35"/>
  <c r="EN459" i="35"/>
  <c r="EN458" i="35"/>
  <c r="ES458" i="35" s="1"/>
  <c r="EN457" i="35"/>
  <c r="ES457" i="35" s="1"/>
  <c r="EN456" i="35"/>
  <c r="ES456" i="35" s="1"/>
  <c r="EN455" i="35"/>
  <c r="EN454" i="35"/>
  <c r="EQ454" i="35" s="1"/>
  <c r="EN453" i="35"/>
  <c r="ES453" i="35" s="1"/>
  <c r="EN452" i="35"/>
  <c r="EN451" i="35"/>
  <c r="EO451" i="35" s="1"/>
  <c r="EN450" i="35"/>
  <c r="EN449" i="35"/>
  <c r="EN448" i="35"/>
  <c r="EN447" i="35"/>
  <c r="EN446" i="35"/>
  <c r="EN445" i="35"/>
  <c r="ES445" i="35" s="1"/>
  <c r="EN444" i="35"/>
  <c r="EN443" i="35"/>
  <c r="EN442" i="35"/>
  <c r="EN441" i="35"/>
  <c r="ES441" i="35" s="1"/>
  <c r="EN440" i="35"/>
  <c r="EN439" i="35"/>
  <c r="EN438" i="35"/>
  <c r="EN437" i="35"/>
  <c r="ES437" i="35" s="1"/>
  <c r="EN436" i="35"/>
  <c r="EN435" i="35"/>
  <c r="EO435" i="35" s="1"/>
  <c r="EN434" i="35"/>
  <c r="EN433" i="35"/>
  <c r="ES433" i="35" s="1"/>
  <c r="EN432" i="35"/>
  <c r="EN431" i="35"/>
  <c r="EN430" i="35"/>
  <c r="EN429" i="35"/>
  <c r="ES429" i="35" s="1"/>
  <c r="EN428" i="35"/>
  <c r="EN427" i="35"/>
  <c r="EN426" i="35"/>
  <c r="EN425" i="35"/>
  <c r="ES425" i="35" s="1"/>
  <c r="EN424" i="35"/>
  <c r="ES424" i="35" s="1"/>
  <c r="EN423" i="35"/>
  <c r="ES423" i="35" s="1"/>
  <c r="EN422" i="35"/>
  <c r="EN421" i="35"/>
  <c r="EN420" i="35"/>
  <c r="EN419" i="35"/>
  <c r="EN418" i="35"/>
  <c r="EN417" i="35"/>
  <c r="EN416" i="35"/>
  <c r="ES416" i="35" s="1"/>
  <c r="EN415" i="35"/>
  <c r="ES415" i="35" s="1"/>
  <c r="EN414" i="35"/>
  <c r="ES414" i="35" s="1"/>
  <c r="EN413" i="35"/>
  <c r="EN412" i="35"/>
  <c r="ES412" i="35" s="1"/>
  <c r="EN411" i="35"/>
  <c r="EN410" i="35"/>
  <c r="EN409" i="35"/>
  <c r="EQ409" i="35" s="1"/>
  <c r="EN408" i="35"/>
  <c r="EN407" i="35"/>
  <c r="EN406" i="35"/>
  <c r="EQ406" i="35" s="1"/>
  <c r="EN405" i="35"/>
  <c r="EN404" i="35"/>
  <c r="EN403" i="35"/>
  <c r="EN402" i="35"/>
  <c r="EN401" i="35"/>
  <c r="EN400" i="35"/>
  <c r="EN399" i="35"/>
  <c r="EQ399" i="35" s="1"/>
  <c r="EN398" i="35"/>
  <c r="EN397" i="35"/>
  <c r="EN396" i="35"/>
  <c r="EO396" i="35" s="1"/>
  <c r="EN395" i="35"/>
  <c r="EN394" i="35"/>
  <c r="ES394" i="35" s="1"/>
  <c r="EN393" i="35"/>
  <c r="EN392" i="35"/>
  <c r="EN391" i="35"/>
  <c r="EN390" i="35"/>
  <c r="EN389" i="35"/>
  <c r="EN388" i="35"/>
  <c r="EN387" i="35"/>
  <c r="EN386" i="35"/>
  <c r="EN385" i="35"/>
  <c r="EN384" i="35"/>
  <c r="EN383" i="35"/>
  <c r="EN382" i="35"/>
  <c r="EO382" i="35" s="1"/>
  <c r="EN381" i="35"/>
  <c r="EN380" i="35"/>
  <c r="EQ380" i="35" s="1"/>
  <c r="EN379" i="35"/>
  <c r="EN378" i="35"/>
  <c r="EN377" i="35"/>
  <c r="EN376" i="35"/>
  <c r="EN375" i="35"/>
  <c r="EN374" i="35"/>
  <c r="EO374" i="35" s="1"/>
  <c r="EN373" i="35"/>
  <c r="EN372" i="35"/>
  <c r="EN371" i="35"/>
  <c r="EN370" i="35"/>
  <c r="EO370" i="35" s="1"/>
  <c r="EN369" i="35"/>
  <c r="ES369" i="35" s="1"/>
  <c r="EN368" i="35"/>
  <c r="EN367" i="35"/>
  <c r="EN366" i="35"/>
  <c r="EN365" i="35"/>
  <c r="ES365" i="35" s="1"/>
  <c r="EN364" i="35"/>
  <c r="EN363" i="35"/>
  <c r="EN362" i="35"/>
  <c r="EN361" i="35"/>
  <c r="EN360" i="35"/>
  <c r="EN359" i="35"/>
  <c r="EN358" i="35"/>
  <c r="EN357" i="35"/>
  <c r="EN356" i="35"/>
  <c r="EN355" i="35"/>
  <c r="EN354" i="35"/>
  <c r="EN353" i="35"/>
  <c r="EN352" i="35"/>
  <c r="EN351" i="35"/>
  <c r="EN350" i="35"/>
  <c r="EN349" i="35"/>
  <c r="EN348" i="35"/>
  <c r="EN347" i="35"/>
  <c r="EQ347" i="35" s="1"/>
  <c r="EN346" i="35"/>
  <c r="EN345" i="35"/>
  <c r="EN344" i="35"/>
  <c r="EN343" i="35"/>
  <c r="EQ343" i="35" s="1"/>
  <c r="EN342" i="35"/>
  <c r="EO342" i="35" s="1"/>
  <c r="EN341" i="35"/>
  <c r="EN340" i="35"/>
  <c r="EN339" i="35"/>
  <c r="EQ339" i="35" s="1"/>
  <c r="EN338" i="35"/>
  <c r="EN337" i="35"/>
  <c r="EN336" i="35"/>
  <c r="EN335" i="35"/>
  <c r="EQ335" i="35" s="1"/>
  <c r="EN334" i="35"/>
  <c r="EO334" i="35" s="1"/>
  <c r="EN333" i="35"/>
  <c r="EN332" i="35"/>
  <c r="EN331" i="35"/>
  <c r="EN330" i="35"/>
  <c r="EN329" i="35"/>
  <c r="EN328" i="35"/>
  <c r="EN327" i="35"/>
  <c r="EN326" i="35"/>
  <c r="EN325" i="35"/>
  <c r="EN324" i="35"/>
  <c r="EN323" i="35"/>
  <c r="EN322" i="35"/>
  <c r="EN321" i="35"/>
  <c r="EN320" i="35"/>
  <c r="EN319" i="35"/>
  <c r="EN318" i="35"/>
  <c r="EN317" i="35"/>
  <c r="EN316" i="35"/>
  <c r="EN315" i="35"/>
  <c r="EQ315" i="35" s="1"/>
  <c r="EN314" i="35"/>
  <c r="EN313" i="35"/>
  <c r="EN312" i="35"/>
  <c r="EN311" i="35"/>
  <c r="EQ311" i="35" s="1"/>
  <c r="EN310" i="35"/>
  <c r="EO310" i="35" s="1"/>
  <c r="EN309" i="35"/>
  <c r="EN308" i="35"/>
  <c r="EN307" i="35"/>
  <c r="EQ307" i="35" s="1"/>
  <c r="EN306" i="35"/>
  <c r="EN305" i="35"/>
  <c r="EN304" i="35"/>
  <c r="EN303" i="35"/>
  <c r="EQ303" i="35" s="1"/>
  <c r="EN302" i="35"/>
  <c r="EO302" i="35" s="1"/>
  <c r="EN301" i="35"/>
  <c r="EN300" i="35"/>
  <c r="EN299" i="35"/>
  <c r="EN298" i="35"/>
  <c r="EN297" i="35"/>
  <c r="EN296" i="35"/>
  <c r="EN295" i="35"/>
  <c r="EN294" i="35"/>
  <c r="EN293" i="35"/>
  <c r="EN292" i="35"/>
  <c r="EN291" i="35"/>
  <c r="EN290" i="35"/>
  <c r="EN289" i="35"/>
  <c r="EN288" i="35"/>
  <c r="EN287" i="35"/>
  <c r="EN286" i="35"/>
  <c r="ES286" i="35" s="1"/>
  <c r="EN285" i="35"/>
  <c r="ES285" i="35" s="1"/>
  <c r="EN284" i="35"/>
  <c r="EN283" i="35"/>
  <c r="EQ283" i="35" s="1"/>
  <c r="EN282" i="35"/>
  <c r="EN281" i="35"/>
  <c r="ES281" i="35" s="1"/>
  <c r="EN280" i="35"/>
  <c r="EN279" i="35"/>
  <c r="EN278" i="35"/>
  <c r="EN277" i="35"/>
  <c r="ES277" i="35" s="1"/>
  <c r="EN276" i="35"/>
  <c r="EN275" i="35"/>
  <c r="EQ275" i="35" s="1"/>
  <c r="EN274" i="35"/>
  <c r="EN273" i="35"/>
  <c r="ES273" i="35" s="1"/>
  <c r="EN272" i="35"/>
  <c r="EN271" i="35"/>
  <c r="EN270" i="35"/>
  <c r="EO270" i="35" s="1"/>
  <c r="EN269" i="35"/>
  <c r="ES269" i="35" s="1"/>
  <c r="EN268" i="35"/>
  <c r="EN267" i="35"/>
  <c r="EN266" i="35"/>
  <c r="EN265" i="35"/>
  <c r="ES265" i="35" s="1"/>
  <c r="EN264" i="35"/>
  <c r="EN263" i="35"/>
  <c r="EN262" i="35"/>
  <c r="ES262" i="35" s="1"/>
  <c r="EN261" i="35"/>
  <c r="ES261" i="35" s="1"/>
  <c r="EN260" i="35"/>
  <c r="EN259" i="35"/>
  <c r="EN258" i="35"/>
  <c r="ES258" i="35" s="1"/>
  <c r="EN257" i="35"/>
  <c r="ES257" i="35" s="1"/>
  <c r="EN256" i="35"/>
  <c r="ES256" i="35" s="1"/>
  <c r="EN255" i="35"/>
  <c r="ES255" i="35" s="1"/>
  <c r="EN254" i="35"/>
  <c r="ES254" i="35" s="1"/>
  <c r="EN253" i="35"/>
  <c r="ES253" i="35" s="1"/>
  <c r="EN252" i="35"/>
  <c r="ES252" i="35" s="1"/>
  <c r="EN251" i="35"/>
  <c r="EN250" i="35"/>
  <c r="ES250" i="35" s="1"/>
  <c r="EN249" i="35"/>
  <c r="ES249" i="35" s="1"/>
  <c r="EN248" i="35"/>
  <c r="ES248" i="35" s="1"/>
  <c r="EN247" i="35"/>
  <c r="ES247" i="35" s="1"/>
  <c r="EN246" i="35"/>
  <c r="EN245" i="35"/>
  <c r="EN244" i="35"/>
  <c r="EO244" i="35" s="1"/>
  <c r="EN243" i="35"/>
  <c r="EN242" i="35"/>
  <c r="EN241" i="35"/>
  <c r="EN240" i="35"/>
  <c r="EO240" i="35" s="1"/>
  <c r="EN239" i="35"/>
  <c r="EQ239" i="35" s="1"/>
  <c r="EN238" i="35"/>
  <c r="EN237" i="35"/>
  <c r="EN236" i="35"/>
  <c r="EO236" i="35" s="1"/>
  <c r="EN235" i="35"/>
  <c r="EQ235" i="35" s="1"/>
  <c r="EN234" i="35"/>
  <c r="ES234" i="35" s="1"/>
  <c r="EN233" i="35"/>
  <c r="ES233" i="35" s="1"/>
  <c r="EN232" i="35"/>
  <c r="ES232" i="35" s="1"/>
  <c r="EN231" i="35"/>
  <c r="ES231" i="35" s="1"/>
  <c r="EN230" i="35"/>
  <c r="EN229" i="35"/>
  <c r="EN228" i="35"/>
  <c r="EN227" i="35"/>
  <c r="EQ227" i="35" s="1"/>
  <c r="EN226" i="35"/>
  <c r="EN225" i="35"/>
  <c r="EN224" i="35"/>
  <c r="EN223" i="35"/>
  <c r="EN222" i="35"/>
  <c r="EO222" i="35" s="1"/>
  <c r="EN221" i="35"/>
  <c r="EQ221" i="35" s="1"/>
  <c r="EN220" i="35"/>
  <c r="EN219" i="35"/>
  <c r="EN218" i="35"/>
  <c r="EO218" i="35" s="1"/>
  <c r="EN217" i="35"/>
  <c r="EN216" i="35"/>
  <c r="EN215" i="35"/>
  <c r="EN214" i="35"/>
  <c r="ES214" i="35" s="1"/>
  <c r="EN213" i="35"/>
  <c r="ES213" i="35" s="1"/>
  <c r="EN212" i="35"/>
  <c r="ES212" i="35" s="1"/>
  <c r="EN211" i="35"/>
  <c r="ES211" i="35" s="1"/>
  <c r="EN210" i="35"/>
  <c r="ES210" i="35" s="1"/>
  <c r="EN209" i="35"/>
  <c r="ES209" i="35" s="1"/>
  <c r="EN208" i="35"/>
  <c r="ES208" i="35" s="1"/>
  <c r="EN207" i="35"/>
  <c r="ES207" i="35" s="1"/>
  <c r="EN206" i="35"/>
  <c r="ES206" i="35" s="1"/>
  <c r="EN205" i="35"/>
  <c r="ES205" i="35" s="1"/>
  <c r="EN204" i="35"/>
  <c r="EN203" i="35"/>
  <c r="EN202" i="35"/>
  <c r="EN201" i="35"/>
  <c r="ES201" i="35" s="1"/>
  <c r="EN200" i="35"/>
  <c r="EN199" i="35"/>
  <c r="EN198" i="35"/>
  <c r="EQ198" i="35" s="1"/>
  <c r="EN197" i="35"/>
  <c r="EN196" i="35"/>
  <c r="EN195" i="35"/>
  <c r="EN194" i="35"/>
  <c r="EN193" i="35"/>
  <c r="EQ193" i="35" s="1"/>
  <c r="EN192" i="35"/>
  <c r="EN191" i="35"/>
  <c r="EN190" i="35"/>
  <c r="EN189" i="35"/>
  <c r="EN188" i="35"/>
  <c r="EN187" i="35"/>
  <c r="EN186" i="35"/>
  <c r="EN185" i="35"/>
  <c r="EN184" i="35"/>
  <c r="ES184" i="35" s="1"/>
  <c r="EN183" i="35"/>
  <c r="EN182" i="35"/>
  <c r="EQ182" i="35" s="1"/>
  <c r="EN181" i="35"/>
  <c r="EN180" i="35"/>
  <c r="ES180" i="35" s="1"/>
  <c r="EN179" i="35"/>
  <c r="EN178" i="35"/>
  <c r="EN177" i="35"/>
  <c r="EN176" i="35"/>
  <c r="ES176" i="35" s="1"/>
  <c r="EN175" i="35"/>
  <c r="EN174" i="35"/>
  <c r="EN173" i="35"/>
  <c r="EQ173" i="35" s="1"/>
  <c r="EN172" i="35"/>
  <c r="ES172" i="35" s="1"/>
  <c r="EN171" i="35"/>
  <c r="EN170" i="35"/>
  <c r="EQ170" i="35" s="1"/>
  <c r="EN169" i="35"/>
  <c r="EN168" i="35"/>
  <c r="ES168" i="35" s="1"/>
  <c r="EN167" i="35"/>
  <c r="EO167" i="35" s="1"/>
  <c r="EN166" i="35"/>
  <c r="EN165" i="35"/>
  <c r="EN164" i="35"/>
  <c r="ES164" i="35" s="1"/>
  <c r="EN163" i="35"/>
  <c r="EO163" i="35" s="1"/>
  <c r="EN162" i="35"/>
  <c r="EN161" i="35"/>
  <c r="EN160" i="35"/>
  <c r="ES160" i="35" s="1"/>
  <c r="EN159" i="35"/>
  <c r="EN158" i="35"/>
  <c r="EN157" i="35"/>
  <c r="EQ157" i="35" s="1"/>
  <c r="EN156" i="35"/>
  <c r="ES156" i="35" s="1"/>
  <c r="EN155" i="35"/>
  <c r="EN154" i="35"/>
  <c r="EQ154" i="35" s="1"/>
  <c r="EN153" i="35"/>
  <c r="EQ153" i="35" s="1"/>
  <c r="EN152" i="35"/>
  <c r="ES152" i="35" s="1"/>
  <c r="EN151" i="35"/>
  <c r="EO151" i="35" s="1"/>
  <c r="EN150" i="35"/>
  <c r="EN149" i="35"/>
  <c r="EN148" i="35"/>
  <c r="EN147" i="35"/>
  <c r="EO147" i="35" s="1"/>
  <c r="EN146" i="35"/>
  <c r="EN145" i="35"/>
  <c r="EN144" i="35"/>
  <c r="EN143" i="35"/>
  <c r="EN142" i="35"/>
  <c r="EN141" i="35"/>
  <c r="EN140" i="35"/>
  <c r="EN139" i="35"/>
  <c r="EN138" i="35"/>
  <c r="EN137" i="35"/>
  <c r="EN136" i="35"/>
  <c r="EN135" i="35"/>
  <c r="EN134" i="35"/>
  <c r="EN133" i="35"/>
  <c r="EN132" i="35"/>
  <c r="EN131" i="35"/>
  <c r="EN130" i="35"/>
  <c r="EN129" i="35"/>
  <c r="EN128" i="35"/>
  <c r="EN127" i="35"/>
  <c r="EN126" i="35"/>
  <c r="EN125" i="35"/>
  <c r="EN124" i="35"/>
  <c r="EN123" i="35"/>
  <c r="EO123" i="35" s="1"/>
  <c r="EN122" i="35"/>
  <c r="EN121" i="35"/>
  <c r="EN120" i="35"/>
  <c r="EN119" i="35"/>
  <c r="EO119" i="35" s="1"/>
  <c r="EN118" i="35"/>
  <c r="EN117" i="35"/>
  <c r="EN116" i="35"/>
  <c r="EQ116" i="35" s="1"/>
  <c r="EN115" i="35"/>
  <c r="EO115" i="35" s="1"/>
  <c r="EN114" i="35"/>
  <c r="EN113" i="35"/>
  <c r="EN112" i="35"/>
  <c r="EN111" i="35"/>
  <c r="EN110" i="35"/>
  <c r="EN109" i="35"/>
  <c r="EN108" i="35"/>
  <c r="EN107" i="35"/>
  <c r="EN106" i="35"/>
  <c r="EN105" i="35"/>
  <c r="EN104" i="35"/>
  <c r="EN103" i="35"/>
  <c r="EN102" i="35"/>
  <c r="EN101" i="35"/>
  <c r="EN100" i="35"/>
  <c r="EN99" i="35"/>
  <c r="EN98" i="35"/>
  <c r="EN97" i="35"/>
  <c r="EN96" i="35"/>
  <c r="EN95" i="35"/>
  <c r="EN94" i="35"/>
  <c r="EN93" i="35"/>
  <c r="EN92" i="35"/>
  <c r="EN91" i="35"/>
  <c r="EN90" i="35"/>
  <c r="EN89" i="35"/>
  <c r="EQ89" i="35" s="1"/>
  <c r="EN88" i="35"/>
  <c r="EN87" i="35"/>
  <c r="EN86" i="35"/>
  <c r="EN85" i="35"/>
  <c r="EN84" i="35"/>
  <c r="EN83" i="35"/>
  <c r="EN82" i="35"/>
  <c r="EN81" i="35"/>
  <c r="EN80" i="35"/>
  <c r="EN79" i="35"/>
  <c r="EN78" i="35"/>
  <c r="EN77" i="35"/>
  <c r="EN76" i="35"/>
  <c r="EN75" i="35"/>
  <c r="EO75" i="35" s="1"/>
  <c r="EN74" i="35"/>
  <c r="EN73" i="35"/>
  <c r="EN72" i="35"/>
  <c r="EN71" i="35"/>
  <c r="EN70" i="35"/>
  <c r="EN69" i="35"/>
  <c r="EO69" i="35" s="1"/>
  <c r="EN68" i="35"/>
  <c r="EN67" i="35"/>
  <c r="EN66" i="35"/>
  <c r="EN65" i="35"/>
  <c r="EN64" i="35"/>
  <c r="EN63" i="35"/>
  <c r="EN62" i="35"/>
  <c r="EN61" i="35"/>
  <c r="EN60" i="35"/>
  <c r="EN59" i="35"/>
  <c r="EN58" i="35"/>
  <c r="EQ58" i="35" s="1"/>
  <c r="EN57" i="35"/>
  <c r="EN56" i="35"/>
  <c r="EN55" i="35"/>
  <c r="EO55" i="35" s="1"/>
  <c r="EN54" i="35"/>
  <c r="EO54" i="35" s="1"/>
  <c r="EN53" i="35"/>
  <c r="EN52" i="35"/>
  <c r="EN51" i="35"/>
  <c r="EN50" i="35"/>
  <c r="EN49" i="35"/>
  <c r="EN48" i="35"/>
  <c r="EN47" i="35"/>
  <c r="EN46" i="35"/>
  <c r="EN45" i="35"/>
  <c r="EN44" i="35"/>
  <c r="EN43" i="35"/>
  <c r="EO43" i="35" s="1"/>
  <c r="EN42" i="35"/>
  <c r="EN41" i="35"/>
  <c r="EN40" i="35"/>
  <c r="EN39" i="35"/>
  <c r="EN38" i="35"/>
  <c r="EO38" i="35" s="1"/>
  <c r="EN37" i="35"/>
  <c r="EO37" i="35" s="1"/>
  <c r="EN36" i="35"/>
  <c r="EN35" i="35"/>
  <c r="EN34" i="35"/>
  <c r="EN33" i="35"/>
  <c r="EN32" i="35"/>
  <c r="EN31" i="35"/>
  <c r="EN30" i="35"/>
  <c r="EN29" i="35"/>
  <c r="EN28" i="35"/>
  <c r="EN27" i="35"/>
  <c r="EN26" i="35"/>
  <c r="EQ26" i="35" s="1"/>
  <c r="EN25" i="35"/>
  <c r="EO25" i="35" s="1"/>
  <c r="EN24" i="35"/>
  <c r="EN23" i="35"/>
  <c r="EO23" i="35" s="1"/>
  <c r="EN22" i="35"/>
  <c r="EQ22" i="35" s="1"/>
  <c r="EN21" i="35"/>
  <c r="EN20" i="35"/>
  <c r="EN19" i="35"/>
  <c r="EN18" i="35"/>
  <c r="EN17" i="35"/>
  <c r="EN16" i="35"/>
  <c r="EN15" i="35"/>
  <c r="EN14" i="35"/>
  <c r="EN13" i="35"/>
  <c r="EN12" i="35"/>
  <c r="EN11" i="35"/>
  <c r="EO11" i="35" s="1"/>
  <c r="EN10" i="35"/>
  <c r="EN9" i="35"/>
  <c r="EN8" i="35"/>
  <c r="EN7" i="35"/>
  <c r="EQ7" i="35" s="1"/>
  <c r="DZ506" i="35"/>
  <c r="DZ505" i="35"/>
  <c r="EE505" i="35" s="1"/>
  <c r="DZ504" i="35"/>
  <c r="DZ503" i="35"/>
  <c r="DZ502" i="35"/>
  <c r="EA502" i="35" s="1"/>
  <c r="DZ501" i="35"/>
  <c r="EE501" i="35" s="1"/>
  <c r="DZ500" i="35"/>
  <c r="DZ499" i="35"/>
  <c r="DZ498" i="35"/>
  <c r="DZ497" i="35"/>
  <c r="EE497" i="35" s="1"/>
  <c r="DZ496" i="35"/>
  <c r="EE496" i="35" s="1"/>
  <c r="DZ495" i="35"/>
  <c r="EE495" i="35" s="1"/>
  <c r="DZ494" i="35"/>
  <c r="EE494" i="35" s="1"/>
  <c r="DZ493" i="35"/>
  <c r="EE493" i="35" s="1"/>
  <c r="DZ492" i="35"/>
  <c r="EE492" i="35" s="1"/>
  <c r="DZ491" i="35"/>
  <c r="EE491" i="35" s="1"/>
  <c r="DZ490" i="35"/>
  <c r="DZ489" i="35"/>
  <c r="EE489" i="35" s="1"/>
  <c r="DZ488" i="35"/>
  <c r="EE488" i="35" s="1"/>
  <c r="DZ487" i="35"/>
  <c r="EE487" i="35" s="1"/>
  <c r="DZ486" i="35"/>
  <c r="DZ485" i="35"/>
  <c r="EE485" i="35" s="1"/>
  <c r="DZ484" i="35"/>
  <c r="EE484" i="35" s="1"/>
  <c r="DZ483" i="35"/>
  <c r="EE483" i="35" s="1"/>
  <c r="DZ482" i="35"/>
  <c r="DZ481" i="35"/>
  <c r="EE481" i="35" s="1"/>
  <c r="DZ480" i="35"/>
  <c r="EA480" i="35" s="1"/>
  <c r="DZ479" i="35"/>
  <c r="EA479" i="35" s="1"/>
  <c r="DZ478" i="35"/>
  <c r="DZ477" i="35"/>
  <c r="EE477" i="35" s="1"/>
  <c r="DZ476" i="35"/>
  <c r="DZ475" i="35"/>
  <c r="DZ474" i="35"/>
  <c r="EE474" i="35" s="1"/>
  <c r="DZ473" i="35"/>
  <c r="EE473" i="35" s="1"/>
  <c r="DZ472" i="35"/>
  <c r="EE472" i="35" s="1"/>
  <c r="DZ471" i="35"/>
  <c r="EE471" i="35" s="1"/>
  <c r="DZ470" i="35"/>
  <c r="DZ469" i="35"/>
  <c r="DZ468" i="35"/>
  <c r="EA468" i="35" s="1"/>
  <c r="DZ467" i="35"/>
  <c r="DZ466" i="35"/>
  <c r="DZ465" i="35"/>
  <c r="EE465" i="35" s="1"/>
  <c r="DZ464" i="35"/>
  <c r="DZ463" i="35"/>
  <c r="DZ462" i="35"/>
  <c r="DZ461" i="35"/>
  <c r="EE461" i="35" s="1"/>
  <c r="DZ460" i="35"/>
  <c r="DZ459" i="35"/>
  <c r="DZ458" i="35"/>
  <c r="DZ457" i="35"/>
  <c r="DZ456" i="35"/>
  <c r="DZ455" i="35"/>
  <c r="EE455" i="35" s="1"/>
  <c r="DZ454" i="35"/>
  <c r="DZ453" i="35"/>
  <c r="EE453" i="35" s="1"/>
  <c r="DZ452" i="35"/>
  <c r="DZ451" i="35"/>
  <c r="DZ450" i="35"/>
  <c r="EE450" i="35" s="1"/>
  <c r="DZ449" i="35"/>
  <c r="EE449" i="35" s="1"/>
  <c r="DZ448" i="35"/>
  <c r="DZ447" i="35"/>
  <c r="DZ446" i="35"/>
  <c r="EC446" i="35" s="1"/>
  <c r="DZ445" i="35"/>
  <c r="DZ444" i="35"/>
  <c r="DZ443" i="35"/>
  <c r="EE443" i="35" s="1"/>
  <c r="DZ442" i="35"/>
  <c r="EE442" i="35" s="1"/>
  <c r="DZ441" i="35"/>
  <c r="DZ440" i="35"/>
  <c r="EE440" i="35" s="1"/>
  <c r="DZ439" i="35"/>
  <c r="DZ438" i="35"/>
  <c r="DZ437" i="35"/>
  <c r="EA437" i="35" s="1"/>
  <c r="DZ436" i="35"/>
  <c r="EA436" i="35" s="1"/>
  <c r="DZ435" i="35"/>
  <c r="DZ434" i="35"/>
  <c r="EE434" i="35" s="1"/>
  <c r="DZ433" i="35"/>
  <c r="DZ432" i="35"/>
  <c r="EE432" i="35" s="1"/>
  <c r="DZ431" i="35"/>
  <c r="DZ430" i="35"/>
  <c r="DZ429" i="35"/>
  <c r="DZ428" i="35"/>
  <c r="EE428" i="35" s="1"/>
  <c r="DZ427" i="35"/>
  <c r="EE427" i="35" s="1"/>
  <c r="DZ426" i="35"/>
  <c r="EE426" i="35" s="1"/>
  <c r="DZ425" i="35"/>
  <c r="EA425" i="35" s="1"/>
  <c r="DZ424" i="35"/>
  <c r="EE424" i="35" s="1"/>
  <c r="DZ423" i="35"/>
  <c r="DZ422" i="35"/>
  <c r="EC422" i="35" s="1"/>
  <c r="DZ421" i="35"/>
  <c r="DZ420" i="35"/>
  <c r="EE420" i="35" s="1"/>
  <c r="DZ419" i="35"/>
  <c r="DZ418" i="35"/>
  <c r="EC418" i="35" s="1"/>
  <c r="DZ417" i="35"/>
  <c r="EE417" i="35" s="1"/>
  <c r="DZ416" i="35"/>
  <c r="EE416" i="35" s="1"/>
  <c r="DZ415" i="35"/>
  <c r="EE415" i="35" s="1"/>
  <c r="DZ414" i="35"/>
  <c r="EE414" i="35" s="1"/>
  <c r="DZ413" i="35"/>
  <c r="DZ412" i="35"/>
  <c r="DZ411" i="35"/>
  <c r="EE411" i="35" s="1"/>
  <c r="DZ410" i="35"/>
  <c r="EE410" i="35" s="1"/>
  <c r="DZ409" i="35"/>
  <c r="EE409" i="35" s="1"/>
  <c r="DZ408" i="35"/>
  <c r="EE408" i="35" s="1"/>
  <c r="DZ407" i="35"/>
  <c r="EC407" i="35" s="1"/>
  <c r="DZ406" i="35"/>
  <c r="DZ405" i="35"/>
  <c r="DZ404" i="35"/>
  <c r="DZ403" i="35"/>
  <c r="DZ402" i="35"/>
  <c r="EE402" i="35" s="1"/>
  <c r="DZ401" i="35"/>
  <c r="DZ400" i="35"/>
  <c r="EC400" i="35" s="1"/>
  <c r="DZ399" i="35"/>
  <c r="DZ398" i="35"/>
  <c r="EE398" i="35" s="1"/>
  <c r="DZ397" i="35"/>
  <c r="DZ396" i="35"/>
  <c r="EE396" i="35" s="1"/>
  <c r="DZ395" i="35"/>
  <c r="DZ394" i="35"/>
  <c r="EE394" i="35" s="1"/>
  <c r="DZ393" i="35"/>
  <c r="DZ392" i="35"/>
  <c r="DZ391" i="35"/>
  <c r="DZ390" i="35"/>
  <c r="EE390" i="35" s="1"/>
  <c r="DZ389" i="35"/>
  <c r="EA389" i="35" s="1"/>
  <c r="DZ388" i="35"/>
  <c r="EE388" i="35" s="1"/>
  <c r="DZ387" i="35"/>
  <c r="DZ386" i="35"/>
  <c r="EE386" i="35" s="1"/>
  <c r="DZ385" i="35"/>
  <c r="EE385" i="35" s="1"/>
  <c r="DZ384" i="35"/>
  <c r="DZ383" i="35"/>
  <c r="DZ382" i="35"/>
  <c r="EE382" i="35" s="1"/>
  <c r="DZ381" i="35"/>
  <c r="DZ380" i="35"/>
  <c r="EE380" i="35" s="1"/>
  <c r="DZ379" i="35"/>
  <c r="DZ378" i="35"/>
  <c r="EE378" i="35" s="1"/>
  <c r="DZ377" i="35"/>
  <c r="EA377" i="35" s="1"/>
  <c r="DZ376" i="35"/>
  <c r="EC376" i="35" s="1"/>
  <c r="DZ375" i="35"/>
  <c r="DZ374" i="35"/>
  <c r="EE374" i="35" s="1"/>
  <c r="DZ373" i="35"/>
  <c r="EA373" i="35" s="1"/>
  <c r="DZ372" i="35"/>
  <c r="EA372" i="35" s="1"/>
  <c r="DZ371" i="35"/>
  <c r="DZ370" i="35"/>
  <c r="EE370" i="35" s="1"/>
  <c r="DZ369" i="35"/>
  <c r="DZ368" i="35"/>
  <c r="EA368" i="35" s="1"/>
  <c r="DZ367" i="35"/>
  <c r="DZ366" i="35"/>
  <c r="EE366" i="35" s="1"/>
  <c r="DZ365" i="35"/>
  <c r="EA365" i="35" s="1"/>
  <c r="DZ364" i="35"/>
  <c r="EA364" i="35" s="1"/>
  <c r="DZ363" i="35"/>
  <c r="DZ362" i="35"/>
  <c r="EE362" i="35" s="1"/>
  <c r="DZ361" i="35"/>
  <c r="DZ360" i="35"/>
  <c r="EA360" i="35" s="1"/>
  <c r="DZ359" i="35"/>
  <c r="DZ358" i="35"/>
  <c r="EE358" i="35" s="1"/>
  <c r="DZ357" i="35"/>
  <c r="EA357" i="35" s="1"/>
  <c r="DZ356" i="35"/>
  <c r="DZ355" i="35"/>
  <c r="EC355" i="35" s="1"/>
  <c r="DZ354" i="35"/>
  <c r="EE354" i="35" s="1"/>
  <c r="DZ353" i="35"/>
  <c r="DZ352" i="35"/>
  <c r="EE352" i="35" s="1"/>
  <c r="DZ351" i="35"/>
  <c r="DZ350" i="35"/>
  <c r="EE350" i="35" s="1"/>
  <c r="DZ349" i="35"/>
  <c r="DZ348" i="35"/>
  <c r="DZ347" i="35"/>
  <c r="EC347" i="35" s="1"/>
  <c r="DZ346" i="35"/>
  <c r="EE346" i="35" s="1"/>
  <c r="DZ345" i="35"/>
  <c r="DZ344" i="35"/>
  <c r="EA344" i="35" s="1"/>
  <c r="DZ343" i="35"/>
  <c r="EC343" i="35" s="1"/>
  <c r="DZ342" i="35"/>
  <c r="EE342" i="35" s="1"/>
  <c r="DZ341" i="35"/>
  <c r="DZ340" i="35"/>
  <c r="DZ339" i="35"/>
  <c r="EC339" i="35" s="1"/>
  <c r="DZ338" i="35"/>
  <c r="EE338" i="35" s="1"/>
  <c r="DZ337" i="35"/>
  <c r="DZ336" i="35"/>
  <c r="EA336" i="35" s="1"/>
  <c r="DZ335" i="35"/>
  <c r="EC335" i="35" s="1"/>
  <c r="DZ334" i="35"/>
  <c r="EE334" i="35" s="1"/>
  <c r="DZ333" i="35"/>
  <c r="DZ332" i="35"/>
  <c r="DZ331" i="35"/>
  <c r="DZ330" i="35"/>
  <c r="EE330" i="35" s="1"/>
  <c r="DZ329" i="35"/>
  <c r="EA329" i="35" s="1"/>
  <c r="DZ328" i="35"/>
  <c r="EC328" i="35" s="1"/>
  <c r="DZ327" i="35"/>
  <c r="DZ326" i="35"/>
  <c r="EE326" i="35" s="1"/>
  <c r="DZ325" i="35"/>
  <c r="DZ324" i="35"/>
  <c r="DZ323" i="35"/>
  <c r="DZ322" i="35"/>
  <c r="DZ321" i="35"/>
  <c r="DZ320" i="35"/>
  <c r="EC320" i="35" s="1"/>
  <c r="DZ319" i="35"/>
  <c r="EE319" i="35" s="1"/>
  <c r="DZ318" i="35"/>
  <c r="DZ317" i="35"/>
  <c r="DZ316" i="35"/>
  <c r="EE316" i="35" s="1"/>
  <c r="DZ315" i="35"/>
  <c r="EA315" i="35" s="1"/>
  <c r="DZ314" i="35"/>
  <c r="DZ313" i="35"/>
  <c r="DZ312" i="35"/>
  <c r="EE312" i="35" s="1"/>
  <c r="DZ311" i="35"/>
  <c r="DZ310" i="35"/>
  <c r="DZ309" i="35"/>
  <c r="DZ308" i="35"/>
  <c r="EE308" i="35" s="1"/>
  <c r="DZ307" i="35"/>
  <c r="DZ306" i="35"/>
  <c r="DZ305" i="35"/>
  <c r="DZ304" i="35"/>
  <c r="DZ303" i="35"/>
  <c r="DZ302" i="35"/>
  <c r="DZ301" i="35"/>
  <c r="EE301" i="35" s="1"/>
  <c r="DZ300" i="35"/>
  <c r="DZ299" i="35"/>
  <c r="EC299" i="35" s="1"/>
  <c r="DZ298" i="35"/>
  <c r="DZ297" i="35"/>
  <c r="EE297" i="35" s="1"/>
  <c r="DZ296" i="35"/>
  <c r="DZ295" i="35"/>
  <c r="DZ294" i="35"/>
  <c r="EC294" i="35" s="1"/>
  <c r="DZ293" i="35"/>
  <c r="EE293" i="35" s="1"/>
  <c r="DZ292" i="35"/>
  <c r="DZ291" i="35"/>
  <c r="DZ290" i="35"/>
  <c r="DZ289" i="35"/>
  <c r="EE289" i="35" s="1"/>
  <c r="DZ288" i="35"/>
  <c r="DZ287" i="35"/>
  <c r="EA287" i="35" s="1"/>
  <c r="DZ286" i="35"/>
  <c r="DZ285" i="35"/>
  <c r="EE285" i="35" s="1"/>
  <c r="DZ284" i="35"/>
  <c r="DZ283" i="35"/>
  <c r="DZ282" i="35"/>
  <c r="DZ281" i="35"/>
  <c r="EE281" i="35" s="1"/>
  <c r="DZ280" i="35"/>
  <c r="EA280" i="35" s="1"/>
  <c r="DZ279" i="35"/>
  <c r="DZ278" i="35"/>
  <c r="DZ277" i="35"/>
  <c r="EE277" i="35" s="1"/>
  <c r="DZ276" i="35"/>
  <c r="DZ275" i="35"/>
  <c r="DZ274" i="35"/>
  <c r="DZ273" i="35"/>
  <c r="EE273" i="35" s="1"/>
  <c r="DZ272" i="35"/>
  <c r="EA272" i="35" s="1"/>
  <c r="DZ271" i="35"/>
  <c r="DZ270" i="35"/>
  <c r="DZ269" i="35"/>
  <c r="EE269" i="35" s="1"/>
  <c r="DZ268" i="35"/>
  <c r="DZ267" i="35"/>
  <c r="DZ266" i="35"/>
  <c r="EC266" i="35" s="1"/>
  <c r="DZ265" i="35"/>
  <c r="EE265" i="35" s="1"/>
  <c r="DZ264" i="35"/>
  <c r="DZ263" i="35"/>
  <c r="EC263" i="35" s="1"/>
  <c r="DZ262" i="35"/>
  <c r="DZ261" i="35"/>
  <c r="EE261" i="35" s="1"/>
  <c r="DZ260" i="35"/>
  <c r="EA260" i="35" s="1"/>
  <c r="DZ259" i="35"/>
  <c r="DZ258" i="35"/>
  <c r="DZ257" i="35"/>
  <c r="EE257" i="35" s="1"/>
  <c r="DZ256" i="35"/>
  <c r="EA256" i="35" s="1"/>
  <c r="DZ255" i="35"/>
  <c r="DZ254" i="35"/>
  <c r="DZ253" i="35"/>
  <c r="EE253" i="35" s="1"/>
  <c r="DZ252" i="35"/>
  <c r="DZ251" i="35"/>
  <c r="DZ250" i="35"/>
  <c r="EC250" i="35" s="1"/>
  <c r="DZ249" i="35"/>
  <c r="EE249" i="35" s="1"/>
  <c r="DZ248" i="35"/>
  <c r="EA248" i="35" s="1"/>
  <c r="DZ247" i="35"/>
  <c r="DZ246" i="35"/>
  <c r="DZ245" i="35"/>
  <c r="EE245" i="35" s="1"/>
  <c r="DZ244" i="35"/>
  <c r="DZ243" i="35"/>
  <c r="EC243" i="35" s="1"/>
  <c r="DZ242" i="35"/>
  <c r="DZ241" i="35"/>
  <c r="EE241" i="35" s="1"/>
  <c r="DZ240" i="35"/>
  <c r="DZ239" i="35"/>
  <c r="DZ238" i="35"/>
  <c r="DZ237" i="35"/>
  <c r="EE237" i="35" s="1"/>
  <c r="DZ236" i="35"/>
  <c r="EC236" i="35" s="1"/>
  <c r="DZ235" i="35"/>
  <c r="EE235" i="35" s="1"/>
  <c r="DZ234" i="35"/>
  <c r="EE234" i="35" s="1"/>
  <c r="DZ233" i="35"/>
  <c r="EE233" i="35" s="1"/>
  <c r="DZ232" i="35"/>
  <c r="EE232" i="35" s="1"/>
  <c r="DZ231" i="35"/>
  <c r="DZ230" i="35"/>
  <c r="EE230" i="35" s="1"/>
  <c r="DZ229" i="35"/>
  <c r="EE229" i="35" s="1"/>
  <c r="DZ228" i="35"/>
  <c r="EE228" i="35" s="1"/>
  <c r="DZ227" i="35"/>
  <c r="DZ226" i="35"/>
  <c r="EE226" i="35" s="1"/>
  <c r="DZ225" i="35"/>
  <c r="EE225" i="35" s="1"/>
  <c r="DZ224" i="35"/>
  <c r="EE224" i="35" s="1"/>
  <c r="DZ223" i="35"/>
  <c r="DZ222" i="35"/>
  <c r="EE222" i="35" s="1"/>
  <c r="DZ221" i="35"/>
  <c r="EE221" i="35" s="1"/>
  <c r="DZ220" i="35"/>
  <c r="EE220" i="35" s="1"/>
  <c r="DZ219" i="35"/>
  <c r="EE219" i="35" s="1"/>
  <c r="DZ218" i="35"/>
  <c r="DZ217" i="35"/>
  <c r="EC217" i="35" s="1"/>
  <c r="DZ216" i="35"/>
  <c r="DZ215" i="35"/>
  <c r="EE215" i="35" s="1"/>
  <c r="DZ214" i="35"/>
  <c r="EC214" i="35" s="1"/>
  <c r="DZ213" i="35"/>
  <c r="DZ212" i="35"/>
  <c r="DZ211" i="35"/>
  <c r="EE211" i="35" s="1"/>
  <c r="DZ210" i="35"/>
  <c r="DZ209" i="35"/>
  <c r="DZ208" i="35"/>
  <c r="DZ207" i="35"/>
  <c r="EE207" i="35" s="1"/>
  <c r="DZ206" i="35"/>
  <c r="DZ205" i="35"/>
  <c r="DZ204" i="35"/>
  <c r="DZ203" i="35"/>
  <c r="EE203" i="35" s="1"/>
  <c r="DZ202" i="35"/>
  <c r="EA202" i="35" s="1"/>
  <c r="DZ201" i="35"/>
  <c r="DZ200" i="35"/>
  <c r="DZ199" i="35"/>
  <c r="EE199" i="35" s="1"/>
  <c r="DZ198" i="35"/>
  <c r="DZ197" i="35"/>
  <c r="DZ196" i="35"/>
  <c r="EA196" i="35" s="1"/>
  <c r="DZ195" i="35"/>
  <c r="EE195" i="35" s="1"/>
  <c r="DZ194" i="35"/>
  <c r="DZ193" i="35"/>
  <c r="EC193" i="35" s="1"/>
  <c r="DZ192" i="35"/>
  <c r="EA192" i="35" s="1"/>
  <c r="DZ191" i="35"/>
  <c r="EE191" i="35" s="1"/>
  <c r="DZ190" i="35"/>
  <c r="EA190" i="35" s="1"/>
  <c r="DZ189" i="35"/>
  <c r="EC189" i="35" s="1"/>
  <c r="DZ188" i="35"/>
  <c r="EE188" i="35" s="1"/>
  <c r="DZ187" i="35"/>
  <c r="EE187" i="35" s="1"/>
  <c r="DZ186" i="35"/>
  <c r="EE186" i="35" s="1"/>
  <c r="DZ185" i="35"/>
  <c r="DZ184" i="35"/>
  <c r="DZ183" i="35"/>
  <c r="EC183" i="35" s="1"/>
  <c r="DZ182" i="35"/>
  <c r="EC182" i="35" s="1"/>
  <c r="DZ181" i="35"/>
  <c r="DZ180" i="35"/>
  <c r="EA180" i="35" s="1"/>
  <c r="DZ179" i="35"/>
  <c r="DZ178" i="35"/>
  <c r="EE178" i="35" s="1"/>
  <c r="DZ177" i="35"/>
  <c r="DZ176" i="35"/>
  <c r="EE176" i="35" s="1"/>
  <c r="DZ175" i="35"/>
  <c r="DZ174" i="35"/>
  <c r="EE174" i="35" s="1"/>
  <c r="DZ173" i="35"/>
  <c r="EE173" i="35" s="1"/>
  <c r="DZ172" i="35"/>
  <c r="EE172" i="35" s="1"/>
  <c r="DZ171" i="35"/>
  <c r="EE171" i="35" s="1"/>
  <c r="DZ170" i="35"/>
  <c r="EA170" i="35" s="1"/>
  <c r="DZ169" i="35"/>
  <c r="DZ168" i="35"/>
  <c r="DZ167" i="35"/>
  <c r="EC167" i="35" s="1"/>
  <c r="DZ166" i="35"/>
  <c r="DZ165" i="35"/>
  <c r="DZ164" i="35"/>
  <c r="EA164" i="35" s="1"/>
  <c r="DZ163" i="35"/>
  <c r="DZ162" i="35"/>
  <c r="DZ161" i="35"/>
  <c r="DZ160" i="35"/>
  <c r="EE160" i="35" s="1"/>
  <c r="DZ159" i="35"/>
  <c r="DZ158" i="35"/>
  <c r="EE158" i="35" s="1"/>
  <c r="DZ157" i="35"/>
  <c r="EE157" i="35" s="1"/>
  <c r="DZ156" i="35"/>
  <c r="EE156" i="35" s="1"/>
  <c r="DZ155" i="35"/>
  <c r="EE155" i="35" s="1"/>
  <c r="DZ154" i="35"/>
  <c r="DZ153" i="35"/>
  <c r="DZ152" i="35"/>
  <c r="DZ151" i="35"/>
  <c r="DZ150" i="35"/>
  <c r="DZ149" i="35"/>
  <c r="DZ148" i="35"/>
  <c r="DZ147" i="35"/>
  <c r="DZ146" i="35"/>
  <c r="DZ145" i="35"/>
  <c r="DZ144" i="35"/>
  <c r="DZ143" i="35"/>
  <c r="DZ142" i="35"/>
  <c r="DZ141" i="35"/>
  <c r="DZ140" i="35"/>
  <c r="DZ139" i="35"/>
  <c r="EC139" i="35" s="1"/>
  <c r="DZ138" i="35"/>
  <c r="EC138" i="35" s="1"/>
  <c r="DZ137" i="35"/>
  <c r="DZ136" i="35"/>
  <c r="DZ135" i="35"/>
  <c r="DZ134" i="35"/>
  <c r="EA134" i="35" s="1"/>
  <c r="DZ133" i="35"/>
  <c r="DZ132" i="35"/>
  <c r="DZ131" i="35"/>
  <c r="DZ130" i="35"/>
  <c r="EE130" i="35" s="1"/>
  <c r="DZ129" i="35"/>
  <c r="DZ128" i="35"/>
  <c r="DZ127" i="35"/>
  <c r="EE127" i="35" s="1"/>
  <c r="DZ126" i="35"/>
  <c r="DZ125" i="35"/>
  <c r="DZ124" i="35"/>
  <c r="DZ123" i="35"/>
  <c r="EE123" i="35" s="1"/>
  <c r="DZ122" i="35"/>
  <c r="DZ121" i="35"/>
  <c r="EA121" i="35" s="1"/>
  <c r="DZ120" i="35"/>
  <c r="EC120" i="35" s="1"/>
  <c r="DZ119" i="35"/>
  <c r="EE119" i="35" s="1"/>
  <c r="DZ118" i="35"/>
  <c r="DZ117" i="35"/>
  <c r="DZ116" i="35"/>
  <c r="DZ115" i="35"/>
  <c r="EE115" i="35" s="1"/>
  <c r="DZ114" i="35"/>
  <c r="DZ113" i="35"/>
  <c r="EA113" i="35" s="1"/>
  <c r="DZ112" i="35"/>
  <c r="EC112" i="35" s="1"/>
  <c r="DZ111" i="35"/>
  <c r="EE111" i="35" s="1"/>
  <c r="DZ110" i="35"/>
  <c r="DZ109" i="35"/>
  <c r="DZ108" i="35"/>
  <c r="DZ107" i="35"/>
  <c r="EE107" i="35" s="1"/>
  <c r="DZ106" i="35"/>
  <c r="DZ105" i="35"/>
  <c r="EA105" i="35" s="1"/>
  <c r="DZ104" i="35"/>
  <c r="EC104" i="35" s="1"/>
  <c r="DZ103" i="35"/>
  <c r="EE103" i="35" s="1"/>
  <c r="DZ102" i="35"/>
  <c r="DZ101" i="35"/>
  <c r="DZ100" i="35"/>
  <c r="DZ99" i="35"/>
  <c r="EE99" i="35" s="1"/>
  <c r="DZ98" i="35"/>
  <c r="DZ97" i="35"/>
  <c r="EA97" i="35" s="1"/>
  <c r="DZ96" i="35"/>
  <c r="DZ95" i="35"/>
  <c r="EE95" i="35" s="1"/>
  <c r="DZ94" i="35"/>
  <c r="DZ93" i="35"/>
  <c r="DZ92" i="35"/>
  <c r="EC92" i="35" s="1"/>
  <c r="DZ91" i="35"/>
  <c r="EE91" i="35" s="1"/>
  <c r="DZ90" i="35"/>
  <c r="DZ89" i="35"/>
  <c r="EA89" i="35" s="1"/>
  <c r="DZ88" i="35"/>
  <c r="DZ87" i="35"/>
  <c r="EE87" i="35" s="1"/>
  <c r="DZ86" i="35"/>
  <c r="DZ85" i="35"/>
  <c r="EA85" i="35" s="1"/>
  <c r="DZ84" i="35"/>
  <c r="DZ83" i="35"/>
  <c r="DZ82" i="35"/>
  <c r="DZ81" i="35"/>
  <c r="EE81" i="35" s="1"/>
  <c r="DZ80" i="35"/>
  <c r="EE80" i="35" s="1"/>
  <c r="DZ79" i="35"/>
  <c r="DZ78" i="35"/>
  <c r="DZ77" i="35"/>
  <c r="EE77" i="35" s="1"/>
  <c r="DZ76" i="35"/>
  <c r="DZ75" i="35"/>
  <c r="EC75" i="35" s="1"/>
  <c r="DZ74" i="35"/>
  <c r="DZ73" i="35"/>
  <c r="EE73" i="35" s="1"/>
  <c r="DZ72" i="35"/>
  <c r="DZ71" i="35"/>
  <c r="EC71" i="35" s="1"/>
  <c r="DZ70" i="35"/>
  <c r="DZ69" i="35"/>
  <c r="EE69" i="35" s="1"/>
  <c r="DZ68" i="35"/>
  <c r="EE68" i="35" s="1"/>
  <c r="DZ67" i="35"/>
  <c r="DZ66" i="35"/>
  <c r="DZ65" i="35"/>
  <c r="EE65" i="35" s="1"/>
  <c r="DZ64" i="35"/>
  <c r="EE64" i="35" s="1"/>
  <c r="DZ63" i="35"/>
  <c r="DZ62" i="35"/>
  <c r="DZ61" i="35"/>
  <c r="EE61" i="35" s="1"/>
  <c r="DZ60" i="35"/>
  <c r="EE60" i="35" s="1"/>
  <c r="DZ59" i="35"/>
  <c r="EC59" i="35" s="1"/>
  <c r="DZ58" i="35"/>
  <c r="DZ57" i="35"/>
  <c r="EE57" i="35" s="1"/>
  <c r="DZ56" i="35"/>
  <c r="EA56" i="35" s="1"/>
  <c r="DZ55" i="35"/>
  <c r="DZ54" i="35"/>
  <c r="DZ53" i="35"/>
  <c r="EE53" i="35" s="1"/>
  <c r="DZ52" i="35"/>
  <c r="EC52" i="35" s="1"/>
  <c r="DZ51" i="35"/>
  <c r="EC51" i="35" s="1"/>
  <c r="DZ50" i="35"/>
  <c r="DZ49" i="35"/>
  <c r="EE49" i="35" s="1"/>
  <c r="DZ48" i="35"/>
  <c r="DZ47" i="35"/>
  <c r="DZ46" i="35"/>
  <c r="DZ45" i="35"/>
  <c r="EE45" i="35" s="1"/>
  <c r="DZ44" i="35"/>
  <c r="EA44" i="35" s="1"/>
  <c r="DZ43" i="35"/>
  <c r="DZ42" i="35"/>
  <c r="DZ41" i="35"/>
  <c r="EE41" i="35" s="1"/>
  <c r="DZ40" i="35"/>
  <c r="EA40" i="35" s="1"/>
  <c r="DZ39" i="35"/>
  <c r="DZ38" i="35"/>
  <c r="DZ37" i="35"/>
  <c r="EE37" i="35" s="1"/>
  <c r="DZ36" i="35"/>
  <c r="EA36" i="35" s="1"/>
  <c r="DZ35" i="35"/>
  <c r="EC35" i="35" s="1"/>
  <c r="DZ34" i="35"/>
  <c r="DZ33" i="35"/>
  <c r="EE33" i="35" s="1"/>
  <c r="DZ32" i="35"/>
  <c r="DZ31" i="35"/>
  <c r="DZ30" i="35"/>
  <c r="DZ29" i="35"/>
  <c r="EE29" i="35" s="1"/>
  <c r="DZ28" i="35"/>
  <c r="EA28" i="35" s="1"/>
  <c r="DZ27" i="35"/>
  <c r="DZ26" i="35"/>
  <c r="DZ25" i="35"/>
  <c r="EE25" i="35" s="1"/>
  <c r="DZ24" i="35"/>
  <c r="EA24" i="35" s="1"/>
  <c r="DZ23" i="35"/>
  <c r="DZ22" i="35"/>
  <c r="DZ21" i="35"/>
  <c r="EE21" i="35" s="1"/>
  <c r="DZ20" i="35"/>
  <c r="EC20" i="35" s="1"/>
  <c r="DZ19" i="35"/>
  <c r="EC19" i="35" s="1"/>
  <c r="DZ18" i="35"/>
  <c r="DZ17" i="35"/>
  <c r="EE17" i="35" s="1"/>
  <c r="DZ16" i="35"/>
  <c r="DZ15" i="35"/>
  <c r="DZ14" i="35"/>
  <c r="DZ13" i="35"/>
  <c r="EE13" i="35" s="1"/>
  <c r="DZ12" i="35"/>
  <c r="EA12" i="35" s="1"/>
  <c r="DZ11" i="35"/>
  <c r="DZ10" i="35"/>
  <c r="DZ9" i="35"/>
  <c r="EE9" i="35" s="1"/>
  <c r="DZ8" i="35"/>
  <c r="EA8" i="35" s="1"/>
  <c r="DZ7" i="35"/>
  <c r="DL506" i="35"/>
  <c r="DM506" i="35" s="1"/>
  <c r="DL505" i="35"/>
  <c r="DQ505" i="35" s="1"/>
  <c r="DL504" i="35"/>
  <c r="DQ504" i="35" s="1"/>
  <c r="DL503" i="35"/>
  <c r="DM503" i="35" s="1"/>
  <c r="DL502" i="35"/>
  <c r="DQ502" i="35" s="1"/>
  <c r="DL501" i="35"/>
  <c r="DQ501" i="35" s="1"/>
  <c r="DL500" i="35"/>
  <c r="DM500" i="35" s="1"/>
  <c r="DL499" i="35"/>
  <c r="DL498" i="35"/>
  <c r="DL497" i="35"/>
  <c r="DQ497" i="35" s="1"/>
  <c r="DL496" i="35"/>
  <c r="DL495" i="35"/>
  <c r="DQ495" i="35" s="1"/>
  <c r="DL494" i="35"/>
  <c r="DQ494" i="35" s="1"/>
  <c r="DL493" i="35"/>
  <c r="DQ493" i="35" s="1"/>
  <c r="DL492" i="35"/>
  <c r="DM492" i="35" s="1"/>
  <c r="DL491" i="35"/>
  <c r="DL490" i="35"/>
  <c r="DQ490" i="35" s="1"/>
  <c r="DL489" i="35"/>
  <c r="DQ489" i="35" s="1"/>
  <c r="DL488" i="35"/>
  <c r="DL487" i="35"/>
  <c r="DQ487" i="35" s="1"/>
  <c r="DL486" i="35"/>
  <c r="DM486" i="35" s="1"/>
  <c r="DL485" i="35"/>
  <c r="DL484" i="35"/>
  <c r="DL483" i="35"/>
  <c r="DQ483" i="35" s="1"/>
  <c r="DL482" i="35"/>
  <c r="DL481" i="35"/>
  <c r="DO481" i="35" s="1"/>
  <c r="DL480" i="35"/>
  <c r="DL479" i="35"/>
  <c r="DL478" i="35"/>
  <c r="DQ478" i="35" s="1"/>
  <c r="DL477" i="35"/>
  <c r="DQ477" i="35" s="1"/>
  <c r="DL476" i="35"/>
  <c r="DL475" i="35"/>
  <c r="DL474" i="35"/>
  <c r="DQ474" i="35" s="1"/>
  <c r="DL473" i="35"/>
  <c r="DQ473" i="35" s="1"/>
  <c r="DL472" i="35"/>
  <c r="DQ472" i="35" s="1"/>
  <c r="DL471" i="35"/>
  <c r="DQ471" i="35" s="1"/>
  <c r="DL470" i="35"/>
  <c r="DQ470" i="35" s="1"/>
  <c r="DL469" i="35"/>
  <c r="DQ469" i="35" s="1"/>
  <c r="DL468" i="35"/>
  <c r="DL467" i="35"/>
  <c r="DL466" i="35"/>
  <c r="DQ466" i="35" s="1"/>
  <c r="DL465" i="35"/>
  <c r="DQ465" i="35" s="1"/>
  <c r="DL464" i="35"/>
  <c r="DQ464" i="35" s="1"/>
  <c r="DL463" i="35"/>
  <c r="DQ463" i="35" s="1"/>
  <c r="DL462" i="35"/>
  <c r="DQ462" i="35" s="1"/>
  <c r="DL461" i="35"/>
  <c r="DQ461" i="35" s="1"/>
  <c r="DL460" i="35"/>
  <c r="DL459" i="35"/>
  <c r="DO459" i="35" s="1"/>
  <c r="DL458" i="35"/>
  <c r="DQ458" i="35" s="1"/>
  <c r="DL457" i="35"/>
  <c r="DQ457" i="35" s="1"/>
  <c r="DL456" i="35"/>
  <c r="DQ456" i="35" s="1"/>
  <c r="DL455" i="35"/>
  <c r="DL454" i="35"/>
  <c r="DQ454" i="35" s="1"/>
  <c r="DL453" i="35"/>
  <c r="DQ453" i="35" s="1"/>
  <c r="DL452" i="35"/>
  <c r="DQ452" i="35" s="1"/>
  <c r="DL451" i="35"/>
  <c r="DL450" i="35"/>
  <c r="DL449" i="35"/>
  <c r="DL448" i="35"/>
  <c r="DM448" i="35" s="1"/>
  <c r="DL447" i="35"/>
  <c r="DL446" i="35"/>
  <c r="DQ446" i="35" s="1"/>
  <c r="DL445" i="35"/>
  <c r="DL444" i="35"/>
  <c r="DM444" i="35" s="1"/>
  <c r="DL443" i="35"/>
  <c r="DL442" i="35"/>
  <c r="DL441" i="35"/>
  <c r="DL440" i="35"/>
  <c r="DL439" i="35"/>
  <c r="DL438" i="35"/>
  <c r="DQ438" i="35" s="1"/>
  <c r="DL437" i="35"/>
  <c r="DL436" i="35"/>
  <c r="DM436" i="35" s="1"/>
  <c r="DL435" i="35"/>
  <c r="DL434" i="35"/>
  <c r="DM434" i="35" s="1"/>
  <c r="DL433" i="35"/>
  <c r="DL432" i="35"/>
  <c r="DL431" i="35"/>
  <c r="DL430" i="35"/>
  <c r="DQ430" i="35" s="1"/>
  <c r="DL429" i="35"/>
  <c r="DL428" i="35"/>
  <c r="DL427" i="35"/>
  <c r="DL426" i="35"/>
  <c r="DM426" i="35" s="1"/>
  <c r="DL425" i="35"/>
  <c r="DL424" i="35"/>
  <c r="DM424" i="35" s="1"/>
  <c r="DL423" i="35"/>
  <c r="DL422" i="35"/>
  <c r="DQ422" i="35" s="1"/>
  <c r="DL421" i="35"/>
  <c r="DL420" i="35"/>
  <c r="DL419" i="35"/>
  <c r="DQ419" i="35" s="1"/>
  <c r="DL418" i="35"/>
  <c r="DQ418" i="35" s="1"/>
  <c r="DL417" i="35"/>
  <c r="DL416" i="35"/>
  <c r="DL415" i="35"/>
  <c r="DQ415" i="35" s="1"/>
  <c r="DL414" i="35"/>
  <c r="DQ414" i="35" s="1"/>
  <c r="DL413" i="35"/>
  <c r="DL412" i="35"/>
  <c r="DQ412" i="35" s="1"/>
  <c r="DL411" i="35"/>
  <c r="DQ411" i="35" s="1"/>
  <c r="DL410" i="35"/>
  <c r="DQ410" i="35" s="1"/>
  <c r="DL409" i="35"/>
  <c r="DL408" i="35"/>
  <c r="DQ408" i="35" s="1"/>
  <c r="DL407" i="35"/>
  <c r="DQ407" i="35" s="1"/>
  <c r="DL406" i="35"/>
  <c r="DQ406" i="35" s="1"/>
  <c r="DL405" i="35"/>
  <c r="DQ405" i="35" s="1"/>
  <c r="DL404" i="35"/>
  <c r="DL403" i="35"/>
  <c r="DQ403" i="35" s="1"/>
  <c r="DL402" i="35"/>
  <c r="DQ402" i="35" s="1"/>
  <c r="DL401" i="35"/>
  <c r="DQ401" i="35" s="1"/>
  <c r="DL400" i="35"/>
  <c r="DL399" i="35"/>
  <c r="DQ399" i="35" s="1"/>
  <c r="DL398" i="35"/>
  <c r="DQ398" i="35" s="1"/>
  <c r="DL397" i="35"/>
  <c r="DQ397" i="35" s="1"/>
  <c r="DL396" i="35"/>
  <c r="DL395" i="35"/>
  <c r="DQ395" i="35" s="1"/>
  <c r="DL394" i="35"/>
  <c r="DQ394" i="35" s="1"/>
  <c r="DL393" i="35"/>
  <c r="DQ393" i="35" s="1"/>
  <c r="DL392" i="35"/>
  <c r="DL391" i="35"/>
  <c r="DQ391" i="35" s="1"/>
  <c r="DL390" i="35"/>
  <c r="DQ390" i="35" s="1"/>
  <c r="DL389" i="35"/>
  <c r="DL388" i="35"/>
  <c r="DL387" i="35"/>
  <c r="DL386" i="35"/>
  <c r="DL385" i="35"/>
  <c r="DM385" i="35" s="1"/>
  <c r="DL384" i="35"/>
  <c r="DO384" i="35" s="1"/>
  <c r="DL383" i="35"/>
  <c r="DL382" i="35"/>
  <c r="DL381" i="35"/>
  <c r="DM381" i="35" s="1"/>
  <c r="DL380" i="35"/>
  <c r="DL379" i="35"/>
  <c r="DL378" i="35"/>
  <c r="DL377" i="35"/>
  <c r="DM377" i="35" s="1"/>
  <c r="DL376" i="35"/>
  <c r="DO376" i="35" s="1"/>
  <c r="DL375" i="35"/>
  <c r="DL374" i="35"/>
  <c r="DL373" i="35"/>
  <c r="DM373" i="35" s="1"/>
  <c r="DL372" i="35"/>
  <c r="DL371" i="35"/>
  <c r="DL370" i="35"/>
  <c r="DL369" i="35"/>
  <c r="DM369" i="35" s="1"/>
  <c r="DL368" i="35"/>
  <c r="DL367" i="35"/>
  <c r="DL366" i="35"/>
  <c r="DL365" i="35"/>
  <c r="DM365" i="35" s="1"/>
  <c r="DL364" i="35"/>
  <c r="DL363" i="35"/>
  <c r="DL362" i="35"/>
  <c r="DL361" i="35"/>
  <c r="DL360" i="35"/>
  <c r="DL359" i="35"/>
  <c r="DL358" i="35"/>
  <c r="DL357" i="35"/>
  <c r="DM357" i="35" s="1"/>
  <c r="DL356" i="35"/>
  <c r="DL355" i="35"/>
  <c r="DL354" i="35"/>
  <c r="DL353" i="35"/>
  <c r="DM353" i="35" s="1"/>
  <c r="DL352" i="35"/>
  <c r="DL351" i="35"/>
  <c r="DL350" i="35"/>
  <c r="DL349" i="35"/>
  <c r="DM349" i="35" s="1"/>
  <c r="DL348" i="35"/>
  <c r="DL347" i="35"/>
  <c r="DL346" i="35"/>
  <c r="DL345" i="35"/>
  <c r="DL344" i="35"/>
  <c r="DL343" i="35"/>
  <c r="DL342" i="35"/>
  <c r="DL341" i="35"/>
  <c r="DM341" i="35" s="1"/>
  <c r="DL340" i="35"/>
  <c r="DL339" i="35"/>
  <c r="DL338" i="35"/>
  <c r="DL337" i="35"/>
  <c r="DM337" i="35" s="1"/>
  <c r="DL336" i="35"/>
  <c r="DL335" i="35"/>
  <c r="DL334" i="35"/>
  <c r="DL333" i="35"/>
  <c r="DM333" i="35" s="1"/>
  <c r="DL332" i="35"/>
  <c r="DL331" i="35"/>
  <c r="DL330" i="35"/>
  <c r="DL329" i="35"/>
  <c r="DL328" i="35"/>
  <c r="DL327" i="35"/>
  <c r="DL326" i="35"/>
  <c r="DL325" i="35"/>
  <c r="DM325" i="35" s="1"/>
  <c r="DL324" i="35"/>
  <c r="DL323" i="35"/>
  <c r="DL322" i="35"/>
  <c r="DL321" i="35"/>
  <c r="DL320" i="35"/>
  <c r="DL319" i="35"/>
  <c r="DL318" i="35"/>
  <c r="DL317" i="35"/>
  <c r="DM317" i="35" s="1"/>
  <c r="DL316" i="35"/>
  <c r="DL315" i="35"/>
  <c r="DL314" i="35"/>
  <c r="DQ314" i="35" s="1"/>
  <c r="DL313" i="35"/>
  <c r="DL312" i="35"/>
  <c r="DQ312" i="35" s="1"/>
  <c r="DL311" i="35"/>
  <c r="DO311" i="35" s="1"/>
  <c r="DL310" i="35"/>
  <c r="DQ310" i="35" s="1"/>
  <c r="DL309" i="35"/>
  <c r="DL308" i="35"/>
  <c r="DQ308" i="35" s="1"/>
  <c r="DL307" i="35"/>
  <c r="DO307" i="35" s="1"/>
  <c r="DL306" i="35"/>
  <c r="DQ306" i="35" s="1"/>
  <c r="DL305" i="35"/>
  <c r="DL304" i="35"/>
  <c r="DQ304" i="35" s="1"/>
  <c r="DL303" i="35"/>
  <c r="DQ303" i="35" s="1"/>
  <c r="DL302" i="35"/>
  <c r="DQ302" i="35" s="1"/>
  <c r="DL301" i="35"/>
  <c r="DL300" i="35"/>
  <c r="DQ300" i="35" s="1"/>
  <c r="DL299" i="35"/>
  <c r="DQ299" i="35" s="1"/>
  <c r="DL298" i="35"/>
  <c r="DQ298" i="35" s="1"/>
  <c r="DL297" i="35"/>
  <c r="DL296" i="35"/>
  <c r="DQ296" i="35" s="1"/>
  <c r="DL295" i="35"/>
  <c r="DQ295" i="35" s="1"/>
  <c r="DL294" i="35"/>
  <c r="DQ294" i="35" s="1"/>
  <c r="DL293" i="35"/>
  <c r="DL292" i="35"/>
  <c r="DL291" i="35"/>
  <c r="DL290" i="35"/>
  <c r="DQ290" i="35" s="1"/>
  <c r="DL289" i="35"/>
  <c r="DL288" i="35"/>
  <c r="DL287" i="35"/>
  <c r="DL286" i="35"/>
  <c r="DQ286" i="35" s="1"/>
  <c r="DL285" i="35"/>
  <c r="DL284" i="35"/>
  <c r="DQ284" i="35" s="1"/>
  <c r="DL283" i="35"/>
  <c r="DO283" i="35" s="1"/>
  <c r="DL282" i="35"/>
  <c r="DQ282" i="35" s="1"/>
  <c r="DL281" i="35"/>
  <c r="DL280" i="35"/>
  <c r="DL279" i="35"/>
  <c r="DO279" i="35" s="1"/>
  <c r="DL278" i="35"/>
  <c r="DL277" i="35"/>
  <c r="DL276" i="35"/>
  <c r="DL275" i="35"/>
  <c r="DO275" i="35" s="1"/>
  <c r="DL274" i="35"/>
  <c r="DO274" i="35" s="1"/>
  <c r="DL273" i="35"/>
  <c r="DQ273" i="35" s="1"/>
  <c r="DL272" i="35"/>
  <c r="DM272" i="35" s="1"/>
  <c r="DL271" i="35"/>
  <c r="DO271" i="35" s="1"/>
  <c r="DL270" i="35"/>
  <c r="DO270" i="35" s="1"/>
  <c r="DL269" i="35"/>
  <c r="DQ269" i="35" s="1"/>
  <c r="DL268" i="35"/>
  <c r="DM268" i="35" s="1"/>
  <c r="DL267" i="35"/>
  <c r="DO267" i="35" s="1"/>
  <c r="DL266" i="35"/>
  <c r="DL265" i="35"/>
  <c r="DQ265" i="35" s="1"/>
  <c r="DL264" i="35"/>
  <c r="DM264" i="35" s="1"/>
  <c r="DL263" i="35"/>
  <c r="DL262" i="35"/>
  <c r="DO262" i="35" s="1"/>
  <c r="DL261" i="35"/>
  <c r="DQ261" i="35" s="1"/>
  <c r="DL260" i="35"/>
  <c r="DL259" i="35"/>
  <c r="DO259" i="35" s="1"/>
  <c r="DL258" i="35"/>
  <c r="DO258" i="35" s="1"/>
  <c r="DL257" i="35"/>
  <c r="DQ257" i="35" s="1"/>
  <c r="DL256" i="35"/>
  <c r="DM256" i="35" s="1"/>
  <c r="DL255" i="35"/>
  <c r="DO255" i="35" s="1"/>
  <c r="DL254" i="35"/>
  <c r="DO254" i="35" s="1"/>
  <c r="DL253" i="35"/>
  <c r="DQ253" i="35" s="1"/>
  <c r="DL252" i="35"/>
  <c r="DM252" i="35" s="1"/>
  <c r="DL251" i="35"/>
  <c r="DL250" i="35"/>
  <c r="DQ250" i="35" s="1"/>
  <c r="DL249" i="35"/>
  <c r="DO249" i="35" s="1"/>
  <c r="DL248" i="35"/>
  <c r="DM248" i="35" s="1"/>
  <c r="DL247" i="35"/>
  <c r="DL246" i="35"/>
  <c r="DL245" i="35"/>
  <c r="DL244" i="35"/>
  <c r="DL243" i="35"/>
  <c r="DL242" i="35"/>
  <c r="DO242" i="35" s="1"/>
  <c r="DL241" i="35"/>
  <c r="DL240" i="35"/>
  <c r="DL239" i="35"/>
  <c r="DL238" i="35"/>
  <c r="DL237" i="35"/>
  <c r="DL236" i="35"/>
  <c r="DL235" i="35"/>
  <c r="DL234" i="35"/>
  <c r="DL233" i="35"/>
  <c r="DL232" i="35"/>
  <c r="DL231" i="35"/>
  <c r="DL230" i="35"/>
  <c r="DQ230" i="35" s="1"/>
  <c r="DL229" i="35"/>
  <c r="DL228" i="35"/>
  <c r="DQ228" i="35" s="1"/>
  <c r="DL227" i="35"/>
  <c r="DQ227" i="35" s="1"/>
  <c r="DL226" i="35"/>
  <c r="DQ226" i="35" s="1"/>
  <c r="DL225" i="35"/>
  <c r="DL224" i="35"/>
  <c r="DQ224" i="35" s="1"/>
  <c r="DL223" i="35"/>
  <c r="DQ223" i="35" s="1"/>
  <c r="DL222" i="35"/>
  <c r="DO222" i="35" s="1"/>
  <c r="DL221" i="35"/>
  <c r="DL220" i="35"/>
  <c r="DL219" i="35"/>
  <c r="DL218" i="35"/>
  <c r="DL217" i="35"/>
  <c r="DL216" i="35"/>
  <c r="DL215" i="35"/>
  <c r="DL214" i="35"/>
  <c r="DL213" i="35"/>
  <c r="DQ213" i="35" s="1"/>
  <c r="DL212" i="35"/>
  <c r="DQ212" i="35" s="1"/>
  <c r="DL211" i="35"/>
  <c r="DQ211" i="35" s="1"/>
  <c r="DL210" i="35"/>
  <c r="DQ210" i="35" s="1"/>
  <c r="DL209" i="35"/>
  <c r="DQ209" i="35" s="1"/>
  <c r="DL208" i="35"/>
  <c r="DL207" i="35"/>
  <c r="DL206" i="35"/>
  <c r="DL205" i="35"/>
  <c r="DQ205" i="35" s="1"/>
  <c r="DL204" i="35"/>
  <c r="DL203" i="35"/>
  <c r="DL202" i="35"/>
  <c r="DL201" i="35"/>
  <c r="DQ201" i="35" s="1"/>
  <c r="DL200" i="35"/>
  <c r="DL199" i="35"/>
  <c r="DL198" i="35"/>
  <c r="DL197" i="35"/>
  <c r="DQ197" i="35" s="1"/>
  <c r="DL196" i="35"/>
  <c r="DM196" i="35" s="1"/>
  <c r="DL195" i="35"/>
  <c r="DL194" i="35"/>
  <c r="DQ194" i="35" s="1"/>
  <c r="DL193" i="35"/>
  <c r="DL192" i="35"/>
  <c r="DL191" i="35"/>
  <c r="DL190" i="35"/>
  <c r="DL189" i="35"/>
  <c r="DL188" i="35"/>
  <c r="DM188" i="35" s="1"/>
  <c r="DL187" i="35"/>
  <c r="DL186" i="35"/>
  <c r="DQ186" i="35" s="1"/>
  <c r="DL185" i="35"/>
  <c r="DL184" i="35"/>
  <c r="DQ184" i="35" s="1"/>
  <c r="DL183" i="35"/>
  <c r="DQ183" i="35" s="1"/>
  <c r="DL182" i="35"/>
  <c r="DQ182" i="35" s="1"/>
  <c r="DL181" i="35"/>
  <c r="DQ181" i="35" s="1"/>
  <c r="DL180" i="35"/>
  <c r="DQ180" i="35" s="1"/>
  <c r="DL179" i="35"/>
  <c r="DL178" i="35"/>
  <c r="DQ178" i="35" s="1"/>
  <c r="DL177" i="35"/>
  <c r="DL176" i="35"/>
  <c r="DL175" i="35"/>
  <c r="DL174" i="35"/>
  <c r="DL173" i="35"/>
  <c r="DL172" i="35"/>
  <c r="DM172" i="35" s="1"/>
  <c r="DL171" i="35"/>
  <c r="DL170" i="35"/>
  <c r="DQ170" i="35" s="1"/>
  <c r="DL169" i="35"/>
  <c r="DL168" i="35"/>
  <c r="DL167" i="35"/>
  <c r="DL166" i="35"/>
  <c r="DL165" i="35"/>
  <c r="DL164" i="35"/>
  <c r="DM164" i="35" s="1"/>
  <c r="DL163" i="35"/>
  <c r="DL162" i="35"/>
  <c r="DQ162" i="35" s="1"/>
  <c r="DL161" i="35"/>
  <c r="DL160" i="35"/>
  <c r="DL159" i="35"/>
  <c r="DL158" i="35"/>
  <c r="DL157" i="35"/>
  <c r="DL156" i="35"/>
  <c r="DM156" i="35" s="1"/>
  <c r="DL155" i="35"/>
  <c r="DL154" i="35"/>
  <c r="DL153" i="35"/>
  <c r="DL152" i="35"/>
  <c r="DQ152" i="35" s="1"/>
  <c r="DL151" i="35"/>
  <c r="DL150" i="35"/>
  <c r="DM150" i="35" s="1"/>
  <c r="DL149" i="35"/>
  <c r="DL148" i="35"/>
  <c r="DM148" i="35" s="1"/>
  <c r="DL147" i="35"/>
  <c r="DL146" i="35"/>
  <c r="DL145" i="35"/>
  <c r="DL144" i="35"/>
  <c r="DQ144" i="35" s="1"/>
  <c r="DL143" i="35"/>
  <c r="DL142" i="35"/>
  <c r="DM142" i="35" s="1"/>
  <c r="DL141" i="35"/>
  <c r="DL140" i="35"/>
  <c r="DM140" i="35" s="1"/>
  <c r="DL139" i="35"/>
  <c r="DL138" i="35"/>
  <c r="DQ138" i="35" s="1"/>
  <c r="DL137" i="35"/>
  <c r="DL136" i="35"/>
  <c r="DQ136" i="35" s="1"/>
  <c r="DL135" i="35"/>
  <c r="DL134" i="35"/>
  <c r="DM134" i="35" s="1"/>
  <c r="DL133" i="35"/>
  <c r="DL132" i="35"/>
  <c r="DL131" i="35"/>
  <c r="DL130" i="35"/>
  <c r="DQ130" i="35" s="1"/>
  <c r="DL129" i="35"/>
  <c r="DL128" i="35"/>
  <c r="DQ128" i="35" s="1"/>
  <c r="DL127" i="35"/>
  <c r="DQ127" i="35" s="1"/>
  <c r="DL126" i="35"/>
  <c r="DQ126" i="35" s="1"/>
  <c r="DL125" i="35"/>
  <c r="DL124" i="35"/>
  <c r="DL123" i="35"/>
  <c r="DQ123" i="35" s="1"/>
  <c r="DL122" i="35"/>
  <c r="DQ122" i="35" s="1"/>
  <c r="DL121" i="35"/>
  <c r="DQ121" i="35" s="1"/>
  <c r="DL120" i="35"/>
  <c r="DL119" i="35"/>
  <c r="DQ119" i="35" s="1"/>
  <c r="DL118" i="35"/>
  <c r="DQ118" i="35" s="1"/>
  <c r="DL117" i="35"/>
  <c r="DM117" i="35" s="1"/>
  <c r="DL116" i="35"/>
  <c r="DL115" i="35"/>
  <c r="DQ115" i="35" s="1"/>
  <c r="DL114" i="35"/>
  <c r="DQ114" i="35" s="1"/>
  <c r="DL113" i="35"/>
  <c r="DL112" i="35"/>
  <c r="DL111" i="35"/>
  <c r="DQ111" i="35" s="1"/>
  <c r="DL110" i="35"/>
  <c r="DQ110" i="35" s="1"/>
  <c r="DL109" i="35"/>
  <c r="DL108" i="35"/>
  <c r="DL107" i="35"/>
  <c r="DQ107" i="35" s="1"/>
  <c r="DL106" i="35"/>
  <c r="DQ106" i="35" s="1"/>
  <c r="DL105" i="35"/>
  <c r="DQ105" i="35" s="1"/>
  <c r="DL104" i="35"/>
  <c r="DL103" i="35"/>
  <c r="DQ103" i="35" s="1"/>
  <c r="DL102" i="35"/>
  <c r="DQ102" i="35" s="1"/>
  <c r="DL101" i="35"/>
  <c r="DL100" i="35"/>
  <c r="DQ100" i="35" s="1"/>
  <c r="DL99" i="35"/>
  <c r="DL98" i="35"/>
  <c r="DL97" i="35"/>
  <c r="DQ97" i="35" s="1"/>
  <c r="DL96" i="35"/>
  <c r="DO96" i="35" s="1"/>
  <c r="DL95" i="35"/>
  <c r="DL94" i="35"/>
  <c r="DL93" i="35"/>
  <c r="DQ93" i="35" s="1"/>
  <c r="DL92" i="35"/>
  <c r="DO92" i="35" s="1"/>
  <c r="DL91" i="35"/>
  <c r="DL90" i="35"/>
  <c r="DL89" i="35"/>
  <c r="DQ89" i="35" s="1"/>
  <c r="DL88" i="35"/>
  <c r="DO88" i="35" s="1"/>
  <c r="DL87" i="35"/>
  <c r="DL86" i="35"/>
  <c r="DL85" i="35"/>
  <c r="DQ85" i="35" s="1"/>
  <c r="DL84" i="35"/>
  <c r="DO84" i="35" s="1"/>
  <c r="DL83" i="35"/>
  <c r="DL82" i="35"/>
  <c r="DL81" i="35"/>
  <c r="DO81" i="35" s="1"/>
  <c r="DL80" i="35"/>
  <c r="DL79" i="35"/>
  <c r="DL78" i="35"/>
  <c r="DL77" i="35"/>
  <c r="DO77" i="35" s="1"/>
  <c r="DL76" i="35"/>
  <c r="DL75" i="35"/>
  <c r="DL74" i="35"/>
  <c r="DL73" i="35"/>
  <c r="DO73" i="35" s="1"/>
  <c r="DL72" i="35"/>
  <c r="DL71" i="35"/>
  <c r="DL70" i="35"/>
  <c r="DL69" i="35"/>
  <c r="DL68" i="35"/>
  <c r="DL67" i="35"/>
  <c r="DL66" i="35"/>
  <c r="DL65" i="35"/>
  <c r="DQ65" i="35" s="1"/>
  <c r="DL64" i="35"/>
  <c r="DQ64" i="35" s="1"/>
  <c r="DL63" i="35"/>
  <c r="DQ63" i="35" s="1"/>
  <c r="DL62" i="35"/>
  <c r="DL61" i="35"/>
  <c r="DQ61" i="35" s="1"/>
  <c r="DL60" i="35"/>
  <c r="DQ60" i="35" s="1"/>
  <c r="DL59" i="35"/>
  <c r="DQ59" i="35" s="1"/>
  <c r="DL58" i="35"/>
  <c r="DL57" i="35"/>
  <c r="DQ57" i="35" s="1"/>
  <c r="DL56" i="35"/>
  <c r="DQ56" i="35" s="1"/>
  <c r="DL55" i="35"/>
  <c r="DQ55" i="35" s="1"/>
  <c r="DL54" i="35"/>
  <c r="DL53" i="35"/>
  <c r="DL52" i="35"/>
  <c r="DO52" i="35" s="1"/>
  <c r="DL51" i="35"/>
  <c r="DQ51" i="35" s="1"/>
  <c r="DL50" i="35"/>
  <c r="DL49" i="35"/>
  <c r="DQ49" i="35" s="1"/>
  <c r="DL48" i="35"/>
  <c r="DQ48" i="35" s="1"/>
  <c r="DL47" i="35"/>
  <c r="DL46" i="35"/>
  <c r="DL45" i="35"/>
  <c r="DQ45" i="35" s="1"/>
  <c r="DL44" i="35"/>
  <c r="DL43" i="35"/>
  <c r="DL42" i="35"/>
  <c r="DQ42" i="35" s="1"/>
  <c r="DL41" i="35"/>
  <c r="DL40" i="35"/>
  <c r="DO40" i="35" s="1"/>
  <c r="DL39" i="35"/>
  <c r="DL38" i="35"/>
  <c r="DQ38" i="35" s="1"/>
  <c r="DL37" i="35"/>
  <c r="DL36" i="35"/>
  <c r="DL35" i="35"/>
  <c r="DQ35" i="35" s="1"/>
  <c r="DL34" i="35"/>
  <c r="DQ34" i="35" s="1"/>
  <c r="DL33" i="35"/>
  <c r="DL32" i="35"/>
  <c r="DO32" i="35" s="1"/>
  <c r="DL31" i="35"/>
  <c r="DL30" i="35"/>
  <c r="DQ30" i="35" s="1"/>
  <c r="DL29" i="35"/>
  <c r="DL28" i="35"/>
  <c r="DO28" i="35" s="1"/>
  <c r="DL27" i="35"/>
  <c r="DL26" i="35"/>
  <c r="DQ26" i="35" s="1"/>
  <c r="DL25" i="35"/>
  <c r="DL24" i="35"/>
  <c r="DO24" i="35" s="1"/>
  <c r="DL23" i="35"/>
  <c r="DL22" i="35"/>
  <c r="DQ22" i="35" s="1"/>
  <c r="DL21" i="35"/>
  <c r="DL20" i="35"/>
  <c r="DO20" i="35" s="1"/>
  <c r="DL19" i="35"/>
  <c r="DL18" i="35"/>
  <c r="DQ18" i="35" s="1"/>
  <c r="DL17" i="35"/>
  <c r="DL16" i="35"/>
  <c r="DO16" i="35" s="1"/>
  <c r="DL15" i="35"/>
  <c r="DL14" i="35"/>
  <c r="DO14" i="35" s="1"/>
  <c r="DL13" i="35"/>
  <c r="DQ13" i="35" s="1"/>
  <c r="DL12" i="35"/>
  <c r="DL11" i="35"/>
  <c r="DQ11" i="35" s="1"/>
  <c r="DL10" i="35"/>
  <c r="DL9" i="35"/>
  <c r="DQ9" i="35" s="1"/>
  <c r="DL8" i="35"/>
  <c r="DL7" i="35"/>
  <c r="CX506" i="35"/>
  <c r="DC506" i="35" s="1"/>
  <c r="CX505" i="35"/>
  <c r="DC505" i="35" s="1"/>
  <c r="CX504" i="35"/>
  <c r="DC504" i="35" s="1"/>
  <c r="CX503" i="35"/>
  <c r="CX502" i="35"/>
  <c r="CX501" i="35"/>
  <c r="DC501" i="35" s="1"/>
  <c r="CX500" i="35"/>
  <c r="DC500" i="35" s="1"/>
  <c r="CX499" i="35"/>
  <c r="CX498" i="35"/>
  <c r="DA498" i="35" s="1"/>
  <c r="CX497" i="35"/>
  <c r="DC497" i="35" s="1"/>
  <c r="CX496" i="35"/>
  <c r="DC496" i="35" s="1"/>
  <c r="CX495" i="35"/>
  <c r="CX494" i="35"/>
  <c r="DA494" i="35" s="1"/>
  <c r="CX493" i="35"/>
  <c r="DC493" i="35" s="1"/>
  <c r="CX492" i="35"/>
  <c r="DC492" i="35" s="1"/>
  <c r="CX491" i="35"/>
  <c r="CX490" i="35"/>
  <c r="CX489" i="35"/>
  <c r="DC489" i="35" s="1"/>
  <c r="CX488" i="35"/>
  <c r="CY488" i="35" s="1"/>
  <c r="CX487" i="35"/>
  <c r="DA487" i="35" s="1"/>
  <c r="CX486" i="35"/>
  <c r="CX485" i="35"/>
  <c r="DC485" i="35" s="1"/>
  <c r="CX484" i="35"/>
  <c r="CY484" i="35" s="1"/>
  <c r="CX483" i="35"/>
  <c r="CX482" i="35"/>
  <c r="CX481" i="35"/>
  <c r="DC481" i="35" s="1"/>
  <c r="CX480" i="35"/>
  <c r="CY480" i="35" s="1"/>
  <c r="CX479" i="35"/>
  <c r="DA479" i="35" s="1"/>
  <c r="CX478" i="35"/>
  <c r="CX477" i="35"/>
  <c r="DC477" i="35" s="1"/>
  <c r="CX476" i="35"/>
  <c r="CX475" i="35"/>
  <c r="DA475" i="35" s="1"/>
  <c r="CX474" i="35"/>
  <c r="CX473" i="35"/>
  <c r="DC473" i="35" s="1"/>
  <c r="CX472" i="35"/>
  <c r="CX471" i="35"/>
  <c r="CX470" i="35"/>
  <c r="CX469" i="35"/>
  <c r="DC469" i="35" s="1"/>
  <c r="CX468" i="35"/>
  <c r="CX467" i="35"/>
  <c r="DC467" i="35" s="1"/>
  <c r="CX466" i="35"/>
  <c r="DA466" i="35" s="1"/>
  <c r="CX465" i="35"/>
  <c r="DC465" i="35" s="1"/>
  <c r="CX464" i="35"/>
  <c r="CX463" i="35"/>
  <c r="CX462" i="35"/>
  <c r="DA462" i="35" s="1"/>
  <c r="CX461" i="35"/>
  <c r="DC461" i="35" s="1"/>
  <c r="CX460" i="35"/>
  <c r="CX459" i="35"/>
  <c r="DC459" i="35" s="1"/>
  <c r="CX458" i="35"/>
  <c r="DC458" i="35" s="1"/>
  <c r="CX457" i="35"/>
  <c r="DC457" i="35" s="1"/>
  <c r="CX456" i="35"/>
  <c r="CX455" i="35"/>
  <c r="DA455" i="35" s="1"/>
  <c r="CX454" i="35"/>
  <c r="CX453" i="35"/>
  <c r="DC453" i="35" s="1"/>
  <c r="CX452" i="35"/>
  <c r="CX451" i="35"/>
  <c r="DC451" i="35" s="1"/>
  <c r="CX450" i="35"/>
  <c r="DC450" i="35" s="1"/>
  <c r="CX449" i="35"/>
  <c r="CX448" i="35"/>
  <c r="CX447" i="35"/>
  <c r="CX446" i="35"/>
  <c r="DC446" i="35" s="1"/>
  <c r="CX445" i="35"/>
  <c r="DC445" i="35" s="1"/>
  <c r="CX444" i="35"/>
  <c r="CX443" i="35"/>
  <c r="CX442" i="35"/>
  <c r="CX441" i="35"/>
  <c r="CX440" i="35"/>
  <c r="CX439" i="35"/>
  <c r="CX438" i="35"/>
  <c r="DA438" i="35" s="1"/>
  <c r="CX437" i="35"/>
  <c r="DC437" i="35" s="1"/>
  <c r="CX436" i="35"/>
  <c r="CX435" i="35"/>
  <c r="CY435" i="35" s="1"/>
  <c r="CX434" i="35"/>
  <c r="DA434" i="35" s="1"/>
  <c r="CX433" i="35"/>
  <c r="CY433" i="35" s="1"/>
  <c r="CX432" i="35"/>
  <c r="CX431" i="35"/>
  <c r="CY431" i="35" s="1"/>
  <c r="CX430" i="35"/>
  <c r="DA430" i="35" s="1"/>
  <c r="CX429" i="35"/>
  <c r="CY429" i="35" s="1"/>
  <c r="CX428" i="35"/>
  <c r="CX427" i="35"/>
  <c r="CY427" i="35" s="1"/>
  <c r="CX426" i="35"/>
  <c r="DA426" i="35" s="1"/>
  <c r="CX425" i="35"/>
  <c r="CY425" i="35" s="1"/>
  <c r="CX424" i="35"/>
  <c r="CX423" i="35"/>
  <c r="CY423" i="35" s="1"/>
  <c r="CX422" i="35"/>
  <c r="DA422" i="35" s="1"/>
  <c r="CX421" i="35"/>
  <c r="CX420" i="35"/>
  <c r="CX419" i="35"/>
  <c r="DC419" i="35" s="1"/>
  <c r="CX418" i="35"/>
  <c r="DC418" i="35" s="1"/>
  <c r="CX417" i="35"/>
  <c r="DC417" i="35" s="1"/>
  <c r="CX416" i="35"/>
  <c r="DC416" i="35" s="1"/>
  <c r="CX415" i="35"/>
  <c r="DC415" i="35" s="1"/>
  <c r="CX414" i="35"/>
  <c r="DC414" i="35" s="1"/>
  <c r="CX413" i="35"/>
  <c r="DC413" i="35" s="1"/>
  <c r="CX412" i="35"/>
  <c r="DC412" i="35" s="1"/>
  <c r="CX411" i="35"/>
  <c r="DC411" i="35" s="1"/>
  <c r="CX410" i="35"/>
  <c r="DC410" i="35" s="1"/>
  <c r="CX409" i="35"/>
  <c r="DA409" i="35" s="1"/>
  <c r="CX408" i="35"/>
  <c r="DC408" i="35" s="1"/>
  <c r="CX407" i="35"/>
  <c r="DC407" i="35" s="1"/>
  <c r="CX406" i="35"/>
  <c r="DC406" i="35" s="1"/>
  <c r="CX405" i="35"/>
  <c r="DC405" i="35" s="1"/>
  <c r="CX404" i="35"/>
  <c r="DC404" i="35" s="1"/>
  <c r="CX403" i="35"/>
  <c r="DC403" i="35" s="1"/>
  <c r="CX402" i="35"/>
  <c r="DC402" i="35" s="1"/>
  <c r="CX401" i="35"/>
  <c r="CY401" i="35" s="1"/>
  <c r="CX400" i="35"/>
  <c r="DC400" i="35" s="1"/>
  <c r="CX399" i="35"/>
  <c r="DC399" i="35" s="1"/>
  <c r="CX398" i="35"/>
  <c r="DC398" i="35" s="1"/>
  <c r="CX397" i="35"/>
  <c r="CX396" i="35"/>
  <c r="DC396" i="35" s="1"/>
  <c r="CX395" i="35"/>
  <c r="DC395" i="35" s="1"/>
  <c r="CX394" i="35"/>
  <c r="DC394" i="35" s="1"/>
  <c r="CX393" i="35"/>
  <c r="CX392" i="35"/>
  <c r="DC392" i="35" s="1"/>
  <c r="CX391" i="35"/>
  <c r="DC391" i="35" s="1"/>
  <c r="CX390" i="35"/>
  <c r="DC390" i="35" s="1"/>
  <c r="CX389" i="35"/>
  <c r="DC389" i="35" s="1"/>
  <c r="CX388" i="35"/>
  <c r="DC388" i="35" s="1"/>
  <c r="CX387" i="35"/>
  <c r="DC387" i="35" s="1"/>
  <c r="CX386" i="35"/>
  <c r="DC386" i="35" s="1"/>
  <c r="CX385" i="35"/>
  <c r="CY385" i="35" s="1"/>
  <c r="CX384" i="35"/>
  <c r="CX383" i="35"/>
  <c r="DC383" i="35" s="1"/>
  <c r="CX382" i="35"/>
  <c r="CX381" i="35"/>
  <c r="DC381" i="35" s="1"/>
  <c r="CX380" i="35"/>
  <c r="DC380" i="35" s="1"/>
  <c r="CX379" i="35"/>
  <c r="DC379" i="35" s="1"/>
  <c r="CX378" i="35"/>
  <c r="DC378" i="35" s="1"/>
  <c r="CX377" i="35"/>
  <c r="CX376" i="35"/>
  <c r="CX375" i="35"/>
  <c r="DC375" i="35" s="1"/>
  <c r="CX374" i="35"/>
  <c r="CX373" i="35"/>
  <c r="DC373" i="35" s="1"/>
  <c r="CX372" i="35"/>
  <c r="DC372" i="35" s="1"/>
  <c r="CX371" i="35"/>
  <c r="CY371" i="35" s="1"/>
  <c r="CX370" i="35"/>
  <c r="DC370" i="35" s="1"/>
  <c r="CX369" i="35"/>
  <c r="DC369" i="35" s="1"/>
  <c r="CX368" i="35"/>
  <c r="CX367" i="35"/>
  <c r="CY367" i="35" s="1"/>
  <c r="CX366" i="35"/>
  <c r="CX365" i="35"/>
  <c r="CX364" i="35"/>
  <c r="DA364" i="35" s="1"/>
  <c r="CX363" i="35"/>
  <c r="CX362" i="35"/>
  <c r="DC362" i="35" s="1"/>
  <c r="CX361" i="35"/>
  <c r="DC361" i="35" s="1"/>
  <c r="CX360" i="35"/>
  <c r="CX359" i="35"/>
  <c r="CX358" i="35"/>
  <c r="CX357" i="35"/>
  <c r="CX356" i="35"/>
  <c r="DA356" i="35" s="1"/>
  <c r="CX355" i="35"/>
  <c r="CX354" i="35"/>
  <c r="DC354" i="35" s="1"/>
  <c r="CX353" i="35"/>
  <c r="DC353" i="35" s="1"/>
  <c r="CX352" i="35"/>
  <c r="CX351" i="35"/>
  <c r="CY351" i="35" s="1"/>
  <c r="CX350" i="35"/>
  <c r="CX349" i="35"/>
  <c r="DC349" i="35" s="1"/>
  <c r="CX348" i="35"/>
  <c r="CX347" i="35"/>
  <c r="CY347" i="35" s="1"/>
  <c r="CX346" i="35"/>
  <c r="DA346" i="35" s="1"/>
  <c r="CX345" i="35"/>
  <c r="DC345" i="35" s="1"/>
  <c r="CX344" i="35"/>
  <c r="CX343" i="35"/>
  <c r="CY343" i="35" s="1"/>
  <c r="CX342" i="35"/>
  <c r="CX341" i="35"/>
  <c r="DC341" i="35" s="1"/>
  <c r="CX340" i="35"/>
  <c r="CX339" i="35"/>
  <c r="CY339" i="35" s="1"/>
  <c r="CX338" i="35"/>
  <c r="DA338" i="35" s="1"/>
  <c r="CX337" i="35"/>
  <c r="DC337" i="35" s="1"/>
  <c r="CX336" i="35"/>
  <c r="DC336" i="35" s="1"/>
  <c r="CX335" i="35"/>
  <c r="CY335" i="35" s="1"/>
  <c r="CX334" i="35"/>
  <c r="DC334" i="35" s="1"/>
  <c r="CX333" i="35"/>
  <c r="DC333" i="35" s="1"/>
  <c r="CX332" i="35"/>
  <c r="CX331" i="35"/>
  <c r="CY331" i="35" s="1"/>
  <c r="CX330" i="35"/>
  <c r="DA330" i="35" s="1"/>
  <c r="CX329" i="35"/>
  <c r="DC329" i="35" s="1"/>
  <c r="CX328" i="35"/>
  <c r="CX327" i="35"/>
  <c r="CX326" i="35"/>
  <c r="CX325" i="35"/>
  <c r="DA325" i="35" s="1"/>
  <c r="CX324" i="35"/>
  <c r="CX323" i="35"/>
  <c r="CX322" i="35"/>
  <c r="CX321" i="35"/>
  <c r="DA321" i="35" s="1"/>
  <c r="CX320" i="35"/>
  <c r="DC320" i="35" s="1"/>
  <c r="CX319" i="35"/>
  <c r="CX318" i="35"/>
  <c r="DA318" i="35" s="1"/>
  <c r="CX317" i="35"/>
  <c r="CY317" i="35" s="1"/>
  <c r="CX316" i="35"/>
  <c r="DC316" i="35" s="1"/>
  <c r="CX315" i="35"/>
  <c r="DC315" i="35" s="1"/>
  <c r="CX314" i="35"/>
  <c r="CX313" i="35"/>
  <c r="CY313" i="35" s="1"/>
  <c r="CX312" i="35"/>
  <c r="DC312" i="35" s="1"/>
  <c r="CX311" i="35"/>
  <c r="DC311" i="35" s="1"/>
  <c r="CX310" i="35"/>
  <c r="CX309" i="35"/>
  <c r="CX308" i="35"/>
  <c r="CX307" i="35"/>
  <c r="CX306" i="35"/>
  <c r="CX305" i="35"/>
  <c r="DC305" i="35" s="1"/>
  <c r="CX304" i="35"/>
  <c r="CX303" i="35"/>
  <c r="DC303" i="35" s="1"/>
  <c r="CX302" i="35"/>
  <c r="CX301" i="35"/>
  <c r="CX300" i="35"/>
  <c r="CX299" i="35"/>
  <c r="CY299" i="35" s="1"/>
  <c r="CX298" i="35"/>
  <c r="CX297" i="35"/>
  <c r="CY297" i="35" s="1"/>
  <c r="CX296" i="35"/>
  <c r="CX295" i="35"/>
  <c r="DC295" i="35" s="1"/>
  <c r="CX294" i="35"/>
  <c r="CX293" i="35"/>
  <c r="CX292" i="35"/>
  <c r="CX291" i="35"/>
  <c r="CY291" i="35" s="1"/>
  <c r="CX290" i="35"/>
  <c r="CX289" i="35"/>
  <c r="DC289" i="35" s="1"/>
  <c r="CX288" i="35"/>
  <c r="CX287" i="35"/>
  <c r="DC287" i="35" s="1"/>
  <c r="CX286" i="35"/>
  <c r="CX285" i="35"/>
  <c r="CX284" i="35"/>
  <c r="CX283" i="35"/>
  <c r="CX282" i="35"/>
  <c r="CX281" i="35"/>
  <c r="CY281" i="35" s="1"/>
  <c r="CX280" i="35"/>
  <c r="CX279" i="35"/>
  <c r="DC279" i="35" s="1"/>
  <c r="CX278" i="35"/>
  <c r="CX277" i="35"/>
  <c r="CX276" i="35"/>
  <c r="CX275" i="35"/>
  <c r="CY275" i="35" s="1"/>
  <c r="CX274" i="35"/>
  <c r="CX273" i="35"/>
  <c r="DC273" i="35" s="1"/>
  <c r="CX272" i="35"/>
  <c r="CX271" i="35"/>
  <c r="DC271" i="35" s="1"/>
  <c r="CX270" i="35"/>
  <c r="CX269" i="35"/>
  <c r="CY269" i="35" s="1"/>
  <c r="CX268" i="35"/>
  <c r="CX267" i="35"/>
  <c r="CX266" i="35"/>
  <c r="CX265" i="35"/>
  <c r="CX264" i="35"/>
  <c r="CX263" i="35"/>
  <c r="DC263" i="35" s="1"/>
  <c r="CX262" i="35"/>
  <c r="CX261" i="35"/>
  <c r="CY261" i="35" s="1"/>
  <c r="CX260" i="35"/>
  <c r="CX259" i="35"/>
  <c r="CY259" i="35" s="1"/>
  <c r="CX258" i="35"/>
  <c r="CX257" i="35"/>
  <c r="CY257" i="35" s="1"/>
  <c r="CX256" i="35"/>
  <c r="CX255" i="35"/>
  <c r="DC255" i="35" s="1"/>
  <c r="CX254" i="35"/>
  <c r="CX253" i="35"/>
  <c r="CX252" i="35"/>
  <c r="CX251" i="35"/>
  <c r="CX250" i="35"/>
  <c r="CX249" i="35"/>
  <c r="DC249" i="35" s="1"/>
  <c r="CX248" i="35"/>
  <c r="CX247" i="35"/>
  <c r="DC247" i="35" s="1"/>
  <c r="CX246" i="35"/>
  <c r="DC246" i="35" s="1"/>
  <c r="CX245" i="35"/>
  <c r="DC245" i="35" s="1"/>
  <c r="CX244" i="35"/>
  <c r="DC244" i="35" s="1"/>
  <c r="CX243" i="35"/>
  <c r="DC243" i="35" s="1"/>
  <c r="CX242" i="35"/>
  <c r="DC242" i="35" s="1"/>
  <c r="CX241" i="35"/>
  <c r="DC241" i="35" s="1"/>
  <c r="CX240" i="35"/>
  <c r="DC240" i="35" s="1"/>
  <c r="CX239" i="35"/>
  <c r="DC239" i="35" s="1"/>
  <c r="CX238" i="35"/>
  <c r="DC238" i="35" s="1"/>
  <c r="CX237" i="35"/>
  <c r="DC237" i="35" s="1"/>
  <c r="CX236" i="35"/>
  <c r="DC236" i="35" s="1"/>
  <c r="CX235" i="35"/>
  <c r="DC235" i="35" s="1"/>
  <c r="CX234" i="35"/>
  <c r="DC234" i="35" s="1"/>
  <c r="CX233" i="35"/>
  <c r="DC233" i="35" s="1"/>
  <c r="CX232" i="35"/>
  <c r="DC232" i="35" s="1"/>
  <c r="CX231" i="35"/>
  <c r="DC231" i="35" s="1"/>
  <c r="CX230" i="35"/>
  <c r="CX229" i="35"/>
  <c r="CX228" i="35"/>
  <c r="CX227" i="35"/>
  <c r="DC227" i="35" s="1"/>
  <c r="CX226" i="35"/>
  <c r="CX225" i="35"/>
  <c r="DC225" i="35" s="1"/>
  <c r="CX224" i="35"/>
  <c r="CX223" i="35"/>
  <c r="DC223" i="35" s="1"/>
  <c r="CX222" i="35"/>
  <c r="DC222" i="35" s="1"/>
  <c r="CX221" i="35"/>
  <c r="DC221" i="35" s="1"/>
  <c r="CX220" i="35"/>
  <c r="DC220" i="35" s="1"/>
  <c r="CX219" i="35"/>
  <c r="CY219" i="35" s="1"/>
  <c r="CX218" i="35"/>
  <c r="CX217" i="35"/>
  <c r="CX216" i="35"/>
  <c r="CX215" i="35"/>
  <c r="DC215" i="35" s="1"/>
  <c r="CX214" i="35"/>
  <c r="DC214" i="35" s="1"/>
  <c r="CX213" i="35"/>
  <c r="DC213" i="35" s="1"/>
  <c r="CX212" i="35"/>
  <c r="DC212" i="35" s="1"/>
  <c r="CX211" i="35"/>
  <c r="DC211" i="35" s="1"/>
  <c r="CX210" i="35"/>
  <c r="CX209" i="35"/>
  <c r="CX208" i="35"/>
  <c r="DC208" i="35" s="1"/>
  <c r="CX207" i="35"/>
  <c r="CX206" i="35"/>
  <c r="DC206" i="35" s="1"/>
  <c r="CX205" i="35"/>
  <c r="CX204" i="35"/>
  <c r="CY204" i="35" s="1"/>
  <c r="CX203" i="35"/>
  <c r="CX202" i="35"/>
  <c r="CX201" i="35"/>
  <c r="CX200" i="35"/>
  <c r="DC200" i="35" s="1"/>
  <c r="CX199" i="35"/>
  <c r="DC199" i="35" s="1"/>
  <c r="CX198" i="35"/>
  <c r="CX197" i="35"/>
  <c r="CX196" i="35"/>
  <c r="CY196" i="35" s="1"/>
  <c r="CX195" i="35"/>
  <c r="DC195" i="35" s="1"/>
  <c r="CX194" i="35"/>
  <c r="CX193" i="35"/>
  <c r="CX192" i="35"/>
  <c r="DC192" i="35" s="1"/>
  <c r="CX191" i="35"/>
  <c r="CX190" i="35"/>
  <c r="DA190" i="35" s="1"/>
  <c r="CX189" i="35"/>
  <c r="CY189" i="35" s="1"/>
  <c r="CX188" i="35"/>
  <c r="DC188" i="35" s="1"/>
  <c r="CX187" i="35"/>
  <c r="DC187" i="35" s="1"/>
  <c r="CX186" i="35"/>
  <c r="CX185" i="35"/>
  <c r="CX184" i="35"/>
  <c r="DA184" i="35" s="1"/>
  <c r="CX183" i="35"/>
  <c r="CX182" i="35"/>
  <c r="DC182" i="35" s="1"/>
  <c r="CX181" i="35"/>
  <c r="DC181" i="35" s="1"/>
  <c r="CX180" i="35"/>
  <c r="CX179" i="35"/>
  <c r="CX178" i="35"/>
  <c r="DC178" i="35" s="1"/>
  <c r="CX177" i="35"/>
  <c r="CY177" i="35" s="1"/>
  <c r="CX176" i="35"/>
  <c r="CX175" i="35"/>
  <c r="DC175" i="35" s="1"/>
  <c r="CX174" i="35"/>
  <c r="DC174" i="35" s="1"/>
  <c r="CX173" i="35"/>
  <c r="DC173" i="35" s="1"/>
  <c r="CX172" i="35"/>
  <c r="CX171" i="35"/>
  <c r="DC171" i="35" s="1"/>
  <c r="CX170" i="35"/>
  <c r="CY170" i="35" s="1"/>
  <c r="CX169" i="35"/>
  <c r="CX168" i="35"/>
  <c r="CX167" i="35"/>
  <c r="DC167" i="35" s="1"/>
  <c r="CX166" i="35"/>
  <c r="CY166" i="35" s="1"/>
  <c r="CX165" i="35"/>
  <c r="CX164" i="35"/>
  <c r="DC164" i="35" s="1"/>
  <c r="CX163" i="35"/>
  <c r="CX162" i="35"/>
  <c r="CX161" i="35"/>
  <c r="CX160" i="35"/>
  <c r="DC160" i="35" s="1"/>
  <c r="CX159" i="35"/>
  <c r="CX158" i="35"/>
  <c r="DC158" i="35" s="1"/>
  <c r="CX157" i="35"/>
  <c r="CX156" i="35"/>
  <c r="CY156" i="35" s="1"/>
  <c r="CX155" i="35"/>
  <c r="CX154" i="35"/>
  <c r="CY154" i="35" s="1"/>
  <c r="CX153" i="35"/>
  <c r="CX152" i="35"/>
  <c r="CY152" i="35" s="1"/>
  <c r="CX151" i="35"/>
  <c r="CX150" i="35"/>
  <c r="DC150" i="35" s="1"/>
  <c r="CX149" i="35"/>
  <c r="CX148" i="35"/>
  <c r="CX147" i="35"/>
  <c r="CX146" i="35"/>
  <c r="CY146" i="35" s="1"/>
  <c r="CX145" i="35"/>
  <c r="CX144" i="35"/>
  <c r="DC144" i="35" s="1"/>
  <c r="CX143" i="35"/>
  <c r="CX142" i="35"/>
  <c r="DC142" i="35" s="1"/>
  <c r="CX141" i="35"/>
  <c r="CX140" i="35"/>
  <c r="CY140" i="35" s="1"/>
  <c r="CX139" i="35"/>
  <c r="CX138" i="35"/>
  <c r="CY138" i="35" s="1"/>
  <c r="CX137" i="35"/>
  <c r="CX136" i="35"/>
  <c r="CX135" i="35"/>
  <c r="CX134" i="35"/>
  <c r="DC134" i="35" s="1"/>
  <c r="CX133" i="35"/>
  <c r="CX132" i="35"/>
  <c r="CX131" i="35"/>
  <c r="CX130" i="35"/>
  <c r="CY130" i="35" s="1"/>
  <c r="CX129" i="35"/>
  <c r="CX128" i="35"/>
  <c r="CY128" i="35" s="1"/>
  <c r="CX127" i="35"/>
  <c r="CX126" i="35"/>
  <c r="DC126" i="35" s="1"/>
  <c r="CX125" i="35"/>
  <c r="CX124" i="35"/>
  <c r="CY124" i="35" s="1"/>
  <c r="CX123" i="35"/>
  <c r="CX122" i="35"/>
  <c r="CX121" i="35"/>
  <c r="CX120" i="35"/>
  <c r="CY120" i="35" s="1"/>
  <c r="CX119" i="35"/>
  <c r="CX118" i="35"/>
  <c r="DC118" i="35" s="1"/>
  <c r="CX117" i="35"/>
  <c r="CX116" i="35"/>
  <c r="CX115" i="35"/>
  <c r="CX114" i="35"/>
  <c r="CY114" i="35" s="1"/>
  <c r="CX113" i="35"/>
  <c r="CX112" i="35"/>
  <c r="CX111" i="35"/>
  <c r="CX110" i="35"/>
  <c r="DC110" i="35" s="1"/>
  <c r="CX109" i="35"/>
  <c r="CX108" i="35"/>
  <c r="CX107" i="35"/>
  <c r="CX106" i="35"/>
  <c r="CY106" i="35" s="1"/>
  <c r="CX105" i="35"/>
  <c r="CX104" i="35"/>
  <c r="CX103" i="35"/>
  <c r="CX102" i="35"/>
  <c r="DC102" i="35" s="1"/>
  <c r="CX101" i="35"/>
  <c r="CX100" i="35"/>
  <c r="CX99" i="35"/>
  <c r="CX98" i="35"/>
  <c r="CY98" i="35" s="1"/>
  <c r="CX97" i="35"/>
  <c r="DA97" i="35" s="1"/>
  <c r="CX96" i="35"/>
  <c r="CX95" i="35"/>
  <c r="CX94" i="35"/>
  <c r="DC94" i="35" s="1"/>
  <c r="CX93" i="35"/>
  <c r="DC93" i="35" s="1"/>
  <c r="CX92" i="35"/>
  <c r="DC92" i="35" s="1"/>
  <c r="CX91" i="35"/>
  <c r="CX90" i="35"/>
  <c r="CX89" i="35"/>
  <c r="CX88" i="35"/>
  <c r="CX87" i="35"/>
  <c r="CX86" i="35"/>
  <c r="CY86" i="35" s="1"/>
  <c r="CX85" i="35"/>
  <c r="DA85" i="35" s="1"/>
  <c r="CX84" i="35"/>
  <c r="CX83" i="35"/>
  <c r="CX82" i="35"/>
  <c r="CX81" i="35"/>
  <c r="DA81" i="35" s="1"/>
  <c r="CX80" i="35"/>
  <c r="CY80" i="35" s="1"/>
  <c r="CX79" i="35"/>
  <c r="CX78" i="35"/>
  <c r="DC78" i="35" s="1"/>
  <c r="CX77" i="35"/>
  <c r="CX76" i="35"/>
  <c r="CY76" i="35" s="1"/>
  <c r="CX75" i="35"/>
  <c r="CX74" i="35"/>
  <c r="CX73" i="35"/>
  <c r="CX72" i="35"/>
  <c r="DC72" i="35" s="1"/>
  <c r="CX71" i="35"/>
  <c r="CX70" i="35"/>
  <c r="DC70" i="35" s="1"/>
  <c r="CX69" i="35"/>
  <c r="CX68" i="35"/>
  <c r="CY68" i="35" s="1"/>
  <c r="CX67" i="35"/>
  <c r="CX66" i="35"/>
  <c r="CX65" i="35"/>
  <c r="CX64" i="35"/>
  <c r="CX63" i="35"/>
  <c r="CX62" i="35"/>
  <c r="DC62" i="35" s="1"/>
  <c r="CX61" i="35"/>
  <c r="CX60" i="35"/>
  <c r="CY60" i="35" s="1"/>
  <c r="CX59" i="35"/>
  <c r="CX58" i="35"/>
  <c r="CX57" i="35"/>
  <c r="CX56" i="35"/>
  <c r="CY56" i="35" s="1"/>
  <c r="CX55" i="35"/>
  <c r="CX54" i="35"/>
  <c r="DC54" i="35" s="1"/>
  <c r="CX53" i="35"/>
  <c r="CX52" i="35"/>
  <c r="CX51" i="35"/>
  <c r="CX50" i="35"/>
  <c r="CX49" i="35"/>
  <c r="DA49" i="35" s="1"/>
  <c r="CX48" i="35"/>
  <c r="CX47" i="35"/>
  <c r="CX46" i="35"/>
  <c r="DC46" i="35" s="1"/>
  <c r="CX45" i="35"/>
  <c r="CX44" i="35"/>
  <c r="DC44" i="35" s="1"/>
  <c r="CX43" i="35"/>
  <c r="CX42" i="35"/>
  <c r="CX41" i="35"/>
  <c r="CX40" i="35"/>
  <c r="CY40" i="35" s="1"/>
  <c r="CX39" i="35"/>
  <c r="CX38" i="35"/>
  <c r="CX37" i="35"/>
  <c r="CX36" i="35"/>
  <c r="DC36" i="35" s="1"/>
  <c r="CX35" i="35"/>
  <c r="CX34" i="35"/>
  <c r="CX33" i="35"/>
  <c r="CX32" i="35"/>
  <c r="CY32" i="35" s="1"/>
  <c r="CX31" i="35"/>
  <c r="DC31" i="35" s="1"/>
  <c r="CX30" i="35"/>
  <c r="DC30" i="35" s="1"/>
  <c r="CX29" i="35"/>
  <c r="CX28" i="35"/>
  <c r="DC28" i="35" s="1"/>
  <c r="CX27" i="35"/>
  <c r="CX26" i="35"/>
  <c r="CX25" i="35"/>
  <c r="CX24" i="35"/>
  <c r="CX23" i="35"/>
  <c r="CX22" i="35"/>
  <c r="CY22" i="35" s="1"/>
  <c r="CX21" i="35"/>
  <c r="CX20" i="35"/>
  <c r="DC20" i="35" s="1"/>
  <c r="CX19" i="35"/>
  <c r="CX18" i="35"/>
  <c r="CX17" i="35"/>
  <c r="CX16" i="35"/>
  <c r="CX15" i="35"/>
  <c r="CX14" i="35"/>
  <c r="DC14" i="35" s="1"/>
  <c r="CX13" i="35"/>
  <c r="CX12" i="35"/>
  <c r="DC12" i="35" s="1"/>
  <c r="CX11" i="35"/>
  <c r="CX10" i="35"/>
  <c r="CX9" i="35"/>
  <c r="CX8" i="35"/>
  <c r="CY8" i="35" s="1"/>
  <c r="CX7" i="35"/>
  <c r="DA7" i="35" s="1"/>
  <c r="CJ506" i="35"/>
  <c r="CJ505" i="35"/>
  <c r="CO505" i="35" s="1"/>
  <c r="CJ504" i="35"/>
  <c r="CM504" i="35" s="1"/>
  <c r="CJ503" i="35"/>
  <c r="CJ502" i="35"/>
  <c r="CJ501" i="35"/>
  <c r="CO501" i="35" s="1"/>
  <c r="CJ500" i="35"/>
  <c r="CJ499" i="35"/>
  <c r="CK499" i="35" s="1"/>
  <c r="CJ498" i="35"/>
  <c r="CJ497" i="35"/>
  <c r="CO497" i="35" s="1"/>
  <c r="CJ496" i="35"/>
  <c r="CK496" i="35" s="1"/>
  <c r="CJ495" i="35"/>
  <c r="CJ494" i="35"/>
  <c r="CK494" i="35" s="1"/>
  <c r="CJ493" i="35"/>
  <c r="CO493" i="35" s="1"/>
  <c r="CJ492" i="35"/>
  <c r="CJ491" i="35"/>
  <c r="CJ490" i="35"/>
  <c r="CK490" i="35" s="1"/>
  <c r="CJ489" i="35"/>
  <c r="CO489" i="35" s="1"/>
  <c r="CJ488" i="35"/>
  <c r="CO488" i="35" s="1"/>
  <c r="CJ487" i="35"/>
  <c r="CO487" i="35" s="1"/>
  <c r="CJ486" i="35"/>
  <c r="CO486" i="35" s="1"/>
  <c r="CJ485" i="35"/>
  <c r="CO485" i="35" s="1"/>
  <c r="CJ484" i="35"/>
  <c r="CJ483" i="35"/>
  <c r="CJ482" i="35"/>
  <c r="CJ481" i="35"/>
  <c r="CO481" i="35" s="1"/>
  <c r="CJ480" i="35"/>
  <c r="CJ479" i="35"/>
  <c r="CM479" i="35" s="1"/>
  <c r="CJ478" i="35"/>
  <c r="CJ477" i="35"/>
  <c r="CO477" i="35" s="1"/>
  <c r="CJ476" i="35"/>
  <c r="CK476" i="35" s="1"/>
  <c r="CJ475" i="35"/>
  <c r="CO475" i="35" s="1"/>
  <c r="CJ474" i="35"/>
  <c r="CK474" i="35" s="1"/>
  <c r="CJ473" i="35"/>
  <c r="CM473" i="35" s="1"/>
  <c r="CJ472" i="35"/>
  <c r="CJ471" i="35"/>
  <c r="CM471" i="35" s="1"/>
  <c r="CJ470" i="35"/>
  <c r="CK470" i="35" s="1"/>
  <c r="CJ469" i="35"/>
  <c r="CM469" i="35" s="1"/>
  <c r="CJ468" i="35"/>
  <c r="CJ467" i="35"/>
  <c r="CM467" i="35" s="1"/>
  <c r="CJ466" i="35"/>
  <c r="CK466" i="35" s="1"/>
  <c r="CJ465" i="35"/>
  <c r="CM465" i="35" s="1"/>
  <c r="CJ464" i="35"/>
  <c r="CJ463" i="35"/>
  <c r="CJ462" i="35"/>
  <c r="CO462" i="35" s="1"/>
  <c r="CJ461" i="35"/>
  <c r="CO461" i="35" s="1"/>
  <c r="CJ460" i="35"/>
  <c r="CO460" i="35" s="1"/>
  <c r="CJ459" i="35"/>
  <c r="CO459" i="35" s="1"/>
  <c r="CJ458" i="35"/>
  <c r="CO458" i="35" s="1"/>
  <c r="CJ457" i="35"/>
  <c r="CO457" i="35" s="1"/>
  <c r="CJ456" i="35"/>
  <c r="CO456" i="35" s="1"/>
  <c r="CJ455" i="35"/>
  <c r="CO455" i="35" s="1"/>
  <c r="CJ454" i="35"/>
  <c r="CJ453" i="35"/>
  <c r="CM453" i="35" s="1"/>
  <c r="CJ452" i="35"/>
  <c r="CK452" i="35" s="1"/>
  <c r="CJ451" i="35"/>
  <c r="CO451" i="35" s="1"/>
  <c r="CJ450" i="35"/>
  <c r="CJ449" i="35"/>
  <c r="CO449" i="35" s="1"/>
  <c r="CJ448" i="35"/>
  <c r="CJ447" i="35"/>
  <c r="CM447" i="35" s="1"/>
  <c r="CJ446" i="35"/>
  <c r="CJ445" i="35"/>
  <c r="CO445" i="35" s="1"/>
  <c r="CJ444" i="35"/>
  <c r="CK444" i="35" s="1"/>
  <c r="CJ443" i="35"/>
  <c r="CM443" i="35" s="1"/>
  <c r="CJ442" i="35"/>
  <c r="CK442" i="35" s="1"/>
  <c r="CJ441" i="35"/>
  <c r="CO441" i="35" s="1"/>
  <c r="CJ440" i="35"/>
  <c r="CO440" i="35" s="1"/>
  <c r="CJ439" i="35"/>
  <c r="CJ438" i="35"/>
  <c r="CK438" i="35" s="1"/>
  <c r="CJ437" i="35"/>
  <c r="CO437" i="35" s="1"/>
  <c r="CJ436" i="35"/>
  <c r="CJ435" i="35"/>
  <c r="CM435" i="35" s="1"/>
  <c r="CJ434" i="35"/>
  <c r="CJ433" i="35"/>
  <c r="CO433" i="35" s="1"/>
  <c r="CJ432" i="35"/>
  <c r="CK432" i="35" s="1"/>
  <c r="CJ431" i="35"/>
  <c r="CJ430" i="35"/>
  <c r="CK430" i="35" s="1"/>
  <c r="CJ429" i="35"/>
  <c r="CM429" i="35" s="1"/>
  <c r="CJ428" i="35"/>
  <c r="CK428" i="35" s="1"/>
  <c r="CJ427" i="35"/>
  <c r="CJ426" i="35"/>
  <c r="CK426" i="35" s="1"/>
  <c r="CJ425" i="35"/>
  <c r="CM425" i="35" s="1"/>
  <c r="CJ424" i="35"/>
  <c r="CK424" i="35" s="1"/>
  <c r="CJ423" i="35"/>
  <c r="CJ422" i="35"/>
  <c r="CJ421" i="35"/>
  <c r="CM421" i="35" s="1"/>
  <c r="CJ420" i="35"/>
  <c r="CJ419" i="35"/>
  <c r="CM419" i="35" s="1"/>
  <c r="CJ418" i="35"/>
  <c r="CJ417" i="35"/>
  <c r="CM417" i="35" s="1"/>
  <c r="CJ416" i="35"/>
  <c r="CO416" i="35" s="1"/>
  <c r="CJ415" i="35"/>
  <c r="CO415" i="35" s="1"/>
  <c r="CJ414" i="35"/>
  <c r="CO414" i="35" s="1"/>
  <c r="CJ413" i="35"/>
  <c r="CO413" i="35" s="1"/>
  <c r="CJ412" i="35"/>
  <c r="CO412" i="35" s="1"/>
  <c r="CJ411" i="35"/>
  <c r="CJ410" i="35"/>
  <c r="CJ409" i="35"/>
  <c r="CK409" i="35" s="1"/>
  <c r="CJ408" i="35"/>
  <c r="CO408" i="35" s="1"/>
  <c r="CJ407" i="35"/>
  <c r="CJ406" i="35"/>
  <c r="CM406" i="35" s="1"/>
  <c r="CJ405" i="35"/>
  <c r="CO405" i="35" s="1"/>
  <c r="CJ404" i="35"/>
  <c r="CJ403" i="35"/>
  <c r="CJ402" i="35"/>
  <c r="CJ401" i="35"/>
  <c r="CJ400" i="35"/>
  <c r="CJ399" i="35"/>
  <c r="CO399" i="35" s="1"/>
  <c r="CJ398" i="35"/>
  <c r="CM398" i="35" s="1"/>
  <c r="CJ397" i="35"/>
  <c r="CJ396" i="35"/>
  <c r="CM396" i="35" s="1"/>
  <c r="CJ395" i="35"/>
  <c r="CO395" i="35" s="1"/>
  <c r="CJ394" i="35"/>
  <c r="CJ393" i="35"/>
  <c r="CJ392" i="35"/>
  <c r="CJ391" i="35"/>
  <c r="CO391" i="35" s="1"/>
  <c r="CJ390" i="35"/>
  <c r="CM390" i="35" s="1"/>
  <c r="CJ389" i="35"/>
  <c r="CJ388" i="35"/>
  <c r="CM388" i="35" s="1"/>
  <c r="CJ387" i="35"/>
  <c r="CO387" i="35" s="1"/>
  <c r="CJ386" i="35"/>
  <c r="CJ385" i="35"/>
  <c r="CJ384" i="35"/>
  <c r="CJ383" i="35"/>
  <c r="CO383" i="35" s="1"/>
  <c r="CJ382" i="35"/>
  <c r="CM382" i="35" s="1"/>
  <c r="CJ381" i="35"/>
  <c r="CJ380" i="35"/>
  <c r="CM380" i="35" s="1"/>
  <c r="CJ379" i="35"/>
  <c r="CO379" i="35" s="1"/>
  <c r="CJ378" i="35"/>
  <c r="CJ377" i="35"/>
  <c r="CJ376" i="35"/>
  <c r="CJ375" i="35"/>
  <c r="CK375" i="35" s="1"/>
  <c r="CJ374" i="35"/>
  <c r="CJ373" i="35"/>
  <c r="CO373" i="35" s="1"/>
  <c r="CJ372" i="35"/>
  <c r="CJ371" i="35"/>
  <c r="CM371" i="35" s="1"/>
  <c r="CJ370" i="35"/>
  <c r="CJ369" i="35"/>
  <c r="CJ368" i="35"/>
  <c r="CJ367" i="35"/>
  <c r="CO367" i="35" s="1"/>
  <c r="CJ366" i="35"/>
  <c r="CO366" i="35" s="1"/>
  <c r="CJ365" i="35"/>
  <c r="CK365" i="35" s="1"/>
  <c r="CJ364" i="35"/>
  <c r="CJ363" i="35"/>
  <c r="CO363" i="35" s="1"/>
  <c r="CJ362" i="35"/>
  <c r="CO362" i="35" s="1"/>
  <c r="CJ361" i="35"/>
  <c r="CJ360" i="35"/>
  <c r="CJ359" i="35"/>
  <c r="CO359" i="35" s="1"/>
  <c r="CJ358" i="35"/>
  <c r="CO358" i="35" s="1"/>
  <c r="CJ357" i="35"/>
  <c r="CO357" i="35" s="1"/>
  <c r="CJ356" i="35"/>
  <c r="CJ355" i="35"/>
  <c r="CK355" i="35" s="1"/>
  <c r="CJ354" i="35"/>
  <c r="CJ353" i="35"/>
  <c r="CK353" i="35" s="1"/>
  <c r="CJ352" i="35"/>
  <c r="CJ351" i="35"/>
  <c r="CJ350" i="35"/>
  <c r="CM350" i="35" s="1"/>
  <c r="CJ349" i="35"/>
  <c r="CK349" i="35" s="1"/>
  <c r="CJ348" i="35"/>
  <c r="CJ347" i="35"/>
  <c r="CO347" i="35" s="1"/>
  <c r="CJ346" i="35"/>
  <c r="CJ345" i="35"/>
  <c r="CK345" i="35" s="1"/>
  <c r="CJ344" i="35"/>
  <c r="CJ343" i="35"/>
  <c r="CO343" i="35" s="1"/>
  <c r="CJ342" i="35"/>
  <c r="CO342" i="35" s="1"/>
  <c r="CJ341" i="35"/>
  <c r="CO341" i="35" s="1"/>
  <c r="CJ340" i="35"/>
  <c r="CJ339" i="35"/>
  <c r="CJ338" i="35"/>
  <c r="CM338" i="35" s="1"/>
  <c r="CJ337" i="35"/>
  <c r="CO337" i="35" s="1"/>
  <c r="CJ336" i="35"/>
  <c r="CJ335" i="35"/>
  <c r="CO335" i="35" s="1"/>
  <c r="CJ334" i="35"/>
  <c r="CJ333" i="35"/>
  <c r="CJ332" i="35"/>
  <c r="CJ331" i="35"/>
  <c r="CO331" i="35" s="1"/>
  <c r="CJ330" i="35"/>
  <c r="CO330" i="35" s="1"/>
  <c r="CJ329" i="35"/>
  <c r="CO329" i="35" s="1"/>
  <c r="CJ328" i="35"/>
  <c r="CJ327" i="35"/>
  <c r="CO327" i="35" s="1"/>
  <c r="CJ326" i="35"/>
  <c r="CJ325" i="35"/>
  <c r="CK325" i="35" s="1"/>
  <c r="CJ324" i="35"/>
  <c r="CJ323" i="35"/>
  <c r="CO323" i="35" s="1"/>
  <c r="CJ322" i="35"/>
  <c r="CJ321" i="35"/>
  <c r="CJ320" i="35"/>
  <c r="CJ319" i="35"/>
  <c r="CO319" i="35" s="1"/>
  <c r="CJ318" i="35"/>
  <c r="CJ317" i="35"/>
  <c r="CJ316" i="35"/>
  <c r="CJ315" i="35"/>
  <c r="CO315" i="35" s="1"/>
  <c r="CJ314" i="35"/>
  <c r="CO314" i="35" s="1"/>
  <c r="CJ313" i="35"/>
  <c r="CJ312" i="35"/>
  <c r="CJ311" i="35"/>
  <c r="CO311" i="35" s="1"/>
  <c r="CJ310" i="35"/>
  <c r="CO310" i="35" s="1"/>
  <c r="CJ309" i="35"/>
  <c r="CJ308" i="35"/>
  <c r="CJ307" i="35"/>
  <c r="CO307" i="35" s="1"/>
  <c r="CJ306" i="35"/>
  <c r="CO306" i="35" s="1"/>
  <c r="CJ305" i="35"/>
  <c r="CJ304" i="35"/>
  <c r="CJ303" i="35"/>
  <c r="CO303" i="35" s="1"/>
  <c r="CJ302" i="35"/>
  <c r="CO302" i="35" s="1"/>
  <c r="CJ301" i="35"/>
  <c r="CO301" i="35" s="1"/>
  <c r="CJ300" i="35"/>
  <c r="CJ299" i="35"/>
  <c r="CK299" i="35" s="1"/>
  <c r="CJ298" i="35"/>
  <c r="CO298" i="35" s="1"/>
  <c r="CJ297" i="35"/>
  <c r="CJ296" i="35"/>
  <c r="CJ295" i="35"/>
  <c r="CO295" i="35" s="1"/>
  <c r="CJ294" i="35"/>
  <c r="CO294" i="35" s="1"/>
  <c r="CJ293" i="35"/>
  <c r="CJ292" i="35"/>
  <c r="CJ291" i="35"/>
  <c r="CK291" i="35" s="1"/>
  <c r="CJ290" i="35"/>
  <c r="CJ289" i="35"/>
  <c r="CO289" i="35" s="1"/>
  <c r="CJ288" i="35"/>
  <c r="CO288" i="35" s="1"/>
  <c r="CJ287" i="35"/>
  <c r="CO287" i="35" s="1"/>
  <c r="CJ286" i="35"/>
  <c r="CJ285" i="35"/>
  <c r="CO285" i="35" s="1"/>
  <c r="CJ284" i="35"/>
  <c r="CO284" i="35" s="1"/>
  <c r="CJ283" i="35"/>
  <c r="CJ282" i="35"/>
  <c r="CJ281" i="35"/>
  <c r="CO281" i="35" s="1"/>
  <c r="CJ280" i="35"/>
  <c r="CJ279" i="35"/>
  <c r="CJ278" i="35"/>
  <c r="CJ277" i="35"/>
  <c r="CO277" i="35" s="1"/>
  <c r="CJ276" i="35"/>
  <c r="CO276" i="35" s="1"/>
  <c r="CJ275" i="35"/>
  <c r="CJ274" i="35"/>
  <c r="CJ273" i="35"/>
  <c r="CO273" i="35" s="1"/>
  <c r="CJ272" i="35"/>
  <c r="CO272" i="35" s="1"/>
  <c r="CJ271" i="35"/>
  <c r="CJ270" i="35"/>
  <c r="CJ269" i="35"/>
  <c r="CO269" i="35" s="1"/>
  <c r="CJ268" i="35"/>
  <c r="CO268" i="35" s="1"/>
  <c r="CJ267" i="35"/>
  <c r="CJ266" i="35"/>
  <c r="CO266" i="35" s="1"/>
  <c r="CJ265" i="35"/>
  <c r="CK265" i="35" s="1"/>
  <c r="CJ264" i="35"/>
  <c r="CO264" i="35" s="1"/>
  <c r="CJ263" i="35"/>
  <c r="CO263" i="35" s="1"/>
  <c r="CJ262" i="35"/>
  <c r="CO262" i="35" s="1"/>
  <c r="CJ261" i="35"/>
  <c r="CJ260" i="35"/>
  <c r="CO260" i="35" s="1"/>
  <c r="CJ259" i="35"/>
  <c r="CO259" i="35" s="1"/>
  <c r="CJ258" i="35"/>
  <c r="CO258" i="35" s="1"/>
  <c r="CJ257" i="35"/>
  <c r="CJ256" i="35"/>
  <c r="CO256" i="35" s="1"/>
  <c r="CJ255" i="35"/>
  <c r="CJ254" i="35"/>
  <c r="CO254" i="35" s="1"/>
  <c r="CJ253" i="35"/>
  <c r="CJ252" i="35"/>
  <c r="CO252" i="35" s="1"/>
  <c r="CJ251" i="35"/>
  <c r="CJ250" i="35"/>
  <c r="CO250" i="35" s="1"/>
  <c r="CJ249" i="35"/>
  <c r="CO249" i="35" s="1"/>
  <c r="CJ248" i="35"/>
  <c r="CO248" i="35" s="1"/>
  <c r="CJ247" i="35"/>
  <c r="CJ246" i="35"/>
  <c r="CO246" i="35" s="1"/>
  <c r="CJ245" i="35"/>
  <c r="CO245" i="35" s="1"/>
  <c r="CJ244" i="35"/>
  <c r="CJ243" i="35"/>
  <c r="CK243" i="35" s="1"/>
  <c r="CJ242" i="35"/>
  <c r="CO242" i="35" s="1"/>
  <c r="CJ241" i="35"/>
  <c r="CJ240" i="35"/>
  <c r="CO240" i="35" s="1"/>
  <c r="CJ239" i="35"/>
  <c r="CM239" i="35" s="1"/>
  <c r="CJ238" i="35"/>
  <c r="CO238" i="35" s="1"/>
  <c r="CJ237" i="35"/>
  <c r="CJ236" i="35"/>
  <c r="CJ235" i="35"/>
  <c r="CJ234" i="35"/>
  <c r="CO234" i="35" s="1"/>
  <c r="CJ233" i="35"/>
  <c r="CK233" i="35" s="1"/>
  <c r="CJ232" i="35"/>
  <c r="CJ231" i="35"/>
  <c r="CJ230" i="35"/>
  <c r="CO230" i="35" s="1"/>
  <c r="CJ229" i="35"/>
  <c r="CJ228" i="35"/>
  <c r="CJ227" i="35"/>
  <c r="CJ226" i="35"/>
  <c r="CO226" i="35" s="1"/>
  <c r="CJ225" i="35"/>
  <c r="CO225" i="35" s="1"/>
  <c r="CJ224" i="35"/>
  <c r="CO224" i="35" s="1"/>
  <c r="CJ223" i="35"/>
  <c r="CM223" i="35" s="1"/>
  <c r="CJ222" i="35"/>
  <c r="CO222" i="35" s="1"/>
  <c r="CJ221" i="35"/>
  <c r="CO221" i="35" s="1"/>
  <c r="CJ220" i="35"/>
  <c r="CJ219" i="35"/>
  <c r="CM219" i="35" s="1"/>
  <c r="CJ218" i="35"/>
  <c r="CO218" i="35" s="1"/>
  <c r="CJ217" i="35"/>
  <c r="CK217" i="35" s="1"/>
  <c r="CJ216" i="35"/>
  <c r="CO216" i="35" s="1"/>
  <c r="CJ215" i="35"/>
  <c r="CM215" i="35" s="1"/>
  <c r="CJ214" i="35"/>
  <c r="CO214" i="35" s="1"/>
  <c r="CJ213" i="35"/>
  <c r="CK213" i="35" s="1"/>
  <c r="CJ212" i="35"/>
  <c r="CJ211" i="35"/>
  <c r="CJ210" i="35"/>
  <c r="CO210" i="35" s="1"/>
  <c r="CJ209" i="35"/>
  <c r="CJ208" i="35"/>
  <c r="CJ207" i="35"/>
  <c r="CJ206" i="35"/>
  <c r="CO206" i="35" s="1"/>
  <c r="CJ205" i="35"/>
  <c r="CJ204" i="35"/>
  <c r="CO204" i="35" s="1"/>
  <c r="CJ203" i="35"/>
  <c r="CO203" i="35" s="1"/>
  <c r="CJ202" i="35"/>
  <c r="CO202" i="35" s="1"/>
  <c r="CJ201" i="35"/>
  <c r="CO201" i="35" s="1"/>
  <c r="CJ200" i="35"/>
  <c r="CJ199" i="35"/>
  <c r="CM199" i="35" s="1"/>
  <c r="CJ198" i="35"/>
  <c r="CO198" i="35" s="1"/>
  <c r="CJ197" i="35"/>
  <c r="CO197" i="35" s="1"/>
  <c r="CJ196" i="35"/>
  <c r="CO196" i="35" s="1"/>
  <c r="CJ195" i="35"/>
  <c r="CM195" i="35" s="1"/>
  <c r="CJ194" i="35"/>
  <c r="CO194" i="35" s="1"/>
  <c r="CJ193" i="35"/>
  <c r="CJ192" i="35"/>
  <c r="CM192" i="35" s="1"/>
  <c r="CJ191" i="35"/>
  <c r="CJ190" i="35"/>
  <c r="CJ189" i="35"/>
  <c r="CJ188" i="35"/>
  <c r="CM188" i="35" s="1"/>
  <c r="CJ187" i="35"/>
  <c r="CJ186" i="35"/>
  <c r="CJ185" i="35"/>
  <c r="CJ184" i="35"/>
  <c r="CJ183" i="35"/>
  <c r="CJ182" i="35"/>
  <c r="CJ181" i="35"/>
  <c r="CJ180" i="35"/>
  <c r="CJ179" i="35"/>
  <c r="CJ178" i="35"/>
  <c r="CJ177" i="35"/>
  <c r="CJ176" i="35"/>
  <c r="CJ175" i="35"/>
  <c r="CJ174" i="35"/>
  <c r="CJ173" i="35"/>
  <c r="CJ172" i="35"/>
  <c r="CJ171" i="35"/>
  <c r="CJ170" i="35"/>
  <c r="CJ169" i="35"/>
  <c r="CJ168" i="35"/>
  <c r="CJ167" i="35"/>
  <c r="CJ166" i="35"/>
  <c r="CJ165" i="35"/>
  <c r="CJ164" i="35"/>
  <c r="CJ163" i="35"/>
  <c r="CJ162" i="35"/>
  <c r="CJ161" i="35"/>
  <c r="CJ160" i="35"/>
  <c r="CJ159" i="35"/>
  <c r="CJ158" i="35"/>
  <c r="CJ157" i="35"/>
  <c r="CJ156" i="35"/>
  <c r="CO156" i="35" s="1"/>
  <c r="CJ155" i="35"/>
  <c r="CO155" i="35" s="1"/>
  <c r="CJ154" i="35"/>
  <c r="CO154" i="35" s="1"/>
  <c r="CJ153" i="35"/>
  <c r="CJ152" i="35"/>
  <c r="CO152" i="35" s="1"/>
  <c r="CJ151" i="35"/>
  <c r="CM151" i="35" s="1"/>
  <c r="CJ150" i="35"/>
  <c r="CJ149" i="35"/>
  <c r="CJ148" i="35"/>
  <c r="CO148" i="35" s="1"/>
  <c r="CJ147" i="35"/>
  <c r="CM147" i="35" s="1"/>
  <c r="CJ146" i="35"/>
  <c r="CJ145" i="35"/>
  <c r="CO145" i="35" s="1"/>
  <c r="CJ144" i="35"/>
  <c r="CO144" i="35" s="1"/>
  <c r="CJ143" i="35"/>
  <c r="CM143" i="35" s="1"/>
  <c r="CJ142" i="35"/>
  <c r="CK142" i="35" s="1"/>
  <c r="CJ141" i="35"/>
  <c r="CO141" i="35" s="1"/>
  <c r="CJ140" i="35"/>
  <c r="CJ139" i="35"/>
  <c r="CM139" i="35" s="1"/>
  <c r="CJ138" i="35"/>
  <c r="CK138" i="35" s="1"/>
  <c r="CJ137" i="35"/>
  <c r="CO137" i="35" s="1"/>
  <c r="CJ136" i="35"/>
  <c r="CO136" i="35" s="1"/>
  <c r="CJ135" i="35"/>
  <c r="CM135" i="35" s="1"/>
  <c r="CJ134" i="35"/>
  <c r="CK134" i="35" s="1"/>
  <c r="CJ133" i="35"/>
  <c r="CO133" i="35" s="1"/>
  <c r="CJ132" i="35"/>
  <c r="CO132" i="35" s="1"/>
  <c r="CJ131" i="35"/>
  <c r="CJ130" i="35"/>
  <c r="CO130" i="35" s="1"/>
  <c r="CJ129" i="35"/>
  <c r="CJ128" i="35"/>
  <c r="CO128" i="35" s="1"/>
  <c r="CJ127" i="35"/>
  <c r="CO127" i="35" s="1"/>
  <c r="CJ126" i="35"/>
  <c r="CO126" i="35" s="1"/>
  <c r="CJ125" i="35"/>
  <c r="CO125" i="35" s="1"/>
  <c r="CJ124" i="35"/>
  <c r="CO124" i="35" s="1"/>
  <c r="CJ123" i="35"/>
  <c r="CJ122" i="35"/>
  <c r="CK122" i="35" s="1"/>
  <c r="CJ121" i="35"/>
  <c r="CK121" i="35" s="1"/>
  <c r="CJ120" i="35"/>
  <c r="CJ119" i="35"/>
  <c r="CJ118" i="35"/>
  <c r="CK118" i="35" s="1"/>
  <c r="CJ117" i="35"/>
  <c r="CJ116" i="35"/>
  <c r="CO116" i="35" s="1"/>
  <c r="CJ115" i="35"/>
  <c r="CJ114" i="35"/>
  <c r="CJ113" i="35"/>
  <c r="CJ112" i="35"/>
  <c r="CJ111" i="35"/>
  <c r="CJ110" i="35"/>
  <c r="CO110" i="35" s="1"/>
  <c r="CJ109" i="35"/>
  <c r="CJ108" i="35"/>
  <c r="CJ107" i="35"/>
  <c r="CJ106" i="35"/>
  <c r="CO106" i="35" s="1"/>
  <c r="CJ105" i="35"/>
  <c r="CJ104" i="35"/>
  <c r="CJ103" i="35"/>
  <c r="CJ102" i="35"/>
  <c r="CO102" i="35" s="1"/>
  <c r="CJ101" i="35"/>
  <c r="CJ100" i="35"/>
  <c r="CJ99" i="35"/>
  <c r="CJ98" i="35"/>
  <c r="CO98" i="35" s="1"/>
  <c r="CJ97" i="35"/>
  <c r="CJ96" i="35"/>
  <c r="CJ95" i="35"/>
  <c r="CJ94" i="35"/>
  <c r="CO94" i="35" s="1"/>
  <c r="CJ93" i="35"/>
  <c r="CJ92" i="35"/>
  <c r="CJ91" i="35"/>
  <c r="CJ90" i="35"/>
  <c r="CO90" i="35" s="1"/>
  <c r="CJ89" i="35"/>
  <c r="CJ88" i="35"/>
  <c r="CJ87" i="35"/>
  <c r="CJ86" i="35"/>
  <c r="CO86" i="35" s="1"/>
  <c r="CJ85" i="35"/>
  <c r="CJ84" i="35"/>
  <c r="CJ83" i="35"/>
  <c r="CJ82" i="35"/>
  <c r="CO82" i="35" s="1"/>
  <c r="CJ81" i="35"/>
  <c r="CJ80" i="35"/>
  <c r="CJ79" i="35"/>
  <c r="CJ78" i="35"/>
  <c r="CO78" i="35" s="1"/>
  <c r="CJ77" i="35"/>
  <c r="CJ76" i="35"/>
  <c r="CJ75" i="35"/>
  <c r="CJ74" i="35"/>
  <c r="CJ73" i="35"/>
  <c r="CJ72" i="35"/>
  <c r="CK72" i="35" s="1"/>
  <c r="CJ71" i="35"/>
  <c r="CJ70" i="35"/>
  <c r="CJ69" i="35"/>
  <c r="CJ68" i="35"/>
  <c r="CJ67" i="35"/>
  <c r="CJ66" i="35"/>
  <c r="CJ65" i="35"/>
  <c r="CJ64" i="35"/>
  <c r="CO64" i="35" s="1"/>
  <c r="CJ63" i="35"/>
  <c r="CJ62" i="35"/>
  <c r="CJ61" i="35"/>
  <c r="CJ60" i="35"/>
  <c r="CJ59" i="35"/>
  <c r="CJ58" i="35"/>
  <c r="CJ57" i="35"/>
  <c r="CJ56" i="35"/>
  <c r="CO56" i="35" s="1"/>
  <c r="CJ55" i="35"/>
  <c r="CJ54" i="35"/>
  <c r="CJ53" i="35"/>
  <c r="CJ52" i="35"/>
  <c r="CK52" i="35" s="1"/>
  <c r="CJ51" i="35"/>
  <c r="CJ50" i="35"/>
  <c r="CJ49" i="35"/>
  <c r="CJ48" i="35"/>
  <c r="CO48" i="35" s="1"/>
  <c r="CJ47" i="35"/>
  <c r="CJ46" i="35"/>
  <c r="CJ45" i="35"/>
  <c r="CJ44" i="35"/>
  <c r="CK44" i="35" s="1"/>
  <c r="CJ43" i="35"/>
  <c r="CJ42" i="35"/>
  <c r="CJ41" i="35"/>
  <c r="CJ40" i="35"/>
  <c r="CO40" i="35" s="1"/>
  <c r="CJ39" i="35"/>
  <c r="CJ38" i="35"/>
  <c r="CJ37" i="35"/>
  <c r="CJ36" i="35"/>
  <c r="CK36" i="35" s="1"/>
  <c r="CJ35" i="35"/>
  <c r="CJ34" i="35"/>
  <c r="CJ33" i="35"/>
  <c r="CJ32" i="35"/>
  <c r="CO32" i="35" s="1"/>
  <c r="CJ31" i="35"/>
  <c r="CJ30" i="35"/>
  <c r="CJ29" i="35"/>
  <c r="CJ28" i="35"/>
  <c r="CK28" i="35" s="1"/>
  <c r="CJ27" i="35"/>
  <c r="CJ26" i="35"/>
  <c r="CJ25" i="35"/>
  <c r="CJ24" i="35"/>
  <c r="CO24" i="35" s="1"/>
  <c r="CJ23" i="35"/>
  <c r="CJ22" i="35"/>
  <c r="CJ21" i="35"/>
  <c r="CJ20" i="35"/>
  <c r="CK20" i="35" s="1"/>
  <c r="CJ19" i="35"/>
  <c r="CJ18" i="35"/>
  <c r="CJ17" i="35"/>
  <c r="CJ16" i="35"/>
  <c r="CO16" i="35" s="1"/>
  <c r="CJ15" i="35"/>
  <c r="CJ14" i="35"/>
  <c r="CJ13" i="35"/>
  <c r="CJ12" i="35"/>
  <c r="CK12" i="35" s="1"/>
  <c r="CJ11" i="35"/>
  <c r="CJ10" i="35"/>
  <c r="CJ9" i="35"/>
  <c r="CJ8" i="35"/>
  <c r="CO8" i="35" s="1"/>
  <c r="CJ7" i="35"/>
  <c r="CO7" i="35" s="1"/>
  <c r="BV506" i="35"/>
  <c r="BV505" i="35"/>
  <c r="CA505" i="35" s="1"/>
  <c r="BV504" i="35"/>
  <c r="CA504" i="35" s="1"/>
  <c r="BV503" i="35"/>
  <c r="BV502" i="35"/>
  <c r="BY502" i="35" s="1"/>
  <c r="BV501" i="35"/>
  <c r="CA501" i="35" s="1"/>
  <c r="BV500" i="35"/>
  <c r="CA500" i="35" s="1"/>
  <c r="BV499" i="35"/>
  <c r="BW499" i="35" s="1"/>
  <c r="BV498" i="35"/>
  <c r="BV497" i="35"/>
  <c r="CA497" i="35" s="1"/>
  <c r="BV496" i="35"/>
  <c r="CA496" i="35" s="1"/>
  <c r="BV495" i="35"/>
  <c r="BV494" i="35"/>
  <c r="BY494" i="35" s="1"/>
  <c r="BV493" i="35"/>
  <c r="CA493" i="35" s="1"/>
  <c r="BV492" i="35"/>
  <c r="CA492" i="35" s="1"/>
  <c r="BV491" i="35"/>
  <c r="BW491" i="35" s="1"/>
  <c r="BV490" i="35"/>
  <c r="BV489" i="35"/>
  <c r="CA489" i="35" s="1"/>
  <c r="BV488" i="35"/>
  <c r="CA488" i="35" s="1"/>
  <c r="BV487" i="35"/>
  <c r="BY487" i="35" s="1"/>
  <c r="BV486" i="35"/>
  <c r="BY486" i="35" s="1"/>
  <c r="BV485" i="35"/>
  <c r="CA485" i="35" s="1"/>
  <c r="BV484" i="35"/>
  <c r="CA484" i="35" s="1"/>
  <c r="BV483" i="35"/>
  <c r="BV482" i="35"/>
  <c r="BV481" i="35"/>
  <c r="CA481" i="35" s="1"/>
  <c r="BV480" i="35"/>
  <c r="CA480" i="35" s="1"/>
  <c r="BV479" i="35"/>
  <c r="BV478" i="35"/>
  <c r="BY478" i="35" s="1"/>
  <c r="BV477" i="35"/>
  <c r="CA477" i="35" s="1"/>
  <c r="BV476" i="35"/>
  <c r="CA476" i="35" s="1"/>
  <c r="BV475" i="35"/>
  <c r="BW475" i="35" s="1"/>
  <c r="BV474" i="35"/>
  <c r="BV473" i="35"/>
  <c r="CA473" i="35" s="1"/>
  <c r="BV472" i="35"/>
  <c r="CA472" i="35" s="1"/>
  <c r="BV471" i="35"/>
  <c r="BV470" i="35"/>
  <c r="BY470" i="35" s="1"/>
  <c r="BV469" i="35"/>
  <c r="CA469" i="35" s="1"/>
  <c r="BV468" i="35"/>
  <c r="CA468" i="35" s="1"/>
  <c r="BV467" i="35"/>
  <c r="BW467" i="35" s="1"/>
  <c r="BV466" i="35"/>
  <c r="BY466" i="35" s="1"/>
  <c r="BV465" i="35"/>
  <c r="CA465" i="35" s="1"/>
  <c r="BV464" i="35"/>
  <c r="BV463" i="35"/>
  <c r="CA463" i="35" s="1"/>
  <c r="BV462" i="35"/>
  <c r="BY462" i="35" s="1"/>
  <c r="BV461" i="35"/>
  <c r="CA461" i="35" s="1"/>
  <c r="BV460" i="35"/>
  <c r="CA460" i="35" s="1"/>
  <c r="BV459" i="35"/>
  <c r="BW459" i="35" s="1"/>
  <c r="BV458" i="35"/>
  <c r="BV457" i="35"/>
  <c r="CA457" i="35" s="1"/>
  <c r="BV456" i="35"/>
  <c r="CA456" i="35" s="1"/>
  <c r="BV455" i="35"/>
  <c r="BV454" i="35"/>
  <c r="BV453" i="35"/>
  <c r="CA453" i="35" s="1"/>
  <c r="BV452" i="35"/>
  <c r="CA452" i="35" s="1"/>
  <c r="BV451" i="35"/>
  <c r="CA451" i="35" s="1"/>
  <c r="BV450" i="35"/>
  <c r="BW450" i="35" s="1"/>
  <c r="BV449" i="35"/>
  <c r="CA449" i="35" s="1"/>
  <c r="BV448" i="35"/>
  <c r="CA448" i="35" s="1"/>
  <c r="BV447" i="35"/>
  <c r="BY447" i="35" s="1"/>
  <c r="BV446" i="35"/>
  <c r="BW446" i="35" s="1"/>
  <c r="BV445" i="35"/>
  <c r="BV444" i="35"/>
  <c r="BY444" i="35" s="1"/>
  <c r="BV443" i="35"/>
  <c r="CA443" i="35" s="1"/>
  <c r="BV442" i="35"/>
  <c r="BV441" i="35"/>
  <c r="CA441" i="35" s="1"/>
  <c r="BV440" i="35"/>
  <c r="CA440" i="35" s="1"/>
  <c r="BV439" i="35"/>
  <c r="BY439" i="35" s="1"/>
  <c r="BV438" i="35"/>
  <c r="BV437" i="35"/>
  <c r="BY437" i="35" s="1"/>
  <c r="BV436" i="35"/>
  <c r="BY436" i="35" s="1"/>
  <c r="BV435" i="35"/>
  <c r="CA435" i="35" s="1"/>
  <c r="BV434" i="35"/>
  <c r="BW434" i="35" s="1"/>
  <c r="BV433" i="35"/>
  <c r="CA433" i="35" s="1"/>
  <c r="BV432" i="35"/>
  <c r="BV431" i="35"/>
  <c r="BV430" i="35"/>
  <c r="BY430" i="35" s="1"/>
  <c r="BV429" i="35"/>
  <c r="BV428" i="35"/>
  <c r="CA428" i="35" s="1"/>
  <c r="BV427" i="35"/>
  <c r="CA427" i="35" s="1"/>
  <c r="BV426" i="35"/>
  <c r="BV425" i="35"/>
  <c r="CA425" i="35" s="1"/>
  <c r="BV424" i="35"/>
  <c r="BY424" i="35" s="1"/>
  <c r="BV423" i="35"/>
  <c r="BV422" i="35"/>
  <c r="BV421" i="35"/>
  <c r="BV420" i="35"/>
  <c r="CA420" i="35" s="1"/>
  <c r="BV419" i="35"/>
  <c r="CA419" i="35" s="1"/>
  <c r="BV418" i="35"/>
  <c r="BV417" i="35"/>
  <c r="CA417" i="35" s="1"/>
  <c r="BV416" i="35"/>
  <c r="CA416" i="35" s="1"/>
  <c r="BV415" i="35"/>
  <c r="CA415" i="35" s="1"/>
  <c r="BV414" i="35"/>
  <c r="BV413" i="35"/>
  <c r="BV412" i="35"/>
  <c r="BV411" i="35"/>
  <c r="CA411" i="35" s="1"/>
  <c r="BV410" i="35"/>
  <c r="BV409" i="35"/>
  <c r="BV408" i="35"/>
  <c r="BV407" i="35"/>
  <c r="BW407" i="35" s="1"/>
  <c r="BV406" i="35"/>
  <c r="BV405" i="35"/>
  <c r="BW405" i="35" s="1"/>
  <c r="BV404" i="35"/>
  <c r="BV403" i="35"/>
  <c r="CA403" i="35" s="1"/>
  <c r="BV402" i="35"/>
  <c r="BW402" i="35" s="1"/>
  <c r="BV401" i="35"/>
  <c r="BV400" i="35"/>
  <c r="BV399" i="35"/>
  <c r="BV398" i="35"/>
  <c r="BV397" i="35"/>
  <c r="BV396" i="35"/>
  <c r="BV395" i="35"/>
  <c r="BV394" i="35"/>
  <c r="BV393" i="35"/>
  <c r="CA393" i="35" s="1"/>
  <c r="BV392" i="35"/>
  <c r="BV391" i="35"/>
  <c r="BW391" i="35" s="1"/>
  <c r="BV390" i="35"/>
  <c r="BV389" i="35"/>
  <c r="BW389" i="35" s="1"/>
  <c r="BV388" i="35"/>
  <c r="BV387" i="35"/>
  <c r="BV386" i="35"/>
  <c r="BV385" i="35"/>
  <c r="CA385" i="35" s="1"/>
  <c r="BV384" i="35"/>
  <c r="BV383" i="35"/>
  <c r="BW383" i="35" s="1"/>
  <c r="BV382" i="35"/>
  <c r="BV381" i="35"/>
  <c r="BV380" i="35"/>
  <c r="BV379" i="35"/>
  <c r="BV378" i="35"/>
  <c r="BW378" i="35" s="1"/>
  <c r="BV377" i="35"/>
  <c r="BV376" i="35"/>
  <c r="BV375" i="35"/>
  <c r="BV374" i="35"/>
  <c r="BW374" i="35" s="1"/>
  <c r="BV373" i="35"/>
  <c r="CA373" i="35" s="1"/>
  <c r="BV372" i="35"/>
  <c r="BV371" i="35"/>
  <c r="BV370" i="35"/>
  <c r="CA370" i="35" s="1"/>
  <c r="BV369" i="35"/>
  <c r="BY369" i="35" s="1"/>
  <c r="BV368" i="35"/>
  <c r="BV367" i="35"/>
  <c r="BV366" i="35"/>
  <c r="BV365" i="35"/>
  <c r="BY365" i="35" s="1"/>
  <c r="BV364" i="35"/>
  <c r="BV363" i="35"/>
  <c r="CA363" i="35" s="1"/>
  <c r="BV362" i="35"/>
  <c r="BV361" i="35"/>
  <c r="BV360" i="35"/>
  <c r="BV359" i="35"/>
  <c r="CA359" i="35" s="1"/>
  <c r="BV358" i="35"/>
  <c r="BY358" i="35" s="1"/>
  <c r="BV357" i="35"/>
  <c r="CA357" i="35" s="1"/>
  <c r="BV356" i="35"/>
  <c r="CA356" i="35" s="1"/>
  <c r="BV355" i="35"/>
  <c r="BW355" i="35" s="1"/>
  <c r="BV354" i="35"/>
  <c r="BY354" i="35" s="1"/>
  <c r="BV353" i="35"/>
  <c r="CA353" i="35" s="1"/>
  <c r="BV352" i="35"/>
  <c r="CA352" i="35" s="1"/>
  <c r="BV351" i="35"/>
  <c r="CA351" i="35" s="1"/>
  <c r="BV350" i="35"/>
  <c r="BW350" i="35" s="1"/>
  <c r="BV349" i="35"/>
  <c r="BV348" i="35"/>
  <c r="CA348" i="35" s="1"/>
  <c r="BV347" i="35"/>
  <c r="CA347" i="35" s="1"/>
  <c r="BV346" i="35"/>
  <c r="BW346" i="35" s="1"/>
  <c r="BV345" i="35"/>
  <c r="BV344" i="35"/>
  <c r="CA344" i="35" s="1"/>
  <c r="BV343" i="35"/>
  <c r="BW343" i="35" s="1"/>
  <c r="BV342" i="35"/>
  <c r="BV341" i="35"/>
  <c r="BV340" i="35"/>
  <c r="BW340" i="35" s="1"/>
  <c r="BV339" i="35"/>
  <c r="BV338" i="35"/>
  <c r="BV337" i="35"/>
  <c r="CA337" i="35" s="1"/>
  <c r="BV336" i="35"/>
  <c r="CA336" i="35" s="1"/>
  <c r="BV335" i="35"/>
  <c r="CA335" i="35" s="1"/>
  <c r="BV334" i="35"/>
  <c r="BV333" i="35"/>
  <c r="BW333" i="35" s="1"/>
  <c r="BV332" i="35"/>
  <c r="BV331" i="35"/>
  <c r="BW331" i="35" s="1"/>
  <c r="BV330" i="35"/>
  <c r="BV329" i="35"/>
  <c r="BV328" i="35"/>
  <c r="BY328" i="35" s="1"/>
  <c r="BV327" i="35"/>
  <c r="BW327" i="35" s="1"/>
  <c r="BV326" i="35"/>
  <c r="BV325" i="35"/>
  <c r="BV324" i="35"/>
  <c r="BY324" i="35" s="1"/>
  <c r="BV323" i="35"/>
  <c r="BV322" i="35"/>
  <c r="BV321" i="35"/>
  <c r="BV320" i="35"/>
  <c r="BV319" i="35"/>
  <c r="BV318" i="35"/>
  <c r="BV317" i="35"/>
  <c r="BW317" i="35" s="1"/>
  <c r="BV316" i="35"/>
  <c r="BW316" i="35" s="1"/>
  <c r="BV315" i="35"/>
  <c r="BW315" i="35" s="1"/>
  <c r="BV314" i="35"/>
  <c r="BV313" i="35"/>
  <c r="BV312" i="35"/>
  <c r="BV311" i="35"/>
  <c r="BV310" i="35"/>
  <c r="BV309" i="35"/>
  <c r="BV308" i="35"/>
  <c r="BY308" i="35" s="1"/>
  <c r="BV307" i="35"/>
  <c r="BW307" i="35" s="1"/>
  <c r="BV306" i="35"/>
  <c r="BV305" i="35"/>
  <c r="BV304" i="35"/>
  <c r="BV303" i="35"/>
  <c r="BV302" i="35"/>
  <c r="BV301" i="35"/>
  <c r="BV300" i="35"/>
  <c r="BV299" i="35"/>
  <c r="BW299" i="35" s="1"/>
  <c r="BV298" i="35"/>
  <c r="BV297" i="35"/>
  <c r="BV296" i="35"/>
  <c r="BV295" i="35"/>
  <c r="BV294" i="35"/>
  <c r="BV293" i="35"/>
  <c r="BV292" i="35"/>
  <c r="BV291" i="35"/>
  <c r="BV290" i="35"/>
  <c r="BV289" i="35"/>
  <c r="BV288" i="35"/>
  <c r="BY288" i="35" s="1"/>
  <c r="BV287" i="35"/>
  <c r="BW287" i="35" s="1"/>
  <c r="BV286" i="35"/>
  <c r="BV285" i="35"/>
  <c r="BV284" i="35"/>
  <c r="BV283" i="35"/>
  <c r="BW283" i="35" s="1"/>
  <c r="BV282" i="35"/>
  <c r="BV281" i="35"/>
  <c r="BV280" i="35"/>
  <c r="CA280" i="35" s="1"/>
  <c r="BV279" i="35"/>
  <c r="BV278" i="35"/>
  <c r="BV277" i="35"/>
  <c r="BV276" i="35"/>
  <c r="BV275" i="35"/>
  <c r="BW275" i="35" s="1"/>
  <c r="BV274" i="35"/>
  <c r="BV273" i="35"/>
  <c r="BV272" i="35"/>
  <c r="BV271" i="35"/>
  <c r="BV270" i="35"/>
  <c r="BV269" i="35"/>
  <c r="BW269" i="35" s="1"/>
  <c r="BV268" i="35"/>
  <c r="BV267" i="35"/>
  <c r="BV266" i="35"/>
  <c r="BV265" i="35"/>
  <c r="BW265" i="35" s="1"/>
  <c r="BV264" i="35"/>
  <c r="BV263" i="35"/>
  <c r="BV262" i="35"/>
  <c r="BV261" i="35"/>
  <c r="BV260" i="35"/>
  <c r="BV259" i="35"/>
  <c r="BY259" i="35" s="1"/>
  <c r="BV258" i="35"/>
  <c r="BV257" i="35"/>
  <c r="BV256" i="35"/>
  <c r="BV255" i="35"/>
  <c r="BV254" i="35"/>
  <c r="BV253" i="35"/>
  <c r="BW253" i="35" s="1"/>
  <c r="BV252" i="35"/>
  <c r="BV251" i="35"/>
  <c r="BW251" i="35" s="1"/>
  <c r="BV250" i="35"/>
  <c r="BV249" i="35"/>
  <c r="BW249" i="35" s="1"/>
  <c r="BV248" i="35"/>
  <c r="BV247" i="35"/>
  <c r="BV246" i="35"/>
  <c r="BV245" i="35"/>
  <c r="BV244" i="35"/>
  <c r="BV243" i="35"/>
  <c r="BV242" i="35"/>
  <c r="BV241" i="35"/>
  <c r="BW241" i="35" s="1"/>
  <c r="BV240" i="35"/>
  <c r="BV239" i="35"/>
  <c r="BV238" i="35"/>
  <c r="BV237" i="35"/>
  <c r="BV236" i="35"/>
  <c r="BV235" i="35"/>
  <c r="BW235" i="35" s="1"/>
  <c r="BV234" i="35"/>
  <c r="BV233" i="35"/>
  <c r="BV232" i="35"/>
  <c r="BV231" i="35"/>
  <c r="BY231" i="35" s="1"/>
  <c r="BV230" i="35"/>
  <c r="BV229" i="35"/>
  <c r="BV228" i="35"/>
  <c r="BY228" i="35" s="1"/>
  <c r="BV227" i="35"/>
  <c r="BV226" i="35"/>
  <c r="BV225" i="35"/>
  <c r="CA225" i="35" s="1"/>
  <c r="BV224" i="35"/>
  <c r="BY224" i="35" s="1"/>
  <c r="BV223" i="35"/>
  <c r="BV222" i="35"/>
  <c r="BV221" i="35"/>
  <c r="BW221" i="35" s="1"/>
  <c r="BV220" i="35"/>
  <c r="BV219" i="35"/>
  <c r="BW219" i="35" s="1"/>
  <c r="BV218" i="35"/>
  <c r="BV217" i="35"/>
  <c r="BV216" i="35"/>
  <c r="BY216" i="35" s="1"/>
  <c r="BV215" i="35"/>
  <c r="BW215" i="35" s="1"/>
  <c r="BV214" i="35"/>
  <c r="BV213" i="35"/>
  <c r="BW213" i="35" s="1"/>
  <c r="BV212" i="35"/>
  <c r="BY212" i="35" s="1"/>
  <c r="BV211" i="35"/>
  <c r="BW211" i="35" s="1"/>
  <c r="BV210" i="35"/>
  <c r="BV209" i="35"/>
  <c r="BW209" i="35" s="1"/>
  <c r="BV208" i="35"/>
  <c r="BY208" i="35" s="1"/>
  <c r="BV207" i="35"/>
  <c r="BV206" i="35"/>
  <c r="BV205" i="35"/>
  <c r="BV204" i="35"/>
  <c r="BV203" i="35"/>
  <c r="BY203" i="35" s="1"/>
  <c r="BV202" i="35"/>
  <c r="BV201" i="35"/>
  <c r="BV200" i="35"/>
  <c r="BV199" i="35"/>
  <c r="BV198" i="35"/>
  <c r="BV197" i="35"/>
  <c r="BV196" i="35"/>
  <c r="BV195" i="35"/>
  <c r="BV194" i="35"/>
  <c r="CA194" i="35" s="1"/>
  <c r="BV193" i="35"/>
  <c r="BV192" i="35"/>
  <c r="BV191" i="35"/>
  <c r="BV190" i="35"/>
  <c r="CA190" i="35" s="1"/>
  <c r="BV189" i="35"/>
  <c r="BV188" i="35"/>
  <c r="BV187" i="35"/>
  <c r="BV186" i="35"/>
  <c r="BV185" i="35"/>
  <c r="BV184" i="35"/>
  <c r="BV183" i="35"/>
  <c r="BV182" i="35"/>
  <c r="BV181" i="35"/>
  <c r="BW181" i="35" s="1"/>
  <c r="BV180" i="35"/>
  <c r="BV179" i="35"/>
  <c r="BV178" i="35"/>
  <c r="BV177" i="35"/>
  <c r="BV176" i="35"/>
  <c r="BV175" i="35"/>
  <c r="BV174" i="35"/>
  <c r="BW174" i="35" s="1"/>
  <c r="BV173" i="35"/>
  <c r="BW173" i="35" s="1"/>
  <c r="BV172" i="35"/>
  <c r="BV171" i="35"/>
  <c r="BV170" i="35"/>
  <c r="BV169" i="35"/>
  <c r="BV168" i="35"/>
  <c r="BV167" i="35"/>
  <c r="BV166" i="35"/>
  <c r="BV165" i="35"/>
  <c r="BW165" i="35" s="1"/>
  <c r="BV164" i="35"/>
  <c r="BV163" i="35"/>
  <c r="BV162" i="35"/>
  <c r="BV161" i="35"/>
  <c r="BV160" i="35"/>
  <c r="BV159" i="35"/>
  <c r="BV158" i="35"/>
  <c r="BY158" i="35" s="1"/>
  <c r="BV157" i="35"/>
  <c r="CA157" i="35" s="1"/>
  <c r="BV156" i="35"/>
  <c r="BV155" i="35"/>
  <c r="BV154" i="35"/>
  <c r="CA154" i="35" s="1"/>
  <c r="BV153" i="35"/>
  <c r="BW153" i="35" s="1"/>
  <c r="BV152" i="35"/>
  <c r="BY152" i="35" s="1"/>
  <c r="BV151" i="35"/>
  <c r="BV150" i="35"/>
  <c r="BV149" i="35"/>
  <c r="CA149" i="35" s="1"/>
  <c r="BV148" i="35"/>
  <c r="CA148" i="35" s="1"/>
  <c r="BV147" i="35"/>
  <c r="BV146" i="35"/>
  <c r="BW146" i="35" s="1"/>
  <c r="BV145" i="35"/>
  <c r="CA145" i="35" s="1"/>
  <c r="BV144" i="35"/>
  <c r="CA144" i="35" s="1"/>
  <c r="BV143" i="35"/>
  <c r="BV142" i="35"/>
  <c r="BV141" i="35"/>
  <c r="BY141" i="35" s="1"/>
  <c r="BV140" i="35"/>
  <c r="BV139" i="35"/>
  <c r="BV138" i="35"/>
  <c r="BV137" i="35"/>
  <c r="BV136" i="35"/>
  <c r="BV135" i="35"/>
  <c r="BV134" i="35"/>
  <c r="BV133" i="35"/>
  <c r="CA133" i="35" s="1"/>
  <c r="BV132" i="35"/>
  <c r="CA132" i="35" s="1"/>
  <c r="BV131" i="35"/>
  <c r="BW131" i="35" s="1"/>
  <c r="BV130" i="35"/>
  <c r="BV129" i="35"/>
  <c r="BV128" i="35"/>
  <c r="BV127" i="35"/>
  <c r="BW127" i="35" s="1"/>
  <c r="BV126" i="35"/>
  <c r="BV125" i="35"/>
  <c r="BW125" i="35" s="1"/>
  <c r="BV124" i="35"/>
  <c r="BV123" i="35"/>
  <c r="BW123" i="35" s="1"/>
  <c r="BV122" i="35"/>
  <c r="BV121" i="35"/>
  <c r="BV120" i="35"/>
  <c r="BV119" i="35"/>
  <c r="BW119" i="35" s="1"/>
  <c r="BV118" i="35"/>
  <c r="BV117" i="35"/>
  <c r="BV116" i="35"/>
  <c r="BV115" i="35"/>
  <c r="BW115" i="35" s="1"/>
  <c r="BV114" i="35"/>
  <c r="BV113" i="35"/>
  <c r="BV112" i="35"/>
  <c r="BV111" i="35"/>
  <c r="BV110" i="35"/>
  <c r="BV109" i="35"/>
  <c r="BV108" i="35"/>
  <c r="BV107" i="35"/>
  <c r="BV106" i="35"/>
  <c r="BV105" i="35"/>
  <c r="BV104" i="35"/>
  <c r="BV103" i="35"/>
  <c r="BV102" i="35"/>
  <c r="BV101" i="35"/>
  <c r="BV100" i="35"/>
  <c r="BV99" i="35"/>
  <c r="BV98" i="35"/>
  <c r="BV97" i="35"/>
  <c r="BV96" i="35"/>
  <c r="BV95" i="35"/>
  <c r="BV94" i="35"/>
  <c r="BV93" i="35"/>
  <c r="BV92" i="35"/>
  <c r="BY92" i="35" s="1"/>
  <c r="BV91" i="35"/>
  <c r="BW91" i="35" s="1"/>
  <c r="BV90" i="35"/>
  <c r="BV89" i="35"/>
  <c r="BW89" i="35" s="1"/>
  <c r="BV88" i="35"/>
  <c r="BY88" i="35" s="1"/>
  <c r="BV87" i="35"/>
  <c r="BW87" i="35" s="1"/>
  <c r="BV86" i="35"/>
  <c r="BV85" i="35"/>
  <c r="BV84" i="35"/>
  <c r="BV83" i="35"/>
  <c r="BV82" i="35"/>
  <c r="BV81" i="35"/>
  <c r="BV80" i="35"/>
  <c r="BW80" i="35" s="1"/>
  <c r="BV79" i="35"/>
  <c r="BV78" i="35"/>
  <c r="BV77" i="35"/>
  <c r="BV76" i="35"/>
  <c r="BV75" i="35"/>
  <c r="BV74" i="35"/>
  <c r="BV73" i="35"/>
  <c r="BW73" i="35" s="1"/>
  <c r="BV72" i="35"/>
  <c r="BY72" i="35" s="1"/>
  <c r="BV71" i="35"/>
  <c r="BV70" i="35"/>
  <c r="BV69" i="35"/>
  <c r="BV68" i="35"/>
  <c r="BV67" i="35"/>
  <c r="BV66" i="35"/>
  <c r="BV65" i="35"/>
  <c r="BV64" i="35"/>
  <c r="BV63" i="35"/>
  <c r="BV62" i="35"/>
  <c r="BV61" i="35"/>
  <c r="BW61" i="35" s="1"/>
  <c r="BV60" i="35"/>
  <c r="BV59" i="35"/>
  <c r="BW59" i="35" s="1"/>
  <c r="BV58" i="35"/>
  <c r="BV57" i="35"/>
  <c r="BV56" i="35"/>
  <c r="BV55" i="35"/>
  <c r="BW55" i="35" s="1"/>
  <c r="BV54" i="35"/>
  <c r="BV53" i="35"/>
  <c r="BV52" i="35"/>
  <c r="BV51" i="35"/>
  <c r="BV50" i="35"/>
  <c r="BV49" i="35"/>
  <c r="BV48" i="35"/>
  <c r="BV47" i="35"/>
  <c r="BV46" i="35"/>
  <c r="BV45" i="35"/>
  <c r="BV44" i="35"/>
  <c r="BY44" i="35" s="1"/>
  <c r="BV43" i="35"/>
  <c r="BV42" i="35"/>
  <c r="BV41" i="35"/>
  <c r="BV40" i="35"/>
  <c r="BY40" i="35" s="1"/>
  <c r="BV39" i="35"/>
  <c r="BV38" i="35"/>
  <c r="BV37" i="35"/>
  <c r="BV36" i="35"/>
  <c r="BV35" i="35"/>
  <c r="BV34" i="35"/>
  <c r="BV33" i="35"/>
  <c r="BV32" i="35"/>
  <c r="BV31" i="35"/>
  <c r="BV30" i="35"/>
  <c r="BV29" i="35"/>
  <c r="BW29" i="35" s="1"/>
  <c r="BV28" i="35"/>
  <c r="BV27" i="35"/>
  <c r="BV26" i="35"/>
  <c r="BV25" i="35"/>
  <c r="BV24" i="35"/>
  <c r="BV23" i="35"/>
  <c r="BV22" i="35"/>
  <c r="BV21" i="35"/>
  <c r="BV20" i="35"/>
  <c r="BV19" i="35"/>
  <c r="BW19" i="35" s="1"/>
  <c r="BV18" i="35"/>
  <c r="BV17" i="35"/>
  <c r="BV16" i="35"/>
  <c r="BV15" i="35"/>
  <c r="BV14" i="35"/>
  <c r="BV13" i="35"/>
  <c r="BY13" i="35" s="1"/>
  <c r="BV12" i="35"/>
  <c r="BV11" i="35"/>
  <c r="BV10" i="35"/>
  <c r="BV9" i="35"/>
  <c r="BV8" i="35"/>
  <c r="BV7" i="35"/>
  <c r="BH506" i="35"/>
  <c r="BH505" i="35"/>
  <c r="BM505" i="35" s="1"/>
  <c r="BH504" i="35"/>
  <c r="BH503" i="35"/>
  <c r="BM503" i="35" s="1"/>
  <c r="BH502" i="35"/>
  <c r="BH501" i="35"/>
  <c r="BM501" i="35" s="1"/>
  <c r="BH500" i="35"/>
  <c r="BH499" i="35"/>
  <c r="BM499" i="35" s="1"/>
  <c r="BH498" i="35"/>
  <c r="BH497" i="35"/>
  <c r="BM497" i="35" s="1"/>
  <c r="BH496" i="35"/>
  <c r="BH495" i="35"/>
  <c r="BH494" i="35"/>
  <c r="BH493" i="35"/>
  <c r="BM493" i="35" s="1"/>
  <c r="BH492" i="35"/>
  <c r="BI492" i="35" s="1"/>
  <c r="BH491" i="35"/>
  <c r="BK491" i="35" s="1"/>
  <c r="BH490" i="35"/>
  <c r="BH489" i="35"/>
  <c r="BM489" i="35" s="1"/>
  <c r="BH488" i="35"/>
  <c r="BH487" i="35"/>
  <c r="BH486" i="35"/>
  <c r="BH485" i="35"/>
  <c r="BM485" i="35" s="1"/>
  <c r="BH484" i="35"/>
  <c r="BH483" i="35"/>
  <c r="BH482" i="35"/>
  <c r="BH481" i="35"/>
  <c r="BM481" i="35" s="1"/>
  <c r="BH480" i="35"/>
  <c r="BI480" i="35" s="1"/>
  <c r="BH479" i="35"/>
  <c r="BK479" i="35" s="1"/>
  <c r="BH478" i="35"/>
  <c r="BH477" i="35"/>
  <c r="BM477" i="35" s="1"/>
  <c r="BH476" i="35"/>
  <c r="BH475" i="35"/>
  <c r="BM475" i="35" s="1"/>
  <c r="BH474" i="35"/>
  <c r="BK474" i="35" s="1"/>
  <c r="BH473" i="35"/>
  <c r="BM473" i="35" s="1"/>
  <c r="BH472" i="35"/>
  <c r="BH471" i="35"/>
  <c r="BM471" i="35" s="1"/>
  <c r="BH470" i="35"/>
  <c r="BK470" i="35" s="1"/>
  <c r="BH469" i="35"/>
  <c r="BM469" i="35" s="1"/>
  <c r="BH468" i="35"/>
  <c r="BH467" i="35"/>
  <c r="BH466" i="35"/>
  <c r="BK466" i="35" s="1"/>
  <c r="BH465" i="35"/>
  <c r="BM465" i="35" s="1"/>
  <c r="BH464" i="35"/>
  <c r="BH463" i="35"/>
  <c r="BH462" i="35"/>
  <c r="BH461" i="35"/>
  <c r="BM461" i="35" s="1"/>
  <c r="BH460" i="35"/>
  <c r="BH459" i="35"/>
  <c r="BH458" i="35"/>
  <c r="BH457" i="35"/>
  <c r="BM457" i="35" s="1"/>
  <c r="BH456" i="35"/>
  <c r="BM456" i="35" s="1"/>
  <c r="BH455" i="35"/>
  <c r="BH454" i="35"/>
  <c r="BH453" i="35"/>
  <c r="BM453" i="35" s="1"/>
  <c r="BH452" i="35"/>
  <c r="BH451" i="35"/>
  <c r="BH450" i="35"/>
  <c r="BH449" i="35"/>
  <c r="BH448" i="35"/>
  <c r="BK448" i="35" s="1"/>
  <c r="BH447" i="35"/>
  <c r="BI447" i="35" s="1"/>
  <c r="BH446" i="35"/>
  <c r="BH445" i="35"/>
  <c r="BH444" i="35"/>
  <c r="BH443" i="35"/>
  <c r="BH442" i="35"/>
  <c r="BH441" i="35"/>
  <c r="BH440" i="35"/>
  <c r="BH439" i="35"/>
  <c r="BH438" i="35"/>
  <c r="BH437" i="35"/>
  <c r="BH436" i="35"/>
  <c r="BH435" i="35"/>
  <c r="BH434" i="35"/>
  <c r="BH433" i="35"/>
  <c r="BH432" i="35"/>
  <c r="BI432" i="35" s="1"/>
  <c r="BH431" i="35"/>
  <c r="BH430" i="35"/>
  <c r="BH429" i="35"/>
  <c r="BH428" i="35"/>
  <c r="BM428" i="35" s="1"/>
  <c r="BH427" i="35"/>
  <c r="BH426" i="35"/>
  <c r="BH425" i="35"/>
  <c r="BH424" i="35"/>
  <c r="BH423" i="35"/>
  <c r="BH422" i="35"/>
  <c r="BI422" i="35" s="1"/>
  <c r="BH421" i="35"/>
  <c r="BH420" i="35"/>
  <c r="BI420" i="35" s="1"/>
  <c r="BH419" i="35"/>
  <c r="BI419" i="35" s="1"/>
  <c r="BH418" i="35"/>
  <c r="BH417" i="35"/>
  <c r="BH416" i="35"/>
  <c r="BH415" i="35"/>
  <c r="BH414" i="35"/>
  <c r="BI414" i="35" s="1"/>
  <c r="BH413" i="35"/>
  <c r="BH412" i="35"/>
  <c r="BI412" i="35" s="1"/>
  <c r="BH411" i="35"/>
  <c r="BH410" i="35"/>
  <c r="BH409" i="35"/>
  <c r="BH408" i="35"/>
  <c r="BK408" i="35" s="1"/>
  <c r="BH407" i="35"/>
  <c r="BH406" i="35"/>
  <c r="BH405" i="35"/>
  <c r="BH404" i="35"/>
  <c r="BM404" i="35" s="1"/>
  <c r="BH403" i="35"/>
  <c r="BH402" i="35"/>
  <c r="BH401" i="35"/>
  <c r="BH400" i="35"/>
  <c r="BI400" i="35" s="1"/>
  <c r="BH399" i="35"/>
  <c r="BH398" i="35"/>
  <c r="BH397" i="35"/>
  <c r="BH396" i="35"/>
  <c r="BI396" i="35" s="1"/>
  <c r="BH395" i="35"/>
  <c r="BH394" i="35"/>
  <c r="BH393" i="35"/>
  <c r="BH392" i="35"/>
  <c r="BI392" i="35" s="1"/>
  <c r="BH391" i="35"/>
  <c r="BH390" i="35"/>
  <c r="BH389" i="35"/>
  <c r="BH388" i="35"/>
  <c r="BH387" i="35"/>
  <c r="BH386" i="35"/>
  <c r="BH385" i="35"/>
  <c r="BH384" i="35"/>
  <c r="BH383" i="35"/>
  <c r="BH382" i="35"/>
  <c r="BH381" i="35"/>
  <c r="BH380" i="35"/>
  <c r="BH379" i="35"/>
  <c r="BM379" i="35" s="1"/>
  <c r="BH378" i="35"/>
  <c r="BH377" i="35"/>
  <c r="BH376" i="35"/>
  <c r="BK376" i="35" s="1"/>
  <c r="BH375" i="35"/>
  <c r="BH374" i="35"/>
  <c r="BH373" i="35"/>
  <c r="BH372" i="35"/>
  <c r="BI372" i="35" s="1"/>
  <c r="BH371" i="35"/>
  <c r="BK371" i="35" s="1"/>
  <c r="BH370" i="35"/>
  <c r="BI370" i="35" s="1"/>
  <c r="BH369" i="35"/>
  <c r="BK369" i="35" s="1"/>
  <c r="BH368" i="35"/>
  <c r="BH367" i="35"/>
  <c r="BM367" i="35" s="1"/>
  <c r="BH366" i="35"/>
  <c r="BI366" i="35" s="1"/>
  <c r="BH365" i="35"/>
  <c r="BM365" i="35" s="1"/>
  <c r="BH364" i="35"/>
  <c r="BI364" i="35" s="1"/>
  <c r="BH363" i="35"/>
  <c r="BH362" i="35"/>
  <c r="BI362" i="35" s="1"/>
  <c r="BH361" i="35"/>
  <c r="BI361" i="35" s="1"/>
  <c r="BH360" i="35"/>
  <c r="BM360" i="35" s="1"/>
  <c r="BH359" i="35"/>
  <c r="BK359" i="35" s="1"/>
  <c r="BH358" i="35"/>
  <c r="BI358" i="35" s="1"/>
  <c r="BH357" i="35"/>
  <c r="BK357" i="35" s="1"/>
  <c r="BH356" i="35"/>
  <c r="BH355" i="35"/>
  <c r="BH354" i="35"/>
  <c r="BH353" i="35"/>
  <c r="BH352" i="35"/>
  <c r="BH351" i="35"/>
  <c r="BM351" i="35" s="1"/>
  <c r="BH350" i="35"/>
  <c r="BH349" i="35"/>
  <c r="BM349" i="35" s="1"/>
  <c r="BH348" i="35"/>
  <c r="BI348" i="35" s="1"/>
  <c r="BH347" i="35"/>
  <c r="BM347" i="35" s="1"/>
  <c r="BH346" i="35"/>
  <c r="BI346" i="35" s="1"/>
  <c r="BH345" i="35"/>
  <c r="BM345" i="35" s="1"/>
  <c r="BH344" i="35"/>
  <c r="BH343" i="35"/>
  <c r="BM343" i="35" s="1"/>
  <c r="BH342" i="35"/>
  <c r="BH341" i="35"/>
  <c r="BM341" i="35" s="1"/>
  <c r="BH340" i="35"/>
  <c r="BI340" i="35" s="1"/>
  <c r="BH339" i="35"/>
  <c r="BM339" i="35" s="1"/>
  <c r="BH338" i="35"/>
  <c r="BI338" i="35" s="1"/>
  <c r="BH337" i="35"/>
  <c r="BM337" i="35" s="1"/>
  <c r="BH336" i="35"/>
  <c r="BH335" i="35"/>
  <c r="BM335" i="35" s="1"/>
  <c r="BH334" i="35"/>
  <c r="BH333" i="35"/>
  <c r="BM333" i="35" s="1"/>
  <c r="BH332" i="35"/>
  <c r="BI332" i="35" s="1"/>
  <c r="BH331" i="35"/>
  <c r="BM331" i="35" s="1"/>
  <c r="BH330" i="35"/>
  <c r="BH329" i="35"/>
  <c r="BM329" i="35" s="1"/>
  <c r="BH328" i="35"/>
  <c r="BH327" i="35"/>
  <c r="BM327" i="35" s="1"/>
  <c r="BH326" i="35"/>
  <c r="BH325" i="35"/>
  <c r="BM325" i="35" s="1"/>
  <c r="BH324" i="35"/>
  <c r="BI324" i="35" s="1"/>
  <c r="BH323" i="35"/>
  <c r="BM323" i="35" s="1"/>
  <c r="BH322" i="35"/>
  <c r="BI322" i="35" s="1"/>
  <c r="BH321" i="35"/>
  <c r="BM321" i="35" s="1"/>
  <c r="BH320" i="35"/>
  <c r="BH319" i="35"/>
  <c r="BM319" i="35" s="1"/>
  <c r="BH318" i="35"/>
  <c r="BH317" i="35"/>
  <c r="BM317" i="35" s="1"/>
  <c r="BH316" i="35"/>
  <c r="BH315" i="35"/>
  <c r="BM315" i="35" s="1"/>
  <c r="BH314" i="35"/>
  <c r="BK314" i="35" s="1"/>
  <c r="BH313" i="35"/>
  <c r="BM313" i="35" s="1"/>
  <c r="BH312" i="35"/>
  <c r="BH311" i="35"/>
  <c r="BH310" i="35"/>
  <c r="BK310" i="35" s="1"/>
  <c r="BH309" i="35"/>
  <c r="BM309" i="35" s="1"/>
  <c r="BH308" i="35"/>
  <c r="BH307" i="35"/>
  <c r="BM307" i="35" s="1"/>
  <c r="BH306" i="35"/>
  <c r="BK306" i="35" s="1"/>
  <c r="BH305" i="35"/>
  <c r="BM305" i="35" s="1"/>
  <c r="BH304" i="35"/>
  <c r="BH303" i="35"/>
  <c r="BM303" i="35" s="1"/>
  <c r="BH302" i="35"/>
  <c r="BK302" i="35" s="1"/>
  <c r="BH301" i="35"/>
  <c r="BM301" i="35" s="1"/>
  <c r="BH300" i="35"/>
  <c r="BH299" i="35"/>
  <c r="BI299" i="35" s="1"/>
  <c r="BH298" i="35"/>
  <c r="BK298" i="35" s="1"/>
  <c r="BH297" i="35"/>
  <c r="BH296" i="35"/>
  <c r="BH295" i="35"/>
  <c r="BH294" i="35"/>
  <c r="BH293" i="35"/>
  <c r="BH292" i="35"/>
  <c r="BH291" i="35"/>
  <c r="BH290" i="35"/>
  <c r="BH289" i="35"/>
  <c r="BH288" i="35"/>
  <c r="BH287" i="35"/>
  <c r="BH286" i="35"/>
  <c r="BH285" i="35"/>
  <c r="BK285" i="35" s="1"/>
  <c r="BH284" i="35"/>
  <c r="BH283" i="35"/>
  <c r="BH282" i="35"/>
  <c r="BH281" i="35"/>
  <c r="BH280" i="35"/>
  <c r="BM280" i="35" s="1"/>
  <c r="BH279" i="35"/>
  <c r="BH278" i="35"/>
  <c r="BH277" i="35"/>
  <c r="BH276" i="35"/>
  <c r="BM276" i="35" s="1"/>
  <c r="BH275" i="35"/>
  <c r="BH274" i="35"/>
  <c r="BH273" i="35"/>
  <c r="BH272" i="35"/>
  <c r="BH271" i="35"/>
  <c r="BK271" i="35" s="1"/>
  <c r="BH270" i="35"/>
  <c r="BH269" i="35"/>
  <c r="BH268" i="35"/>
  <c r="BH267" i="35"/>
  <c r="BH266" i="35"/>
  <c r="BH265" i="35"/>
  <c r="BH264" i="35"/>
  <c r="BH263" i="35"/>
  <c r="BH262" i="35"/>
  <c r="BH261" i="35"/>
  <c r="BH260" i="35"/>
  <c r="BH259" i="35"/>
  <c r="BI259" i="35" s="1"/>
  <c r="BH258" i="35"/>
  <c r="BH257" i="35"/>
  <c r="BI257" i="35" s="1"/>
  <c r="BH256" i="35"/>
  <c r="BI256" i="35" s="1"/>
  <c r="BH255" i="35"/>
  <c r="BH254" i="35"/>
  <c r="BH253" i="35"/>
  <c r="BH252" i="35"/>
  <c r="BH251" i="35"/>
  <c r="BH250" i="35"/>
  <c r="BH249" i="35"/>
  <c r="BI249" i="35" s="1"/>
  <c r="BH248" i="35"/>
  <c r="BH247" i="35"/>
  <c r="BH246" i="35"/>
  <c r="BH245" i="35"/>
  <c r="BH244" i="35"/>
  <c r="BH243" i="35"/>
  <c r="BH242" i="35"/>
  <c r="BH241" i="35"/>
  <c r="BI241" i="35" s="1"/>
  <c r="BH240" i="35"/>
  <c r="BH239" i="35"/>
  <c r="BH238" i="35"/>
  <c r="BH237" i="35"/>
  <c r="BH236" i="35"/>
  <c r="BH235" i="35"/>
  <c r="BI235" i="35" s="1"/>
  <c r="BH234" i="35"/>
  <c r="BH233" i="35"/>
  <c r="BH232" i="35"/>
  <c r="BH231" i="35"/>
  <c r="BH230" i="35"/>
  <c r="BH229" i="35"/>
  <c r="BH228" i="35"/>
  <c r="BI228" i="35" s="1"/>
  <c r="BH227" i="35"/>
  <c r="BI227" i="35" s="1"/>
  <c r="BH226" i="35"/>
  <c r="BH225" i="35"/>
  <c r="BI225" i="35" s="1"/>
  <c r="BH224" i="35"/>
  <c r="BH223" i="35"/>
  <c r="BH222" i="35"/>
  <c r="BH221" i="35"/>
  <c r="BH220" i="35"/>
  <c r="BH219" i="35"/>
  <c r="BI219" i="35" s="1"/>
  <c r="BH218" i="35"/>
  <c r="BH217" i="35"/>
  <c r="BH216" i="35"/>
  <c r="BH215" i="35"/>
  <c r="BH214" i="35"/>
  <c r="BH213" i="35"/>
  <c r="BI213" i="35" s="1"/>
  <c r="BH212" i="35"/>
  <c r="BH211" i="35"/>
  <c r="BI211" i="35" s="1"/>
  <c r="BH210" i="35"/>
  <c r="BH209" i="35"/>
  <c r="BI209" i="35" s="1"/>
  <c r="BH208" i="35"/>
  <c r="BH207" i="35"/>
  <c r="BH206" i="35"/>
  <c r="BH205" i="35"/>
  <c r="BH204" i="35"/>
  <c r="BH203" i="35"/>
  <c r="BI203" i="35" s="1"/>
  <c r="BH202" i="35"/>
  <c r="BK202" i="35" s="1"/>
  <c r="BH201" i="35"/>
  <c r="BH200" i="35"/>
  <c r="BH199" i="35"/>
  <c r="BH198" i="35"/>
  <c r="BH197" i="35"/>
  <c r="BH196" i="35"/>
  <c r="BH195" i="35"/>
  <c r="BH194" i="35"/>
  <c r="BH193" i="35"/>
  <c r="BH192" i="35"/>
  <c r="BH191" i="35"/>
  <c r="BH190" i="35"/>
  <c r="BH189" i="35"/>
  <c r="BH188" i="35"/>
  <c r="BH187" i="35"/>
  <c r="BH186" i="35"/>
  <c r="BH185" i="35"/>
  <c r="BH184" i="35"/>
  <c r="BH183" i="35"/>
  <c r="BH182" i="35"/>
  <c r="BH181" i="35"/>
  <c r="BH180" i="35"/>
  <c r="BH179" i="35"/>
  <c r="BH178" i="35"/>
  <c r="BH177" i="35"/>
  <c r="BH176" i="35"/>
  <c r="BH175" i="35"/>
  <c r="BH174" i="35"/>
  <c r="BH173" i="35"/>
  <c r="BH172" i="35"/>
  <c r="BH171" i="35"/>
  <c r="BK171" i="35" s="1"/>
  <c r="BH170" i="35"/>
  <c r="BH169" i="35"/>
  <c r="BH168" i="35"/>
  <c r="BH167" i="35"/>
  <c r="BH166" i="35"/>
  <c r="BH165" i="35"/>
  <c r="BH164" i="35"/>
  <c r="BH163" i="35"/>
  <c r="BH162" i="35"/>
  <c r="BH161" i="35"/>
  <c r="BH160" i="35"/>
  <c r="BH159" i="35"/>
  <c r="BH158" i="35"/>
  <c r="BH157" i="35"/>
  <c r="BH156" i="35"/>
  <c r="BH155" i="35"/>
  <c r="BH154" i="35"/>
  <c r="BH153" i="35"/>
  <c r="BH152" i="35"/>
  <c r="BM152" i="35" s="1"/>
  <c r="BH151" i="35"/>
  <c r="BH150" i="35"/>
  <c r="BH149" i="35"/>
  <c r="BH148" i="35"/>
  <c r="BM148" i="35" s="1"/>
  <c r="BH147" i="35"/>
  <c r="BH146" i="35"/>
  <c r="BH145" i="35"/>
  <c r="BH144" i="35"/>
  <c r="BM144" i="35" s="1"/>
  <c r="BH143" i="35"/>
  <c r="BK143" i="35" s="1"/>
  <c r="BH142" i="35"/>
  <c r="BH141" i="35"/>
  <c r="BH140" i="35"/>
  <c r="BM140" i="35" s="1"/>
  <c r="BH139" i="35"/>
  <c r="BH138" i="35"/>
  <c r="BH137" i="35"/>
  <c r="BH136" i="35"/>
  <c r="BH135" i="35"/>
  <c r="BH134" i="35"/>
  <c r="BH133" i="35"/>
  <c r="BH132" i="35"/>
  <c r="BH131" i="35"/>
  <c r="BI131" i="35" s="1"/>
  <c r="BH130" i="35"/>
  <c r="BH129" i="35"/>
  <c r="BM129" i="35" s="1"/>
  <c r="BH128" i="35"/>
  <c r="BK128" i="35" s="1"/>
  <c r="BH127" i="35"/>
  <c r="BI127" i="35" s="1"/>
  <c r="BH126" i="35"/>
  <c r="BH125" i="35"/>
  <c r="BK125" i="35" s="1"/>
  <c r="BH124" i="35"/>
  <c r="BH123" i="35"/>
  <c r="BH122" i="35"/>
  <c r="BH121" i="35"/>
  <c r="BH120" i="35"/>
  <c r="BH119" i="35"/>
  <c r="BH118" i="35"/>
  <c r="BH117" i="35"/>
  <c r="BH116" i="35"/>
  <c r="BH115" i="35"/>
  <c r="BK115" i="35" s="1"/>
  <c r="BH114" i="35"/>
  <c r="BH113" i="35"/>
  <c r="BK113" i="35" s="1"/>
  <c r="BH112" i="35"/>
  <c r="BH111" i="35"/>
  <c r="BH110" i="35"/>
  <c r="BH109" i="35"/>
  <c r="BH108" i="35"/>
  <c r="BK108" i="35" s="1"/>
  <c r="BH107" i="35"/>
  <c r="BH106" i="35"/>
  <c r="BI106" i="35" s="1"/>
  <c r="BH105" i="35"/>
  <c r="BH104" i="35"/>
  <c r="BH103" i="35"/>
  <c r="BH102" i="35"/>
  <c r="BH101" i="35"/>
  <c r="BH100" i="35"/>
  <c r="BK100" i="35" s="1"/>
  <c r="BH99" i="35"/>
  <c r="BM99" i="35" s="1"/>
  <c r="BH98" i="35"/>
  <c r="BH97" i="35"/>
  <c r="BH96" i="35"/>
  <c r="BI96" i="35" s="1"/>
  <c r="BH95" i="35"/>
  <c r="BH94" i="35"/>
  <c r="BK94" i="35" s="1"/>
  <c r="BH93" i="35"/>
  <c r="BH92" i="35"/>
  <c r="BI92" i="35" s="1"/>
  <c r="BH91" i="35"/>
  <c r="BM91" i="35" s="1"/>
  <c r="BH90" i="35"/>
  <c r="BH89" i="35"/>
  <c r="BH88" i="35"/>
  <c r="BI88" i="35" s="1"/>
  <c r="BH87" i="35"/>
  <c r="BH86" i="35"/>
  <c r="BK86" i="35" s="1"/>
  <c r="BH85" i="35"/>
  <c r="BH84" i="35"/>
  <c r="BI84" i="35" s="1"/>
  <c r="BH83" i="35"/>
  <c r="BM83" i="35" s="1"/>
  <c r="BH82" i="35"/>
  <c r="BH81" i="35"/>
  <c r="BH80" i="35"/>
  <c r="BI80" i="35" s="1"/>
  <c r="BH79" i="35"/>
  <c r="BH78" i="35"/>
  <c r="BK78" i="35" s="1"/>
  <c r="BH77" i="35"/>
  <c r="BH76" i="35"/>
  <c r="BI76" i="35" s="1"/>
  <c r="BH75" i="35"/>
  <c r="BM75" i="35" s="1"/>
  <c r="BH74" i="35"/>
  <c r="BH73" i="35"/>
  <c r="BH72" i="35"/>
  <c r="BI72" i="35" s="1"/>
  <c r="BH71" i="35"/>
  <c r="BH70" i="35"/>
  <c r="BH69" i="35"/>
  <c r="BH68" i="35"/>
  <c r="BI68" i="35" s="1"/>
  <c r="BH67" i="35"/>
  <c r="BH66" i="35"/>
  <c r="BH65" i="35"/>
  <c r="BH64" i="35"/>
  <c r="BI64" i="35" s="1"/>
  <c r="BH63" i="35"/>
  <c r="BK63" i="35" s="1"/>
  <c r="BH62" i="35"/>
  <c r="BH61" i="35"/>
  <c r="BH60" i="35"/>
  <c r="BI60" i="35" s="1"/>
  <c r="BH59" i="35"/>
  <c r="BH58" i="35"/>
  <c r="BH57" i="35"/>
  <c r="BK57" i="35" s="1"/>
  <c r="BH56" i="35"/>
  <c r="BI56" i="35" s="1"/>
  <c r="BH55" i="35"/>
  <c r="BH54" i="35"/>
  <c r="BH53" i="35"/>
  <c r="BH52" i="35"/>
  <c r="BI52" i="35" s="1"/>
  <c r="BH51" i="35"/>
  <c r="BH50" i="35"/>
  <c r="BH49" i="35"/>
  <c r="BH48" i="35"/>
  <c r="BI48" i="35" s="1"/>
  <c r="BH47" i="35"/>
  <c r="BH46" i="35"/>
  <c r="BH45" i="35"/>
  <c r="BH44" i="35"/>
  <c r="BI44" i="35" s="1"/>
  <c r="BH43" i="35"/>
  <c r="BI43" i="35" s="1"/>
  <c r="BH42" i="35"/>
  <c r="BH41" i="35"/>
  <c r="BM41" i="35" s="1"/>
  <c r="BH40" i="35"/>
  <c r="BI40" i="35" s="1"/>
  <c r="BH39" i="35"/>
  <c r="BH38" i="35"/>
  <c r="BH37" i="35"/>
  <c r="BM37" i="35" s="1"/>
  <c r="BH36" i="35"/>
  <c r="BI36" i="35" s="1"/>
  <c r="BH35" i="35"/>
  <c r="BH34" i="35"/>
  <c r="BH33" i="35"/>
  <c r="BM33" i="35" s="1"/>
  <c r="BH32" i="35"/>
  <c r="BH31" i="35"/>
  <c r="BH30" i="35"/>
  <c r="BH29" i="35"/>
  <c r="BM29" i="35" s="1"/>
  <c r="BH28" i="35"/>
  <c r="BH27" i="35"/>
  <c r="BI27" i="35" s="1"/>
  <c r="BH26" i="35"/>
  <c r="BH25" i="35"/>
  <c r="BM25" i="35" s="1"/>
  <c r="BH24" i="35"/>
  <c r="BH23" i="35"/>
  <c r="BH22" i="35"/>
  <c r="BH21" i="35"/>
  <c r="BM21" i="35" s="1"/>
  <c r="BH20" i="35"/>
  <c r="BH19" i="35"/>
  <c r="BH18" i="35"/>
  <c r="BH17" i="35"/>
  <c r="BM17" i="35" s="1"/>
  <c r="BH16" i="35"/>
  <c r="BH15" i="35"/>
  <c r="BH14" i="35"/>
  <c r="BH13" i="35"/>
  <c r="BM13" i="35" s="1"/>
  <c r="BH12" i="35"/>
  <c r="BH11" i="35"/>
  <c r="BI11" i="35" s="1"/>
  <c r="BH10" i="35"/>
  <c r="BH9" i="35"/>
  <c r="BH8" i="35"/>
  <c r="BH7" i="35"/>
  <c r="BI7" i="35" s="1"/>
  <c r="AT506" i="35"/>
  <c r="AT505" i="35"/>
  <c r="AT504" i="35"/>
  <c r="AY504" i="35" s="1"/>
  <c r="AT503" i="35"/>
  <c r="AT502" i="35"/>
  <c r="AT501" i="35"/>
  <c r="AU501" i="35" s="1"/>
  <c r="AT500" i="35"/>
  <c r="AU500" i="35" s="1"/>
  <c r="AT499" i="35"/>
  <c r="AT498" i="35"/>
  <c r="AT497" i="35"/>
  <c r="AT496" i="35"/>
  <c r="AU496" i="35" s="1"/>
  <c r="AT495" i="35"/>
  <c r="AT494" i="35"/>
  <c r="AT493" i="35"/>
  <c r="AT492" i="35"/>
  <c r="AW492" i="35" s="1"/>
  <c r="AT491" i="35"/>
  <c r="AT490" i="35"/>
  <c r="AT489" i="35"/>
  <c r="AT488" i="35"/>
  <c r="AW488" i="35" s="1"/>
  <c r="AT487" i="35"/>
  <c r="AT486" i="35"/>
  <c r="AT485" i="35"/>
  <c r="AT484" i="35"/>
  <c r="AW484" i="35" s="1"/>
  <c r="AT483" i="35"/>
  <c r="AT482" i="35"/>
  <c r="AT481" i="35"/>
  <c r="AT480" i="35"/>
  <c r="AW480" i="35" s="1"/>
  <c r="AT479" i="35"/>
  <c r="AT478" i="35"/>
  <c r="AT477" i="35"/>
  <c r="AT476" i="35"/>
  <c r="AW476" i="35" s="1"/>
  <c r="AT475" i="35"/>
  <c r="AT474" i="35"/>
  <c r="AT473" i="35"/>
  <c r="AT472" i="35"/>
  <c r="AT471" i="35"/>
  <c r="AT470" i="35"/>
  <c r="AT469" i="35"/>
  <c r="AT468" i="35"/>
  <c r="AW468" i="35" s="1"/>
  <c r="AT467" i="35"/>
  <c r="AT466" i="35"/>
  <c r="AT465" i="35"/>
  <c r="AT464" i="35"/>
  <c r="AW464" i="35" s="1"/>
  <c r="AT463" i="35"/>
  <c r="AT462" i="35"/>
  <c r="AU462" i="35" s="1"/>
  <c r="AT461" i="35"/>
  <c r="AT460" i="35"/>
  <c r="AW460" i="35" s="1"/>
  <c r="AT459" i="35"/>
  <c r="AT458" i="35"/>
  <c r="AT457" i="35"/>
  <c r="AT456" i="35"/>
  <c r="AW456" i="35" s="1"/>
  <c r="AT455" i="35"/>
  <c r="AT454" i="35"/>
  <c r="AT453" i="35"/>
  <c r="AT452" i="35"/>
  <c r="AW452" i="35" s="1"/>
  <c r="AT451" i="35"/>
  <c r="AT450" i="35"/>
  <c r="AT449" i="35"/>
  <c r="AT448" i="35"/>
  <c r="AW448" i="35" s="1"/>
  <c r="AT447" i="35"/>
  <c r="AT446" i="35"/>
  <c r="AT445" i="35"/>
  <c r="AT444" i="35"/>
  <c r="AW444" i="35" s="1"/>
  <c r="AT443" i="35"/>
  <c r="AT442" i="35"/>
  <c r="AT441" i="35"/>
  <c r="AT440" i="35"/>
  <c r="AW440" i="35" s="1"/>
  <c r="AT439" i="35"/>
  <c r="AT438" i="35"/>
  <c r="AT437" i="35"/>
  <c r="AT436" i="35"/>
  <c r="AW436" i="35" s="1"/>
  <c r="AT435" i="35"/>
  <c r="AT434" i="35"/>
  <c r="AU434" i="35" s="1"/>
  <c r="AT433" i="35"/>
  <c r="AT432" i="35"/>
  <c r="AW432" i="35" s="1"/>
  <c r="AT431" i="35"/>
  <c r="AT430" i="35"/>
  <c r="AT429" i="35"/>
  <c r="AT428" i="35"/>
  <c r="AW428" i="35" s="1"/>
  <c r="AT427" i="35"/>
  <c r="AT426" i="35"/>
  <c r="AT425" i="35"/>
  <c r="AT424" i="35"/>
  <c r="AW424" i="35" s="1"/>
  <c r="AT423" i="35"/>
  <c r="AT422" i="35"/>
  <c r="AT421" i="35"/>
  <c r="AT420" i="35"/>
  <c r="AW420" i="35" s="1"/>
  <c r="AT419" i="35"/>
  <c r="AT418" i="35"/>
  <c r="AU418" i="35" s="1"/>
  <c r="AT417" i="35"/>
  <c r="AT416" i="35"/>
  <c r="AW416" i="35" s="1"/>
  <c r="AT415" i="35"/>
  <c r="AT414" i="35"/>
  <c r="AT413" i="35"/>
  <c r="AT412" i="35"/>
  <c r="AW412" i="35" s="1"/>
  <c r="AT411" i="35"/>
  <c r="AT410" i="35"/>
  <c r="AT409" i="35"/>
  <c r="AT408" i="35"/>
  <c r="AW408" i="35" s="1"/>
  <c r="AT407" i="35"/>
  <c r="AT406" i="35"/>
  <c r="AT405" i="35"/>
  <c r="AT404" i="35"/>
  <c r="AW404" i="35" s="1"/>
  <c r="AT403" i="35"/>
  <c r="AT402" i="35"/>
  <c r="AT401" i="35"/>
  <c r="AT400" i="35"/>
  <c r="AT399" i="35"/>
  <c r="AT398" i="35"/>
  <c r="AT397" i="35"/>
  <c r="AT396" i="35"/>
  <c r="AW396" i="35" s="1"/>
  <c r="AT395" i="35"/>
  <c r="AT394" i="35"/>
  <c r="AT393" i="35"/>
  <c r="AU393" i="35" s="1"/>
  <c r="AT392" i="35"/>
  <c r="AW392" i="35" s="1"/>
  <c r="AT391" i="35"/>
  <c r="AT390" i="35"/>
  <c r="AT389" i="35"/>
  <c r="AT388" i="35"/>
  <c r="AW388" i="35" s="1"/>
  <c r="AT387" i="35"/>
  <c r="AT386" i="35"/>
  <c r="AT385" i="35"/>
  <c r="AY385" i="35" s="1"/>
  <c r="AT384" i="35"/>
  <c r="AU384" i="35" s="1"/>
  <c r="AT383" i="35"/>
  <c r="AT382" i="35"/>
  <c r="AT381" i="35"/>
  <c r="AT380" i="35"/>
  <c r="AW380" i="35" s="1"/>
  <c r="AT379" i="35"/>
  <c r="AT378" i="35"/>
  <c r="AT377" i="35"/>
  <c r="AT376" i="35"/>
  <c r="AT375" i="35"/>
  <c r="AW375" i="35" s="1"/>
  <c r="AT374" i="35"/>
  <c r="AT373" i="35"/>
  <c r="AT372" i="35"/>
  <c r="AW372" i="35" s="1"/>
  <c r="AT371" i="35"/>
  <c r="AT370" i="35"/>
  <c r="AT369" i="35"/>
  <c r="AT368" i="35"/>
  <c r="AU368" i="35" s="1"/>
  <c r="AT367" i="35"/>
  <c r="AT366" i="35"/>
  <c r="AT365" i="35"/>
  <c r="AT364" i="35"/>
  <c r="AY364" i="35" s="1"/>
  <c r="AT363" i="35"/>
  <c r="AT362" i="35"/>
  <c r="AT361" i="35"/>
  <c r="AT360" i="35"/>
  <c r="AT359" i="35"/>
  <c r="AT358" i="35"/>
  <c r="AT357" i="35"/>
  <c r="AT356" i="35"/>
  <c r="AW356" i="35" s="1"/>
  <c r="AT355" i="35"/>
  <c r="AW355" i="35" s="1"/>
  <c r="AT354" i="35"/>
  <c r="AT353" i="35"/>
  <c r="AY353" i="35" s="1"/>
  <c r="AT352" i="35"/>
  <c r="AU352" i="35" s="1"/>
  <c r="AT351" i="35"/>
  <c r="AT350" i="35"/>
  <c r="AY350" i="35" s="1"/>
  <c r="AT349" i="35"/>
  <c r="AT348" i="35"/>
  <c r="AY348" i="35" s="1"/>
  <c r="AT347" i="35"/>
  <c r="AW347" i="35" s="1"/>
  <c r="AT346" i="35"/>
  <c r="AY346" i="35" s="1"/>
  <c r="AT345" i="35"/>
  <c r="AT344" i="35"/>
  <c r="AT343" i="35"/>
  <c r="AT342" i="35"/>
  <c r="AT341" i="35"/>
  <c r="AT340" i="35"/>
  <c r="AU340" i="35" s="1"/>
  <c r="AT339" i="35"/>
  <c r="AT338" i="35"/>
  <c r="AT337" i="35"/>
  <c r="AT336" i="35"/>
  <c r="AU336" i="35" s="1"/>
  <c r="AT335" i="35"/>
  <c r="AT334" i="35"/>
  <c r="AT333" i="35"/>
  <c r="AT332" i="35"/>
  <c r="AU332" i="35" s="1"/>
  <c r="AT331" i="35"/>
  <c r="AT330" i="35"/>
  <c r="AT329" i="35"/>
  <c r="AT328" i="35"/>
  <c r="AT327" i="35"/>
  <c r="AT326" i="35"/>
  <c r="AT325" i="35"/>
  <c r="AT324" i="35"/>
  <c r="AU324" i="35" s="1"/>
  <c r="AT323" i="35"/>
  <c r="AT322" i="35"/>
  <c r="AT321" i="35"/>
  <c r="AT320" i="35"/>
  <c r="AU320" i="35" s="1"/>
  <c r="AT319" i="35"/>
  <c r="AT318" i="35"/>
  <c r="AT317" i="35"/>
  <c r="AT316" i="35"/>
  <c r="AU316" i="35" s="1"/>
  <c r="AT315" i="35"/>
  <c r="AT314" i="35"/>
  <c r="AT313" i="35"/>
  <c r="AT312" i="35"/>
  <c r="AT311" i="35"/>
  <c r="AT310" i="35"/>
  <c r="AT309" i="35"/>
  <c r="AT308" i="35"/>
  <c r="AU308" i="35" s="1"/>
  <c r="AT307" i="35"/>
  <c r="AU307" i="35" s="1"/>
  <c r="AT306" i="35"/>
  <c r="AT305" i="35"/>
  <c r="AT304" i="35"/>
  <c r="AU304" i="35" s="1"/>
  <c r="AT303" i="35"/>
  <c r="AT302" i="35"/>
  <c r="AT301" i="35"/>
  <c r="AT300" i="35"/>
  <c r="AU300" i="35" s="1"/>
  <c r="AT299" i="35"/>
  <c r="AT298" i="35"/>
  <c r="AT297" i="35"/>
  <c r="AT296" i="35"/>
  <c r="AW296" i="35" s="1"/>
  <c r="AT295" i="35"/>
  <c r="AU295" i="35" s="1"/>
  <c r="AT294" i="35"/>
  <c r="AT293" i="35"/>
  <c r="AU293" i="35" s="1"/>
  <c r="AT292" i="35"/>
  <c r="AU292" i="35" s="1"/>
  <c r="AT291" i="35"/>
  <c r="AT290" i="35"/>
  <c r="AT289" i="35"/>
  <c r="AT288" i="35"/>
  <c r="AU288" i="35" s="1"/>
  <c r="AT287" i="35"/>
  <c r="AT286" i="35"/>
  <c r="AT285" i="35"/>
  <c r="AT284" i="35"/>
  <c r="AU284" i="35" s="1"/>
  <c r="AT283" i="35"/>
  <c r="AT282" i="35"/>
  <c r="AY282" i="35" s="1"/>
  <c r="AT281" i="35"/>
  <c r="AU281" i="35" s="1"/>
  <c r="AT280" i="35"/>
  <c r="AT279" i="35"/>
  <c r="AT278" i="35"/>
  <c r="AT277" i="35"/>
  <c r="AT276" i="35"/>
  <c r="AU276" i="35" s="1"/>
  <c r="AT275" i="35"/>
  <c r="AT274" i="35"/>
  <c r="AT273" i="35"/>
  <c r="AT272" i="35"/>
  <c r="AU272" i="35" s="1"/>
  <c r="AT271" i="35"/>
  <c r="AT270" i="35"/>
  <c r="AT269" i="35"/>
  <c r="AT268" i="35"/>
  <c r="AU268" i="35" s="1"/>
  <c r="AT267" i="35"/>
  <c r="AT266" i="35"/>
  <c r="AT265" i="35"/>
  <c r="AT264" i="35"/>
  <c r="AT263" i="35"/>
  <c r="AT262" i="35"/>
  <c r="AT261" i="35"/>
  <c r="AT260" i="35"/>
  <c r="AU260" i="35" s="1"/>
  <c r="AT259" i="35"/>
  <c r="AT258" i="35"/>
  <c r="AT257" i="35"/>
  <c r="AT256" i="35"/>
  <c r="AW256" i="35" s="1"/>
  <c r="AT255" i="35"/>
  <c r="AT254" i="35"/>
  <c r="AT253" i="35"/>
  <c r="AT252" i="35"/>
  <c r="AU252" i="35" s="1"/>
  <c r="AT251" i="35"/>
  <c r="AT250" i="35"/>
  <c r="AW250" i="35" s="1"/>
  <c r="AT249" i="35"/>
  <c r="AT248" i="35"/>
  <c r="AT247" i="35"/>
  <c r="AT246" i="35"/>
  <c r="AT245" i="35"/>
  <c r="AU245" i="35" s="1"/>
  <c r="AT244" i="35"/>
  <c r="AT243" i="35"/>
  <c r="AT242" i="35"/>
  <c r="AT241" i="35"/>
  <c r="AT240" i="35"/>
  <c r="AW240" i="35" s="1"/>
  <c r="AT239" i="35"/>
  <c r="AT238" i="35"/>
  <c r="AT237" i="35"/>
  <c r="AT236" i="35"/>
  <c r="AT235" i="35"/>
  <c r="AT234" i="35"/>
  <c r="AW234" i="35" s="1"/>
  <c r="AT233" i="35"/>
  <c r="AT232" i="35"/>
  <c r="AT231" i="35"/>
  <c r="AT230" i="35"/>
  <c r="AT229" i="35"/>
  <c r="AU229" i="35" s="1"/>
  <c r="AT228" i="35"/>
  <c r="AU228" i="35" s="1"/>
  <c r="AT227" i="35"/>
  <c r="AT226" i="35"/>
  <c r="AT225" i="35"/>
  <c r="AT224" i="35"/>
  <c r="AT223" i="35"/>
  <c r="AT222" i="35"/>
  <c r="AT221" i="35"/>
  <c r="AT220" i="35"/>
  <c r="AT219" i="35"/>
  <c r="AT218" i="35"/>
  <c r="AW218" i="35" s="1"/>
  <c r="AT217" i="35"/>
  <c r="AW217" i="35" s="1"/>
  <c r="AT216" i="35"/>
  <c r="AT215" i="35"/>
  <c r="AT214" i="35"/>
  <c r="AU214" i="35" s="1"/>
  <c r="AT213" i="35"/>
  <c r="AU213" i="35" s="1"/>
  <c r="AT212" i="35"/>
  <c r="AT211" i="35"/>
  <c r="AT210" i="35"/>
  <c r="AT209" i="35"/>
  <c r="AT208" i="35"/>
  <c r="AW208" i="35" s="1"/>
  <c r="AT207" i="35"/>
  <c r="AT206" i="35"/>
  <c r="AT205" i="35"/>
  <c r="AT204" i="35"/>
  <c r="AT203" i="35"/>
  <c r="AY203" i="35" s="1"/>
  <c r="AT202" i="35"/>
  <c r="AW202" i="35" s="1"/>
  <c r="AT201" i="35"/>
  <c r="AT200" i="35"/>
  <c r="AT199" i="35"/>
  <c r="AY199" i="35" s="1"/>
  <c r="AT198" i="35"/>
  <c r="AT197" i="35"/>
  <c r="AU197" i="35" s="1"/>
  <c r="AT196" i="35"/>
  <c r="AW196" i="35" s="1"/>
  <c r="AT195" i="35"/>
  <c r="AY195" i="35" s="1"/>
  <c r="AT194" i="35"/>
  <c r="AT193" i="35"/>
  <c r="AW193" i="35" s="1"/>
  <c r="AT192" i="35"/>
  <c r="AW192" i="35" s="1"/>
  <c r="AT191" i="35"/>
  <c r="AY191" i="35" s="1"/>
  <c r="AT190" i="35"/>
  <c r="AU190" i="35" s="1"/>
  <c r="AT189" i="35"/>
  <c r="AT188" i="35"/>
  <c r="AT187" i="35"/>
  <c r="AY187" i="35" s="1"/>
  <c r="AT186" i="35"/>
  <c r="AW186" i="35" s="1"/>
  <c r="AT185" i="35"/>
  <c r="AT184" i="35"/>
  <c r="AT183" i="35"/>
  <c r="AY183" i="35" s="1"/>
  <c r="AT182" i="35"/>
  <c r="AT181" i="35"/>
  <c r="AT180" i="35"/>
  <c r="AT179" i="35"/>
  <c r="AY179" i="35" s="1"/>
  <c r="AT178" i="35"/>
  <c r="AU178" i="35" s="1"/>
  <c r="AT177" i="35"/>
  <c r="AT176" i="35"/>
  <c r="AW176" i="35" s="1"/>
  <c r="AT175" i="35"/>
  <c r="AY175" i="35" s="1"/>
  <c r="AT174" i="35"/>
  <c r="AT173" i="35"/>
  <c r="AT172" i="35"/>
  <c r="AU172" i="35" s="1"/>
  <c r="AT171" i="35"/>
  <c r="AT170" i="35"/>
  <c r="AW170" i="35" s="1"/>
  <c r="AT169" i="35"/>
  <c r="AT168" i="35"/>
  <c r="AU168" i="35" s="1"/>
  <c r="AT167" i="35"/>
  <c r="AW167" i="35" s="1"/>
  <c r="AT166" i="35"/>
  <c r="AT165" i="35"/>
  <c r="AU165" i="35" s="1"/>
  <c r="AT164" i="35"/>
  <c r="AU164" i="35" s="1"/>
  <c r="AT163" i="35"/>
  <c r="AW163" i="35" s="1"/>
  <c r="AT162" i="35"/>
  <c r="AT161" i="35"/>
  <c r="AT160" i="35"/>
  <c r="AT159" i="35"/>
  <c r="AY159" i="35" s="1"/>
  <c r="AT158" i="35"/>
  <c r="AW158" i="35" s="1"/>
  <c r="AT157" i="35"/>
  <c r="AT156" i="35"/>
  <c r="AT155" i="35"/>
  <c r="AY155" i="35" s="1"/>
  <c r="AT154" i="35"/>
  <c r="AU154" i="35" s="1"/>
  <c r="AT153" i="35"/>
  <c r="AT152" i="35"/>
  <c r="AT151" i="35"/>
  <c r="AT150" i="35"/>
  <c r="AT149" i="35"/>
  <c r="AU149" i="35" s="1"/>
  <c r="AT148" i="35"/>
  <c r="AT147" i="35"/>
  <c r="AU147" i="35" s="1"/>
  <c r="AT146" i="35"/>
  <c r="AT145" i="35"/>
  <c r="AT144" i="35"/>
  <c r="AW144" i="35" s="1"/>
  <c r="AT143" i="35"/>
  <c r="AT142" i="35"/>
  <c r="AT141" i="35"/>
  <c r="AT140" i="35"/>
  <c r="AT139" i="35"/>
  <c r="AU139" i="35" s="1"/>
  <c r="AT138" i="35"/>
  <c r="AU138" i="35" s="1"/>
  <c r="AT137" i="35"/>
  <c r="AT136" i="35"/>
  <c r="AT135" i="35"/>
  <c r="AT134" i="35"/>
  <c r="AT133" i="35"/>
  <c r="AU133" i="35" s="1"/>
  <c r="AT132" i="35"/>
  <c r="AT131" i="35"/>
  <c r="AT130" i="35"/>
  <c r="AT129" i="35"/>
  <c r="AT128" i="35"/>
  <c r="AW128" i="35" s="1"/>
  <c r="AT127" i="35"/>
  <c r="AT126" i="35"/>
  <c r="AT125" i="35"/>
  <c r="AT124" i="35"/>
  <c r="AT123" i="35"/>
  <c r="AT122" i="35"/>
  <c r="AU122" i="35" s="1"/>
  <c r="AT121" i="35"/>
  <c r="AT120" i="35"/>
  <c r="AT119" i="35"/>
  <c r="AT118" i="35"/>
  <c r="AT117" i="35"/>
  <c r="AY117" i="35" s="1"/>
  <c r="AT116" i="35"/>
  <c r="AT115" i="35"/>
  <c r="AT114" i="35"/>
  <c r="AT113" i="35"/>
  <c r="AY113" i="35" s="1"/>
  <c r="AT112" i="35"/>
  <c r="AW112" i="35" s="1"/>
  <c r="AT111" i="35"/>
  <c r="AT110" i="35"/>
  <c r="AT109" i="35"/>
  <c r="AY109" i="35" s="1"/>
  <c r="AT108" i="35"/>
  <c r="AT107" i="35"/>
  <c r="AT106" i="35"/>
  <c r="AU106" i="35" s="1"/>
  <c r="AT105" i="35"/>
  <c r="AY105" i="35" s="1"/>
  <c r="AT104" i="35"/>
  <c r="AT103" i="35"/>
  <c r="AT102" i="35"/>
  <c r="AT101" i="35"/>
  <c r="AY101" i="35" s="1"/>
  <c r="AT100" i="35"/>
  <c r="AT99" i="35"/>
  <c r="AT98" i="35"/>
  <c r="AT97" i="35"/>
  <c r="AY97" i="35" s="1"/>
  <c r="AT96" i="35"/>
  <c r="AW96" i="35" s="1"/>
  <c r="AT95" i="35"/>
  <c r="AT94" i="35"/>
  <c r="AT93" i="35"/>
  <c r="AY93" i="35" s="1"/>
  <c r="AT92" i="35"/>
  <c r="AT91" i="35"/>
  <c r="AT90" i="35"/>
  <c r="AU90" i="35" s="1"/>
  <c r="AT89" i="35"/>
  <c r="AY89" i="35" s="1"/>
  <c r="AT88" i="35"/>
  <c r="AT87" i="35"/>
  <c r="AT86" i="35"/>
  <c r="AT85" i="35"/>
  <c r="AY85" i="35" s="1"/>
  <c r="AT84" i="35"/>
  <c r="AT83" i="35"/>
  <c r="AT82" i="35"/>
  <c r="AT81" i="35"/>
  <c r="AY81" i="35" s="1"/>
  <c r="AT80" i="35"/>
  <c r="AW80" i="35" s="1"/>
  <c r="AT79" i="35"/>
  <c r="AT78" i="35"/>
  <c r="AT77" i="35"/>
  <c r="AY77" i="35" s="1"/>
  <c r="AT76" i="35"/>
  <c r="AT75" i="35"/>
  <c r="AT74" i="35"/>
  <c r="AU74" i="35" s="1"/>
  <c r="AT73" i="35"/>
  <c r="AY73" i="35" s="1"/>
  <c r="AT72" i="35"/>
  <c r="AT71" i="35"/>
  <c r="AT70" i="35"/>
  <c r="AT69" i="35"/>
  <c r="AY69" i="35" s="1"/>
  <c r="AT68" i="35"/>
  <c r="AT67" i="35"/>
  <c r="AT66" i="35"/>
  <c r="AU66" i="35" s="1"/>
  <c r="AT65" i="35"/>
  <c r="AY65" i="35" s="1"/>
  <c r="AT64" i="35"/>
  <c r="AT63" i="35"/>
  <c r="AT62" i="35"/>
  <c r="AT61" i="35"/>
  <c r="AT60" i="35"/>
  <c r="AW60" i="35" s="1"/>
  <c r="AT59" i="35"/>
  <c r="AY59" i="35" s="1"/>
  <c r="AT58" i="35"/>
  <c r="AT57" i="35"/>
  <c r="AT56" i="35"/>
  <c r="AT55" i="35"/>
  <c r="AT54" i="35"/>
  <c r="AT53" i="35"/>
  <c r="AU53" i="35" s="1"/>
  <c r="AT52" i="35"/>
  <c r="AT51" i="35"/>
  <c r="AT50" i="35"/>
  <c r="AT49" i="35"/>
  <c r="AT48" i="35"/>
  <c r="AT47" i="35"/>
  <c r="AW47" i="35" s="1"/>
  <c r="AT46" i="35"/>
  <c r="AT45" i="35"/>
  <c r="AT44" i="35"/>
  <c r="AT43" i="35"/>
  <c r="AY43" i="35" s="1"/>
  <c r="AT42" i="35"/>
  <c r="AT41" i="35"/>
  <c r="AT40" i="35"/>
  <c r="AT39" i="35"/>
  <c r="AT38" i="35"/>
  <c r="AT37" i="35"/>
  <c r="AU37" i="35" s="1"/>
  <c r="AT36" i="35"/>
  <c r="AT35" i="35"/>
  <c r="AT34" i="35"/>
  <c r="AT33" i="35"/>
  <c r="AT32" i="35"/>
  <c r="AT31" i="35"/>
  <c r="AW31" i="35" s="1"/>
  <c r="AT30" i="35"/>
  <c r="AT29" i="35"/>
  <c r="AT28" i="35"/>
  <c r="AT27" i="35"/>
  <c r="AY27" i="35" s="1"/>
  <c r="AT26" i="35"/>
  <c r="AT25" i="35"/>
  <c r="AT24" i="35"/>
  <c r="AT23" i="35"/>
  <c r="AT22" i="35"/>
  <c r="AT21" i="35"/>
  <c r="AU21" i="35" s="1"/>
  <c r="AT20" i="35"/>
  <c r="AT19" i="35"/>
  <c r="AT18" i="35"/>
  <c r="AT17" i="35"/>
  <c r="AT16" i="35"/>
  <c r="AT15" i="35"/>
  <c r="AW15" i="35" s="1"/>
  <c r="AT14" i="35"/>
  <c r="AT13" i="35"/>
  <c r="AT12" i="35"/>
  <c r="AT11" i="35"/>
  <c r="AT10" i="35"/>
  <c r="AT9" i="35"/>
  <c r="AT8" i="35"/>
  <c r="AF506" i="35"/>
  <c r="AK506" i="35" s="1"/>
  <c r="AF505" i="35"/>
  <c r="AK505" i="35" s="1"/>
  <c r="AF504" i="35"/>
  <c r="AF503" i="35"/>
  <c r="AK503" i="35" s="1"/>
  <c r="AF502" i="35"/>
  <c r="AF501" i="35"/>
  <c r="AK501" i="35" s="1"/>
  <c r="AF500" i="35"/>
  <c r="AF499" i="35"/>
  <c r="AF498" i="35"/>
  <c r="AF497" i="35"/>
  <c r="AK497" i="35" s="1"/>
  <c r="AF496" i="35"/>
  <c r="AF495" i="35"/>
  <c r="AF494" i="35"/>
  <c r="AG494" i="35" s="1"/>
  <c r="AF493" i="35"/>
  <c r="AK493" i="35" s="1"/>
  <c r="AF492" i="35"/>
  <c r="AF491" i="35"/>
  <c r="AF490" i="35"/>
  <c r="AK490" i="35" s="1"/>
  <c r="AF489" i="35"/>
  <c r="AK489" i="35" s="1"/>
  <c r="AF488" i="35"/>
  <c r="AF487" i="35"/>
  <c r="AK487" i="35" s="1"/>
  <c r="AF486" i="35"/>
  <c r="AK486" i="35" s="1"/>
  <c r="AF485" i="35"/>
  <c r="AK485" i="35" s="1"/>
  <c r="AF484" i="35"/>
  <c r="AF483" i="35"/>
  <c r="AF482" i="35"/>
  <c r="AF481" i="35"/>
  <c r="AK481" i="35" s="1"/>
  <c r="AF480" i="35"/>
  <c r="AF479" i="35"/>
  <c r="AF478" i="35"/>
  <c r="AF477" i="35"/>
  <c r="AK477" i="35" s="1"/>
  <c r="AF476" i="35"/>
  <c r="AF475" i="35"/>
  <c r="AF474" i="35"/>
  <c r="AF473" i="35"/>
  <c r="AK473" i="35" s="1"/>
  <c r="AF472" i="35"/>
  <c r="AF471" i="35"/>
  <c r="AF470" i="35"/>
  <c r="AF469" i="35"/>
  <c r="AK469" i="35" s="1"/>
  <c r="AF468" i="35"/>
  <c r="AF467" i="35"/>
  <c r="AF466" i="35"/>
  <c r="AF465" i="35"/>
  <c r="AG465" i="35" s="1"/>
  <c r="AF464" i="35"/>
  <c r="AF463" i="35"/>
  <c r="AF462" i="35"/>
  <c r="AF461" i="35"/>
  <c r="AK461" i="35" s="1"/>
  <c r="AF460" i="35"/>
  <c r="AF459" i="35"/>
  <c r="AF458" i="35"/>
  <c r="AK458" i="35" s="1"/>
  <c r="AF457" i="35"/>
  <c r="AG457" i="35" s="1"/>
  <c r="AF456" i="35"/>
  <c r="AF455" i="35"/>
  <c r="AF454" i="35"/>
  <c r="AF453" i="35"/>
  <c r="AK453" i="35" s="1"/>
  <c r="AF452" i="35"/>
  <c r="AF451" i="35"/>
  <c r="AK451" i="35" s="1"/>
  <c r="AF450" i="35"/>
  <c r="AK450" i="35" s="1"/>
  <c r="AF449" i="35"/>
  <c r="AI449" i="35" s="1"/>
  <c r="AF448" i="35"/>
  <c r="AF447" i="35"/>
  <c r="AK447" i="35" s="1"/>
  <c r="AF446" i="35"/>
  <c r="AK446" i="35" s="1"/>
  <c r="AF445" i="35"/>
  <c r="AI445" i="35" s="1"/>
  <c r="AF444" i="35"/>
  <c r="AF443" i="35"/>
  <c r="AF442" i="35"/>
  <c r="AK442" i="35" s="1"/>
  <c r="AF441" i="35"/>
  <c r="AI441" i="35" s="1"/>
  <c r="AF440" i="35"/>
  <c r="AF439" i="35"/>
  <c r="AF438" i="35"/>
  <c r="AK438" i="35" s="1"/>
  <c r="AF437" i="35"/>
  <c r="AI437" i="35" s="1"/>
  <c r="AF436" i="35"/>
  <c r="AF435" i="35"/>
  <c r="AF434" i="35"/>
  <c r="AF433" i="35"/>
  <c r="AI433" i="35" s="1"/>
  <c r="AF432" i="35"/>
  <c r="AF431" i="35"/>
  <c r="AF430" i="35"/>
  <c r="AF429" i="35"/>
  <c r="AF428" i="35"/>
  <c r="AF427" i="35"/>
  <c r="AF426" i="35"/>
  <c r="AF425" i="35"/>
  <c r="AI425" i="35" s="1"/>
  <c r="AF424" i="35"/>
  <c r="AF423" i="35"/>
  <c r="AF422" i="35"/>
  <c r="AF421" i="35"/>
  <c r="AI421" i="35" s="1"/>
  <c r="AF420" i="35"/>
  <c r="AF419" i="35"/>
  <c r="AF418" i="35"/>
  <c r="AF417" i="35"/>
  <c r="AG417" i="35" s="1"/>
  <c r="AF416" i="35"/>
  <c r="AF415" i="35"/>
  <c r="AF414" i="35"/>
  <c r="AK414" i="35" s="1"/>
  <c r="AF413" i="35"/>
  <c r="AI413" i="35" s="1"/>
  <c r="AF412" i="35"/>
  <c r="AF411" i="35"/>
  <c r="AF410" i="35"/>
  <c r="AK410" i="35" s="1"/>
  <c r="AF409" i="35"/>
  <c r="AI409" i="35" s="1"/>
  <c r="AF408" i="35"/>
  <c r="AF407" i="35"/>
  <c r="AF406" i="35"/>
  <c r="AK406" i="35" s="1"/>
  <c r="AF405" i="35"/>
  <c r="AI405" i="35" s="1"/>
  <c r="AF404" i="35"/>
  <c r="AF403" i="35"/>
  <c r="AF402" i="35"/>
  <c r="AK402" i="35" s="1"/>
  <c r="AF401" i="35"/>
  <c r="AF400" i="35"/>
  <c r="AF399" i="35"/>
  <c r="AF398" i="35"/>
  <c r="AK398" i="35" s="1"/>
  <c r="AF397" i="35"/>
  <c r="AI397" i="35" s="1"/>
  <c r="AF396" i="35"/>
  <c r="AF395" i="35"/>
  <c r="AF394" i="35"/>
  <c r="AK394" i="35" s="1"/>
  <c r="AF393" i="35"/>
  <c r="AI393" i="35" s="1"/>
  <c r="AF392" i="35"/>
  <c r="AF391" i="35"/>
  <c r="AF390" i="35"/>
  <c r="AK390" i="35" s="1"/>
  <c r="AF389" i="35"/>
  <c r="AI389" i="35" s="1"/>
  <c r="AF388" i="35"/>
  <c r="AF387" i="35"/>
  <c r="AF386" i="35"/>
  <c r="AK386" i="35" s="1"/>
  <c r="AF385" i="35"/>
  <c r="AF384" i="35"/>
  <c r="AF383" i="35"/>
  <c r="AF382" i="35"/>
  <c r="AK382" i="35" s="1"/>
  <c r="AF381" i="35"/>
  <c r="AI381" i="35" s="1"/>
  <c r="AF380" i="35"/>
  <c r="AF379" i="35"/>
  <c r="AF378" i="35"/>
  <c r="AK378" i="35" s="1"/>
  <c r="AF377" i="35"/>
  <c r="AI377" i="35" s="1"/>
  <c r="AF376" i="35"/>
  <c r="AF375" i="35"/>
  <c r="AF374" i="35"/>
  <c r="AK374" i="35" s="1"/>
  <c r="AF373" i="35"/>
  <c r="AI373" i="35" s="1"/>
  <c r="AF372" i="35"/>
  <c r="AF371" i="35"/>
  <c r="AF370" i="35"/>
  <c r="AK370" i="35" s="1"/>
  <c r="AF369" i="35"/>
  <c r="AI369" i="35" s="1"/>
  <c r="AF368" i="35"/>
  <c r="AF367" i="35"/>
  <c r="AF366" i="35"/>
  <c r="AK366" i="35" s="1"/>
  <c r="AF365" i="35"/>
  <c r="AI365" i="35" s="1"/>
  <c r="AF364" i="35"/>
  <c r="AF363" i="35"/>
  <c r="AF362" i="35"/>
  <c r="AK362" i="35" s="1"/>
  <c r="AF361" i="35"/>
  <c r="AI361" i="35" s="1"/>
  <c r="AF360" i="35"/>
  <c r="AF359" i="35"/>
  <c r="AF358" i="35"/>
  <c r="AF357" i="35"/>
  <c r="AI357" i="35" s="1"/>
  <c r="AF356" i="35"/>
  <c r="AF355" i="35"/>
  <c r="AK355" i="35" s="1"/>
  <c r="AF354" i="35"/>
  <c r="AF353" i="35"/>
  <c r="AI353" i="35" s="1"/>
  <c r="AF352" i="35"/>
  <c r="AF351" i="35"/>
  <c r="AF350" i="35"/>
  <c r="AF349" i="35"/>
  <c r="AI349" i="35" s="1"/>
  <c r="AF348" i="35"/>
  <c r="AF347" i="35"/>
  <c r="AK347" i="35" s="1"/>
  <c r="AF346" i="35"/>
  <c r="AK346" i="35" s="1"/>
  <c r="AF345" i="35"/>
  <c r="AI345" i="35" s="1"/>
  <c r="AF344" i="35"/>
  <c r="AK344" i="35" s="1"/>
  <c r="AF343" i="35"/>
  <c r="AF342" i="35"/>
  <c r="AF341" i="35"/>
  <c r="AI341" i="35" s="1"/>
  <c r="AF340" i="35"/>
  <c r="AF339" i="35"/>
  <c r="AF338" i="35"/>
  <c r="AF337" i="35"/>
  <c r="AF336" i="35"/>
  <c r="AF335" i="35"/>
  <c r="AK335" i="35" s="1"/>
  <c r="AF334" i="35"/>
  <c r="AF333" i="35"/>
  <c r="AG333" i="35" s="1"/>
  <c r="AF332" i="35"/>
  <c r="AF331" i="35"/>
  <c r="AK331" i="35" s="1"/>
  <c r="AF330" i="35"/>
  <c r="AG330" i="35" s="1"/>
  <c r="AF329" i="35"/>
  <c r="AG329" i="35" s="1"/>
  <c r="AF328" i="35"/>
  <c r="AF327" i="35"/>
  <c r="AK327" i="35" s="1"/>
  <c r="AF326" i="35"/>
  <c r="AF325" i="35"/>
  <c r="AG325" i="35" s="1"/>
  <c r="AF324" i="35"/>
  <c r="AF323" i="35"/>
  <c r="AK323" i="35" s="1"/>
  <c r="AF322" i="35"/>
  <c r="AF321" i="35"/>
  <c r="AF320" i="35"/>
  <c r="AG320" i="35" s="1"/>
  <c r="AF319" i="35"/>
  <c r="AK319" i="35" s="1"/>
  <c r="AF318" i="35"/>
  <c r="AF317" i="35"/>
  <c r="AG317" i="35" s="1"/>
  <c r="AF316" i="35"/>
  <c r="AF315" i="35"/>
  <c r="AK315" i="35" s="1"/>
  <c r="AF314" i="35"/>
  <c r="AF313" i="35"/>
  <c r="AG313" i="35" s="1"/>
  <c r="AF312" i="35"/>
  <c r="AF311" i="35"/>
  <c r="AK311" i="35" s="1"/>
  <c r="AF310" i="35"/>
  <c r="AF309" i="35"/>
  <c r="AG309" i="35" s="1"/>
  <c r="AF308" i="35"/>
  <c r="AF307" i="35"/>
  <c r="AK307" i="35" s="1"/>
  <c r="AF306" i="35"/>
  <c r="AG306" i="35" s="1"/>
  <c r="AF305" i="35"/>
  <c r="AG305" i="35" s="1"/>
  <c r="AF304" i="35"/>
  <c r="AF303" i="35"/>
  <c r="AK303" i="35" s="1"/>
  <c r="AF302" i="35"/>
  <c r="AF301" i="35"/>
  <c r="AG301" i="35" s="1"/>
  <c r="AF300" i="35"/>
  <c r="AF299" i="35"/>
  <c r="AK299" i="35" s="1"/>
  <c r="AF298" i="35"/>
  <c r="AF297" i="35"/>
  <c r="AG297" i="35" s="1"/>
  <c r="AF296" i="35"/>
  <c r="AF295" i="35"/>
  <c r="AK295" i="35" s="1"/>
  <c r="AF294" i="35"/>
  <c r="AF293" i="35"/>
  <c r="AG293" i="35" s="1"/>
  <c r="AF292" i="35"/>
  <c r="AF291" i="35"/>
  <c r="AK291" i="35" s="1"/>
  <c r="AF290" i="35"/>
  <c r="AF289" i="35"/>
  <c r="AG289" i="35" s="1"/>
  <c r="AF288" i="35"/>
  <c r="AF287" i="35"/>
  <c r="AF286" i="35"/>
  <c r="AF285" i="35"/>
  <c r="AG285" i="35" s="1"/>
  <c r="AF284" i="35"/>
  <c r="AF283" i="35"/>
  <c r="AF282" i="35"/>
  <c r="AF281" i="35"/>
  <c r="AG281" i="35" s="1"/>
  <c r="AF280" i="35"/>
  <c r="AF279" i="35"/>
  <c r="AF278" i="35"/>
  <c r="AF277" i="35"/>
  <c r="AG277" i="35" s="1"/>
  <c r="AF276" i="35"/>
  <c r="AF275" i="35"/>
  <c r="AF274" i="35"/>
  <c r="AF273" i="35"/>
  <c r="AF272" i="35"/>
  <c r="AG272" i="35" s="1"/>
  <c r="AF271" i="35"/>
  <c r="AI271" i="35" s="1"/>
  <c r="AF270" i="35"/>
  <c r="AF269" i="35"/>
  <c r="AG269" i="35" s="1"/>
  <c r="AF268" i="35"/>
  <c r="AG268" i="35" s="1"/>
  <c r="AF267" i="35"/>
  <c r="AI267" i="35" s="1"/>
  <c r="AF266" i="35"/>
  <c r="AF265" i="35"/>
  <c r="AG265" i="35" s="1"/>
  <c r="AF264" i="35"/>
  <c r="AI264" i="35" s="1"/>
  <c r="AF263" i="35"/>
  <c r="AF262" i="35"/>
  <c r="AK262" i="35" s="1"/>
  <c r="AF261" i="35"/>
  <c r="AI261" i="35" s="1"/>
  <c r="AF260" i="35"/>
  <c r="AF259" i="35"/>
  <c r="AF258" i="35"/>
  <c r="AK258" i="35" s="1"/>
  <c r="AF257" i="35"/>
  <c r="AF256" i="35"/>
  <c r="AF255" i="35"/>
  <c r="AF254" i="35"/>
  <c r="AK254" i="35" s="1"/>
  <c r="AF253" i="35"/>
  <c r="AI253" i="35" s="1"/>
  <c r="AF252" i="35"/>
  <c r="AF251" i="35"/>
  <c r="AF250" i="35"/>
  <c r="AK250" i="35" s="1"/>
  <c r="AF249" i="35"/>
  <c r="AI249" i="35" s="1"/>
  <c r="AF248" i="35"/>
  <c r="AF247" i="35"/>
  <c r="AF246" i="35"/>
  <c r="AK246" i="35" s="1"/>
  <c r="AF245" i="35"/>
  <c r="AI245" i="35" s="1"/>
  <c r="AF244" i="35"/>
  <c r="AF243" i="35"/>
  <c r="AF242" i="35"/>
  <c r="AK242" i="35" s="1"/>
  <c r="AF241" i="35"/>
  <c r="AF240" i="35"/>
  <c r="AF239" i="35"/>
  <c r="AF238" i="35"/>
  <c r="AK238" i="35" s="1"/>
  <c r="AF237" i="35"/>
  <c r="AI237" i="35" s="1"/>
  <c r="AF236" i="35"/>
  <c r="AG236" i="35" s="1"/>
  <c r="AF235" i="35"/>
  <c r="AI235" i="35" s="1"/>
  <c r="AF234" i="35"/>
  <c r="AK234" i="35" s="1"/>
  <c r="AF233" i="35"/>
  <c r="AI233" i="35" s="1"/>
  <c r="AF232" i="35"/>
  <c r="AF231" i="35"/>
  <c r="AF230" i="35"/>
  <c r="AK230" i="35" s="1"/>
  <c r="AF229" i="35"/>
  <c r="AI229" i="35" s="1"/>
  <c r="AF228" i="35"/>
  <c r="AG228" i="35" s="1"/>
  <c r="AF227" i="35"/>
  <c r="AI227" i="35" s="1"/>
  <c r="AF226" i="35"/>
  <c r="AK226" i="35" s="1"/>
  <c r="AF225" i="35"/>
  <c r="AI225" i="35" s="1"/>
  <c r="AF224" i="35"/>
  <c r="AF223" i="35"/>
  <c r="AF222" i="35"/>
  <c r="AK222" i="35" s="1"/>
  <c r="AF221" i="35"/>
  <c r="AI221" i="35" s="1"/>
  <c r="AF220" i="35"/>
  <c r="AG220" i="35" s="1"/>
  <c r="AF219" i="35"/>
  <c r="AI219" i="35" s="1"/>
  <c r="AF218" i="35"/>
  <c r="AK218" i="35" s="1"/>
  <c r="AF217" i="35"/>
  <c r="AI217" i="35" s="1"/>
  <c r="AF216" i="35"/>
  <c r="AF215" i="35"/>
  <c r="AF214" i="35"/>
  <c r="AK214" i="35" s="1"/>
  <c r="AF213" i="35"/>
  <c r="AI213" i="35" s="1"/>
  <c r="AF212" i="35"/>
  <c r="AK212" i="35" s="1"/>
  <c r="AF211" i="35"/>
  <c r="AF210" i="35"/>
  <c r="AK210" i="35" s="1"/>
  <c r="AF209" i="35"/>
  <c r="AK209" i="35" s="1"/>
  <c r="AF208" i="35"/>
  <c r="AG208" i="35" s="1"/>
  <c r="AF207" i="35"/>
  <c r="AI207" i="35" s="1"/>
  <c r="AF206" i="35"/>
  <c r="AK206" i="35" s="1"/>
  <c r="AF205" i="35"/>
  <c r="AK205" i="35" s="1"/>
  <c r="AF204" i="35"/>
  <c r="AF203" i="35"/>
  <c r="AF202" i="35"/>
  <c r="AK202" i="35" s="1"/>
  <c r="AF201" i="35"/>
  <c r="AK201" i="35" s="1"/>
  <c r="AF200" i="35"/>
  <c r="AF199" i="35"/>
  <c r="AF198" i="35"/>
  <c r="AK198" i="35" s="1"/>
  <c r="AF197" i="35"/>
  <c r="AK197" i="35" s="1"/>
  <c r="AF196" i="35"/>
  <c r="AI196" i="35" s="1"/>
  <c r="AF195" i="35"/>
  <c r="AI195" i="35" s="1"/>
  <c r="AF194" i="35"/>
  <c r="AK194" i="35" s="1"/>
  <c r="AF193" i="35"/>
  <c r="AK193" i="35" s="1"/>
  <c r="AF192" i="35"/>
  <c r="AF191" i="35"/>
  <c r="AF190" i="35"/>
  <c r="AK190" i="35" s="1"/>
  <c r="AF189" i="35"/>
  <c r="AK189" i="35" s="1"/>
  <c r="AF188" i="35"/>
  <c r="AF187" i="35"/>
  <c r="AF186" i="35"/>
  <c r="AK186" i="35" s="1"/>
  <c r="AF185" i="35"/>
  <c r="AK185" i="35" s="1"/>
  <c r="AF184" i="35"/>
  <c r="AI184" i="35" s="1"/>
  <c r="AF183" i="35"/>
  <c r="AF182" i="35"/>
  <c r="AF181" i="35"/>
  <c r="AG181" i="35" s="1"/>
  <c r="AF180" i="35"/>
  <c r="AK180" i="35" s="1"/>
  <c r="AF179" i="35"/>
  <c r="AF178" i="35"/>
  <c r="AF177" i="35"/>
  <c r="AF176" i="35"/>
  <c r="AK176" i="35" s="1"/>
  <c r="AF175" i="35"/>
  <c r="AF174" i="35"/>
  <c r="AF173" i="35"/>
  <c r="AG173" i="35" s="1"/>
  <c r="AF172" i="35"/>
  <c r="AK172" i="35" s="1"/>
  <c r="AF171" i="35"/>
  <c r="AF170" i="35"/>
  <c r="AI170" i="35" s="1"/>
  <c r="AF169" i="35"/>
  <c r="AG169" i="35" s="1"/>
  <c r="AF168" i="35"/>
  <c r="AK168" i="35" s="1"/>
  <c r="AF167" i="35"/>
  <c r="AF166" i="35"/>
  <c r="AK166" i="35" s="1"/>
  <c r="AF165" i="35"/>
  <c r="AG165" i="35" s="1"/>
  <c r="AF164" i="35"/>
  <c r="AK164" i="35" s="1"/>
  <c r="AF163" i="35"/>
  <c r="AF162" i="35"/>
  <c r="AG162" i="35" s="1"/>
  <c r="AF161" i="35"/>
  <c r="AG161" i="35" s="1"/>
  <c r="AF160" i="35"/>
  <c r="AK160" i="35" s="1"/>
  <c r="AF159" i="35"/>
  <c r="AF158" i="35"/>
  <c r="AF157" i="35"/>
  <c r="AG157" i="35" s="1"/>
  <c r="AF156" i="35"/>
  <c r="AK156" i="35" s="1"/>
  <c r="AF155" i="35"/>
  <c r="AF154" i="35"/>
  <c r="AF153" i="35"/>
  <c r="AG153" i="35" s="1"/>
  <c r="AF152" i="35"/>
  <c r="AK152" i="35" s="1"/>
  <c r="AF151" i="35"/>
  <c r="AF150" i="35"/>
  <c r="AK150" i="35" s="1"/>
  <c r="AF149" i="35"/>
  <c r="AG149" i="35" s="1"/>
  <c r="AF148" i="35"/>
  <c r="AK148" i="35" s="1"/>
  <c r="AF147" i="35"/>
  <c r="AF146" i="35"/>
  <c r="AF145" i="35"/>
  <c r="AF144" i="35"/>
  <c r="AK144" i="35" s="1"/>
  <c r="AF143" i="35"/>
  <c r="AK143" i="35" s="1"/>
  <c r="AF142" i="35"/>
  <c r="AF141" i="35"/>
  <c r="AG141" i="35" s="1"/>
  <c r="AF140" i="35"/>
  <c r="AK140" i="35" s="1"/>
  <c r="AF139" i="35"/>
  <c r="AK139" i="35" s="1"/>
  <c r="AF138" i="35"/>
  <c r="AI138" i="35" s="1"/>
  <c r="AF137" i="35"/>
  <c r="AG137" i="35" s="1"/>
  <c r="AF136" i="35"/>
  <c r="AK136" i="35" s="1"/>
  <c r="AF135" i="35"/>
  <c r="AK135" i="35" s="1"/>
  <c r="AF134" i="35"/>
  <c r="AK134" i="35" s="1"/>
  <c r="AF133" i="35"/>
  <c r="AF132" i="35"/>
  <c r="AK132" i="35" s="1"/>
  <c r="AF131" i="35"/>
  <c r="AK131" i="35" s="1"/>
  <c r="AF130" i="35"/>
  <c r="AG130" i="35" s="1"/>
  <c r="AF129" i="35"/>
  <c r="AG129" i="35" s="1"/>
  <c r="AF128" i="35"/>
  <c r="AK128" i="35" s="1"/>
  <c r="AF127" i="35"/>
  <c r="AK127" i="35" s="1"/>
  <c r="AF126" i="35"/>
  <c r="AF125" i="35"/>
  <c r="AG125" i="35" s="1"/>
  <c r="AF124" i="35"/>
  <c r="AK124" i="35" s="1"/>
  <c r="AF123" i="35"/>
  <c r="AK123" i="35" s="1"/>
  <c r="AF122" i="35"/>
  <c r="AF121" i="35"/>
  <c r="AG121" i="35" s="1"/>
  <c r="AF120" i="35"/>
  <c r="AK120" i="35" s="1"/>
  <c r="AF119" i="35"/>
  <c r="AK119" i="35" s="1"/>
  <c r="AF118" i="35"/>
  <c r="AF117" i="35"/>
  <c r="AG117" i="35" s="1"/>
  <c r="AF116" i="35"/>
  <c r="AK116" i="35" s="1"/>
  <c r="AF115" i="35"/>
  <c r="AK115" i="35" s="1"/>
  <c r="AF114" i="35"/>
  <c r="AF113" i="35"/>
  <c r="AF112" i="35"/>
  <c r="AK112" i="35" s="1"/>
  <c r="AF111" i="35"/>
  <c r="AK111" i="35" s="1"/>
  <c r="AF110" i="35"/>
  <c r="AF109" i="35"/>
  <c r="AK109" i="35" s="1"/>
  <c r="AF108" i="35"/>
  <c r="AF107" i="35"/>
  <c r="AF106" i="35"/>
  <c r="AG106" i="35" s="1"/>
  <c r="AF105" i="35"/>
  <c r="AG105" i="35" s="1"/>
  <c r="AF104" i="35"/>
  <c r="AF103" i="35"/>
  <c r="AK103" i="35" s="1"/>
  <c r="AF102" i="35"/>
  <c r="AF101" i="35"/>
  <c r="AK101" i="35" s="1"/>
  <c r="AF100" i="35"/>
  <c r="AF99" i="35"/>
  <c r="AF98" i="35"/>
  <c r="AF97" i="35"/>
  <c r="AF96" i="35"/>
  <c r="AF95" i="35"/>
  <c r="AF94" i="35"/>
  <c r="AK94" i="35" s="1"/>
  <c r="AF93" i="35"/>
  <c r="AK93" i="35" s="1"/>
  <c r="AF92" i="35"/>
  <c r="AF91" i="35"/>
  <c r="AF90" i="35"/>
  <c r="AF89" i="35"/>
  <c r="AG89" i="35" s="1"/>
  <c r="AF88" i="35"/>
  <c r="AF87" i="35"/>
  <c r="AF86" i="35"/>
  <c r="AK86" i="35" s="1"/>
  <c r="AF85" i="35"/>
  <c r="AG85" i="35" s="1"/>
  <c r="AF84" i="35"/>
  <c r="AF83" i="35"/>
  <c r="AF82" i="35"/>
  <c r="AK82" i="35" s="1"/>
  <c r="AF81" i="35"/>
  <c r="AK81" i="35" s="1"/>
  <c r="AF80" i="35"/>
  <c r="AF79" i="35"/>
  <c r="AF78" i="35"/>
  <c r="AK78" i="35" s="1"/>
  <c r="AF77" i="35"/>
  <c r="AI77" i="35" s="1"/>
  <c r="AF76" i="35"/>
  <c r="AI76" i="35" s="1"/>
  <c r="AF75" i="35"/>
  <c r="AF74" i="35"/>
  <c r="AK74" i="35" s="1"/>
  <c r="AF73" i="35"/>
  <c r="AI73" i="35" s="1"/>
  <c r="AF72" i="35"/>
  <c r="AF71" i="35"/>
  <c r="AF70" i="35"/>
  <c r="AK70" i="35" s="1"/>
  <c r="AF69" i="35"/>
  <c r="AF68" i="35"/>
  <c r="AF67" i="35"/>
  <c r="AF66" i="35"/>
  <c r="AK66" i="35" s="1"/>
  <c r="AF65" i="35"/>
  <c r="AF64" i="35"/>
  <c r="AI64" i="35" s="1"/>
  <c r="AF63" i="35"/>
  <c r="AF62" i="35"/>
  <c r="AK62" i="35" s="1"/>
  <c r="AF61" i="35"/>
  <c r="AI61" i="35" s="1"/>
  <c r="AF60" i="35"/>
  <c r="AF59" i="35"/>
  <c r="AF58" i="35"/>
  <c r="AK58" i="35" s="1"/>
  <c r="AF57" i="35"/>
  <c r="AI57" i="35" s="1"/>
  <c r="AF56" i="35"/>
  <c r="AF55" i="35"/>
  <c r="AF54" i="35"/>
  <c r="AK54" i="35" s="1"/>
  <c r="AF53" i="35"/>
  <c r="AI53" i="35" s="1"/>
  <c r="AF52" i="35"/>
  <c r="AF51" i="35"/>
  <c r="AF50" i="35"/>
  <c r="AK50" i="35" s="1"/>
  <c r="AF49" i="35"/>
  <c r="AK49" i="35" s="1"/>
  <c r="AF48" i="35"/>
  <c r="AF47" i="35"/>
  <c r="AF46" i="35"/>
  <c r="AK46" i="35" s="1"/>
  <c r="AF45" i="35"/>
  <c r="AF44" i="35"/>
  <c r="AI44" i="35" s="1"/>
  <c r="AF43" i="35"/>
  <c r="AF42" i="35"/>
  <c r="AK42" i="35" s="1"/>
  <c r="AF41" i="35"/>
  <c r="AF40" i="35"/>
  <c r="AF39" i="35"/>
  <c r="AF38" i="35"/>
  <c r="AK38" i="35" s="1"/>
  <c r="AF37" i="35"/>
  <c r="AI37" i="35" s="1"/>
  <c r="AF36" i="35"/>
  <c r="AF35" i="35"/>
  <c r="AF34" i="35"/>
  <c r="AK34" i="35" s="1"/>
  <c r="AF33" i="35"/>
  <c r="AF32" i="35"/>
  <c r="AF31" i="35"/>
  <c r="AF30" i="35"/>
  <c r="AK30" i="35" s="1"/>
  <c r="AF29" i="35"/>
  <c r="AI29" i="35" s="1"/>
  <c r="AF28" i="35"/>
  <c r="AF27" i="35"/>
  <c r="AF26" i="35"/>
  <c r="AK26" i="35" s="1"/>
  <c r="AF25" i="35"/>
  <c r="AF24" i="35"/>
  <c r="AF23" i="35"/>
  <c r="AF22" i="35"/>
  <c r="AK22" i="35" s="1"/>
  <c r="AF21" i="35"/>
  <c r="AF20" i="35"/>
  <c r="AF19" i="35"/>
  <c r="AF18" i="35"/>
  <c r="AK18" i="35" s="1"/>
  <c r="AF17" i="35"/>
  <c r="AF16" i="35"/>
  <c r="AK16" i="35" s="1"/>
  <c r="AF15" i="35"/>
  <c r="AF14" i="35"/>
  <c r="AK14" i="35" s="1"/>
  <c r="AF13" i="35"/>
  <c r="AG13" i="35" s="1"/>
  <c r="AF12" i="35"/>
  <c r="AK12" i="35" s="1"/>
  <c r="AF11" i="35"/>
  <c r="AF10" i="35"/>
  <c r="AK10" i="35" s="1"/>
  <c r="AF9" i="35"/>
  <c r="AF8" i="35"/>
  <c r="AK8" i="35" s="1"/>
  <c r="S57" i="35"/>
  <c r="S58" i="35"/>
  <c r="S59" i="35"/>
  <c r="S60" i="35"/>
  <c r="S61" i="35"/>
  <c r="X61" i="35" s="1"/>
  <c r="S62" i="35"/>
  <c r="S63" i="35"/>
  <c r="S64" i="35"/>
  <c r="S65" i="35"/>
  <c r="S66" i="35"/>
  <c r="S67" i="35"/>
  <c r="S68" i="35"/>
  <c r="S69" i="35"/>
  <c r="S70" i="35"/>
  <c r="S71" i="35"/>
  <c r="X71" i="35" s="1"/>
  <c r="S72" i="35"/>
  <c r="S73" i="35"/>
  <c r="S74" i="35"/>
  <c r="S75" i="35"/>
  <c r="S76" i="35"/>
  <c r="S77" i="35"/>
  <c r="S78" i="35"/>
  <c r="S79" i="35"/>
  <c r="S80" i="35"/>
  <c r="X80" i="35" s="1"/>
  <c r="S81" i="35"/>
  <c r="S82" i="35"/>
  <c r="S83" i="35"/>
  <c r="X83" i="35" s="1"/>
  <c r="S84" i="35"/>
  <c r="S85" i="35"/>
  <c r="S86" i="35"/>
  <c r="S87" i="35"/>
  <c r="X87" i="35" s="1"/>
  <c r="S88" i="35"/>
  <c r="S89" i="35"/>
  <c r="S90" i="35"/>
  <c r="S91" i="35"/>
  <c r="S92" i="35"/>
  <c r="X92" i="35" s="1"/>
  <c r="S93" i="35"/>
  <c r="X93" i="35" s="1"/>
  <c r="S94" i="35"/>
  <c r="S95" i="35"/>
  <c r="S96" i="35"/>
  <c r="S97" i="35"/>
  <c r="S98" i="35"/>
  <c r="S99" i="35"/>
  <c r="S100" i="35"/>
  <c r="X100" i="35" s="1"/>
  <c r="S101" i="35"/>
  <c r="S102" i="35"/>
  <c r="S103" i="35"/>
  <c r="S104" i="35"/>
  <c r="S105" i="35"/>
  <c r="S106" i="35"/>
  <c r="S107" i="35"/>
  <c r="S108" i="35"/>
  <c r="S109" i="35"/>
  <c r="S110" i="35"/>
  <c r="X110" i="35" s="1"/>
  <c r="S111" i="35"/>
  <c r="S112" i="35"/>
  <c r="X112" i="35" s="1"/>
  <c r="S113" i="35"/>
  <c r="X113" i="35" s="1"/>
  <c r="S114" i="35"/>
  <c r="S115" i="35"/>
  <c r="S116" i="35"/>
  <c r="S117" i="35"/>
  <c r="S118" i="35"/>
  <c r="S119" i="35"/>
  <c r="X119" i="35" s="1"/>
  <c r="S120" i="35"/>
  <c r="S121" i="35"/>
  <c r="S122" i="35"/>
  <c r="S123" i="35"/>
  <c r="S124" i="35"/>
  <c r="X124" i="35" s="1"/>
  <c r="S125" i="35"/>
  <c r="S126" i="35"/>
  <c r="S127" i="35"/>
  <c r="X127" i="35" s="1"/>
  <c r="S128" i="35"/>
  <c r="S129" i="35"/>
  <c r="S130" i="35"/>
  <c r="S131" i="35"/>
  <c r="S132" i="35"/>
  <c r="S133" i="35"/>
  <c r="S134" i="35"/>
  <c r="S135" i="35"/>
  <c r="S136" i="35"/>
  <c r="X136" i="35" s="1"/>
  <c r="S137" i="35"/>
  <c r="S138" i="35"/>
  <c r="S139" i="35"/>
  <c r="X139" i="35" s="1"/>
  <c r="S140" i="35"/>
  <c r="X140" i="35" s="1"/>
  <c r="S141" i="35"/>
  <c r="S142" i="35"/>
  <c r="S143" i="35"/>
  <c r="S144" i="35"/>
  <c r="S145" i="35"/>
  <c r="S146" i="35"/>
  <c r="S147" i="35"/>
  <c r="S148" i="35"/>
  <c r="S149" i="35"/>
  <c r="S150" i="35"/>
  <c r="S151" i="35"/>
  <c r="X151" i="35" s="1"/>
  <c r="S152" i="35"/>
  <c r="X152" i="35" s="1"/>
  <c r="S153" i="35"/>
  <c r="X153" i="35" s="1"/>
  <c r="S154" i="35"/>
  <c r="S155" i="35"/>
  <c r="S156" i="35"/>
  <c r="S157" i="35"/>
  <c r="S158" i="35"/>
  <c r="S159" i="35"/>
  <c r="X159" i="35" s="1"/>
  <c r="S160" i="35"/>
  <c r="S161" i="35"/>
  <c r="S162" i="35"/>
  <c r="S163" i="35"/>
  <c r="S164" i="35"/>
  <c r="X164" i="35" s="1"/>
  <c r="S165" i="35"/>
  <c r="S166" i="35"/>
  <c r="S167" i="35"/>
  <c r="S168" i="35"/>
  <c r="S169" i="35"/>
  <c r="S170" i="35"/>
  <c r="S171" i="35"/>
  <c r="X171" i="35" s="1"/>
  <c r="S172" i="35"/>
  <c r="S173" i="35"/>
  <c r="S174" i="35"/>
  <c r="S175" i="35"/>
  <c r="S176" i="35"/>
  <c r="X176" i="35" s="1"/>
  <c r="S177" i="35"/>
  <c r="S178" i="35"/>
  <c r="S179" i="35"/>
  <c r="X179" i="35" s="1"/>
  <c r="S180" i="35"/>
  <c r="S181" i="35"/>
  <c r="S182" i="35"/>
  <c r="S183" i="35"/>
  <c r="S184" i="35"/>
  <c r="S185" i="35"/>
  <c r="X185" i="35" s="1"/>
  <c r="S186" i="35"/>
  <c r="S187" i="35"/>
  <c r="X187" i="35" s="1"/>
  <c r="S188" i="35"/>
  <c r="S189" i="35"/>
  <c r="S190" i="35"/>
  <c r="S191" i="35"/>
  <c r="S192" i="35"/>
  <c r="S193" i="35"/>
  <c r="S194" i="35"/>
  <c r="S195" i="35"/>
  <c r="S196" i="35"/>
  <c r="S197" i="35"/>
  <c r="S198" i="35"/>
  <c r="S199" i="35"/>
  <c r="S200" i="35"/>
  <c r="S201" i="35"/>
  <c r="S202" i="35"/>
  <c r="S203" i="35"/>
  <c r="S204" i="35"/>
  <c r="X204" i="35" s="1"/>
  <c r="S205" i="35"/>
  <c r="S206" i="35"/>
  <c r="S207" i="35"/>
  <c r="S208" i="35"/>
  <c r="S209" i="35"/>
  <c r="S210" i="35"/>
  <c r="S211" i="35"/>
  <c r="S212" i="35"/>
  <c r="S213" i="35"/>
  <c r="S214" i="35"/>
  <c r="S215" i="35"/>
  <c r="X215" i="35" s="1"/>
  <c r="S216" i="35"/>
  <c r="X216" i="35" s="1"/>
  <c r="S217" i="35"/>
  <c r="X217" i="35" s="1"/>
  <c r="S218" i="35"/>
  <c r="S219" i="35"/>
  <c r="X219" i="35" s="1"/>
  <c r="S220" i="35"/>
  <c r="S221" i="35"/>
  <c r="S222" i="35"/>
  <c r="S223" i="35"/>
  <c r="S224" i="35"/>
  <c r="S225" i="35"/>
  <c r="S226" i="35"/>
  <c r="S227" i="35"/>
  <c r="X227" i="35" s="1"/>
  <c r="S228" i="35"/>
  <c r="X228" i="35" s="1"/>
  <c r="S229" i="35"/>
  <c r="S230" i="35"/>
  <c r="S231" i="35"/>
  <c r="S232" i="35"/>
  <c r="S233" i="35"/>
  <c r="S234" i="35"/>
  <c r="S235" i="35"/>
  <c r="X235" i="35" s="1"/>
  <c r="S236" i="35"/>
  <c r="S237" i="35"/>
  <c r="X237" i="35" s="1"/>
  <c r="S238" i="35"/>
  <c r="S239" i="35"/>
  <c r="S240" i="35"/>
  <c r="S241" i="35"/>
  <c r="S242" i="35"/>
  <c r="S243" i="35"/>
  <c r="X243" i="35" s="1"/>
  <c r="S244" i="35"/>
  <c r="S245" i="35"/>
  <c r="S246" i="35"/>
  <c r="S247" i="35"/>
  <c r="S248" i="35"/>
  <c r="S249" i="35"/>
  <c r="S250" i="35"/>
  <c r="S251" i="35"/>
  <c r="X251" i="35" s="1"/>
  <c r="S252" i="35"/>
  <c r="S253" i="35"/>
  <c r="S254" i="35"/>
  <c r="S255" i="35"/>
  <c r="S256" i="35"/>
  <c r="X256" i="35" s="1"/>
  <c r="S257" i="35"/>
  <c r="S258" i="35"/>
  <c r="S259" i="35"/>
  <c r="S260" i="35"/>
  <c r="S261" i="35"/>
  <c r="S262" i="35"/>
  <c r="S263" i="35"/>
  <c r="X263" i="35" s="1"/>
  <c r="S264" i="35"/>
  <c r="S265" i="35"/>
  <c r="S266" i="35"/>
  <c r="S267" i="35"/>
  <c r="S268" i="35"/>
  <c r="X268" i="35" s="1"/>
  <c r="S269" i="35"/>
  <c r="X269" i="35" s="1"/>
  <c r="S270" i="35"/>
  <c r="S271" i="35"/>
  <c r="S272" i="35"/>
  <c r="S273" i="35"/>
  <c r="S274" i="35"/>
  <c r="S275" i="35"/>
  <c r="S276" i="35"/>
  <c r="S277" i="35"/>
  <c r="S278" i="35"/>
  <c r="S279" i="35"/>
  <c r="S280" i="35"/>
  <c r="X280" i="35" s="1"/>
  <c r="S281" i="35"/>
  <c r="S282" i="35"/>
  <c r="S283" i="35"/>
  <c r="S284" i="35"/>
  <c r="S285" i="35"/>
  <c r="S286" i="35"/>
  <c r="S287" i="35"/>
  <c r="S288" i="35"/>
  <c r="X288" i="35" s="1"/>
  <c r="S289" i="35"/>
  <c r="S290" i="35"/>
  <c r="S291" i="35"/>
  <c r="S292" i="35"/>
  <c r="S293" i="35"/>
  <c r="S294" i="35"/>
  <c r="X294" i="35" s="1"/>
  <c r="S295" i="35"/>
  <c r="X295" i="35" s="1"/>
  <c r="S296" i="35"/>
  <c r="S297" i="35"/>
  <c r="S298" i="35"/>
  <c r="S299" i="35"/>
  <c r="S300" i="35"/>
  <c r="X300" i="35" s="1"/>
  <c r="S301" i="35"/>
  <c r="S302" i="35"/>
  <c r="S303" i="35"/>
  <c r="S304" i="35"/>
  <c r="S305" i="35"/>
  <c r="S306" i="35"/>
  <c r="S307" i="35"/>
  <c r="S308" i="35"/>
  <c r="S309" i="35"/>
  <c r="S310" i="35"/>
  <c r="S311" i="35"/>
  <c r="S312" i="35"/>
  <c r="X312" i="35" s="1"/>
  <c r="S313" i="35"/>
  <c r="S314" i="35"/>
  <c r="S315" i="35"/>
  <c r="X315" i="35" s="1"/>
  <c r="S316" i="35"/>
  <c r="S317" i="35"/>
  <c r="S318" i="35"/>
  <c r="S319" i="35"/>
  <c r="S320" i="35"/>
  <c r="S321" i="35"/>
  <c r="X321" i="35" s="1"/>
  <c r="S322" i="35"/>
  <c r="S323" i="35"/>
  <c r="S324" i="35"/>
  <c r="S325" i="35"/>
  <c r="S326" i="35"/>
  <c r="S327" i="35"/>
  <c r="S328" i="35"/>
  <c r="S329" i="35"/>
  <c r="S330" i="35"/>
  <c r="S331" i="35"/>
  <c r="S332" i="35"/>
  <c r="S333" i="35"/>
  <c r="S334" i="35"/>
  <c r="S335" i="35"/>
  <c r="X335" i="35" s="1"/>
  <c r="S336" i="35"/>
  <c r="S337" i="35"/>
  <c r="S338" i="35"/>
  <c r="S339" i="35"/>
  <c r="S340" i="35"/>
  <c r="X340" i="35" s="1"/>
  <c r="S341" i="35"/>
  <c r="S342" i="35"/>
  <c r="S343" i="35"/>
  <c r="X343" i="35" s="1"/>
  <c r="S344" i="35"/>
  <c r="S345" i="35"/>
  <c r="S346" i="35"/>
  <c r="S347" i="35"/>
  <c r="S348" i="35"/>
  <c r="S349" i="35"/>
  <c r="S350" i="35"/>
  <c r="S351" i="35"/>
  <c r="S352" i="35"/>
  <c r="X352" i="35" s="1"/>
  <c r="S353" i="35"/>
  <c r="S354" i="35"/>
  <c r="S355" i="35"/>
  <c r="S356" i="35"/>
  <c r="S357" i="35"/>
  <c r="S358" i="35"/>
  <c r="S359" i="35"/>
  <c r="S360" i="35"/>
  <c r="S361" i="35"/>
  <c r="S362" i="35"/>
  <c r="S363" i="35"/>
  <c r="S364" i="35"/>
  <c r="X364" i="35" s="1"/>
  <c r="S365" i="35"/>
  <c r="S366" i="35"/>
  <c r="S367" i="35"/>
  <c r="S368" i="35"/>
  <c r="S369" i="35"/>
  <c r="S370" i="35"/>
  <c r="S371" i="35"/>
  <c r="S372" i="35"/>
  <c r="S373" i="35"/>
  <c r="X373" i="35" s="1"/>
  <c r="S374" i="35"/>
  <c r="S375" i="35"/>
  <c r="S376" i="35"/>
  <c r="S377" i="35"/>
  <c r="S378" i="35"/>
  <c r="S379" i="35"/>
  <c r="S380" i="35"/>
  <c r="S381" i="35"/>
  <c r="S382" i="35"/>
  <c r="S383" i="35"/>
  <c r="S384" i="35"/>
  <c r="S385" i="35"/>
  <c r="S386" i="35"/>
  <c r="S387" i="35"/>
  <c r="S388" i="35"/>
  <c r="S389" i="35"/>
  <c r="S390" i="35"/>
  <c r="S391" i="35"/>
  <c r="S392" i="35"/>
  <c r="X392" i="35" s="1"/>
  <c r="S393" i="35"/>
  <c r="S394" i="35"/>
  <c r="S395" i="35"/>
  <c r="S396" i="35"/>
  <c r="S397" i="35"/>
  <c r="S398" i="35"/>
  <c r="S399" i="35"/>
  <c r="X399" i="35" s="1"/>
  <c r="S400" i="35"/>
  <c r="S401" i="35"/>
  <c r="S402" i="35"/>
  <c r="S403" i="35"/>
  <c r="S404" i="35"/>
  <c r="X404" i="35" s="1"/>
  <c r="S405" i="35"/>
  <c r="X405" i="35" s="1"/>
  <c r="S406" i="35"/>
  <c r="S407" i="35"/>
  <c r="S408" i="35"/>
  <c r="S409" i="35"/>
  <c r="S410" i="35"/>
  <c r="S411" i="35"/>
  <c r="S412" i="35"/>
  <c r="S413" i="35"/>
  <c r="S414" i="35"/>
  <c r="S415" i="35"/>
  <c r="S416" i="35"/>
  <c r="X416" i="35" s="1"/>
  <c r="S417" i="35"/>
  <c r="S418" i="35"/>
  <c r="S419" i="35"/>
  <c r="X419" i="35" s="1"/>
  <c r="S420" i="35"/>
  <c r="S421" i="35"/>
  <c r="S422" i="35"/>
  <c r="S423" i="35"/>
  <c r="S424" i="35"/>
  <c r="S425" i="35"/>
  <c r="S426" i="35"/>
  <c r="X426" i="35" s="1"/>
  <c r="S427" i="35"/>
  <c r="S428" i="35"/>
  <c r="X428" i="35" s="1"/>
  <c r="S429" i="35"/>
  <c r="S430" i="35"/>
  <c r="S431" i="35"/>
  <c r="X431" i="35" s="1"/>
  <c r="S432" i="35"/>
  <c r="S433" i="35"/>
  <c r="S434" i="35"/>
  <c r="S435" i="35"/>
  <c r="S436" i="35"/>
  <c r="S437" i="35"/>
  <c r="X437" i="35" s="1"/>
  <c r="S438" i="35"/>
  <c r="S439" i="35"/>
  <c r="S440" i="35"/>
  <c r="S441" i="35"/>
  <c r="S442" i="35"/>
  <c r="S443" i="35"/>
  <c r="S444" i="35"/>
  <c r="S445" i="35"/>
  <c r="S446" i="35"/>
  <c r="S447" i="35"/>
  <c r="S448" i="35"/>
  <c r="S449" i="35"/>
  <c r="S450" i="35"/>
  <c r="S451" i="35"/>
  <c r="S452" i="35"/>
  <c r="S453" i="35"/>
  <c r="S454" i="35"/>
  <c r="S455" i="35"/>
  <c r="S456" i="35"/>
  <c r="X456" i="35" s="1"/>
  <c r="S457" i="35"/>
  <c r="S458" i="35"/>
  <c r="S459" i="35"/>
  <c r="S460" i="35"/>
  <c r="S461" i="35"/>
  <c r="S462" i="35"/>
  <c r="S463" i="35"/>
  <c r="S464" i="35"/>
  <c r="S465" i="35"/>
  <c r="S466" i="35"/>
  <c r="S467" i="35"/>
  <c r="S468" i="35"/>
  <c r="X468" i="35" s="1"/>
  <c r="S469" i="35"/>
  <c r="X469" i="35" s="1"/>
  <c r="S470" i="35"/>
  <c r="S471" i="35"/>
  <c r="S472" i="35"/>
  <c r="S473" i="35"/>
  <c r="S474" i="35"/>
  <c r="S475" i="35"/>
  <c r="S476" i="35"/>
  <c r="S477" i="35"/>
  <c r="S478" i="35"/>
  <c r="S479" i="35"/>
  <c r="S480" i="35"/>
  <c r="X480" i="35" s="1"/>
  <c r="S481" i="35"/>
  <c r="S482" i="35"/>
  <c r="S483" i="35"/>
  <c r="S484" i="35"/>
  <c r="S485" i="35"/>
  <c r="S486" i="35"/>
  <c r="S487" i="35"/>
  <c r="X487" i="35" s="1"/>
  <c r="S488" i="35"/>
  <c r="S489" i="35"/>
  <c r="S490" i="35"/>
  <c r="S491" i="35"/>
  <c r="S492" i="35"/>
  <c r="X492" i="35" s="1"/>
  <c r="S493" i="35"/>
  <c r="S494" i="35"/>
  <c r="S495" i="35"/>
  <c r="S496" i="35"/>
  <c r="S497" i="35"/>
  <c r="S498" i="35"/>
  <c r="S499" i="35"/>
  <c r="S500" i="35"/>
  <c r="S501" i="35"/>
  <c r="X501" i="35" s="1"/>
  <c r="S502" i="35"/>
  <c r="S503" i="35"/>
  <c r="S504" i="35"/>
  <c r="S505" i="35"/>
  <c r="S506" i="35"/>
  <c r="V71" i="35"/>
  <c r="DJ24" i="34" l="1"/>
  <c r="ED24" i="34"/>
  <c r="FR16" i="34"/>
  <c r="GL16" i="34"/>
  <c r="BV16" i="34"/>
  <c r="BV43" i="34"/>
  <c r="CP43" i="34"/>
  <c r="CM12" i="34"/>
  <c r="T25" i="28"/>
  <c r="EI46" i="34"/>
  <c r="S26" i="28" s="1"/>
  <c r="N25" i="28"/>
  <c r="BT47" i="34"/>
  <c r="CP18" i="34"/>
  <c r="EG46" i="34"/>
  <c r="S24" i="28" s="1"/>
  <c r="X27" i="28"/>
  <c r="FR43" i="34"/>
  <c r="GL43" i="34"/>
  <c r="CP24" i="34"/>
  <c r="DJ43" i="34"/>
  <c r="ED43" i="34"/>
  <c r="EA12" i="34"/>
  <c r="FR24" i="34"/>
  <c r="GL24" i="34"/>
  <c r="DJ16" i="34"/>
  <c r="DJ26" i="34"/>
  <c r="BV26" i="34"/>
  <c r="N27" i="28"/>
  <c r="P27" i="28"/>
  <c r="BV18" i="34"/>
  <c r="BR5" i="34"/>
  <c r="CL5" i="34"/>
  <c r="DJ22" i="34"/>
  <c r="CP22" i="34"/>
  <c r="DJ18" i="34"/>
  <c r="DF5" i="34"/>
  <c r="EB5" i="34" s="1"/>
  <c r="ED18" i="34"/>
  <c r="EB47" i="34"/>
  <c r="T27" i="28"/>
  <c r="V27" i="28"/>
  <c r="V26" i="28"/>
  <c r="X26" i="28"/>
  <c r="FR18" i="34"/>
  <c r="FN5" i="34"/>
  <c r="GJ5" i="34" s="1"/>
  <c r="GL18" i="34"/>
  <c r="HD47" i="34"/>
  <c r="HM46" i="34" s="1"/>
  <c r="HN46" i="34" s="1"/>
  <c r="HF43" i="34"/>
  <c r="HB5" i="34"/>
  <c r="HD5" i="34" s="1"/>
  <c r="BN30" i="23"/>
  <c r="BN51" i="23" s="1"/>
  <c r="BM51" i="23"/>
  <c r="AX4" i="23"/>
  <c r="BB44" i="23"/>
  <c r="BV44" i="23"/>
  <c r="BR4" i="23"/>
  <c r="CG51" i="23"/>
  <c r="CH30" i="23"/>
  <c r="CH51" i="23" s="1"/>
  <c r="CP44" i="23"/>
  <c r="CL4" i="23"/>
  <c r="DJ44" i="23"/>
  <c r="DF4" i="23"/>
  <c r="ED44" i="23"/>
  <c r="DZ4" i="23"/>
  <c r="EP30" i="23"/>
  <c r="EP51" i="23" s="1"/>
  <c r="EO51" i="23"/>
  <c r="FR44" i="23"/>
  <c r="FN4" i="23"/>
  <c r="W7" i="28" s="1"/>
  <c r="GD30" i="23"/>
  <c r="GD51" i="23" s="1"/>
  <c r="GC51" i="23"/>
  <c r="GX30" i="23"/>
  <c r="GX51" i="23" s="1"/>
  <c r="GW51" i="23"/>
  <c r="GL44" i="23"/>
  <c r="GH4" i="23"/>
  <c r="HR30" i="23"/>
  <c r="HR51" i="23" s="1"/>
  <c r="HQ51" i="23"/>
  <c r="HF44" i="23"/>
  <c r="HB4" i="23"/>
  <c r="FI51" i="23"/>
  <c r="FJ30" i="23"/>
  <c r="FJ51" i="23" s="1"/>
  <c r="EX44" i="23"/>
  <c r="ET4" i="23"/>
  <c r="U7" i="28" s="1"/>
  <c r="EU12" i="34"/>
  <c r="ET5" i="34"/>
  <c r="EV7" i="34"/>
  <c r="FP7" i="34"/>
  <c r="BT7" i="34"/>
  <c r="DH7" i="34"/>
  <c r="CN7" i="34"/>
  <c r="HK46" i="34"/>
  <c r="AA26" i="28" s="1"/>
  <c r="HC12" i="34"/>
  <c r="GQ46" i="34"/>
  <c r="Y26" i="28" s="1"/>
  <c r="Z26" i="28" s="1"/>
  <c r="GI12" i="34"/>
  <c r="FA46" i="34"/>
  <c r="U24" i="28" s="1"/>
  <c r="V24" i="28" s="1"/>
  <c r="DH47" i="34"/>
  <c r="DQ46" i="34" s="1"/>
  <c r="DR46" i="34" s="1"/>
  <c r="DS46" i="34" s="1"/>
  <c r="DG12" i="34"/>
  <c r="CN47" i="34"/>
  <c r="CW46" i="34" s="1"/>
  <c r="CX46" i="34" s="1"/>
  <c r="CZ46" i="34" s="1"/>
  <c r="CC46" i="34"/>
  <c r="CD46" i="34" s="1"/>
  <c r="CE46" i="34" s="1"/>
  <c r="BS12" i="34"/>
  <c r="BE46" i="34"/>
  <c r="K24" i="28" s="1"/>
  <c r="BG46" i="34"/>
  <c r="K26" i="28" s="1"/>
  <c r="BI46" i="34"/>
  <c r="BJ46" i="34" s="1"/>
  <c r="BK46" i="34" s="1"/>
  <c r="AX5" i="34"/>
  <c r="HI46" i="34"/>
  <c r="AA24" i="28" s="1"/>
  <c r="GS46" i="34"/>
  <c r="GT46" i="34" s="1"/>
  <c r="GO46" i="34"/>
  <c r="Y24" i="28" s="1"/>
  <c r="FP47" i="34"/>
  <c r="FY46" i="34" s="1"/>
  <c r="FZ46" i="34" s="1"/>
  <c r="FU46" i="34"/>
  <c r="W24" i="28" s="1"/>
  <c r="X24" i="28" s="1"/>
  <c r="FE46" i="34"/>
  <c r="FF46" i="34" s="1"/>
  <c r="EK46" i="34"/>
  <c r="EL46" i="34" s="1"/>
  <c r="DO46" i="34"/>
  <c r="Q26" i="28" s="1"/>
  <c r="DM46" i="34"/>
  <c r="Q24" i="28" s="1"/>
  <c r="CS46" i="34"/>
  <c r="O24" i="28" s="1"/>
  <c r="CU46" i="34"/>
  <c r="O26" i="28" s="1"/>
  <c r="BY46" i="34"/>
  <c r="M24" i="28" s="1"/>
  <c r="CA46" i="34"/>
  <c r="M26" i="28" s="1"/>
  <c r="AW155" i="35"/>
  <c r="FC386" i="35"/>
  <c r="FC26" i="35"/>
  <c r="FE67" i="35"/>
  <c r="FE197" i="35"/>
  <c r="EQ254" i="35"/>
  <c r="FE26" i="35"/>
  <c r="FC140" i="35"/>
  <c r="FE237" i="35"/>
  <c r="FE345" i="35"/>
  <c r="AG49" i="35"/>
  <c r="AI458" i="35"/>
  <c r="CM148" i="35"/>
  <c r="CK379" i="35"/>
  <c r="CM310" i="35"/>
  <c r="FC378" i="35"/>
  <c r="FC389" i="35"/>
  <c r="EQ474" i="35"/>
  <c r="FC67" i="35"/>
  <c r="AI49" i="35"/>
  <c r="BI475" i="35"/>
  <c r="CK263" i="35"/>
  <c r="FE246" i="35"/>
  <c r="AU404" i="35"/>
  <c r="CY187" i="35"/>
  <c r="EC494" i="35"/>
  <c r="CM132" i="35"/>
  <c r="DA451" i="35"/>
  <c r="EO201" i="35"/>
  <c r="EQ414" i="35"/>
  <c r="EQ502" i="35"/>
  <c r="FE79" i="35"/>
  <c r="FE181" i="35"/>
  <c r="FC393" i="35"/>
  <c r="AU7" i="35"/>
  <c r="AG150" i="35"/>
  <c r="AU504" i="35"/>
  <c r="CY195" i="35"/>
  <c r="CY333" i="35"/>
  <c r="AG12" i="35"/>
  <c r="AI150" i="35"/>
  <c r="AU43" i="35"/>
  <c r="BI315" i="35"/>
  <c r="CM136" i="35"/>
  <c r="CK298" i="35"/>
  <c r="DM180" i="35"/>
  <c r="DM282" i="35"/>
  <c r="FC390" i="35"/>
  <c r="AI165" i="35"/>
  <c r="BI360" i="35"/>
  <c r="BI499" i="35"/>
  <c r="AI12" i="35"/>
  <c r="BK315" i="35"/>
  <c r="DA369" i="35"/>
  <c r="DO312" i="35"/>
  <c r="EA52" i="35"/>
  <c r="FC197" i="35"/>
  <c r="FC237" i="35"/>
  <c r="BM487" i="35"/>
  <c r="BI487" i="35"/>
  <c r="FG250" i="35"/>
  <c r="FE250" i="35"/>
  <c r="AW159" i="35"/>
  <c r="BM356" i="35"/>
  <c r="BI356" i="35"/>
  <c r="CM240" i="35"/>
  <c r="CO244" i="35"/>
  <c r="CM244" i="35"/>
  <c r="FG189" i="35"/>
  <c r="FC189" i="35"/>
  <c r="AI16" i="35"/>
  <c r="AI317" i="35"/>
  <c r="AU27" i="35"/>
  <c r="AW59" i="35"/>
  <c r="AU385" i="35"/>
  <c r="AU492" i="35"/>
  <c r="BM7" i="35"/>
  <c r="BK11" i="35"/>
  <c r="BM311" i="35"/>
  <c r="BI311" i="35"/>
  <c r="BM408" i="35"/>
  <c r="BI408" i="35"/>
  <c r="BK503" i="35"/>
  <c r="BW415" i="35"/>
  <c r="CM152" i="35"/>
  <c r="CY349" i="35"/>
  <c r="DC443" i="35"/>
  <c r="DA443" i="35"/>
  <c r="DQ288" i="35"/>
  <c r="DM288" i="35"/>
  <c r="EA20" i="35"/>
  <c r="EC36" i="35"/>
  <c r="EE36" i="35"/>
  <c r="EE307" i="35"/>
  <c r="EC307" i="35"/>
  <c r="EO22" i="35"/>
  <c r="ES22" i="35"/>
  <c r="ES181" i="35"/>
  <c r="EO181" i="35"/>
  <c r="CO140" i="35"/>
  <c r="CM140" i="35"/>
  <c r="CO228" i="35"/>
  <c r="CM228" i="35"/>
  <c r="CK228" i="35"/>
  <c r="AG61" i="35"/>
  <c r="AI447" i="35"/>
  <c r="BW430" i="35"/>
  <c r="BY448" i="35"/>
  <c r="CO450" i="35"/>
  <c r="CK450" i="35"/>
  <c r="AW385" i="35"/>
  <c r="BM364" i="35"/>
  <c r="BK364" i="35"/>
  <c r="CO251" i="35"/>
  <c r="CM251" i="35"/>
  <c r="DC203" i="35"/>
  <c r="CY203" i="35"/>
  <c r="EE447" i="35"/>
  <c r="EC447" i="35"/>
  <c r="FG313" i="35"/>
  <c r="FC313" i="35"/>
  <c r="FE140" i="35"/>
  <c r="FE386" i="35"/>
  <c r="FE389" i="35"/>
  <c r="FE390" i="35"/>
  <c r="FE393" i="35"/>
  <c r="CM144" i="35"/>
  <c r="CM248" i="35"/>
  <c r="CK259" i="35"/>
  <c r="CM272" i="35"/>
  <c r="CK395" i="35"/>
  <c r="CY341" i="35"/>
  <c r="CY451" i="35"/>
  <c r="DM312" i="35"/>
  <c r="DO495" i="35"/>
  <c r="EC60" i="35"/>
  <c r="EA388" i="35"/>
  <c r="EA494" i="35"/>
  <c r="EQ54" i="35"/>
  <c r="FC79" i="35"/>
  <c r="FC181" i="35"/>
  <c r="FC254" i="35"/>
  <c r="FC337" i="35"/>
  <c r="FC362" i="35"/>
  <c r="AI21" i="35"/>
  <c r="AK21" i="35"/>
  <c r="AG25" i="35"/>
  <c r="AK25" i="35"/>
  <c r="AI32" i="35"/>
  <c r="AK32" i="35"/>
  <c r="AG48" i="35"/>
  <c r="AK48" i="35"/>
  <c r="AG177" i="35"/>
  <c r="AK177" i="35"/>
  <c r="AI177" i="35"/>
  <c r="AU9" i="35"/>
  <c r="AY9" i="35"/>
  <c r="BK12" i="35"/>
  <c r="BM12" i="35"/>
  <c r="BI18" i="35"/>
  <c r="BM18" i="35"/>
  <c r="BI22" i="35"/>
  <c r="BM22" i="35"/>
  <c r="BI26" i="35"/>
  <c r="BM26" i="35"/>
  <c r="BI34" i="35"/>
  <c r="BM34" i="35"/>
  <c r="BY7" i="35"/>
  <c r="CA7" i="35"/>
  <c r="CA432" i="35"/>
  <c r="BW432" i="35"/>
  <c r="CM29" i="35"/>
  <c r="CO29" i="35"/>
  <c r="CO318" i="35"/>
  <c r="CM318" i="35"/>
  <c r="DQ498" i="35"/>
  <c r="DO498" i="35"/>
  <c r="DM498" i="35"/>
  <c r="EO42" i="35"/>
  <c r="ES42" i="35"/>
  <c r="EQ42" i="35"/>
  <c r="FC22" i="35"/>
  <c r="FG22" i="35"/>
  <c r="FE22" i="35"/>
  <c r="AI11" i="35"/>
  <c r="AK11" i="35"/>
  <c r="AI20" i="35"/>
  <c r="AK20" i="35"/>
  <c r="AK118" i="35"/>
  <c r="AI118" i="35"/>
  <c r="AU34" i="35"/>
  <c r="AY34" i="35"/>
  <c r="AW40" i="35"/>
  <c r="AY40" i="35"/>
  <c r="BK45" i="35"/>
  <c r="BM45" i="35"/>
  <c r="BK85" i="35"/>
  <c r="BM85" i="35"/>
  <c r="BY35" i="35"/>
  <c r="CA35" i="35"/>
  <c r="CM22" i="35"/>
  <c r="CO22" i="35"/>
  <c r="CM26" i="35"/>
  <c r="CO26" i="35"/>
  <c r="CK26" i="35"/>
  <c r="CM54" i="35"/>
  <c r="CO54" i="35"/>
  <c r="CM66" i="35"/>
  <c r="CO66" i="35"/>
  <c r="CK66" i="35"/>
  <c r="CO200" i="35"/>
  <c r="CK200" i="35"/>
  <c r="CO255" i="35"/>
  <c r="CK255" i="35"/>
  <c r="CY9" i="35"/>
  <c r="DC9" i="35"/>
  <c r="CY11" i="35"/>
  <c r="DC11" i="35"/>
  <c r="CY13" i="35"/>
  <c r="DC13" i="35"/>
  <c r="CY15" i="35"/>
  <c r="DC15" i="35"/>
  <c r="DC447" i="35"/>
  <c r="CY447" i="35"/>
  <c r="DQ21" i="35"/>
  <c r="DO21" i="35"/>
  <c r="DM21" i="35"/>
  <c r="DO41" i="35"/>
  <c r="DQ41" i="35"/>
  <c r="DO43" i="35"/>
  <c r="DQ43" i="35"/>
  <c r="DM43" i="35"/>
  <c r="EC26" i="35"/>
  <c r="EE26" i="35"/>
  <c r="AI9" i="35"/>
  <c r="AK9" i="35"/>
  <c r="AI15" i="35"/>
  <c r="AK15" i="35"/>
  <c r="AI23" i="35"/>
  <c r="AK23" i="35"/>
  <c r="AI41" i="35"/>
  <c r="AK41" i="35"/>
  <c r="AG56" i="35"/>
  <c r="AK56" i="35"/>
  <c r="AG69" i="35"/>
  <c r="AI69" i="35"/>
  <c r="BK16" i="35"/>
  <c r="BM16" i="35"/>
  <c r="BK20" i="35"/>
  <c r="BM20" i="35"/>
  <c r="BK28" i="35"/>
  <c r="BM28" i="35"/>
  <c r="BK32" i="35"/>
  <c r="BM32" i="35"/>
  <c r="CM31" i="35"/>
  <c r="CO31" i="35"/>
  <c r="DA24" i="35"/>
  <c r="DC24" i="35"/>
  <c r="CY24" i="35"/>
  <c r="DQ33" i="35"/>
  <c r="DO33" i="35"/>
  <c r="DM33" i="35"/>
  <c r="FC20" i="35"/>
  <c r="FG20" i="35"/>
  <c r="AG9" i="35"/>
  <c r="AI27" i="35"/>
  <c r="AK27" i="35"/>
  <c r="AI36" i="35"/>
  <c r="AK36" i="35"/>
  <c r="AI45" i="35"/>
  <c r="AK45" i="35"/>
  <c r="AI48" i="35"/>
  <c r="AG133" i="35"/>
  <c r="AI133" i="35"/>
  <c r="AI257" i="35"/>
  <c r="AK257" i="35"/>
  <c r="AG257" i="35"/>
  <c r="AW36" i="35"/>
  <c r="AY36" i="35"/>
  <c r="AU42" i="35"/>
  <c r="AY42" i="35"/>
  <c r="AW42" i="35"/>
  <c r="BI47" i="35"/>
  <c r="BM47" i="35"/>
  <c r="BK47" i="35"/>
  <c r="BY33" i="35"/>
  <c r="CA33" i="35"/>
  <c r="BY39" i="35"/>
  <c r="CA39" i="35"/>
  <c r="BW39" i="35"/>
  <c r="AI8" i="35"/>
  <c r="AI17" i="35"/>
  <c r="AK17" i="35"/>
  <c r="AG20" i="35"/>
  <c r="AI24" i="35"/>
  <c r="AK24" i="35"/>
  <c r="AI31" i="35"/>
  <c r="AK31" i="35"/>
  <c r="AG33" i="35"/>
  <c r="AK33" i="35"/>
  <c r="AG40" i="35"/>
  <c r="AK40" i="35"/>
  <c r="AG44" i="35"/>
  <c r="AK44" i="35"/>
  <c r="AG45" i="35"/>
  <c r="AI47" i="35"/>
  <c r="AK47" i="35"/>
  <c r="AI55" i="35"/>
  <c r="AK55" i="35"/>
  <c r="AG81" i="35"/>
  <c r="AG118" i="35"/>
  <c r="AG145" i="35"/>
  <c r="AK145" i="35"/>
  <c r="AK454" i="35"/>
  <c r="AI454" i="35"/>
  <c r="AW400" i="35"/>
  <c r="AU400" i="35"/>
  <c r="BI42" i="35"/>
  <c r="BM42" i="35"/>
  <c r="BW20" i="35"/>
  <c r="CA20" i="35"/>
  <c r="BW22" i="35"/>
  <c r="CA22" i="35"/>
  <c r="BW24" i="35"/>
  <c r="CA24" i="35"/>
  <c r="BW26" i="35"/>
  <c r="CA26" i="35"/>
  <c r="BW56" i="35"/>
  <c r="CA56" i="35"/>
  <c r="BY56" i="35"/>
  <c r="BY118" i="35"/>
  <c r="CA118" i="35"/>
  <c r="CM13" i="35"/>
  <c r="CO13" i="35"/>
  <c r="CM15" i="35"/>
  <c r="CO15" i="35"/>
  <c r="CM17" i="35"/>
  <c r="CO17" i="35"/>
  <c r="CM45" i="35"/>
  <c r="CO45" i="35"/>
  <c r="CM47" i="35"/>
  <c r="CO47" i="35"/>
  <c r="CM49" i="35"/>
  <c r="CO49" i="35"/>
  <c r="CO280" i="35"/>
  <c r="CM280" i="35"/>
  <c r="DA42" i="35"/>
  <c r="DC42" i="35"/>
  <c r="DA48" i="35"/>
  <c r="DC48" i="35"/>
  <c r="CY48" i="35"/>
  <c r="DQ25" i="35"/>
  <c r="DO25" i="35"/>
  <c r="DM25" i="35"/>
  <c r="DM36" i="35"/>
  <c r="DQ36" i="35"/>
  <c r="DQ278" i="35"/>
  <c r="DO278" i="35"/>
  <c r="DM278" i="35"/>
  <c r="DQ499" i="35"/>
  <c r="DO499" i="35"/>
  <c r="DM499" i="35"/>
  <c r="EC14" i="35"/>
  <c r="EE14" i="35"/>
  <c r="EC16" i="35"/>
  <c r="EE16" i="35"/>
  <c r="EA16" i="35"/>
  <c r="EC46" i="35"/>
  <c r="EE46" i="35"/>
  <c r="EC48" i="35"/>
  <c r="EE48" i="35"/>
  <c r="EA48" i="35"/>
  <c r="AI39" i="35"/>
  <c r="AK39" i="35"/>
  <c r="AI43" i="35"/>
  <c r="AK43" i="35"/>
  <c r="AI65" i="35"/>
  <c r="AK65" i="35"/>
  <c r="BI14" i="35"/>
  <c r="BM14" i="35"/>
  <c r="BK24" i="35"/>
  <c r="BM24" i="35"/>
  <c r="BI30" i="35"/>
  <c r="BM30" i="35"/>
  <c r="BI50" i="35"/>
  <c r="BM50" i="35"/>
  <c r="CM33" i="35"/>
  <c r="CO33" i="35"/>
  <c r="DQ17" i="35"/>
  <c r="DO17" i="35"/>
  <c r="DM17" i="35"/>
  <c r="EA31" i="35"/>
  <c r="EE31" i="35"/>
  <c r="EC31" i="35"/>
  <c r="EE251" i="35"/>
  <c r="EC251" i="35"/>
  <c r="EA251" i="35"/>
  <c r="AG8" i="35"/>
  <c r="AI25" i="35"/>
  <c r="AG29" i="35"/>
  <c r="AK29" i="35"/>
  <c r="AI51" i="35"/>
  <c r="AK51" i="35"/>
  <c r="AG53" i="35"/>
  <c r="AK53" i="35"/>
  <c r="AI241" i="35"/>
  <c r="AK241" i="35"/>
  <c r="AW32" i="35"/>
  <c r="AY32" i="35"/>
  <c r="AU38" i="35"/>
  <c r="AY38" i="35"/>
  <c r="BM87" i="35"/>
  <c r="BI87" i="35"/>
  <c r="BM105" i="35"/>
  <c r="BI105" i="35"/>
  <c r="BY31" i="35"/>
  <c r="CA31" i="35"/>
  <c r="BY37" i="35"/>
  <c r="CA37" i="35"/>
  <c r="AI13" i="35"/>
  <c r="AK13" i="35"/>
  <c r="AG16" i="35"/>
  <c r="AG17" i="35"/>
  <c r="AI19" i="35"/>
  <c r="AK19" i="35"/>
  <c r="AI28" i="35"/>
  <c r="AK28" i="35"/>
  <c r="AI33" i="35"/>
  <c r="AI35" i="35"/>
  <c r="AK35" i="35"/>
  <c r="AG37" i="35"/>
  <c r="AK37" i="35"/>
  <c r="AG52" i="35"/>
  <c r="AK52" i="35"/>
  <c r="AI81" i="35"/>
  <c r="AG97" i="35"/>
  <c r="AK97" i="35"/>
  <c r="AG113" i="35"/>
  <c r="AK113" i="35"/>
  <c r="AI113" i="35"/>
  <c r="AI145" i="35"/>
  <c r="AK196" i="35"/>
  <c r="AG196" i="35"/>
  <c r="AG273" i="35"/>
  <c r="AK273" i="35"/>
  <c r="AI429" i="35"/>
  <c r="AG429" i="35"/>
  <c r="AW16" i="35"/>
  <c r="AY16" i="35"/>
  <c r="AU18" i="35"/>
  <c r="AY18" i="35"/>
  <c r="AW20" i="35"/>
  <c r="AY20" i="35"/>
  <c r="AU22" i="35"/>
  <c r="AY22" i="35"/>
  <c r="AW24" i="35"/>
  <c r="AY24" i="35"/>
  <c r="AU26" i="35"/>
  <c r="AY26" i="35"/>
  <c r="AW26" i="35"/>
  <c r="AW48" i="35"/>
  <c r="AY48" i="35"/>
  <c r="AU50" i="35"/>
  <c r="AY50" i="35"/>
  <c r="AW52" i="35"/>
  <c r="AY52" i="35"/>
  <c r="AU54" i="35"/>
  <c r="AY54" i="35"/>
  <c r="AW56" i="35"/>
  <c r="AY56" i="35"/>
  <c r="AW160" i="35"/>
  <c r="AY160" i="35"/>
  <c r="AW224" i="35"/>
  <c r="AY224" i="35"/>
  <c r="AW360" i="35"/>
  <c r="AY360" i="35"/>
  <c r="BI39" i="35"/>
  <c r="BM39" i="35"/>
  <c r="BK39" i="35"/>
  <c r="BK53" i="35"/>
  <c r="BM53" i="35"/>
  <c r="BI55" i="35"/>
  <c r="BM55" i="35"/>
  <c r="BK55" i="35"/>
  <c r="BM79" i="35"/>
  <c r="BI79" i="35"/>
  <c r="BM95" i="35"/>
  <c r="BI95" i="35"/>
  <c r="BY9" i="35"/>
  <c r="CA9" i="35"/>
  <c r="BY11" i="35"/>
  <c r="CA11" i="35"/>
  <c r="BW11" i="35"/>
  <c r="BY45" i="35"/>
  <c r="CA45" i="35"/>
  <c r="BW45" i="35"/>
  <c r="CM10" i="35"/>
  <c r="CO10" i="35"/>
  <c r="CK10" i="35"/>
  <c r="CM38" i="35"/>
  <c r="CO38" i="35"/>
  <c r="CM42" i="35"/>
  <c r="CO42" i="35"/>
  <c r="CK42" i="35"/>
  <c r="CO220" i="35"/>
  <c r="CK220" i="35"/>
  <c r="CO403" i="35"/>
  <c r="CK403" i="35"/>
  <c r="DA33" i="35"/>
  <c r="DC33" i="35"/>
  <c r="DA35" i="35"/>
  <c r="DC35" i="35"/>
  <c r="DA37" i="35"/>
  <c r="DC37" i="35"/>
  <c r="DQ29" i="35"/>
  <c r="DO29" i="35"/>
  <c r="DM29" i="35"/>
  <c r="EA11" i="35"/>
  <c r="EE11" i="35"/>
  <c r="EC11" i="35"/>
  <c r="EA43" i="35"/>
  <c r="EE43" i="35"/>
  <c r="EC43" i="35"/>
  <c r="EE76" i="35"/>
  <c r="EC76" i="35"/>
  <c r="AY37" i="35"/>
  <c r="BM27" i="35"/>
  <c r="AG321" i="35"/>
  <c r="AK321" i="35"/>
  <c r="AW11" i="35"/>
  <c r="AY11" i="35"/>
  <c r="AU13" i="35"/>
  <c r="AY13" i="35"/>
  <c r="AU15" i="35"/>
  <c r="AY15" i="35"/>
  <c r="AW27" i="35"/>
  <c r="AU29" i="35"/>
  <c r="AY29" i="35"/>
  <c r="AU31" i="35"/>
  <c r="AY31" i="35"/>
  <c r="AW43" i="35"/>
  <c r="AU45" i="35"/>
  <c r="AY45" i="35"/>
  <c r="AU47" i="35"/>
  <c r="AY47" i="35"/>
  <c r="AU181" i="35"/>
  <c r="AY181" i="35"/>
  <c r="AU312" i="35"/>
  <c r="AY312" i="35"/>
  <c r="AU328" i="35"/>
  <c r="AY328" i="35"/>
  <c r="AU344" i="35"/>
  <c r="AY344" i="35"/>
  <c r="AW376" i="35"/>
  <c r="AY376" i="35"/>
  <c r="BK9" i="35"/>
  <c r="BM9" i="35"/>
  <c r="BK36" i="35"/>
  <c r="BM36" i="35"/>
  <c r="BK44" i="35"/>
  <c r="BM44" i="35"/>
  <c r="BK52" i="35"/>
  <c r="BM52" i="35"/>
  <c r="BY15" i="35"/>
  <c r="CA15" i="35"/>
  <c r="BY17" i="35"/>
  <c r="CA17" i="35"/>
  <c r="BY19" i="35"/>
  <c r="CA19" i="35"/>
  <c r="BW28" i="35"/>
  <c r="CA28" i="35"/>
  <c r="BY42" i="35"/>
  <c r="CA42" i="35"/>
  <c r="BW44" i="35"/>
  <c r="CA44" i="35"/>
  <c r="BY47" i="35"/>
  <c r="CA47" i="35"/>
  <c r="BY49" i="35"/>
  <c r="CA49" i="35"/>
  <c r="BY51" i="35"/>
  <c r="CA51" i="35"/>
  <c r="BY53" i="35"/>
  <c r="CA53" i="35"/>
  <c r="BY55" i="35"/>
  <c r="CA55" i="35"/>
  <c r="CM12" i="35"/>
  <c r="CO12" i="35"/>
  <c r="CM19" i="35"/>
  <c r="CO19" i="35"/>
  <c r="CM28" i="35"/>
  <c r="CO28" i="35"/>
  <c r="CM35" i="35"/>
  <c r="CO35" i="35"/>
  <c r="CM44" i="35"/>
  <c r="CO44" i="35"/>
  <c r="CM51" i="35"/>
  <c r="CO51" i="35"/>
  <c r="DA8" i="35"/>
  <c r="DC8" i="35"/>
  <c r="CY17" i="35"/>
  <c r="DC17" i="35"/>
  <c r="CY19" i="35"/>
  <c r="DC19" i="35"/>
  <c r="CY21" i="35"/>
  <c r="DC21" i="35"/>
  <c r="DA26" i="35"/>
  <c r="DC26" i="35"/>
  <c r="DA32" i="35"/>
  <c r="DC32" i="35"/>
  <c r="DA39" i="35"/>
  <c r="DC39" i="35"/>
  <c r="DA51" i="35"/>
  <c r="DC51" i="35"/>
  <c r="DA53" i="35"/>
  <c r="DC53" i="35"/>
  <c r="DA55" i="35"/>
  <c r="DC55" i="35"/>
  <c r="DM16" i="35"/>
  <c r="DQ16" i="35"/>
  <c r="DM20" i="35"/>
  <c r="DQ20" i="35"/>
  <c r="DM24" i="35"/>
  <c r="DQ24" i="35"/>
  <c r="DM28" i="35"/>
  <c r="DQ28" i="35"/>
  <c r="DM32" i="35"/>
  <c r="DQ32" i="35"/>
  <c r="DM40" i="35"/>
  <c r="DQ40" i="35"/>
  <c r="DO47" i="35"/>
  <c r="DQ47" i="35"/>
  <c r="DO54" i="35"/>
  <c r="DQ54" i="35"/>
  <c r="DO282" i="35"/>
  <c r="EC8" i="35"/>
  <c r="EE8" i="35"/>
  <c r="EC18" i="35"/>
  <c r="EE18" i="35"/>
  <c r="EA23" i="35"/>
  <c r="EE23" i="35"/>
  <c r="EC23" i="35"/>
  <c r="EA35" i="35"/>
  <c r="EE35" i="35"/>
  <c r="EC38" i="35"/>
  <c r="EE38" i="35"/>
  <c r="EC40" i="35"/>
  <c r="EE40" i="35"/>
  <c r="EC50" i="35"/>
  <c r="EE50" i="35"/>
  <c r="EA55" i="35"/>
  <c r="EE55" i="35"/>
  <c r="EC55" i="35"/>
  <c r="EE486" i="35"/>
  <c r="EC486" i="35"/>
  <c r="EA486" i="35"/>
  <c r="EQ13" i="35"/>
  <c r="ES13" i="35"/>
  <c r="EQ15" i="35"/>
  <c r="ES15" i="35"/>
  <c r="EQ17" i="35"/>
  <c r="ES17" i="35"/>
  <c r="EQ19" i="35"/>
  <c r="ES19" i="35"/>
  <c r="EQ21" i="35"/>
  <c r="ES21" i="35"/>
  <c r="EO21" i="35"/>
  <c r="ES455" i="35"/>
  <c r="EQ455" i="35"/>
  <c r="ES499" i="35"/>
  <c r="EQ499" i="35"/>
  <c r="FE11" i="35"/>
  <c r="FG11" i="35"/>
  <c r="FE15" i="35"/>
  <c r="FG15" i="35"/>
  <c r="FC17" i="35"/>
  <c r="FG17" i="35"/>
  <c r="FE17" i="35"/>
  <c r="FC40" i="35"/>
  <c r="FG40" i="35"/>
  <c r="FG201" i="35"/>
  <c r="FC201" i="35"/>
  <c r="FE201" i="35"/>
  <c r="AY21" i="35"/>
  <c r="BM11" i="35"/>
  <c r="AG337" i="35"/>
  <c r="AK337" i="35"/>
  <c r="AW8" i="35"/>
  <c r="AY8" i="35"/>
  <c r="AU10" i="35"/>
  <c r="AY10" i="35"/>
  <c r="AU17" i="35"/>
  <c r="AY17" i="35"/>
  <c r="AU19" i="35"/>
  <c r="AY19" i="35"/>
  <c r="AW23" i="35"/>
  <c r="AY23" i="35"/>
  <c r="AU25" i="35"/>
  <c r="AY25" i="35"/>
  <c r="AU33" i="35"/>
  <c r="AY33" i="35"/>
  <c r="AU35" i="35"/>
  <c r="AY35" i="35"/>
  <c r="AW39" i="35"/>
  <c r="AY39" i="35"/>
  <c r="AU41" i="35"/>
  <c r="AY41" i="35"/>
  <c r="AU49" i="35"/>
  <c r="AY49" i="35"/>
  <c r="AU51" i="35"/>
  <c r="AY51" i="35"/>
  <c r="AW55" i="35"/>
  <c r="AY55" i="35"/>
  <c r="AU264" i="35"/>
  <c r="AY264" i="35"/>
  <c r="AU280" i="35"/>
  <c r="AY280" i="35"/>
  <c r="AW472" i="35"/>
  <c r="AY472" i="35"/>
  <c r="BI15" i="35"/>
  <c r="BM15" i="35"/>
  <c r="BI19" i="35"/>
  <c r="BM19" i="35"/>
  <c r="BI23" i="35"/>
  <c r="BM23" i="35"/>
  <c r="BI31" i="35"/>
  <c r="BM31" i="35"/>
  <c r="BI35" i="35"/>
  <c r="BM35" i="35"/>
  <c r="BI38" i="35"/>
  <c r="BM38" i="35"/>
  <c r="BI46" i="35"/>
  <c r="BM46" i="35"/>
  <c r="BK49" i="35"/>
  <c r="BM49" i="35"/>
  <c r="BI51" i="35"/>
  <c r="BM51" i="35"/>
  <c r="BI54" i="35"/>
  <c r="BM54" i="35"/>
  <c r="BK200" i="35"/>
  <c r="BM200" i="35"/>
  <c r="BI389" i="35"/>
  <c r="BM389" i="35"/>
  <c r="BK504" i="35"/>
  <c r="BM504" i="35"/>
  <c r="BW8" i="35"/>
  <c r="CA8" i="35"/>
  <c r="BW10" i="35"/>
  <c r="CA10" i="35"/>
  <c r="BY21" i="35"/>
  <c r="CA21" i="35"/>
  <c r="BY23" i="35"/>
  <c r="CA23" i="35"/>
  <c r="BY25" i="35"/>
  <c r="CA25" i="35"/>
  <c r="BY27" i="35"/>
  <c r="CA27" i="35"/>
  <c r="BW30" i="35"/>
  <c r="CA30" i="35"/>
  <c r="BW32" i="35"/>
  <c r="CA32" i="35"/>
  <c r="BY34" i="35"/>
  <c r="CA34" i="35"/>
  <c r="BW36" i="35"/>
  <c r="CA36" i="35"/>
  <c r="BY38" i="35"/>
  <c r="CA38" i="35"/>
  <c r="BY41" i="35"/>
  <c r="CA41" i="35"/>
  <c r="CM9" i="35"/>
  <c r="CO9" i="35"/>
  <c r="CM14" i="35"/>
  <c r="CO14" i="35"/>
  <c r="CM18" i="35"/>
  <c r="CO18" i="35"/>
  <c r="CM21" i="35"/>
  <c r="CO21" i="35"/>
  <c r="CM23" i="35"/>
  <c r="CO23" i="35"/>
  <c r="CM25" i="35"/>
  <c r="CO25" i="35"/>
  <c r="CM30" i="35"/>
  <c r="CO30" i="35"/>
  <c r="CM34" i="35"/>
  <c r="CO34" i="35"/>
  <c r="CM37" i="35"/>
  <c r="CO37" i="35"/>
  <c r="CM39" i="35"/>
  <c r="CO39" i="35"/>
  <c r="CM41" i="35"/>
  <c r="CO41" i="35"/>
  <c r="CM46" i="35"/>
  <c r="CO46" i="35"/>
  <c r="CM50" i="35"/>
  <c r="CO50" i="35"/>
  <c r="CM53" i="35"/>
  <c r="CO53" i="35"/>
  <c r="CM55" i="35"/>
  <c r="CO55" i="35"/>
  <c r="DA10" i="35"/>
  <c r="DC10" i="35"/>
  <c r="DA16" i="35"/>
  <c r="DC16" i="35"/>
  <c r="CY23" i="35"/>
  <c r="DC23" i="35"/>
  <c r="DA34" i="35"/>
  <c r="DC34" i="35"/>
  <c r="DA38" i="35"/>
  <c r="DC38" i="35"/>
  <c r="DA41" i="35"/>
  <c r="DC41" i="35"/>
  <c r="DA43" i="35"/>
  <c r="DC43" i="35"/>
  <c r="DA45" i="35"/>
  <c r="DC45" i="35"/>
  <c r="DA47" i="35"/>
  <c r="DC47" i="35"/>
  <c r="DA50" i="35"/>
  <c r="DC50" i="35"/>
  <c r="DO15" i="35"/>
  <c r="DQ15" i="35"/>
  <c r="DO19" i="35"/>
  <c r="DQ19" i="35"/>
  <c r="DO23" i="35"/>
  <c r="DQ23" i="35"/>
  <c r="DO27" i="35"/>
  <c r="DQ27" i="35"/>
  <c r="DO31" i="35"/>
  <c r="DQ31" i="35"/>
  <c r="DO37" i="35"/>
  <c r="DQ37" i="35"/>
  <c r="DO53" i="35"/>
  <c r="DQ53" i="35"/>
  <c r="DM388" i="35"/>
  <c r="DQ388" i="35"/>
  <c r="EC10" i="35"/>
  <c r="EE10" i="35"/>
  <c r="EA15" i="35"/>
  <c r="EE15" i="35"/>
  <c r="EC15" i="35"/>
  <c r="EA27" i="35"/>
  <c r="EE27" i="35"/>
  <c r="EC30" i="35"/>
  <c r="EE30" i="35"/>
  <c r="EC32" i="35"/>
  <c r="EE32" i="35"/>
  <c r="EC42" i="35"/>
  <c r="EE42" i="35"/>
  <c r="EA47" i="35"/>
  <c r="EE47" i="35"/>
  <c r="EC47" i="35"/>
  <c r="EE72" i="35"/>
  <c r="EC72" i="35"/>
  <c r="EE150" i="35"/>
  <c r="EC150" i="35"/>
  <c r="EA150" i="35"/>
  <c r="EO10" i="35"/>
  <c r="ES10" i="35"/>
  <c r="EQ10" i="35"/>
  <c r="EQ39" i="35"/>
  <c r="ES39" i="35"/>
  <c r="EO39" i="35"/>
  <c r="FE35" i="35"/>
  <c r="FG35" i="35"/>
  <c r="FC37" i="35"/>
  <c r="FG37" i="35"/>
  <c r="FE37" i="35"/>
  <c r="FG63" i="35"/>
  <c r="FE63" i="35"/>
  <c r="FC63" i="35"/>
  <c r="FG193" i="35"/>
  <c r="FC193" i="35"/>
  <c r="FE193" i="35"/>
  <c r="AK369" i="35"/>
  <c r="AY392" i="35"/>
  <c r="AI347" i="35"/>
  <c r="AI385" i="35"/>
  <c r="AK385" i="35"/>
  <c r="AI401" i="35"/>
  <c r="AK401" i="35"/>
  <c r="AI417" i="35"/>
  <c r="AK417" i="35"/>
  <c r="AW10" i="35"/>
  <c r="AW12" i="35"/>
  <c r="AY12" i="35"/>
  <c r="AU14" i="35"/>
  <c r="AY14" i="35"/>
  <c r="AW28" i="35"/>
  <c r="AY28" i="35"/>
  <c r="AU30" i="35"/>
  <c r="AY30" i="35"/>
  <c r="AW44" i="35"/>
  <c r="AY44" i="35"/>
  <c r="AU46" i="35"/>
  <c r="AY46" i="35"/>
  <c r="AU59" i="35"/>
  <c r="AU155" i="35"/>
  <c r="AU296" i="35"/>
  <c r="AY296" i="35"/>
  <c r="AW348" i="35"/>
  <c r="AU416" i="35"/>
  <c r="AU484" i="35"/>
  <c r="AW504" i="35"/>
  <c r="BI8" i="35"/>
  <c r="BM8" i="35"/>
  <c r="BI10" i="35"/>
  <c r="BM10" i="35"/>
  <c r="BK35" i="35"/>
  <c r="BK40" i="35"/>
  <c r="BM40" i="35"/>
  <c r="BK43" i="35"/>
  <c r="BK48" i="35"/>
  <c r="BM48" i="35"/>
  <c r="BK51" i="35"/>
  <c r="BK56" i="35"/>
  <c r="BM56" i="35"/>
  <c r="BI75" i="35"/>
  <c r="BI83" i="35"/>
  <c r="BI91" i="35"/>
  <c r="BI99" i="35"/>
  <c r="BI129" i="35"/>
  <c r="BK356" i="35"/>
  <c r="BI503" i="35"/>
  <c r="BW12" i="35"/>
  <c r="CA12" i="35"/>
  <c r="BW14" i="35"/>
  <c r="CA14" i="35"/>
  <c r="BW16" i="35"/>
  <c r="CA16" i="35"/>
  <c r="BW18" i="35"/>
  <c r="CA18" i="35"/>
  <c r="BW27" i="35"/>
  <c r="BY29" i="35"/>
  <c r="CA29" i="35"/>
  <c r="BW40" i="35"/>
  <c r="CA40" i="35"/>
  <c r="BW41" i="35"/>
  <c r="BY43" i="35"/>
  <c r="CA43" i="35"/>
  <c r="BY46" i="35"/>
  <c r="CA46" i="35"/>
  <c r="BW48" i="35"/>
  <c r="CA48" i="35"/>
  <c r="BY50" i="35"/>
  <c r="CA50" i="35"/>
  <c r="BW52" i="35"/>
  <c r="CA52" i="35"/>
  <c r="BY54" i="35"/>
  <c r="CA54" i="35"/>
  <c r="BW448" i="35"/>
  <c r="BY459" i="35"/>
  <c r="CA459" i="35"/>
  <c r="CM11" i="35"/>
  <c r="CO11" i="35"/>
  <c r="CK18" i="35"/>
  <c r="CM20" i="35"/>
  <c r="CO20" i="35"/>
  <c r="CM27" i="35"/>
  <c r="CO27" i="35"/>
  <c r="CK34" i="35"/>
  <c r="CM36" i="35"/>
  <c r="CO36" i="35"/>
  <c r="CM43" i="35"/>
  <c r="CO43" i="35"/>
  <c r="CK50" i="35"/>
  <c r="CM52" i="35"/>
  <c r="CO52" i="35"/>
  <c r="CK216" i="35"/>
  <c r="CM224" i="35"/>
  <c r="CM243" i="35"/>
  <c r="CK248" i="35"/>
  <c r="CK251" i="35"/>
  <c r="CM259" i="35"/>
  <c r="CK387" i="35"/>
  <c r="CY16" i="35"/>
  <c r="DA18" i="35"/>
  <c r="DC18" i="35"/>
  <c r="DA22" i="35"/>
  <c r="DC22" i="35"/>
  <c r="CY25" i="35"/>
  <c r="DC25" i="35"/>
  <c r="CY27" i="35"/>
  <c r="DC27" i="35"/>
  <c r="CY29" i="35"/>
  <c r="DC29" i="35"/>
  <c r="CY38" i="35"/>
  <c r="DA40" i="35"/>
  <c r="DC40" i="35"/>
  <c r="CY49" i="35"/>
  <c r="DC49" i="35"/>
  <c r="CY50" i="35"/>
  <c r="DA52" i="35"/>
  <c r="DC52" i="35"/>
  <c r="DA56" i="35"/>
  <c r="DC56" i="35"/>
  <c r="DA333" i="35"/>
  <c r="DA341" i="35"/>
  <c r="DA349" i="35"/>
  <c r="CY369" i="35"/>
  <c r="CY443" i="35"/>
  <c r="DM8" i="35"/>
  <c r="DQ8" i="35"/>
  <c r="DM10" i="35"/>
  <c r="DQ10" i="35"/>
  <c r="DM12" i="35"/>
  <c r="DQ12" i="35"/>
  <c r="DM14" i="35"/>
  <c r="DQ14" i="35"/>
  <c r="DM15" i="35"/>
  <c r="DM19" i="35"/>
  <c r="DM23" i="35"/>
  <c r="DM27" i="35"/>
  <c r="DM31" i="35"/>
  <c r="DM37" i="35"/>
  <c r="DO39" i="35"/>
  <c r="DQ39" i="35"/>
  <c r="DM44" i="35"/>
  <c r="DQ44" i="35"/>
  <c r="DO46" i="35"/>
  <c r="DQ46" i="35"/>
  <c r="DO50" i="35"/>
  <c r="DQ50" i="35"/>
  <c r="DM52" i="35"/>
  <c r="DQ52" i="35"/>
  <c r="DM53" i="35"/>
  <c r="DO250" i="35"/>
  <c r="DO284" i="35"/>
  <c r="EA19" i="35"/>
  <c r="EE19" i="35"/>
  <c r="EC22" i="35"/>
  <c r="EE22" i="35"/>
  <c r="EC24" i="35"/>
  <c r="EE24" i="35"/>
  <c r="EC27" i="35"/>
  <c r="EA32" i="35"/>
  <c r="EC34" i="35"/>
  <c r="EE34" i="35"/>
  <c r="EA39" i="35"/>
  <c r="EE39" i="35"/>
  <c r="EC39" i="35"/>
  <c r="EA51" i="35"/>
  <c r="EE51" i="35"/>
  <c r="EC54" i="35"/>
  <c r="EE54" i="35"/>
  <c r="EE56" i="35"/>
  <c r="EC56" i="35"/>
  <c r="EA72" i="35"/>
  <c r="EQ28" i="35"/>
  <c r="ES28" i="35"/>
  <c r="EO30" i="35"/>
  <c r="ES30" i="35"/>
  <c r="EQ32" i="35"/>
  <c r="ES32" i="35"/>
  <c r="EO34" i="35"/>
  <c r="ES34" i="35"/>
  <c r="EQ36" i="35"/>
  <c r="ES36" i="35"/>
  <c r="EQ45" i="35"/>
  <c r="ES45" i="35"/>
  <c r="EQ47" i="35"/>
  <c r="ES47" i="35"/>
  <c r="EQ49" i="35"/>
  <c r="ES49" i="35"/>
  <c r="EQ51" i="35"/>
  <c r="ES51" i="35"/>
  <c r="EQ53" i="35"/>
  <c r="ES53" i="35"/>
  <c r="EO53" i="35"/>
  <c r="ES471" i="35"/>
  <c r="EQ471" i="35"/>
  <c r="FG10" i="35"/>
  <c r="FE10" i="35"/>
  <c r="FC10" i="35"/>
  <c r="FC28" i="35"/>
  <c r="FG28" i="35"/>
  <c r="FC32" i="35"/>
  <c r="FG32" i="35"/>
  <c r="AY53" i="35"/>
  <c r="BM43" i="35"/>
  <c r="CA13" i="35"/>
  <c r="EC388" i="35"/>
  <c r="EQ9" i="35"/>
  <c r="ES9" i="35"/>
  <c r="EQ24" i="35"/>
  <c r="ES24" i="35"/>
  <c r="EQ27" i="35"/>
  <c r="ES27" i="35"/>
  <c r="EQ41" i="35"/>
  <c r="ES41" i="35"/>
  <c r="EQ56" i="35"/>
  <c r="ES56" i="35"/>
  <c r="EQ181" i="35"/>
  <c r="EQ201" i="35"/>
  <c r="FC9" i="35"/>
  <c r="FG9" i="35"/>
  <c r="FC24" i="35"/>
  <c r="FG24" i="35"/>
  <c r="FE34" i="35"/>
  <c r="FG34" i="35"/>
  <c r="FE42" i="35"/>
  <c r="FG42" i="35"/>
  <c r="FE48" i="35"/>
  <c r="FG48" i="35"/>
  <c r="FC50" i="35"/>
  <c r="FG50" i="35"/>
  <c r="FG177" i="35"/>
  <c r="FC177" i="35"/>
  <c r="FG185" i="35"/>
  <c r="FC185" i="35"/>
  <c r="EE20" i="35"/>
  <c r="EC12" i="35"/>
  <c r="EE12" i="35"/>
  <c r="EC28" i="35"/>
  <c r="EE28" i="35"/>
  <c r="EC44" i="35"/>
  <c r="EE44" i="35"/>
  <c r="EA307" i="35"/>
  <c r="EO9" i="35"/>
  <c r="EQ12" i="35"/>
  <c r="ES12" i="35"/>
  <c r="EO14" i="35"/>
  <c r="ES14" i="35"/>
  <c r="EQ16" i="35"/>
  <c r="ES16" i="35"/>
  <c r="EO18" i="35"/>
  <c r="ES18" i="35"/>
  <c r="EQ20" i="35"/>
  <c r="ES20" i="35"/>
  <c r="EQ23" i="35"/>
  <c r="ES23" i="35"/>
  <c r="EO26" i="35"/>
  <c r="ES26" i="35"/>
  <c r="EO27" i="35"/>
  <c r="EQ29" i="35"/>
  <c r="ES29" i="35"/>
  <c r="EQ31" i="35"/>
  <c r="ES31" i="35"/>
  <c r="EQ33" i="35"/>
  <c r="ES33" i="35"/>
  <c r="EQ35" i="35"/>
  <c r="ES35" i="35"/>
  <c r="EQ37" i="35"/>
  <c r="ES37" i="35"/>
  <c r="EQ38" i="35"/>
  <c r="EO41" i="35"/>
  <c r="EQ44" i="35"/>
  <c r="ES44" i="35"/>
  <c r="EO46" i="35"/>
  <c r="ES46" i="35"/>
  <c r="EQ48" i="35"/>
  <c r="ES48" i="35"/>
  <c r="EO50" i="35"/>
  <c r="ES50" i="35"/>
  <c r="EQ52" i="35"/>
  <c r="ES52" i="35"/>
  <c r="EQ55" i="35"/>
  <c r="ES55" i="35"/>
  <c r="FE9" i="35"/>
  <c r="FC12" i="35"/>
  <c r="FG12" i="35"/>
  <c r="FC16" i="35"/>
  <c r="FG16" i="35"/>
  <c r="FE19" i="35"/>
  <c r="FG19" i="35"/>
  <c r="FC21" i="35"/>
  <c r="FG21" i="35"/>
  <c r="FE27" i="35"/>
  <c r="FG27" i="35"/>
  <c r="FE31" i="35"/>
  <c r="FG31" i="35"/>
  <c r="FC33" i="35"/>
  <c r="FG33" i="35"/>
  <c r="FC34" i="35"/>
  <c r="FC36" i="35"/>
  <c r="FG36" i="35"/>
  <c r="FC41" i="35"/>
  <c r="FG41" i="35"/>
  <c r="FC42" i="35"/>
  <c r="FE44" i="35"/>
  <c r="FG44" i="35"/>
  <c r="FC46" i="35"/>
  <c r="FG46" i="35"/>
  <c r="FC47" i="35"/>
  <c r="FE52" i="35"/>
  <c r="FG52" i="35"/>
  <c r="FE56" i="35"/>
  <c r="FG56" i="35"/>
  <c r="FE177" i="35"/>
  <c r="FE185" i="35"/>
  <c r="FG401" i="35"/>
  <c r="FE401" i="35"/>
  <c r="AI7" i="35"/>
  <c r="AL7" i="35" s="1"/>
  <c r="ES54" i="35"/>
  <c r="FG39" i="35"/>
  <c r="EQ8" i="35"/>
  <c r="ES8" i="35"/>
  <c r="EQ11" i="35"/>
  <c r="ES11" i="35"/>
  <c r="EQ25" i="35"/>
  <c r="ES25" i="35"/>
  <c r="EQ40" i="35"/>
  <c r="ES40" i="35"/>
  <c r="EQ43" i="35"/>
  <c r="ES43" i="35"/>
  <c r="EQ143" i="35"/>
  <c r="ES143" i="35"/>
  <c r="FC8" i="35"/>
  <c r="FG8" i="35"/>
  <c r="FE18" i="35"/>
  <c r="FG18" i="35"/>
  <c r="FC25" i="35"/>
  <c r="FG25" i="35"/>
  <c r="FE38" i="35"/>
  <c r="FG38" i="35"/>
  <c r="FE47" i="35"/>
  <c r="FC51" i="35"/>
  <c r="FG51" i="35"/>
  <c r="EE52" i="35"/>
  <c r="ES38" i="35"/>
  <c r="FG23" i="35"/>
  <c r="FE337" i="35"/>
  <c r="FE378" i="35"/>
  <c r="FE189" i="35"/>
  <c r="FE254" i="35"/>
  <c r="FE313" i="35"/>
  <c r="FE362" i="35"/>
  <c r="AG80" i="35"/>
  <c r="AK80" i="35"/>
  <c r="AI90" i="35"/>
  <c r="AK90" i="35"/>
  <c r="AI98" i="35"/>
  <c r="AK98" i="35"/>
  <c r="AI155" i="35"/>
  <c r="AK155" i="35"/>
  <c r="AI240" i="35"/>
  <c r="AK240" i="35"/>
  <c r="AI244" i="35"/>
  <c r="AK244" i="35"/>
  <c r="AI248" i="35"/>
  <c r="AK248" i="35"/>
  <c r="AG283" i="35"/>
  <c r="AK283" i="35"/>
  <c r="AG287" i="35"/>
  <c r="AK287" i="35"/>
  <c r="AI302" i="35"/>
  <c r="AK302" i="35"/>
  <c r="AI308" i="35"/>
  <c r="AK308" i="35"/>
  <c r="AI310" i="35"/>
  <c r="AK310" i="35"/>
  <c r="AI312" i="35"/>
  <c r="AK312" i="35"/>
  <c r="AI314" i="35"/>
  <c r="AK314" i="35"/>
  <c r="AI316" i="35"/>
  <c r="AK316" i="35"/>
  <c r="AI326" i="35"/>
  <c r="AK326" i="35"/>
  <c r="AI332" i="35"/>
  <c r="AK332" i="35"/>
  <c r="AI334" i="35"/>
  <c r="AK334" i="35"/>
  <c r="AI336" i="35"/>
  <c r="AK336" i="35"/>
  <c r="AI338" i="35"/>
  <c r="AK338" i="35"/>
  <c r="AI340" i="35"/>
  <c r="AK340" i="35"/>
  <c r="AG342" i="35"/>
  <c r="AK342" i="35"/>
  <c r="AI351" i="35"/>
  <c r="AK351" i="35"/>
  <c r="AG356" i="35"/>
  <c r="AK356" i="35"/>
  <c r="AG358" i="35"/>
  <c r="AK358" i="35"/>
  <c r="AG360" i="35"/>
  <c r="AK360" i="35"/>
  <c r="AG364" i="35"/>
  <c r="AK364" i="35"/>
  <c r="AG368" i="35"/>
  <c r="AK368" i="35"/>
  <c r="AG372" i="35"/>
  <c r="AK372" i="35"/>
  <c r="AG376" i="35"/>
  <c r="AK376" i="35"/>
  <c r="AG380" i="35"/>
  <c r="AK380" i="35"/>
  <c r="AG384" i="35"/>
  <c r="AK384" i="35"/>
  <c r="AG388" i="35"/>
  <c r="AK388" i="35"/>
  <c r="AG392" i="35"/>
  <c r="AK392" i="35"/>
  <c r="AG396" i="35"/>
  <c r="AK396" i="35"/>
  <c r="AG400" i="35"/>
  <c r="AK400" i="35"/>
  <c r="AG404" i="35"/>
  <c r="AK404" i="35"/>
  <c r="AG408" i="35"/>
  <c r="AK408" i="35"/>
  <c r="AG412" i="35"/>
  <c r="AK412" i="35"/>
  <c r="AI419" i="35"/>
  <c r="AK419" i="35"/>
  <c r="AG422" i="35"/>
  <c r="AK422" i="35"/>
  <c r="AG424" i="35"/>
  <c r="AK424" i="35"/>
  <c r="AG426" i="35"/>
  <c r="AK426" i="35"/>
  <c r="AI431" i="35"/>
  <c r="AK431" i="35"/>
  <c r="AI435" i="35"/>
  <c r="AK435" i="35"/>
  <c r="AG440" i="35"/>
  <c r="AK440" i="35"/>
  <c r="AG444" i="35"/>
  <c r="AK444" i="35"/>
  <c r="AI463" i="35"/>
  <c r="AK463" i="35"/>
  <c r="AI484" i="35"/>
  <c r="AK484" i="35"/>
  <c r="AI496" i="35"/>
  <c r="AK496" i="35"/>
  <c r="AG498" i="35"/>
  <c r="AK498" i="35"/>
  <c r="AU58" i="35"/>
  <c r="AY58" i="35"/>
  <c r="AW64" i="35"/>
  <c r="AY64" i="35"/>
  <c r="AW68" i="35"/>
  <c r="AY68" i="35"/>
  <c r="AW70" i="35"/>
  <c r="AY70" i="35"/>
  <c r="AW72" i="35"/>
  <c r="AY72" i="35"/>
  <c r="AW76" i="35"/>
  <c r="AY76" i="35"/>
  <c r="AU78" i="35"/>
  <c r="AY78" i="35"/>
  <c r="AU82" i="35"/>
  <c r="AY82" i="35"/>
  <c r="AW84" i="35"/>
  <c r="AY84" i="35"/>
  <c r="AU86" i="35"/>
  <c r="AY86" i="35"/>
  <c r="AW88" i="35"/>
  <c r="AY88" i="35"/>
  <c r="AW92" i="35"/>
  <c r="AY92" i="35"/>
  <c r="AU94" i="35"/>
  <c r="AY94" i="35"/>
  <c r="AU98" i="35"/>
  <c r="AY98" i="35"/>
  <c r="AW100" i="35"/>
  <c r="AY100" i="35"/>
  <c r="AU102" i="35"/>
  <c r="AY102" i="35"/>
  <c r="AW104" i="35"/>
  <c r="AY104" i="35"/>
  <c r="AW108" i="35"/>
  <c r="AY108" i="35"/>
  <c r="AU110" i="35"/>
  <c r="AY110" i="35"/>
  <c r="AU114" i="35"/>
  <c r="AY114" i="35"/>
  <c r="AW116" i="35"/>
  <c r="AY116" i="35"/>
  <c r="AU118" i="35"/>
  <c r="AY118" i="35"/>
  <c r="AW120" i="35"/>
  <c r="AY120" i="35"/>
  <c r="AW124" i="35"/>
  <c r="AY124" i="35"/>
  <c r="AW132" i="35"/>
  <c r="AY132" i="35"/>
  <c r="AU146" i="35"/>
  <c r="AY146" i="35"/>
  <c r="AU171" i="35"/>
  <c r="AY171" i="35"/>
  <c r="AU189" i="35"/>
  <c r="AY189" i="35"/>
  <c r="AW216" i="35"/>
  <c r="AY216" i="35"/>
  <c r="AW231" i="35"/>
  <c r="AY231" i="35"/>
  <c r="AW247" i="35"/>
  <c r="AY247" i="35"/>
  <c r="AW254" i="35"/>
  <c r="AY254" i="35"/>
  <c r="AW310" i="35"/>
  <c r="AY310" i="35"/>
  <c r="AW313" i="35"/>
  <c r="AY313" i="35"/>
  <c r="AW365" i="35"/>
  <c r="AY365" i="35"/>
  <c r="AU382" i="35"/>
  <c r="AY382" i="35"/>
  <c r="AW390" i="35"/>
  <c r="AY390" i="35"/>
  <c r="AU397" i="35"/>
  <c r="AY397" i="35"/>
  <c r="AW422" i="35"/>
  <c r="AY422" i="35"/>
  <c r="AW427" i="35"/>
  <c r="AY427" i="35"/>
  <c r="AW429" i="35"/>
  <c r="AY429" i="35"/>
  <c r="AW431" i="35"/>
  <c r="AY431" i="35"/>
  <c r="AW438" i="35"/>
  <c r="AY438" i="35"/>
  <c r="AW442" i="35"/>
  <c r="AY442" i="35"/>
  <c r="AU450" i="35"/>
  <c r="AY450" i="35"/>
  <c r="AW454" i="35"/>
  <c r="AY454" i="35"/>
  <c r="AU463" i="35"/>
  <c r="AY463" i="35"/>
  <c r="AU467" i="35"/>
  <c r="AY467" i="35"/>
  <c r="AW486" i="35"/>
  <c r="AY486" i="35"/>
  <c r="AU495" i="35"/>
  <c r="AY495" i="35"/>
  <c r="AW502" i="35"/>
  <c r="AY502" i="35"/>
  <c r="BI58" i="35"/>
  <c r="BM58" i="35"/>
  <c r="BK61" i="35"/>
  <c r="BM61" i="35"/>
  <c r="BI71" i="35"/>
  <c r="BM71" i="35"/>
  <c r="BI74" i="35"/>
  <c r="BM74" i="35"/>
  <c r="BI82" i="35"/>
  <c r="BM82" i="35"/>
  <c r="BI90" i="35"/>
  <c r="BM90" i="35"/>
  <c r="BI98" i="35"/>
  <c r="BM98" i="35"/>
  <c r="BK109" i="35"/>
  <c r="BM109" i="35"/>
  <c r="BI116" i="35"/>
  <c r="BM116" i="35"/>
  <c r="BI120" i="35"/>
  <c r="BM120" i="35"/>
  <c r="BI210" i="35"/>
  <c r="BM210" i="35"/>
  <c r="BK215" i="35"/>
  <c r="BM215" i="35"/>
  <c r="BK217" i="35"/>
  <c r="BM217" i="35"/>
  <c r="BI220" i="35"/>
  <c r="BM220" i="35"/>
  <c r="BI222" i="35"/>
  <c r="BM222" i="35"/>
  <c r="BI224" i="35"/>
  <c r="BM224" i="35"/>
  <c r="BK231" i="35"/>
  <c r="BM231" i="35"/>
  <c r="BK233" i="35"/>
  <c r="BM233" i="35"/>
  <c r="BI236" i="35"/>
  <c r="BM236" i="35"/>
  <c r="BI240" i="35"/>
  <c r="BM240" i="35"/>
  <c r="BK251" i="35"/>
  <c r="BM251" i="35"/>
  <c r="BI258" i="35"/>
  <c r="BM258" i="35"/>
  <c r="BK273" i="35"/>
  <c r="BM273" i="35"/>
  <c r="BK402" i="35"/>
  <c r="BM402" i="35"/>
  <c r="BK297" i="35"/>
  <c r="BM297" i="35"/>
  <c r="BK304" i="35"/>
  <c r="BM304" i="35"/>
  <c r="BK326" i="35"/>
  <c r="BM326" i="35"/>
  <c r="BK330" i="35"/>
  <c r="BM330" i="35"/>
  <c r="BK342" i="35"/>
  <c r="BM342" i="35"/>
  <c r="BI393" i="35"/>
  <c r="BM393" i="35"/>
  <c r="BK395" i="35"/>
  <c r="BM395" i="35"/>
  <c r="BY117" i="35"/>
  <c r="CA117" i="35"/>
  <c r="BW137" i="35"/>
  <c r="CA137" i="35"/>
  <c r="BY167" i="35"/>
  <c r="CA167" i="35"/>
  <c r="BY171" i="35"/>
  <c r="CA171" i="35"/>
  <c r="BW182" i="35"/>
  <c r="CA182" i="35"/>
  <c r="BW196" i="35"/>
  <c r="CA196" i="35"/>
  <c r="BY202" i="35"/>
  <c r="CA202" i="35"/>
  <c r="BY206" i="35"/>
  <c r="CA206" i="35"/>
  <c r="BY285" i="35"/>
  <c r="CA285" i="35"/>
  <c r="BW320" i="35"/>
  <c r="CA320" i="35"/>
  <c r="BY325" i="35"/>
  <c r="CA325" i="35"/>
  <c r="BW341" i="35"/>
  <c r="CA341" i="35"/>
  <c r="BW429" i="35"/>
  <c r="CA429" i="35"/>
  <c r="BY464" i="35"/>
  <c r="CA464" i="35"/>
  <c r="BY483" i="35"/>
  <c r="CA483" i="35"/>
  <c r="CK131" i="35"/>
  <c r="CO131" i="35"/>
  <c r="CM146" i="35"/>
  <c r="CO146" i="35"/>
  <c r="CM150" i="35"/>
  <c r="CO150" i="35"/>
  <c r="CM164" i="35"/>
  <c r="CO164" i="35"/>
  <c r="CM174" i="35"/>
  <c r="CO174" i="35"/>
  <c r="CM193" i="35"/>
  <c r="CO193" i="35"/>
  <c r="CM282" i="35"/>
  <c r="CO282" i="35"/>
  <c r="CM312" i="35"/>
  <c r="CO312" i="35"/>
  <c r="CK322" i="35"/>
  <c r="CO322" i="35"/>
  <c r="CM369" i="35"/>
  <c r="CO369" i="35"/>
  <c r="CM418" i="35"/>
  <c r="CO418" i="35"/>
  <c r="CM422" i="35"/>
  <c r="CO422" i="35"/>
  <c r="CK446" i="35"/>
  <c r="CO446" i="35"/>
  <c r="CM480" i="35"/>
  <c r="CO480" i="35"/>
  <c r="CK491" i="35"/>
  <c r="CO491" i="35"/>
  <c r="DA57" i="35"/>
  <c r="DC57" i="35"/>
  <c r="DA66" i="35"/>
  <c r="DC66" i="35"/>
  <c r="DM319" i="35"/>
  <c r="DQ319" i="35"/>
  <c r="DO321" i="35"/>
  <c r="DQ321" i="35"/>
  <c r="DM326" i="35"/>
  <c r="DQ326" i="35"/>
  <c r="DM335" i="35"/>
  <c r="DQ335" i="35"/>
  <c r="DM374" i="35"/>
  <c r="DQ374" i="35"/>
  <c r="DM387" i="35"/>
  <c r="DQ387" i="35"/>
  <c r="DM429" i="35"/>
  <c r="DQ429" i="35"/>
  <c r="DM431" i="35"/>
  <c r="DQ431" i="35"/>
  <c r="DM441" i="35"/>
  <c r="DQ441" i="35"/>
  <c r="DM455" i="35"/>
  <c r="DQ455" i="35"/>
  <c r="DM491" i="35"/>
  <c r="DQ491" i="35"/>
  <c r="EC62" i="35"/>
  <c r="EE62" i="35"/>
  <c r="EA84" i="35"/>
  <c r="EE84" i="35"/>
  <c r="EC102" i="35"/>
  <c r="EE102" i="35"/>
  <c r="EC110" i="35"/>
  <c r="EE110" i="35"/>
  <c r="EC128" i="35"/>
  <c r="EE128" i="35"/>
  <c r="EA133" i="35"/>
  <c r="EE133" i="35"/>
  <c r="EC142" i="35"/>
  <c r="EE142" i="35"/>
  <c r="EA166" i="35"/>
  <c r="EE166" i="35"/>
  <c r="EC216" i="35"/>
  <c r="EE216" i="35"/>
  <c r="EA238" i="35"/>
  <c r="EE238" i="35"/>
  <c r="EC247" i="35"/>
  <c r="EE247" i="35"/>
  <c r="EA279" i="35"/>
  <c r="EE279" i="35"/>
  <c r="EC279" i="35"/>
  <c r="EC284" i="35"/>
  <c r="EE284" i="35"/>
  <c r="EC291" i="35"/>
  <c r="EE291" i="35"/>
  <c r="EA314" i="35"/>
  <c r="EE314" i="35"/>
  <c r="EC317" i="35"/>
  <c r="EE317" i="35"/>
  <c r="EC429" i="35"/>
  <c r="EE429" i="35"/>
  <c r="EA435" i="35"/>
  <c r="EE435" i="35"/>
  <c r="EC435" i="35"/>
  <c r="EA459" i="35"/>
  <c r="EE459" i="35"/>
  <c r="EC459" i="35"/>
  <c r="EQ57" i="35"/>
  <c r="ES57" i="35"/>
  <c r="EO62" i="35"/>
  <c r="ES62" i="35"/>
  <c r="EO66" i="35"/>
  <c r="ES66" i="35"/>
  <c r="EQ79" i="35"/>
  <c r="ES79" i="35"/>
  <c r="EO138" i="35"/>
  <c r="ES138" i="35"/>
  <c r="EO165" i="35"/>
  <c r="ES165" i="35"/>
  <c r="EQ165" i="35"/>
  <c r="ES242" i="35"/>
  <c r="EQ242" i="35"/>
  <c r="EO242" i="35"/>
  <c r="EQ272" i="35"/>
  <c r="ES272" i="35"/>
  <c r="EO274" i="35"/>
  <c r="ES274" i="35"/>
  <c r="ES402" i="35"/>
  <c r="EQ402" i="35"/>
  <c r="EO402" i="35"/>
  <c r="EO411" i="35"/>
  <c r="ES411" i="35"/>
  <c r="EO413" i="35"/>
  <c r="ES413" i="35"/>
  <c r="EO444" i="35"/>
  <c r="ES444" i="35"/>
  <c r="EO446" i="35"/>
  <c r="ES446" i="35"/>
  <c r="EQ482" i="35"/>
  <c r="ES482" i="35"/>
  <c r="EQ484" i="35"/>
  <c r="ES484" i="35"/>
  <c r="EQ486" i="35"/>
  <c r="ES486" i="35"/>
  <c r="EQ490" i="35"/>
  <c r="ES490" i="35"/>
  <c r="EQ494" i="35"/>
  <c r="ES494" i="35"/>
  <c r="EO494" i="35"/>
  <c r="EQ504" i="35"/>
  <c r="ES504" i="35"/>
  <c r="EO504" i="35"/>
  <c r="FC188" i="35"/>
  <c r="FG188" i="35"/>
  <c r="FE188" i="35"/>
  <c r="FG204" i="35"/>
  <c r="FE204" i="35"/>
  <c r="FC204" i="35"/>
  <c r="FC211" i="35"/>
  <c r="FG211" i="35"/>
  <c r="FE229" i="35"/>
  <c r="FG229" i="35"/>
  <c r="FE283" i="35"/>
  <c r="FG283" i="35"/>
  <c r="FE287" i="35"/>
  <c r="FG287" i="35"/>
  <c r="FE289" i="35"/>
  <c r="FG289" i="35"/>
  <c r="FC298" i="35"/>
  <c r="FG298" i="35"/>
  <c r="FE298" i="35"/>
  <c r="FC312" i="35"/>
  <c r="FG312" i="35"/>
  <c r="FE315" i="35"/>
  <c r="FG315" i="35"/>
  <c r="FE342" i="35"/>
  <c r="FG342" i="35"/>
  <c r="FC361" i="35"/>
  <c r="FG361" i="35"/>
  <c r="FE361" i="35"/>
  <c r="FG374" i="35"/>
  <c r="FE374" i="35"/>
  <c r="FC374" i="35"/>
  <c r="FE488" i="35"/>
  <c r="FG488" i="35"/>
  <c r="FC488" i="35"/>
  <c r="AK465" i="35"/>
  <c r="AK449" i="35"/>
  <c r="AK433" i="35"/>
  <c r="AK353" i="35"/>
  <c r="AK305" i="35"/>
  <c r="AK289" i="35"/>
  <c r="AK225" i="35"/>
  <c r="AK161" i="35"/>
  <c r="AK129" i="35"/>
  <c r="AY488" i="35"/>
  <c r="AY456" i="35"/>
  <c r="AY440" i="35"/>
  <c r="AY424" i="35"/>
  <c r="AY408" i="35"/>
  <c r="AY245" i="35"/>
  <c r="AY138" i="35"/>
  <c r="AY74" i="35"/>
  <c r="BM447" i="35"/>
  <c r="AG90" i="35"/>
  <c r="AG110" i="35"/>
  <c r="AK110" i="35"/>
  <c r="AG111" i="35"/>
  <c r="AG122" i="35"/>
  <c r="AK122" i="35"/>
  <c r="AI146" i="35"/>
  <c r="AK146" i="35"/>
  <c r="AI149" i="35"/>
  <c r="AI161" i="35"/>
  <c r="AI167" i="35"/>
  <c r="AK167" i="35"/>
  <c r="AI178" i="35"/>
  <c r="AK178" i="35"/>
  <c r="AI181" i="35"/>
  <c r="AG183" i="35"/>
  <c r="AK183" i="35"/>
  <c r="AI192" i="35"/>
  <c r="AK192" i="35"/>
  <c r="AG200" i="35"/>
  <c r="AK200" i="35"/>
  <c r="AI216" i="35"/>
  <c r="AK216" i="35"/>
  <c r="AI224" i="35"/>
  <c r="AK224" i="35"/>
  <c r="AI232" i="35"/>
  <c r="AK232" i="35"/>
  <c r="AG256" i="35"/>
  <c r="AK256" i="35"/>
  <c r="AG261" i="35"/>
  <c r="AG263" i="35"/>
  <c r="AK263" i="35"/>
  <c r="AI266" i="35"/>
  <c r="AK266" i="35"/>
  <c r="AI270" i="35"/>
  <c r="AK270" i="35"/>
  <c r="AI274" i="35"/>
  <c r="AK274" i="35"/>
  <c r="AG302" i="35"/>
  <c r="AI304" i="35"/>
  <c r="AK304" i="35"/>
  <c r="AI305" i="35"/>
  <c r="AG316" i="35"/>
  <c r="AI322" i="35"/>
  <c r="AK322" i="35"/>
  <c r="AG326" i="35"/>
  <c r="AI328" i="35"/>
  <c r="AK328" i="35"/>
  <c r="AI329" i="35"/>
  <c r="AG355" i="35"/>
  <c r="AG416" i="35"/>
  <c r="AK416" i="35"/>
  <c r="AG419" i="35"/>
  <c r="AG428" i="35"/>
  <c r="AK428" i="35"/>
  <c r="AG435" i="35"/>
  <c r="AG449" i="35"/>
  <c r="AI452" i="35"/>
  <c r="AK452" i="35"/>
  <c r="AI456" i="35"/>
  <c r="AK456" i="35"/>
  <c r="AI460" i="35"/>
  <c r="AK460" i="35"/>
  <c r="AI462" i="35"/>
  <c r="AK462" i="35"/>
  <c r="AG467" i="35"/>
  <c r="AK467" i="35"/>
  <c r="AG471" i="35"/>
  <c r="AK471" i="35"/>
  <c r="AG475" i="35"/>
  <c r="AK475" i="35"/>
  <c r="AG479" i="35"/>
  <c r="AK479" i="35"/>
  <c r="AG483" i="35"/>
  <c r="AK483" i="35"/>
  <c r="AG484" i="35"/>
  <c r="AI488" i="35"/>
  <c r="AK488" i="35"/>
  <c r="AI491" i="35"/>
  <c r="AK491" i="35"/>
  <c r="AI500" i="35"/>
  <c r="AK500" i="35"/>
  <c r="AI504" i="35"/>
  <c r="AK504" i="35"/>
  <c r="AW58" i="35"/>
  <c r="AU61" i="35"/>
  <c r="AY61" i="35"/>
  <c r="AU63" i="35"/>
  <c r="AY63" i="35"/>
  <c r="AW138" i="35"/>
  <c r="AW143" i="35"/>
  <c r="AY143" i="35"/>
  <c r="AW146" i="35"/>
  <c r="AW151" i="35"/>
  <c r="AY151" i="35"/>
  <c r="AW154" i="35"/>
  <c r="AU157" i="35"/>
  <c r="AY157" i="35"/>
  <c r="AW166" i="35"/>
  <c r="AY166" i="35"/>
  <c r="AW171" i="35"/>
  <c r="AW174" i="35"/>
  <c r="AY174" i="35"/>
  <c r="AU177" i="35"/>
  <c r="AY177" i="35"/>
  <c r="AW180" i="35"/>
  <c r="AY180" i="35"/>
  <c r="AW182" i="35"/>
  <c r="AY182" i="35"/>
  <c r="AW184" i="35"/>
  <c r="AY184" i="35"/>
  <c r="AW188" i="35"/>
  <c r="AY188" i="35"/>
  <c r="AW189" i="35"/>
  <c r="AU192" i="35"/>
  <c r="AW198" i="35"/>
  <c r="AY198" i="35"/>
  <c r="AU201" i="35"/>
  <c r="AY201" i="35"/>
  <c r="AU202" i="35"/>
  <c r="AW204" i="35"/>
  <c r="AY204" i="35"/>
  <c r="AW206" i="35"/>
  <c r="AY206" i="35"/>
  <c r="AW210" i="35"/>
  <c r="AY210" i="35"/>
  <c r="AW212" i="35"/>
  <c r="AY212" i="35"/>
  <c r="AW213" i="35"/>
  <c r="AU216" i="35"/>
  <c r="AW219" i="35"/>
  <c r="AY219" i="35"/>
  <c r="AU221" i="35"/>
  <c r="AY221" i="35"/>
  <c r="AW223" i="35"/>
  <c r="AY223" i="35"/>
  <c r="AU225" i="35"/>
  <c r="AY225" i="35"/>
  <c r="AW227" i="35"/>
  <c r="AY227" i="35"/>
  <c r="AW230" i="35"/>
  <c r="AY230" i="35"/>
  <c r="AU233" i="35"/>
  <c r="AY233" i="35"/>
  <c r="AU234" i="35"/>
  <c r="AW236" i="35"/>
  <c r="AY236" i="35"/>
  <c r="AW238" i="35"/>
  <c r="AY238" i="35"/>
  <c r="AW242" i="35"/>
  <c r="AY242" i="35"/>
  <c r="AW244" i="35"/>
  <c r="AY244" i="35"/>
  <c r="AU249" i="35"/>
  <c r="AY249" i="35"/>
  <c r="AW251" i="35"/>
  <c r="AY251" i="35"/>
  <c r="AU256" i="35"/>
  <c r="AU258" i="35"/>
  <c r="AY258" i="35"/>
  <c r="AU262" i="35"/>
  <c r="AY262" i="35"/>
  <c r="AU266" i="35"/>
  <c r="AY266" i="35"/>
  <c r="AU270" i="35"/>
  <c r="AY270" i="35"/>
  <c r="AU274" i="35"/>
  <c r="AY274" i="35"/>
  <c r="AU278" i="35"/>
  <c r="AY278" i="35"/>
  <c r="AW283" i="35"/>
  <c r="AY283" i="35"/>
  <c r="AW285" i="35"/>
  <c r="AY285" i="35"/>
  <c r="AW287" i="35"/>
  <c r="AY287" i="35"/>
  <c r="AW289" i="35"/>
  <c r="AY289" i="35"/>
  <c r="AW291" i="35"/>
  <c r="AY291" i="35"/>
  <c r="AW292" i="35"/>
  <c r="AW298" i="35"/>
  <c r="AY298" i="35"/>
  <c r="AW302" i="35"/>
  <c r="AY302" i="35"/>
  <c r="AW306" i="35"/>
  <c r="AY306" i="35"/>
  <c r="AW309" i="35"/>
  <c r="AY309" i="35"/>
  <c r="AU313" i="35"/>
  <c r="AW315" i="35"/>
  <c r="AY315" i="35"/>
  <c r="AW317" i="35"/>
  <c r="AY317" i="35"/>
  <c r="AW319" i="35"/>
  <c r="AY319" i="35"/>
  <c r="AW321" i="35"/>
  <c r="AY321" i="35"/>
  <c r="AW323" i="35"/>
  <c r="AY323" i="35"/>
  <c r="AW325" i="35"/>
  <c r="AY325" i="35"/>
  <c r="AW327" i="35"/>
  <c r="AY327" i="35"/>
  <c r="AW329" i="35"/>
  <c r="AY329" i="35"/>
  <c r="AW331" i="35"/>
  <c r="AY331" i="35"/>
  <c r="AW333" i="35"/>
  <c r="AY333" i="35"/>
  <c r="AW335" i="35"/>
  <c r="AY335" i="35"/>
  <c r="AW337" i="35"/>
  <c r="AY337" i="35"/>
  <c r="AW339" i="35"/>
  <c r="AY339" i="35"/>
  <c r="AW340" i="35"/>
  <c r="AW342" i="35"/>
  <c r="AY342" i="35"/>
  <c r="AW352" i="35"/>
  <c r="AU354" i="35"/>
  <c r="AY354" i="35"/>
  <c r="AW357" i="35"/>
  <c r="AY357" i="35"/>
  <c r="AU359" i="35"/>
  <c r="AY359" i="35"/>
  <c r="AW361" i="35"/>
  <c r="AY361" i="35"/>
  <c r="AU363" i="35"/>
  <c r="AY363" i="35"/>
  <c r="AU364" i="35"/>
  <c r="AW369" i="35"/>
  <c r="AY369" i="35"/>
  <c r="AU371" i="35"/>
  <c r="AY371" i="35"/>
  <c r="AU372" i="35"/>
  <c r="AU374" i="35"/>
  <c r="AY374" i="35"/>
  <c r="AW377" i="35"/>
  <c r="AY377" i="35"/>
  <c r="AW379" i="35"/>
  <c r="AY379" i="35"/>
  <c r="AW381" i="35"/>
  <c r="AY381" i="35"/>
  <c r="AW384" i="35"/>
  <c r="AW387" i="35"/>
  <c r="AY387" i="35"/>
  <c r="AU389" i="35"/>
  <c r="AY389" i="35"/>
  <c r="AU390" i="35"/>
  <c r="AW401" i="35"/>
  <c r="AY401" i="35"/>
  <c r="AW403" i="35"/>
  <c r="AY403" i="35"/>
  <c r="AU408" i="35"/>
  <c r="AW410" i="35"/>
  <c r="AY410" i="35"/>
  <c r="AW417" i="35"/>
  <c r="AY417" i="35"/>
  <c r="AU424" i="35"/>
  <c r="AW426" i="35"/>
  <c r="AY426" i="35"/>
  <c r="AW433" i="35"/>
  <c r="AY433" i="35"/>
  <c r="AU456" i="35"/>
  <c r="AW458" i="35"/>
  <c r="AY458" i="35"/>
  <c r="AW462" i="35"/>
  <c r="AY462" i="35"/>
  <c r="AW469" i="35"/>
  <c r="AY469" i="35"/>
  <c r="AU471" i="35"/>
  <c r="AY471" i="35"/>
  <c r="AW473" i="35"/>
  <c r="AY473" i="35"/>
  <c r="AU475" i="35"/>
  <c r="AY475" i="35"/>
  <c r="AW477" i="35"/>
  <c r="AY477" i="35"/>
  <c r="AU479" i="35"/>
  <c r="AY479" i="35"/>
  <c r="AW481" i="35"/>
  <c r="AY481" i="35"/>
  <c r="AU483" i="35"/>
  <c r="AY483" i="35"/>
  <c r="AW501" i="35"/>
  <c r="AY501" i="35"/>
  <c r="AW505" i="35"/>
  <c r="AY505" i="35"/>
  <c r="BK60" i="35"/>
  <c r="BM60" i="35"/>
  <c r="BK68" i="35"/>
  <c r="BM68" i="35"/>
  <c r="BK71" i="35"/>
  <c r="BK74" i="35"/>
  <c r="BK75" i="35"/>
  <c r="BK79" i="35"/>
  <c r="BK82" i="35"/>
  <c r="BK83" i="35"/>
  <c r="BK87" i="35"/>
  <c r="BK90" i="35"/>
  <c r="BK91" i="35"/>
  <c r="BK95" i="35"/>
  <c r="BK98" i="35"/>
  <c r="BK99" i="35"/>
  <c r="BI102" i="35"/>
  <c r="BM102" i="35"/>
  <c r="BI104" i="35"/>
  <c r="BM104" i="35"/>
  <c r="BK105" i="35"/>
  <c r="BI108" i="35"/>
  <c r="BM108" i="35"/>
  <c r="BI109" i="35"/>
  <c r="BK111" i="35"/>
  <c r="BM111" i="35"/>
  <c r="BI113" i="35"/>
  <c r="BM113" i="35"/>
  <c r="BI122" i="35"/>
  <c r="BM122" i="35"/>
  <c r="BI124" i="35"/>
  <c r="BM124" i="35"/>
  <c r="BK127" i="35"/>
  <c r="BM127" i="35"/>
  <c r="BK129" i="35"/>
  <c r="BK131" i="35"/>
  <c r="BM131" i="35"/>
  <c r="BI134" i="35"/>
  <c r="BM134" i="35"/>
  <c r="BI136" i="35"/>
  <c r="BM136" i="35"/>
  <c r="BI138" i="35"/>
  <c r="BM138" i="35"/>
  <c r="BI142" i="35"/>
  <c r="BM142" i="35"/>
  <c r="BI146" i="35"/>
  <c r="BM146" i="35"/>
  <c r="BI150" i="35"/>
  <c r="BM150" i="35"/>
  <c r="BI154" i="35"/>
  <c r="BM154" i="35"/>
  <c r="BK156" i="35"/>
  <c r="BM156" i="35"/>
  <c r="BI158" i="35"/>
  <c r="BM158" i="35"/>
  <c r="BK160" i="35"/>
  <c r="BM160" i="35"/>
  <c r="BI162" i="35"/>
  <c r="BM162" i="35"/>
  <c r="BK164" i="35"/>
  <c r="BM164" i="35"/>
  <c r="BI166" i="35"/>
  <c r="BM166" i="35"/>
  <c r="BK168" i="35"/>
  <c r="BM168" i="35"/>
  <c r="BI170" i="35"/>
  <c r="BM170" i="35"/>
  <c r="BK172" i="35"/>
  <c r="BM172" i="35"/>
  <c r="BI174" i="35"/>
  <c r="BM174" i="35"/>
  <c r="BK176" i="35"/>
  <c r="BM176" i="35"/>
  <c r="BI178" i="35"/>
  <c r="BM178" i="35"/>
  <c r="BK180" i="35"/>
  <c r="BM180" i="35"/>
  <c r="BI182" i="35"/>
  <c r="BM182" i="35"/>
  <c r="BK184" i="35"/>
  <c r="BM184" i="35"/>
  <c r="BI186" i="35"/>
  <c r="BM186" i="35"/>
  <c r="BK188" i="35"/>
  <c r="BM188" i="35"/>
  <c r="BI190" i="35"/>
  <c r="BM190" i="35"/>
  <c r="BK192" i="35"/>
  <c r="BM192" i="35"/>
  <c r="BI194" i="35"/>
  <c r="BM194" i="35"/>
  <c r="BK196" i="35"/>
  <c r="BM196" i="35"/>
  <c r="BI198" i="35"/>
  <c r="BM198" i="35"/>
  <c r="BI202" i="35"/>
  <c r="BM202" i="35"/>
  <c r="BK205" i="35"/>
  <c r="BM205" i="35"/>
  <c r="BK207" i="35"/>
  <c r="BM207" i="35"/>
  <c r="BK209" i="35"/>
  <c r="BM209" i="35"/>
  <c r="BI212" i="35"/>
  <c r="BM212" i="35"/>
  <c r="BI217" i="35"/>
  <c r="BK219" i="35"/>
  <c r="BM219" i="35"/>
  <c r="BI226" i="35"/>
  <c r="BM226" i="35"/>
  <c r="BI233" i="35"/>
  <c r="BK235" i="35"/>
  <c r="BM235" i="35"/>
  <c r="BI242" i="35"/>
  <c r="BM242" i="35"/>
  <c r="BI244" i="35"/>
  <c r="BM244" i="35"/>
  <c r="BI246" i="35"/>
  <c r="BM246" i="35"/>
  <c r="BI248" i="35"/>
  <c r="BM248" i="35"/>
  <c r="BI251" i="35"/>
  <c r="BK253" i="35"/>
  <c r="BM253" i="35"/>
  <c r="BK255" i="35"/>
  <c r="BM255" i="35"/>
  <c r="BK257" i="35"/>
  <c r="BM257" i="35"/>
  <c r="BI260" i="35"/>
  <c r="BM260" i="35"/>
  <c r="BI262" i="35"/>
  <c r="BM262" i="35"/>
  <c r="BI264" i="35"/>
  <c r="BM264" i="35"/>
  <c r="BI266" i="35"/>
  <c r="BM266" i="35"/>
  <c r="BI268" i="35"/>
  <c r="BM268" i="35"/>
  <c r="BI270" i="35"/>
  <c r="BM270" i="35"/>
  <c r="BI297" i="35"/>
  <c r="BK300" i="35"/>
  <c r="BM300" i="35"/>
  <c r="BI302" i="35"/>
  <c r="BM302" i="35"/>
  <c r="BI303" i="35"/>
  <c r="BI304" i="35"/>
  <c r="BI306" i="35"/>
  <c r="BM306" i="35"/>
  <c r="BI307" i="35"/>
  <c r="BK311" i="35"/>
  <c r="BI330" i="35"/>
  <c r="BK332" i="35"/>
  <c r="BM332" i="35"/>
  <c r="BK348" i="35"/>
  <c r="BM348" i="35"/>
  <c r="BK358" i="35"/>
  <c r="BM358" i="35"/>
  <c r="BK360" i="35"/>
  <c r="BK362" i="35"/>
  <c r="BM362" i="35"/>
  <c r="BK368" i="35"/>
  <c r="BM368" i="35"/>
  <c r="BI371" i="35"/>
  <c r="BM371" i="35"/>
  <c r="BK374" i="35"/>
  <c r="BM374" i="35"/>
  <c r="BK378" i="35"/>
  <c r="BM378" i="35"/>
  <c r="BK380" i="35"/>
  <c r="BM380" i="35"/>
  <c r="BK382" i="35"/>
  <c r="BM382" i="35"/>
  <c r="BK384" i="35"/>
  <c r="BM384" i="35"/>
  <c r="BK386" i="35"/>
  <c r="BM386" i="35"/>
  <c r="BK388" i="35"/>
  <c r="BM388" i="35"/>
  <c r="BK390" i="35"/>
  <c r="BM390" i="35"/>
  <c r="BK392" i="35"/>
  <c r="BM392" i="35"/>
  <c r="BI397" i="35"/>
  <c r="BM397" i="35"/>
  <c r="BK399" i="35"/>
  <c r="BM399" i="35"/>
  <c r="BI404" i="35"/>
  <c r="BK414" i="35"/>
  <c r="BM414" i="35"/>
  <c r="BI421" i="35"/>
  <c r="BM421" i="35"/>
  <c r="BI428" i="35"/>
  <c r="BI449" i="35"/>
  <c r="BM449" i="35"/>
  <c r="BI451" i="35"/>
  <c r="BM451" i="35"/>
  <c r="BI455" i="35"/>
  <c r="BM455" i="35"/>
  <c r="BK459" i="35"/>
  <c r="BM459" i="35"/>
  <c r="BI463" i="35"/>
  <c r="BM463" i="35"/>
  <c r="BK468" i="35"/>
  <c r="BM468" i="35"/>
  <c r="BI470" i="35"/>
  <c r="BM470" i="35"/>
  <c r="BI471" i="35"/>
  <c r="BK475" i="35"/>
  <c r="BI479" i="35"/>
  <c r="BM479" i="35"/>
  <c r="BK482" i="35"/>
  <c r="BM482" i="35"/>
  <c r="BK484" i="35"/>
  <c r="BM484" i="35"/>
  <c r="BK486" i="35"/>
  <c r="BM486" i="35"/>
  <c r="BK487" i="35"/>
  <c r="BI491" i="35"/>
  <c r="BM491" i="35"/>
  <c r="BK494" i="35"/>
  <c r="BM494" i="35"/>
  <c r="BK496" i="35"/>
  <c r="BM496" i="35"/>
  <c r="BK498" i="35"/>
  <c r="BM498" i="35"/>
  <c r="BK499" i="35"/>
  <c r="BK506" i="35"/>
  <c r="BM506" i="35"/>
  <c r="BY58" i="35"/>
  <c r="CA58" i="35"/>
  <c r="BY61" i="35"/>
  <c r="CA61" i="35"/>
  <c r="BW72" i="35"/>
  <c r="CA72" i="35"/>
  <c r="BY75" i="35"/>
  <c r="CA75" i="35"/>
  <c r="BY77" i="35"/>
  <c r="CA77" i="35"/>
  <c r="BY79" i="35"/>
  <c r="CA79" i="35"/>
  <c r="BY81" i="35"/>
  <c r="CA81" i="35"/>
  <c r="BY83" i="35"/>
  <c r="CA83" i="35"/>
  <c r="BY85" i="35"/>
  <c r="CA85" i="35"/>
  <c r="BY87" i="35"/>
  <c r="CA87" i="35"/>
  <c r="BY94" i="35"/>
  <c r="CA94" i="35"/>
  <c r="BW96" i="35"/>
  <c r="CA96" i="35"/>
  <c r="BY98" i="35"/>
  <c r="CA98" i="35"/>
  <c r="BW100" i="35"/>
  <c r="CA100" i="35"/>
  <c r="BY102" i="35"/>
  <c r="CA102" i="35"/>
  <c r="BW104" i="35"/>
  <c r="CA104" i="35"/>
  <c r="BY106" i="35"/>
  <c r="CA106" i="35"/>
  <c r="BW108" i="35"/>
  <c r="CA108" i="35"/>
  <c r="BY110" i="35"/>
  <c r="CA110" i="35"/>
  <c r="BW112" i="35"/>
  <c r="CA112" i="35"/>
  <c r="BY114" i="35"/>
  <c r="CA114" i="35"/>
  <c r="BW117" i="35"/>
  <c r="BY119" i="35"/>
  <c r="CA119" i="35"/>
  <c r="BY122" i="35"/>
  <c r="CA122" i="35"/>
  <c r="BY127" i="35"/>
  <c r="CA127" i="35"/>
  <c r="BY130" i="35"/>
  <c r="CA130" i="35"/>
  <c r="BY137" i="35"/>
  <c r="BY139" i="35"/>
  <c r="CA139" i="35"/>
  <c r="BW141" i="35"/>
  <c r="CA141" i="35"/>
  <c r="BW157" i="35"/>
  <c r="BW160" i="35"/>
  <c r="CA160" i="35"/>
  <c r="BW162" i="35"/>
  <c r="CA162" i="35"/>
  <c r="BW164" i="35"/>
  <c r="CA164" i="35"/>
  <c r="BY175" i="35"/>
  <c r="CA175" i="35"/>
  <c r="BY177" i="35"/>
  <c r="CA177" i="35"/>
  <c r="BY179" i="35"/>
  <c r="CA179" i="35"/>
  <c r="BY181" i="35"/>
  <c r="CA181" i="35"/>
  <c r="BW208" i="35"/>
  <c r="CA208" i="35"/>
  <c r="BY211" i="35"/>
  <c r="CA211" i="35"/>
  <c r="BY218" i="35"/>
  <c r="CA218" i="35"/>
  <c r="BY221" i="35"/>
  <c r="CA221" i="35"/>
  <c r="BW224" i="35"/>
  <c r="CA224" i="35"/>
  <c r="BW225" i="35"/>
  <c r="BW228" i="35"/>
  <c r="CA228" i="35"/>
  <c r="BW237" i="35"/>
  <c r="CA237" i="35"/>
  <c r="BY239" i="35"/>
  <c r="CA239" i="35"/>
  <c r="BY241" i="35"/>
  <c r="CA241" i="35"/>
  <c r="BW244" i="35"/>
  <c r="CA244" i="35"/>
  <c r="BW246" i="35"/>
  <c r="CA246" i="35"/>
  <c r="BW248" i="35"/>
  <c r="CA248" i="35"/>
  <c r="BY253" i="35"/>
  <c r="CA253" i="35"/>
  <c r="BW258" i="35"/>
  <c r="CA258" i="35"/>
  <c r="BW260" i="35"/>
  <c r="CA260" i="35"/>
  <c r="BW262" i="35"/>
  <c r="CA262" i="35"/>
  <c r="BW264" i="35"/>
  <c r="CA264" i="35"/>
  <c r="BY271" i="35"/>
  <c r="CA271" i="35"/>
  <c r="BY273" i="35"/>
  <c r="CA273" i="35"/>
  <c r="BY275" i="35"/>
  <c r="CA275" i="35"/>
  <c r="BY282" i="35"/>
  <c r="CA282" i="35"/>
  <c r="BW285" i="35"/>
  <c r="BY287" i="35"/>
  <c r="CA287" i="35"/>
  <c r="BY292" i="35"/>
  <c r="CA292" i="35"/>
  <c r="BY294" i="35"/>
  <c r="CA294" i="35"/>
  <c r="BY296" i="35"/>
  <c r="CA296" i="35"/>
  <c r="BY298" i="35"/>
  <c r="CA298" i="35"/>
  <c r="BY310" i="35"/>
  <c r="CA310" i="35"/>
  <c r="BW312" i="35"/>
  <c r="CA312" i="35"/>
  <c r="BY314" i="35"/>
  <c r="CA314" i="35"/>
  <c r="BY317" i="35"/>
  <c r="CA317" i="35"/>
  <c r="BW324" i="35"/>
  <c r="CA324" i="35"/>
  <c r="BY330" i="35"/>
  <c r="CA330" i="35"/>
  <c r="BY333" i="35"/>
  <c r="CA333" i="35"/>
  <c r="BY340" i="35"/>
  <c r="CA340" i="35"/>
  <c r="BW345" i="35"/>
  <c r="CA345" i="35"/>
  <c r="BW354" i="35"/>
  <c r="CA354" i="35"/>
  <c r="BY362" i="35"/>
  <c r="CA362" i="35"/>
  <c r="BW364" i="35"/>
  <c r="CA364" i="35"/>
  <c r="BY367" i="35"/>
  <c r="CA367" i="35"/>
  <c r="BW369" i="35"/>
  <c r="CA369" i="35"/>
  <c r="BW370" i="35"/>
  <c r="BY375" i="35"/>
  <c r="CA375" i="35"/>
  <c r="BW377" i="35"/>
  <c r="CA377" i="35"/>
  <c r="BW382" i="35"/>
  <c r="CA382" i="35"/>
  <c r="BY391" i="35"/>
  <c r="CA391" i="35"/>
  <c r="BW400" i="35"/>
  <c r="CA400" i="35"/>
  <c r="BW404" i="35"/>
  <c r="CA404" i="35"/>
  <c r="BY409" i="35"/>
  <c r="CA409" i="35"/>
  <c r="BY413" i="35"/>
  <c r="CA413" i="35"/>
  <c r="BY418" i="35"/>
  <c r="CA418" i="35"/>
  <c r="BY422" i="35"/>
  <c r="CA422" i="35"/>
  <c r="BW424" i="35"/>
  <c r="CA424" i="35"/>
  <c r="BY429" i="35"/>
  <c r="BW439" i="35"/>
  <c r="CA439" i="35"/>
  <c r="BW440" i="35"/>
  <c r="BY446" i="35"/>
  <c r="CA446" i="35"/>
  <c r="BY450" i="35"/>
  <c r="CA450" i="35"/>
  <c r="BW462" i="35"/>
  <c r="CA462" i="35"/>
  <c r="BW463" i="35"/>
  <c r="BW464" i="35"/>
  <c r="BW466" i="35"/>
  <c r="CA466" i="35"/>
  <c r="BW474" i="35"/>
  <c r="CA474" i="35"/>
  <c r="BW482" i="35"/>
  <c r="CA482" i="35"/>
  <c r="BW483" i="35"/>
  <c r="BW490" i="35"/>
  <c r="CA490" i="35"/>
  <c r="BW498" i="35"/>
  <c r="CA498" i="35"/>
  <c r="BW506" i="35"/>
  <c r="CA506" i="35"/>
  <c r="CM58" i="35"/>
  <c r="CO58" i="35"/>
  <c r="CM61" i="35"/>
  <c r="CO61" i="35"/>
  <c r="CM63" i="35"/>
  <c r="CO63" i="35"/>
  <c r="CM65" i="35"/>
  <c r="CO65" i="35"/>
  <c r="CM68" i="35"/>
  <c r="CO68" i="35"/>
  <c r="CK71" i="35"/>
  <c r="CO71" i="35"/>
  <c r="CM74" i="35"/>
  <c r="CO74" i="35"/>
  <c r="CM76" i="35"/>
  <c r="CO76" i="35"/>
  <c r="CM80" i="35"/>
  <c r="CO80" i="35"/>
  <c r="CM84" i="35"/>
  <c r="CO84" i="35"/>
  <c r="CM88" i="35"/>
  <c r="CO88" i="35"/>
  <c r="CM92" i="35"/>
  <c r="CO92" i="35"/>
  <c r="CM96" i="35"/>
  <c r="CO96" i="35"/>
  <c r="CM100" i="35"/>
  <c r="CO100" i="35"/>
  <c r="CM104" i="35"/>
  <c r="CO104" i="35"/>
  <c r="CM108" i="35"/>
  <c r="CO108" i="35"/>
  <c r="CM112" i="35"/>
  <c r="CO112" i="35"/>
  <c r="CM114" i="35"/>
  <c r="CO114" i="35"/>
  <c r="CM118" i="35"/>
  <c r="CO118" i="35"/>
  <c r="CK124" i="35"/>
  <c r="CK146" i="35"/>
  <c r="CK150" i="35"/>
  <c r="CM190" i="35"/>
  <c r="CO190" i="35"/>
  <c r="CK192" i="35"/>
  <c r="CO192" i="35"/>
  <c r="CK193" i="35"/>
  <c r="CK195" i="35"/>
  <c r="CO195" i="35"/>
  <c r="CK196" i="35"/>
  <c r="CM200" i="35"/>
  <c r="CM208" i="35"/>
  <c r="CO208" i="35"/>
  <c r="CM212" i="35"/>
  <c r="CO212" i="35"/>
  <c r="CM216" i="35"/>
  <c r="CM220" i="35"/>
  <c r="CM229" i="35"/>
  <c r="CO229" i="35"/>
  <c r="CK231" i="35"/>
  <c r="CO231" i="35"/>
  <c r="CM233" i="35"/>
  <c r="CO233" i="35"/>
  <c r="CM255" i="35"/>
  <c r="CM257" i="35"/>
  <c r="CO257" i="35"/>
  <c r="CM263" i="35"/>
  <c r="CM265" i="35"/>
  <c r="CO265" i="35"/>
  <c r="CK268" i="35"/>
  <c r="CK276" i="35"/>
  <c r="CK284" i="35"/>
  <c r="CK287" i="35"/>
  <c r="CK288" i="35"/>
  <c r="CM293" i="35"/>
  <c r="CO293" i="35"/>
  <c r="CM297" i="35"/>
  <c r="CO297" i="35"/>
  <c r="CM298" i="35"/>
  <c r="CK301" i="35"/>
  <c r="CK306" i="35"/>
  <c r="CK314" i="35"/>
  <c r="CM322" i="35"/>
  <c r="CM324" i="35"/>
  <c r="CO324" i="35"/>
  <c r="CM333" i="35"/>
  <c r="CO333" i="35"/>
  <c r="CM340" i="35"/>
  <c r="CO340" i="35"/>
  <c r="CM344" i="35"/>
  <c r="CO344" i="35"/>
  <c r="CM352" i="35"/>
  <c r="CO352" i="35"/>
  <c r="CM355" i="35"/>
  <c r="CO355" i="35"/>
  <c r="CM364" i="35"/>
  <c r="CO364" i="35"/>
  <c r="CK371" i="35"/>
  <c r="CM375" i="35"/>
  <c r="CO375" i="35"/>
  <c r="CK378" i="35"/>
  <c r="CO378" i="35"/>
  <c r="CM379" i="35"/>
  <c r="CK382" i="35"/>
  <c r="CO382" i="35"/>
  <c r="CK383" i="35"/>
  <c r="CK386" i="35"/>
  <c r="CO386" i="35"/>
  <c r="CM387" i="35"/>
  <c r="CK390" i="35"/>
  <c r="CO390" i="35"/>
  <c r="CK391" i="35"/>
  <c r="CK394" i="35"/>
  <c r="CO394" i="35"/>
  <c r="CM395" i="35"/>
  <c r="CK398" i="35"/>
  <c r="CO398" i="35"/>
  <c r="CK399" i="35"/>
  <c r="CK402" i="35"/>
  <c r="CO402" i="35"/>
  <c r="CM403" i="35"/>
  <c r="CM411" i="35"/>
  <c r="CO411" i="35"/>
  <c r="CK417" i="35"/>
  <c r="CO417" i="35"/>
  <c r="CK418" i="35"/>
  <c r="CK421" i="35"/>
  <c r="CO421" i="35"/>
  <c r="CM424" i="35"/>
  <c r="CO424" i="35"/>
  <c r="CM428" i="35"/>
  <c r="CO428" i="35"/>
  <c r="CM432" i="35"/>
  <c r="CO432" i="35"/>
  <c r="CK435" i="35"/>
  <c r="CO435" i="35"/>
  <c r="CM442" i="35"/>
  <c r="CO442" i="35"/>
  <c r="CM446" i="35"/>
  <c r="CM450" i="35"/>
  <c r="CM452" i="35"/>
  <c r="CO452" i="35"/>
  <c r="CK463" i="35"/>
  <c r="CO463" i="35"/>
  <c r="CK465" i="35"/>
  <c r="CO465" i="35"/>
  <c r="CK469" i="35"/>
  <c r="CO469" i="35"/>
  <c r="CK473" i="35"/>
  <c r="CO473" i="35"/>
  <c r="CM476" i="35"/>
  <c r="CO476" i="35"/>
  <c r="CK479" i="35"/>
  <c r="CO479" i="35"/>
  <c r="CK480" i="35"/>
  <c r="CM482" i="35"/>
  <c r="CO482" i="35"/>
  <c r="CM484" i="35"/>
  <c r="CO484" i="35"/>
  <c r="CM490" i="35"/>
  <c r="CO490" i="35"/>
  <c r="CM491" i="35"/>
  <c r="CM496" i="35"/>
  <c r="CO496" i="35"/>
  <c r="CK503" i="35"/>
  <c r="CO503" i="35"/>
  <c r="DA59" i="35"/>
  <c r="DC59" i="35"/>
  <c r="CY66" i="35"/>
  <c r="DA68" i="35"/>
  <c r="DC68" i="35"/>
  <c r="DA75" i="35"/>
  <c r="DC75" i="35"/>
  <c r="CY85" i="35"/>
  <c r="DC85" i="35"/>
  <c r="DA88" i="35"/>
  <c r="DC88" i="35"/>
  <c r="DA90" i="35"/>
  <c r="DC90" i="35"/>
  <c r="DA96" i="35"/>
  <c r="DC96" i="35"/>
  <c r="DA98" i="35"/>
  <c r="DC98" i="35"/>
  <c r="DA105" i="35"/>
  <c r="DC105" i="35"/>
  <c r="DA116" i="35"/>
  <c r="DC116" i="35"/>
  <c r="DA120" i="35"/>
  <c r="DC120" i="35"/>
  <c r="DA123" i="35"/>
  <c r="DC123" i="35"/>
  <c r="DA130" i="35"/>
  <c r="DC130" i="35"/>
  <c r="DA133" i="35"/>
  <c r="DC133" i="35"/>
  <c r="DA135" i="35"/>
  <c r="DC135" i="35"/>
  <c r="DA137" i="35"/>
  <c r="DC137" i="35"/>
  <c r="DA146" i="35"/>
  <c r="DC146" i="35"/>
  <c r="DA149" i="35"/>
  <c r="DC149" i="35"/>
  <c r="DA151" i="35"/>
  <c r="DC151" i="35"/>
  <c r="DA156" i="35"/>
  <c r="DC156" i="35"/>
  <c r="DA163" i="35"/>
  <c r="DC163" i="35"/>
  <c r="DA165" i="35"/>
  <c r="DC165" i="35"/>
  <c r="DA170" i="35"/>
  <c r="DC170" i="35"/>
  <c r="DA177" i="35"/>
  <c r="DC177" i="35"/>
  <c r="CY186" i="35"/>
  <c r="DC186" i="35"/>
  <c r="DA187" i="35"/>
  <c r="DA189" i="35"/>
  <c r="DC189" i="35"/>
  <c r="CY194" i="35"/>
  <c r="DC194" i="35"/>
  <c r="DA195" i="35"/>
  <c r="CY198" i="35"/>
  <c r="DC198" i="35"/>
  <c r="CY202" i="35"/>
  <c r="DC202" i="35"/>
  <c r="DA203" i="35"/>
  <c r="CY210" i="35"/>
  <c r="DC210" i="35"/>
  <c r="DA216" i="35"/>
  <c r="DC216" i="35"/>
  <c r="CY218" i="35"/>
  <c r="DC218" i="35"/>
  <c r="CY231" i="35"/>
  <c r="CY252" i="35"/>
  <c r="DC252" i="35"/>
  <c r="CY254" i="35"/>
  <c r="DC254" i="35"/>
  <c r="CY256" i="35"/>
  <c r="DC256" i="35"/>
  <c r="DA261" i="35"/>
  <c r="DC261" i="35"/>
  <c r="CY268" i="35"/>
  <c r="DC268" i="35"/>
  <c r="DA277" i="35"/>
  <c r="DC277" i="35"/>
  <c r="DA281" i="35"/>
  <c r="DC281" i="35"/>
  <c r="CY284" i="35"/>
  <c r="DC284" i="35"/>
  <c r="CY286" i="35"/>
  <c r="DC286" i="35"/>
  <c r="CY288" i="35"/>
  <c r="DC288" i="35"/>
  <c r="CY290" i="35"/>
  <c r="DC290" i="35"/>
  <c r="DA299" i="35"/>
  <c r="DC299" i="35"/>
  <c r="CY308" i="35"/>
  <c r="DC308" i="35"/>
  <c r="CY310" i="35"/>
  <c r="DC310" i="35"/>
  <c r="DA323" i="35"/>
  <c r="DC323" i="35"/>
  <c r="CY325" i="35"/>
  <c r="DC325" i="35"/>
  <c r="CY337" i="35"/>
  <c r="CY342" i="35"/>
  <c r="DC342" i="35"/>
  <c r="CY345" i="35"/>
  <c r="CY350" i="35"/>
  <c r="DC350" i="35"/>
  <c r="CY353" i="35"/>
  <c r="CY356" i="35"/>
  <c r="DC356" i="35"/>
  <c r="CY361" i="35"/>
  <c r="CY364" i="35"/>
  <c r="DC364" i="35"/>
  <c r="DA393" i="35"/>
  <c r="DC393" i="35"/>
  <c r="DA397" i="35"/>
  <c r="DC397" i="35"/>
  <c r="DA401" i="35"/>
  <c r="DC401" i="35"/>
  <c r="DA425" i="35"/>
  <c r="DC425" i="35"/>
  <c r="DA429" i="35"/>
  <c r="DC429" i="35"/>
  <c r="DA433" i="35"/>
  <c r="DC433" i="35"/>
  <c r="CY442" i="35"/>
  <c r="DC442" i="35"/>
  <c r="CY448" i="35"/>
  <c r="DC448" i="35"/>
  <c r="CY455" i="35"/>
  <c r="DC455" i="35"/>
  <c r="DA464" i="35"/>
  <c r="DC464" i="35"/>
  <c r="CY466" i="35"/>
  <c r="DC466" i="35"/>
  <c r="CY467" i="35"/>
  <c r="DA472" i="35"/>
  <c r="DC472" i="35"/>
  <c r="CY474" i="35"/>
  <c r="DC474" i="35"/>
  <c r="DA484" i="35"/>
  <c r="DC484" i="35"/>
  <c r="CY498" i="35"/>
  <c r="DC498" i="35"/>
  <c r="DA503" i="35"/>
  <c r="DC503" i="35"/>
  <c r="DO70" i="35"/>
  <c r="DQ70" i="35"/>
  <c r="DM72" i="35"/>
  <c r="DQ72" i="35"/>
  <c r="DO79" i="35"/>
  <c r="DQ79" i="35"/>
  <c r="DM81" i="35"/>
  <c r="DQ81" i="35"/>
  <c r="DM84" i="35"/>
  <c r="DQ84" i="35"/>
  <c r="DM85" i="35"/>
  <c r="DM88" i="35"/>
  <c r="DQ88" i="35"/>
  <c r="DM89" i="35"/>
  <c r="DM92" i="35"/>
  <c r="DQ92" i="35"/>
  <c r="DM93" i="35"/>
  <c r="DM96" i="35"/>
  <c r="DQ96" i="35"/>
  <c r="DM97" i="35"/>
  <c r="DO116" i="35"/>
  <c r="DQ116" i="35"/>
  <c r="DM133" i="35"/>
  <c r="DQ133" i="35"/>
  <c r="DO142" i="35"/>
  <c r="DQ142" i="35"/>
  <c r="DM147" i="35"/>
  <c r="DQ147" i="35"/>
  <c r="DO154" i="35"/>
  <c r="DQ154" i="35"/>
  <c r="DO156" i="35"/>
  <c r="DQ156" i="35"/>
  <c r="DM159" i="35"/>
  <c r="DQ159" i="35"/>
  <c r="DM161" i="35"/>
  <c r="DQ161" i="35"/>
  <c r="DM163" i="35"/>
  <c r="DQ163" i="35"/>
  <c r="DO174" i="35"/>
  <c r="DQ174" i="35"/>
  <c r="DO176" i="35"/>
  <c r="DQ176" i="35"/>
  <c r="DM185" i="35"/>
  <c r="DQ185" i="35"/>
  <c r="DM187" i="35"/>
  <c r="DQ187" i="35"/>
  <c r="DO198" i="35"/>
  <c r="DQ198" i="35"/>
  <c r="DO200" i="35"/>
  <c r="DQ200" i="35"/>
  <c r="DO202" i="35"/>
  <c r="DQ202" i="35"/>
  <c r="DO204" i="35"/>
  <c r="DQ204" i="35"/>
  <c r="DO206" i="35"/>
  <c r="DQ206" i="35"/>
  <c r="DO208" i="35"/>
  <c r="DQ208" i="35"/>
  <c r="DO214" i="35"/>
  <c r="DQ214" i="35"/>
  <c r="DO216" i="35"/>
  <c r="DQ216" i="35"/>
  <c r="DO218" i="35"/>
  <c r="DQ218" i="35"/>
  <c r="DO220" i="35"/>
  <c r="DQ220" i="35"/>
  <c r="DM222" i="35"/>
  <c r="DQ222" i="35"/>
  <c r="DM223" i="35"/>
  <c r="DM226" i="35"/>
  <c r="DM235" i="35"/>
  <c r="DQ235" i="35"/>
  <c r="DM237" i="35"/>
  <c r="DQ237" i="35"/>
  <c r="DM239" i="35"/>
  <c r="DQ239" i="35"/>
  <c r="DM241" i="35"/>
  <c r="DQ241" i="35"/>
  <c r="DM254" i="35"/>
  <c r="DQ254" i="35"/>
  <c r="DO264" i="35"/>
  <c r="DQ264" i="35"/>
  <c r="DM267" i="35"/>
  <c r="DQ267" i="35"/>
  <c r="DM270" i="35"/>
  <c r="DQ270" i="35"/>
  <c r="DO277" i="35"/>
  <c r="DQ277" i="35"/>
  <c r="DO281" i="35"/>
  <c r="DQ281" i="35"/>
  <c r="DO289" i="35"/>
  <c r="DQ289" i="35"/>
  <c r="DM291" i="35"/>
  <c r="DQ291" i="35"/>
  <c r="DO293" i="35"/>
  <c r="DQ293" i="35"/>
  <c r="DO297" i="35"/>
  <c r="DQ297" i="35"/>
  <c r="DO301" i="35"/>
  <c r="DQ301" i="35"/>
  <c r="DO305" i="35"/>
  <c r="DQ305" i="35"/>
  <c r="DM307" i="35"/>
  <c r="DQ307" i="35"/>
  <c r="DM308" i="35"/>
  <c r="DO316" i="35"/>
  <c r="DQ316" i="35"/>
  <c r="DM321" i="35"/>
  <c r="DM323" i="35"/>
  <c r="DQ323" i="35"/>
  <c r="DO325" i="35"/>
  <c r="DQ325" i="35"/>
  <c r="DM330" i="35"/>
  <c r="DQ330" i="35"/>
  <c r="DO332" i="35"/>
  <c r="DQ332" i="35"/>
  <c r="DM339" i="35"/>
  <c r="DQ339" i="35"/>
  <c r="DO341" i="35"/>
  <c r="DQ341" i="35"/>
  <c r="DM346" i="35"/>
  <c r="DQ346" i="35"/>
  <c r="DO348" i="35"/>
  <c r="DQ348" i="35"/>
  <c r="DM355" i="35"/>
  <c r="DQ355" i="35"/>
  <c r="DO357" i="35"/>
  <c r="DQ357" i="35"/>
  <c r="DM362" i="35"/>
  <c r="DQ362" i="35"/>
  <c r="DO364" i="35"/>
  <c r="DQ364" i="35"/>
  <c r="DM371" i="35"/>
  <c r="DQ371" i="35"/>
  <c r="DO373" i="35"/>
  <c r="DQ373" i="35"/>
  <c r="DO381" i="35"/>
  <c r="DQ381" i="35"/>
  <c r="DO387" i="35"/>
  <c r="DO389" i="35"/>
  <c r="DQ389" i="35"/>
  <c r="DM409" i="35"/>
  <c r="DQ409" i="35"/>
  <c r="DM413" i="35"/>
  <c r="DQ413" i="35"/>
  <c r="DM417" i="35"/>
  <c r="DQ417" i="35"/>
  <c r="DM421" i="35"/>
  <c r="DQ421" i="35"/>
  <c r="DM423" i="35"/>
  <c r="DQ423" i="35"/>
  <c r="DO428" i="35"/>
  <c r="DQ428" i="35"/>
  <c r="DM433" i="35"/>
  <c r="DQ433" i="35"/>
  <c r="DO440" i="35"/>
  <c r="DQ440" i="35"/>
  <c r="DM443" i="35"/>
  <c r="DQ443" i="35"/>
  <c r="DO450" i="35"/>
  <c r="DQ450" i="35"/>
  <c r="DM467" i="35"/>
  <c r="DQ467" i="35"/>
  <c r="DO476" i="35"/>
  <c r="DQ476" i="35"/>
  <c r="DO480" i="35"/>
  <c r="DQ480" i="35"/>
  <c r="DM485" i="35"/>
  <c r="DQ485" i="35"/>
  <c r="DO488" i="35"/>
  <c r="DQ488" i="35"/>
  <c r="DO491" i="35"/>
  <c r="DM502" i="35"/>
  <c r="EC58" i="35"/>
  <c r="EE58" i="35"/>
  <c r="EA67" i="35"/>
  <c r="EE67" i="35"/>
  <c r="EA68" i="35"/>
  <c r="EC74" i="35"/>
  <c r="EE74" i="35"/>
  <c r="EA83" i="35"/>
  <c r="EE83" i="35"/>
  <c r="EC84" i="35"/>
  <c r="EC94" i="35"/>
  <c r="EE94" i="35"/>
  <c r="EA96" i="35"/>
  <c r="EE96" i="35"/>
  <c r="EC101" i="35"/>
  <c r="EE101" i="35"/>
  <c r="EC109" i="35"/>
  <c r="EE109" i="35"/>
  <c r="EC117" i="35"/>
  <c r="EE117" i="35"/>
  <c r="EC125" i="35"/>
  <c r="EE125" i="35"/>
  <c r="EC132" i="35"/>
  <c r="EE132" i="35"/>
  <c r="EC133" i="35"/>
  <c r="EA141" i="35"/>
  <c r="EE141" i="35"/>
  <c r="EA142" i="35"/>
  <c r="EC144" i="35"/>
  <c r="EE144" i="35"/>
  <c r="EA147" i="35"/>
  <c r="EE147" i="35"/>
  <c r="EA149" i="35"/>
  <c r="EE149" i="35"/>
  <c r="EC152" i="35"/>
  <c r="EE152" i="35"/>
  <c r="EC154" i="35"/>
  <c r="EE154" i="35"/>
  <c r="EA163" i="35"/>
  <c r="EE163" i="35"/>
  <c r="EC166" i="35"/>
  <c r="EA169" i="35"/>
  <c r="EE169" i="35"/>
  <c r="EA179" i="35"/>
  <c r="EE179" i="35"/>
  <c r="EA185" i="35"/>
  <c r="EE185" i="35"/>
  <c r="EA186" i="35"/>
  <c r="EC198" i="35"/>
  <c r="EE198" i="35"/>
  <c r="EA201" i="35"/>
  <c r="EE201" i="35"/>
  <c r="EC204" i="35"/>
  <c r="EE204" i="35"/>
  <c r="EA206" i="35"/>
  <c r="EE206" i="35"/>
  <c r="EA213" i="35"/>
  <c r="EE213" i="35"/>
  <c r="EA216" i="35"/>
  <c r="EC223" i="35"/>
  <c r="EE223" i="35"/>
  <c r="EC227" i="35"/>
  <c r="EE227" i="35"/>
  <c r="EC231" i="35"/>
  <c r="EE231" i="35"/>
  <c r="EC240" i="35"/>
  <c r="EE240" i="35"/>
  <c r="EA242" i="35"/>
  <c r="EE242" i="35"/>
  <c r="EC244" i="35"/>
  <c r="EE244" i="35"/>
  <c r="EA259" i="35"/>
  <c r="EE259" i="35"/>
  <c r="EA262" i="35"/>
  <c r="EE262" i="35"/>
  <c r="EC267" i="35"/>
  <c r="EE267" i="35"/>
  <c r="EA274" i="35"/>
  <c r="EE274" i="35"/>
  <c r="EC276" i="35"/>
  <c r="EE276" i="35"/>
  <c r="EE283" i="35"/>
  <c r="EC283" i="35"/>
  <c r="EC288" i="35"/>
  <c r="EE288" i="35"/>
  <c r="EA291" i="35"/>
  <c r="EC304" i="35"/>
  <c r="EE304" i="35"/>
  <c r="EA306" i="35"/>
  <c r="EE306" i="35"/>
  <c r="EC314" i="35"/>
  <c r="EE321" i="35"/>
  <c r="EC321" i="35"/>
  <c r="EA321" i="35"/>
  <c r="EC325" i="35"/>
  <c r="EE325" i="35"/>
  <c r="EC327" i="35"/>
  <c r="EE327" i="35"/>
  <c r="EC332" i="35"/>
  <c r="EE332" i="35"/>
  <c r="EA332" i="35"/>
  <c r="EC349" i="35"/>
  <c r="EE349" i="35"/>
  <c r="EA351" i="35"/>
  <c r="EE351" i="35"/>
  <c r="EA356" i="35"/>
  <c r="EE356" i="35"/>
  <c r="EC356" i="35"/>
  <c r="EC361" i="35"/>
  <c r="EE361" i="35"/>
  <c r="EC369" i="35"/>
  <c r="EE369" i="35"/>
  <c r="EC393" i="35"/>
  <c r="EE393" i="35"/>
  <c r="EA404" i="35"/>
  <c r="EE404" i="35"/>
  <c r="EC413" i="35"/>
  <c r="EE413" i="35"/>
  <c r="EC463" i="35"/>
  <c r="EE463" i="35"/>
  <c r="EA467" i="35"/>
  <c r="EE467" i="35"/>
  <c r="EA470" i="35"/>
  <c r="EE470" i="35"/>
  <c r="EC504" i="35"/>
  <c r="EE504" i="35"/>
  <c r="EC506" i="35"/>
  <c r="EE506" i="35"/>
  <c r="EO57" i="35"/>
  <c r="EQ72" i="35"/>
  <c r="ES72" i="35"/>
  <c r="EO74" i="35"/>
  <c r="ES74" i="35"/>
  <c r="EQ74" i="35"/>
  <c r="EO102" i="35"/>
  <c r="ES102" i="35"/>
  <c r="EO104" i="35"/>
  <c r="ES104" i="35"/>
  <c r="EO106" i="35"/>
  <c r="ES106" i="35"/>
  <c r="EO108" i="35"/>
  <c r="ES108" i="35"/>
  <c r="EO110" i="35"/>
  <c r="ES110" i="35"/>
  <c r="EO112" i="35"/>
  <c r="ES112" i="35"/>
  <c r="EO114" i="35"/>
  <c r="ES114" i="35"/>
  <c r="EQ114" i="35"/>
  <c r="EO122" i="35"/>
  <c r="ES122" i="35"/>
  <c r="EQ125" i="35"/>
  <c r="ES125" i="35"/>
  <c r="EQ127" i="35"/>
  <c r="ES127" i="35"/>
  <c r="EQ129" i="35"/>
  <c r="ES129" i="35"/>
  <c r="EO150" i="35"/>
  <c r="ES150" i="35"/>
  <c r="EO162" i="35"/>
  <c r="ES162" i="35"/>
  <c r="EQ162" i="35"/>
  <c r="EQ175" i="35"/>
  <c r="ES175" i="35"/>
  <c r="EO175" i="35"/>
  <c r="EQ195" i="35"/>
  <c r="ES195" i="35"/>
  <c r="ES197" i="35"/>
  <c r="EQ197" i="35"/>
  <c r="EQ200" i="35"/>
  <c r="ES200" i="35"/>
  <c r="EO203" i="35"/>
  <c r="ES203" i="35"/>
  <c r="EQ203" i="35"/>
  <c r="EO217" i="35"/>
  <c r="ES217" i="35"/>
  <c r="EQ220" i="35"/>
  <c r="ES220" i="35"/>
  <c r="EO220" i="35"/>
  <c r="ES246" i="35"/>
  <c r="EQ246" i="35"/>
  <c r="EQ280" i="35"/>
  <c r="ES280" i="35"/>
  <c r="EO287" i="35"/>
  <c r="ES287" i="35"/>
  <c r="EO289" i="35"/>
  <c r="ES289" i="35"/>
  <c r="EO291" i="35"/>
  <c r="ES291" i="35"/>
  <c r="EO293" i="35"/>
  <c r="ES293" i="35"/>
  <c r="EO295" i="35"/>
  <c r="ES295" i="35"/>
  <c r="EO297" i="35"/>
  <c r="ES297" i="35"/>
  <c r="EO299" i="35"/>
  <c r="ES299" i="35"/>
  <c r="EO301" i="35"/>
  <c r="ES301" i="35"/>
  <c r="EQ301" i="35"/>
  <c r="EQ306" i="35"/>
  <c r="ES306" i="35"/>
  <c r="EO309" i="35"/>
  <c r="ES309" i="35"/>
  <c r="EQ309" i="35"/>
  <c r="EQ314" i="35"/>
  <c r="ES314" i="35"/>
  <c r="EO317" i="35"/>
  <c r="ES317" i="35"/>
  <c r="EO319" i="35"/>
  <c r="ES319" i="35"/>
  <c r="EO321" i="35"/>
  <c r="ES321" i="35"/>
  <c r="EO323" i="35"/>
  <c r="ES323" i="35"/>
  <c r="EO325" i="35"/>
  <c r="ES325" i="35"/>
  <c r="EO327" i="35"/>
  <c r="ES327" i="35"/>
  <c r="EO329" i="35"/>
  <c r="ES329" i="35"/>
  <c r="EO331" i="35"/>
  <c r="ES331" i="35"/>
  <c r="EO333" i="35"/>
  <c r="ES333" i="35"/>
  <c r="EQ333" i="35"/>
  <c r="EQ338" i="35"/>
  <c r="ES338" i="35"/>
  <c r="EO341" i="35"/>
  <c r="ES341" i="35"/>
  <c r="EQ341" i="35"/>
  <c r="EQ346" i="35"/>
  <c r="ES346" i="35"/>
  <c r="EO349" i="35"/>
  <c r="ES349" i="35"/>
  <c r="EO351" i="35"/>
  <c r="ES351" i="35"/>
  <c r="EO353" i="35"/>
  <c r="ES353" i="35"/>
  <c r="EO355" i="35"/>
  <c r="ES355" i="35"/>
  <c r="EO357" i="35"/>
  <c r="ES357" i="35"/>
  <c r="EO359" i="35"/>
  <c r="ES359" i="35"/>
  <c r="EO361" i="35"/>
  <c r="ES361" i="35"/>
  <c r="EO363" i="35"/>
  <c r="ES363" i="35"/>
  <c r="EQ376" i="35"/>
  <c r="ES376" i="35"/>
  <c r="EO419" i="35"/>
  <c r="ES419" i="35"/>
  <c r="EQ459" i="35"/>
  <c r="ES459" i="35"/>
  <c r="FC69" i="35"/>
  <c r="FG69" i="35"/>
  <c r="FC73" i="35"/>
  <c r="FG73" i="35"/>
  <c r="FE75" i="35"/>
  <c r="FG75" i="35"/>
  <c r="FC75" i="35"/>
  <c r="FE100" i="35"/>
  <c r="FG100" i="35"/>
  <c r="FC102" i="35"/>
  <c r="FG102" i="35"/>
  <c r="FE104" i="35"/>
  <c r="FG104" i="35"/>
  <c r="FE108" i="35"/>
  <c r="FG108" i="35"/>
  <c r="FE112" i="35"/>
  <c r="FG112" i="35"/>
  <c r="FE116" i="35"/>
  <c r="FG116" i="35"/>
  <c r="FE120" i="35"/>
  <c r="FG120" i="35"/>
  <c r="FE124" i="35"/>
  <c r="FG124" i="35"/>
  <c r="FE128" i="35"/>
  <c r="FG128" i="35"/>
  <c r="FE132" i="35"/>
  <c r="FG132" i="35"/>
  <c r="FE138" i="35"/>
  <c r="FG138" i="35"/>
  <c r="FC138" i="35"/>
  <c r="FE148" i="35"/>
  <c r="FG148" i="35"/>
  <c r="FE150" i="35"/>
  <c r="FG150" i="35"/>
  <c r="FC152" i="35"/>
  <c r="FG152" i="35"/>
  <c r="FE154" i="35"/>
  <c r="FG154" i="35"/>
  <c r="FC156" i="35"/>
  <c r="FG156" i="35"/>
  <c r="FE158" i="35"/>
  <c r="FG158" i="35"/>
  <c r="FC160" i="35"/>
  <c r="FG160" i="35"/>
  <c r="FE162" i="35"/>
  <c r="FG162" i="35"/>
  <c r="FC164" i="35"/>
  <c r="FG164" i="35"/>
  <c r="FE166" i="35"/>
  <c r="FG166" i="35"/>
  <c r="FC168" i="35"/>
  <c r="FG168" i="35"/>
  <c r="FE168" i="35"/>
  <c r="FC184" i="35"/>
  <c r="FG184" i="35"/>
  <c r="FE184" i="35"/>
  <c r="FC200" i="35"/>
  <c r="FG200" i="35"/>
  <c r="FE200" i="35"/>
  <c r="FG240" i="35"/>
  <c r="FE240" i="35"/>
  <c r="FC240" i="35"/>
  <c r="FE242" i="35"/>
  <c r="FG242" i="35"/>
  <c r="FC242" i="35"/>
  <c r="FE270" i="35"/>
  <c r="FG270" i="35"/>
  <c r="FC270" i="35"/>
  <c r="FE464" i="35"/>
  <c r="FG464" i="35"/>
  <c r="FC464" i="35"/>
  <c r="FE496" i="35"/>
  <c r="FG496" i="35"/>
  <c r="FC496" i="35"/>
  <c r="AK445" i="35"/>
  <c r="AK429" i="35"/>
  <c r="AK413" i="35"/>
  <c r="AK397" i="35"/>
  <c r="AK381" i="35"/>
  <c r="AK365" i="35"/>
  <c r="AK349" i="35"/>
  <c r="AK333" i="35"/>
  <c r="AK317" i="35"/>
  <c r="AK301" i="35"/>
  <c r="AK285" i="35"/>
  <c r="AK269" i="35"/>
  <c r="AK253" i="35"/>
  <c r="AK237" i="35"/>
  <c r="AK221" i="35"/>
  <c r="AK173" i="35"/>
  <c r="AK157" i="35"/>
  <c r="AK141" i="35"/>
  <c r="AK125" i="35"/>
  <c r="AK77" i="35"/>
  <c r="AK61" i="35"/>
  <c r="AY500" i="35"/>
  <c r="AY484" i="35"/>
  <c r="AY468" i="35"/>
  <c r="AY452" i="35"/>
  <c r="AY436" i="35"/>
  <c r="AY420" i="35"/>
  <c r="AY404" i="35"/>
  <c r="AY388" i="35"/>
  <c r="AY372" i="35"/>
  <c r="AY356" i="35"/>
  <c r="AY340" i="35"/>
  <c r="AY324" i="35"/>
  <c r="AY308" i="35"/>
  <c r="AY292" i="35"/>
  <c r="AY276" i="35"/>
  <c r="AY260" i="35"/>
  <c r="AY240" i="35"/>
  <c r="AY218" i="35"/>
  <c r="AY197" i="35"/>
  <c r="AY176" i="35"/>
  <c r="AY154" i="35"/>
  <c r="AY133" i="35"/>
  <c r="AY112" i="35"/>
  <c r="AY90" i="35"/>
  <c r="AY66" i="35"/>
  <c r="BM432" i="35"/>
  <c r="BM376" i="35"/>
  <c r="BM285" i="35"/>
  <c r="BM171" i="35"/>
  <c r="BM57" i="35"/>
  <c r="CA430" i="35"/>
  <c r="CA316" i="35"/>
  <c r="CA203" i="35"/>
  <c r="CA80" i="35"/>
  <c r="CO243" i="35"/>
  <c r="AG60" i="35"/>
  <c r="AK60" i="35"/>
  <c r="AI63" i="35"/>
  <c r="AK63" i="35"/>
  <c r="AI71" i="35"/>
  <c r="AK71" i="35"/>
  <c r="AG88" i="35"/>
  <c r="AK88" i="35"/>
  <c r="AI96" i="35"/>
  <c r="AK96" i="35"/>
  <c r="AI147" i="35"/>
  <c r="AK147" i="35"/>
  <c r="AI159" i="35"/>
  <c r="AK159" i="35"/>
  <c r="AI188" i="35"/>
  <c r="AK188" i="35"/>
  <c r="AG195" i="35"/>
  <c r="AK195" i="35"/>
  <c r="AG203" i="35"/>
  <c r="AK203" i="35"/>
  <c r="AG207" i="35"/>
  <c r="AK207" i="35"/>
  <c r="AG219" i="35"/>
  <c r="AK219" i="35"/>
  <c r="AG259" i="35"/>
  <c r="AK259" i="35"/>
  <c r="AG267" i="35"/>
  <c r="AK267" i="35"/>
  <c r="AG271" i="35"/>
  <c r="AK271" i="35"/>
  <c r="AG275" i="35"/>
  <c r="AK275" i="35"/>
  <c r="AG279" i="35"/>
  <c r="AK279" i="35"/>
  <c r="AU126" i="35"/>
  <c r="AY126" i="35"/>
  <c r="AU130" i="35"/>
  <c r="AY130" i="35"/>
  <c r="AU134" i="35"/>
  <c r="AY134" i="35"/>
  <c r="AW136" i="35"/>
  <c r="AY136" i="35"/>
  <c r="AU141" i="35"/>
  <c r="AY141" i="35"/>
  <c r="AW152" i="35"/>
  <c r="AY152" i="35"/>
  <c r="AU161" i="35"/>
  <c r="AY161" i="35"/>
  <c r="AU163" i="35"/>
  <c r="AY163" i="35"/>
  <c r="AU167" i="35"/>
  <c r="AY167" i="35"/>
  <c r="AW178" i="35"/>
  <c r="AY178" i="35"/>
  <c r="AW281" i="35"/>
  <c r="AY281" i="35"/>
  <c r="AW295" i="35"/>
  <c r="AY295" i="35"/>
  <c r="AU367" i="35"/>
  <c r="AY367" i="35"/>
  <c r="AW395" i="35"/>
  <c r="AY395" i="35"/>
  <c r="AW399" i="35"/>
  <c r="AY399" i="35"/>
  <c r="AW406" i="35"/>
  <c r="AY406" i="35"/>
  <c r="AW411" i="35"/>
  <c r="AY411" i="35"/>
  <c r="AW413" i="35"/>
  <c r="AY413" i="35"/>
  <c r="AW415" i="35"/>
  <c r="AY415" i="35"/>
  <c r="AW446" i="35"/>
  <c r="AY446" i="35"/>
  <c r="AW465" i="35"/>
  <c r="AY465" i="35"/>
  <c r="AW490" i="35"/>
  <c r="AY490" i="35"/>
  <c r="AW493" i="35"/>
  <c r="AY493" i="35"/>
  <c r="AW497" i="35"/>
  <c r="AY497" i="35"/>
  <c r="AU499" i="35"/>
  <c r="AY499" i="35"/>
  <c r="BI63" i="35"/>
  <c r="BM63" i="35"/>
  <c r="BI66" i="35"/>
  <c r="BM66" i="35"/>
  <c r="BK69" i="35"/>
  <c r="BM69" i="35"/>
  <c r="BI78" i="35"/>
  <c r="BM78" i="35"/>
  <c r="BI86" i="35"/>
  <c r="BM86" i="35"/>
  <c r="BI94" i="35"/>
  <c r="BM94" i="35"/>
  <c r="BI114" i="35"/>
  <c r="BM114" i="35"/>
  <c r="BI118" i="35"/>
  <c r="BM118" i="35"/>
  <c r="BI128" i="35"/>
  <c r="BM128" i="35"/>
  <c r="BI132" i="35"/>
  <c r="BM132" i="35"/>
  <c r="BK203" i="35"/>
  <c r="BM203" i="35"/>
  <c r="BK229" i="35"/>
  <c r="BM229" i="35"/>
  <c r="BI238" i="35"/>
  <c r="BM238" i="35"/>
  <c r="BK275" i="35"/>
  <c r="BM275" i="35"/>
  <c r="BK279" i="35"/>
  <c r="BM279" i="35"/>
  <c r="BK283" i="35"/>
  <c r="BM283" i="35"/>
  <c r="BI310" i="35"/>
  <c r="BM310" i="35"/>
  <c r="BK328" i="35"/>
  <c r="BM328" i="35"/>
  <c r="BK344" i="35"/>
  <c r="BM344" i="35"/>
  <c r="BK346" i="35"/>
  <c r="BM346" i="35"/>
  <c r="BI353" i="35"/>
  <c r="BM353" i="35"/>
  <c r="BI355" i="35"/>
  <c r="BM355" i="35"/>
  <c r="BI359" i="35"/>
  <c r="BM359" i="35"/>
  <c r="BI363" i="35"/>
  <c r="BM363" i="35"/>
  <c r="BK366" i="35"/>
  <c r="BM366" i="35"/>
  <c r="BI405" i="35"/>
  <c r="BM405" i="35"/>
  <c r="BI417" i="35"/>
  <c r="BM417" i="35"/>
  <c r="BI431" i="35"/>
  <c r="BM431" i="35"/>
  <c r="BI435" i="35"/>
  <c r="BM435" i="35"/>
  <c r="BI439" i="35"/>
  <c r="BM439" i="35"/>
  <c r="BI443" i="35"/>
  <c r="BM443" i="35"/>
  <c r="BI474" i="35"/>
  <c r="BM474" i="35"/>
  <c r="BK480" i="35"/>
  <c r="BM480" i="35"/>
  <c r="BK492" i="35"/>
  <c r="BM492" i="35"/>
  <c r="BW64" i="35"/>
  <c r="CA64" i="35"/>
  <c r="BW68" i="35"/>
  <c r="CA68" i="35"/>
  <c r="BY73" i="35"/>
  <c r="CA73" i="35"/>
  <c r="BW88" i="35"/>
  <c r="CA88" i="35"/>
  <c r="BW120" i="35"/>
  <c r="CA120" i="35"/>
  <c r="BY125" i="35"/>
  <c r="CA125" i="35"/>
  <c r="BW128" i="35"/>
  <c r="CA128" i="35"/>
  <c r="BY142" i="35"/>
  <c r="CA142" i="35"/>
  <c r="BY150" i="35"/>
  <c r="CA150" i="35"/>
  <c r="BY169" i="35"/>
  <c r="CA169" i="35"/>
  <c r="BY173" i="35"/>
  <c r="CA173" i="35"/>
  <c r="BW186" i="35"/>
  <c r="CA186" i="35"/>
  <c r="BW200" i="35"/>
  <c r="CA200" i="35"/>
  <c r="BW204" i="35"/>
  <c r="CA204" i="35"/>
  <c r="BY215" i="35"/>
  <c r="CA215" i="35"/>
  <c r="BY226" i="35"/>
  <c r="CA226" i="35"/>
  <c r="BY235" i="35"/>
  <c r="CA235" i="35"/>
  <c r="BW242" i="35"/>
  <c r="CA242" i="35"/>
  <c r="BY251" i="35"/>
  <c r="CA251" i="35"/>
  <c r="BW254" i="35"/>
  <c r="CA254" i="35"/>
  <c r="BW256" i="35"/>
  <c r="CA256" i="35"/>
  <c r="BY269" i="35"/>
  <c r="CA269" i="35"/>
  <c r="BW276" i="35"/>
  <c r="CA276" i="35"/>
  <c r="BW278" i="35"/>
  <c r="CA278" i="35"/>
  <c r="BY301" i="35"/>
  <c r="CA301" i="35"/>
  <c r="BY305" i="35"/>
  <c r="CA305" i="35"/>
  <c r="BY307" i="35"/>
  <c r="CA307" i="35"/>
  <c r="BY318" i="35"/>
  <c r="CA318" i="35"/>
  <c r="BY322" i="35"/>
  <c r="CA322" i="35"/>
  <c r="BY327" i="35"/>
  <c r="CA327" i="35"/>
  <c r="BY343" i="35"/>
  <c r="CA343" i="35"/>
  <c r="BY355" i="35"/>
  <c r="CA355" i="35"/>
  <c r="BW360" i="35"/>
  <c r="CA360" i="35"/>
  <c r="BY371" i="35"/>
  <c r="CA371" i="35"/>
  <c r="BW394" i="35"/>
  <c r="CA394" i="35"/>
  <c r="BW398" i="35"/>
  <c r="CA398" i="35"/>
  <c r="BY407" i="35"/>
  <c r="CA407" i="35"/>
  <c r="BY455" i="35"/>
  <c r="CA455" i="35"/>
  <c r="BY475" i="35"/>
  <c r="CA475" i="35"/>
  <c r="CM59" i="35"/>
  <c r="CO59" i="35"/>
  <c r="CM69" i="35"/>
  <c r="CO69" i="35"/>
  <c r="CM72" i="35"/>
  <c r="CO72" i="35"/>
  <c r="CK119" i="35"/>
  <c r="CO119" i="35"/>
  <c r="CM138" i="35"/>
  <c r="CO138" i="35"/>
  <c r="CM142" i="35"/>
  <c r="CO142" i="35"/>
  <c r="CM160" i="35"/>
  <c r="CO160" i="35"/>
  <c r="CM166" i="35"/>
  <c r="CO166" i="35"/>
  <c r="CM170" i="35"/>
  <c r="CO170" i="35"/>
  <c r="CM176" i="35"/>
  <c r="CO176" i="35"/>
  <c r="CM180" i="35"/>
  <c r="CO180" i="35"/>
  <c r="CM184" i="35"/>
  <c r="CO184" i="35"/>
  <c r="CK188" i="35"/>
  <c r="CO188" i="35"/>
  <c r="CK219" i="35"/>
  <c r="CO219" i="35"/>
  <c r="CM236" i="35"/>
  <c r="CO236" i="35"/>
  <c r="CM271" i="35"/>
  <c r="CO271" i="35"/>
  <c r="CM291" i="35"/>
  <c r="CO291" i="35"/>
  <c r="CM356" i="35"/>
  <c r="CO356" i="35"/>
  <c r="CK376" i="35"/>
  <c r="CO376" i="35"/>
  <c r="CK392" i="35"/>
  <c r="CO392" i="35"/>
  <c r="CK429" i="35"/>
  <c r="CO429" i="35"/>
  <c r="CM436" i="35"/>
  <c r="CO436" i="35"/>
  <c r="CM438" i="35"/>
  <c r="CO438" i="35"/>
  <c r="CM466" i="35"/>
  <c r="CO466" i="35"/>
  <c r="CM470" i="35"/>
  <c r="CO470" i="35"/>
  <c r="DA64" i="35"/>
  <c r="DC64" i="35"/>
  <c r="DA69" i="35"/>
  <c r="DC69" i="35"/>
  <c r="DA71" i="35"/>
  <c r="DC71" i="35"/>
  <c r="DA73" i="35"/>
  <c r="DC73" i="35"/>
  <c r="DA80" i="35"/>
  <c r="DC80" i="35"/>
  <c r="DA83" i="35"/>
  <c r="DC83" i="35"/>
  <c r="DA114" i="35"/>
  <c r="DC114" i="35"/>
  <c r="DA128" i="35"/>
  <c r="DC128" i="35"/>
  <c r="DA159" i="35"/>
  <c r="DC159" i="35"/>
  <c r="CY184" i="35"/>
  <c r="DC184" i="35"/>
  <c r="CY190" i="35"/>
  <c r="DC190" i="35"/>
  <c r="DA229" i="35"/>
  <c r="DC229" i="35"/>
  <c r="CY248" i="35"/>
  <c r="DC248" i="35"/>
  <c r="DA293" i="35"/>
  <c r="DC293" i="35"/>
  <c r="DA297" i="35"/>
  <c r="DC297" i="35"/>
  <c r="CY300" i="35"/>
  <c r="DC300" i="35"/>
  <c r="CY304" i="35"/>
  <c r="DC304" i="35"/>
  <c r="CY306" i="35"/>
  <c r="DC306" i="35"/>
  <c r="CY326" i="35"/>
  <c r="DC326" i="35"/>
  <c r="DA359" i="35"/>
  <c r="DC359" i="35"/>
  <c r="CY422" i="35"/>
  <c r="DC422" i="35"/>
  <c r="CY430" i="35"/>
  <c r="DC430" i="35"/>
  <c r="CY440" i="35"/>
  <c r="DC440" i="35"/>
  <c r="DA456" i="35"/>
  <c r="DC456" i="35"/>
  <c r="DA460" i="35"/>
  <c r="DC460" i="35"/>
  <c r="CY487" i="35"/>
  <c r="DC487" i="35"/>
  <c r="DA499" i="35"/>
  <c r="DC499" i="35"/>
  <c r="DO86" i="35"/>
  <c r="DQ86" i="35"/>
  <c r="DO94" i="35"/>
  <c r="DQ94" i="35"/>
  <c r="DO104" i="35"/>
  <c r="DQ104" i="35"/>
  <c r="DO125" i="35"/>
  <c r="DQ125" i="35"/>
  <c r="DO140" i="35"/>
  <c r="DQ140" i="35"/>
  <c r="DM157" i="35"/>
  <c r="DQ157" i="35"/>
  <c r="DO168" i="35"/>
  <c r="DQ168" i="35"/>
  <c r="DO190" i="35"/>
  <c r="DQ190" i="35"/>
  <c r="DO196" i="35"/>
  <c r="DQ196" i="35"/>
  <c r="DM229" i="35"/>
  <c r="DQ229" i="35"/>
  <c r="DM233" i="35"/>
  <c r="DQ233" i="35"/>
  <c r="DO244" i="35"/>
  <c r="DQ244" i="35"/>
  <c r="DO248" i="35"/>
  <c r="DQ248" i="35"/>
  <c r="DO252" i="35"/>
  <c r="DQ252" i="35"/>
  <c r="DM255" i="35"/>
  <c r="DQ255" i="35"/>
  <c r="DO309" i="35"/>
  <c r="DQ309" i="35"/>
  <c r="DO337" i="35"/>
  <c r="DQ337" i="35"/>
  <c r="DM358" i="35"/>
  <c r="DQ358" i="35"/>
  <c r="DO360" i="35"/>
  <c r="DQ360" i="35"/>
  <c r="DM376" i="35"/>
  <c r="DQ376" i="35"/>
  <c r="DM379" i="35"/>
  <c r="DQ379" i="35"/>
  <c r="DM384" i="35"/>
  <c r="DQ384" i="35"/>
  <c r="DO426" i="35"/>
  <c r="DQ426" i="35"/>
  <c r="DO436" i="35"/>
  <c r="DQ436" i="35"/>
  <c r="DO448" i="35"/>
  <c r="DQ448" i="35"/>
  <c r="DM459" i="35"/>
  <c r="DQ459" i="35"/>
  <c r="DO468" i="35"/>
  <c r="DQ468" i="35"/>
  <c r="DO503" i="35"/>
  <c r="DQ503" i="35"/>
  <c r="EC78" i="35"/>
  <c r="EE78" i="35"/>
  <c r="EC89" i="35"/>
  <c r="EE89" i="35"/>
  <c r="EA104" i="35"/>
  <c r="EE104" i="35"/>
  <c r="EA112" i="35"/>
  <c r="EE112" i="35"/>
  <c r="EC118" i="35"/>
  <c r="EE118" i="35"/>
  <c r="EC126" i="35"/>
  <c r="EE126" i="35"/>
  <c r="EA138" i="35"/>
  <c r="EE138" i="35"/>
  <c r="EA145" i="35"/>
  <c r="EE145" i="35"/>
  <c r="EA159" i="35"/>
  <c r="EE159" i="35"/>
  <c r="EA161" i="35"/>
  <c r="EE161" i="35"/>
  <c r="EA189" i="35"/>
  <c r="EE189" i="35"/>
  <c r="EC192" i="35"/>
  <c r="EE192" i="35"/>
  <c r="EA255" i="35"/>
  <c r="EE255" i="35"/>
  <c r="EC296" i="35"/>
  <c r="EE296" i="35"/>
  <c r="EA298" i="35"/>
  <c r="EE298" i="35"/>
  <c r="EC340" i="35"/>
  <c r="EE340" i="35"/>
  <c r="EA340" i="35"/>
  <c r="EA359" i="35"/>
  <c r="EE359" i="35"/>
  <c r="EC359" i="35"/>
  <c r="EA367" i="35"/>
  <c r="EE367" i="35"/>
  <c r="EC367" i="35"/>
  <c r="EE372" i="35"/>
  <c r="EC372" i="35"/>
  <c r="EC375" i="35"/>
  <c r="EE375" i="35"/>
  <c r="EC384" i="35"/>
  <c r="EE384" i="35"/>
  <c r="EA384" i="35"/>
  <c r="EA422" i="35"/>
  <c r="EE422" i="35"/>
  <c r="EC433" i="35"/>
  <c r="EE433" i="35"/>
  <c r="EC451" i="35"/>
  <c r="EE451" i="35"/>
  <c r="EA457" i="35"/>
  <c r="EE457" i="35"/>
  <c r="EE482" i="35"/>
  <c r="EC482" i="35"/>
  <c r="EA482" i="35"/>
  <c r="EQ77" i="35"/>
  <c r="ES77" i="35"/>
  <c r="EQ83" i="35"/>
  <c r="ES83" i="35"/>
  <c r="EO85" i="35"/>
  <c r="ES85" i="35"/>
  <c r="EQ85" i="35"/>
  <c r="EO136" i="35"/>
  <c r="ES136" i="35"/>
  <c r="EO142" i="35"/>
  <c r="ES142" i="35"/>
  <c r="EO153" i="35"/>
  <c r="ES153" i="35"/>
  <c r="EO198" i="35"/>
  <c r="ES198" i="35"/>
  <c r="EO239" i="35"/>
  <c r="ES239" i="35"/>
  <c r="EO251" i="35"/>
  <c r="ES251" i="35"/>
  <c r="EQ488" i="35"/>
  <c r="ES488" i="35"/>
  <c r="AG68" i="35"/>
  <c r="AK68" i="35"/>
  <c r="AI80" i="35"/>
  <c r="AI83" i="35"/>
  <c r="AK83" i="35"/>
  <c r="AI92" i="35"/>
  <c r="AK92" i="35"/>
  <c r="AI95" i="35"/>
  <c r="AK95" i="35"/>
  <c r="AG98" i="35"/>
  <c r="AG102" i="35"/>
  <c r="AK102" i="35"/>
  <c r="AG103" i="35"/>
  <c r="AI114" i="35"/>
  <c r="AK114" i="35"/>
  <c r="AI117" i="35"/>
  <c r="AG154" i="35"/>
  <c r="AK154" i="35"/>
  <c r="AI59" i="35"/>
  <c r="AK59" i="35"/>
  <c r="AG64" i="35"/>
  <c r="AK64" i="35"/>
  <c r="AG65" i="35"/>
  <c r="AG72" i="35"/>
  <c r="AK72" i="35"/>
  <c r="AG76" i="35"/>
  <c r="AK76" i="35"/>
  <c r="AG77" i="35"/>
  <c r="AI79" i="35"/>
  <c r="AK79" i="35"/>
  <c r="AI85" i="35"/>
  <c r="AI87" i="35"/>
  <c r="AK87" i="35"/>
  <c r="AG94" i="35"/>
  <c r="AG95" i="35"/>
  <c r="AI102" i="35"/>
  <c r="AI103" i="35"/>
  <c r="AI110" i="35"/>
  <c r="AI111" i="35"/>
  <c r="AG114" i="35"/>
  <c r="AI122" i="35"/>
  <c r="AI126" i="35"/>
  <c r="AK126" i="35"/>
  <c r="AG134" i="35"/>
  <c r="AG146" i="35"/>
  <c r="AI154" i="35"/>
  <c r="AI158" i="35"/>
  <c r="AK158" i="35"/>
  <c r="AI163" i="35"/>
  <c r="AK163" i="35"/>
  <c r="AG166" i="35"/>
  <c r="AI171" i="35"/>
  <c r="AK171" i="35"/>
  <c r="AI175" i="35"/>
  <c r="AK175" i="35"/>
  <c r="AG178" i="35"/>
  <c r="AG187" i="35"/>
  <c r="AK187" i="35"/>
  <c r="AG191" i="35"/>
  <c r="AK191" i="35"/>
  <c r="AG192" i="35"/>
  <c r="AI200" i="35"/>
  <c r="AI204" i="35"/>
  <c r="AK204" i="35"/>
  <c r="AG211" i="35"/>
  <c r="AK211" i="35"/>
  <c r="AG212" i="35"/>
  <c r="AG213" i="35"/>
  <c r="AG215" i="35"/>
  <c r="AK215" i="35"/>
  <c r="AG216" i="35"/>
  <c r="AG223" i="35"/>
  <c r="AK223" i="35"/>
  <c r="AG224" i="35"/>
  <c r="AG231" i="35"/>
  <c r="AK231" i="35"/>
  <c r="AG232" i="35"/>
  <c r="AG239" i="35"/>
  <c r="AK239" i="35"/>
  <c r="AG243" i="35"/>
  <c r="AK243" i="35"/>
  <c r="AG247" i="35"/>
  <c r="AK247" i="35"/>
  <c r="AG251" i="35"/>
  <c r="AK251" i="35"/>
  <c r="AG260" i="35"/>
  <c r="AK260" i="35"/>
  <c r="AG266" i="35"/>
  <c r="AG270" i="35"/>
  <c r="AG274" i="35"/>
  <c r="AI276" i="35"/>
  <c r="AK276" i="35"/>
  <c r="AI278" i="35"/>
  <c r="AK278" i="35"/>
  <c r="AI280" i="35"/>
  <c r="AK280" i="35"/>
  <c r="AI282" i="35"/>
  <c r="AK282" i="35"/>
  <c r="AI284" i="35"/>
  <c r="AK284" i="35"/>
  <c r="AI286" i="35"/>
  <c r="AK286" i="35"/>
  <c r="AI288" i="35"/>
  <c r="AK288" i="35"/>
  <c r="AI290" i="35"/>
  <c r="AK290" i="35"/>
  <c r="AI292" i="35"/>
  <c r="AK292" i="35"/>
  <c r="AI294" i="35"/>
  <c r="AK294" i="35"/>
  <c r="AI296" i="35"/>
  <c r="AK296" i="35"/>
  <c r="AI298" i="35"/>
  <c r="AK298" i="35"/>
  <c r="AI300" i="35"/>
  <c r="AK300" i="35"/>
  <c r="AI301" i="35"/>
  <c r="AG304" i="35"/>
  <c r="AI318" i="35"/>
  <c r="AK318" i="35"/>
  <c r="AG322" i="35"/>
  <c r="AI324" i="35"/>
  <c r="AK324" i="35"/>
  <c r="AI325" i="35"/>
  <c r="AG328" i="35"/>
  <c r="AI339" i="35"/>
  <c r="AK339" i="35"/>
  <c r="AI343" i="35"/>
  <c r="AK343" i="35"/>
  <c r="AG348" i="35"/>
  <c r="AK348" i="35"/>
  <c r="AG350" i="35"/>
  <c r="AK350" i="35"/>
  <c r="AG352" i="35"/>
  <c r="AK352" i="35"/>
  <c r="AG354" i="35"/>
  <c r="AK354" i="35"/>
  <c r="AI355" i="35"/>
  <c r="AI359" i="35"/>
  <c r="AK359" i="35"/>
  <c r="AI363" i="35"/>
  <c r="AK363" i="35"/>
  <c r="AI367" i="35"/>
  <c r="AK367" i="35"/>
  <c r="AI371" i="35"/>
  <c r="AK371" i="35"/>
  <c r="AI375" i="35"/>
  <c r="AK375" i="35"/>
  <c r="AI379" i="35"/>
  <c r="AK379" i="35"/>
  <c r="AI383" i="35"/>
  <c r="AK383" i="35"/>
  <c r="AI387" i="35"/>
  <c r="AK387" i="35"/>
  <c r="AI391" i="35"/>
  <c r="AK391" i="35"/>
  <c r="AI395" i="35"/>
  <c r="AK395" i="35"/>
  <c r="AI399" i="35"/>
  <c r="AK399" i="35"/>
  <c r="AI403" i="35"/>
  <c r="AK403" i="35"/>
  <c r="AI407" i="35"/>
  <c r="AK407" i="35"/>
  <c r="AI411" i="35"/>
  <c r="AK411" i="35"/>
  <c r="AI415" i="35"/>
  <c r="AK415" i="35"/>
  <c r="AG418" i="35"/>
  <c r="AK418" i="35"/>
  <c r="AG421" i="35"/>
  <c r="AI423" i="35"/>
  <c r="AK423" i="35"/>
  <c r="AI427" i="35"/>
  <c r="AK427" i="35"/>
  <c r="AG430" i="35"/>
  <c r="AK430" i="35"/>
  <c r="AG432" i="35"/>
  <c r="AK432" i="35"/>
  <c r="AG434" i="35"/>
  <c r="AK434" i="35"/>
  <c r="AG437" i="35"/>
  <c r="AI439" i="35"/>
  <c r="AK439" i="35"/>
  <c r="AI443" i="35"/>
  <c r="AK443" i="35"/>
  <c r="AG448" i="35"/>
  <c r="AK448" i="35"/>
  <c r="AG451" i="35"/>
  <c r="AG452" i="35"/>
  <c r="AI455" i="35"/>
  <c r="AK455" i="35"/>
  <c r="AG456" i="35"/>
  <c r="AI459" i="35"/>
  <c r="AK459" i="35"/>
  <c r="AG462" i="35"/>
  <c r="AI464" i="35"/>
  <c r="AK464" i="35"/>
  <c r="AI466" i="35"/>
  <c r="AK466" i="35"/>
  <c r="AI483" i="35"/>
  <c r="AG486" i="35"/>
  <c r="AG487" i="35"/>
  <c r="AG490" i="35"/>
  <c r="AG495" i="35"/>
  <c r="AK495" i="35"/>
  <c r="AG499" i="35"/>
  <c r="AK499" i="35"/>
  <c r="AG500" i="35"/>
  <c r="AG502" i="35"/>
  <c r="AK502" i="35"/>
  <c r="AG503" i="35"/>
  <c r="AG506" i="35"/>
  <c r="AU57" i="35"/>
  <c r="AY57" i="35"/>
  <c r="AW63" i="35"/>
  <c r="AU67" i="35"/>
  <c r="AY67" i="35"/>
  <c r="AU71" i="35"/>
  <c r="AY71" i="35"/>
  <c r="AU75" i="35"/>
  <c r="AY75" i="35"/>
  <c r="AU79" i="35"/>
  <c r="AY79" i="35"/>
  <c r="AU83" i="35"/>
  <c r="AY83" i="35"/>
  <c r="AU87" i="35"/>
  <c r="AY87" i="35"/>
  <c r="AU91" i="35"/>
  <c r="AY91" i="35"/>
  <c r="AU95" i="35"/>
  <c r="AY95" i="35"/>
  <c r="AU99" i="35"/>
  <c r="AY99" i="35"/>
  <c r="AU103" i="35"/>
  <c r="AY103" i="35"/>
  <c r="AU107" i="35"/>
  <c r="AY107" i="35"/>
  <c r="AU111" i="35"/>
  <c r="AY111" i="35"/>
  <c r="AU115" i="35"/>
  <c r="AY115" i="35"/>
  <c r="AU119" i="35"/>
  <c r="AY119" i="35"/>
  <c r="AU121" i="35"/>
  <c r="AY121" i="35"/>
  <c r="AU123" i="35"/>
  <c r="AY123" i="35"/>
  <c r="AU125" i="35"/>
  <c r="AY125" i="35"/>
  <c r="AU127" i="35"/>
  <c r="AY127" i="35"/>
  <c r="AU129" i="35"/>
  <c r="AY129" i="35"/>
  <c r="AU131" i="35"/>
  <c r="AY131" i="35"/>
  <c r="AU135" i="35"/>
  <c r="AY135" i="35"/>
  <c r="AU137" i="35"/>
  <c r="AY137" i="35"/>
  <c r="AW140" i="35"/>
  <c r="AY140" i="35"/>
  <c r="AU142" i="35"/>
  <c r="AY142" i="35"/>
  <c r="AU143" i="35"/>
  <c r="AU145" i="35"/>
  <c r="AY145" i="35"/>
  <c r="AW148" i="35"/>
  <c r="AY148" i="35"/>
  <c r="AU150" i="35"/>
  <c r="AY150" i="35"/>
  <c r="AU151" i="35"/>
  <c r="AU153" i="35"/>
  <c r="AY153" i="35"/>
  <c r="AW162" i="35"/>
  <c r="AY162" i="35"/>
  <c r="AU166" i="35"/>
  <c r="AU169" i="35"/>
  <c r="AY169" i="35"/>
  <c r="AU170" i="35"/>
  <c r="AU173" i="35"/>
  <c r="AY173" i="35"/>
  <c r="AU174" i="35"/>
  <c r="AW177" i="35"/>
  <c r="AU188" i="35"/>
  <c r="AW194" i="35"/>
  <c r="AY194" i="35"/>
  <c r="AU198" i="35"/>
  <c r="AU200" i="35"/>
  <c r="AY200" i="35"/>
  <c r="AW201" i="35"/>
  <c r="AU212" i="35"/>
  <c r="AW215" i="35"/>
  <c r="AY215" i="35"/>
  <c r="AU230" i="35"/>
  <c r="AW232" i="35"/>
  <c r="AY232" i="35"/>
  <c r="AW233" i="35"/>
  <c r="AU244" i="35"/>
  <c r="AW246" i="35"/>
  <c r="AY246" i="35"/>
  <c r="AW248" i="35"/>
  <c r="AY248" i="35"/>
  <c r="AU253" i="35"/>
  <c r="AY253" i="35"/>
  <c r="AW255" i="35"/>
  <c r="AY255" i="35"/>
  <c r="AW280" i="35"/>
  <c r="AU291" i="35"/>
  <c r="AW294" i="35"/>
  <c r="AY294" i="35"/>
  <c r="AW297" i="35"/>
  <c r="AY297" i="35"/>
  <c r="AU309" i="35"/>
  <c r="AW311" i="35"/>
  <c r="AY311" i="35"/>
  <c r="AW312" i="35"/>
  <c r="AU339" i="35"/>
  <c r="AW349" i="35"/>
  <c r="AY349" i="35"/>
  <c r="AU351" i="35"/>
  <c r="AY351" i="35"/>
  <c r="AW363" i="35"/>
  <c r="AW364" i="35"/>
  <c r="AU366" i="35"/>
  <c r="AY366" i="35"/>
  <c r="AW371" i="35"/>
  <c r="AU381" i="35"/>
  <c r="AW383" i="35"/>
  <c r="AY383" i="35"/>
  <c r="AW389" i="35"/>
  <c r="AW394" i="35"/>
  <c r="AY394" i="35"/>
  <c r="AW398" i="35"/>
  <c r="AY398" i="35"/>
  <c r="AW405" i="35"/>
  <c r="AY405" i="35"/>
  <c r="AW407" i="35"/>
  <c r="AY407" i="35"/>
  <c r="AU410" i="35"/>
  <c r="AW414" i="35"/>
  <c r="AY414" i="35"/>
  <c r="AW419" i="35"/>
  <c r="AY419" i="35"/>
  <c r="AW421" i="35"/>
  <c r="AY421" i="35"/>
  <c r="AW423" i="35"/>
  <c r="AY423" i="35"/>
  <c r="AU426" i="35"/>
  <c r="AW430" i="35"/>
  <c r="AY430" i="35"/>
  <c r="AW435" i="35"/>
  <c r="AY435" i="35"/>
  <c r="AW437" i="35"/>
  <c r="AY437" i="35"/>
  <c r="AU439" i="35"/>
  <c r="AY439" i="35"/>
  <c r="AW441" i="35"/>
  <c r="AY441" i="35"/>
  <c r="AU443" i="35"/>
  <c r="AY443" i="35"/>
  <c r="AW445" i="35"/>
  <c r="AY445" i="35"/>
  <c r="AU447" i="35"/>
  <c r="AY447" i="35"/>
  <c r="AW449" i="35"/>
  <c r="AY449" i="35"/>
  <c r="AU451" i="35"/>
  <c r="AY451" i="35"/>
  <c r="AW453" i="35"/>
  <c r="AY453" i="35"/>
  <c r="AU455" i="35"/>
  <c r="AY455" i="35"/>
  <c r="AW466" i="35"/>
  <c r="AY466" i="35"/>
  <c r="AW485" i="35"/>
  <c r="AY485" i="35"/>
  <c r="AU487" i="35"/>
  <c r="AY487" i="35"/>
  <c r="AW489" i="35"/>
  <c r="AY489" i="35"/>
  <c r="AU491" i="35"/>
  <c r="AY491" i="35"/>
  <c r="AW494" i="35"/>
  <c r="AY494" i="35"/>
  <c r="AW498" i="35"/>
  <c r="AY498" i="35"/>
  <c r="AU503" i="35"/>
  <c r="AY503" i="35"/>
  <c r="BI59" i="35"/>
  <c r="BM59" i="35"/>
  <c r="BI62" i="35"/>
  <c r="BM62" i="35"/>
  <c r="BK65" i="35"/>
  <c r="BM65" i="35"/>
  <c r="BI67" i="35"/>
  <c r="BM67" i="35"/>
  <c r="BI70" i="35"/>
  <c r="BM70" i="35"/>
  <c r="BK73" i="35"/>
  <c r="BM73" i="35"/>
  <c r="BK77" i="35"/>
  <c r="BM77" i="35"/>
  <c r="BK81" i="35"/>
  <c r="BM81" i="35"/>
  <c r="BK89" i="35"/>
  <c r="BM89" i="35"/>
  <c r="BK93" i="35"/>
  <c r="BM93" i="35"/>
  <c r="BK97" i="35"/>
  <c r="BM97" i="35"/>
  <c r="BK101" i="35"/>
  <c r="BM101" i="35"/>
  <c r="BK107" i="35"/>
  <c r="BM107" i="35"/>
  <c r="BK117" i="35"/>
  <c r="BM117" i="35"/>
  <c r="BK119" i="35"/>
  <c r="BM119" i="35"/>
  <c r="BK121" i="35"/>
  <c r="BM121" i="35"/>
  <c r="BI126" i="35"/>
  <c r="BM126" i="35"/>
  <c r="BI133" i="35"/>
  <c r="BM133" i="35"/>
  <c r="BK211" i="35"/>
  <c r="BM211" i="35"/>
  <c r="BI214" i="35"/>
  <c r="BM214" i="35"/>
  <c r="BI216" i="35"/>
  <c r="BM216" i="35"/>
  <c r="BK221" i="35"/>
  <c r="BM221" i="35"/>
  <c r="BK223" i="35"/>
  <c r="BM223" i="35"/>
  <c r="BK225" i="35"/>
  <c r="BM225" i="35"/>
  <c r="BI230" i="35"/>
  <c r="BM230" i="35"/>
  <c r="BI232" i="35"/>
  <c r="BM232" i="35"/>
  <c r="BK237" i="35"/>
  <c r="BM237" i="35"/>
  <c r="BK239" i="35"/>
  <c r="BM239" i="35"/>
  <c r="BK241" i="35"/>
  <c r="BM241" i="35"/>
  <c r="BI250" i="35"/>
  <c r="BM250" i="35"/>
  <c r="BK259" i="35"/>
  <c r="BM259" i="35"/>
  <c r="BI272" i="35"/>
  <c r="BM272" i="35"/>
  <c r="BI274" i="35"/>
  <c r="BM274" i="35"/>
  <c r="BI278" i="35"/>
  <c r="BM278" i="35"/>
  <c r="BI282" i="35"/>
  <c r="BM282" i="35"/>
  <c r="BK284" i="35"/>
  <c r="BM284" i="35"/>
  <c r="BI286" i="35"/>
  <c r="BM286" i="35"/>
  <c r="BK288" i="35"/>
  <c r="BM288" i="35"/>
  <c r="BI290" i="35"/>
  <c r="BM290" i="35"/>
  <c r="BK292" i="35"/>
  <c r="BM292" i="35"/>
  <c r="BI294" i="35"/>
  <c r="BM294" i="35"/>
  <c r="BK296" i="35"/>
  <c r="BM296" i="35"/>
  <c r="BK299" i="35"/>
  <c r="BM299" i="35"/>
  <c r="BK303" i="35"/>
  <c r="BK307" i="35"/>
  <c r="BK316" i="35"/>
  <c r="BM316" i="35"/>
  <c r="BK318" i="35"/>
  <c r="BM318" i="35"/>
  <c r="BK320" i="35"/>
  <c r="BM320" i="35"/>
  <c r="BK322" i="35"/>
  <c r="BM322" i="35"/>
  <c r="BK334" i="35"/>
  <c r="BM334" i="35"/>
  <c r="BK336" i="35"/>
  <c r="BM336" i="35"/>
  <c r="BK338" i="35"/>
  <c r="BM338" i="35"/>
  <c r="BK350" i="35"/>
  <c r="BM350" i="35"/>
  <c r="BK352" i="35"/>
  <c r="BM352" i="35"/>
  <c r="BK354" i="35"/>
  <c r="BM354" i="35"/>
  <c r="BI357" i="35"/>
  <c r="BM357" i="35"/>
  <c r="BK370" i="35"/>
  <c r="BM370" i="35"/>
  <c r="BK394" i="35"/>
  <c r="BM394" i="35"/>
  <c r="BK396" i="35"/>
  <c r="BM396" i="35"/>
  <c r="BI401" i="35"/>
  <c r="BM401" i="35"/>
  <c r="BK403" i="35"/>
  <c r="BM403" i="35"/>
  <c r="BK404" i="35"/>
  <c r="BK406" i="35"/>
  <c r="BM406" i="35"/>
  <c r="BI409" i="35"/>
  <c r="BM409" i="35"/>
  <c r="BI411" i="35"/>
  <c r="BM411" i="35"/>
  <c r="BK416" i="35"/>
  <c r="BM416" i="35"/>
  <c r="BK418" i="35"/>
  <c r="BM418" i="35"/>
  <c r="BK420" i="35"/>
  <c r="BM420" i="35"/>
  <c r="BI423" i="35"/>
  <c r="BM423" i="35"/>
  <c r="BI425" i="35"/>
  <c r="BM425" i="35"/>
  <c r="BI427" i="35"/>
  <c r="BM427" i="35"/>
  <c r="BK428" i="35"/>
  <c r="BK430" i="35"/>
  <c r="BM430" i="35"/>
  <c r="BK434" i="35"/>
  <c r="BM434" i="35"/>
  <c r="BK436" i="35"/>
  <c r="BM436" i="35"/>
  <c r="BK438" i="35"/>
  <c r="BM438" i="35"/>
  <c r="BI440" i="35"/>
  <c r="BM440" i="35"/>
  <c r="BK442" i="35"/>
  <c r="BM442" i="35"/>
  <c r="BK444" i="35"/>
  <c r="BM444" i="35"/>
  <c r="BK446" i="35"/>
  <c r="BM446" i="35"/>
  <c r="BI448" i="35"/>
  <c r="BM448" i="35"/>
  <c r="BK467" i="35"/>
  <c r="BM467" i="35"/>
  <c r="BK471" i="35"/>
  <c r="BY57" i="35"/>
  <c r="CA57" i="35"/>
  <c r="BW60" i="35"/>
  <c r="CA60" i="35"/>
  <c r="BY63" i="35"/>
  <c r="CA63" i="35"/>
  <c r="BY65" i="35"/>
  <c r="CA65" i="35"/>
  <c r="BY67" i="35"/>
  <c r="CA67" i="35"/>
  <c r="BY69" i="35"/>
  <c r="CA69" i="35"/>
  <c r="BY71" i="35"/>
  <c r="CA71" i="35"/>
  <c r="BY90" i="35"/>
  <c r="CA90" i="35"/>
  <c r="BY93" i="35"/>
  <c r="CA93" i="35"/>
  <c r="BW116" i="35"/>
  <c r="CA116" i="35"/>
  <c r="BY121" i="35"/>
  <c r="CA121" i="35"/>
  <c r="BW124" i="35"/>
  <c r="CA124" i="35"/>
  <c r="BY129" i="35"/>
  <c r="CA129" i="35"/>
  <c r="BY134" i="35"/>
  <c r="CA134" i="35"/>
  <c r="BW136" i="35"/>
  <c r="CA136" i="35"/>
  <c r="BY143" i="35"/>
  <c r="CA143" i="35"/>
  <c r="BY147" i="35"/>
  <c r="CA147" i="35"/>
  <c r="BY151" i="35"/>
  <c r="CA151" i="35"/>
  <c r="BW156" i="35"/>
  <c r="CA156" i="35"/>
  <c r="BY157" i="35"/>
  <c r="BW166" i="35"/>
  <c r="CA166" i="35"/>
  <c r="BW168" i="35"/>
  <c r="CA168" i="35"/>
  <c r="BW170" i="35"/>
  <c r="CA170" i="35"/>
  <c r="BW172" i="35"/>
  <c r="CA172" i="35"/>
  <c r="BY183" i="35"/>
  <c r="CA183" i="35"/>
  <c r="BY185" i="35"/>
  <c r="CA185" i="35"/>
  <c r="BY187" i="35"/>
  <c r="CA187" i="35"/>
  <c r="BY189" i="35"/>
  <c r="CA189" i="35"/>
  <c r="BY191" i="35"/>
  <c r="CA191" i="35"/>
  <c r="BY193" i="35"/>
  <c r="CA193" i="35"/>
  <c r="BY195" i="35"/>
  <c r="CA195" i="35"/>
  <c r="BY197" i="35"/>
  <c r="CA197" i="35"/>
  <c r="BY199" i="35"/>
  <c r="CA199" i="35"/>
  <c r="BY201" i="35"/>
  <c r="CA201" i="35"/>
  <c r="BY205" i="35"/>
  <c r="CA205" i="35"/>
  <c r="BY207" i="35"/>
  <c r="CA207" i="35"/>
  <c r="BY214" i="35"/>
  <c r="CA214" i="35"/>
  <c r="BY217" i="35"/>
  <c r="CA217" i="35"/>
  <c r="BW220" i="35"/>
  <c r="CA220" i="35"/>
  <c r="BY223" i="35"/>
  <c r="CA223" i="35"/>
  <c r="BY225" i="35"/>
  <c r="BY227" i="35"/>
  <c r="CA227" i="35"/>
  <c r="BY230" i="35"/>
  <c r="CA230" i="35"/>
  <c r="BW232" i="35"/>
  <c r="CA232" i="35"/>
  <c r="BY234" i="35"/>
  <c r="CA234" i="35"/>
  <c r="BY243" i="35"/>
  <c r="CA243" i="35"/>
  <c r="BW250" i="35"/>
  <c r="CA250" i="35"/>
  <c r="BY255" i="35"/>
  <c r="CA255" i="35"/>
  <c r="BY257" i="35"/>
  <c r="CA257" i="35"/>
  <c r="BW266" i="35"/>
  <c r="CA266" i="35"/>
  <c r="BW268" i="35"/>
  <c r="CA268" i="35"/>
  <c r="BY277" i="35"/>
  <c r="CA277" i="35"/>
  <c r="BY279" i="35"/>
  <c r="CA279" i="35"/>
  <c r="BY284" i="35"/>
  <c r="CA284" i="35"/>
  <c r="BY289" i="35"/>
  <c r="CA289" i="35"/>
  <c r="BY291" i="35"/>
  <c r="CA291" i="35"/>
  <c r="BY300" i="35"/>
  <c r="CA300" i="35"/>
  <c r="BY302" i="35"/>
  <c r="CA302" i="35"/>
  <c r="BY304" i="35"/>
  <c r="CA304" i="35"/>
  <c r="BY306" i="35"/>
  <c r="CA306" i="35"/>
  <c r="BY309" i="35"/>
  <c r="CA309" i="35"/>
  <c r="BY319" i="35"/>
  <c r="CA319" i="35"/>
  <c r="BY321" i="35"/>
  <c r="CA321" i="35"/>
  <c r="BY323" i="35"/>
  <c r="CA323" i="35"/>
  <c r="BY326" i="35"/>
  <c r="CA326" i="35"/>
  <c r="BY329" i="35"/>
  <c r="CA329" i="35"/>
  <c r="BW332" i="35"/>
  <c r="CA332" i="35"/>
  <c r="BY339" i="35"/>
  <c r="CA339" i="35"/>
  <c r="BW342" i="35"/>
  <c r="CA342" i="35"/>
  <c r="BW349" i="35"/>
  <c r="CA349" i="35"/>
  <c r="BW361" i="35"/>
  <c r="CA361" i="35"/>
  <c r="BY366" i="35"/>
  <c r="CA366" i="35"/>
  <c r="BY370" i="35"/>
  <c r="BW372" i="35"/>
  <c r="CA372" i="35"/>
  <c r="BY379" i="35"/>
  <c r="CA379" i="35"/>
  <c r="BY381" i="35"/>
  <c r="CA381" i="35"/>
  <c r="BW384" i="35"/>
  <c r="CA384" i="35"/>
  <c r="BW386" i="35"/>
  <c r="CA386" i="35"/>
  <c r="BW388" i="35"/>
  <c r="CA388" i="35"/>
  <c r="BY395" i="35"/>
  <c r="CA395" i="35"/>
  <c r="BY397" i="35"/>
  <c r="CA397" i="35"/>
  <c r="BY399" i="35"/>
  <c r="CA399" i="35"/>
  <c r="BW406" i="35"/>
  <c r="CA406" i="35"/>
  <c r="BY426" i="35"/>
  <c r="CA426" i="35"/>
  <c r="BW431" i="35"/>
  <c r="CA431" i="35"/>
  <c r="BY438" i="35"/>
  <c r="CA438" i="35"/>
  <c r="BY440" i="35"/>
  <c r="BY442" i="35"/>
  <c r="CA442" i="35"/>
  <c r="BW445" i="35"/>
  <c r="CA445" i="35"/>
  <c r="BW454" i="35"/>
  <c r="CA454" i="35"/>
  <c r="BW458" i="35"/>
  <c r="CA458" i="35"/>
  <c r="BY463" i="35"/>
  <c r="BY471" i="35"/>
  <c r="CA471" i="35"/>
  <c r="BY474" i="35"/>
  <c r="BY479" i="35"/>
  <c r="CA479" i="35"/>
  <c r="BY482" i="35"/>
  <c r="BY490" i="35"/>
  <c r="BY495" i="35"/>
  <c r="CA495" i="35"/>
  <c r="BY498" i="35"/>
  <c r="BY503" i="35"/>
  <c r="CA503" i="35"/>
  <c r="BY506" i="35"/>
  <c r="CK58" i="35"/>
  <c r="CM60" i="35"/>
  <c r="CO60" i="35"/>
  <c r="CK67" i="35"/>
  <c r="CO67" i="35"/>
  <c r="CK68" i="35"/>
  <c r="CM70" i="35"/>
  <c r="CO70" i="35"/>
  <c r="CM71" i="35"/>
  <c r="CM120" i="35"/>
  <c r="CO120" i="35"/>
  <c r="CK123" i="35"/>
  <c r="CO123" i="35"/>
  <c r="CM124" i="35"/>
  <c r="CM149" i="35"/>
  <c r="CO149" i="35"/>
  <c r="CM153" i="35"/>
  <c r="CO153" i="35"/>
  <c r="CM157" i="35"/>
  <c r="CO157" i="35"/>
  <c r="CK159" i="35"/>
  <c r="CO159" i="35"/>
  <c r="CM161" i="35"/>
  <c r="CO161" i="35"/>
  <c r="CK163" i="35"/>
  <c r="CO163" i="35"/>
  <c r="CM165" i="35"/>
  <c r="CO165" i="35"/>
  <c r="CK167" i="35"/>
  <c r="CO167" i="35"/>
  <c r="CM169" i="35"/>
  <c r="CO169" i="35"/>
  <c r="CK171" i="35"/>
  <c r="CO171" i="35"/>
  <c r="CM173" i="35"/>
  <c r="CO173" i="35"/>
  <c r="CK175" i="35"/>
  <c r="CO175" i="35"/>
  <c r="CM177" i="35"/>
  <c r="CO177" i="35"/>
  <c r="CK179" i="35"/>
  <c r="CO179" i="35"/>
  <c r="CM181" i="35"/>
  <c r="CO181" i="35"/>
  <c r="CK183" i="35"/>
  <c r="CO183" i="35"/>
  <c r="CM185" i="35"/>
  <c r="CO185" i="35"/>
  <c r="CK187" i="35"/>
  <c r="CO187" i="35"/>
  <c r="CM196" i="35"/>
  <c r="CK227" i="35"/>
  <c r="CO227" i="35"/>
  <c r="CK235" i="35"/>
  <c r="CO235" i="35"/>
  <c r="CM237" i="35"/>
  <c r="CO237" i="35"/>
  <c r="CM241" i="35"/>
  <c r="CO241" i="35"/>
  <c r="CK247" i="35"/>
  <c r="CO247" i="35"/>
  <c r="CM267" i="35"/>
  <c r="CO267" i="35"/>
  <c r="CM268" i="35"/>
  <c r="CM270" i="35"/>
  <c r="CO270" i="35"/>
  <c r="CM275" i="35"/>
  <c r="CO275" i="35"/>
  <c r="CM276" i="35"/>
  <c r="CM278" i="35"/>
  <c r="CO278" i="35"/>
  <c r="CM283" i="35"/>
  <c r="CO283" i="35"/>
  <c r="CM284" i="35"/>
  <c r="CM286" i="35"/>
  <c r="CO286" i="35"/>
  <c r="CM287" i="35"/>
  <c r="CM288" i="35"/>
  <c r="CM290" i="35"/>
  <c r="CO290" i="35"/>
  <c r="CK300" i="35"/>
  <c r="CO300" i="35"/>
  <c r="CM301" i="35"/>
  <c r="CM305" i="35"/>
  <c r="CO305" i="35"/>
  <c r="CM306" i="35"/>
  <c r="CM308" i="35"/>
  <c r="CO308" i="35"/>
  <c r="CM313" i="35"/>
  <c r="CO313" i="35"/>
  <c r="CM314" i="35"/>
  <c r="CM316" i="35"/>
  <c r="CO316" i="35"/>
  <c r="CM321" i="35"/>
  <c r="CO321" i="35"/>
  <c r="CK326" i="35"/>
  <c r="CO326" i="35"/>
  <c r="CM339" i="35"/>
  <c r="CO339" i="35"/>
  <c r="CK346" i="35"/>
  <c r="CO346" i="35"/>
  <c r="CM348" i="35"/>
  <c r="CO348" i="35"/>
  <c r="CM351" i="35"/>
  <c r="CO351" i="35"/>
  <c r="CK354" i="35"/>
  <c r="CO354" i="35"/>
  <c r="CM361" i="35"/>
  <c r="CO361" i="35"/>
  <c r="CM368" i="35"/>
  <c r="CO368" i="35"/>
  <c r="CK370" i="35"/>
  <c r="CO370" i="35"/>
  <c r="CM377" i="35"/>
  <c r="CO377" i="35"/>
  <c r="CM381" i="35"/>
  <c r="CO381" i="35"/>
  <c r="CM383" i="35"/>
  <c r="CM385" i="35"/>
  <c r="CO385" i="35"/>
  <c r="CM389" i="35"/>
  <c r="CO389" i="35"/>
  <c r="CM391" i="35"/>
  <c r="CM393" i="35"/>
  <c r="CO393" i="35"/>
  <c r="CM397" i="35"/>
  <c r="CO397" i="35"/>
  <c r="CM399" i="35"/>
  <c r="CM401" i="35"/>
  <c r="CO401" i="35"/>
  <c r="CM407" i="35"/>
  <c r="CO407" i="35"/>
  <c r="CK410" i="35"/>
  <c r="CO410" i="35"/>
  <c r="CM420" i="35"/>
  <c r="CO420" i="35"/>
  <c r="CK423" i="35"/>
  <c r="CO423" i="35"/>
  <c r="CK427" i="35"/>
  <c r="CO427" i="35"/>
  <c r="CK431" i="35"/>
  <c r="CO431" i="35"/>
  <c r="CM434" i="35"/>
  <c r="CO434" i="35"/>
  <c r="CM448" i="35"/>
  <c r="CO448" i="35"/>
  <c r="CM468" i="35"/>
  <c r="CO468" i="35"/>
  <c r="CM472" i="35"/>
  <c r="CO472" i="35"/>
  <c r="CM478" i="35"/>
  <c r="CO478" i="35"/>
  <c r="CK495" i="35"/>
  <c r="CO495" i="35"/>
  <c r="CM498" i="35"/>
  <c r="CO498" i="35"/>
  <c r="CK500" i="35"/>
  <c r="CO500" i="35"/>
  <c r="DA58" i="35"/>
  <c r="DC58" i="35"/>
  <c r="DA61" i="35"/>
  <c r="DC61" i="35"/>
  <c r="DA63" i="35"/>
  <c r="DC63" i="35"/>
  <c r="DA65" i="35"/>
  <c r="DC65" i="35"/>
  <c r="DA74" i="35"/>
  <c r="DC74" i="35"/>
  <c r="DA77" i="35"/>
  <c r="DC77" i="35"/>
  <c r="DA79" i="35"/>
  <c r="DC79" i="35"/>
  <c r="DA82" i="35"/>
  <c r="DC82" i="35"/>
  <c r="DA84" i="35"/>
  <c r="DC84" i="35"/>
  <c r="DA100" i="35"/>
  <c r="DC100" i="35"/>
  <c r="DA104" i="35"/>
  <c r="DC104" i="35"/>
  <c r="DA107" i="35"/>
  <c r="DC107" i="35"/>
  <c r="DA109" i="35"/>
  <c r="DC109" i="35"/>
  <c r="DA111" i="35"/>
  <c r="DC111" i="35"/>
  <c r="DA113" i="35"/>
  <c r="DC113" i="35"/>
  <c r="DA122" i="35"/>
  <c r="DC122" i="35"/>
  <c r="DA125" i="35"/>
  <c r="DC125" i="35"/>
  <c r="DA127" i="35"/>
  <c r="DC127" i="35"/>
  <c r="DA132" i="35"/>
  <c r="DC132" i="35"/>
  <c r="DA139" i="35"/>
  <c r="DC139" i="35"/>
  <c r="DA148" i="35"/>
  <c r="DC148" i="35"/>
  <c r="DA153" i="35"/>
  <c r="DC153" i="35"/>
  <c r="DA162" i="35"/>
  <c r="DC162" i="35"/>
  <c r="CY169" i="35"/>
  <c r="DC169" i="35"/>
  <c r="DA172" i="35"/>
  <c r="DC172" i="35"/>
  <c r="CY176" i="35"/>
  <c r="DC176" i="35"/>
  <c r="CY179" i="35"/>
  <c r="DC179" i="35"/>
  <c r="CY183" i="35"/>
  <c r="DC183" i="35"/>
  <c r="DA197" i="35"/>
  <c r="DC197" i="35"/>
  <c r="DA205" i="35"/>
  <c r="DC205" i="35"/>
  <c r="DA207" i="35"/>
  <c r="DC207" i="35"/>
  <c r="CY224" i="35"/>
  <c r="DC224" i="35"/>
  <c r="CY226" i="35"/>
  <c r="DC226" i="35"/>
  <c r="CY228" i="35"/>
  <c r="DC228" i="35"/>
  <c r="CY230" i="35"/>
  <c r="DC230" i="35"/>
  <c r="DA231" i="35"/>
  <c r="DA251" i="35"/>
  <c r="DC251" i="35"/>
  <c r="CY258" i="35"/>
  <c r="DC258" i="35"/>
  <c r="DA265" i="35"/>
  <c r="DC265" i="35"/>
  <c r="DA267" i="35"/>
  <c r="DC267" i="35"/>
  <c r="CY270" i="35"/>
  <c r="DC270" i="35"/>
  <c r="CY272" i="35"/>
  <c r="DC272" i="35"/>
  <c r="CY274" i="35"/>
  <c r="DC274" i="35"/>
  <c r="DA283" i="35"/>
  <c r="DC283" i="35"/>
  <c r="CY292" i="35"/>
  <c r="DC292" i="35"/>
  <c r="CY294" i="35"/>
  <c r="DC294" i="35"/>
  <c r="CY296" i="35"/>
  <c r="DC296" i="35"/>
  <c r="DA301" i="35"/>
  <c r="DC301" i="35"/>
  <c r="DA307" i="35"/>
  <c r="DC307" i="35"/>
  <c r="CY314" i="35"/>
  <c r="DC314" i="35"/>
  <c r="DA319" i="35"/>
  <c r="DC319" i="35"/>
  <c r="CY322" i="35"/>
  <c r="DC322" i="35"/>
  <c r="DA327" i="35"/>
  <c r="DC327" i="35"/>
  <c r="CY332" i="35"/>
  <c r="DC332" i="35"/>
  <c r="DA337" i="35"/>
  <c r="CY340" i="35"/>
  <c r="DC340" i="35"/>
  <c r="CY344" i="35"/>
  <c r="DC344" i="35"/>
  <c r="DA345" i="35"/>
  <c r="CY348" i="35"/>
  <c r="DC348" i="35"/>
  <c r="CY352" i="35"/>
  <c r="DC352" i="35"/>
  <c r="DA353" i="35"/>
  <c r="DA355" i="35"/>
  <c r="DC355" i="35"/>
  <c r="CY358" i="35"/>
  <c r="DC358" i="35"/>
  <c r="CY360" i="35"/>
  <c r="DC360" i="35"/>
  <c r="DA361" i="35"/>
  <c r="DA363" i="35"/>
  <c r="DC363" i="35"/>
  <c r="CY366" i="35"/>
  <c r="DC366" i="35"/>
  <c r="CY374" i="35"/>
  <c r="DC374" i="35"/>
  <c r="CY376" i="35"/>
  <c r="DC376" i="35"/>
  <c r="CY382" i="35"/>
  <c r="DC382" i="35"/>
  <c r="CY384" i="35"/>
  <c r="DC384" i="35"/>
  <c r="DA421" i="35"/>
  <c r="DC421" i="35"/>
  <c r="CY424" i="35"/>
  <c r="DC424" i="35"/>
  <c r="CY428" i="35"/>
  <c r="DC428" i="35"/>
  <c r="CY432" i="35"/>
  <c r="DC432" i="35"/>
  <c r="CY436" i="35"/>
  <c r="DC436" i="35"/>
  <c r="DA439" i="35"/>
  <c r="DC439" i="35"/>
  <c r="DA441" i="35"/>
  <c r="DC441" i="35"/>
  <c r="DA467" i="35"/>
  <c r="CY471" i="35"/>
  <c r="DC471" i="35"/>
  <c r="DA476" i="35"/>
  <c r="DC476" i="35"/>
  <c r="CY478" i="35"/>
  <c r="DC478" i="35"/>
  <c r="CY483" i="35"/>
  <c r="DC483" i="35"/>
  <c r="CY486" i="35"/>
  <c r="DC486" i="35"/>
  <c r="DA491" i="35"/>
  <c r="DC491" i="35"/>
  <c r="CY502" i="35"/>
  <c r="DC502" i="35"/>
  <c r="DO67" i="35"/>
  <c r="DQ67" i="35"/>
  <c r="DM69" i="35"/>
  <c r="DQ69" i="35"/>
  <c r="DO74" i="35"/>
  <c r="DQ74" i="35"/>
  <c r="DM76" i="35"/>
  <c r="DQ76" i="35"/>
  <c r="DO83" i="35"/>
  <c r="DQ83" i="35"/>
  <c r="DO85" i="35"/>
  <c r="DO87" i="35"/>
  <c r="DQ87" i="35"/>
  <c r="DO89" i="35"/>
  <c r="DO91" i="35"/>
  <c r="DQ91" i="35"/>
  <c r="DO93" i="35"/>
  <c r="DO95" i="35"/>
  <c r="DQ95" i="35"/>
  <c r="DO97" i="35"/>
  <c r="DO99" i="35"/>
  <c r="DQ99" i="35"/>
  <c r="DO101" i="35"/>
  <c r="DQ101" i="35"/>
  <c r="DO109" i="35"/>
  <c r="DQ109" i="35"/>
  <c r="DO113" i="35"/>
  <c r="DQ113" i="35"/>
  <c r="DO120" i="35"/>
  <c r="DQ120" i="35"/>
  <c r="DO124" i="35"/>
  <c r="DQ124" i="35"/>
  <c r="DO132" i="35"/>
  <c r="DQ132" i="35"/>
  <c r="DM135" i="35"/>
  <c r="DQ135" i="35"/>
  <c r="DM137" i="35"/>
  <c r="DQ137" i="35"/>
  <c r="DM139" i="35"/>
  <c r="DQ139" i="35"/>
  <c r="DO146" i="35"/>
  <c r="DQ146" i="35"/>
  <c r="DM149" i="35"/>
  <c r="DQ149" i="35"/>
  <c r="DO158" i="35"/>
  <c r="DQ158" i="35"/>
  <c r="DM165" i="35"/>
  <c r="DQ165" i="35"/>
  <c r="DM167" i="35"/>
  <c r="DQ167" i="35"/>
  <c r="DM169" i="35"/>
  <c r="DQ169" i="35"/>
  <c r="DM171" i="35"/>
  <c r="DQ171" i="35"/>
  <c r="DM189" i="35"/>
  <c r="DQ189" i="35"/>
  <c r="DM191" i="35"/>
  <c r="DQ191" i="35"/>
  <c r="DM193" i="35"/>
  <c r="DQ193" i="35"/>
  <c r="DM195" i="35"/>
  <c r="DQ195" i="35"/>
  <c r="DO223" i="35"/>
  <c r="DM225" i="35"/>
  <c r="DQ225" i="35"/>
  <c r="DO226" i="35"/>
  <c r="DO232" i="35"/>
  <c r="DQ232" i="35"/>
  <c r="DM234" i="35"/>
  <c r="DQ234" i="35"/>
  <c r="DM243" i="35"/>
  <c r="DQ243" i="35"/>
  <c r="DM245" i="35"/>
  <c r="DQ245" i="35"/>
  <c r="DM247" i="35"/>
  <c r="DQ247" i="35"/>
  <c r="DM251" i="35"/>
  <c r="DQ251" i="35"/>
  <c r="DO260" i="35"/>
  <c r="DQ260" i="35"/>
  <c r="DM263" i="35"/>
  <c r="DQ263" i="35"/>
  <c r="DM266" i="35"/>
  <c r="DQ266" i="35"/>
  <c r="DO276" i="35"/>
  <c r="DQ276" i="35"/>
  <c r="DO280" i="35"/>
  <c r="DQ280" i="35"/>
  <c r="DO285" i="35"/>
  <c r="DQ285" i="35"/>
  <c r="DM287" i="35"/>
  <c r="DQ287" i="35"/>
  <c r="DO308" i="35"/>
  <c r="DM318" i="35"/>
  <c r="DQ318" i="35"/>
  <c r="DO320" i="35"/>
  <c r="DQ320" i="35"/>
  <c r="DM327" i="35"/>
  <c r="DQ327" i="35"/>
  <c r="DO329" i="35"/>
  <c r="DQ329" i="35"/>
  <c r="DM334" i="35"/>
  <c r="DQ334" i="35"/>
  <c r="DO336" i="35"/>
  <c r="DQ336" i="35"/>
  <c r="DM343" i="35"/>
  <c r="DQ343" i="35"/>
  <c r="DO345" i="35"/>
  <c r="DQ345" i="35"/>
  <c r="DM350" i="35"/>
  <c r="DQ350" i="35"/>
  <c r="DO352" i="35"/>
  <c r="DQ352" i="35"/>
  <c r="DM359" i="35"/>
  <c r="DQ359" i="35"/>
  <c r="DO361" i="35"/>
  <c r="DQ361" i="35"/>
  <c r="DM366" i="35"/>
  <c r="DQ366" i="35"/>
  <c r="DO368" i="35"/>
  <c r="DQ368" i="35"/>
  <c r="DM375" i="35"/>
  <c r="DQ375" i="35"/>
  <c r="DM378" i="35"/>
  <c r="DQ378" i="35"/>
  <c r="DM380" i="35"/>
  <c r="DQ380" i="35"/>
  <c r="DM383" i="35"/>
  <c r="DQ383" i="35"/>
  <c r="DM386" i="35"/>
  <c r="DQ386" i="35"/>
  <c r="DM425" i="35"/>
  <c r="DQ425" i="35"/>
  <c r="DM428" i="35"/>
  <c r="DO432" i="35"/>
  <c r="DQ432" i="35"/>
  <c r="DM435" i="35"/>
  <c r="DQ435" i="35"/>
  <c r="DM440" i="35"/>
  <c r="DO442" i="35"/>
  <c r="DQ442" i="35"/>
  <c r="DM445" i="35"/>
  <c r="DQ445" i="35"/>
  <c r="DM447" i="35"/>
  <c r="DQ447" i="35"/>
  <c r="DM450" i="35"/>
  <c r="DO467" i="35"/>
  <c r="DM475" i="35"/>
  <c r="DQ475" i="35"/>
  <c r="DO482" i="35"/>
  <c r="DQ482" i="35"/>
  <c r="DO485" i="35"/>
  <c r="DM488" i="35"/>
  <c r="DO496" i="35"/>
  <c r="DQ496" i="35"/>
  <c r="DO502" i="35"/>
  <c r="EA63" i="35"/>
  <c r="EE63" i="35"/>
  <c r="EA64" i="35"/>
  <c r="EC67" i="35"/>
  <c r="EC68" i="35"/>
  <c r="EC70" i="35"/>
  <c r="EE70" i="35"/>
  <c r="EA79" i="35"/>
  <c r="EE79" i="35"/>
  <c r="EA80" i="35"/>
  <c r="EC83" i="35"/>
  <c r="EC86" i="35"/>
  <c r="EE86" i="35"/>
  <c r="EA88" i="35"/>
  <c r="EE88" i="35"/>
  <c r="EC93" i="35"/>
  <c r="EE93" i="35"/>
  <c r="EC98" i="35"/>
  <c r="EE98" i="35"/>
  <c r="EA100" i="35"/>
  <c r="EE100" i="35"/>
  <c r="EA101" i="35"/>
  <c r="EC106" i="35"/>
  <c r="EE106" i="35"/>
  <c r="EA108" i="35"/>
  <c r="EE108" i="35"/>
  <c r="EA109" i="35"/>
  <c r="EC114" i="35"/>
  <c r="EE114" i="35"/>
  <c r="EA116" i="35"/>
  <c r="EE116" i="35"/>
  <c r="EA117" i="35"/>
  <c r="EC122" i="35"/>
  <c r="EE122" i="35"/>
  <c r="EA124" i="35"/>
  <c r="EE124" i="35"/>
  <c r="EA125" i="35"/>
  <c r="EA129" i="35"/>
  <c r="EE129" i="35"/>
  <c r="EC131" i="35"/>
  <c r="EE131" i="35"/>
  <c r="EA132" i="35"/>
  <c r="EA135" i="35"/>
  <c r="EE135" i="35"/>
  <c r="EA137" i="35"/>
  <c r="EE137" i="35"/>
  <c r="EC140" i="35"/>
  <c r="EE140" i="35"/>
  <c r="EC141" i="35"/>
  <c r="EA144" i="35"/>
  <c r="EA146" i="35"/>
  <c r="EE146" i="35"/>
  <c r="EA154" i="35"/>
  <c r="EC162" i="35"/>
  <c r="EE162" i="35"/>
  <c r="EA165" i="35"/>
  <c r="EE165" i="35"/>
  <c r="EC168" i="35"/>
  <c r="EE168" i="35"/>
  <c r="EC169" i="35"/>
  <c r="EA178" i="35"/>
  <c r="EA181" i="35"/>
  <c r="EE181" i="35"/>
  <c r="EC184" i="35"/>
  <c r="EE184" i="35"/>
  <c r="EC185" i="35"/>
  <c r="EC186" i="35"/>
  <c r="EC194" i="35"/>
  <c r="EE194" i="35"/>
  <c r="EA197" i="35"/>
  <c r="EE197" i="35"/>
  <c r="EA198" i="35"/>
  <c r="EC200" i="35"/>
  <c r="EE200" i="35"/>
  <c r="EC201" i="35"/>
  <c r="EC206" i="35"/>
  <c r="EC208" i="35"/>
  <c r="EE208" i="35"/>
  <c r="EA210" i="35"/>
  <c r="EE210" i="35"/>
  <c r="EC218" i="35"/>
  <c r="EE218" i="35"/>
  <c r="EA239" i="35"/>
  <c r="EE239" i="35"/>
  <c r="EA244" i="35"/>
  <c r="EA246" i="35"/>
  <c r="EE246" i="35"/>
  <c r="EC248" i="35"/>
  <c r="EE248" i="35"/>
  <c r="EC252" i="35"/>
  <c r="EE252" i="35"/>
  <c r="EA254" i="35"/>
  <c r="EE254" i="35"/>
  <c r="EC256" i="35"/>
  <c r="EE256" i="35"/>
  <c r="EC259" i="35"/>
  <c r="EC264" i="35"/>
  <c r="EE264" i="35"/>
  <c r="EA266" i="35"/>
  <c r="EE266" i="35"/>
  <c r="EA267" i="35"/>
  <c r="EC271" i="35"/>
  <c r="EE271" i="35"/>
  <c r="EA276" i="35"/>
  <c r="EA278" i="35"/>
  <c r="EE278" i="35"/>
  <c r="EC280" i="35"/>
  <c r="EE280" i="35"/>
  <c r="EA283" i="35"/>
  <c r="EE287" i="35"/>
  <c r="EC287" i="35"/>
  <c r="EA288" i="35"/>
  <c r="EA290" i="35"/>
  <c r="EE290" i="35"/>
  <c r="EC290" i="35"/>
  <c r="EC306" i="35"/>
  <c r="EC309" i="35"/>
  <c r="EE309" i="35"/>
  <c r="EA311" i="35"/>
  <c r="EE311" i="35"/>
  <c r="EC311" i="35"/>
  <c r="EC341" i="35"/>
  <c r="EE341" i="35"/>
  <c r="EA343" i="35"/>
  <c r="EE343" i="35"/>
  <c r="EC351" i="35"/>
  <c r="EC353" i="35"/>
  <c r="EE353" i="35"/>
  <c r="EA353" i="35"/>
  <c r="EE360" i="35"/>
  <c r="EC360" i="35"/>
  <c r="EA361" i="35"/>
  <c r="EA363" i="35"/>
  <c r="EE363" i="35"/>
  <c r="EC363" i="35"/>
  <c r="EE368" i="35"/>
  <c r="EC368" i="35"/>
  <c r="EA369" i="35"/>
  <c r="EA371" i="35"/>
  <c r="EE371" i="35"/>
  <c r="EC371" i="35"/>
  <c r="EC387" i="35"/>
  <c r="EE387" i="35"/>
  <c r="EA393" i="35"/>
  <c r="EC395" i="35"/>
  <c r="EE395" i="35"/>
  <c r="EC397" i="35"/>
  <c r="EE397" i="35"/>
  <c r="EC399" i="35"/>
  <c r="EE399" i="35"/>
  <c r="EC404" i="35"/>
  <c r="EA406" i="35"/>
  <c r="EE406" i="35"/>
  <c r="EC436" i="35"/>
  <c r="EE436" i="35"/>
  <c r="EC439" i="35"/>
  <c r="EE439" i="35"/>
  <c r="EC441" i="35"/>
  <c r="EE441" i="35"/>
  <c r="EC445" i="35"/>
  <c r="EE445" i="35"/>
  <c r="EC460" i="35"/>
  <c r="EE460" i="35"/>
  <c r="EC467" i="35"/>
  <c r="EC470" i="35"/>
  <c r="EC476" i="35"/>
  <c r="EE476" i="35"/>
  <c r="EA476" i="35"/>
  <c r="EE490" i="35"/>
  <c r="EC490" i="35"/>
  <c r="EA490" i="35"/>
  <c r="EC499" i="35"/>
  <c r="EE499" i="35"/>
  <c r="EA499" i="35"/>
  <c r="EO86" i="35"/>
  <c r="ES86" i="35"/>
  <c r="EQ91" i="35"/>
  <c r="ES91" i="35"/>
  <c r="EQ93" i="35"/>
  <c r="ES93" i="35"/>
  <c r="EQ95" i="35"/>
  <c r="ES95" i="35"/>
  <c r="EQ97" i="35"/>
  <c r="ES97" i="35"/>
  <c r="ES121" i="35"/>
  <c r="EQ121" i="35"/>
  <c r="EQ122" i="35"/>
  <c r="EO129" i="35"/>
  <c r="EQ131" i="35"/>
  <c r="ES131" i="35"/>
  <c r="EO133" i="35"/>
  <c r="ES133" i="35"/>
  <c r="EQ133" i="35"/>
  <c r="EO166" i="35"/>
  <c r="ES166" i="35"/>
  <c r="EO169" i="35"/>
  <c r="ES169" i="35"/>
  <c r="EO186" i="35"/>
  <c r="ES186" i="35"/>
  <c r="EQ188" i="35"/>
  <c r="ES188" i="35"/>
  <c r="EO190" i="35"/>
  <c r="ES190" i="35"/>
  <c r="EQ192" i="35"/>
  <c r="ES192" i="35"/>
  <c r="EO197" i="35"/>
  <c r="EQ217" i="35"/>
  <c r="EO229" i="35"/>
  <c r="ES229" i="35"/>
  <c r="EO235" i="35"/>
  <c r="ES235" i="35"/>
  <c r="EQ238" i="35"/>
  <c r="ES238" i="35"/>
  <c r="EO238" i="35"/>
  <c r="EO243" i="35"/>
  <c r="ES243" i="35"/>
  <c r="EO246" i="35"/>
  <c r="EO280" i="35"/>
  <c r="EO282" i="35"/>
  <c r="ES282" i="35"/>
  <c r="EO306" i="35"/>
  <c r="EO314" i="35"/>
  <c r="EO338" i="35"/>
  <c r="EO346" i="35"/>
  <c r="EO373" i="35"/>
  <c r="ES373" i="35"/>
  <c r="EQ373" i="35"/>
  <c r="EQ384" i="35"/>
  <c r="ES384" i="35"/>
  <c r="EO386" i="35"/>
  <c r="ES386" i="35"/>
  <c r="EQ386" i="35"/>
  <c r="EO403" i="35"/>
  <c r="ES403" i="35"/>
  <c r="EQ439" i="35"/>
  <c r="ES439" i="35"/>
  <c r="EO439" i="35"/>
  <c r="FE60" i="35"/>
  <c r="FG60" i="35"/>
  <c r="FC62" i="35"/>
  <c r="FG62" i="35"/>
  <c r="FE62" i="35"/>
  <c r="FC93" i="35"/>
  <c r="FG93" i="35"/>
  <c r="FC180" i="35"/>
  <c r="FG180" i="35"/>
  <c r="FE180" i="35"/>
  <c r="FC196" i="35"/>
  <c r="FG196" i="35"/>
  <c r="FE196" i="35"/>
  <c r="FE205" i="35"/>
  <c r="FG205" i="35"/>
  <c r="FC205" i="35"/>
  <c r="FE218" i="35"/>
  <c r="FG218" i="35"/>
  <c r="FC218" i="35"/>
  <c r="FE222" i="35"/>
  <c r="FG222" i="35"/>
  <c r="FC222" i="35"/>
  <c r="FE226" i="35"/>
  <c r="FG226" i="35"/>
  <c r="FC226" i="35"/>
  <c r="FE234" i="35"/>
  <c r="FG234" i="35"/>
  <c r="FC234" i="35"/>
  <c r="FE307" i="35"/>
  <c r="FG307" i="35"/>
  <c r="FG309" i="35"/>
  <c r="FE309" i="35"/>
  <c r="FC309" i="35"/>
  <c r="FC320" i="35"/>
  <c r="FG320" i="35"/>
  <c r="FE322" i="35"/>
  <c r="FG322" i="35"/>
  <c r="FC324" i="35"/>
  <c r="FG324" i="35"/>
  <c r="FE326" i="35"/>
  <c r="FG326" i="35"/>
  <c r="FC328" i="35"/>
  <c r="FG328" i="35"/>
  <c r="FE330" i="35"/>
  <c r="FG330" i="35"/>
  <c r="FC332" i="35"/>
  <c r="FG332" i="35"/>
  <c r="FE367" i="35"/>
  <c r="FG367" i="35"/>
  <c r="FE375" i="35"/>
  <c r="FG375" i="35"/>
  <c r="FC377" i="35"/>
  <c r="FG377" i="35"/>
  <c r="FE377" i="35"/>
  <c r="FE403" i="35"/>
  <c r="FG403" i="35"/>
  <c r="FC403" i="35"/>
  <c r="FE445" i="35"/>
  <c r="FG445" i="35"/>
  <c r="FE447" i="35"/>
  <c r="FG447" i="35"/>
  <c r="FE472" i="35"/>
  <c r="FG472" i="35"/>
  <c r="FC472" i="35"/>
  <c r="AK457" i="35"/>
  <c r="AK441" i="35"/>
  <c r="AK425" i="35"/>
  <c r="AK409" i="35"/>
  <c r="AK393" i="35"/>
  <c r="AK377" i="35"/>
  <c r="AK361" i="35"/>
  <c r="AK345" i="35"/>
  <c r="AK329" i="35"/>
  <c r="AK313" i="35"/>
  <c r="AK297" i="35"/>
  <c r="AK281" i="35"/>
  <c r="AK265" i="35"/>
  <c r="AK249" i="35"/>
  <c r="AK233" i="35"/>
  <c r="AK217" i="35"/>
  <c r="AK169" i="35"/>
  <c r="AK153" i="35"/>
  <c r="AK137" i="35"/>
  <c r="AK121" i="35"/>
  <c r="AK105" i="35"/>
  <c r="AK89" i="35"/>
  <c r="AK73" i="35"/>
  <c r="AK57" i="35"/>
  <c r="AY496" i="35"/>
  <c r="AY480" i="35"/>
  <c r="AY464" i="35"/>
  <c r="AY448" i="35"/>
  <c r="AY432" i="35"/>
  <c r="AY416" i="35"/>
  <c r="AY400" i="35"/>
  <c r="AY384" i="35"/>
  <c r="AY368" i="35"/>
  <c r="AY352" i="35"/>
  <c r="AY336" i="35"/>
  <c r="AY320" i="35"/>
  <c r="AY304" i="35"/>
  <c r="AY288" i="35"/>
  <c r="AY272" i="35"/>
  <c r="AY256" i="35"/>
  <c r="AY234" i="35"/>
  <c r="AY213" i="35"/>
  <c r="AY192" i="35"/>
  <c r="AY170" i="35"/>
  <c r="AY149" i="35"/>
  <c r="AY128" i="35"/>
  <c r="AY106" i="35"/>
  <c r="AY60" i="35"/>
  <c r="BM419" i="35"/>
  <c r="BM361" i="35"/>
  <c r="BM256" i="35"/>
  <c r="BM143" i="35"/>
  <c r="CA402" i="35"/>
  <c r="CA288" i="35"/>
  <c r="CA174" i="35"/>
  <c r="CO371" i="35"/>
  <c r="DC97" i="35"/>
  <c r="AI75" i="35"/>
  <c r="AK75" i="35"/>
  <c r="AI104" i="35"/>
  <c r="AK104" i="35"/>
  <c r="AI106" i="35"/>
  <c r="AK106" i="35"/>
  <c r="AI142" i="35"/>
  <c r="AK142" i="35"/>
  <c r="AI174" i="35"/>
  <c r="AK174" i="35"/>
  <c r="AI179" i="35"/>
  <c r="AK179" i="35"/>
  <c r="AG227" i="35"/>
  <c r="AK227" i="35"/>
  <c r="AG235" i="35"/>
  <c r="AK235" i="35"/>
  <c r="AG252" i="35"/>
  <c r="AK252" i="35"/>
  <c r="BK277" i="35"/>
  <c r="BM277" i="35"/>
  <c r="BK281" i="35"/>
  <c r="BM281" i="35"/>
  <c r="BK287" i="35"/>
  <c r="BM287" i="35"/>
  <c r="BK289" i="35"/>
  <c r="BM289" i="35"/>
  <c r="BK291" i="35"/>
  <c r="BM291" i="35"/>
  <c r="BK293" i="35"/>
  <c r="BM293" i="35"/>
  <c r="BK295" i="35"/>
  <c r="BM295" i="35"/>
  <c r="BK308" i="35"/>
  <c r="BM308" i="35"/>
  <c r="BK372" i="35"/>
  <c r="BM372" i="35"/>
  <c r="BK407" i="35"/>
  <c r="BM407" i="35"/>
  <c r="BK410" i="35"/>
  <c r="BM410" i="35"/>
  <c r="BK412" i="35"/>
  <c r="BM412" i="35"/>
  <c r="BI415" i="35"/>
  <c r="BM415" i="35"/>
  <c r="BK424" i="35"/>
  <c r="BM424" i="35"/>
  <c r="BK426" i="35"/>
  <c r="BM426" i="35"/>
  <c r="BI429" i="35"/>
  <c r="BM429" i="35"/>
  <c r="BI433" i="35"/>
  <c r="BM433" i="35"/>
  <c r="BI437" i="35"/>
  <c r="BM437" i="35"/>
  <c r="BI441" i="35"/>
  <c r="BM441" i="35"/>
  <c r="BI445" i="35"/>
  <c r="BM445" i="35"/>
  <c r="BK472" i="35"/>
  <c r="BM472" i="35"/>
  <c r="BY62" i="35"/>
  <c r="CA62" i="35"/>
  <c r="BY66" i="35"/>
  <c r="CA66" i="35"/>
  <c r="BY70" i="35"/>
  <c r="CA70" i="35"/>
  <c r="BY91" i="35"/>
  <c r="CA91" i="35"/>
  <c r="BY135" i="35"/>
  <c r="CA135" i="35"/>
  <c r="BW152" i="35"/>
  <c r="CA152" i="35"/>
  <c r="BY155" i="35"/>
  <c r="CA155" i="35"/>
  <c r="BW158" i="35"/>
  <c r="CA158" i="35"/>
  <c r="BW184" i="35"/>
  <c r="CA184" i="35"/>
  <c r="BW188" i="35"/>
  <c r="CA188" i="35"/>
  <c r="BW192" i="35"/>
  <c r="CA192" i="35"/>
  <c r="BY198" i="35"/>
  <c r="CA198" i="35"/>
  <c r="BY209" i="35"/>
  <c r="CA209" i="35"/>
  <c r="BW212" i="35"/>
  <c r="CA212" i="35"/>
  <c r="BY222" i="35"/>
  <c r="CA222" i="35"/>
  <c r="BY229" i="35"/>
  <c r="CA229" i="35"/>
  <c r="BY233" i="35"/>
  <c r="CA233" i="35"/>
  <c r="BY267" i="35"/>
  <c r="CA267" i="35"/>
  <c r="BY290" i="35"/>
  <c r="CA290" i="35"/>
  <c r="BY303" i="35"/>
  <c r="CA303" i="35"/>
  <c r="BY334" i="35"/>
  <c r="CA334" i="35"/>
  <c r="BY338" i="35"/>
  <c r="CA338" i="35"/>
  <c r="BY350" i="35"/>
  <c r="CA350" i="35"/>
  <c r="BW380" i="35"/>
  <c r="CA380" i="35"/>
  <c r="BY387" i="35"/>
  <c r="CA387" i="35"/>
  <c r="BY389" i="35"/>
  <c r="CA389" i="35"/>
  <c r="BW392" i="35"/>
  <c r="CA392" i="35"/>
  <c r="BW396" i="35"/>
  <c r="CA396" i="35"/>
  <c r="BW436" i="35"/>
  <c r="CA436" i="35"/>
  <c r="BW447" i="35"/>
  <c r="CA447" i="35"/>
  <c r="BY467" i="35"/>
  <c r="CA467" i="35"/>
  <c r="BY491" i="35"/>
  <c r="CA491" i="35"/>
  <c r="BY499" i="35"/>
  <c r="CA499" i="35"/>
  <c r="CM121" i="35"/>
  <c r="CO121" i="35"/>
  <c r="CK129" i="35"/>
  <c r="CO129" i="35"/>
  <c r="CM134" i="35"/>
  <c r="CO134" i="35"/>
  <c r="CM158" i="35"/>
  <c r="CO158" i="35"/>
  <c r="CM162" i="35"/>
  <c r="CO162" i="35"/>
  <c r="CM168" i="35"/>
  <c r="CO168" i="35"/>
  <c r="CM172" i="35"/>
  <c r="CO172" i="35"/>
  <c r="CM178" i="35"/>
  <c r="CO178" i="35"/>
  <c r="CM182" i="35"/>
  <c r="CO182" i="35"/>
  <c r="CM186" i="35"/>
  <c r="CO186" i="35"/>
  <c r="CK199" i="35"/>
  <c r="CO199" i="35"/>
  <c r="CK215" i="35"/>
  <c r="CO215" i="35"/>
  <c r="CM274" i="35"/>
  <c r="CO274" i="35"/>
  <c r="CM279" i="35"/>
  <c r="CO279" i="35"/>
  <c r="CK304" i="35"/>
  <c r="CO304" i="35"/>
  <c r="CM309" i="35"/>
  <c r="CO309" i="35"/>
  <c r="CM317" i="35"/>
  <c r="CO317" i="35"/>
  <c r="CM320" i="35"/>
  <c r="CO320" i="35"/>
  <c r="CM349" i="35"/>
  <c r="CO349" i="35"/>
  <c r="CM360" i="35"/>
  <c r="CO360" i="35"/>
  <c r="CK384" i="35"/>
  <c r="CO384" i="35"/>
  <c r="CK400" i="35"/>
  <c r="CO400" i="35"/>
  <c r="CK425" i="35"/>
  <c r="CO425" i="35"/>
  <c r="CK443" i="35"/>
  <c r="CO443" i="35"/>
  <c r="CK453" i="35"/>
  <c r="CO453" i="35"/>
  <c r="CM474" i="35"/>
  <c r="CO474" i="35"/>
  <c r="CM506" i="35"/>
  <c r="CO506" i="35"/>
  <c r="DA86" i="35"/>
  <c r="DC86" i="35"/>
  <c r="DA99" i="35"/>
  <c r="DC99" i="35"/>
  <c r="DA101" i="35"/>
  <c r="DC101" i="35"/>
  <c r="DA103" i="35"/>
  <c r="DC103" i="35"/>
  <c r="DA108" i="35"/>
  <c r="DC108" i="35"/>
  <c r="DA112" i="35"/>
  <c r="DC112" i="35"/>
  <c r="DA121" i="35"/>
  <c r="DC121" i="35"/>
  <c r="DA131" i="35"/>
  <c r="DC131" i="35"/>
  <c r="DA140" i="35"/>
  <c r="DC140" i="35"/>
  <c r="DA147" i="35"/>
  <c r="DC147" i="35"/>
  <c r="DA154" i="35"/>
  <c r="DC154" i="35"/>
  <c r="DA157" i="35"/>
  <c r="DC157" i="35"/>
  <c r="DA161" i="35"/>
  <c r="DC161" i="35"/>
  <c r="DA168" i="35"/>
  <c r="DC168" i="35"/>
  <c r="CY180" i="35"/>
  <c r="DC180" i="35"/>
  <c r="CY250" i="35"/>
  <c r="DC250" i="35"/>
  <c r="DA259" i="35"/>
  <c r="DC259" i="35"/>
  <c r="CY262" i="35"/>
  <c r="DC262" i="35"/>
  <c r="CY264" i="35"/>
  <c r="DC264" i="35"/>
  <c r="CY266" i="35"/>
  <c r="DC266" i="35"/>
  <c r="DA275" i="35"/>
  <c r="DC275" i="35"/>
  <c r="CY282" i="35"/>
  <c r="DC282" i="35"/>
  <c r="CY302" i="35"/>
  <c r="DC302" i="35"/>
  <c r="DA317" i="35"/>
  <c r="DC317" i="35"/>
  <c r="CY328" i="35"/>
  <c r="DC328" i="35"/>
  <c r="CY330" i="35"/>
  <c r="DC330" i="35"/>
  <c r="CY338" i="35"/>
  <c r="DC338" i="35"/>
  <c r="CY346" i="35"/>
  <c r="DC346" i="35"/>
  <c r="DA357" i="35"/>
  <c r="DC357" i="35"/>
  <c r="DA365" i="35"/>
  <c r="DC365" i="35"/>
  <c r="DA367" i="35"/>
  <c r="DC367" i="35"/>
  <c r="DA377" i="35"/>
  <c r="DC377" i="35"/>
  <c r="DA385" i="35"/>
  <c r="DC385" i="35"/>
  <c r="CY420" i="35"/>
  <c r="DC420" i="35"/>
  <c r="CY426" i="35"/>
  <c r="DC426" i="35"/>
  <c r="CY434" i="35"/>
  <c r="DC434" i="35"/>
  <c r="CY462" i="35"/>
  <c r="DC462" i="35"/>
  <c r="DA468" i="35"/>
  <c r="DC468" i="35"/>
  <c r="CY470" i="35"/>
  <c r="DC470" i="35"/>
  <c r="CY479" i="35"/>
  <c r="DC479" i="35"/>
  <c r="CY482" i="35"/>
  <c r="DC482" i="35"/>
  <c r="CY490" i="35"/>
  <c r="DC490" i="35"/>
  <c r="CY494" i="35"/>
  <c r="DC494" i="35"/>
  <c r="DO58" i="35"/>
  <c r="DQ58" i="35"/>
  <c r="DO62" i="35"/>
  <c r="DQ62" i="35"/>
  <c r="DO66" i="35"/>
  <c r="DQ66" i="35"/>
  <c r="DM68" i="35"/>
  <c r="DQ68" i="35"/>
  <c r="DO75" i="35"/>
  <c r="DQ75" i="35"/>
  <c r="DM77" i="35"/>
  <c r="DQ77" i="35"/>
  <c r="DO82" i="35"/>
  <c r="DQ82" i="35"/>
  <c r="DO90" i="35"/>
  <c r="DQ90" i="35"/>
  <c r="DO98" i="35"/>
  <c r="DQ98" i="35"/>
  <c r="DO108" i="35"/>
  <c r="DQ108" i="35"/>
  <c r="DO112" i="35"/>
  <c r="DQ112" i="35"/>
  <c r="DM129" i="35"/>
  <c r="DQ129" i="35"/>
  <c r="DM131" i="35"/>
  <c r="DQ131" i="35"/>
  <c r="DM143" i="35"/>
  <c r="DQ143" i="35"/>
  <c r="DM145" i="35"/>
  <c r="DQ145" i="35"/>
  <c r="DO150" i="35"/>
  <c r="DQ150" i="35"/>
  <c r="DO166" i="35"/>
  <c r="DQ166" i="35"/>
  <c r="DO172" i="35"/>
  <c r="DQ172" i="35"/>
  <c r="DO192" i="35"/>
  <c r="DQ192" i="35"/>
  <c r="DO231" i="35"/>
  <c r="DQ231" i="35"/>
  <c r="DO246" i="35"/>
  <c r="DQ246" i="35"/>
  <c r="DM258" i="35"/>
  <c r="DQ258" i="35"/>
  <c r="DO268" i="35"/>
  <c r="DQ268" i="35"/>
  <c r="DM271" i="35"/>
  <c r="DQ271" i="35"/>
  <c r="DM274" i="35"/>
  <c r="DQ274" i="35"/>
  <c r="DM311" i="35"/>
  <c r="DQ311" i="35"/>
  <c r="DO328" i="35"/>
  <c r="DQ328" i="35"/>
  <c r="DM342" i="35"/>
  <c r="DQ342" i="35"/>
  <c r="DO344" i="35"/>
  <c r="DQ344" i="35"/>
  <c r="DM351" i="35"/>
  <c r="DQ351" i="35"/>
  <c r="DO353" i="35"/>
  <c r="DQ353" i="35"/>
  <c r="DM367" i="35"/>
  <c r="DQ367" i="35"/>
  <c r="DO369" i="35"/>
  <c r="DQ369" i="35"/>
  <c r="DM382" i="35"/>
  <c r="DQ382" i="35"/>
  <c r="DM451" i="35"/>
  <c r="DQ451" i="35"/>
  <c r="DO486" i="35"/>
  <c r="DQ486" i="35"/>
  <c r="EA71" i="35"/>
  <c r="EE71" i="35"/>
  <c r="EA120" i="35"/>
  <c r="EE120" i="35"/>
  <c r="EC136" i="35"/>
  <c r="EE136" i="35"/>
  <c r="EC170" i="35"/>
  <c r="EE170" i="35"/>
  <c r="EA182" i="35"/>
  <c r="EE182" i="35"/>
  <c r="EC202" i="35"/>
  <c r="EE202" i="35"/>
  <c r="EA209" i="35"/>
  <c r="EE209" i="35"/>
  <c r="EC260" i="35"/>
  <c r="EE260" i="35"/>
  <c r="EC268" i="35"/>
  <c r="EE268" i="35"/>
  <c r="EA270" i="35"/>
  <c r="EE270" i="35"/>
  <c r="EC272" i="35"/>
  <c r="EE272" i="35"/>
  <c r="EA286" i="35"/>
  <c r="EE286" i="35"/>
  <c r="EC286" i="35"/>
  <c r="EE364" i="35"/>
  <c r="EC364" i="35"/>
  <c r="EC431" i="35"/>
  <c r="EE431" i="35"/>
  <c r="EE479" i="35"/>
  <c r="EC479" i="35"/>
  <c r="EE498" i="35"/>
  <c r="EC498" i="35"/>
  <c r="EA498" i="35"/>
  <c r="EC500" i="35"/>
  <c r="EE500" i="35"/>
  <c r="EC502" i="35"/>
  <c r="EE502" i="35"/>
  <c r="EQ60" i="35"/>
  <c r="ES60" i="35"/>
  <c r="EQ64" i="35"/>
  <c r="ES64" i="35"/>
  <c r="EQ68" i="35"/>
  <c r="ES68" i="35"/>
  <c r="EQ81" i="35"/>
  <c r="ES81" i="35"/>
  <c r="EO134" i="35"/>
  <c r="ES134" i="35"/>
  <c r="EO140" i="35"/>
  <c r="ES140" i="35"/>
  <c r="EO144" i="35"/>
  <c r="ES144" i="35"/>
  <c r="EO146" i="35"/>
  <c r="ES146" i="35"/>
  <c r="EO466" i="35"/>
  <c r="ES466" i="35"/>
  <c r="EQ466" i="35"/>
  <c r="EQ480" i="35"/>
  <c r="ES480" i="35"/>
  <c r="EQ492" i="35"/>
  <c r="ES492" i="35"/>
  <c r="FC81" i="35"/>
  <c r="FG81" i="35"/>
  <c r="FE142" i="35"/>
  <c r="FG142" i="35"/>
  <c r="FC142" i="35"/>
  <c r="FC213" i="35"/>
  <c r="FG213" i="35"/>
  <c r="FG221" i="35"/>
  <c r="FE221" i="35"/>
  <c r="FC221" i="35"/>
  <c r="FC231" i="35"/>
  <c r="FG231" i="35"/>
  <c r="FE279" i="35"/>
  <c r="FG279" i="35"/>
  <c r="FC296" i="35"/>
  <c r="FG296" i="35"/>
  <c r="FG306" i="35"/>
  <c r="FE306" i="35"/>
  <c r="FC306" i="35"/>
  <c r="FG317" i="35"/>
  <c r="FE317" i="35"/>
  <c r="FC317" i="35"/>
  <c r="FC344" i="35"/>
  <c r="FG344" i="35"/>
  <c r="FE456" i="35"/>
  <c r="FG456" i="35"/>
  <c r="FC456" i="35"/>
  <c r="AY202" i="35"/>
  <c r="AY96" i="35"/>
  <c r="CA231" i="35"/>
  <c r="AI60" i="35"/>
  <c r="AI100" i="35"/>
  <c r="AK100" i="35"/>
  <c r="AI108" i="35"/>
  <c r="AK108" i="35"/>
  <c r="AI129" i="35"/>
  <c r="AI67" i="35"/>
  <c r="AK67" i="35"/>
  <c r="AG84" i="35"/>
  <c r="AK84" i="35"/>
  <c r="AI91" i="35"/>
  <c r="AK91" i="35"/>
  <c r="AI94" i="35"/>
  <c r="AI99" i="35"/>
  <c r="AK99" i="35"/>
  <c r="AI107" i="35"/>
  <c r="AK107" i="35"/>
  <c r="AI130" i="35"/>
  <c r="AK130" i="35"/>
  <c r="AI134" i="35"/>
  <c r="AG138" i="35"/>
  <c r="AK138" i="35"/>
  <c r="AI151" i="35"/>
  <c r="AK151" i="35"/>
  <c r="AI162" i="35"/>
  <c r="AK162" i="35"/>
  <c r="AI166" i="35"/>
  <c r="AG170" i="35"/>
  <c r="AK170" i="35"/>
  <c r="AI182" i="35"/>
  <c r="AK182" i="35"/>
  <c r="AG184" i="35"/>
  <c r="AK184" i="35"/>
  <c r="AI191" i="35"/>
  <c r="AG199" i="35"/>
  <c r="AK199" i="35"/>
  <c r="AI208" i="35"/>
  <c r="AK208" i="35"/>
  <c r="AI211" i="35"/>
  <c r="AI212" i="35"/>
  <c r="AI215" i="35"/>
  <c r="AI220" i="35"/>
  <c r="AK220" i="35"/>
  <c r="AI223" i="35"/>
  <c r="AI228" i="35"/>
  <c r="AK228" i="35"/>
  <c r="AI231" i="35"/>
  <c r="AI236" i="35"/>
  <c r="AK236" i="35"/>
  <c r="AG253" i="35"/>
  <c r="AG255" i="35"/>
  <c r="AK255" i="35"/>
  <c r="AG264" i="35"/>
  <c r="AK264" i="35"/>
  <c r="AI265" i="35"/>
  <c r="AI268" i="35"/>
  <c r="AK268" i="35"/>
  <c r="AI269" i="35"/>
  <c r="AI272" i="35"/>
  <c r="AK272" i="35"/>
  <c r="AI273" i="35"/>
  <c r="AG300" i="35"/>
  <c r="AI306" i="35"/>
  <c r="AK306" i="35"/>
  <c r="AG318" i="35"/>
  <c r="AI320" i="35"/>
  <c r="AK320" i="35"/>
  <c r="AI321" i="35"/>
  <c r="AG324" i="35"/>
  <c r="AI330" i="35"/>
  <c r="AK330" i="35"/>
  <c r="AG347" i="35"/>
  <c r="AG415" i="35"/>
  <c r="AG420" i="35"/>
  <c r="AK420" i="35"/>
  <c r="AG427" i="35"/>
  <c r="AG436" i="35"/>
  <c r="AK436" i="35"/>
  <c r="AG447" i="35"/>
  <c r="AI451" i="35"/>
  <c r="AG454" i="35"/>
  <c r="AG455" i="35"/>
  <c r="AG458" i="35"/>
  <c r="AG459" i="35"/>
  <c r="AG466" i="35"/>
  <c r="AI468" i="35"/>
  <c r="AK468" i="35"/>
  <c r="AG470" i="35"/>
  <c r="AK470" i="35"/>
  <c r="AI472" i="35"/>
  <c r="AK472" i="35"/>
  <c r="AG474" i="35"/>
  <c r="AK474" i="35"/>
  <c r="AI476" i="35"/>
  <c r="AK476" i="35"/>
  <c r="AG478" i="35"/>
  <c r="AK478" i="35"/>
  <c r="AI480" i="35"/>
  <c r="AK480" i="35"/>
  <c r="AG482" i="35"/>
  <c r="AK482" i="35"/>
  <c r="AI486" i="35"/>
  <c r="AI487" i="35"/>
  <c r="AI490" i="35"/>
  <c r="AI492" i="35"/>
  <c r="AK492" i="35"/>
  <c r="AI494" i="35"/>
  <c r="AK494" i="35"/>
  <c r="AI499" i="35"/>
  <c r="AI502" i="35"/>
  <c r="AI503" i="35"/>
  <c r="AI506" i="35"/>
  <c r="AU62" i="35"/>
  <c r="AY62" i="35"/>
  <c r="AW139" i="35"/>
  <c r="AY139" i="35"/>
  <c r="AW142" i="35"/>
  <c r="AW147" i="35"/>
  <c r="AY147" i="35"/>
  <c r="AW150" i="35"/>
  <c r="AW156" i="35"/>
  <c r="AY156" i="35"/>
  <c r="AU158" i="35"/>
  <c r="AY158" i="35"/>
  <c r="AU159" i="35"/>
  <c r="AW164" i="35"/>
  <c r="AY164" i="35"/>
  <c r="AW165" i="35"/>
  <c r="AW168" i="35"/>
  <c r="AY168" i="35"/>
  <c r="AW169" i="35"/>
  <c r="AW172" i="35"/>
  <c r="AY172" i="35"/>
  <c r="AW173" i="35"/>
  <c r="AU176" i="35"/>
  <c r="AU185" i="35"/>
  <c r="AY185" i="35"/>
  <c r="AW190" i="35"/>
  <c r="AY190" i="35"/>
  <c r="AU193" i="35"/>
  <c r="AY193" i="35"/>
  <c r="AU194" i="35"/>
  <c r="AU196" i="35"/>
  <c r="AY196" i="35"/>
  <c r="AW197" i="35"/>
  <c r="AW200" i="35"/>
  <c r="AU205" i="35"/>
  <c r="AY205" i="35"/>
  <c r="AW207" i="35"/>
  <c r="AY207" i="35"/>
  <c r="AU209" i="35"/>
  <c r="AY209" i="35"/>
  <c r="AW211" i="35"/>
  <c r="AY211" i="35"/>
  <c r="AW214" i="35"/>
  <c r="AY214" i="35"/>
  <c r="AU217" i="35"/>
  <c r="AY217" i="35"/>
  <c r="AU218" i="35"/>
  <c r="AW220" i="35"/>
  <c r="AY220" i="35"/>
  <c r="AW222" i="35"/>
  <c r="AY222" i="35"/>
  <c r="AW226" i="35"/>
  <c r="AY226" i="35"/>
  <c r="AW228" i="35"/>
  <c r="AY228" i="35"/>
  <c r="AW229" i="35"/>
  <c r="AU232" i="35"/>
  <c r="AW235" i="35"/>
  <c r="AY235" i="35"/>
  <c r="AU237" i="35"/>
  <c r="AY237" i="35"/>
  <c r="AW239" i="35"/>
  <c r="AY239" i="35"/>
  <c r="AU241" i="35"/>
  <c r="AY241" i="35"/>
  <c r="AW243" i="35"/>
  <c r="AY243" i="35"/>
  <c r="AU248" i="35"/>
  <c r="AW252" i="35"/>
  <c r="AY252" i="35"/>
  <c r="AW257" i="35"/>
  <c r="AY257" i="35"/>
  <c r="AW259" i="35"/>
  <c r="AY259" i="35"/>
  <c r="AW261" i="35"/>
  <c r="AY261" i="35"/>
  <c r="AW263" i="35"/>
  <c r="AY263" i="35"/>
  <c r="AW265" i="35"/>
  <c r="AY265" i="35"/>
  <c r="AW267" i="35"/>
  <c r="AY267" i="35"/>
  <c r="AW269" i="35"/>
  <c r="AY269" i="35"/>
  <c r="AW271" i="35"/>
  <c r="AY271" i="35"/>
  <c r="AW273" i="35"/>
  <c r="AY273" i="35"/>
  <c r="AW275" i="35"/>
  <c r="AY275" i="35"/>
  <c r="AW277" i="35"/>
  <c r="AY277" i="35"/>
  <c r="AW279" i="35"/>
  <c r="AY279" i="35"/>
  <c r="AW286" i="35"/>
  <c r="AY286" i="35"/>
  <c r="AW290" i="35"/>
  <c r="AY290" i="35"/>
  <c r="AW293" i="35"/>
  <c r="AY293" i="35"/>
  <c r="AU297" i="35"/>
  <c r="AW299" i="35"/>
  <c r="AY299" i="35"/>
  <c r="AW301" i="35"/>
  <c r="AY301" i="35"/>
  <c r="AW303" i="35"/>
  <c r="AY303" i="35"/>
  <c r="AW305" i="35"/>
  <c r="AY305" i="35"/>
  <c r="AW307" i="35"/>
  <c r="AY307" i="35"/>
  <c r="AW308" i="35"/>
  <c r="AU311" i="35"/>
  <c r="AW314" i="35"/>
  <c r="AY314" i="35"/>
  <c r="AW318" i="35"/>
  <c r="AY318" i="35"/>
  <c r="AW322" i="35"/>
  <c r="AY322" i="35"/>
  <c r="AW326" i="35"/>
  <c r="AY326" i="35"/>
  <c r="AW330" i="35"/>
  <c r="AY330" i="35"/>
  <c r="AW334" i="35"/>
  <c r="AY334" i="35"/>
  <c r="AW338" i="35"/>
  <c r="AY338" i="35"/>
  <c r="AW341" i="35"/>
  <c r="AY341" i="35"/>
  <c r="AU343" i="35"/>
  <c r="AY343" i="35"/>
  <c r="AW345" i="35"/>
  <c r="AY345" i="35"/>
  <c r="AU347" i="35"/>
  <c r="AY347" i="35"/>
  <c r="AU348" i="35"/>
  <c r="AU355" i="35"/>
  <c r="AY355" i="35"/>
  <c r="AU356" i="35"/>
  <c r="AU358" i="35"/>
  <c r="AY358" i="35"/>
  <c r="AU362" i="35"/>
  <c r="AY362" i="35"/>
  <c r="AW368" i="35"/>
  <c r="AU370" i="35"/>
  <c r="AY370" i="35"/>
  <c r="AW373" i="35"/>
  <c r="AY373" i="35"/>
  <c r="AU375" i="35"/>
  <c r="AY375" i="35"/>
  <c r="AU376" i="35"/>
  <c r="AU378" i="35"/>
  <c r="AY378" i="35"/>
  <c r="AW386" i="35"/>
  <c r="AY386" i="35"/>
  <c r="AW391" i="35"/>
  <c r="AY391" i="35"/>
  <c r="AW393" i="35"/>
  <c r="AY393" i="35"/>
  <c r="AW402" i="35"/>
  <c r="AY402" i="35"/>
  <c r="AW409" i="35"/>
  <c r="AY409" i="35"/>
  <c r="AW418" i="35"/>
  <c r="AY418" i="35"/>
  <c r="AW425" i="35"/>
  <c r="AY425" i="35"/>
  <c r="AU432" i="35"/>
  <c r="AW434" i="35"/>
  <c r="AY434" i="35"/>
  <c r="AW457" i="35"/>
  <c r="AY457" i="35"/>
  <c r="AU459" i="35"/>
  <c r="AY459" i="35"/>
  <c r="AW461" i="35"/>
  <c r="AY461" i="35"/>
  <c r="AU468" i="35"/>
  <c r="AW470" i="35"/>
  <c r="AY470" i="35"/>
  <c r="AW474" i="35"/>
  <c r="AY474" i="35"/>
  <c r="AW478" i="35"/>
  <c r="AY478" i="35"/>
  <c r="AW482" i="35"/>
  <c r="AY482" i="35"/>
  <c r="AW491" i="35"/>
  <c r="AW500" i="35"/>
  <c r="AW503" i="35"/>
  <c r="AW506" i="35"/>
  <c r="AY506" i="35"/>
  <c r="BK59" i="35"/>
  <c r="BK64" i="35"/>
  <c r="BM64" i="35"/>
  <c r="BK67" i="35"/>
  <c r="BK72" i="35"/>
  <c r="BM72" i="35"/>
  <c r="BK76" i="35"/>
  <c r="BM76" i="35"/>
  <c r="BK80" i="35"/>
  <c r="BM80" i="35"/>
  <c r="BK84" i="35"/>
  <c r="BM84" i="35"/>
  <c r="BK88" i="35"/>
  <c r="BM88" i="35"/>
  <c r="BK92" i="35"/>
  <c r="BM92" i="35"/>
  <c r="BK96" i="35"/>
  <c r="BM96" i="35"/>
  <c r="BI100" i="35"/>
  <c r="BM100" i="35"/>
  <c r="BI101" i="35"/>
  <c r="BK103" i="35"/>
  <c r="BM103" i="35"/>
  <c r="BK106" i="35"/>
  <c r="BM106" i="35"/>
  <c r="BI107" i="35"/>
  <c r="BI110" i="35"/>
  <c r="BM110" i="35"/>
  <c r="BI112" i="35"/>
  <c r="BM112" i="35"/>
  <c r="BI121" i="35"/>
  <c r="BK123" i="35"/>
  <c r="BM123" i="35"/>
  <c r="BI125" i="35"/>
  <c r="BM125" i="35"/>
  <c r="BK126" i="35"/>
  <c r="BI130" i="35"/>
  <c r="BM130" i="35"/>
  <c r="BK133" i="35"/>
  <c r="BK135" i="35"/>
  <c r="BM135" i="35"/>
  <c r="BK137" i="35"/>
  <c r="BM137" i="35"/>
  <c r="BK139" i="35"/>
  <c r="BM139" i="35"/>
  <c r="BK141" i="35"/>
  <c r="BM141" i="35"/>
  <c r="BK145" i="35"/>
  <c r="BM145" i="35"/>
  <c r="BK147" i="35"/>
  <c r="BM147" i="35"/>
  <c r="BK149" i="35"/>
  <c r="BM149" i="35"/>
  <c r="BK151" i="35"/>
  <c r="BM151" i="35"/>
  <c r="BK153" i="35"/>
  <c r="BM153" i="35"/>
  <c r="BK155" i="35"/>
  <c r="BM155" i="35"/>
  <c r="BK157" i="35"/>
  <c r="BM157" i="35"/>
  <c r="BK159" i="35"/>
  <c r="BM159" i="35"/>
  <c r="BK161" i="35"/>
  <c r="BM161" i="35"/>
  <c r="BK163" i="35"/>
  <c r="BM163" i="35"/>
  <c r="BK165" i="35"/>
  <c r="BM165" i="35"/>
  <c r="BK167" i="35"/>
  <c r="BM167" i="35"/>
  <c r="BK169" i="35"/>
  <c r="BM169" i="35"/>
  <c r="BK173" i="35"/>
  <c r="BM173" i="35"/>
  <c r="BK175" i="35"/>
  <c r="BM175" i="35"/>
  <c r="BK177" i="35"/>
  <c r="BM177" i="35"/>
  <c r="BK179" i="35"/>
  <c r="BM179" i="35"/>
  <c r="BK181" i="35"/>
  <c r="BM181" i="35"/>
  <c r="BK183" i="35"/>
  <c r="BM183" i="35"/>
  <c r="BK185" i="35"/>
  <c r="BM185" i="35"/>
  <c r="BK187" i="35"/>
  <c r="BM187" i="35"/>
  <c r="BK189" i="35"/>
  <c r="BM189" i="35"/>
  <c r="BK191" i="35"/>
  <c r="BM191" i="35"/>
  <c r="BK193" i="35"/>
  <c r="BM193" i="35"/>
  <c r="BK195" i="35"/>
  <c r="BM195" i="35"/>
  <c r="BK197" i="35"/>
  <c r="BM197" i="35"/>
  <c r="BK199" i="35"/>
  <c r="BM199" i="35"/>
  <c r="BK201" i="35"/>
  <c r="BM201" i="35"/>
  <c r="BK204" i="35"/>
  <c r="BM204" i="35"/>
  <c r="BI206" i="35"/>
  <c r="BM206" i="35"/>
  <c r="BI208" i="35"/>
  <c r="BM208" i="35"/>
  <c r="BK213" i="35"/>
  <c r="BM213" i="35"/>
  <c r="BI218" i="35"/>
  <c r="BM218" i="35"/>
  <c r="BK227" i="35"/>
  <c r="BM227" i="35"/>
  <c r="BI234" i="35"/>
  <c r="BM234" i="35"/>
  <c r="BK243" i="35"/>
  <c r="BM243" i="35"/>
  <c r="BK245" i="35"/>
  <c r="BM245" i="35"/>
  <c r="BK247" i="35"/>
  <c r="BM247" i="35"/>
  <c r="BK249" i="35"/>
  <c r="BM249" i="35"/>
  <c r="BI252" i="35"/>
  <c r="BM252" i="35"/>
  <c r="BI254" i="35"/>
  <c r="BM254" i="35"/>
  <c r="BK261" i="35"/>
  <c r="BM261" i="35"/>
  <c r="BK263" i="35"/>
  <c r="BM263" i="35"/>
  <c r="BK265" i="35"/>
  <c r="BM265" i="35"/>
  <c r="BK267" i="35"/>
  <c r="BM267" i="35"/>
  <c r="BK269" i="35"/>
  <c r="BM269" i="35"/>
  <c r="BI271" i="35"/>
  <c r="BM271" i="35"/>
  <c r="BI298" i="35"/>
  <c r="BM298" i="35"/>
  <c r="BK312" i="35"/>
  <c r="BM312" i="35"/>
  <c r="BI314" i="35"/>
  <c r="BM314" i="35"/>
  <c r="BK324" i="35"/>
  <c r="BM324" i="35"/>
  <c r="BK340" i="35"/>
  <c r="BM340" i="35"/>
  <c r="BI369" i="35"/>
  <c r="BM369" i="35"/>
  <c r="BI373" i="35"/>
  <c r="BM373" i="35"/>
  <c r="BI375" i="35"/>
  <c r="BM375" i="35"/>
  <c r="BI377" i="35"/>
  <c r="BM377" i="35"/>
  <c r="BI381" i="35"/>
  <c r="BM381" i="35"/>
  <c r="BK383" i="35"/>
  <c r="BM383" i="35"/>
  <c r="BI385" i="35"/>
  <c r="BM385" i="35"/>
  <c r="BK387" i="35"/>
  <c r="BM387" i="35"/>
  <c r="BK391" i="35"/>
  <c r="BM391" i="35"/>
  <c r="BK398" i="35"/>
  <c r="BM398" i="35"/>
  <c r="BK400" i="35"/>
  <c r="BM400" i="35"/>
  <c r="BI413" i="35"/>
  <c r="BM413" i="35"/>
  <c r="BK422" i="35"/>
  <c r="BM422" i="35"/>
  <c r="BK450" i="35"/>
  <c r="BM450" i="35"/>
  <c r="BI452" i="35"/>
  <c r="BM452" i="35"/>
  <c r="BI454" i="35"/>
  <c r="BM454" i="35"/>
  <c r="BI458" i="35"/>
  <c r="BM458" i="35"/>
  <c r="BK460" i="35"/>
  <c r="BM460" i="35"/>
  <c r="BI462" i="35"/>
  <c r="BM462" i="35"/>
  <c r="BK464" i="35"/>
  <c r="BM464" i="35"/>
  <c r="BI466" i="35"/>
  <c r="BM466" i="35"/>
  <c r="BI467" i="35"/>
  <c r="BK476" i="35"/>
  <c r="BM476" i="35"/>
  <c r="BK478" i="35"/>
  <c r="BM478" i="35"/>
  <c r="BK483" i="35"/>
  <c r="BM483" i="35"/>
  <c r="BK488" i="35"/>
  <c r="BM488" i="35"/>
  <c r="BK490" i="35"/>
  <c r="BM490" i="35"/>
  <c r="BI495" i="35"/>
  <c r="BM495" i="35"/>
  <c r="BK500" i="35"/>
  <c r="BM500" i="35"/>
  <c r="BK502" i="35"/>
  <c r="BM502" i="35"/>
  <c r="BW57" i="35"/>
  <c r="BY59" i="35"/>
  <c r="CA59" i="35"/>
  <c r="BY60" i="35"/>
  <c r="BW71" i="35"/>
  <c r="BY74" i="35"/>
  <c r="CA74" i="35"/>
  <c r="BW76" i="35"/>
  <c r="CA76" i="35"/>
  <c r="BY78" i="35"/>
  <c r="CA78" i="35"/>
  <c r="BY82" i="35"/>
  <c r="CA82" i="35"/>
  <c r="BW84" i="35"/>
  <c r="CA84" i="35"/>
  <c r="BY86" i="35"/>
  <c r="CA86" i="35"/>
  <c r="BY89" i="35"/>
  <c r="CA89" i="35"/>
  <c r="BW92" i="35"/>
  <c r="CA92" i="35"/>
  <c r="BW93" i="35"/>
  <c r="BY95" i="35"/>
  <c r="CA95" i="35"/>
  <c r="BY97" i="35"/>
  <c r="CA97" i="35"/>
  <c r="BY99" i="35"/>
  <c r="CA99" i="35"/>
  <c r="BY101" i="35"/>
  <c r="CA101" i="35"/>
  <c r="BY103" i="35"/>
  <c r="CA103" i="35"/>
  <c r="BY105" i="35"/>
  <c r="CA105" i="35"/>
  <c r="BY107" i="35"/>
  <c r="CA107" i="35"/>
  <c r="BY109" i="35"/>
  <c r="CA109" i="35"/>
  <c r="BY111" i="35"/>
  <c r="CA111" i="35"/>
  <c r="BY113" i="35"/>
  <c r="CA113" i="35"/>
  <c r="BY115" i="35"/>
  <c r="CA115" i="35"/>
  <c r="BW121" i="35"/>
  <c r="BY123" i="35"/>
  <c r="CA123" i="35"/>
  <c r="BY126" i="35"/>
  <c r="CA126" i="35"/>
  <c r="BW129" i="35"/>
  <c r="BY131" i="35"/>
  <c r="CA131" i="35"/>
  <c r="BY138" i="35"/>
  <c r="CA138" i="35"/>
  <c r="BW140" i="35"/>
  <c r="CA140" i="35"/>
  <c r="BY153" i="35"/>
  <c r="CA153" i="35"/>
  <c r="BY159" i="35"/>
  <c r="CA159" i="35"/>
  <c r="BY161" i="35"/>
  <c r="CA161" i="35"/>
  <c r="BY163" i="35"/>
  <c r="CA163" i="35"/>
  <c r="BY165" i="35"/>
  <c r="CA165" i="35"/>
  <c r="BW176" i="35"/>
  <c r="CA176" i="35"/>
  <c r="BW178" i="35"/>
  <c r="CA178" i="35"/>
  <c r="BW180" i="35"/>
  <c r="CA180" i="35"/>
  <c r="BW207" i="35"/>
  <c r="BY210" i="35"/>
  <c r="CA210" i="35"/>
  <c r="BY213" i="35"/>
  <c r="CA213" i="35"/>
  <c r="BW216" i="35"/>
  <c r="CA216" i="35"/>
  <c r="BW217" i="35"/>
  <c r="BY219" i="35"/>
  <c r="CA219" i="35"/>
  <c r="BY220" i="35"/>
  <c r="BW223" i="35"/>
  <c r="BW227" i="35"/>
  <c r="BW236" i="35"/>
  <c r="CA236" i="35"/>
  <c r="BY238" i="35"/>
  <c r="CA238" i="35"/>
  <c r="BW240" i="35"/>
  <c r="CA240" i="35"/>
  <c r="BW243" i="35"/>
  <c r="BY245" i="35"/>
  <c r="CA245" i="35"/>
  <c r="BY247" i="35"/>
  <c r="CA247" i="35"/>
  <c r="BY249" i="35"/>
  <c r="CA249" i="35"/>
  <c r="BW252" i="35"/>
  <c r="CA252" i="35"/>
  <c r="BW257" i="35"/>
  <c r="BY261" i="35"/>
  <c r="CA261" i="35"/>
  <c r="BY263" i="35"/>
  <c r="CA263" i="35"/>
  <c r="BY265" i="35"/>
  <c r="CA265" i="35"/>
  <c r="BW270" i="35"/>
  <c r="CA270" i="35"/>
  <c r="BW272" i="35"/>
  <c r="CA272" i="35"/>
  <c r="BW274" i="35"/>
  <c r="CA274" i="35"/>
  <c r="BW279" i="35"/>
  <c r="BY281" i="35"/>
  <c r="CA281" i="35"/>
  <c r="BY283" i="35"/>
  <c r="CA283" i="35"/>
  <c r="BY286" i="35"/>
  <c r="CA286" i="35"/>
  <c r="BW291" i="35"/>
  <c r="BY293" i="35"/>
  <c r="CA293" i="35"/>
  <c r="BY295" i="35"/>
  <c r="CA295" i="35"/>
  <c r="BY297" i="35"/>
  <c r="CA297" i="35"/>
  <c r="BY299" i="35"/>
  <c r="CA299" i="35"/>
  <c r="BW308" i="35"/>
  <c r="CA308" i="35"/>
  <c r="BW309" i="35"/>
  <c r="BY311" i="35"/>
  <c r="CA311" i="35"/>
  <c r="BY313" i="35"/>
  <c r="CA313" i="35"/>
  <c r="BY315" i="35"/>
  <c r="CA315" i="35"/>
  <c r="BY316" i="35"/>
  <c r="BW323" i="35"/>
  <c r="BW328" i="35"/>
  <c r="CA328" i="35"/>
  <c r="BW329" i="35"/>
  <c r="BY331" i="35"/>
  <c r="CA331" i="35"/>
  <c r="BY332" i="35"/>
  <c r="BW339" i="35"/>
  <c r="BY346" i="35"/>
  <c r="CA346" i="35"/>
  <c r="BW358" i="35"/>
  <c r="CA358" i="35"/>
  <c r="BY361" i="35"/>
  <c r="BW365" i="35"/>
  <c r="CA365" i="35"/>
  <c r="BW366" i="35"/>
  <c r="BW368" i="35"/>
  <c r="CA368" i="35"/>
  <c r="BY374" i="35"/>
  <c r="BW376" i="35"/>
  <c r="CA376" i="35"/>
  <c r="BY378" i="35"/>
  <c r="CA378" i="35"/>
  <c r="BW381" i="35"/>
  <c r="BY383" i="35"/>
  <c r="CA383" i="35"/>
  <c r="BW390" i="35"/>
  <c r="CA390" i="35"/>
  <c r="BW399" i="35"/>
  <c r="BY401" i="35"/>
  <c r="CA401" i="35"/>
  <c r="BY405" i="35"/>
  <c r="CA405" i="35"/>
  <c r="BW408" i="35"/>
  <c r="CA408" i="35"/>
  <c r="BW410" i="35"/>
  <c r="CA410" i="35"/>
  <c r="BW412" i="35"/>
  <c r="CA412" i="35"/>
  <c r="BW414" i="35"/>
  <c r="CA414" i="35"/>
  <c r="BY415" i="35"/>
  <c r="BW421" i="35"/>
  <c r="CA421" i="35"/>
  <c r="BW423" i="35"/>
  <c r="CA423" i="35"/>
  <c r="BY431" i="35"/>
  <c r="BY432" i="35"/>
  <c r="BY434" i="35"/>
  <c r="CA434" i="35"/>
  <c r="BW437" i="35"/>
  <c r="CA437" i="35"/>
  <c r="BW438" i="35"/>
  <c r="BW442" i="35"/>
  <c r="BW444" i="35"/>
  <c r="CA444" i="35"/>
  <c r="BY445" i="35"/>
  <c r="BY458" i="35"/>
  <c r="BW470" i="35"/>
  <c r="CA470" i="35"/>
  <c r="BW471" i="35"/>
  <c r="BW478" i="35"/>
  <c r="CA478" i="35"/>
  <c r="BW479" i="35"/>
  <c r="BW486" i="35"/>
  <c r="CA486" i="35"/>
  <c r="BW487" i="35"/>
  <c r="BW494" i="35"/>
  <c r="CA494" i="35"/>
  <c r="BW495" i="35"/>
  <c r="BW502" i="35"/>
  <c r="CA502" i="35"/>
  <c r="BW503" i="35"/>
  <c r="CM57" i="35"/>
  <c r="CO57" i="35"/>
  <c r="CK60" i="35"/>
  <c r="CM62" i="35"/>
  <c r="CO62" i="35"/>
  <c r="CM67" i="35"/>
  <c r="CK70" i="35"/>
  <c r="CM73" i="35"/>
  <c r="CO73" i="35"/>
  <c r="CK75" i="35"/>
  <c r="CO75" i="35"/>
  <c r="CM77" i="35"/>
  <c r="CO77" i="35"/>
  <c r="CK79" i="35"/>
  <c r="CO79" i="35"/>
  <c r="CM81" i="35"/>
  <c r="CO81" i="35"/>
  <c r="CK83" i="35"/>
  <c r="CO83" i="35"/>
  <c r="CM85" i="35"/>
  <c r="CO85" i="35"/>
  <c r="CK87" i="35"/>
  <c r="CO87" i="35"/>
  <c r="CM89" i="35"/>
  <c r="CO89" i="35"/>
  <c r="CK91" i="35"/>
  <c r="CO91" i="35"/>
  <c r="CM93" i="35"/>
  <c r="CO93" i="35"/>
  <c r="CK95" i="35"/>
  <c r="CO95" i="35"/>
  <c r="CM97" i="35"/>
  <c r="CO97" i="35"/>
  <c r="CK99" i="35"/>
  <c r="CO99" i="35"/>
  <c r="CM101" i="35"/>
  <c r="CO101" i="35"/>
  <c r="CK103" i="35"/>
  <c r="CO103" i="35"/>
  <c r="CM105" i="35"/>
  <c r="CO105" i="35"/>
  <c r="CK107" i="35"/>
  <c r="CO107" i="35"/>
  <c r="CM109" i="35"/>
  <c r="CO109" i="35"/>
  <c r="CK111" i="35"/>
  <c r="CO111" i="35"/>
  <c r="CM113" i="35"/>
  <c r="CO113" i="35"/>
  <c r="CK115" i="35"/>
  <c r="CO115" i="35"/>
  <c r="CM117" i="35"/>
  <c r="CO117" i="35"/>
  <c r="CM122" i="35"/>
  <c r="CO122" i="35"/>
  <c r="CK132" i="35"/>
  <c r="CK135" i="35"/>
  <c r="CO135" i="35"/>
  <c r="CK136" i="35"/>
  <c r="CK139" i="35"/>
  <c r="CO139" i="35"/>
  <c r="CK140" i="35"/>
  <c r="CK143" i="35"/>
  <c r="CO143" i="35"/>
  <c r="CK144" i="35"/>
  <c r="CK147" i="35"/>
  <c r="CO147" i="35"/>
  <c r="CK148" i="35"/>
  <c r="CK151" i="35"/>
  <c r="CO151" i="35"/>
  <c r="CK152" i="35"/>
  <c r="CM189" i="35"/>
  <c r="CO189" i="35"/>
  <c r="CK191" i="35"/>
  <c r="CO191" i="35"/>
  <c r="CM205" i="35"/>
  <c r="CO205" i="35"/>
  <c r="CK207" i="35"/>
  <c r="CO207" i="35"/>
  <c r="CM209" i="35"/>
  <c r="CO209" i="35"/>
  <c r="CK211" i="35"/>
  <c r="CO211" i="35"/>
  <c r="CM213" i="35"/>
  <c r="CO213" i="35"/>
  <c r="CM217" i="35"/>
  <c r="CO217" i="35"/>
  <c r="CK223" i="35"/>
  <c r="CO223" i="35"/>
  <c r="CK224" i="35"/>
  <c r="CM227" i="35"/>
  <c r="CM232" i="35"/>
  <c r="CO232" i="35"/>
  <c r="CK237" i="35"/>
  <c r="CK239" i="35"/>
  <c r="CO239" i="35"/>
  <c r="CK240" i="35"/>
  <c r="CK241" i="35"/>
  <c r="CK244" i="35"/>
  <c r="CM247" i="35"/>
  <c r="CM253" i="35"/>
  <c r="CO253" i="35"/>
  <c r="CM261" i="35"/>
  <c r="CO261" i="35"/>
  <c r="CK272" i="35"/>
  <c r="CK280" i="35"/>
  <c r="CK292" i="35"/>
  <c r="CO292" i="35"/>
  <c r="CK296" i="35"/>
  <c r="CO296" i="35"/>
  <c r="CM299" i="35"/>
  <c r="CO299" i="35"/>
  <c r="CK310" i="35"/>
  <c r="CK318" i="35"/>
  <c r="CM325" i="35"/>
  <c r="CO325" i="35"/>
  <c r="CM326" i="35"/>
  <c r="CM328" i="35"/>
  <c r="CO328" i="35"/>
  <c r="CM332" i="35"/>
  <c r="CO332" i="35"/>
  <c r="CK334" i="35"/>
  <c r="CO334" i="35"/>
  <c r="CM336" i="35"/>
  <c r="CO336" i="35"/>
  <c r="CK338" i="35"/>
  <c r="CO338" i="35"/>
  <c r="CK339" i="35"/>
  <c r="CM345" i="35"/>
  <c r="CO345" i="35"/>
  <c r="CK350" i="35"/>
  <c r="CO350" i="35"/>
  <c r="CK351" i="35"/>
  <c r="CM353" i="35"/>
  <c r="CO353" i="35"/>
  <c r="CM354" i="35"/>
  <c r="CK361" i="35"/>
  <c r="CM365" i="35"/>
  <c r="CO365" i="35"/>
  <c r="CK372" i="35"/>
  <c r="CO372" i="35"/>
  <c r="CK374" i="35"/>
  <c r="CO374" i="35"/>
  <c r="CK377" i="35"/>
  <c r="CK380" i="35"/>
  <c r="CO380" i="35"/>
  <c r="CK381" i="35"/>
  <c r="CK385" i="35"/>
  <c r="CK388" i="35"/>
  <c r="CO388" i="35"/>
  <c r="CK389" i="35"/>
  <c r="CK393" i="35"/>
  <c r="CK396" i="35"/>
  <c r="CO396" i="35"/>
  <c r="CK397" i="35"/>
  <c r="CK401" i="35"/>
  <c r="CK404" i="35"/>
  <c r="CO404" i="35"/>
  <c r="CK406" i="35"/>
  <c r="CO406" i="35"/>
  <c r="CK407" i="35"/>
  <c r="CM409" i="35"/>
  <c r="CO409" i="35"/>
  <c r="CM410" i="35"/>
  <c r="CK419" i="35"/>
  <c r="CO419" i="35"/>
  <c r="CK420" i="35"/>
  <c r="CM423" i="35"/>
  <c r="CM426" i="35"/>
  <c r="CO426" i="35"/>
  <c r="CM427" i="35"/>
  <c r="CM430" i="35"/>
  <c r="CO430" i="35"/>
  <c r="CM431" i="35"/>
  <c r="CK434" i="35"/>
  <c r="CK439" i="35"/>
  <c r="CO439" i="35"/>
  <c r="CM444" i="35"/>
  <c r="CO444" i="35"/>
  <c r="CK447" i="35"/>
  <c r="CO447" i="35"/>
  <c r="CK448" i="35"/>
  <c r="CM454" i="35"/>
  <c r="CO454" i="35"/>
  <c r="CM464" i="35"/>
  <c r="CO464" i="35"/>
  <c r="CK467" i="35"/>
  <c r="CO467" i="35"/>
  <c r="CK468" i="35"/>
  <c r="CK471" i="35"/>
  <c r="CO471" i="35"/>
  <c r="CK472" i="35"/>
  <c r="CK478" i="35"/>
  <c r="CK483" i="35"/>
  <c r="CO483" i="35"/>
  <c r="CM492" i="35"/>
  <c r="CO492" i="35"/>
  <c r="CM494" i="35"/>
  <c r="CO494" i="35"/>
  <c r="CM495" i="35"/>
  <c r="CM500" i="35"/>
  <c r="CM502" i="35"/>
  <c r="CO502" i="35"/>
  <c r="CK504" i="35"/>
  <c r="CO504" i="35"/>
  <c r="CY58" i="35"/>
  <c r="DA60" i="35"/>
  <c r="DC60" i="35"/>
  <c r="DA67" i="35"/>
  <c r="DC67" i="35"/>
  <c r="CY74" i="35"/>
  <c r="DA76" i="35"/>
  <c r="DC76" i="35"/>
  <c r="CY81" i="35"/>
  <c r="DC81" i="35"/>
  <c r="CY84" i="35"/>
  <c r="DA87" i="35"/>
  <c r="DC87" i="35"/>
  <c r="CY89" i="35"/>
  <c r="DC89" i="35"/>
  <c r="DA91" i="35"/>
  <c r="DC91" i="35"/>
  <c r="DA95" i="35"/>
  <c r="DC95" i="35"/>
  <c r="CY104" i="35"/>
  <c r="DA106" i="35"/>
  <c r="DC106" i="35"/>
  <c r="DA115" i="35"/>
  <c r="DC115" i="35"/>
  <c r="DA117" i="35"/>
  <c r="DC117" i="35"/>
  <c r="DA119" i="35"/>
  <c r="DC119" i="35"/>
  <c r="CY122" i="35"/>
  <c r="DA124" i="35"/>
  <c r="DC124" i="35"/>
  <c r="DA129" i="35"/>
  <c r="DC129" i="35"/>
  <c r="CY132" i="35"/>
  <c r="DA136" i="35"/>
  <c r="DC136" i="35"/>
  <c r="DA138" i="35"/>
  <c r="DC138" i="35"/>
  <c r="DA141" i="35"/>
  <c r="DC141" i="35"/>
  <c r="DA143" i="35"/>
  <c r="DC143" i="35"/>
  <c r="DA145" i="35"/>
  <c r="DC145" i="35"/>
  <c r="CY148" i="35"/>
  <c r="DA152" i="35"/>
  <c r="DC152" i="35"/>
  <c r="DA155" i="35"/>
  <c r="DC155" i="35"/>
  <c r="CY162" i="35"/>
  <c r="DA166" i="35"/>
  <c r="DC166" i="35"/>
  <c r="DA169" i="35"/>
  <c r="DA176" i="35"/>
  <c r="DA185" i="35"/>
  <c r="DC185" i="35"/>
  <c r="DA191" i="35"/>
  <c r="DC191" i="35"/>
  <c r="DA193" i="35"/>
  <c r="DC193" i="35"/>
  <c r="DA196" i="35"/>
  <c r="DC196" i="35"/>
  <c r="CY197" i="35"/>
  <c r="DA201" i="35"/>
  <c r="DC201" i="35"/>
  <c r="DA204" i="35"/>
  <c r="DC204" i="35"/>
  <c r="CY207" i="35"/>
  <c r="DA209" i="35"/>
  <c r="DC209" i="35"/>
  <c r="DA217" i="35"/>
  <c r="DC217" i="35"/>
  <c r="DA219" i="35"/>
  <c r="DC219" i="35"/>
  <c r="CY251" i="35"/>
  <c r="DA253" i="35"/>
  <c r="DC253" i="35"/>
  <c r="DA257" i="35"/>
  <c r="DC257" i="35"/>
  <c r="CY260" i="35"/>
  <c r="DC260" i="35"/>
  <c r="CY267" i="35"/>
  <c r="DA269" i="35"/>
  <c r="DC269" i="35"/>
  <c r="CY276" i="35"/>
  <c r="DC276" i="35"/>
  <c r="CY278" i="35"/>
  <c r="DC278" i="35"/>
  <c r="CY280" i="35"/>
  <c r="DC280" i="35"/>
  <c r="CY283" i="35"/>
  <c r="DA285" i="35"/>
  <c r="DC285" i="35"/>
  <c r="DA291" i="35"/>
  <c r="DC291" i="35"/>
  <c r="CY298" i="35"/>
  <c r="DC298" i="35"/>
  <c r="CY307" i="35"/>
  <c r="DA309" i="35"/>
  <c r="DC309" i="35"/>
  <c r="DA313" i="35"/>
  <c r="DC313" i="35"/>
  <c r="CY318" i="35"/>
  <c r="DC318" i="35"/>
  <c r="CY319" i="35"/>
  <c r="CY321" i="35"/>
  <c r="DC321" i="35"/>
  <c r="DA322" i="35"/>
  <c r="CY324" i="35"/>
  <c r="DC324" i="35"/>
  <c r="DA331" i="35"/>
  <c r="DC331" i="35"/>
  <c r="DA332" i="35"/>
  <c r="DA335" i="35"/>
  <c r="DC335" i="35"/>
  <c r="DA339" i="35"/>
  <c r="DC339" i="35"/>
  <c r="DA340" i="35"/>
  <c r="DA343" i="35"/>
  <c r="DC343" i="35"/>
  <c r="DA347" i="35"/>
  <c r="DC347" i="35"/>
  <c r="DA348" i="35"/>
  <c r="DA351" i="35"/>
  <c r="DC351" i="35"/>
  <c r="CY355" i="35"/>
  <c r="CY363" i="35"/>
  <c r="CY368" i="35"/>
  <c r="DC368" i="35"/>
  <c r="DA371" i="35"/>
  <c r="DC371" i="35"/>
  <c r="DA423" i="35"/>
  <c r="DC423" i="35"/>
  <c r="DA424" i="35"/>
  <c r="DA427" i="35"/>
  <c r="DC427" i="35"/>
  <c r="DA428" i="35"/>
  <c r="DA431" i="35"/>
  <c r="DC431" i="35"/>
  <c r="DA432" i="35"/>
  <c r="DA435" i="35"/>
  <c r="DC435" i="35"/>
  <c r="DA436" i="35"/>
  <c r="CY438" i="35"/>
  <c r="DC438" i="35"/>
  <c r="CY441" i="35"/>
  <c r="CY444" i="35"/>
  <c r="DC444" i="35"/>
  <c r="DA447" i="35"/>
  <c r="DA449" i="35"/>
  <c r="DC449" i="35"/>
  <c r="DA452" i="35"/>
  <c r="DC452" i="35"/>
  <c r="CY454" i="35"/>
  <c r="DC454" i="35"/>
  <c r="DA463" i="35"/>
  <c r="DC463" i="35"/>
  <c r="DA471" i="35"/>
  <c r="CY475" i="35"/>
  <c r="DC475" i="35"/>
  <c r="DA480" i="35"/>
  <c r="DC480" i="35"/>
  <c r="DA483" i="35"/>
  <c r="DA488" i="35"/>
  <c r="DC488" i="35"/>
  <c r="DA495" i="35"/>
  <c r="DC495" i="35"/>
  <c r="DA502" i="35"/>
  <c r="DO69" i="35"/>
  <c r="DO71" i="35"/>
  <c r="DQ71" i="35"/>
  <c r="DM73" i="35"/>
  <c r="DQ73" i="35"/>
  <c r="DO78" i="35"/>
  <c r="DQ78" i="35"/>
  <c r="DM80" i="35"/>
  <c r="DQ80" i="35"/>
  <c r="DM83" i="35"/>
  <c r="DM87" i="35"/>
  <c r="DM91" i="35"/>
  <c r="DM95" i="35"/>
  <c r="DM113" i="35"/>
  <c r="DO117" i="35"/>
  <c r="DQ117" i="35"/>
  <c r="DM132" i="35"/>
  <c r="DO134" i="35"/>
  <c r="DQ134" i="35"/>
  <c r="DM141" i="35"/>
  <c r="DQ141" i="35"/>
  <c r="DM146" i="35"/>
  <c r="DO148" i="35"/>
  <c r="DQ148" i="35"/>
  <c r="DM151" i="35"/>
  <c r="DQ151" i="35"/>
  <c r="DM153" i="35"/>
  <c r="DQ153" i="35"/>
  <c r="DM155" i="35"/>
  <c r="DQ155" i="35"/>
  <c r="DM158" i="35"/>
  <c r="DO160" i="35"/>
  <c r="DQ160" i="35"/>
  <c r="DO164" i="35"/>
  <c r="DQ164" i="35"/>
  <c r="DM173" i="35"/>
  <c r="DQ173" i="35"/>
  <c r="DM175" i="35"/>
  <c r="DQ175" i="35"/>
  <c r="DM177" i="35"/>
  <c r="DQ177" i="35"/>
  <c r="DM179" i="35"/>
  <c r="DQ179" i="35"/>
  <c r="DO180" i="35"/>
  <c r="DO188" i="35"/>
  <c r="DQ188" i="35"/>
  <c r="DM199" i="35"/>
  <c r="DQ199" i="35"/>
  <c r="DM203" i="35"/>
  <c r="DQ203" i="35"/>
  <c r="DM207" i="35"/>
  <c r="DQ207" i="35"/>
  <c r="DM215" i="35"/>
  <c r="DQ215" i="35"/>
  <c r="DM217" i="35"/>
  <c r="DQ217" i="35"/>
  <c r="DO219" i="35"/>
  <c r="DQ219" i="35"/>
  <c r="DM221" i="35"/>
  <c r="DQ221" i="35"/>
  <c r="DO234" i="35"/>
  <c r="DO236" i="35"/>
  <c r="DQ236" i="35"/>
  <c r="DO238" i="35"/>
  <c r="DQ238" i="35"/>
  <c r="DO240" i="35"/>
  <c r="DQ240" i="35"/>
  <c r="DM242" i="35"/>
  <c r="DQ242" i="35"/>
  <c r="DM249" i="35"/>
  <c r="DQ249" i="35"/>
  <c r="DM250" i="35"/>
  <c r="DO256" i="35"/>
  <c r="DQ256" i="35"/>
  <c r="DM259" i="35"/>
  <c r="DQ259" i="35"/>
  <c r="DM260" i="35"/>
  <c r="DM262" i="35"/>
  <c r="DQ262" i="35"/>
  <c r="DO263" i="35"/>
  <c r="DO266" i="35"/>
  <c r="DO272" i="35"/>
  <c r="DQ272" i="35"/>
  <c r="DM275" i="35"/>
  <c r="DQ275" i="35"/>
  <c r="DM276" i="35"/>
  <c r="DM279" i="35"/>
  <c r="DQ279" i="35"/>
  <c r="DM280" i="35"/>
  <c r="DM283" i="35"/>
  <c r="DQ283" i="35"/>
  <c r="DM284" i="35"/>
  <c r="DO287" i="35"/>
  <c r="DO288" i="35"/>
  <c r="DO292" i="35"/>
  <c r="DQ292" i="35"/>
  <c r="DO313" i="35"/>
  <c r="DQ313" i="35"/>
  <c r="DM315" i="35"/>
  <c r="DQ315" i="35"/>
  <c r="DO317" i="35"/>
  <c r="DQ317" i="35"/>
  <c r="DM322" i="35"/>
  <c r="DQ322" i="35"/>
  <c r="DO324" i="35"/>
  <c r="DQ324" i="35"/>
  <c r="DM329" i="35"/>
  <c r="DM331" i="35"/>
  <c r="DQ331" i="35"/>
  <c r="DO333" i="35"/>
  <c r="DQ333" i="35"/>
  <c r="DM338" i="35"/>
  <c r="DQ338" i="35"/>
  <c r="DO340" i="35"/>
  <c r="DQ340" i="35"/>
  <c r="DM345" i="35"/>
  <c r="DM347" i="35"/>
  <c r="DQ347" i="35"/>
  <c r="DO349" i="35"/>
  <c r="DQ349" i="35"/>
  <c r="DM354" i="35"/>
  <c r="DQ354" i="35"/>
  <c r="DO356" i="35"/>
  <c r="DQ356" i="35"/>
  <c r="DM361" i="35"/>
  <c r="DM363" i="35"/>
  <c r="DQ363" i="35"/>
  <c r="DO365" i="35"/>
  <c r="DQ365" i="35"/>
  <c r="DM370" i="35"/>
  <c r="DQ370" i="35"/>
  <c r="DO372" i="35"/>
  <c r="DQ372" i="35"/>
  <c r="DO377" i="35"/>
  <c r="DQ377" i="35"/>
  <c r="DO380" i="35"/>
  <c r="DO385" i="35"/>
  <c r="DQ385" i="35"/>
  <c r="DO392" i="35"/>
  <c r="DQ392" i="35"/>
  <c r="DO396" i="35"/>
  <c r="DQ396" i="35"/>
  <c r="DO400" i="35"/>
  <c r="DQ400" i="35"/>
  <c r="DO404" i="35"/>
  <c r="DQ404" i="35"/>
  <c r="DO416" i="35"/>
  <c r="DQ416" i="35"/>
  <c r="DO420" i="35"/>
  <c r="DQ420" i="35"/>
  <c r="DO424" i="35"/>
  <c r="DQ424" i="35"/>
  <c r="DM427" i="35"/>
  <c r="DQ427" i="35"/>
  <c r="DM432" i="35"/>
  <c r="DO434" i="35"/>
  <c r="DQ434" i="35"/>
  <c r="DM437" i="35"/>
  <c r="DQ437" i="35"/>
  <c r="DM439" i="35"/>
  <c r="DQ439" i="35"/>
  <c r="DM442" i="35"/>
  <c r="DO444" i="35"/>
  <c r="DQ444" i="35"/>
  <c r="DM449" i="35"/>
  <c r="DQ449" i="35"/>
  <c r="DO460" i="35"/>
  <c r="DQ460" i="35"/>
  <c r="DO475" i="35"/>
  <c r="DO479" i="35"/>
  <c r="DQ479" i="35"/>
  <c r="DM481" i="35"/>
  <c r="DQ481" i="35"/>
  <c r="DM482" i="35"/>
  <c r="DO484" i="35"/>
  <c r="DQ484" i="35"/>
  <c r="DO492" i="35"/>
  <c r="DQ492" i="35"/>
  <c r="DM495" i="35"/>
  <c r="DM496" i="35"/>
  <c r="DO500" i="35"/>
  <c r="DQ500" i="35"/>
  <c r="DO506" i="35"/>
  <c r="DQ506" i="35"/>
  <c r="EA59" i="35"/>
  <c r="EE59" i="35"/>
  <c r="EA60" i="35"/>
  <c r="EC63" i="35"/>
  <c r="EC64" i="35"/>
  <c r="EC66" i="35"/>
  <c r="EE66" i="35"/>
  <c r="EA75" i="35"/>
  <c r="EE75" i="35"/>
  <c r="EA76" i="35"/>
  <c r="EC79" i="35"/>
  <c r="EC80" i="35"/>
  <c r="EC82" i="35"/>
  <c r="EE82" i="35"/>
  <c r="EC85" i="35"/>
  <c r="EE85" i="35"/>
  <c r="EC90" i="35"/>
  <c r="EE90" i="35"/>
  <c r="EA92" i="35"/>
  <c r="EE92" i="35"/>
  <c r="EA93" i="35"/>
  <c r="EC97" i="35"/>
  <c r="EE97" i="35"/>
  <c r="EC100" i="35"/>
  <c r="EC105" i="35"/>
  <c r="EE105" i="35"/>
  <c r="EC108" i="35"/>
  <c r="EC113" i="35"/>
  <c r="EE113" i="35"/>
  <c r="EC116" i="35"/>
  <c r="EC121" i="35"/>
  <c r="EE121" i="35"/>
  <c r="EC124" i="35"/>
  <c r="EA131" i="35"/>
  <c r="EC134" i="35"/>
  <c r="EE134" i="35"/>
  <c r="EA139" i="35"/>
  <c r="EE139" i="35"/>
  <c r="EA140" i="35"/>
  <c r="EA143" i="35"/>
  <c r="EE143" i="35"/>
  <c r="EC146" i="35"/>
  <c r="EC148" i="35"/>
  <c r="EE148" i="35"/>
  <c r="EA151" i="35"/>
  <c r="EE151" i="35"/>
  <c r="EA153" i="35"/>
  <c r="EE153" i="35"/>
  <c r="EA162" i="35"/>
  <c r="EC164" i="35"/>
  <c r="EE164" i="35"/>
  <c r="EA167" i="35"/>
  <c r="EE167" i="35"/>
  <c r="EA168" i="35"/>
  <c r="EA175" i="35"/>
  <c r="EE175" i="35"/>
  <c r="EA177" i="35"/>
  <c r="EE177" i="35"/>
  <c r="EC178" i="35"/>
  <c r="EC180" i="35"/>
  <c r="EE180" i="35"/>
  <c r="EA183" i="35"/>
  <c r="EE183" i="35"/>
  <c r="EA184" i="35"/>
  <c r="EC190" i="35"/>
  <c r="EE190" i="35"/>
  <c r="EA193" i="35"/>
  <c r="EE193" i="35"/>
  <c r="EA194" i="35"/>
  <c r="EC196" i="35"/>
  <c r="EE196" i="35"/>
  <c r="EC197" i="35"/>
  <c r="EA200" i="35"/>
  <c r="EA205" i="35"/>
  <c r="EE205" i="35"/>
  <c r="EC210" i="35"/>
  <c r="EC212" i="35"/>
  <c r="EE212" i="35"/>
  <c r="EA214" i="35"/>
  <c r="EE214" i="35"/>
  <c r="EA217" i="35"/>
  <c r="EE217" i="35"/>
  <c r="EA218" i="35"/>
  <c r="EA236" i="35"/>
  <c r="EE236" i="35"/>
  <c r="EC239" i="35"/>
  <c r="EA250" i="35"/>
  <c r="EE250" i="35"/>
  <c r="EA258" i="35"/>
  <c r="EE258" i="35"/>
  <c r="EA263" i="35"/>
  <c r="EE263" i="35"/>
  <c r="EC275" i="35"/>
  <c r="EE275" i="35"/>
  <c r="EA282" i="35"/>
  <c r="EE282" i="35"/>
  <c r="EC282" i="35"/>
  <c r="EA303" i="35"/>
  <c r="EE303" i="35"/>
  <c r="EC303" i="35"/>
  <c r="EC322" i="35"/>
  <c r="EE322" i="35"/>
  <c r="EE324" i="35"/>
  <c r="EC324" i="35"/>
  <c r="EA324" i="35"/>
  <c r="EC333" i="35"/>
  <c r="EE333" i="35"/>
  <c r="EA335" i="35"/>
  <c r="EE335" i="35"/>
  <c r="EC348" i="35"/>
  <c r="EE348" i="35"/>
  <c r="EA348" i="35"/>
  <c r="EC357" i="35"/>
  <c r="EE357" i="35"/>
  <c r="EC365" i="35"/>
  <c r="EE365" i="35"/>
  <c r="EC373" i="35"/>
  <c r="EE373" i="35"/>
  <c r="EA392" i="35"/>
  <c r="EE392" i="35"/>
  <c r="EC392" i="35"/>
  <c r="EA460" i="35"/>
  <c r="EA462" i="35"/>
  <c r="EE462" i="35"/>
  <c r="EC462" i="35"/>
  <c r="EC480" i="35"/>
  <c r="EE480" i="35"/>
  <c r="EQ71" i="35"/>
  <c r="ES71" i="35"/>
  <c r="EO71" i="35"/>
  <c r="EQ75" i="35"/>
  <c r="ES75" i="35"/>
  <c r="EQ86" i="35"/>
  <c r="EO88" i="35"/>
  <c r="ES88" i="35"/>
  <c r="EO97" i="35"/>
  <c r="EQ99" i="35"/>
  <c r="ES99" i="35"/>
  <c r="EO101" i="35"/>
  <c r="ES101" i="35"/>
  <c r="EQ101" i="35"/>
  <c r="EQ115" i="35"/>
  <c r="ES115" i="35"/>
  <c r="EO118" i="35"/>
  <c r="ES118" i="35"/>
  <c r="EO121" i="35"/>
  <c r="ES149" i="35"/>
  <c r="EQ149" i="35"/>
  <c r="EO149" i="35"/>
  <c r="EQ159" i="35"/>
  <c r="ES159" i="35"/>
  <c r="EO159" i="35"/>
  <c r="EQ163" i="35"/>
  <c r="ES163" i="35"/>
  <c r="EQ166" i="35"/>
  <c r="EQ169" i="35"/>
  <c r="EO178" i="35"/>
  <c r="ES178" i="35"/>
  <c r="EQ204" i="35"/>
  <c r="ES204" i="35"/>
  <c r="EQ216" i="35"/>
  <c r="ES216" i="35"/>
  <c r="EO216" i="35"/>
  <c r="EO221" i="35"/>
  <c r="ES221" i="35"/>
  <c r="EQ224" i="35"/>
  <c r="ES224" i="35"/>
  <c r="EQ226" i="35"/>
  <c r="ES226" i="35"/>
  <c r="EQ260" i="35"/>
  <c r="ES260" i="35"/>
  <c r="EQ264" i="35"/>
  <c r="ES264" i="35"/>
  <c r="EQ266" i="35"/>
  <c r="ES266" i="35"/>
  <c r="EQ268" i="35"/>
  <c r="ES268" i="35"/>
  <c r="EQ270" i="35"/>
  <c r="ES270" i="35"/>
  <c r="EO279" i="35"/>
  <c r="ES279" i="35"/>
  <c r="EQ279" i="35"/>
  <c r="EQ302" i="35"/>
  <c r="ES302" i="35"/>
  <c r="EO305" i="35"/>
  <c r="ES305" i="35"/>
  <c r="EQ305" i="35"/>
  <c r="EQ310" i="35"/>
  <c r="ES310" i="35"/>
  <c r="EO313" i="35"/>
  <c r="ES313" i="35"/>
  <c r="EQ313" i="35"/>
  <c r="EQ334" i="35"/>
  <c r="ES334" i="35"/>
  <c r="EO337" i="35"/>
  <c r="ES337" i="35"/>
  <c r="EQ337" i="35"/>
  <c r="EQ342" i="35"/>
  <c r="ES342" i="35"/>
  <c r="EO345" i="35"/>
  <c r="ES345" i="35"/>
  <c r="EQ345" i="35"/>
  <c r="EQ379" i="35"/>
  <c r="ES379" i="35"/>
  <c r="EO381" i="35"/>
  <c r="ES381" i="35"/>
  <c r="EQ381" i="35"/>
  <c r="EO398" i="35"/>
  <c r="ES398" i="35"/>
  <c r="EQ398" i="35"/>
  <c r="EO428" i="35"/>
  <c r="ES428" i="35"/>
  <c r="EO430" i="35"/>
  <c r="ES430" i="35"/>
  <c r="FG99" i="35"/>
  <c r="FE99" i="35"/>
  <c r="FC99" i="35"/>
  <c r="FE174" i="35"/>
  <c r="FG174" i="35"/>
  <c r="FC176" i="35"/>
  <c r="FG176" i="35"/>
  <c r="FE176" i="35"/>
  <c r="FC192" i="35"/>
  <c r="FG192" i="35"/>
  <c r="FE192" i="35"/>
  <c r="FG241" i="35"/>
  <c r="FE241" i="35"/>
  <c r="FC241" i="35"/>
  <c r="FE262" i="35"/>
  <c r="FG262" i="35"/>
  <c r="FC262" i="35"/>
  <c r="FE347" i="35"/>
  <c r="FG347" i="35"/>
  <c r="FC396" i="35"/>
  <c r="FG396" i="35"/>
  <c r="FE398" i="35"/>
  <c r="FG398" i="35"/>
  <c r="FC400" i="35"/>
  <c r="FG400" i="35"/>
  <c r="FE480" i="35"/>
  <c r="FG480" i="35"/>
  <c r="FC480" i="35"/>
  <c r="FE506" i="35"/>
  <c r="FG506" i="35"/>
  <c r="AK437" i="35"/>
  <c r="AK421" i="35"/>
  <c r="AK405" i="35"/>
  <c r="AK389" i="35"/>
  <c r="AK373" i="35"/>
  <c r="AK357" i="35"/>
  <c r="AK341" i="35"/>
  <c r="AK325" i="35"/>
  <c r="AK309" i="35"/>
  <c r="AK293" i="35"/>
  <c r="AK277" i="35"/>
  <c r="AK261" i="35"/>
  <c r="AK245" i="35"/>
  <c r="AK229" i="35"/>
  <c r="AK213" i="35"/>
  <c r="AK181" i="35"/>
  <c r="AK165" i="35"/>
  <c r="AK149" i="35"/>
  <c r="AK133" i="35"/>
  <c r="AK117" i="35"/>
  <c r="AK85" i="35"/>
  <c r="AK69" i="35"/>
  <c r="AY492" i="35"/>
  <c r="AY476" i="35"/>
  <c r="AY460" i="35"/>
  <c r="AY444" i="35"/>
  <c r="AY428" i="35"/>
  <c r="AY412" i="35"/>
  <c r="AY396" i="35"/>
  <c r="AY380" i="35"/>
  <c r="AY332" i="35"/>
  <c r="AY316" i="35"/>
  <c r="AY300" i="35"/>
  <c r="AY284" i="35"/>
  <c r="AY268" i="35"/>
  <c r="AY250" i="35"/>
  <c r="AY229" i="35"/>
  <c r="AY208" i="35"/>
  <c r="AY186" i="35"/>
  <c r="AY165" i="35"/>
  <c r="AY144" i="35"/>
  <c r="AY122" i="35"/>
  <c r="AY80" i="35"/>
  <c r="BM228" i="35"/>
  <c r="BM115" i="35"/>
  <c r="CA487" i="35"/>
  <c r="CA374" i="35"/>
  <c r="CA259" i="35"/>
  <c r="CA146" i="35"/>
  <c r="CO499" i="35"/>
  <c r="DC409" i="35"/>
  <c r="EE243" i="35"/>
  <c r="EO367" i="35"/>
  <c r="ES367" i="35"/>
  <c r="EQ372" i="35"/>
  <c r="ES372" i="35"/>
  <c r="EQ378" i="35"/>
  <c r="ES378" i="35"/>
  <c r="EQ388" i="35"/>
  <c r="ES388" i="35"/>
  <c r="EO390" i="35"/>
  <c r="ES390" i="35"/>
  <c r="EQ392" i="35"/>
  <c r="ES392" i="35"/>
  <c r="EO395" i="35"/>
  <c r="ES395" i="35"/>
  <c r="EO401" i="35"/>
  <c r="ES401" i="35"/>
  <c r="EO405" i="35"/>
  <c r="ES405" i="35"/>
  <c r="EQ408" i="35"/>
  <c r="ES408" i="35"/>
  <c r="EQ418" i="35"/>
  <c r="ES418" i="35"/>
  <c r="EO421" i="35"/>
  <c r="ES421" i="35"/>
  <c r="EQ427" i="35"/>
  <c r="ES427" i="35"/>
  <c r="EO432" i="35"/>
  <c r="ES432" i="35"/>
  <c r="EO434" i="35"/>
  <c r="ES434" i="35"/>
  <c r="EQ443" i="35"/>
  <c r="ES443" i="35"/>
  <c r="EO448" i="35"/>
  <c r="ES448" i="35"/>
  <c r="EO450" i="35"/>
  <c r="ES450" i="35"/>
  <c r="EQ463" i="35"/>
  <c r="ES463" i="35"/>
  <c r="FE59" i="35"/>
  <c r="FG59" i="35"/>
  <c r="FC65" i="35"/>
  <c r="FG65" i="35"/>
  <c r="FC77" i="35"/>
  <c r="FG77" i="35"/>
  <c r="FE84" i="35"/>
  <c r="FG84" i="35"/>
  <c r="FE88" i="35"/>
  <c r="FG88" i="35"/>
  <c r="FC90" i="35"/>
  <c r="FG90" i="35"/>
  <c r="FE96" i="35"/>
  <c r="FG96" i="35"/>
  <c r="FC98" i="35"/>
  <c r="FG98" i="35"/>
  <c r="FC145" i="35"/>
  <c r="FG145" i="35"/>
  <c r="FE173" i="35"/>
  <c r="FG173" i="35"/>
  <c r="FC207" i="35"/>
  <c r="FG207" i="35"/>
  <c r="FE210" i="35"/>
  <c r="FG210" i="35"/>
  <c r="FC215" i="35"/>
  <c r="FG215" i="35"/>
  <c r="FC217" i="35"/>
  <c r="FG217" i="35"/>
  <c r="FC220" i="35"/>
  <c r="FG220" i="35"/>
  <c r="FE225" i="35"/>
  <c r="FG225" i="35"/>
  <c r="FC228" i="35"/>
  <c r="FG228" i="35"/>
  <c r="FC233" i="35"/>
  <c r="FG233" i="35"/>
  <c r="FC236" i="35"/>
  <c r="FG236" i="35"/>
  <c r="FC261" i="35"/>
  <c r="FG261" i="35"/>
  <c r="FC269" i="35"/>
  <c r="FG269" i="35"/>
  <c r="FC272" i="35"/>
  <c r="FG272" i="35"/>
  <c r="FE291" i="35"/>
  <c r="FG291" i="35"/>
  <c r="FE293" i="35"/>
  <c r="FG293" i="35"/>
  <c r="FC300" i="35"/>
  <c r="FG300" i="35"/>
  <c r="FE303" i="35"/>
  <c r="FG303" i="35"/>
  <c r="FC305" i="35"/>
  <c r="FG305" i="35"/>
  <c r="FE334" i="35"/>
  <c r="FG334" i="35"/>
  <c r="FC336" i="35"/>
  <c r="FG336" i="35"/>
  <c r="FE339" i="35"/>
  <c r="FG339" i="35"/>
  <c r="FC341" i="35"/>
  <c r="FG341" i="35"/>
  <c r="FE350" i="35"/>
  <c r="FG350" i="35"/>
  <c r="FC364" i="35"/>
  <c r="FG364" i="35"/>
  <c r="FC366" i="35"/>
  <c r="FG366" i="35"/>
  <c r="FE371" i="35"/>
  <c r="FG371" i="35"/>
  <c r="FC373" i="35"/>
  <c r="FG373" i="35"/>
  <c r="FC380" i="35"/>
  <c r="FG380" i="35"/>
  <c r="FE383" i="35"/>
  <c r="FG383" i="35"/>
  <c r="FC388" i="35"/>
  <c r="FG388" i="35"/>
  <c r="FC392" i="35"/>
  <c r="FG392" i="35"/>
  <c r="FE406" i="35"/>
  <c r="FG406" i="35"/>
  <c r="FE408" i="35"/>
  <c r="FG408" i="35"/>
  <c r="FC410" i="35"/>
  <c r="FG410" i="35"/>
  <c r="FE412" i="35"/>
  <c r="FG412" i="35"/>
  <c r="FC414" i="35"/>
  <c r="FG414" i="35"/>
  <c r="FE416" i="35"/>
  <c r="FG416" i="35"/>
  <c r="FC418" i="35"/>
  <c r="FG418" i="35"/>
  <c r="FE420" i="35"/>
  <c r="FG420" i="35"/>
  <c r="FC422" i="35"/>
  <c r="FG422" i="35"/>
  <c r="FE424" i="35"/>
  <c r="FG424" i="35"/>
  <c r="FC426" i="35"/>
  <c r="FG426" i="35"/>
  <c r="FE428" i="35"/>
  <c r="FG428" i="35"/>
  <c r="FC430" i="35"/>
  <c r="FG430" i="35"/>
  <c r="FE432" i="35"/>
  <c r="FG432" i="35"/>
  <c r="FC434" i="35"/>
  <c r="FG434" i="35"/>
  <c r="FE436" i="35"/>
  <c r="FG436" i="35"/>
  <c r="FC438" i="35"/>
  <c r="FG438" i="35"/>
  <c r="FC442" i="35"/>
  <c r="FG442" i="35"/>
  <c r="FE444" i="35"/>
  <c r="FG444" i="35"/>
  <c r="FE449" i="35"/>
  <c r="FG449" i="35"/>
  <c r="FC455" i="35"/>
  <c r="FG455" i="35"/>
  <c r="FE458" i="35"/>
  <c r="FG458" i="35"/>
  <c r="FC463" i="35"/>
  <c r="FG463" i="35"/>
  <c r="FE466" i="35"/>
  <c r="FG466" i="35"/>
  <c r="FC471" i="35"/>
  <c r="FG471" i="35"/>
  <c r="FE474" i="35"/>
  <c r="FG474" i="35"/>
  <c r="FC479" i="35"/>
  <c r="FG479" i="35"/>
  <c r="FE482" i="35"/>
  <c r="FG482" i="35"/>
  <c r="FC487" i="35"/>
  <c r="FG487" i="35"/>
  <c r="FE490" i="35"/>
  <c r="FG490" i="35"/>
  <c r="FC495" i="35"/>
  <c r="FG495" i="35"/>
  <c r="FE498" i="35"/>
  <c r="FG498" i="35"/>
  <c r="FE503" i="35"/>
  <c r="FG503" i="35"/>
  <c r="EC295" i="35"/>
  <c r="EE295" i="35"/>
  <c r="EC300" i="35"/>
  <c r="EE300" i="35"/>
  <c r="EC305" i="35"/>
  <c r="EE305" i="35"/>
  <c r="EC313" i="35"/>
  <c r="EE313" i="35"/>
  <c r="EC318" i="35"/>
  <c r="EE318" i="35"/>
  <c r="EA320" i="35"/>
  <c r="EE320" i="35"/>
  <c r="EC329" i="35"/>
  <c r="EE329" i="35"/>
  <c r="EC337" i="35"/>
  <c r="EE337" i="35"/>
  <c r="EA339" i="35"/>
  <c r="EE339" i="35"/>
  <c r="EC345" i="35"/>
  <c r="EE345" i="35"/>
  <c r="EA347" i="35"/>
  <c r="EE347" i="35"/>
  <c r="EA355" i="35"/>
  <c r="EE355" i="35"/>
  <c r="EC377" i="35"/>
  <c r="EE377" i="35"/>
  <c r="EC389" i="35"/>
  <c r="EE389" i="35"/>
  <c r="EC401" i="35"/>
  <c r="EE401" i="35"/>
  <c r="EC403" i="35"/>
  <c r="EE403" i="35"/>
  <c r="EA412" i="35"/>
  <c r="EE412" i="35"/>
  <c r="EC419" i="35"/>
  <c r="EE419" i="35"/>
  <c r="EC421" i="35"/>
  <c r="EE421" i="35"/>
  <c r="EA430" i="35"/>
  <c r="EE430" i="35"/>
  <c r="EA438" i="35"/>
  <c r="EE438" i="35"/>
  <c r="EC448" i="35"/>
  <c r="EE448" i="35"/>
  <c r="EC464" i="35"/>
  <c r="EE464" i="35"/>
  <c r="EC466" i="35"/>
  <c r="EE466" i="35"/>
  <c r="EA469" i="35"/>
  <c r="EE469" i="35"/>
  <c r="EC478" i="35"/>
  <c r="EE478" i="35"/>
  <c r="EQ59" i="35"/>
  <c r="ES59" i="35"/>
  <c r="EO70" i="35"/>
  <c r="ES70" i="35"/>
  <c r="EQ73" i="35"/>
  <c r="ES73" i="35"/>
  <c r="EQ90" i="35"/>
  <c r="ES90" i="35"/>
  <c r="EO92" i="35"/>
  <c r="ES92" i="35"/>
  <c r="EO94" i="35"/>
  <c r="ES94" i="35"/>
  <c r="EO96" i="35"/>
  <c r="ES96" i="35"/>
  <c r="EQ103" i="35"/>
  <c r="ES103" i="35"/>
  <c r="EQ105" i="35"/>
  <c r="ES105" i="35"/>
  <c r="EQ107" i="35"/>
  <c r="ES107" i="35"/>
  <c r="EO109" i="35"/>
  <c r="ES109" i="35"/>
  <c r="EQ117" i="35"/>
  <c r="ES117" i="35"/>
  <c r="EO120" i="35"/>
  <c r="ES120" i="35"/>
  <c r="EO124" i="35"/>
  <c r="ES124" i="35"/>
  <c r="EO126" i="35"/>
  <c r="ES126" i="35"/>
  <c r="EO128" i="35"/>
  <c r="ES128" i="35"/>
  <c r="EQ135" i="35"/>
  <c r="ES135" i="35"/>
  <c r="EQ137" i="35"/>
  <c r="ES137" i="35"/>
  <c r="EQ139" i="35"/>
  <c r="ES139" i="35"/>
  <c r="EO141" i="35"/>
  <c r="ES141" i="35"/>
  <c r="EO148" i="35"/>
  <c r="ES148" i="35"/>
  <c r="EQ155" i="35"/>
  <c r="ES155" i="35"/>
  <c r="EO158" i="35"/>
  <c r="ES158" i="35"/>
  <c r="EO161" i="35"/>
  <c r="ES161" i="35"/>
  <c r="EQ171" i="35"/>
  <c r="ES171" i="35"/>
  <c r="EO174" i="35"/>
  <c r="ES174" i="35"/>
  <c r="EO177" i="35"/>
  <c r="ES177" i="35"/>
  <c r="EQ183" i="35"/>
  <c r="ES183" i="35"/>
  <c r="EQ185" i="35"/>
  <c r="ES185" i="35"/>
  <c r="EQ187" i="35"/>
  <c r="ES187" i="35"/>
  <c r="EO194" i="35"/>
  <c r="ES194" i="35"/>
  <c r="EQ196" i="35"/>
  <c r="ES196" i="35"/>
  <c r="EO215" i="35"/>
  <c r="ES215" i="35"/>
  <c r="EO219" i="35"/>
  <c r="ES219" i="35"/>
  <c r="EO223" i="35"/>
  <c r="ES223" i="35"/>
  <c r="EQ228" i="35"/>
  <c r="ES228" i="35"/>
  <c r="EQ230" i="35"/>
  <c r="ES230" i="35"/>
  <c r="EO237" i="35"/>
  <c r="ES237" i="35"/>
  <c r="EO241" i="35"/>
  <c r="ES241" i="35"/>
  <c r="EO245" i="35"/>
  <c r="ES245" i="35"/>
  <c r="EO259" i="35"/>
  <c r="ES259" i="35"/>
  <c r="EO263" i="35"/>
  <c r="ES263" i="35"/>
  <c r="EO267" i="35"/>
  <c r="ES267" i="35"/>
  <c r="EQ276" i="35"/>
  <c r="ES276" i="35"/>
  <c r="EQ284" i="35"/>
  <c r="ES284" i="35"/>
  <c r="EQ304" i="35"/>
  <c r="ES304" i="35"/>
  <c r="EQ308" i="35"/>
  <c r="ES308" i="35"/>
  <c r="EQ312" i="35"/>
  <c r="ES312" i="35"/>
  <c r="EQ316" i="35"/>
  <c r="ES316" i="35"/>
  <c r="EQ336" i="35"/>
  <c r="ES336" i="35"/>
  <c r="EQ340" i="35"/>
  <c r="ES340" i="35"/>
  <c r="EQ344" i="35"/>
  <c r="ES344" i="35"/>
  <c r="EQ348" i="35"/>
  <c r="ES348" i="35"/>
  <c r="EO371" i="35"/>
  <c r="ES371" i="35"/>
  <c r="EO372" i="35"/>
  <c r="EO375" i="35"/>
  <c r="ES375" i="35"/>
  <c r="EO377" i="35"/>
  <c r="ES377" i="35"/>
  <c r="EO378" i="35"/>
  <c r="EO383" i="35"/>
  <c r="ES383" i="35"/>
  <c r="EO385" i="35"/>
  <c r="ES385" i="35"/>
  <c r="EO394" i="35"/>
  <c r="EO397" i="35"/>
  <c r="ES397" i="35"/>
  <c r="EQ400" i="35"/>
  <c r="ES400" i="35"/>
  <c r="EQ401" i="35"/>
  <c r="EQ404" i="35"/>
  <c r="ES404" i="35"/>
  <c r="EO407" i="35"/>
  <c r="ES407" i="35"/>
  <c r="EQ410" i="35"/>
  <c r="ES410" i="35"/>
  <c r="EO417" i="35"/>
  <c r="ES417" i="35"/>
  <c r="EO418" i="35"/>
  <c r="EQ420" i="35"/>
  <c r="ES420" i="35"/>
  <c r="EO427" i="35"/>
  <c r="EQ431" i="35"/>
  <c r="ES431" i="35"/>
  <c r="EO436" i="35"/>
  <c r="ES436" i="35"/>
  <c r="EO438" i="35"/>
  <c r="ES438" i="35"/>
  <c r="EO443" i="35"/>
  <c r="EQ447" i="35"/>
  <c r="ES447" i="35"/>
  <c r="EQ452" i="35"/>
  <c r="ES452" i="35"/>
  <c r="EQ460" i="35"/>
  <c r="ES460" i="35"/>
  <c r="EQ468" i="35"/>
  <c r="ES468" i="35"/>
  <c r="EQ479" i="35"/>
  <c r="ES479" i="35"/>
  <c r="EO483" i="35"/>
  <c r="ES483" i="35"/>
  <c r="EO487" i="35"/>
  <c r="ES487" i="35"/>
  <c r="EO491" i="35"/>
  <c r="ES491" i="35"/>
  <c r="EQ496" i="35"/>
  <c r="ES496" i="35"/>
  <c r="FC59" i="35"/>
  <c r="FC61" i="35"/>
  <c r="FG61" i="35"/>
  <c r="FE68" i="35"/>
  <c r="FG68" i="35"/>
  <c r="FE72" i="35"/>
  <c r="FG72" i="35"/>
  <c r="FC74" i="35"/>
  <c r="FG74" i="35"/>
  <c r="FE80" i="35"/>
  <c r="FG80" i="35"/>
  <c r="FC82" i="35"/>
  <c r="FG82" i="35"/>
  <c r="FC83" i="35"/>
  <c r="FE92" i="35"/>
  <c r="FG92" i="35"/>
  <c r="FC94" i="35"/>
  <c r="FG94" i="35"/>
  <c r="FC95" i="35"/>
  <c r="FE98" i="35"/>
  <c r="FC101" i="35"/>
  <c r="FG101" i="35"/>
  <c r="FE103" i="35"/>
  <c r="FG103" i="35"/>
  <c r="FC105" i="35"/>
  <c r="FG105" i="35"/>
  <c r="FC109" i="35"/>
  <c r="FG109" i="35"/>
  <c r="FC113" i="35"/>
  <c r="FG113" i="35"/>
  <c r="FC117" i="35"/>
  <c r="FG117" i="35"/>
  <c r="FC121" i="35"/>
  <c r="FG121" i="35"/>
  <c r="FC125" i="35"/>
  <c r="FG125" i="35"/>
  <c r="FC129" i="35"/>
  <c r="FG129" i="35"/>
  <c r="FC133" i="35"/>
  <c r="FG133" i="35"/>
  <c r="FC137" i="35"/>
  <c r="FG137" i="35"/>
  <c r="FC141" i="35"/>
  <c r="FG141" i="35"/>
  <c r="FC144" i="35"/>
  <c r="FE147" i="35"/>
  <c r="FG147" i="35"/>
  <c r="FC149" i="35"/>
  <c r="FG149" i="35"/>
  <c r="FE151" i="35"/>
  <c r="FG151" i="35"/>
  <c r="FC153" i="35"/>
  <c r="FG153" i="35"/>
  <c r="FE155" i="35"/>
  <c r="FG155" i="35"/>
  <c r="FC157" i="35"/>
  <c r="FG157" i="35"/>
  <c r="FC161" i="35"/>
  <c r="FG161" i="35"/>
  <c r="FC165" i="35"/>
  <c r="FG165" i="35"/>
  <c r="FE170" i="35"/>
  <c r="FG170" i="35"/>
  <c r="FC172" i="35"/>
  <c r="FG172" i="35"/>
  <c r="FC173" i="35"/>
  <c r="FC179" i="35"/>
  <c r="FG179" i="35"/>
  <c r="FC183" i="35"/>
  <c r="FG183" i="35"/>
  <c r="FC187" i="35"/>
  <c r="FG187" i="35"/>
  <c r="FC191" i="35"/>
  <c r="FG191" i="35"/>
  <c r="FC195" i="35"/>
  <c r="FG195" i="35"/>
  <c r="FC199" i="35"/>
  <c r="FG199" i="35"/>
  <c r="FC203" i="35"/>
  <c r="FG203" i="35"/>
  <c r="FC209" i="35"/>
  <c r="FG209" i="35"/>
  <c r="FC210" i="35"/>
  <c r="FE214" i="35"/>
  <c r="FG214" i="35"/>
  <c r="FE217" i="35"/>
  <c r="FE220" i="35"/>
  <c r="FC224" i="35"/>
  <c r="FC225" i="35"/>
  <c r="FE228" i="35"/>
  <c r="FE232" i="35"/>
  <c r="FG232" i="35"/>
  <c r="FE233" i="35"/>
  <c r="FC239" i="35"/>
  <c r="FG239" i="35"/>
  <c r="FE247" i="35"/>
  <c r="FG247" i="35"/>
  <c r="FE251" i="35"/>
  <c r="FG251" i="35"/>
  <c r="FE255" i="35"/>
  <c r="FG255" i="35"/>
  <c r="FE258" i="35"/>
  <c r="FG258" i="35"/>
  <c r="FE261" i="35"/>
  <c r="FE266" i="35"/>
  <c r="FG266" i="35"/>
  <c r="FE269" i="35"/>
  <c r="FC276" i="35"/>
  <c r="FG276" i="35"/>
  <c r="FE278" i="35"/>
  <c r="FG278" i="35"/>
  <c r="FC280" i="35"/>
  <c r="FG280" i="35"/>
  <c r="FE282" i="35"/>
  <c r="FG282" i="35"/>
  <c r="FC284" i="35"/>
  <c r="FG284" i="35"/>
  <c r="FE286" i="35"/>
  <c r="FG286" i="35"/>
  <c r="FC288" i="35"/>
  <c r="FG288" i="35"/>
  <c r="FC290" i="35"/>
  <c r="FG290" i="35"/>
  <c r="FE295" i="35"/>
  <c r="FG295" i="35"/>
  <c r="FE297" i="35"/>
  <c r="FG297" i="35"/>
  <c r="FC302" i="35"/>
  <c r="FE305" i="35"/>
  <c r="FC308" i="35"/>
  <c r="FG308" i="35"/>
  <c r="FE311" i="35"/>
  <c r="FG311" i="35"/>
  <c r="FC316" i="35"/>
  <c r="FG316" i="35"/>
  <c r="FE319" i="35"/>
  <c r="FG319" i="35"/>
  <c r="FE323" i="35"/>
  <c r="FG323" i="35"/>
  <c r="FE327" i="35"/>
  <c r="FG327" i="35"/>
  <c r="FE331" i="35"/>
  <c r="FG331" i="35"/>
  <c r="FC333" i="35"/>
  <c r="FG333" i="35"/>
  <c r="FE341" i="35"/>
  <c r="FE343" i="35"/>
  <c r="FG343" i="35"/>
  <c r="FE346" i="35"/>
  <c r="FG346" i="35"/>
  <c r="FC348" i="35"/>
  <c r="FG348" i="35"/>
  <c r="FC349" i="35"/>
  <c r="FE366" i="35"/>
  <c r="FC368" i="35"/>
  <c r="FG368" i="35"/>
  <c r="FE370" i="35"/>
  <c r="FG370" i="35"/>
  <c r="FE373" i="35"/>
  <c r="FC376" i="35"/>
  <c r="FG376" i="35"/>
  <c r="FC382" i="35"/>
  <c r="FE395" i="35"/>
  <c r="FG395" i="35"/>
  <c r="FE399" i="35"/>
  <c r="FG399" i="35"/>
  <c r="FE402" i="35"/>
  <c r="FG402" i="35"/>
  <c r="FC405" i="35"/>
  <c r="FC444" i="35"/>
  <c r="FC446" i="35"/>
  <c r="FG446" i="35"/>
  <c r="FE448" i="35"/>
  <c r="FG448" i="35"/>
  <c r="FE455" i="35"/>
  <c r="FE460" i="35"/>
  <c r="FG460" i="35"/>
  <c r="FE463" i="35"/>
  <c r="FE468" i="35"/>
  <c r="FG468" i="35"/>
  <c r="FE471" i="35"/>
  <c r="FE476" i="35"/>
  <c r="FG476" i="35"/>
  <c r="FE479" i="35"/>
  <c r="FE484" i="35"/>
  <c r="FG484" i="35"/>
  <c r="FE487" i="35"/>
  <c r="FE492" i="35"/>
  <c r="FG492" i="35"/>
  <c r="FE495" i="35"/>
  <c r="FE500" i="35"/>
  <c r="FG500" i="35"/>
  <c r="FC503" i="35"/>
  <c r="FG391" i="35"/>
  <c r="EC292" i="35"/>
  <c r="EE292" i="35"/>
  <c r="EA294" i="35"/>
  <c r="EE294" i="35"/>
  <c r="EA295" i="35"/>
  <c r="EA299" i="35"/>
  <c r="EE299" i="35"/>
  <c r="EA300" i="35"/>
  <c r="EA302" i="35"/>
  <c r="EE302" i="35"/>
  <c r="EA310" i="35"/>
  <c r="EE310" i="35"/>
  <c r="EC315" i="35"/>
  <c r="EE315" i="35"/>
  <c r="EA323" i="35"/>
  <c r="EE323" i="35"/>
  <c r="EA328" i="35"/>
  <c r="EE328" i="35"/>
  <c r="EC331" i="35"/>
  <c r="EE331" i="35"/>
  <c r="EC336" i="35"/>
  <c r="EE336" i="35"/>
  <c r="EC344" i="35"/>
  <c r="EE344" i="35"/>
  <c r="EA376" i="35"/>
  <c r="EE376" i="35"/>
  <c r="EC379" i="35"/>
  <c r="EE379" i="35"/>
  <c r="EC381" i="35"/>
  <c r="EE381" i="35"/>
  <c r="EC383" i="35"/>
  <c r="EE383" i="35"/>
  <c r="EC391" i="35"/>
  <c r="EE391" i="35"/>
  <c r="EA400" i="35"/>
  <c r="EE400" i="35"/>
  <c r="EC405" i="35"/>
  <c r="EE405" i="35"/>
  <c r="EA407" i="35"/>
  <c r="EE407" i="35"/>
  <c r="EC412" i="35"/>
  <c r="EA418" i="35"/>
  <c r="EE418" i="35"/>
  <c r="EC423" i="35"/>
  <c r="EE423" i="35"/>
  <c r="EC425" i="35"/>
  <c r="EE425" i="35"/>
  <c r="EC430" i="35"/>
  <c r="EC437" i="35"/>
  <c r="EE437" i="35"/>
  <c r="EC438" i="35"/>
  <c r="EC444" i="35"/>
  <c r="EE444" i="35"/>
  <c r="EA446" i="35"/>
  <c r="EE446" i="35"/>
  <c r="EA447" i="35"/>
  <c r="EA448" i="35"/>
  <c r="EC452" i="35"/>
  <c r="EE452" i="35"/>
  <c r="EC454" i="35"/>
  <c r="EE454" i="35"/>
  <c r="EC456" i="35"/>
  <c r="EE456" i="35"/>
  <c r="EC458" i="35"/>
  <c r="EE458" i="35"/>
  <c r="EC468" i="35"/>
  <c r="EE468" i="35"/>
  <c r="EC475" i="35"/>
  <c r="EE475" i="35"/>
  <c r="EC503" i="35"/>
  <c r="EE503" i="35"/>
  <c r="EO58" i="35"/>
  <c r="ES58" i="35"/>
  <c r="EO59" i="35"/>
  <c r="EQ61" i="35"/>
  <c r="ES61" i="35"/>
  <c r="EQ63" i="35"/>
  <c r="ES63" i="35"/>
  <c r="EQ65" i="35"/>
  <c r="ES65" i="35"/>
  <c r="EQ67" i="35"/>
  <c r="ES67" i="35"/>
  <c r="EQ69" i="35"/>
  <c r="ES69" i="35"/>
  <c r="EQ70" i="35"/>
  <c r="EO73" i="35"/>
  <c r="EQ76" i="35"/>
  <c r="ES76" i="35"/>
  <c r="EO78" i="35"/>
  <c r="ES78" i="35"/>
  <c r="EQ80" i="35"/>
  <c r="ES80" i="35"/>
  <c r="EO82" i="35"/>
  <c r="ES82" i="35"/>
  <c r="EO84" i="35"/>
  <c r="ES84" i="35"/>
  <c r="EQ87" i="35"/>
  <c r="ES87" i="35"/>
  <c r="EO89" i="35"/>
  <c r="ES89" i="35"/>
  <c r="EO98" i="35"/>
  <c r="ES98" i="35"/>
  <c r="EO100" i="35"/>
  <c r="ES100" i="35"/>
  <c r="EQ109" i="35"/>
  <c r="EQ111" i="35"/>
  <c r="ES111" i="35"/>
  <c r="EQ113" i="35"/>
  <c r="ES113" i="35"/>
  <c r="EO116" i="35"/>
  <c r="ES116" i="35"/>
  <c r="EO117" i="35"/>
  <c r="EQ119" i="35"/>
  <c r="ES119" i="35"/>
  <c r="EQ123" i="35"/>
  <c r="ES123" i="35"/>
  <c r="EO130" i="35"/>
  <c r="ES130" i="35"/>
  <c r="EO132" i="35"/>
  <c r="ES132" i="35"/>
  <c r="EQ141" i="35"/>
  <c r="EQ145" i="35"/>
  <c r="ES145" i="35"/>
  <c r="EQ147" i="35"/>
  <c r="ES147" i="35"/>
  <c r="EQ148" i="35"/>
  <c r="EQ151" i="35"/>
  <c r="ES151" i="35"/>
  <c r="EO154" i="35"/>
  <c r="ES154" i="35"/>
  <c r="EO155" i="35"/>
  <c r="EO157" i="35"/>
  <c r="ES157" i="35"/>
  <c r="EQ158" i="35"/>
  <c r="EQ161" i="35"/>
  <c r="EQ167" i="35"/>
  <c r="ES167" i="35"/>
  <c r="EO170" i="35"/>
  <c r="ES170" i="35"/>
  <c r="EO171" i="35"/>
  <c r="EO173" i="35"/>
  <c r="ES173" i="35"/>
  <c r="EQ174" i="35"/>
  <c r="EQ177" i="35"/>
  <c r="EQ179" i="35"/>
  <c r="ES179" i="35"/>
  <c r="EO182" i="35"/>
  <c r="ES182" i="35"/>
  <c r="EO187" i="35"/>
  <c r="EQ189" i="35"/>
  <c r="ES189" i="35"/>
  <c r="EQ191" i="35"/>
  <c r="ES191" i="35"/>
  <c r="EO193" i="35"/>
  <c r="ES193" i="35"/>
  <c r="EQ199" i="35"/>
  <c r="ES199" i="35"/>
  <c r="EO202" i="35"/>
  <c r="ES202" i="35"/>
  <c r="EQ215" i="35"/>
  <c r="EQ218" i="35"/>
  <c r="ES218" i="35"/>
  <c r="EQ219" i="35"/>
  <c r="EQ222" i="35"/>
  <c r="ES222" i="35"/>
  <c r="EQ223" i="35"/>
  <c r="EO225" i="35"/>
  <c r="ES225" i="35"/>
  <c r="EO227" i="35"/>
  <c r="ES227" i="35"/>
  <c r="EQ236" i="35"/>
  <c r="ES236" i="35"/>
  <c r="EQ237" i="35"/>
  <c r="EQ240" i="35"/>
  <c r="ES240" i="35"/>
  <c r="EQ241" i="35"/>
  <c r="EQ244" i="35"/>
  <c r="ES244" i="35"/>
  <c r="EO254" i="35"/>
  <c r="EO271" i="35"/>
  <c r="ES271" i="35"/>
  <c r="EO275" i="35"/>
  <c r="ES275" i="35"/>
  <c r="EO276" i="35"/>
  <c r="EO278" i="35"/>
  <c r="ES278" i="35"/>
  <c r="EO283" i="35"/>
  <c r="ES283" i="35"/>
  <c r="EO284" i="35"/>
  <c r="EQ288" i="35"/>
  <c r="ES288" i="35"/>
  <c r="EQ290" i="35"/>
  <c r="ES290" i="35"/>
  <c r="EQ292" i="35"/>
  <c r="ES292" i="35"/>
  <c r="EQ294" i="35"/>
  <c r="ES294" i="35"/>
  <c r="EQ296" i="35"/>
  <c r="ES296" i="35"/>
  <c r="EQ298" i="35"/>
  <c r="ES298" i="35"/>
  <c r="EQ300" i="35"/>
  <c r="ES300" i="35"/>
  <c r="EO303" i="35"/>
  <c r="ES303" i="35"/>
  <c r="EO304" i="35"/>
  <c r="EO307" i="35"/>
  <c r="ES307" i="35"/>
  <c r="EO308" i="35"/>
  <c r="EO311" i="35"/>
  <c r="ES311" i="35"/>
  <c r="EO312" i="35"/>
  <c r="EO315" i="35"/>
  <c r="ES315" i="35"/>
  <c r="EO316" i="35"/>
  <c r="EQ318" i="35"/>
  <c r="ES318" i="35"/>
  <c r="EQ320" i="35"/>
  <c r="ES320" i="35"/>
  <c r="EQ322" i="35"/>
  <c r="ES322" i="35"/>
  <c r="EQ324" i="35"/>
  <c r="ES324" i="35"/>
  <c r="EQ326" i="35"/>
  <c r="ES326" i="35"/>
  <c r="EQ328" i="35"/>
  <c r="ES328" i="35"/>
  <c r="EQ330" i="35"/>
  <c r="ES330" i="35"/>
  <c r="EQ332" i="35"/>
  <c r="ES332" i="35"/>
  <c r="EO335" i="35"/>
  <c r="ES335" i="35"/>
  <c r="EO336" i="35"/>
  <c r="EO339" i="35"/>
  <c r="ES339" i="35"/>
  <c r="EO340" i="35"/>
  <c r="EO343" i="35"/>
  <c r="ES343" i="35"/>
  <c r="EO344" i="35"/>
  <c r="EO347" i="35"/>
  <c r="ES347" i="35"/>
  <c r="EO348" i="35"/>
  <c r="EQ350" i="35"/>
  <c r="ES350" i="35"/>
  <c r="EQ352" i="35"/>
  <c r="ES352" i="35"/>
  <c r="EQ354" i="35"/>
  <c r="ES354" i="35"/>
  <c r="EQ356" i="35"/>
  <c r="ES356" i="35"/>
  <c r="EQ358" i="35"/>
  <c r="ES358" i="35"/>
  <c r="EQ360" i="35"/>
  <c r="ES360" i="35"/>
  <c r="EQ362" i="35"/>
  <c r="ES362" i="35"/>
  <c r="EQ364" i="35"/>
  <c r="ES364" i="35"/>
  <c r="EQ366" i="35"/>
  <c r="ES366" i="35"/>
  <c r="EQ368" i="35"/>
  <c r="ES368" i="35"/>
  <c r="EQ370" i="35"/>
  <c r="ES370" i="35"/>
  <c r="EQ371" i="35"/>
  <c r="EQ374" i="35"/>
  <c r="ES374" i="35"/>
  <c r="EQ377" i="35"/>
  <c r="EQ382" i="35"/>
  <c r="ES382" i="35"/>
  <c r="EO387" i="35"/>
  <c r="ES387" i="35"/>
  <c r="EO389" i="35"/>
  <c r="ES389" i="35"/>
  <c r="EO391" i="35"/>
  <c r="ES391" i="35"/>
  <c r="EO393" i="35"/>
  <c r="ES393" i="35"/>
  <c r="EQ394" i="35"/>
  <c r="EQ396" i="35"/>
  <c r="ES396" i="35"/>
  <c r="EO399" i="35"/>
  <c r="ES399" i="35"/>
  <c r="EO400" i="35"/>
  <c r="EO404" i="35"/>
  <c r="EO406" i="35"/>
  <c r="ES406" i="35"/>
  <c r="EQ407" i="35"/>
  <c r="EO409" i="35"/>
  <c r="ES409" i="35"/>
  <c r="EO414" i="35"/>
  <c r="EQ417" i="35"/>
  <c r="EO420" i="35"/>
  <c r="EO422" i="35"/>
  <c r="ES422" i="35"/>
  <c r="EO426" i="35"/>
  <c r="ES426" i="35"/>
  <c r="EO431" i="35"/>
  <c r="EQ435" i="35"/>
  <c r="ES435" i="35"/>
  <c r="EO440" i="35"/>
  <c r="ES440" i="35"/>
  <c r="EO442" i="35"/>
  <c r="ES442" i="35"/>
  <c r="EO447" i="35"/>
  <c r="EQ449" i="35"/>
  <c r="ES449" i="35"/>
  <c r="EQ451" i="35"/>
  <c r="ES451" i="35"/>
  <c r="EO452" i="35"/>
  <c r="EO454" i="35"/>
  <c r="ES454" i="35"/>
  <c r="EO455" i="35"/>
  <c r="EO460" i="35"/>
  <c r="EQ464" i="35"/>
  <c r="ES464" i="35"/>
  <c r="EQ467" i="35"/>
  <c r="ES467" i="35"/>
  <c r="EO468" i="35"/>
  <c r="EO470" i="35"/>
  <c r="ES470" i="35"/>
  <c r="EO471" i="35"/>
  <c r="EO474" i="35"/>
  <c r="EO495" i="35"/>
  <c r="ES495" i="35"/>
  <c r="EO496" i="35"/>
  <c r="EO498" i="35"/>
  <c r="ES498" i="35"/>
  <c r="EO499" i="35"/>
  <c r="EO502" i="35"/>
  <c r="FC58" i="35"/>
  <c r="FG58" i="35"/>
  <c r="FE64" i="35"/>
  <c r="FG64" i="35"/>
  <c r="FC66" i="35"/>
  <c r="FG66" i="35"/>
  <c r="FE76" i="35"/>
  <c r="FG76" i="35"/>
  <c r="FC78" i="35"/>
  <c r="FG78" i="35"/>
  <c r="FE83" i="35"/>
  <c r="FC85" i="35"/>
  <c r="FG85" i="35"/>
  <c r="FC89" i="35"/>
  <c r="FG89" i="35"/>
  <c r="FE91" i="35"/>
  <c r="FG91" i="35"/>
  <c r="FE95" i="35"/>
  <c r="FC97" i="35"/>
  <c r="FG97" i="35"/>
  <c r="FC139" i="35"/>
  <c r="FG139" i="35"/>
  <c r="FE143" i="35"/>
  <c r="FG143" i="35"/>
  <c r="FE144" i="35"/>
  <c r="FE146" i="35"/>
  <c r="FG146" i="35"/>
  <c r="FE169" i="35"/>
  <c r="FG169" i="35"/>
  <c r="FE178" i="35"/>
  <c r="FG178" i="35"/>
  <c r="FE182" i="35"/>
  <c r="FG182" i="35"/>
  <c r="FE186" i="35"/>
  <c r="FG186" i="35"/>
  <c r="FE190" i="35"/>
  <c r="FG190" i="35"/>
  <c r="FE194" i="35"/>
  <c r="FG194" i="35"/>
  <c r="FE198" i="35"/>
  <c r="FG198" i="35"/>
  <c r="FE202" i="35"/>
  <c r="FG202" i="35"/>
  <c r="FE206" i="35"/>
  <c r="FG206" i="35"/>
  <c r="FC208" i="35"/>
  <c r="FG208" i="35"/>
  <c r="FC214" i="35"/>
  <c r="FC219" i="35"/>
  <c r="FG219" i="35"/>
  <c r="FC223" i="35"/>
  <c r="FG223" i="35"/>
  <c r="FE224" i="35"/>
  <c r="FC227" i="35"/>
  <c r="FG227" i="35"/>
  <c r="FC232" i="35"/>
  <c r="FC235" i="35"/>
  <c r="FG235" i="35"/>
  <c r="FE238" i="35"/>
  <c r="FG238" i="35"/>
  <c r="FC243" i="35"/>
  <c r="FG243" i="35"/>
  <c r="FC245" i="35"/>
  <c r="FG245" i="35"/>
  <c r="FC246" i="35"/>
  <c r="FC247" i="35"/>
  <c r="FC249" i="35"/>
  <c r="FG249" i="35"/>
  <c r="FC250" i="35"/>
  <c r="FC251" i="35"/>
  <c r="FC253" i="35"/>
  <c r="FG253" i="35"/>
  <c r="FC257" i="35"/>
  <c r="FG257" i="35"/>
  <c r="FC265" i="35"/>
  <c r="FG265" i="35"/>
  <c r="FC268" i="35"/>
  <c r="FG268" i="35"/>
  <c r="FE273" i="35"/>
  <c r="FG273" i="35"/>
  <c r="FC292" i="35"/>
  <c r="FG292" i="35"/>
  <c r="FC294" i="35"/>
  <c r="FG294" i="35"/>
  <c r="FE299" i="35"/>
  <c r="FG299" i="35"/>
  <c r="FE301" i="35"/>
  <c r="FG301" i="35"/>
  <c r="FE302" i="35"/>
  <c r="FC304" i="35"/>
  <c r="FG304" i="35"/>
  <c r="FE333" i="35"/>
  <c r="FE335" i="35"/>
  <c r="FG335" i="35"/>
  <c r="FC340" i="35"/>
  <c r="FG340" i="35"/>
  <c r="FC345" i="35"/>
  <c r="FE348" i="35"/>
  <c r="FE349" i="35"/>
  <c r="FE351" i="35"/>
  <c r="FG351" i="35"/>
  <c r="FC353" i="35"/>
  <c r="FG353" i="35"/>
  <c r="FC357" i="35"/>
  <c r="FG357" i="35"/>
  <c r="FE359" i="35"/>
  <c r="FG359" i="35"/>
  <c r="FC370" i="35"/>
  <c r="FC372" i="35"/>
  <c r="FG372" i="35"/>
  <c r="FE379" i="35"/>
  <c r="FG379" i="35"/>
  <c r="FE382" i="35"/>
  <c r="FC384" i="35"/>
  <c r="FG384" i="35"/>
  <c r="FE387" i="35"/>
  <c r="FG387" i="35"/>
  <c r="FE394" i="35"/>
  <c r="FG394" i="35"/>
  <c r="FC401" i="35"/>
  <c r="FC404" i="35"/>
  <c r="FG404" i="35"/>
  <c r="FE405" i="35"/>
  <c r="FE407" i="35"/>
  <c r="FG407" i="35"/>
  <c r="FE409" i="35"/>
  <c r="FG409" i="35"/>
  <c r="FE411" i="35"/>
  <c r="FG411" i="35"/>
  <c r="FE413" i="35"/>
  <c r="FG413" i="35"/>
  <c r="FE415" i="35"/>
  <c r="FG415" i="35"/>
  <c r="FE417" i="35"/>
  <c r="FG417" i="35"/>
  <c r="FE419" i="35"/>
  <c r="FG419" i="35"/>
  <c r="FE421" i="35"/>
  <c r="FG421" i="35"/>
  <c r="FE423" i="35"/>
  <c r="FG423" i="35"/>
  <c r="FE425" i="35"/>
  <c r="FG425" i="35"/>
  <c r="FE427" i="35"/>
  <c r="FG427" i="35"/>
  <c r="FE429" i="35"/>
  <c r="FG429" i="35"/>
  <c r="FE431" i="35"/>
  <c r="FG431" i="35"/>
  <c r="FE433" i="35"/>
  <c r="FG433" i="35"/>
  <c r="FE435" i="35"/>
  <c r="FG435" i="35"/>
  <c r="FE437" i="35"/>
  <c r="FG437" i="35"/>
  <c r="FE439" i="35"/>
  <c r="FG439" i="35"/>
  <c r="FE441" i="35"/>
  <c r="FG441" i="35"/>
  <c r="FE443" i="35"/>
  <c r="FG443" i="35"/>
  <c r="FC448" i="35"/>
  <c r="FC450" i="35"/>
  <c r="FG450" i="35"/>
  <c r="FC459" i="35"/>
  <c r="FG459" i="35"/>
  <c r="FC460" i="35"/>
  <c r="FE462" i="35"/>
  <c r="FG462" i="35"/>
  <c r="FC467" i="35"/>
  <c r="FG467" i="35"/>
  <c r="FC468" i="35"/>
  <c r="FE470" i="35"/>
  <c r="FG470" i="35"/>
  <c r="FC475" i="35"/>
  <c r="FG475" i="35"/>
  <c r="FC476" i="35"/>
  <c r="FE478" i="35"/>
  <c r="FG478" i="35"/>
  <c r="FC483" i="35"/>
  <c r="FG483" i="35"/>
  <c r="FC484" i="35"/>
  <c r="FE486" i="35"/>
  <c r="FG486" i="35"/>
  <c r="FC491" i="35"/>
  <c r="FG491" i="35"/>
  <c r="FC492" i="35"/>
  <c r="FE494" i="35"/>
  <c r="FG494" i="35"/>
  <c r="FC499" i="35"/>
  <c r="FG499" i="35"/>
  <c r="FE502" i="35"/>
  <c r="FG502" i="35"/>
  <c r="ES380" i="35"/>
  <c r="AU11" i="35"/>
  <c r="V294" i="35"/>
  <c r="V139" i="35"/>
  <c r="V456" i="35"/>
  <c r="V153" i="35"/>
  <c r="V100" i="35"/>
  <c r="V335" i="35"/>
  <c r="V340" i="35"/>
  <c r="V61" i="35"/>
  <c r="V216" i="35"/>
  <c r="V80" i="35"/>
  <c r="V288" i="35"/>
  <c r="V392" i="35"/>
  <c r="V243" i="35"/>
  <c r="V428" i="35"/>
  <c r="V164" i="35"/>
  <c r="V256" i="35"/>
  <c r="V492" i="35"/>
  <c r="V364" i="35"/>
  <c r="V228" i="35"/>
  <c r="V152" i="35"/>
  <c r="V215" i="35"/>
  <c r="V179" i="35"/>
  <c r="V235" i="35"/>
  <c r="V87" i="35"/>
  <c r="V295" i="35"/>
  <c r="V227" i="35"/>
  <c r="V171" i="35"/>
  <c r="V127" i="35"/>
  <c r="V419" i="35"/>
  <c r="V219" i="35"/>
  <c r="V431" i="35"/>
  <c r="V159" i="35"/>
  <c r="V119" i="35"/>
  <c r="V343" i="35"/>
  <c r="V399" i="35"/>
  <c r="V263" i="35"/>
  <c r="V187" i="35"/>
  <c r="V151" i="35"/>
  <c r="V83" i="35"/>
  <c r="V405" i="35"/>
  <c r="V217" i="35"/>
  <c r="V315" i="35"/>
  <c r="V251" i="35"/>
  <c r="V469" i="35"/>
  <c r="V269" i="35"/>
  <c r="V113" i="35"/>
  <c r="V321" i="35"/>
  <c r="V93" i="35"/>
  <c r="V501" i="35"/>
  <c r="V437" i="35"/>
  <c r="V373" i="35"/>
  <c r="V312" i="35"/>
  <c r="V237" i="35"/>
  <c r="V185" i="35"/>
  <c r="V136" i="35"/>
  <c r="V92" i="35"/>
  <c r="V498" i="35"/>
  <c r="X498" i="35"/>
  <c r="V490" i="35"/>
  <c r="X490" i="35"/>
  <c r="V474" i="35"/>
  <c r="X474" i="35"/>
  <c r="V458" i="35"/>
  <c r="X458" i="35"/>
  <c r="V446" i="35"/>
  <c r="X446" i="35"/>
  <c r="V438" i="35"/>
  <c r="X438" i="35"/>
  <c r="V430" i="35"/>
  <c r="X430" i="35"/>
  <c r="V418" i="35"/>
  <c r="X418" i="35"/>
  <c r="V406" i="35"/>
  <c r="X406" i="35"/>
  <c r="V394" i="35"/>
  <c r="X394" i="35"/>
  <c r="V390" i="35"/>
  <c r="X390" i="35"/>
  <c r="V378" i="35"/>
  <c r="X378" i="35"/>
  <c r="V370" i="35"/>
  <c r="X370" i="35"/>
  <c r="V358" i="35"/>
  <c r="X358" i="35"/>
  <c r="V346" i="35"/>
  <c r="X346" i="35"/>
  <c r="V334" i="35"/>
  <c r="X334" i="35"/>
  <c r="V318" i="35"/>
  <c r="X318" i="35"/>
  <c r="V306" i="35"/>
  <c r="X306" i="35"/>
  <c r="V298" i="35"/>
  <c r="X298" i="35"/>
  <c r="V286" i="35"/>
  <c r="X286" i="35"/>
  <c r="V274" i="35"/>
  <c r="X274" i="35"/>
  <c r="V258" i="35"/>
  <c r="X258" i="35"/>
  <c r="V246" i="35"/>
  <c r="X246" i="35"/>
  <c r="V238" i="35"/>
  <c r="X238" i="35"/>
  <c r="V226" i="35"/>
  <c r="X226" i="35"/>
  <c r="V218" i="35"/>
  <c r="X218" i="35"/>
  <c r="V210" i="35"/>
  <c r="X210" i="35"/>
  <c r="V198" i="35"/>
  <c r="X198" i="35"/>
  <c r="V186" i="35"/>
  <c r="X186" i="35"/>
  <c r="V174" i="35"/>
  <c r="X174" i="35"/>
  <c r="V162" i="35"/>
  <c r="X162" i="35"/>
  <c r="V154" i="35"/>
  <c r="X154" i="35"/>
  <c r="V142" i="35"/>
  <c r="X142" i="35"/>
  <c r="V130" i="35"/>
  <c r="X130" i="35"/>
  <c r="V122" i="35"/>
  <c r="X122" i="35"/>
  <c r="V114" i="35"/>
  <c r="X114" i="35"/>
  <c r="V102" i="35"/>
  <c r="X102" i="35"/>
  <c r="V86" i="35"/>
  <c r="X86" i="35"/>
  <c r="V74" i="35"/>
  <c r="X74" i="35"/>
  <c r="V66" i="35"/>
  <c r="X66" i="35"/>
  <c r="V58" i="35"/>
  <c r="X58" i="35"/>
  <c r="V110" i="35"/>
  <c r="V504" i="35"/>
  <c r="X504" i="35"/>
  <c r="V460" i="35"/>
  <c r="X460" i="35"/>
  <c r="V452" i="35"/>
  <c r="X452" i="35"/>
  <c r="V444" i="35"/>
  <c r="X444" i="35"/>
  <c r="V384" i="35"/>
  <c r="X384" i="35"/>
  <c r="V376" i="35"/>
  <c r="X376" i="35"/>
  <c r="V368" i="35"/>
  <c r="X368" i="35"/>
  <c r="V360" i="35"/>
  <c r="X360" i="35"/>
  <c r="V344" i="35"/>
  <c r="X344" i="35"/>
  <c r="V336" i="35"/>
  <c r="X336" i="35"/>
  <c r="V328" i="35"/>
  <c r="X328" i="35"/>
  <c r="V320" i="35"/>
  <c r="X320" i="35"/>
  <c r="V316" i="35"/>
  <c r="X316" i="35"/>
  <c r="V284" i="35"/>
  <c r="X284" i="35"/>
  <c r="V276" i="35"/>
  <c r="X276" i="35"/>
  <c r="V272" i="35"/>
  <c r="X272" i="35"/>
  <c r="V264" i="35"/>
  <c r="X264" i="35"/>
  <c r="V260" i="35"/>
  <c r="X260" i="35"/>
  <c r="V248" i="35"/>
  <c r="X248" i="35"/>
  <c r="V240" i="35"/>
  <c r="X240" i="35"/>
  <c r="V224" i="35"/>
  <c r="X224" i="35"/>
  <c r="V220" i="35"/>
  <c r="X220" i="35"/>
  <c r="V212" i="35"/>
  <c r="X212" i="35"/>
  <c r="V208" i="35"/>
  <c r="X208" i="35"/>
  <c r="V200" i="35"/>
  <c r="X200" i="35"/>
  <c r="V192" i="35"/>
  <c r="X192" i="35"/>
  <c r="V160" i="35"/>
  <c r="X160" i="35"/>
  <c r="V156" i="35"/>
  <c r="X156" i="35"/>
  <c r="V148" i="35"/>
  <c r="X148" i="35"/>
  <c r="V132" i="35"/>
  <c r="X132" i="35"/>
  <c r="V128" i="35"/>
  <c r="X128" i="35"/>
  <c r="V120" i="35"/>
  <c r="X120" i="35"/>
  <c r="V116" i="35"/>
  <c r="X116" i="35"/>
  <c r="V108" i="35"/>
  <c r="X108" i="35"/>
  <c r="V104" i="35"/>
  <c r="X104" i="35"/>
  <c r="V96" i="35"/>
  <c r="X96" i="35"/>
  <c r="V88" i="35"/>
  <c r="X88" i="35"/>
  <c r="V84" i="35"/>
  <c r="X84" i="35"/>
  <c r="V76" i="35"/>
  <c r="X76" i="35"/>
  <c r="V72" i="35"/>
  <c r="X72" i="35"/>
  <c r="V68" i="35"/>
  <c r="X68" i="35"/>
  <c r="V64" i="35"/>
  <c r="X64" i="35"/>
  <c r="V60" i="35"/>
  <c r="X60" i="35"/>
  <c r="V426" i="35"/>
  <c r="V500" i="35"/>
  <c r="X500" i="35"/>
  <c r="V496" i="35"/>
  <c r="X496" i="35"/>
  <c r="V488" i="35"/>
  <c r="X488" i="35"/>
  <c r="V484" i="35"/>
  <c r="X484" i="35"/>
  <c r="V476" i="35"/>
  <c r="X476" i="35"/>
  <c r="V472" i="35"/>
  <c r="X472" i="35"/>
  <c r="V464" i="35"/>
  <c r="X464" i="35"/>
  <c r="V448" i="35"/>
  <c r="X448" i="35"/>
  <c r="V440" i="35"/>
  <c r="X440" i="35"/>
  <c r="V436" i="35"/>
  <c r="X436" i="35"/>
  <c r="V432" i="35"/>
  <c r="X432" i="35"/>
  <c r="V424" i="35"/>
  <c r="X424" i="35"/>
  <c r="V420" i="35"/>
  <c r="X420" i="35"/>
  <c r="V412" i="35"/>
  <c r="X412" i="35"/>
  <c r="V408" i="35"/>
  <c r="X408" i="35"/>
  <c r="V400" i="35"/>
  <c r="X400" i="35"/>
  <c r="V396" i="35"/>
  <c r="X396" i="35"/>
  <c r="V388" i="35"/>
  <c r="X388" i="35"/>
  <c r="V380" i="35"/>
  <c r="X380" i="35"/>
  <c r="V372" i="35"/>
  <c r="X372" i="35"/>
  <c r="V356" i="35"/>
  <c r="X356" i="35"/>
  <c r="V348" i="35"/>
  <c r="X348" i="35"/>
  <c r="V332" i="35"/>
  <c r="X332" i="35"/>
  <c r="V324" i="35"/>
  <c r="X324" i="35"/>
  <c r="V308" i="35"/>
  <c r="X308" i="35"/>
  <c r="V304" i="35"/>
  <c r="X304" i="35"/>
  <c r="V296" i="35"/>
  <c r="X296" i="35"/>
  <c r="V292" i="35"/>
  <c r="X292" i="35"/>
  <c r="V252" i="35"/>
  <c r="X252" i="35"/>
  <c r="V244" i="35"/>
  <c r="X244" i="35"/>
  <c r="V236" i="35"/>
  <c r="X236" i="35"/>
  <c r="V232" i="35"/>
  <c r="X232" i="35"/>
  <c r="V196" i="35"/>
  <c r="X196" i="35"/>
  <c r="V188" i="35"/>
  <c r="X188" i="35"/>
  <c r="V184" i="35"/>
  <c r="X184" i="35"/>
  <c r="V180" i="35"/>
  <c r="X180" i="35"/>
  <c r="V172" i="35"/>
  <c r="X172" i="35"/>
  <c r="V168" i="35"/>
  <c r="X168" i="35"/>
  <c r="V144" i="35"/>
  <c r="X144" i="35"/>
  <c r="V480" i="35"/>
  <c r="V404" i="35"/>
  <c r="V352" i="35"/>
  <c r="V300" i="35"/>
  <c r="V268" i="35"/>
  <c r="V176" i="35"/>
  <c r="V140" i="35"/>
  <c r="V112" i="35"/>
  <c r="V503" i="35"/>
  <c r="X503" i="35"/>
  <c r="V499" i="35"/>
  <c r="X499" i="35"/>
  <c r="V495" i="35"/>
  <c r="X495" i="35"/>
  <c r="V491" i="35"/>
  <c r="X491" i="35"/>
  <c r="V483" i="35"/>
  <c r="X483" i="35"/>
  <c r="V479" i="35"/>
  <c r="X479" i="35"/>
  <c r="V475" i="35"/>
  <c r="X475" i="35"/>
  <c r="V471" i="35"/>
  <c r="X471" i="35"/>
  <c r="V467" i="35"/>
  <c r="X467" i="35"/>
  <c r="V463" i="35"/>
  <c r="X463" i="35"/>
  <c r="V459" i="35"/>
  <c r="X459" i="35"/>
  <c r="V455" i="35"/>
  <c r="X455" i="35"/>
  <c r="V451" i="35"/>
  <c r="X451" i="35"/>
  <c r="V447" i="35"/>
  <c r="X447" i="35"/>
  <c r="V443" i="35"/>
  <c r="X443" i="35"/>
  <c r="V439" i="35"/>
  <c r="X439" i="35"/>
  <c r="V435" i="35"/>
  <c r="X435" i="35"/>
  <c r="V427" i="35"/>
  <c r="X427" i="35"/>
  <c r="V423" i="35"/>
  <c r="X423" i="35"/>
  <c r="V415" i="35"/>
  <c r="X415" i="35"/>
  <c r="V411" i="35"/>
  <c r="X411" i="35"/>
  <c r="V407" i="35"/>
  <c r="X407" i="35"/>
  <c r="V403" i="35"/>
  <c r="X403" i="35"/>
  <c r="V395" i="35"/>
  <c r="X395" i="35"/>
  <c r="V391" i="35"/>
  <c r="X391" i="35"/>
  <c r="V387" i="35"/>
  <c r="X387" i="35"/>
  <c r="V383" i="35"/>
  <c r="X383" i="35"/>
  <c r="V379" i="35"/>
  <c r="X379" i="35"/>
  <c r="V375" i="35"/>
  <c r="X375" i="35"/>
  <c r="V371" i="35"/>
  <c r="X371" i="35"/>
  <c r="V367" i="35"/>
  <c r="X367" i="35"/>
  <c r="V363" i="35"/>
  <c r="X363" i="35"/>
  <c r="V359" i="35"/>
  <c r="X359" i="35"/>
  <c r="V355" i="35"/>
  <c r="X355" i="35"/>
  <c r="V351" i="35"/>
  <c r="X351" i="35"/>
  <c r="V347" i="35"/>
  <c r="X347" i="35"/>
  <c r="V339" i="35"/>
  <c r="X339" i="35"/>
  <c r="V331" i="35"/>
  <c r="X331" i="35"/>
  <c r="V327" i="35"/>
  <c r="X327" i="35"/>
  <c r="V323" i="35"/>
  <c r="X323" i="35"/>
  <c r="V319" i="35"/>
  <c r="X319" i="35"/>
  <c r="V311" i="35"/>
  <c r="X311" i="35"/>
  <c r="V307" i="35"/>
  <c r="X307" i="35"/>
  <c r="V303" i="35"/>
  <c r="X303" i="35"/>
  <c r="V299" i="35"/>
  <c r="X299" i="35"/>
  <c r="V291" i="35"/>
  <c r="X291" i="35"/>
  <c r="V287" i="35"/>
  <c r="X287" i="35"/>
  <c r="V283" i="35"/>
  <c r="X283" i="35"/>
  <c r="V279" i="35"/>
  <c r="X279" i="35"/>
  <c r="V275" i="35"/>
  <c r="X275" i="35"/>
  <c r="V271" i="35"/>
  <c r="X271" i="35"/>
  <c r="V267" i="35"/>
  <c r="X267" i="35"/>
  <c r="V259" i="35"/>
  <c r="X259" i="35"/>
  <c r="V255" i="35"/>
  <c r="X255" i="35"/>
  <c r="V247" i="35"/>
  <c r="X247" i="35"/>
  <c r="V239" i="35"/>
  <c r="X239" i="35"/>
  <c r="V231" i="35"/>
  <c r="X231" i="35"/>
  <c r="V223" i="35"/>
  <c r="X223" i="35"/>
  <c r="V211" i="35"/>
  <c r="X211" i="35"/>
  <c r="V207" i="35"/>
  <c r="X207" i="35"/>
  <c r="V203" i="35"/>
  <c r="X203" i="35"/>
  <c r="V199" i="35"/>
  <c r="X199" i="35"/>
  <c r="V195" i="35"/>
  <c r="X195" i="35"/>
  <c r="V191" i="35"/>
  <c r="X191" i="35"/>
  <c r="V183" i="35"/>
  <c r="X183" i="35"/>
  <c r="V175" i="35"/>
  <c r="X175" i="35"/>
  <c r="V167" i="35"/>
  <c r="X167" i="35"/>
  <c r="V163" i="35"/>
  <c r="X163" i="35"/>
  <c r="V155" i="35"/>
  <c r="X155" i="35"/>
  <c r="V147" i="35"/>
  <c r="X147" i="35"/>
  <c r="V143" i="35"/>
  <c r="X143" i="35"/>
  <c r="V135" i="35"/>
  <c r="X135" i="35"/>
  <c r="V131" i="35"/>
  <c r="X131" i="35"/>
  <c r="V123" i="35"/>
  <c r="X123" i="35"/>
  <c r="V115" i="35"/>
  <c r="X115" i="35"/>
  <c r="V111" i="35"/>
  <c r="X111" i="35"/>
  <c r="V107" i="35"/>
  <c r="X107" i="35"/>
  <c r="V103" i="35"/>
  <c r="X103" i="35"/>
  <c r="V99" i="35"/>
  <c r="X99" i="35"/>
  <c r="V95" i="35"/>
  <c r="X95" i="35"/>
  <c r="V91" i="35"/>
  <c r="X91" i="35"/>
  <c r="V79" i="35"/>
  <c r="X79" i="35"/>
  <c r="V75" i="35"/>
  <c r="X75" i="35"/>
  <c r="V67" i="35"/>
  <c r="X67" i="35"/>
  <c r="V63" i="35"/>
  <c r="X63" i="35"/>
  <c r="V59" i="35"/>
  <c r="X59" i="35"/>
  <c r="V502" i="35"/>
  <c r="X502" i="35"/>
  <c r="V486" i="35"/>
  <c r="X486" i="35"/>
  <c r="V478" i="35"/>
  <c r="X478" i="35"/>
  <c r="V466" i="35"/>
  <c r="X466" i="35"/>
  <c r="V454" i="35"/>
  <c r="X454" i="35"/>
  <c r="V442" i="35"/>
  <c r="X442" i="35"/>
  <c r="V434" i="35"/>
  <c r="X434" i="35"/>
  <c r="V422" i="35"/>
  <c r="X422" i="35"/>
  <c r="V410" i="35"/>
  <c r="X410" i="35"/>
  <c r="V398" i="35"/>
  <c r="X398" i="35"/>
  <c r="V382" i="35"/>
  <c r="X382" i="35"/>
  <c r="V366" i="35"/>
  <c r="X366" i="35"/>
  <c r="V354" i="35"/>
  <c r="X354" i="35"/>
  <c r="V342" i="35"/>
  <c r="X342" i="35"/>
  <c r="V330" i="35"/>
  <c r="X330" i="35"/>
  <c r="V322" i="35"/>
  <c r="X322" i="35"/>
  <c r="V310" i="35"/>
  <c r="X310" i="35"/>
  <c r="V302" i="35"/>
  <c r="X302" i="35"/>
  <c r="V290" i="35"/>
  <c r="X290" i="35"/>
  <c r="V278" i="35"/>
  <c r="X278" i="35"/>
  <c r="V266" i="35"/>
  <c r="X266" i="35"/>
  <c r="V250" i="35"/>
  <c r="X250" i="35"/>
  <c r="V234" i="35"/>
  <c r="X234" i="35"/>
  <c r="V222" i="35"/>
  <c r="X222" i="35"/>
  <c r="V214" i="35"/>
  <c r="X214" i="35"/>
  <c r="V202" i="35"/>
  <c r="X202" i="35"/>
  <c r="V190" i="35"/>
  <c r="X190" i="35"/>
  <c r="V178" i="35"/>
  <c r="X178" i="35"/>
  <c r="V166" i="35"/>
  <c r="X166" i="35"/>
  <c r="V150" i="35"/>
  <c r="X150" i="35"/>
  <c r="V138" i="35"/>
  <c r="X138" i="35"/>
  <c r="V126" i="35"/>
  <c r="X126" i="35"/>
  <c r="V118" i="35"/>
  <c r="X118" i="35"/>
  <c r="V106" i="35"/>
  <c r="X106" i="35"/>
  <c r="V94" i="35"/>
  <c r="X94" i="35"/>
  <c r="V82" i="35"/>
  <c r="X82" i="35"/>
  <c r="V62" i="35"/>
  <c r="X62" i="35"/>
  <c r="V506" i="35"/>
  <c r="X506" i="35"/>
  <c r="V494" i="35"/>
  <c r="X494" i="35"/>
  <c r="V482" i="35"/>
  <c r="X482" i="35"/>
  <c r="V470" i="35"/>
  <c r="X470" i="35"/>
  <c r="V462" i="35"/>
  <c r="X462" i="35"/>
  <c r="V450" i="35"/>
  <c r="X450" i="35"/>
  <c r="V414" i="35"/>
  <c r="X414" i="35"/>
  <c r="V402" i="35"/>
  <c r="X402" i="35"/>
  <c r="V386" i="35"/>
  <c r="X386" i="35"/>
  <c r="V374" i="35"/>
  <c r="X374" i="35"/>
  <c r="V362" i="35"/>
  <c r="X362" i="35"/>
  <c r="V350" i="35"/>
  <c r="X350" i="35"/>
  <c r="V338" i="35"/>
  <c r="X338" i="35"/>
  <c r="V326" i="35"/>
  <c r="X326" i="35"/>
  <c r="V314" i="35"/>
  <c r="X314" i="35"/>
  <c r="V282" i="35"/>
  <c r="X282" i="35"/>
  <c r="V270" i="35"/>
  <c r="X270" i="35"/>
  <c r="V262" i="35"/>
  <c r="X262" i="35"/>
  <c r="V254" i="35"/>
  <c r="X254" i="35"/>
  <c r="V242" i="35"/>
  <c r="X242" i="35"/>
  <c r="V230" i="35"/>
  <c r="X230" i="35"/>
  <c r="V206" i="35"/>
  <c r="X206" i="35"/>
  <c r="V194" i="35"/>
  <c r="X194" i="35"/>
  <c r="V182" i="35"/>
  <c r="X182" i="35"/>
  <c r="V170" i="35"/>
  <c r="X170" i="35"/>
  <c r="V158" i="35"/>
  <c r="X158" i="35"/>
  <c r="V146" i="35"/>
  <c r="X146" i="35"/>
  <c r="V134" i="35"/>
  <c r="X134" i="35"/>
  <c r="V98" i="35"/>
  <c r="X98" i="35"/>
  <c r="V90" i="35"/>
  <c r="X90" i="35"/>
  <c r="V78" i="35"/>
  <c r="X78" i="35"/>
  <c r="V70" i="35"/>
  <c r="X70" i="35"/>
  <c r="V468" i="35"/>
  <c r="V416" i="35"/>
  <c r="V280" i="35"/>
  <c r="V204" i="35"/>
  <c r="V124" i="35"/>
  <c r="V487" i="35"/>
  <c r="V505" i="35"/>
  <c r="X505" i="35"/>
  <c r="V497" i="35"/>
  <c r="X497" i="35"/>
  <c r="V493" i="35"/>
  <c r="X493" i="35"/>
  <c r="V489" i="35"/>
  <c r="X489" i="35"/>
  <c r="V485" i="35"/>
  <c r="X485" i="35"/>
  <c r="V481" i="35"/>
  <c r="X481" i="35"/>
  <c r="V477" i="35"/>
  <c r="X477" i="35"/>
  <c r="V473" i="35"/>
  <c r="X473" i="35"/>
  <c r="V465" i="35"/>
  <c r="X465" i="35"/>
  <c r="V461" i="35"/>
  <c r="X461" i="35"/>
  <c r="V457" i="35"/>
  <c r="X457" i="35"/>
  <c r="V453" i="35"/>
  <c r="X453" i="35"/>
  <c r="V449" i="35"/>
  <c r="X449" i="35"/>
  <c r="V445" i="35"/>
  <c r="X445" i="35"/>
  <c r="V441" i="35"/>
  <c r="X441" i="35"/>
  <c r="V433" i="35"/>
  <c r="X433" i="35"/>
  <c r="V429" i="35"/>
  <c r="X429" i="35"/>
  <c r="V425" i="35"/>
  <c r="X425" i="35"/>
  <c r="V421" i="35"/>
  <c r="X421" i="35"/>
  <c r="V417" i="35"/>
  <c r="X417" i="35"/>
  <c r="V413" i="35"/>
  <c r="X413" i="35"/>
  <c r="V409" i="35"/>
  <c r="X409" i="35"/>
  <c r="V401" i="35"/>
  <c r="X401" i="35"/>
  <c r="V397" i="35"/>
  <c r="X397" i="35"/>
  <c r="V393" i="35"/>
  <c r="X393" i="35"/>
  <c r="V389" i="35"/>
  <c r="X389" i="35"/>
  <c r="V385" i="35"/>
  <c r="X385" i="35"/>
  <c r="V381" i="35"/>
  <c r="X381" i="35"/>
  <c r="V377" i="35"/>
  <c r="X377" i="35"/>
  <c r="V369" i="35"/>
  <c r="X369" i="35"/>
  <c r="V365" i="35"/>
  <c r="X365" i="35"/>
  <c r="V361" i="35"/>
  <c r="X361" i="35"/>
  <c r="V357" i="35"/>
  <c r="X357" i="35"/>
  <c r="V353" i="35"/>
  <c r="X353" i="35"/>
  <c r="V349" i="35"/>
  <c r="X349" i="35"/>
  <c r="V345" i="35"/>
  <c r="X345" i="35"/>
  <c r="V341" i="35"/>
  <c r="X341" i="35"/>
  <c r="V337" i="35"/>
  <c r="X337" i="35"/>
  <c r="V333" i="35"/>
  <c r="X333" i="35"/>
  <c r="V329" i="35"/>
  <c r="X329" i="35"/>
  <c r="V325" i="35"/>
  <c r="X325" i="35"/>
  <c r="V317" i="35"/>
  <c r="X317" i="35"/>
  <c r="V313" i="35"/>
  <c r="X313" i="35"/>
  <c r="V309" i="35"/>
  <c r="X309" i="35"/>
  <c r="V305" i="35"/>
  <c r="X305" i="35"/>
  <c r="V301" i="35"/>
  <c r="X301" i="35"/>
  <c r="V297" i="35"/>
  <c r="X297" i="35"/>
  <c r="V293" i="35"/>
  <c r="X293" i="35"/>
  <c r="V289" i="35"/>
  <c r="X289" i="35"/>
  <c r="V285" i="35"/>
  <c r="X285" i="35"/>
  <c r="V281" i="35"/>
  <c r="X281" i="35"/>
  <c r="V277" i="35"/>
  <c r="X277" i="35"/>
  <c r="V273" i="35"/>
  <c r="X273" i="35"/>
  <c r="V265" i="35"/>
  <c r="X265" i="35"/>
  <c r="V261" i="35"/>
  <c r="X261" i="35"/>
  <c r="V257" i="35"/>
  <c r="X257" i="35"/>
  <c r="V253" i="35"/>
  <c r="X253" i="35"/>
  <c r="V249" i="35"/>
  <c r="X249" i="35"/>
  <c r="V245" i="35"/>
  <c r="X245" i="35"/>
  <c r="V241" i="35"/>
  <c r="X241" i="35"/>
  <c r="V233" i="35"/>
  <c r="X233" i="35"/>
  <c r="V229" i="35"/>
  <c r="X229" i="35"/>
  <c r="V225" i="35"/>
  <c r="X225" i="35"/>
  <c r="V221" i="35"/>
  <c r="X221" i="35"/>
  <c r="V213" i="35"/>
  <c r="X213" i="35"/>
  <c r="V209" i="35"/>
  <c r="X209" i="35"/>
  <c r="V205" i="35"/>
  <c r="X205" i="35"/>
  <c r="V201" i="35"/>
  <c r="X201" i="35"/>
  <c r="V197" i="35"/>
  <c r="X197" i="35"/>
  <c r="V193" i="35"/>
  <c r="X193" i="35"/>
  <c r="V189" i="35"/>
  <c r="X189" i="35"/>
  <c r="V181" i="35"/>
  <c r="X181" i="35"/>
  <c r="V177" i="35"/>
  <c r="X177" i="35"/>
  <c r="V173" i="35"/>
  <c r="X173" i="35"/>
  <c r="V169" i="35"/>
  <c r="X169" i="35"/>
  <c r="V165" i="35"/>
  <c r="X165" i="35"/>
  <c r="V161" i="35"/>
  <c r="X161" i="35"/>
  <c r="V157" i="35"/>
  <c r="X157" i="35"/>
  <c r="V149" i="35"/>
  <c r="X149" i="35"/>
  <c r="V145" i="35"/>
  <c r="X145" i="35"/>
  <c r="V141" i="35"/>
  <c r="X141" i="35"/>
  <c r="V137" i="35"/>
  <c r="X137" i="35"/>
  <c r="V133" i="35"/>
  <c r="X133" i="35"/>
  <c r="V129" i="35"/>
  <c r="X129" i="35"/>
  <c r="V125" i="35"/>
  <c r="X125" i="35"/>
  <c r="V121" i="35"/>
  <c r="X121" i="35"/>
  <c r="V117" i="35"/>
  <c r="X117" i="35"/>
  <c r="V109" i="35"/>
  <c r="X109" i="35"/>
  <c r="V105" i="35"/>
  <c r="X105" i="35"/>
  <c r="V101" i="35"/>
  <c r="X101" i="35"/>
  <c r="V97" i="35"/>
  <c r="X97" i="35"/>
  <c r="V89" i="35"/>
  <c r="X89" i="35"/>
  <c r="V85" i="35"/>
  <c r="X85" i="35"/>
  <c r="V81" i="35"/>
  <c r="X81" i="35"/>
  <c r="V77" i="35"/>
  <c r="X77" i="35"/>
  <c r="V73" i="35"/>
  <c r="X73" i="35"/>
  <c r="V69" i="35"/>
  <c r="X69" i="35"/>
  <c r="V65" i="35"/>
  <c r="X65" i="35"/>
  <c r="V57" i="35"/>
  <c r="X57" i="35"/>
  <c r="AI252" i="35"/>
  <c r="AI256" i="35"/>
  <c r="AI260" i="35"/>
  <c r="AI467" i="35"/>
  <c r="AG468" i="35"/>
  <c r="AI470" i="35"/>
  <c r="AI471" i="35"/>
  <c r="AG472" i="35"/>
  <c r="AI474" i="35"/>
  <c r="AI475" i="35"/>
  <c r="AG476" i="35"/>
  <c r="AI478" i="35"/>
  <c r="AI479" i="35"/>
  <c r="AG480" i="35"/>
  <c r="AI482" i="35"/>
  <c r="AI495" i="35"/>
  <c r="AG496" i="35"/>
  <c r="AI498" i="35"/>
  <c r="AW14" i="35"/>
  <c r="AW19" i="35"/>
  <c r="AW30" i="35"/>
  <c r="AW35" i="35"/>
  <c r="AW46" i="35"/>
  <c r="AW51" i="35"/>
  <c r="AW62" i="35"/>
  <c r="AW67" i="35"/>
  <c r="AW71" i="35"/>
  <c r="AW75" i="35"/>
  <c r="AW79" i="35"/>
  <c r="AW83" i="35"/>
  <c r="AW87" i="35"/>
  <c r="AW91" i="35"/>
  <c r="AW95" i="35"/>
  <c r="AW99" i="35"/>
  <c r="AW103" i="35"/>
  <c r="AU104" i="35"/>
  <c r="AW107" i="35"/>
  <c r="AU108" i="35"/>
  <c r="AW111" i="35"/>
  <c r="AU112" i="35"/>
  <c r="AW115" i="35"/>
  <c r="AU116" i="35"/>
  <c r="AW119" i="35"/>
  <c r="AU120" i="35"/>
  <c r="AW123" i="35"/>
  <c r="AU124" i="35"/>
  <c r="AW127" i="35"/>
  <c r="AU128" i="35"/>
  <c r="AW131" i="35"/>
  <c r="AU132" i="35"/>
  <c r="AW135" i="35"/>
  <c r="AU136" i="35"/>
  <c r="AU140" i="35"/>
  <c r="AU144" i="35"/>
  <c r="AU148" i="35"/>
  <c r="AU152" i="35"/>
  <c r="AU156" i="35"/>
  <c r="AU160" i="35"/>
  <c r="AU184" i="35"/>
  <c r="AW185" i="35"/>
  <c r="AU186" i="35"/>
  <c r="AU208" i="35"/>
  <c r="AW209" i="35"/>
  <c r="AU210" i="35"/>
  <c r="AU224" i="35"/>
  <c r="AW225" i="35"/>
  <c r="AU226" i="35"/>
  <c r="AU240" i="35"/>
  <c r="AW241" i="35"/>
  <c r="AU242" i="35"/>
  <c r="AW245" i="35"/>
  <c r="AU246" i="35"/>
  <c r="AW249" i="35"/>
  <c r="AU250" i="35"/>
  <c r="AW253" i="35"/>
  <c r="AU254" i="35"/>
  <c r="AU257" i="35"/>
  <c r="AW258" i="35"/>
  <c r="AU259" i="35"/>
  <c r="AW260" i="35"/>
  <c r="AU261" i="35"/>
  <c r="AW262" i="35"/>
  <c r="AU263" i="35"/>
  <c r="AU287" i="35"/>
  <c r="AW288" i="35"/>
  <c r="AU289" i="35"/>
  <c r="AU303" i="35"/>
  <c r="AW304" i="35"/>
  <c r="AU305" i="35"/>
  <c r="AU319" i="35"/>
  <c r="AW320" i="35"/>
  <c r="AU321" i="35"/>
  <c r="AU323" i="35"/>
  <c r="AW324" i="35"/>
  <c r="AU325" i="35"/>
  <c r="AU331" i="35"/>
  <c r="AW332" i="35"/>
  <c r="AU333" i="35"/>
  <c r="AU341" i="35"/>
  <c r="AU180" i="35"/>
  <c r="AW181" i="35"/>
  <c r="AU182" i="35"/>
  <c r="AU204" i="35"/>
  <c r="AW205" i="35"/>
  <c r="AU206" i="35"/>
  <c r="AU220" i="35"/>
  <c r="AW221" i="35"/>
  <c r="AU222" i="35"/>
  <c r="AU236" i="35"/>
  <c r="AW237" i="35"/>
  <c r="AU238" i="35"/>
  <c r="AW264" i="35"/>
  <c r="AU265" i="35"/>
  <c r="AW266" i="35"/>
  <c r="AU267" i="35"/>
  <c r="AW268" i="35"/>
  <c r="AU269" i="35"/>
  <c r="AW270" i="35"/>
  <c r="AU271" i="35"/>
  <c r="AW272" i="35"/>
  <c r="AU273" i="35"/>
  <c r="AW274" i="35"/>
  <c r="AU275" i="35"/>
  <c r="AW276" i="35"/>
  <c r="AU277" i="35"/>
  <c r="AW278" i="35"/>
  <c r="AU279" i="35"/>
  <c r="AU283" i="35"/>
  <c r="AW284" i="35"/>
  <c r="AU285" i="35"/>
  <c r="AU299" i="35"/>
  <c r="AW300" i="35"/>
  <c r="AU301" i="35"/>
  <c r="AU315" i="35"/>
  <c r="AW316" i="35"/>
  <c r="AU317" i="35"/>
  <c r="AU327" i="35"/>
  <c r="AW328" i="35"/>
  <c r="AU329" i="35"/>
  <c r="AU335" i="35"/>
  <c r="AW336" i="35"/>
  <c r="AU337" i="35"/>
  <c r="AG21" i="35"/>
  <c r="AG24" i="35"/>
  <c r="AG28" i="35"/>
  <c r="AG32" i="35"/>
  <c r="AG36" i="35"/>
  <c r="AI40" i="35"/>
  <c r="AG41" i="35"/>
  <c r="AI56" i="35"/>
  <c r="AG57" i="35"/>
  <c r="AI72" i="35"/>
  <c r="AG73" i="35"/>
  <c r="AI88" i="35"/>
  <c r="AG96" i="35"/>
  <c r="AG104" i="35"/>
  <c r="AI125" i="35"/>
  <c r="AG126" i="35"/>
  <c r="AI141" i="35"/>
  <c r="AG142" i="35"/>
  <c r="AI157" i="35"/>
  <c r="AG158" i="35"/>
  <c r="AI173" i="35"/>
  <c r="AG174" i="35"/>
  <c r="AI187" i="35"/>
  <c r="AG188" i="35"/>
  <c r="AI203" i="35"/>
  <c r="AG204" i="35"/>
  <c r="AG217" i="35"/>
  <c r="AG221" i="35"/>
  <c r="AG225" i="35"/>
  <c r="AG229" i="35"/>
  <c r="AG233" i="35"/>
  <c r="AG237" i="35"/>
  <c r="AI239" i="35"/>
  <c r="AG240" i="35"/>
  <c r="AI243" i="35"/>
  <c r="AG244" i="35"/>
  <c r="AI247" i="35"/>
  <c r="AG248" i="35"/>
  <c r="AI275" i="35"/>
  <c r="AG276" i="35"/>
  <c r="AI277" i="35"/>
  <c r="AG278" i="35"/>
  <c r="AI279" i="35"/>
  <c r="AG280" i="35"/>
  <c r="AI281" i="35"/>
  <c r="AG282" i="35"/>
  <c r="AI283" i="35"/>
  <c r="AG284" i="35"/>
  <c r="AI285" i="35"/>
  <c r="AG286" i="35"/>
  <c r="AG296" i="35"/>
  <c r="AI297" i="35"/>
  <c r="AG298" i="35"/>
  <c r="AG312" i="35"/>
  <c r="AI313" i="35"/>
  <c r="AG314" i="35"/>
  <c r="AG336" i="35"/>
  <c r="AI337" i="35"/>
  <c r="AG338" i="35"/>
  <c r="AG339" i="35"/>
  <c r="AG343" i="35"/>
  <c r="AG345" i="35"/>
  <c r="AI348" i="35"/>
  <c r="AG349" i="35"/>
  <c r="AI350" i="35"/>
  <c r="AG351" i="35"/>
  <c r="AG353" i="35"/>
  <c r="AI356" i="35"/>
  <c r="AG357" i="35"/>
  <c r="AI358" i="35"/>
  <c r="AG359" i="35"/>
  <c r="AG363" i="35"/>
  <c r="AG367" i="35"/>
  <c r="AG371" i="35"/>
  <c r="AG375" i="35"/>
  <c r="AG379" i="35"/>
  <c r="AG383" i="35"/>
  <c r="AG387" i="35"/>
  <c r="AG391" i="35"/>
  <c r="AG395" i="35"/>
  <c r="AG399" i="35"/>
  <c r="AG403" i="35"/>
  <c r="AG407" i="35"/>
  <c r="AG411" i="35"/>
  <c r="AG425" i="35"/>
  <c r="AG433" i="35"/>
  <c r="AG443" i="35"/>
  <c r="AI444" i="35"/>
  <c r="AG445" i="35"/>
  <c r="AI448" i="35"/>
  <c r="AG488" i="35"/>
  <c r="AG491" i="35"/>
  <c r="AG504" i="35"/>
  <c r="AW22" i="35"/>
  <c r="AU23" i="35"/>
  <c r="AW38" i="35"/>
  <c r="AU39" i="35"/>
  <c r="AW54" i="35"/>
  <c r="AU55" i="35"/>
  <c r="AU70" i="35"/>
  <c r="AW343" i="35"/>
  <c r="AW344" i="35"/>
  <c r="AI52" i="35"/>
  <c r="AI68" i="35"/>
  <c r="AI84" i="35"/>
  <c r="AI121" i="35"/>
  <c r="AI137" i="35"/>
  <c r="AI153" i="35"/>
  <c r="AI169" i="35"/>
  <c r="AI183" i="35"/>
  <c r="AI199" i="35"/>
  <c r="AG241" i="35"/>
  <c r="AG245" i="35"/>
  <c r="AG249" i="35"/>
  <c r="AI251" i="35"/>
  <c r="AI255" i="35"/>
  <c r="AI259" i="35"/>
  <c r="AI263" i="35"/>
  <c r="AI287" i="35"/>
  <c r="AG288" i="35"/>
  <c r="AI289" i="35"/>
  <c r="AG290" i="35"/>
  <c r="AG292" i="35"/>
  <c r="AI293" i="35"/>
  <c r="AG294" i="35"/>
  <c r="AG308" i="35"/>
  <c r="AI309" i="35"/>
  <c r="AG310" i="35"/>
  <c r="AG332" i="35"/>
  <c r="AI333" i="35"/>
  <c r="AG334" i="35"/>
  <c r="AG340" i="35"/>
  <c r="AG341" i="35"/>
  <c r="AI360" i="35"/>
  <c r="AG361" i="35"/>
  <c r="AI364" i="35"/>
  <c r="AG365" i="35"/>
  <c r="AI368" i="35"/>
  <c r="AG369" i="35"/>
  <c r="AI372" i="35"/>
  <c r="AG373" i="35"/>
  <c r="AI376" i="35"/>
  <c r="AG377" i="35"/>
  <c r="AI380" i="35"/>
  <c r="AG381" i="35"/>
  <c r="AI384" i="35"/>
  <c r="AG385" i="35"/>
  <c r="AI388" i="35"/>
  <c r="AG389" i="35"/>
  <c r="AI392" i="35"/>
  <c r="AG393" i="35"/>
  <c r="AI396" i="35"/>
  <c r="AG397" i="35"/>
  <c r="AI400" i="35"/>
  <c r="AG401" i="35"/>
  <c r="AI404" i="35"/>
  <c r="AG405" i="35"/>
  <c r="AI408" i="35"/>
  <c r="AG409" i="35"/>
  <c r="AI412" i="35"/>
  <c r="AG413" i="35"/>
  <c r="AG423" i="35"/>
  <c r="AG431" i="35"/>
  <c r="AG439" i="35"/>
  <c r="AI440" i="35"/>
  <c r="AG441" i="35"/>
  <c r="AG460" i="35"/>
  <c r="AG463" i="35"/>
  <c r="AG464" i="35"/>
  <c r="AG492" i="35"/>
  <c r="AW18" i="35"/>
  <c r="AW34" i="35"/>
  <c r="AW50" i="35"/>
  <c r="AW66" i="35"/>
  <c r="AW74" i="35"/>
  <c r="AW78" i="35"/>
  <c r="AW82" i="35"/>
  <c r="AW86" i="35"/>
  <c r="AW90" i="35"/>
  <c r="AW94" i="35"/>
  <c r="AW98" i="35"/>
  <c r="AW102" i="35"/>
  <c r="AW106" i="35"/>
  <c r="AW110" i="35"/>
  <c r="AW114" i="35"/>
  <c r="AW118" i="35"/>
  <c r="AW122" i="35"/>
  <c r="AW126" i="35"/>
  <c r="AW130" i="35"/>
  <c r="AW134" i="35"/>
  <c r="AW351" i="35"/>
  <c r="AW367" i="35"/>
  <c r="AU373" i="35"/>
  <c r="AU377" i="35"/>
  <c r="AU394" i="35"/>
  <c r="AU402" i="35"/>
  <c r="AW447" i="35"/>
  <c r="AU448" i="35"/>
  <c r="AW450" i="35"/>
  <c r="AW451" i="35"/>
  <c r="AU452" i="35"/>
  <c r="AU464" i="35"/>
  <c r="AU480" i="35"/>
  <c r="AW496" i="35"/>
  <c r="AU497" i="35"/>
  <c r="AW499" i="35"/>
  <c r="BK8" i="35"/>
  <c r="BI9" i="35"/>
  <c r="BK10" i="35"/>
  <c r="BK15" i="35"/>
  <c r="BI16" i="35"/>
  <c r="BK19" i="35"/>
  <c r="BI20" i="35"/>
  <c r="BK23" i="35"/>
  <c r="BI24" i="35"/>
  <c r="BK27" i="35"/>
  <c r="BI28" i="35"/>
  <c r="BK31" i="35"/>
  <c r="BI32" i="35"/>
  <c r="BK34" i="35"/>
  <c r="BK38" i="35"/>
  <c r="BK42" i="35"/>
  <c r="BK46" i="35"/>
  <c r="BK50" i="35"/>
  <c r="BK54" i="35"/>
  <c r="BK58" i="35"/>
  <c r="BK62" i="35"/>
  <c r="BK66" i="35"/>
  <c r="BK70" i="35"/>
  <c r="BI300" i="35"/>
  <c r="BI308" i="35"/>
  <c r="BI312" i="35"/>
  <c r="BI316" i="35"/>
  <c r="BK432" i="35"/>
  <c r="BK440" i="35"/>
  <c r="BK447" i="35"/>
  <c r="BI450" i="35"/>
  <c r="BK452" i="35"/>
  <c r="BK455" i="35"/>
  <c r="BK463" i="35"/>
  <c r="BI464" i="35"/>
  <c r="BI468" i="35"/>
  <c r="BI472" i="35"/>
  <c r="BI476" i="35"/>
  <c r="BI483" i="35"/>
  <c r="BI488" i="35"/>
  <c r="BI500" i="35"/>
  <c r="BI504" i="35"/>
  <c r="BW9" i="35"/>
  <c r="BW17" i="35"/>
  <c r="BW25" i="35"/>
  <c r="BW35" i="35"/>
  <c r="BY36" i="35"/>
  <c r="BW37" i="35"/>
  <c r="BW51" i="35"/>
  <c r="BY52" i="35"/>
  <c r="BW53" i="35"/>
  <c r="BW67" i="35"/>
  <c r="BY68" i="35"/>
  <c r="BW69" i="35"/>
  <c r="BW83" i="35"/>
  <c r="BY84" i="35"/>
  <c r="BW85" i="35"/>
  <c r="BW132" i="35"/>
  <c r="BY132" i="35"/>
  <c r="BI207" i="35"/>
  <c r="BI215" i="35"/>
  <c r="BI223" i="35"/>
  <c r="BI231" i="35"/>
  <c r="BI239" i="35"/>
  <c r="BI247" i="35"/>
  <c r="BI255" i="35"/>
  <c r="BI263" i="35"/>
  <c r="BI320" i="35"/>
  <c r="BI328" i="35"/>
  <c r="BI336" i="35"/>
  <c r="BI344" i="35"/>
  <c r="BI352" i="35"/>
  <c r="BK373" i="35"/>
  <c r="BI374" i="35"/>
  <c r="BK375" i="35"/>
  <c r="BI376" i="35"/>
  <c r="BI380" i="35"/>
  <c r="BI384" i="35"/>
  <c r="BI388" i="35"/>
  <c r="BI484" i="35"/>
  <c r="BK495" i="35"/>
  <c r="BI496" i="35"/>
  <c r="BW15" i="35"/>
  <c r="BW23" i="35"/>
  <c r="BW31" i="35"/>
  <c r="BY32" i="35"/>
  <c r="BW33" i="35"/>
  <c r="BW47" i="35"/>
  <c r="BY48" i="35"/>
  <c r="BW49" i="35"/>
  <c r="BW63" i="35"/>
  <c r="BY64" i="35"/>
  <c r="BW65" i="35"/>
  <c r="BW79" i="35"/>
  <c r="BY80" i="35"/>
  <c r="BW81" i="35"/>
  <c r="BW95" i="35"/>
  <c r="BY96" i="35"/>
  <c r="BW97" i="35"/>
  <c r="BW99" i="35"/>
  <c r="BY100" i="35"/>
  <c r="BW101" i="35"/>
  <c r="BW103" i="35"/>
  <c r="BY104" i="35"/>
  <c r="BW105" i="35"/>
  <c r="BW107" i="35"/>
  <c r="BY108" i="35"/>
  <c r="BW109" i="35"/>
  <c r="BW111" i="35"/>
  <c r="BY112" i="35"/>
  <c r="BW113" i="35"/>
  <c r="BY116" i="35"/>
  <c r="BY120" i="35"/>
  <c r="BY124" i="35"/>
  <c r="BY128" i="35"/>
  <c r="BW144" i="35"/>
  <c r="BY144" i="35"/>
  <c r="BW148" i="35"/>
  <c r="BY148" i="35"/>
  <c r="AW359" i="35"/>
  <c r="AU360" i="35"/>
  <c r="AU380" i="35"/>
  <c r="AU386" i="35"/>
  <c r="AU398" i="35"/>
  <c r="AU406" i="35"/>
  <c r="AU414" i="35"/>
  <c r="AU422" i="35"/>
  <c r="AU430" i="35"/>
  <c r="AU438" i="35"/>
  <c r="AU442" i="35"/>
  <c r="AU446" i="35"/>
  <c r="AU460" i="35"/>
  <c r="AU472" i="35"/>
  <c r="AU505" i="35"/>
  <c r="BK102" i="35"/>
  <c r="BK110" i="35"/>
  <c r="BI111" i="35"/>
  <c r="BI117" i="35"/>
  <c r="BI119" i="35"/>
  <c r="BI137" i="35"/>
  <c r="BI141" i="35"/>
  <c r="BI145" i="35"/>
  <c r="BI149" i="35"/>
  <c r="BI153" i="35"/>
  <c r="BI157" i="35"/>
  <c r="BI161" i="35"/>
  <c r="BI165" i="35"/>
  <c r="BI169" i="35"/>
  <c r="BI173" i="35"/>
  <c r="BI177" i="35"/>
  <c r="BI181" i="35"/>
  <c r="BI185" i="35"/>
  <c r="BI189" i="35"/>
  <c r="BI193" i="35"/>
  <c r="BI197" i="35"/>
  <c r="BI201" i="35"/>
  <c r="BI205" i="35"/>
  <c r="BI221" i="35"/>
  <c r="BI229" i="35"/>
  <c r="BI237" i="35"/>
  <c r="BI245" i="35"/>
  <c r="BI253" i="35"/>
  <c r="BI261" i="35"/>
  <c r="BK264" i="35"/>
  <c r="BI265" i="35"/>
  <c r="BK266" i="35"/>
  <c r="BI267" i="35"/>
  <c r="BK268" i="35"/>
  <c r="BI269" i="35"/>
  <c r="BI275" i="35"/>
  <c r="BI277" i="35"/>
  <c r="BK278" i="35"/>
  <c r="BI279" i="35"/>
  <c r="BI281" i="35"/>
  <c r="BK282" i="35"/>
  <c r="BI283" i="35"/>
  <c r="BI285" i="35"/>
  <c r="BK286" i="35"/>
  <c r="BI287" i="35"/>
  <c r="BI289" i="35"/>
  <c r="BK290" i="35"/>
  <c r="BI291" i="35"/>
  <c r="BI293" i="35"/>
  <c r="BK294" i="35"/>
  <c r="BI295" i="35"/>
  <c r="BI326" i="35"/>
  <c r="BI334" i="35"/>
  <c r="BI342" i="35"/>
  <c r="BI350" i="35"/>
  <c r="BK353" i="35"/>
  <c r="BI354" i="35"/>
  <c r="BK355" i="35"/>
  <c r="BI368" i="35"/>
  <c r="BK377" i="35"/>
  <c r="BI378" i="35"/>
  <c r="BK381" i="35"/>
  <c r="BI382" i="35"/>
  <c r="BK385" i="35"/>
  <c r="BI386" i="35"/>
  <c r="BK389" i="35"/>
  <c r="BI390" i="35"/>
  <c r="BK393" i="35"/>
  <c r="BI394" i="35"/>
  <c r="BK397" i="35"/>
  <c r="BI398" i="35"/>
  <c r="BK401" i="35"/>
  <c r="BI402" i="35"/>
  <c r="BK405" i="35"/>
  <c r="BI406" i="35"/>
  <c r="BK409" i="35"/>
  <c r="BI410" i="35"/>
  <c r="BI418" i="35"/>
  <c r="BI426" i="35"/>
  <c r="BK429" i="35"/>
  <c r="BI430" i="35"/>
  <c r="BI436" i="35"/>
  <c r="BI444" i="35"/>
  <c r="BK458" i="35"/>
  <c r="BI459" i="35"/>
  <c r="BK462" i="35"/>
  <c r="BW13" i="35"/>
  <c r="BW21" i="35"/>
  <c r="BW43" i="35"/>
  <c r="BW75" i="35"/>
  <c r="BY76" i="35"/>
  <c r="BW77" i="35"/>
  <c r="BY133" i="35"/>
  <c r="BW133" i="35"/>
  <c r="AU412" i="35"/>
  <c r="AU420" i="35"/>
  <c r="AU428" i="35"/>
  <c r="AU436" i="35"/>
  <c r="AW439" i="35"/>
  <c r="AU440" i="35"/>
  <c r="AW443" i="35"/>
  <c r="AU444" i="35"/>
  <c r="AU476" i="35"/>
  <c r="AW487" i="35"/>
  <c r="AU488" i="35"/>
  <c r="AW495" i="35"/>
  <c r="BK14" i="35"/>
  <c r="BK18" i="35"/>
  <c r="BK22" i="35"/>
  <c r="BK26" i="35"/>
  <c r="BK30" i="35"/>
  <c r="BK112" i="35"/>
  <c r="BI115" i="35"/>
  <c r="BK122" i="35"/>
  <c r="BI123" i="35"/>
  <c r="BK124" i="35"/>
  <c r="BI135" i="35"/>
  <c r="BK138" i="35"/>
  <c r="BI139" i="35"/>
  <c r="BK142" i="35"/>
  <c r="BI143" i="35"/>
  <c r="BK146" i="35"/>
  <c r="BI147" i="35"/>
  <c r="BK150" i="35"/>
  <c r="BI151" i="35"/>
  <c r="BK154" i="35"/>
  <c r="BI155" i="35"/>
  <c r="BK158" i="35"/>
  <c r="BI159" i="35"/>
  <c r="BK162" i="35"/>
  <c r="BI163" i="35"/>
  <c r="BK166" i="35"/>
  <c r="BI167" i="35"/>
  <c r="BK170" i="35"/>
  <c r="BI171" i="35"/>
  <c r="BK174" i="35"/>
  <c r="BI175" i="35"/>
  <c r="BK178" i="35"/>
  <c r="BI179" i="35"/>
  <c r="BK182" i="35"/>
  <c r="BI183" i="35"/>
  <c r="BK186" i="35"/>
  <c r="BI187" i="35"/>
  <c r="BK190" i="35"/>
  <c r="BI191" i="35"/>
  <c r="BK194" i="35"/>
  <c r="BI195" i="35"/>
  <c r="BK198" i="35"/>
  <c r="BI199" i="35"/>
  <c r="BI243" i="35"/>
  <c r="BK270" i="35"/>
  <c r="BI273" i="35"/>
  <c r="BI416" i="35"/>
  <c r="BI424" i="35"/>
  <c r="BK431" i="35"/>
  <c r="BI434" i="35"/>
  <c r="BK437" i="35"/>
  <c r="BI438" i="35"/>
  <c r="BK439" i="35"/>
  <c r="BI442" i="35"/>
  <c r="BK445" i="35"/>
  <c r="BI446" i="35"/>
  <c r="BK454" i="35"/>
  <c r="BI460" i="35"/>
  <c r="BY145" i="35"/>
  <c r="BW145" i="35"/>
  <c r="BY149" i="35"/>
  <c r="BW149" i="35"/>
  <c r="BW154" i="35"/>
  <c r="BY154" i="35"/>
  <c r="BY237" i="35"/>
  <c r="BW245" i="35"/>
  <c r="BW261" i="35"/>
  <c r="BW277" i="35"/>
  <c r="BW293" i="35"/>
  <c r="BW301" i="35"/>
  <c r="BW311" i="35"/>
  <c r="BY312" i="35"/>
  <c r="BW313" i="35"/>
  <c r="BY337" i="35"/>
  <c r="BW337" i="35"/>
  <c r="BY342" i="35"/>
  <c r="BW357" i="35"/>
  <c r="BY357" i="35"/>
  <c r="BW362" i="35"/>
  <c r="BY393" i="35"/>
  <c r="BW393" i="35"/>
  <c r="BW397" i="35"/>
  <c r="BY411" i="35"/>
  <c r="BW411" i="35"/>
  <c r="BY454" i="35"/>
  <c r="BY472" i="35"/>
  <c r="BW472" i="35"/>
  <c r="BY480" i="35"/>
  <c r="BW480" i="35"/>
  <c r="BY488" i="35"/>
  <c r="BW488" i="35"/>
  <c r="BY496" i="35"/>
  <c r="BW496" i="35"/>
  <c r="BY504" i="35"/>
  <c r="BW504" i="35"/>
  <c r="CM8" i="35"/>
  <c r="CK8" i="35"/>
  <c r="CM16" i="35"/>
  <c r="CK16" i="35"/>
  <c r="CM24" i="35"/>
  <c r="CK24" i="35"/>
  <c r="CM32" i="35"/>
  <c r="CK32" i="35"/>
  <c r="CM40" i="35"/>
  <c r="CK40" i="35"/>
  <c r="CM48" i="35"/>
  <c r="CK48" i="35"/>
  <c r="CM56" i="35"/>
  <c r="CK56" i="35"/>
  <c r="CM64" i="35"/>
  <c r="CK64" i="35"/>
  <c r="CM201" i="35"/>
  <c r="CK201" i="35"/>
  <c r="CK203" i="35"/>
  <c r="CM203" i="35"/>
  <c r="CK337" i="35"/>
  <c r="CM337" i="35"/>
  <c r="CM347" i="35"/>
  <c r="CK347" i="35"/>
  <c r="CK437" i="35"/>
  <c r="CM437" i="35"/>
  <c r="DA28" i="35"/>
  <c r="CY28" i="35"/>
  <c r="DA30" i="35"/>
  <c r="CY30" i="35"/>
  <c r="DA70" i="35"/>
  <c r="CY70" i="35"/>
  <c r="DA72" i="35"/>
  <c r="CY72" i="35"/>
  <c r="DA188" i="35"/>
  <c r="CY188" i="35"/>
  <c r="DA199" i="35"/>
  <c r="CY199" i="35"/>
  <c r="DA271" i="35"/>
  <c r="CY271" i="35"/>
  <c r="DA273" i="35"/>
  <c r="CY273" i="35"/>
  <c r="DA303" i="35"/>
  <c r="CY303" i="35"/>
  <c r="DA305" i="35"/>
  <c r="CY305" i="35"/>
  <c r="DA315" i="35"/>
  <c r="CY315" i="35"/>
  <c r="CY354" i="35"/>
  <c r="DA354" i="35"/>
  <c r="CY362" i="35"/>
  <c r="DA362" i="35"/>
  <c r="DA373" i="35"/>
  <c r="CY373" i="35"/>
  <c r="CY410" i="35"/>
  <c r="DA410" i="35"/>
  <c r="CY412" i="35"/>
  <c r="DA412" i="35"/>
  <c r="CY414" i="35"/>
  <c r="DA414" i="35"/>
  <c r="CY416" i="35"/>
  <c r="DA416" i="35"/>
  <c r="CY418" i="35"/>
  <c r="DA418" i="35"/>
  <c r="DM418" i="35"/>
  <c r="DO418" i="35"/>
  <c r="DO422" i="35"/>
  <c r="DM422" i="35"/>
  <c r="EC13" i="35"/>
  <c r="EA13" i="35"/>
  <c r="EC21" i="35"/>
  <c r="EA21" i="35"/>
  <c r="EC29" i="35"/>
  <c r="EA29" i="35"/>
  <c r="EC37" i="35"/>
  <c r="EA37" i="35"/>
  <c r="EC45" i="35"/>
  <c r="EA45" i="35"/>
  <c r="EC53" i="35"/>
  <c r="EA53" i="35"/>
  <c r="EC69" i="35"/>
  <c r="EA69" i="35"/>
  <c r="EC220" i="35"/>
  <c r="EA220" i="35"/>
  <c r="EA222" i="35"/>
  <c r="EC222" i="35"/>
  <c r="EC224" i="35"/>
  <c r="EA224" i="35"/>
  <c r="EA226" i="35"/>
  <c r="EC226" i="35"/>
  <c r="EC228" i="35"/>
  <c r="EA228" i="35"/>
  <c r="EA230" i="35"/>
  <c r="EC230" i="35"/>
  <c r="EC232" i="35"/>
  <c r="EA232" i="35"/>
  <c r="EA234" i="35"/>
  <c r="EC234" i="35"/>
  <c r="BW159" i="35"/>
  <c r="BY160" i="35"/>
  <c r="BW161" i="35"/>
  <c r="BW163" i="35"/>
  <c r="BY166" i="35"/>
  <c r="BW167" i="35"/>
  <c r="BY168" i="35"/>
  <c r="BW169" i="35"/>
  <c r="BW171" i="35"/>
  <c r="BY174" i="35"/>
  <c r="BW175" i="35"/>
  <c r="BY176" i="35"/>
  <c r="BW177" i="35"/>
  <c r="BW179" i="35"/>
  <c r="BY182" i="35"/>
  <c r="BW183" i="35"/>
  <c r="BY184" i="35"/>
  <c r="BW185" i="35"/>
  <c r="BW187" i="35"/>
  <c r="BY188" i="35"/>
  <c r="BW189" i="35"/>
  <c r="BW191" i="35"/>
  <c r="BY192" i="35"/>
  <c r="BW193" i="35"/>
  <c r="BW195" i="35"/>
  <c r="BY196" i="35"/>
  <c r="BW197" i="35"/>
  <c r="BW199" i="35"/>
  <c r="BY200" i="35"/>
  <c r="BW201" i="35"/>
  <c r="BW203" i="35"/>
  <c r="BY204" i="35"/>
  <c r="BW205" i="35"/>
  <c r="BW259" i="35"/>
  <c r="BW267" i="35"/>
  <c r="BW336" i="35"/>
  <c r="BY336" i="35"/>
  <c r="BW373" i="35"/>
  <c r="BY373" i="35"/>
  <c r="BW387" i="35"/>
  <c r="BW413" i="35"/>
  <c r="BY420" i="35"/>
  <c r="BW420" i="35"/>
  <c r="BY428" i="35"/>
  <c r="BW428" i="35"/>
  <c r="CM126" i="35"/>
  <c r="CK126" i="35"/>
  <c r="CM128" i="35"/>
  <c r="CK128" i="35"/>
  <c r="CM130" i="35"/>
  <c r="CK130" i="35"/>
  <c r="CK155" i="35"/>
  <c r="CM155" i="35"/>
  <c r="CM197" i="35"/>
  <c r="CK197" i="35"/>
  <c r="CM225" i="35"/>
  <c r="CK225" i="35"/>
  <c r="CM249" i="35"/>
  <c r="CK249" i="35"/>
  <c r="CM252" i="35"/>
  <c r="CK252" i="35"/>
  <c r="CM260" i="35"/>
  <c r="CK260" i="35"/>
  <c r="CK330" i="35"/>
  <c r="CM330" i="35"/>
  <c r="CK451" i="35"/>
  <c r="CM451" i="35"/>
  <c r="CK475" i="35"/>
  <c r="CM475" i="35"/>
  <c r="DA173" i="35"/>
  <c r="CY173" i="35"/>
  <c r="DA211" i="35"/>
  <c r="CY211" i="35"/>
  <c r="CY370" i="35"/>
  <c r="DA370" i="35"/>
  <c r="DA387" i="35"/>
  <c r="CY387" i="35"/>
  <c r="DA389" i="35"/>
  <c r="CY389" i="35"/>
  <c r="DA437" i="35"/>
  <c r="CY437" i="35"/>
  <c r="DA445" i="35"/>
  <c r="CY445" i="35"/>
  <c r="DM106" i="35"/>
  <c r="DO106" i="35"/>
  <c r="DM110" i="35"/>
  <c r="DO110" i="35"/>
  <c r="DO119" i="35"/>
  <c r="DM119" i="35"/>
  <c r="DO121" i="35"/>
  <c r="DM121" i="35"/>
  <c r="BW135" i="35"/>
  <c r="BY136" i="35"/>
  <c r="BW139" i="35"/>
  <c r="BY140" i="35"/>
  <c r="BY146" i="35"/>
  <c r="BW229" i="35"/>
  <c r="BW231" i="35"/>
  <c r="BY232" i="35"/>
  <c r="BW233" i="35"/>
  <c r="BW273" i="35"/>
  <c r="BW281" i="35"/>
  <c r="BW289" i="35"/>
  <c r="BW297" i="35"/>
  <c r="BW305" i="35"/>
  <c r="BW319" i="35"/>
  <c r="BY320" i="35"/>
  <c r="BW321" i="35"/>
  <c r="BY335" i="35"/>
  <c r="BW335" i="35"/>
  <c r="BY344" i="35"/>
  <c r="BW344" i="35"/>
  <c r="BY348" i="35"/>
  <c r="BW348" i="35"/>
  <c r="BW353" i="35"/>
  <c r="BY353" i="35"/>
  <c r="BY377" i="35"/>
  <c r="BW395" i="35"/>
  <c r="BY403" i="35"/>
  <c r="BW403" i="35"/>
  <c r="BY468" i="35"/>
  <c r="BW468" i="35"/>
  <c r="BY476" i="35"/>
  <c r="BW476" i="35"/>
  <c r="BY484" i="35"/>
  <c r="BW484" i="35"/>
  <c r="BY492" i="35"/>
  <c r="BW492" i="35"/>
  <c r="BY500" i="35"/>
  <c r="BW500" i="35"/>
  <c r="CM78" i="35"/>
  <c r="CK78" i="35"/>
  <c r="CM82" i="35"/>
  <c r="CK82" i="35"/>
  <c r="CM86" i="35"/>
  <c r="CK86" i="35"/>
  <c r="CM90" i="35"/>
  <c r="CK90" i="35"/>
  <c r="CM94" i="35"/>
  <c r="CK94" i="35"/>
  <c r="CM98" i="35"/>
  <c r="CK98" i="35"/>
  <c r="CM102" i="35"/>
  <c r="CK102" i="35"/>
  <c r="CM106" i="35"/>
  <c r="CK106" i="35"/>
  <c r="CM110" i="35"/>
  <c r="CK110" i="35"/>
  <c r="CM116" i="35"/>
  <c r="CK116" i="35"/>
  <c r="CM204" i="35"/>
  <c r="CK204" i="35"/>
  <c r="CM221" i="35"/>
  <c r="CK221" i="35"/>
  <c r="CM245" i="35"/>
  <c r="CK245" i="35"/>
  <c r="CM357" i="35"/>
  <c r="CK357" i="35"/>
  <c r="CK433" i="35"/>
  <c r="CM433" i="35"/>
  <c r="DA12" i="35"/>
  <c r="CY12" i="35"/>
  <c r="DA14" i="35"/>
  <c r="CY14" i="35"/>
  <c r="DA44" i="35"/>
  <c r="CY44" i="35"/>
  <c r="DA46" i="35"/>
  <c r="CY46" i="35"/>
  <c r="DA142" i="35"/>
  <c r="CY142" i="35"/>
  <c r="DA144" i="35"/>
  <c r="CY144" i="35"/>
  <c r="DA164" i="35"/>
  <c r="CY164" i="35"/>
  <c r="CY192" i="35"/>
  <c r="DA192" i="35"/>
  <c r="CY206" i="35"/>
  <c r="DA206" i="35"/>
  <c r="DA245" i="35"/>
  <c r="CY245" i="35"/>
  <c r="DA247" i="35"/>
  <c r="CY247" i="35"/>
  <c r="DA249" i="35"/>
  <c r="CY249" i="35"/>
  <c r="DA287" i="35"/>
  <c r="CY287" i="35"/>
  <c r="DA289" i="35"/>
  <c r="CY289" i="35"/>
  <c r="CY378" i="35"/>
  <c r="DA378" i="35"/>
  <c r="CY380" i="35"/>
  <c r="DA380" i="35"/>
  <c r="DA403" i="35"/>
  <c r="CY403" i="35"/>
  <c r="DA405" i="35"/>
  <c r="CY405" i="35"/>
  <c r="DO9" i="35"/>
  <c r="DM9" i="35"/>
  <c r="DO55" i="35"/>
  <c r="DM55" i="35"/>
  <c r="DO57" i="35"/>
  <c r="DM57" i="35"/>
  <c r="DO162" i="35"/>
  <c r="DM162" i="35"/>
  <c r="DO458" i="35"/>
  <c r="DM458" i="35"/>
  <c r="EA103" i="35"/>
  <c r="EC103" i="35"/>
  <c r="EA111" i="35"/>
  <c r="EC111" i="35"/>
  <c r="EA119" i="35"/>
  <c r="EC119" i="35"/>
  <c r="EA127" i="35"/>
  <c r="EC127" i="35"/>
  <c r="BY236" i="35"/>
  <c r="BW239" i="35"/>
  <c r="BW247" i="35"/>
  <c r="BW255" i="35"/>
  <c r="BW263" i="35"/>
  <c r="BW271" i="35"/>
  <c r="BW295" i="35"/>
  <c r="BW303" i="35"/>
  <c r="BW325" i="35"/>
  <c r="BY347" i="35"/>
  <c r="BW347" i="35"/>
  <c r="BY351" i="35"/>
  <c r="BW351" i="35"/>
  <c r="BY385" i="35"/>
  <c r="BW385" i="35"/>
  <c r="BW455" i="35"/>
  <c r="CK125" i="35"/>
  <c r="CM125" i="35"/>
  <c r="CK127" i="35"/>
  <c r="CM127" i="35"/>
  <c r="CM154" i="35"/>
  <c r="CK154" i="35"/>
  <c r="CM156" i="35"/>
  <c r="CK156" i="35"/>
  <c r="CM256" i="35"/>
  <c r="CK256" i="35"/>
  <c r="CM264" i="35"/>
  <c r="CK264" i="35"/>
  <c r="CM329" i="35"/>
  <c r="CK329" i="35"/>
  <c r="CM405" i="35"/>
  <c r="CK405" i="35"/>
  <c r="CM440" i="35"/>
  <c r="CK440" i="35"/>
  <c r="CK455" i="35"/>
  <c r="CM455" i="35"/>
  <c r="CK457" i="35"/>
  <c r="CM457" i="35"/>
  <c r="CK459" i="35"/>
  <c r="CM459" i="35"/>
  <c r="CK461" i="35"/>
  <c r="CM461" i="35"/>
  <c r="DA181" i="35"/>
  <c r="CY181" i="35"/>
  <c r="DA225" i="35"/>
  <c r="CY225" i="35"/>
  <c r="DA227" i="35"/>
  <c r="CY227" i="35"/>
  <c r="CY238" i="35"/>
  <c r="DA238" i="35"/>
  <c r="CY394" i="35"/>
  <c r="DA394" i="35"/>
  <c r="DO7" i="35"/>
  <c r="DQ7" i="35"/>
  <c r="DO45" i="35"/>
  <c r="DM45" i="35"/>
  <c r="DO49" i="35"/>
  <c r="DM49" i="35"/>
  <c r="DO136" i="35"/>
  <c r="DM136" i="35"/>
  <c r="DO138" i="35"/>
  <c r="DM138" i="35"/>
  <c r="CM343" i="35"/>
  <c r="CK343" i="35"/>
  <c r="CM414" i="35"/>
  <c r="CK414" i="35"/>
  <c r="CM416" i="35"/>
  <c r="CK416" i="35"/>
  <c r="CK487" i="35"/>
  <c r="CM487" i="35"/>
  <c r="DA62" i="35"/>
  <c r="CY62" i="35"/>
  <c r="DA92" i="35"/>
  <c r="CY92" i="35"/>
  <c r="DA94" i="35"/>
  <c r="CY94" i="35"/>
  <c r="DA110" i="35"/>
  <c r="CY110" i="35"/>
  <c r="DA134" i="35"/>
  <c r="CY134" i="35"/>
  <c r="DA178" i="35"/>
  <c r="CY178" i="35"/>
  <c r="DA213" i="35"/>
  <c r="CY213" i="35"/>
  <c r="DA215" i="35"/>
  <c r="CY215" i="35"/>
  <c r="DA220" i="35"/>
  <c r="CY220" i="35"/>
  <c r="CY222" i="35"/>
  <c r="DA222" i="35"/>
  <c r="DA233" i="35"/>
  <c r="CY233" i="35"/>
  <c r="DA235" i="35"/>
  <c r="CY235" i="35"/>
  <c r="CY242" i="35"/>
  <c r="DA242" i="35"/>
  <c r="DA263" i="35"/>
  <c r="CY263" i="35"/>
  <c r="DA375" i="35"/>
  <c r="CY375" i="35"/>
  <c r="DA391" i="35"/>
  <c r="CY391" i="35"/>
  <c r="CY398" i="35"/>
  <c r="DA398" i="35"/>
  <c r="DA407" i="35"/>
  <c r="CY407" i="35"/>
  <c r="CY458" i="35"/>
  <c r="DA458" i="35"/>
  <c r="DO11" i="35"/>
  <c r="DM11" i="35"/>
  <c r="DO13" i="35"/>
  <c r="DM13" i="35"/>
  <c r="DO51" i="35"/>
  <c r="DM51" i="35"/>
  <c r="DO228" i="35"/>
  <c r="DM228" i="35"/>
  <c r="DO230" i="35"/>
  <c r="DM230" i="35"/>
  <c r="DO411" i="35"/>
  <c r="DM411" i="35"/>
  <c r="BW401" i="35"/>
  <c r="BW409" i="35"/>
  <c r="BW418" i="35"/>
  <c r="BY421" i="35"/>
  <c r="BW422" i="35"/>
  <c r="BY423" i="35"/>
  <c r="BW426" i="35"/>
  <c r="CK14" i="35"/>
  <c r="CK22" i="35"/>
  <c r="CK30" i="35"/>
  <c r="CK38" i="35"/>
  <c r="CK46" i="35"/>
  <c r="CK54" i="35"/>
  <c r="CK62" i="35"/>
  <c r="CK74" i="35"/>
  <c r="CM75" i="35"/>
  <c r="CK76" i="35"/>
  <c r="CM79" i="35"/>
  <c r="CK80" i="35"/>
  <c r="CM83" i="35"/>
  <c r="CK84" i="35"/>
  <c r="CM87" i="35"/>
  <c r="CK88" i="35"/>
  <c r="CM91" i="35"/>
  <c r="CK92" i="35"/>
  <c r="CM95" i="35"/>
  <c r="CK96" i="35"/>
  <c r="CM99" i="35"/>
  <c r="CK100" i="35"/>
  <c r="CM103" i="35"/>
  <c r="CK104" i="35"/>
  <c r="CM107" i="35"/>
  <c r="CK108" i="35"/>
  <c r="CM111" i="35"/>
  <c r="CK112" i="35"/>
  <c r="CK113" i="35"/>
  <c r="CK114" i="35"/>
  <c r="CK117" i="35"/>
  <c r="CK120" i="35"/>
  <c r="CK158" i="35"/>
  <c r="CM159" i="35"/>
  <c r="CK160" i="35"/>
  <c r="CK162" i="35"/>
  <c r="CM163" i="35"/>
  <c r="CK164" i="35"/>
  <c r="CK166" i="35"/>
  <c r="CM167" i="35"/>
  <c r="CK168" i="35"/>
  <c r="CK170" i="35"/>
  <c r="CM171" i="35"/>
  <c r="CK172" i="35"/>
  <c r="CK174" i="35"/>
  <c r="CM175" i="35"/>
  <c r="CK176" i="35"/>
  <c r="CK178" i="35"/>
  <c r="CM179" i="35"/>
  <c r="CK180" i="35"/>
  <c r="CK182" i="35"/>
  <c r="CM183" i="35"/>
  <c r="CK184" i="35"/>
  <c r="CM207" i="35"/>
  <c r="CK208" i="35"/>
  <c r="CM211" i="35"/>
  <c r="CK212" i="35"/>
  <c r="CK229" i="35"/>
  <c r="CM231" i="35"/>
  <c r="CK232" i="35"/>
  <c r="CM235" i="35"/>
  <c r="CK236" i="35"/>
  <c r="CK267" i="35"/>
  <c r="CK271" i="35"/>
  <c r="CK275" i="35"/>
  <c r="CK279" i="35"/>
  <c r="CK283" i="35"/>
  <c r="CK293" i="35"/>
  <c r="CM296" i="35"/>
  <c r="CK297" i="35"/>
  <c r="CM304" i="35"/>
  <c r="CK305" i="35"/>
  <c r="CK309" i="35"/>
  <c r="CK313" i="35"/>
  <c r="CK317" i="35"/>
  <c r="CK321" i="35"/>
  <c r="CK333" i="35"/>
  <c r="CM334" i="35"/>
  <c r="CK342" i="35"/>
  <c r="CM342" i="35"/>
  <c r="CM346" i="35"/>
  <c r="CM359" i="35"/>
  <c r="CK359" i="35"/>
  <c r="CM363" i="35"/>
  <c r="CK363" i="35"/>
  <c r="CM367" i="35"/>
  <c r="CK367" i="35"/>
  <c r="CM373" i="35"/>
  <c r="CK373" i="35"/>
  <c r="CM404" i="35"/>
  <c r="CK411" i="35"/>
  <c r="CK436" i="35"/>
  <c r="CK454" i="35"/>
  <c r="CM456" i="35"/>
  <c r="CK456" i="35"/>
  <c r="CM458" i="35"/>
  <c r="CK458" i="35"/>
  <c r="CM460" i="35"/>
  <c r="CK460" i="35"/>
  <c r="CM462" i="35"/>
  <c r="CK462" i="35"/>
  <c r="CK492" i="35"/>
  <c r="DA20" i="35"/>
  <c r="CY20" i="35"/>
  <c r="DA36" i="35"/>
  <c r="CY36" i="35"/>
  <c r="DA54" i="35"/>
  <c r="CY54" i="35"/>
  <c r="CY64" i="35"/>
  <c r="CY82" i="35"/>
  <c r="CY96" i="35"/>
  <c r="CY112" i="35"/>
  <c r="DA126" i="35"/>
  <c r="CY126" i="35"/>
  <c r="CY136" i="35"/>
  <c r="DA158" i="35"/>
  <c r="CY158" i="35"/>
  <c r="DA180" i="35"/>
  <c r="CY191" i="35"/>
  <c r="DA198" i="35"/>
  <c r="CY205" i="35"/>
  <c r="CY208" i="35"/>
  <c r="DA208" i="35"/>
  <c r="CY229" i="35"/>
  <c r="DA237" i="35"/>
  <c r="CY237" i="35"/>
  <c r="DA239" i="35"/>
  <c r="CY239" i="35"/>
  <c r="CY246" i="35"/>
  <c r="DA246" i="35"/>
  <c r="DA255" i="35"/>
  <c r="CY255" i="35"/>
  <c r="CY265" i="35"/>
  <c r="DA279" i="35"/>
  <c r="CY279" i="35"/>
  <c r="DA295" i="35"/>
  <c r="CY295" i="35"/>
  <c r="DA311" i="35"/>
  <c r="CY311" i="35"/>
  <c r="DA314" i="35"/>
  <c r="CY357" i="35"/>
  <c r="CY365" i="35"/>
  <c r="CY372" i="35"/>
  <c r="DA372" i="35"/>
  <c r="CY377" i="35"/>
  <c r="DA379" i="35"/>
  <c r="CY379" i="35"/>
  <c r="DA381" i="35"/>
  <c r="CY381" i="35"/>
  <c r="CY386" i="35"/>
  <c r="DA386" i="35"/>
  <c r="CY393" i="35"/>
  <c r="DA395" i="35"/>
  <c r="CY395" i="35"/>
  <c r="CY402" i="35"/>
  <c r="DA402" i="35"/>
  <c r="CY409" i="35"/>
  <c r="DA411" i="35"/>
  <c r="CY411" i="35"/>
  <c r="DA413" i="35"/>
  <c r="CY413" i="35"/>
  <c r="DA415" i="35"/>
  <c r="CY415" i="35"/>
  <c r="DA417" i="35"/>
  <c r="CY417" i="35"/>
  <c r="DA419" i="35"/>
  <c r="CY419" i="35"/>
  <c r="DA444" i="35"/>
  <c r="CY449" i="35"/>
  <c r="CY463" i="35"/>
  <c r="DA504" i="35"/>
  <c r="CY504" i="35"/>
  <c r="CY506" i="35"/>
  <c r="DA506" i="35"/>
  <c r="DO36" i="35"/>
  <c r="DM39" i="35"/>
  <c r="DM48" i="35"/>
  <c r="DO48" i="35"/>
  <c r="DM60" i="35"/>
  <c r="DO60" i="35"/>
  <c r="DM64" i="35"/>
  <c r="DO64" i="35"/>
  <c r="DM101" i="35"/>
  <c r="DO103" i="35"/>
  <c r="DM103" i="35"/>
  <c r="DO105" i="35"/>
  <c r="DM105" i="35"/>
  <c r="DM122" i="35"/>
  <c r="DO122" i="35"/>
  <c r="DM126" i="35"/>
  <c r="DO126" i="35"/>
  <c r="DO128" i="35"/>
  <c r="DM128" i="35"/>
  <c r="DO130" i="35"/>
  <c r="DM130" i="35"/>
  <c r="DO194" i="35"/>
  <c r="DM194" i="35"/>
  <c r="DO300" i="35"/>
  <c r="DM300" i="35"/>
  <c r="DM390" i="35"/>
  <c r="DO390" i="35"/>
  <c r="DM394" i="35"/>
  <c r="DO394" i="35"/>
  <c r="DM398" i="35"/>
  <c r="DO398" i="35"/>
  <c r="DM402" i="35"/>
  <c r="DO402" i="35"/>
  <c r="DM406" i="35"/>
  <c r="DO406" i="35"/>
  <c r="DO415" i="35"/>
  <c r="DM415" i="35"/>
  <c r="DO470" i="35"/>
  <c r="DM470" i="35"/>
  <c r="DM477" i="35"/>
  <c r="DO477" i="35"/>
  <c r="DO487" i="35"/>
  <c r="DM487" i="35"/>
  <c r="EC156" i="35"/>
  <c r="EA156" i="35"/>
  <c r="EA158" i="35"/>
  <c r="EC158" i="35"/>
  <c r="EC160" i="35"/>
  <c r="EA160" i="35"/>
  <c r="CK186" i="35"/>
  <c r="CM187" i="35"/>
  <c r="CK190" i="35"/>
  <c r="CM191" i="35"/>
  <c r="CK205" i="35"/>
  <c r="CK209" i="35"/>
  <c r="CM341" i="35"/>
  <c r="CK341" i="35"/>
  <c r="CK358" i="35"/>
  <c r="CM358" i="35"/>
  <c r="CK362" i="35"/>
  <c r="CM362" i="35"/>
  <c r="CK366" i="35"/>
  <c r="CM366" i="35"/>
  <c r="CK413" i="35"/>
  <c r="CM413" i="35"/>
  <c r="CK415" i="35"/>
  <c r="CM415" i="35"/>
  <c r="CM486" i="35"/>
  <c r="CK486" i="35"/>
  <c r="CM488" i="35"/>
  <c r="CK488" i="35"/>
  <c r="DA78" i="35"/>
  <c r="CY78" i="35"/>
  <c r="CY93" i="35"/>
  <c r="DA93" i="35"/>
  <c r="DA102" i="35"/>
  <c r="CY102" i="35"/>
  <c r="DA118" i="35"/>
  <c r="CY118" i="35"/>
  <c r="DA150" i="35"/>
  <c r="CY150" i="35"/>
  <c r="DA160" i="35"/>
  <c r="CY160" i="35"/>
  <c r="DA174" i="35"/>
  <c r="CY174" i="35"/>
  <c r="DA182" i="35"/>
  <c r="CY182" i="35"/>
  <c r="CY200" i="35"/>
  <c r="DA200" i="35"/>
  <c r="DA212" i="35"/>
  <c r="CY212" i="35"/>
  <c r="CY214" i="35"/>
  <c r="DA214" i="35"/>
  <c r="DA221" i="35"/>
  <c r="CY221" i="35"/>
  <c r="DA223" i="35"/>
  <c r="CY223" i="35"/>
  <c r="CY232" i="35"/>
  <c r="DA232" i="35"/>
  <c r="CY234" i="35"/>
  <c r="DA234" i="35"/>
  <c r="DA241" i="35"/>
  <c r="CY241" i="35"/>
  <c r="DA243" i="35"/>
  <c r="CY243" i="35"/>
  <c r="DA329" i="35"/>
  <c r="CY329" i="35"/>
  <c r="CY359" i="35"/>
  <c r="DA383" i="35"/>
  <c r="CY383" i="35"/>
  <c r="CY390" i="35"/>
  <c r="DA390" i="35"/>
  <c r="CY397" i="35"/>
  <c r="DA399" i="35"/>
  <c r="CY399" i="35"/>
  <c r="CY406" i="35"/>
  <c r="DA406" i="35"/>
  <c r="CY439" i="35"/>
  <c r="DA448" i="35"/>
  <c r="DA459" i="35"/>
  <c r="CY459" i="35"/>
  <c r="DO35" i="35"/>
  <c r="DM35" i="35"/>
  <c r="DM100" i="35"/>
  <c r="DO100" i="35"/>
  <c r="DO115" i="35"/>
  <c r="DM115" i="35"/>
  <c r="DO170" i="35"/>
  <c r="DM170" i="35"/>
  <c r="DO182" i="35"/>
  <c r="DM182" i="35"/>
  <c r="DO184" i="35"/>
  <c r="DM184" i="35"/>
  <c r="DO186" i="35"/>
  <c r="DM186" i="35"/>
  <c r="DM211" i="35"/>
  <c r="DO211" i="35"/>
  <c r="DM295" i="35"/>
  <c r="DO295" i="35"/>
  <c r="DO304" i="35"/>
  <c r="DM304" i="35"/>
  <c r="DO446" i="35"/>
  <c r="DM446" i="35"/>
  <c r="DO454" i="35"/>
  <c r="DM454" i="35"/>
  <c r="DM461" i="35"/>
  <c r="DO461" i="35"/>
  <c r="DM465" i="35"/>
  <c r="DO465" i="35"/>
  <c r="DO474" i="35"/>
  <c r="DM474" i="35"/>
  <c r="DO494" i="35"/>
  <c r="DM494" i="35"/>
  <c r="DO504" i="35"/>
  <c r="DM504" i="35"/>
  <c r="EC57" i="35"/>
  <c r="EA57" i="35"/>
  <c r="EC73" i="35"/>
  <c r="EA73" i="35"/>
  <c r="DA492" i="35"/>
  <c r="CY492" i="35"/>
  <c r="DA496" i="35"/>
  <c r="CY496" i="35"/>
  <c r="DA500" i="35"/>
  <c r="CY500" i="35"/>
  <c r="DO59" i="35"/>
  <c r="DM59" i="35"/>
  <c r="DO61" i="35"/>
  <c r="DM61" i="35"/>
  <c r="DO107" i="35"/>
  <c r="DM107" i="35"/>
  <c r="DM114" i="35"/>
  <c r="DO114" i="35"/>
  <c r="DO123" i="35"/>
  <c r="DM123" i="35"/>
  <c r="DO152" i="35"/>
  <c r="DM152" i="35"/>
  <c r="DO210" i="35"/>
  <c r="DM210" i="35"/>
  <c r="DO212" i="35"/>
  <c r="DM212" i="35"/>
  <c r="DM299" i="35"/>
  <c r="DO299" i="35"/>
  <c r="DM410" i="35"/>
  <c r="DO410" i="35"/>
  <c r="DO419" i="35"/>
  <c r="DM419" i="35"/>
  <c r="DO430" i="35"/>
  <c r="DM430" i="35"/>
  <c r="DM453" i="35"/>
  <c r="DO453" i="35"/>
  <c r="DO462" i="35"/>
  <c r="DM462" i="35"/>
  <c r="DM469" i="35"/>
  <c r="DO469" i="35"/>
  <c r="DO478" i="35"/>
  <c r="DM478" i="35"/>
  <c r="DM483" i="35"/>
  <c r="DO483" i="35"/>
  <c r="EC65" i="35"/>
  <c r="EA65" i="35"/>
  <c r="EC81" i="35"/>
  <c r="EA81" i="35"/>
  <c r="EA187" i="35"/>
  <c r="EC187" i="35"/>
  <c r="CK422" i="35"/>
  <c r="CM463" i="35"/>
  <c r="CK464" i="35"/>
  <c r="CK482" i="35"/>
  <c r="CM483" i="35"/>
  <c r="CK484" i="35"/>
  <c r="CK498" i="35"/>
  <c r="CM499" i="35"/>
  <c r="CK502" i="35"/>
  <c r="CM503" i="35"/>
  <c r="CK506" i="35"/>
  <c r="CY10" i="35"/>
  <c r="CY18" i="35"/>
  <c r="CY26" i="35"/>
  <c r="CY34" i="35"/>
  <c r="CY42" i="35"/>
  <c r="CY52" i="35"/>
  <c r="CY88" i="35"/>
  <c r="DA89" i="35"/>
  <c r="CY90" i="35"/>
  <c r="CY100" i="35"/>
  <c r="CY108" i="35"/>
  <c r="CY116" i="35"/>
  <c r="CY253" i="35"/>
  <c r="CY277" i="35"/>
  <c r="CY285" i="35"/>
  <c r="CY293" i="35"/>
  <c r="CY301" i="35"/>
  <c r="CY309" i="35"/>
  <c r="DA324" i="35"/>
  <c r="CY327" i="35"/>
  <c r="DA420" i="35"/>
  <c r="CY421" i="35"/>
  <c r="DA454" i="35"/>
  <c r="DA470" i="35"/>
  <c r="DA474" i="35"/>
  <c r="DA478" i="35"/>
  <c r="DA482" i="35"/>
  <c r="DA486" i="35"/>
  <c r="DA490" i="35"/>
  <c r="CY491" i="35"/>
  <c r="CY495" i="35"/>
  <c r="CY499" i="35"/>
  <c r="CY503" i="35"/>
  <c r="DM41" i="35"/>
  <c r="DO44" i="35"/>
  <c r="DM47" i="35"/>
  <c r="DM56" i="35"/>
  <c r="DO56" i="35"/>
  <c r="DO63" i="35"/>
  <c r="DM63" i="35"/>
  <c r="DO65" i="35"/>
  <c r="DM65" i="35"/>
  <c r="DM99" i="35"/>
  <c r="DM102" i="35"/>
  <c r="DO102" i="35"/>
  <c r="DM109" i="35"/>
  <c r="DO111" i="35"/>
  <c r="DM111" i="35"/>
  <c r="DM118" i="35"/>
  <c r="DO118" i="35"/>
  <c r="DM125" i="35"/>
  <c r="DO127" i="35"/>
  <c r="DM127" i="35"/>
  <c r="DO144" i="35"/>
  <c r="DM144" i="35"/>
  <c r="DM154" i="35"/>
  <c r="DO178" i="35"/>
  <c r="DM178" i="35"/>
  <c r="DM181" i="35"/>
  <c r="DO181" i="35"/>
  <c r="DM183" i="35"/>
  <c r="DO183" i="35"/>
  <c r="DO224" i="35"/>
  <c r="DM224" i="35"/>
  <c r="DO227" i="35"/>
  <c r="DM227" i="35"/>
  <c r="DO296" i="35"/>
  <c r="DM296" i="35"/>
  <c r="DM303" i="35"/>
  <c r="DO303" i="35"/>
  <c r="DO391" i="35"/>
  <c r="DM391" i="35"/>
  <c r="DO395" i="35"/>
  <c r="DM395" i="35"/>
  <c r="DO399" i="35"/>
  <c r="DM399" i="35"/>
  <c r="DO403" i="35"/>
  <c r="DM403" i="35"/>
  <c r="DO407" i="35"/>
  <c r="DM407" i="35"/>
  <c r="DM414" i="35"/>
  <c r="DO414" i="35"/>
  <c r="DO438" i="35"/>
  <c r="DM438" i="35"/>
  <c r="DM457" i="35"/>
  <c r="DO457" i="35"/>
  <c r="DO466" i="35"/>
  <c r="DM466" i="35"/>
  <c r="DM473" i="35"/>
  <c r="DO473" i="35"/>
  <c r="DO490" i="35"/>
  <c r="DM490" i="35"/>
  <c r="EA7" i="35"/>
  <c r="EE7" i="35"/>
  <c r="EC7" i="35"/>
  <c r="EC9" i="35"/>
  <c r="EA9" i="35"/>
  <c r="EC17" i="35"/>
  <c r="EA17" i="35"/>
  <c r="EC25" i="35"/>
  <c r="EA25" i="35"/>
  <c r="EC33" i="35"/>
  <c r="EA33" i="35"/>
  <c r="EC41" i="35"/>
  <c r="EA41" i="35"/>
  <c r="EC49" i="35"/>
  <c r="EA49" i="35"/>
  <c r="EC61" i="35"/>
  <c r="EA61" i="35"/>
  <c r="EC77" i="35"/>
  <c r="EA77" i="35"/>
  <c r="EA91" i="35"/>
  <c r="EC91" i="35"/>
  <c r="EA99" i="35"/>
  <c r="EC99" i="35"/>
  <c r="EA107" i="35"/>
  <c r="EC107" i="35"/>
  <c r="EA115" i="35"/>
  <c r="EC115" i="35"/>
  <c r="EA123" i="35"/>
  <c r="EC123" i="35"/>
  <c r="EC172" i="35"/>
  <c r="EA172" i="35"/>
  <c r="EA174" i="35"/>
  <c r="EC174" i="35"/>
  <c r="EC176" i="35"/>
  <c r="EA176" i="35"/>
  <c r="DM160" i="35"/>
  <c r="DM168" i="35"/>
  <c r="DM176" i="35"/>
  <c r="DM192" i="35"/>
  <c r="DM202" i="35"/>
  <c r="DO203" i="35"/>
  <c r="DM204" i="35"/>
  <c r="DM206" i="35"/>
  <c r="DO207" i="35"/>
  <c r="DM208" i="35"/>
  <c r="DM214" i="35"/>
  <c r="DO215" i="35"/>
  <c r="DM216" i="35"/>
  <c r="DM218" i="35"/>
  <c r="DM231" i="35"/>
  <c r="DM238" i="35"/>
  <c r="DM246" i="35"/>
  <c r="DO291" i="35"/>
  <c r="DM292" i="35"/>
  <c r="DO315" i="35"/>
  <c r="DM316" i="35"/>
  <c r="DO319" i="35"/>
  <c r="DM320" i="35"/>
  <c r="DO323" i="35"/>
  <c r="DM324" i="35"/>
  <c r="DO327" i="35"/>
  <c r="DM328" i="35"/>
  <c r="DO331" i="35"/>
  <c r="DM332" i="35"/>
  <c r="DO335" i="35"/>
  <c r="DM336" i="35"/>
  <c r="DO339" i="35"/>
  <c r="DM340" i="35"/>
  <c r="DO343" i="35"/>
  <c r="DM344" i="35"/>
  <c r="DO347" i="35"/>
  <c r="DM348" i="35"/>
  <c r="DO351" i="35"/>
  <c r="DM352" i="35"/>
  <c r="DO355" i="35"/>
  <c r="DM356" i="35"/>
  <c r="DO359" i="35"/>
  <c r="DM360" i="35"/>
  <c r="DO363" i="35"/>
  <c r="DM364" i="35"/>
  <c r="DO367" i="35"/>
  <c r="DM368" i="35"/>
  <c r="DO371" i="35"/>
  <c r="DM372" i="35"/>
  <c r="DO375" i="35"/>
  <c r="DO379" i="35"/>
  <c r="DO383" i="35"/>
  <c r="DM392" i="35"/>
  <c r="DM396" i="35"/>
  <c r="DM400" i="35"/>
  <c r="DM404" i="35"/>
  <c r="EA87" i="35"/>
  <c r="EC87" i="35"/>
  <c r="EC88" i="35"/>
  <c r="EA95" i="35"/>
  <c r="EC95" i="35"/>
  <c r="EC96" i="35"/>
  <c r="EA155" i="35"/>
  <c r="EC155" i="35"/>
  <c r="EA157" i="35"/>
  <c r="EC157" i="35"/>
  <c r="EA171" i="35"/>
  <c r="EC171" i="35"/>
  <c r="EA173" i="35"/>
  <c r="EC173" i="35"/>
  <c r="EC188" i="35"/>
  <c r="EA188" i="35"/>
  <c r="EA221" i="35"/>
  <c r="EC221" i="35"/>
  <c r="EA225" i="35"/>
  <c r="EC225" i="35"/>
  <c r="EA229" i="35"/>
  <c r="EC229" i="35"/>
  <c r="EA233" i="35"/>
  <c r="EC233" i="35"/>
  <c r="EA235" i="35"/>
  <c r="EC235" i="35"/>
  <c r="DM67" i="35"/>
  <c r="DO68" i="35"/>
  <c r="DM71" i="35"/>
  <c r="DO72" i="35"/>
  <c r="DM75" i="35"/>
  <c r="DO76" i="35"/>
  <c r="DM79" i="35"/>
  <c r="DO80" i="35"/>
  <c r="DM166" i="35"/>
  <c r="DM174" i="35"/>
  <c r="DM190" i="35"/>
  <c r="DM198" i="35"/>
  <c r="DO199" i="35"/>
  <c r="DM200" i="35"/>
  <c r="DM219" i="35"/>
  <c r="DM220" i="35"/>
  <c r="DM232" i="35"/>
  <c r="DO233" i="35"/>
  <c r="DM236" i="35"/>
  <c r="DO239" i="35"/>
  <c r="DM240" i="35"/>
  <c r="DO241" i="35"/>
  <c r="DM244" i="35"/>
  <c r="DO247" i="35"/>
  <c r="EA130" i="35"/>
  <c r="EC130" i="35"/>
  <c r="EC255" i="35"/>
  <c r="EC415" i="35"/>
  <c r="EA415" i="35"/>
  <c r="EC427" i="35"/>
  <c r="EA427" i="35"/>
  <c r="EA483" i="35"/>
  <c r="EC483" i="35"/>
  <c r="EC488" i="35"/>
  <c r="EA488" i="35"/>
  <c r="EA491" i="35"/>
  <c r="EC491" i="35"/>
  <c r="EC496" i="35"/>
  <c r="EA496" i="35"/>
  <c r="EC135" i="35"/>
  <c r="EA136" i="35"/>
  <c r="EC137" i="35"/>
  <c r="EA148" i="35"/>
  <c r="EC151" i="35"/>
  <c r="EA152" i="35"/>
  <c r="EC153" i="35"/>
  <c r="EA204" i="35"/>
  <c r="EC205" i="35"/>
  <c r="EA208" i="35"/>
  <c r="EC209" i="35"/>
  <c r="EA212" i="35"/>
  <c r="EC213" i="35"/>
  <c r="EA240" i="35"/>
  <c r="EC242" i="35"/>
  <c r="EA243" i="35"/>
  <c r="EC246" i="35"/>
  <c r="EA247" i="35"/>
  <c r="EA264" i="35"/>
  <c r="EA268" i="35"/>
  <c r="EC270" i="35"/>
  <c r="EA271" i="35"/>
  <c r="EC274" i="35"/>
  <c r="EA275" i="35"/>
  <c r="EC278" i="35"/>
  <c r="EA292" i="35"/>
  <c r="EA296" i="35"/>
  <c r="EC298" i="35"/>
  <c r="EC302" i="35"/>
  <c r="EC310" i="35"/>
  <c r="EA333" i="35"/>
  <c r="EA337" i="35"/>
  <c r="EA341" i="35"/>
  <c r="EA345" i="35"/>
  <c r="EA349" i="35"/>
  <c r="EC380" i="35"/>
  <c r="EA380" i="35"/>
  <c r="EA401" i="35"/>
  <c r="EC411" i="35"/>
  <c r="EA411" i="35"/>
  <c r="EA420" i="35"/>
  <c r="EC420" i="35"/>
  <c r="EA423" i="35"/>
  <c r="EC432" i="35"/>
  <c r="EA432" i="35"/>
  <c r="EC440" i="35"/>
  <c r="EA440" i="35"/>
  <c r="EC443" i="35"/>
  <c r="EA443" i="35"/>
  <c r="EC474" i="35"/>
  <c r="EA474" i="35"/>
  <c r="EC385" i="35"/>
  <c r="EA385" i="35"/>
  <c r="EA414" i="35"/>
  <c r="EC414" i="35"/>
  <c r="EC449" i="35"/>
  <c r="EA449" i="35"/>
  <c r="EC484" i="35"/>
  <c r="EA484" i="35"/>
  <c r="EA487" i="35"/>
  <c r="EC487" i="35"/>
  <c r="EC492" i="35"/>
  <c r="EA492" i="35"/>
  <c r="EA495" i="35"/>
  <c r="EC495" i="35"/>
  <c r="EC238" i="35"/>
  <c r="EA252" i="35"/>
  <c r="EC254" i="35"/>
  <c r="EC258" i="35"/>
  <c r="EC262" i="35"/>
  <c r="EA284" i="35"/>
  <c r="EA304" i="35"/>
  <c r="EA322" i="35"/>
  <c r="EA325" i="35"/>
  <c r="EC352" i="35"/>
  <c r="EA352" i="35"/>
  <c r="EC396" i="35"/>
  <c r="EA396" i="35"/>
  <c r="EA410" i="35"/>
  <c r="EC410" i="35"/>
  <c r="EA419" i="35"/>
  <c r="EC424" i="35"/>
  <c r="EA424" i="35"/>
  <c r="EA431" i="35"/>
  <c r="EA439" i="35"/>
  <c r="EA451" i="35"/>
  <c r="EO185" i="35"/>
  <c r="EQ186" i="35"/>
  <c r="EO191" i="35"/>
  <c r="EQ202" i="35"/>
  <c r="EO205" i="35"/>
  <c r="EQ205" i="35"/>
  <c r="EO207" i="35"/>
  <c r="EQ207" i="35"/>
  <c r="EO209" i="35"/>
  <c r="EQ209" i="35"/>
  <c r="EO211" i="35"/>
  <c r="EQ211" i="35"/>
  <c r="EO213" i="35"/>
  <c r="EQ213" i="35"/>
  <c r="EO226" i="35"/>
  <c r="EO230" i="35"/>
  <c r="EQ232" i="35"/>
  <c r="EO232" i="35"/>
  <c r="EQ234" i="35"/>
  <c r="EO234" i="35"/>
  <c r="EQ248" i="35"/>
  <c r="EO248" i="35"/>
  <c r="EQ250" i="35"/>
  <c r="EO250" i="35"/>
  <c r="EQ252" i="35"/>
  <c r="EO252" i="35"/>
  <c r="EO255" i="35"/>
  <c r="EQ255" i="35"/>
  <c r="EA454" i="35"/>
  <c r="EA456" i="35"/>
  <c r="EC457" i="35"/>
  <c r="EA458" i="35"/>
  <c r="EA466" i="35"/>
  <c r="EA475" i="35"/>
  <c r="EA478" i="35"/>
  <c r="EA500" i="35"/>
  <c r="EA503" i="35"/>
  <c r="EA506" i="35"/>
  <c r="EO17" i="35"/>
  <c r="EQ18" i="35"/>
  <c r="EO19" i="35"/>
  <c r="EO33" i="35"/>
  <c r="EQ34" i="35"/>
  <c r="EO35" i="35"/>
  <c r="EO49" i="35"/>
  <c r="EQ50" i="35"/>
  <c r="EO51" i="35"/>
  <c r="EO65" i="35"/>
  <c r="EQ66" i="35"/>
  <c r="EO67" i="35"/>
  <c r="EO81" i="35"/>
  <c r="EQ92" i="35"/>
  <c r="EO93" i="35"/>
  <c r="EO95" i="35"/>
  <c r="EQ98" i="35"/>
  <c r="EO99" i="35"/>
  <c r="EQ100" i="35"/>
  <c r="EO105" i="35"/>
  <c r="EO113" i="35"/>
  <c r="EQ124" i="35"/>
  <c r="EO125" i="35"/>
  <c r="EO127" i="35"/>
  <c r="EQ130" i="35"/>
  <c r="EO131" i="35"/>
  <c r="EO137" i="35"/>
  <c r="EO145" i="35"/>
  <c r="EO179" i="35"/>
  <c r="EO189" i="35"/>
  <c r="EQ190" i="35"/>
  <c r="EO195" i="35"/>
  <c r="EQ225" i="35"/>
  <c r="EQ229" i="35"/>
  <c r="EA381" i="35"/>
  <c r="EA397" i="35"/>
  <c r="EC406" i="35"/>
  <c r="EA433" i="35"/>
  <c r="EA441" i="35"/>
  <c r="EA444" i="35"/>
  <c r="EA445" i="35"/>
  <c r="EA452" i="35"/>
  <c r="EA464" i="35"/>
  <c r="EA504" i="35"/>
  <c r="EO7" i="35"/>
  <c r="EO13" i="35"/>
  <c r="EQ14" i="35"/>
  <c r="EO15" i="35"/>
  <c r="EO29" i="35"/>
  <c r="EQ30" i="35"/>
  <c r="EO31" i="35"/>
  <c r="EO45" i="35"/>
  <c r="EQ46" i="35"/>
  <c r="EO47" i="35"/>
  <c r="EO61" i="35"/>
  <c r="EQ62" i="35"/>
  <c r="EO63" i="35"/>
  <c r="EO77" i="35"/>
  <c r="EQ78" i="35"/>
  <c r="EO79" i="35"/>
  <c r="EQ82" i="35"/>
  <c r="EO83" i="35"/>
  <c r="EQ84" i="35"/>
  <c r="EQ88" i="35"/>
  <c r="EO103" i="35"/>
  <c r="EQ106" i="35"/>
  <c r="EO107" i="35"/>
  <c r="EQ108" i="35"/>
  <c r="EO111" i="35"/>
  <c r="EQ132" i="35"/>
  <c r="EO135" i="35"/>
  <c r="EQ138" i="35"/>
  <c r="EO139" i="35"/>
  <c r="EQ140" i="35"/>
  <c r="EO143" i="35"/>
  <c r="EQ146" i="35"/>
  <c r="EQ178" i="35"/>
  <c r="EO183" i="35"/>
  <c r="EQ194" i="35"/>
  <c r="EO199" i="35"/>
  <c r="EO204" i="35"/>
  <c r="EQ206" i="35"/>
  <c r="EO206" i="35"/>
  <c r="EQ208" i="35"/>
  <c r="EO208" i="35"/>
  <c r="EQ210" i="35"/>
  <c r="EO210" i="35"/>
  <c r="EQ212" i="35"/>
  <c r="EO212" i="35"/>
  <c r="EQ214" i="35"/>
  <c r="EO214" i="35"/>
  <c r="EO224" i="35"/>
  <c r="EO228" i="35"/>
  <c r="EO231" i="35"/>
  <c r="EQ231" i="35"/>
  <c r="EO233" i="35"/>
  <c r="EQ233" i="35"/>
  <c r="EO247" i="35"/>
  <c r="EQ247" i="35"/>
  <c r="EO249" i="35"/>
  <c r="EQ249" i="35"/>
  <c r="EQ256" i="35"/>
  <c r="EO256" i="35"/>
  <c r="EQ258" i="35"/>
  <c r="EO258" i="35"/>
  <c r="EQ262" i="35"/>
  <c r="EO262" i="35"/>
  <c r="EQ274" i="35"/>
  <c r="EQ278" i="35"/>
  <c r="EQ282" i="35"/>
  <c r="EQ385" i="35"/>
  <c r="EO388" i="35"/>
  <c r="EQ390" i="35"/>
  <c r="EQ391" i="35"/>
  <c r="EO392" i="35"/>
  <c r="EQ393" i="35"/>
  <c r="EQ412" i="35"/>
  <c r="EO412" i="35"/>
  <c r="EQ422" i="35"/>
  <c r="EO425" i="35"/>
  <c r="EQ425" i="35"/>
  <c r="EQ426" i="35"/>
  <c r="EQ429" i="35"/>
  <c r="EO429" i="35"/>
  <c r="EQ445" i="35"/>
  <c r="EO445" i="35"/>
  <c r="EQ472" i="35"/>
  <c r="EO472" i="35"/>
  <c r="EQ475" i="35"/>
  <c r="EO475" i="35"/>
  <c r="EQ506" i="35"/>
  <c r="EO506" i="35"/>
  <c r="EQ416" i="35"/>
  <c r="EO416" i="35"/>
  <c r="EQ424" i="35"/>
  <c r="EO424" i="35"/>
  <c r="EQ441" i="35"/>
  <c r="EO441" i="35"/>
  <c r="EQ456" i="35"/>
  <c r="EO456" i="35"/>
  <c r="EQ458" i="35"/>
  <c r="EO458" i="35"/>
  <c r="EQ500" i="35"/>
  <c r="EO500" i="35"/>
  <c r="EQ503" i="35"/>
  <c r="EO503" i="35"/>
  <c r="FC13" i="35"/>
  <c r="FE13" i="35"/>
  <c r="FE30" i="35"/>
  <c r="FC30" i="35"/>
  <c r="EO266" i="35"/>
  <c r="EQ287" i="35"/>
  <c r="EO288" i="35"/>
  <c r="EQ289" i="35"/>
  <c r="EO290" i="35"/>
  <c r="EQ291" i="35"/>
  <c r="EO292" i="35"/>
  <c r="EQ317" i="35"/>
  <c r="EO318" i="35"/>
  <c r="EQ319" i="35"/>
  <c r="EO320" i="35"/>
  <c r="EQ321" i="35"/>
  <c r="EO322" i="35"/>
  <c r="EQ323" i="35"/>
  <c r="EO324" i="35"/>
  <c r="EQ349" i="35"/>
  <c r="EO350" i="35"/>
  <c r="EQ351" i="35"/>
  <c r="EO352" i="35"/>
  <c r="EQ353" i="35"/>
  <c r="EO354" i="35"/>
  <c r="EQ355" i="35"/>
  <c r="EO356" i="35"/>
  <c r="EO408" i="35"/>
  <c r="EO410" i="35"/>
  <c r="EO415" i="35"/>
  <c r="EQ415" i="35"/>
  <c r="EQ437" i="35"/>
  <c r="EO437" i="35"/>
  <c r="EQ462" i="35"/>
  <c r="EO462" i="35"/>
  <c r="EQ476" i="35"/>
  <c r="EO476" i="35"/>
  <c r="EQ478" i="35"/>
  <c r="EO478" i="35"/>
  <c r="EQ259" i="35"/>
  <c r="EO260" i="35"/>
  <c r="EQ263" i="35"/>
  <c r="EO264" i="35"/>
  <c r="EQ267" i="35"/>
  <c r="EO268" i="35"/>
  <c r="EQ271" i="35"/>
  <c r="EO272" i="35"/>
  <c r="EQ293" i="35"/>
  <c r="EO294" i="35"/>
  <c r="EQ295" i="35"/>
  <c r="EO296" i="35"/>
  <c r="EQ297" i="35"/>
  <c r="EO298" i="35"/>
  <c r="EQ299" i="35"/>
  <c r="EO300" i="35"/>
  <c r="EQ325" i="35"/>
  <c r="EO326" i="35"/>
  <c r="EQ327" i="35"/>
  <c r="EO328" i="35"/>
  <c r="EQ329" i="35"/>
  <c r="EO330" i="35"/>
  <c r="EQ331" i="35"/>
  <c r="EO332" i="35"/>
  <c r="EQ357" i="35"/>
  <c r="EO358" i="35"/>
  <c r="EQ359" i="35"/>
  <c r="EO360" i="35"/>
  <c r="EQ361" i="35"/>
  <c r="EO362" i="35"/>
  <c r="EQ363" i="35"/>
  <c r="EO364" i="35"/>
  <c r="EO366" i="35"/>
  <c r="EQ367" i="35"/>
  <c r="EO368" i="35"/>
  <c r="EQ375" i="35"/>
  <c r="EQ383" i="35"/>
  <c r="EO384" i="35"/>
  <c r="EQ433" i="35"/>
  <c r="EO433" i="35"/>
  <c r="FE14" i="35"/>
  <c r="FC14" i="35"/>
  <c r="FC29" i="35"/>
  <c r="FE29" i="35"/>
  <c r="FE43" i="35"/>
  <c r="FC43" i="35"/>
  <c r="FC54" i="35"/>
  <c r="FE54" i="35"/>
  <c r="FC70" i="35"/>
  <c r="FE70" i="35"/>
  <c r="FC86" i="35"/>
  <c r="FE86" i="35"/>
  <c r="FC106" i="35"/>
  <c r="FE106" i="35"/>
  <c r="FC110" i="35"/>
  <c r="FE110" i="35"/>
  <c r="FC114" i="35"/>
  <c r="FE114" i="35"/>
  <c r="FC118" i="35"/>
  <c r="FE118" i="35"/>
  <c r="FC122" i="35"/>
  <c r="FE122" i="35"/>
  <c r="FC126" i="35"/>
  <c r="FE126" i="35"/>
  <c r="FC130" i="35"/>
  <c r="FE130" i="35"/>
  <c r="FE134" i="35"/>
  <c r="FC134" i="35"/>
  <c r="FE136" i="35"/>
  <c r="FC136" i="35"/>
  <c r="EO459" i="35"/>
  <c r="EO463" i="35"/>
  <c r="EO479" i="35"/>
  <c r="EO482" i="35"/>
  <c r="EO486" i="35"/>
  <c r="EO490" i="35"/>
  <c r="EO449" i="35"/>
  <c r="EO480" i="35"/>
  <c r="EQ483" i="35"/>
  <c r="EO484" i="35"/>
  <c r="EQ487" i="35"/>
  <c r="EO488" i="35"/>
  <c r="EQ491" i="35"/>
  <c r="EO492" i="35"/>
  <c r="FE21" i="35"/>
  <c r="FE55" i="35"/>
  <c r="FC55" i="35"/>
  <c r="FE58" i="35"/>
  <c r="FE71" i="35"/>
  <c r="FC71" i="35"/>
  <c r="FE74" i="35"/>
  <c r="FE87" i="35"/>
  <c r="FC87" i="35"/>
  <c r="FE90" i="35"/>
  <c r="FC107" i="35"/>
  <c r="FE107" i="35"/>
  <c r="FC111" i="35"/>
  <c r="FE111" i="35"/>
  <c r="FC115" i="35"/>
  <c r="FE115" i="35"/>
  <c r="FC119" i="35"/>
  <c r="FE119" i="35"/>
  <c r="FC123" i="35"/>
  <c r="FE123" i="35"/>
  <c r="FC127" i="35"/>
  <c r="FE127" i="35"/>
  <c r="FC131" i="35"/>
  <c r="FE131" i="35"/>
  <c r="FC135" i="35"/>
  <c r="FE135" i="35"/>
  <c r="FE102" i="35"/>
  <c r="FC103" i="35"/>
  <c r="FC108" i="35"/>
  <c r="FC112" i="35"/>
  <c r="FC116" i="35"/>
  <c r="FC120" i="35"/>
  <c r="FC124" i="35"/>
  <c r="FC128" i="35"/>
  <c r="FC132" i="35"/>
  <c r="FC148" i="35"/>
  <c r="FC150" i="35"/>
  <c r="FE152" i="35"/>
  <c r="FE153" i="35"/>
  <c r="FC154" i="35"/>
  <c r="FE156" i="35"/>
  <c r="FE157" i="35"/>
  <c r="FC158" i="35"/>
  <c r="FE161" i="35"/>
  <c r="FC162" i="35"/>
  <c r="FE165" i="35"/>
  <c r="FC166" i="35"/>
  <c r="FC170" i="35"/>
  <c r="FC206" i="35"/>
  <c r="FE230" i="35"/>
  <c r="FC230" i="35"/>
  <c r="FC321" i="35"/>
  <c r="FE321" i="35"/>
  <c r="FE338" i="35"/>
  <c r="FC338" i="35"/>
  <c r="FE385" i="35"/>
  <c r="FC385" i="35"/>
  <c r="FE50" i="35"/>
  <c r="FC212" i="35"/>
  <c r="FE212" i="35"/>
  <c r="FE213" i="35"/>
  <c r="FC229" i="35"/>
  <c r="FE236" i="35"/>
  <c r="FE259" i="35"/>
  <c r="FC259" i="35"/>
  <c r="FE267" i="35"/>
  <c r="FC267" i="35"/>
  <c r="FC277" i="35"/>
  <c r="FE277" i="35"/>
  <c r="FC310" i="35"/>
  <c r="FE310" i="35"/>
  <c r="FC318" i="35"/>
  <c r="FE318" i="35"/>
  <c r="FC325" i="35"/>
  <c r="FE325" i="35"/>
  <c r="FE354" i="35"/>
  <c r="FC354" i="35"/>
  <c r="FE358" i="35"/>
  <c r="FC358" i="35"/>
  <c r="FC365" i="35"/>
  <c r="FE365" i="35"/>
  <c r="FC274" i="35"/>
  <c r="FE274" i="35"/>
  <c r="FC281" i="35"/>
  <c r="FE281" i="35"/>
  <c r="FC329" i="35"/>
  <c r="FE329" i="35"/>
  <c r="FE160" i="35"/>
  <c r="FE164" i="35"/>
  <c r="FC216" i="35"/>
  <c r="FE216" i="35"/>
  <c r="FE263" i="35"/>
  <c r="FC263" i="35"/>
  <c r="FC285" i="35"/>
  <c r="FE285" i="35"/>
  <c r="FC314" i="35"/>
  <c r="FE314" i="35"/>
  <c r="FE355" i="35"/>
  <c r="FC355" i="35"/>
  <c r="FC369" i="35"/>
  <c r="FE369" i="35"/>
  <c r="FE504" i="35"/>
  <c r="FC504" i="35"/>
  <c r="FC278" i="35"/>
  <c r="FC282" i="35"/>
  <c r="FC286" i="35"/>
  <c r="FC289" i="35"/>
  <c r="FC293" i="35"/>
  <c r="FC297" i="35"/>
  <c r="FC301" i="35"/>
  <c r="FC322" i="35"/>
  <c r="FC326" i="35"/>
  <c r="FC330" i="35"/>
  <c r="FE353" i="35"/>
  <c r="FE357" i="35"/>
  <c r="FE440" i="35"/>
  <c r="FC440" i="35"/>
  <c r="FC334" i="35"/>
  <c r="FE381" i="35"/>
  <c r="FC381" i="35"/>
  <c r="FE397" i="35"/>
  <c r="FC397" i="35"/>
  <c r="FE452" i="35"/>
  <c r="FC452" i="35"/>
  <c r="FC451" i="35"/>
  <c r="FE451" i="35"/>
  <c r="FE453" i="35"/>
  <c r="FC453" i="35"/>
  <c r="ES7" i="35"/>
  <c r="ET7" i="35" s="1"/>
  <c r="DM7" i="35"/>
  <c r="BW7" i="35"/>
  <c r="BK7" i="35"/>
  <c r="BN7" i="35" s="1"/>
  <c r="AW7" i="35"/>
  <c r="AZ7" i="35" s="1"/>
  <c r="AG7" i="35"/>
  <c r="FG7" i="35"/>
  <c r="FE8" i="35"/>
  <c r="FE12" i="35"/>
  <c r="FE16" i="35"/>
  <c r="FE20" i="35"/>
  <c r="FE24" i="35"/>
  <c r="FE28" i="35"/>
  <c r="FE32" i="35"/>
  <c r="FE36" i="35"/>
  <c r="FE40" i="35"/>
  <c r="FC45" i="35"/>
  <c r="FE45" i="35"/>
  <c r="FC49" i="35"/>
  <c r="FE49" i="35"/>
  <c r="FC53" i="35"/>
  <c r="FE53" i="35"/>
  <c r="FC57" i="35"/>
  <c r="FE57" i="35"/>
  <c r="FC7" i="35"/>
  <c r="FC11" i="35"/>
  <c r="FC15" i="35"/>
  <c r="FC19" i="35"/>
  <c r="FC23" i="35"/>
  <c r="FC27" i="35"/>
  <c r="FC31" i="35"/>
  <c r="FC35" i="35"/>
  <c r="FC39" i="35"/>
  <c r="FC44" i="35"/>
  <c r="FC48" i="35"/>
  <c r="FC52" i="35"/>
  <c r="FC56" i="35"/>
  <c r="FC60" i="35"/>
  <c r="FE61" i="35"/>
  <c r="FE65" i="35"/>
  <c r="FE69" i="35"/>
  <c r="FE73" i="35"/>
  <c r="FE77" i="35"/>
  <c r="FE81" i="35"/>
  <c r="FE85" i="35"/>
  <c r="FE89" i="35"/>
  <c r="FE93" i="35"/>
  <c r="FE97" i="35"/>
  <c r="FE101" i="35"/>
  <c r="FE105" i="35"/>
  <c r="FE109" i="35"/>
  <c r="FE113" i="35"/>
  <c r="FE117" i="35"/>
  <c r="FE121" i="35"/>
  <c r="FE125" i="35"/>
  <c r="FE129" i="35"/>
  <c r="FE133" i="35"/>
  <c r="FE137" i="35"/>
  <c r="FE141" i="35"/>
  <c r="FE145" i="35"/>
  <c r="FE149" i="35"/>
  <c r="FC143" i="35"/>
  <c r="FC147" i="35"/>
  <c r="FC151" i="35"/>
  <c r="FC155" i="35"/>
  <c r="FC64" i="35"/>
  <c r="FC68" i="35"/>
  <c r="FC72" i="35"/>
  <c r="FC76" i="35"/>
  <c r="FC80" i="35"/>
  <c r="FC84" i="35"/>
  <c r="FC88" i="35"/>
  <c r="FC92" i="35"/>
  <c r="FC96" i="35"/>
  <c r="FC100" i="35"/>
  <c r="FC104" i="35"/>
  <c r="FC174" i="35"/>
  <c r="FC175" i="35"/>
  <c r="FE175" i="35"/>
  <c r="FC159" i="35"/>
  <c r="FE159" i="35"/>
  <c r="FC163" i="35"/>
  <c r="FE163" i="35"/>
  <c r="FC167" i="35"/>
  <c r="FE167" i="35"/>
  <c r="FC171" i="35"/>
  <c r="FE171" i="35"/>
  <c r="FE179" i="35"/>
  <c r="FE183" i="35"/>
  <c r="FE187" i="35"/>
  <c r="FE191" i="35"/>
  <c r="FE195" i="35"/>
  <c r="FE199" i="35"/>
  <c r="FE203" i="35"/>
  <c r="FE207" i="35"/>
  <c r="FE211" i="35"/>
  <c r="FE215" i="35"/>
  <c r="FE219" i="35"/>
  <c r="FE223" i="35"/>
  <c r="FE227" i="35"/>
  <c r="FE231" i="35"/>
  <c r="FE235" i="35"/>
  <c r="FE239" i="35"/>
  <c r="FE243" i="35"/>
  <c r="FE271" i="35"/>
  <c r="FC271" i="35"/>
  <c r="FE275" i="35"/>
  <c r="FC275" i="35"/>
  <c r="FC244" i="35"/>
  <c r="FE244" i="35"/>
  <c r="FC248" i="35"/>
  <c r="FE248" i="35"/>
  <c r="FC252" i="35"/>
  <c r="FE252" i="35"/>
  <c r="FC256" i="35"/>
  <c r="FE256" i="35"/>
  <c r="FC260" i="35"/>
  <c r="FE260" i="35"/>
  <c r="FC264" i="35"/>
  <c r="FE264" i="35"/>
  <c r="FE268" i="35"/>
  <c r="FE272" i="35"/>
  <c r="FE276" i="35"/>
  <c r="FE280" i="35"/>
  <c r="FE284" i="35"/>
  <c r="FE288" i="35"/>
  <c r="FE292" i="35"/>
  <c r="FE296" i="35"/>
  <c r="FE300" i="35"/>
  <c r="FE304" i="35"/>
  <c r="FE308" i="35"/>
  <c r="FE312" i="35"/>
  <c r="FE316" i="35"/>
  <c r="FE320" i="35"/>
  <c r="FE324" i="35"/>
  <c r="FE328" i="35"/>
  <c r="FE332" i="35"/>
  <c r="FE336" i="35"/>
  <c r="FE340" i="35"/>
  <c r="FE344" i="35"/>
  <c r="FC342" i="35"/>
  <c r="FC346" i="35"/>
  <c r="FC350" i="35"/>
  <c r="FC352" i="35"/>
  <c r="FE352" i="35"/>
  <c r="FC356" i="35"/>
  <c r="FE356" i="35"/>
  <c r="FC360" i="35"/>
  <c r="FE360" i="35"/>
  <c r="FE363" i="35"/>
  <c r="FC363" i="35"/>
  <c r="FC279" i="35"/>
  <c r="FC283" i="35"/>
  <c r="FC287" i="35"/>
  <c r="FC291" i="35"/>
  <c r="FC295" i="35"/>
  <c r="FC299" i="35"/>
  <c r="FC303" i="35"/>
  <c r="FC307" i="35"/>
  <c r="FC311" i="35"/>
  <c r="FC315" i="35"/>
  <c r="FC319" i="35"/>
  <c r="FC323" i="35"/>
  <c r="FC327" i="35"/>
  <c r="FC331" i="35"/>
  <c r="FC335" i="35"/>
  <c r="FC339" i="35"/>
  <c r="FC343" i="35"/>
  <c r="FC347" i="35"/>
  <c r="FC351" i="35"/>
  <c r="FE364" i="35"/>
  <c r="FE368" i="35"/>
  <c r="FE372" i="35"/>
  <c r="FE376" i="35"/>
  <c r="FE380" i="35"/>
  <c r="FE384" i="35"/>
  <c r="FE388" i="35"/>
  <c r="FE392" i="35"/>
  <c r="FE396" i="35"/>
  <c r="FE400" i="35"/>
  <c r="FE404" i="35"/>
  <c r="FC398" i="35"/>
  <c r="FC402" i="35"/>
  <c r="FC406" i="35"/>
  <c r="FC367" i="35"/>
  <c r="FC371" i="35"/>
  <c r="FC375" i="35"/>
  <c r="FC379" i="35"/>
  <c r="FC383" i="35"/>
  <c r="FC387" i="35"/>
  <c r="FC391" i="35"/>
  <c r="FC395" i="35"/>
  <c r="FC399" i="35"/>
  <c r="FC407" i="35"/>
  <c r="FE410" i="35"/>
  <c r="FC411" i="35"/>
  <c r="FE414" i="35"/>
  <c r="FC415" i="35"/>
  <c r="FE418" i="35"/>
  <c r="FC419" i="35"/>
  <c r="FE422" i="35"/>
  <c r="FC423" i="35"/>
  <c r="FE426" i="35"/>
  <c r="FC427" i="35"/>
  <c r="FE430" i="35"/>
  <c r="FC431" i="35"/>
  <c r="FE434" i="35"/>
  <c r="FC435" i="35"/>
  <c r="FE438" i="35"/>
  <c r="FC439" i="35"/>
  <c r="FE442" i="35"/>
  <c r="FC443" i="35"/>
  <c r="FE446" i="35"/>
  <c r="FC447" i="35"/>
  <c r="FE450" i="35"/>
  <c r="FE465" i="35"/>
  <c r="FC465" i="35"/>
  <c r="FE481" i="35"/>
  <c r="FC481" i="35"/>
  <c r="FE497" i="35"/>
  <c r="FC497" i="35"/>
  <c r="FC408" i="35"/>
  <c r="FC412" i="35"/>
  <c r="FC416" i="35"/>
  <c r="FC420" i="35"/>
  <c r="FC424" i="35"/>
  <c r="FC428" i="35"/>
  <c r="FC432" i="35"/>
  <c r="FC436" i="35"/>
  <c r="FE461" i="35"/>
  <c r="FC461" i="35"/>
  <c r="FE477" i="35"/>
  <c r="FC477" i="35"/>
  <c r="FE493" i="35"/>
  <c r="FC493" i="35"/>
  <c r="FC409" i="35"/>
  <c r="FC413" i="35"/>
  <c r="FC417" i="35"/>
  <c r="FC421" i="35"/>
  <c r="FC425" i="35"/>
  <c r="FC429" i="35"/>
  <c r="FC433" i="35"/>
  <c r="FC437" i="35"/>
  <c r="FC441" i="35"/>
  <c r="FC445" i="35"/>
  <c r="FC449" i="35"/>
  <c r="FE454" i="35"/>
  <c r="FC454" i="35"/>
  <c r="FE457" i="35"/>
  <c r="FC457" i="35"/>
  <c r="FE473" i="35"/>
  <c r="FC473" i="35"/>
  <c r="FE489" i="35"/>
  <c r="FC489" i="35"/>
  <c r="FE469" i="35"/>
  <c r="FC469" i="35"/>
  <c r="FE485" i="35"/>
  <c r="FC485" i="35"/>
  <c r="FE501" i="35"/>
  <c r="FC501" i="35"/>
  <c r="FE505" i="35"/>
  <c r="FC505" i="35"/>
  <c r="FC458" i="35"/>
  <c r="FC462" i="35"/>
  <c r="FC466" i="35"/>
  <c r="FC470" i="35"/>
  <c r="FC474" i="35"/>
  <c r="FC478" i="35"/>
  <c r="FC482" i="35"/>
  <c r="FC486" i="35"/>
  <c r="FC490" i="35"/>
  <c r="FC494" i="35"/>
  <c r="FC498" i="35"/>
  <c r="FC502" i="35"/>
  <c r="FC506" i="35"/>
  <c r="EO87" i="35"/>
  <c r="EQ102" i="35"/>
  <c r="EQ104" i="35"/>
  <c r="EQ118" i="35"/>
  <c r="EQ120" i="35"/>
  <c r="EQ134" i="35"/>
  <c r="EQ136" i="35"/>
  <c r="EQ150" i="35"/>
  <c r="EO8" i="35"/>
  <c r="EO12" i="35"/>
  <c r="EO16" i="35"/>
  <c r="EO20" i="35"/>
  <c r="EO24" i="35"/>
  <c r="EO28" i="35"/>
  <c r="EO32" i="35"/>
  <c r="EO36" i="35"/>
  <c r="EO40" i="35"/>
  <c r="EO44" i="35"/>
  <c r="EO48" i="35"/>
  <c r="EO52" i="35"/>
  <c r="EO56" i="35"/>
  <c r="EO60" i="35"/>
  <c r="EO64" i="35"/>
  <c r="EO68" i="35"/>
  <c r="EO72" i="35"/>
  <c r="EO76" i="35"/>
  <c r="EO80" i="35"/>
  <c r="EO90" i="35"/>
  <c r="EO91" i="35"/>
  <c r="EQ94" i="35"/>
  <c r="EQ96" i="35"/>
  <c r="EQ110" i="35"/>
  <c r="EQ112" i="35"/>
  <c r="EQ126" i="35"/>
  <c r="EQ128" i="35"/>
  <c r="EQ142" i="35"/>
  <c r="EQ144" i="35"/>
  <c r="EQ152" i="35"/>
  <c r="EO152" i="35"/>
  <c r="EQ156" i="35"/>
  <c r="EO156" i="35"/>
  <c r="EQ160" i="35"/>
  <c r="EO160" i="35"/>
  <c r="EQ164" i="35"/>
  <c r="EO164" i="35"/>
  <c r="EQ168" i="35"/>
  <c r="EO168" i="35"/>
  <c r="EQ172" i="35"/>
  <c r="EO172" i="35"/>
  <c r="EQ176" i="35"/>
  <c r="EO176" i="35"/>
  <c r="EQ180" i="35"/>
  <c r="EO180" i="35"/>
  <c r="EQ184" i="35"/>
  <c r="EO184" i="35"/>
  <c r="EQ251" i="35"/>
  <c r="EQ253" i="35"/>
  <c r="EO253" i="35"/>
  <c r="EQ257" i="35"/>
  <c r="EO257" i="35"/>
  <c r="EQ261" i="35"/>
  <c r="EO261" i="35"/>
  <c r="EQ265" i="35"/>
  <c r="EO265" i="35"/>
  <c r="EQ269" i="35"/>
  <c r="EO269" i="35"/>
  <c r="EQ273" i="35"/>
  <c r="EO273" i="35"/>
  <c r="EQ277" i="35"/>
  <c r="EO277" i="35"/>
  <c r="EQ281" i="35"/>
  <c r="EO281" i="35"/>
  <c r="EQ285" i="35"/>
  <c r="EO285" i="35"/>
  <c r="EQ286" i="35"/>
  <c r="EO286" i="35"/>
  <c r="EO188" i="35"/>
  <c r="EO192" i="35"/>
  <c r="EO196" i="35"/>
  <c r="EO200" i="35"/>
  <c r="EQ243" i="35"/>
  <c r="EQ245" i="35"/>
  <c r="EQ369" i="35"/>
  <c r="EO369" i="35"/>
  <c r="EQ365" i="35"/>
  <c r="EO365" i="35"/>
  <c r="EO379" i="35"/>
  <c r="EO380" i="35"/>
  <c r="EQ387" i="35"/>
  <c r="EQ389" i="35"/>
  <c r="EQ403" i="35"/>
  <c r="EQ405" i="35"/>
  <c r="EQ419" i="35"/>
  <c r="EQ421" i="35"/>
  <c r="EO376" i="35"/>
  <c r="EQ395" i="35"/>
  <c r="EQ397" i="35"/>
  <c r="EQ411" i="35"/>
  <c r="EQ413" i="35"/>
  <c r="EQ423" i="35"/>
  <c r="EO423" i="35"/>
  <c r="EO465" i="35"/>
  <c r="EQ465" i="35"/>
  <c r="EO477" i="35"/>
  <c r="EQ477" i="35"/>
  <c r="EO457" i="35"/>
  <c r="EQ457" i="35"/>
  <c r="EO469" i="35"/>
  <c r="EQ469" i="35"/>
  <c r="EQ428" i="35"/>
  <c r="EQ430" i="35"/>
  <c r="EQ432" i="35"/>
  <c r="EQ434" i="35"/>
  <c r="EQ436" i="35"/>
  <c r="EQ438" i="35"/>
  <c r="EQ440" i="35"/>
  <c r="EQ442" i="35"/>
  <c r="EQ444" i="35"/>
  <c r="EQ446" i="35"/>
  <c r="EQ448" i="35"/>
  <c r="EQ450" i="35"/>
  <c r="EO461" i="35"/>
  <c r="EQ461" i="35"/>
  <c r="EO453" i="35"/>
  <c r="EQ453" i="35"/>
  <c r="EO473" i="35"/>
  <c r="EQ473" i="35"/>
  <c r="EQ501" i="35"/>
  <c r="EO501" i="35"/>
  <c r="EQ505" i="35"/>
  <c r="EO505" i="35"/>
  <c r="EQ481" i="35"/>
  <c r="EO481" i="35"/>
  <c r="EQ485" i="35"/>
  <c r="EO485" i="35"/>
  <c r="EQ489" i="35"/>
  <c r="EO489" i="35"/>
  <c r="EQ493" i="35"/>
  <c r="EO493" i="35"/>
  <c r="EQ497" i="35"/>
  <c r="EO497" i="35"/>
  <c r="EA10" i="35"/>
  <c r="EA14" i="35"/>
  <c r="EA18" i="35"/>
  <c r="EA22" i="35"/>
  <c r="EA26" i="35"/>
  <c r="EA30" i="35"/>
  <c r="EA34" i="35"/>
  <c r="EA38" i="35"/>
  <c r="EA42" i="35"/>
  <c r="EA46" i="35"/>
  <c r="EA50" i="35"/>
  <c r="EA54" i="35"/>
  <c r="EA58" i="35"/>
  <c r="EA62" i="35"/>
  <c r="EA66" i="35"/>
  <c r="EA70" i="35"/>
  <c r="EA74" i="35"/>
  <c r="EA78" i="35"/>
  <c r="EA82" i="35"/>
  <c r="EA86" i="35"/>
  <c r="EA90" i="35"/>
  <c r="EA94" i="35"/>
  <c r="EA98" i="35"/>
  <c r="EA102" i="35"/>
  <c r="EA106" i="35"/>
  <c r="EA110" i="35"/>
  <c r="EA114" i="35"/>
  <c r="EA118" i="35"/>
  <c r="EA122" i="35"/>
  <c r="EA126" i="35"/>
  <c r="EC129" i="35"/>
  <c r="EC143" i="35"/>
  <c r="EC145" i="35"/>
  <c r="EC159" i="35"/>
  <c r="EC161" i="35"/>
  <c r="EC175" i="35"/>
  <c r="EC177" i="35"/>
  <c r="EA128" i="35"/>
  <c r="EC147" i="35"/>
  <c r="EC149" i="35"/>
  <c r="EC163" i="35"/>
  <c r="EC165" i="35"/>
  <c r="EC179" i="35"/>
  <c r="EC181" i="35"/>
  <c r="EC191" i="35"/>
  <c r="EA191" i="35"/>
  <c r="EC195" i="35"/>
  <c r="EA195" i="35"/>
  <c r="EC199" i="35"/>
  <c r="EA199" i="35"/>
  <c r="EC203" i="35"/>
  <c r="EA203" i="35"/>
  <c r="EC207" i="35"/>
  <c r="EA207" i="35"/>
  <c r="EC211" i="35"/>
  <c r="EA211" i="35"/>
  <c r="EC215" i="35"/>
  <c r="EA215" i="35"/>
  <c r="EC219" i="35"/>
  <c r="EA219" i="35"/>
  <c r="EA319" i="35"/>
  <c r="EC319" i="35"/>
  <c r="EA223" i="35"/>
  <c r="EA227" i="35"/>
  <c r="EA231" i="35"/>
  <c r="EC237" i="35"/>
  <c r="EA237" i="35"/>
  <c r="EC241" i="35"/>
  <c r="EA241" i="35"/>
  <c r="EC245" i="35"/>
  <c r="EA245" i="35"/>
  <c r="EC249" i="35"/>
  <c r="EA249" i="35"/>
  <c r="EC253" i="35"/>
  <c r="EA253" i="35"/>
  <c r="EC257" i="35"/>
  <c r="EA257" i="35"/>
  <c r="EC261" i="35"/>
  <c r="EA261" i="35"/>
  <c r="EC265" i="35"/>
  <c r="EA265" i="35"/>
  <c r="EC269" i="35"/>
  <c r="EA269" i="35"/>
  <c r="EC273" i="35"/>
  <c r="EA273" i="35"/>
  <c r="EC277" i="35"/>
  <c r="EA277" i="35"/>
  <c r="EC281" i="35"/>
  <c r="EA281" i="35"/>
  <c r="EC285" i="35"/>
  <c r="EA285" i="35"/>
  <c r="EC289" i="35"/>
  <c r="EA289" i="35"/>
  <c r="EC293" i="35"/>
  <c r="EA293" i="35"/>
  <c r="EC297" i="35"/>
  <c r="EA297" i="35"/>
  <c r="EC301" i="35"/>
  <c r="EA301" i="35"/>
  <c r="EC316" i="35"/>
  <c r="EA316" i="35"/>
  <c r="EC312" i="35"/>
  <c r="EA312" i="35"/>
  <c r="EC326" i="35"/>
  <c r="EA326" i="35"/>
  <c r="EC308" i="35"/>
  <c r="EA308" i="35"/>
  <c r="EC382" i="35"/>
  <c r="EA382" i="35"/>
  <c r="EC398" i="35"/>
  <c r="EA398" i="35"/>
  <c r="EC416" i="35"/>
  <c r="EA416" i="35"/>
  <c r="EC417" i="35"/>
  <c r="EA417" i="35"/>
  <c r="EA426" i="35"/>
  <c r="EC426" i="35"/>
  <c r="EC428" i="35"/>
  <c r="EA428" i="35"/>
  <c r="EC378" i="35"/>
  <c r="EA378" i="35"/>
  <c r="EC394" i="35"/>
  <c r="EA394" i="35"/>
  <c r="EA305" i="35"/>
  <c r="EA309" i="35"/>
  <c r="EA313" i="35"/>
  <c r="EA317" i="35"/>
  <c r="EA318" i="35"/>
  <c r="EC334" i="35"/>
  <c r="EA334" i="35"/>
  <c r="EC338" i="35"/>
  <c r="EA338" i="35"/>
  <c r="EC342" i="35"/>
  <c r="EA342" i="35"/>
  <c r="EC346" i="35"/>
  <c r="EA346" i="35"/>
  <c r="EC350" i="35"/>
  <c r="EA350" i="35"/>
  <c r="EC354" i="35"/>
  <c r="EA354" i="35"/>
  <c r="EC358" i="35"/>
  <c r="EA358" i="35"/>
  <c r="EC362" i="35"/>
  <c r="EA362" i="35"/>
  <c r="EC366" i="35"/>
  <c r="EA366" i="35"/>
  <c r="EC370" i="35"/>
  <c r="EA370" i="35"/>
  <c r="EC374" i="35"/>
  <c r="EA374" i="35"/>
  <c r="EC390" i="35"/>
  <c r="EA390" i="35"/>
  <c r="EC408" i="35"/>
  <c r="EA408" i="35"/>
  <c r="EC409" i="35"/>
  <c r="EA409" i="35"/>
  <c r="EA473" i="35"/>
  <c r="EC473" i="35"/>
  <c r="EC323" i="35"/>
  <c r="EC330" i="35"/>
  <c r="EA330" i="35"/>
  <c r="EC386" i="35"/>
  <c r="EA386" i="35"/>
  <c r="EC402" i="35"/>
  <c r="EA402" i="35"/>
  <c r="EC455" i="35"/>
  <c r="EA455" i="35"/>
  <c r="EA465" i="35"/>
  <c r="EC465" i="35"/>
  <c r="EA442" i="35"/>
  <c r="EC442" i="35"/>
  <c r="EA461" i="35"/>
  <c r="EC461" i="35"/>
  <c r="EC472" i="35"/>
  <c r="EA472" i="35"/>
  <c r="EA327" i="35"/>
  <c r="EA331" i="35"/>
  <c r="EA375" i="35"/>
  <c r="EA379" i="35"/>
  <c r="EA383" i="35"/>
  <c r="EA387" i="35"/>
  <c r="EA391" i="35"/>
  <c r="EA395" i="35"/>
  <c r="EA399" i="35"/>
  <c r="EA403" i="35"/>
  <c r="EC471" i="35"/>
  <c r="EA471" i="35"/>
  <c r="EC501" i="35"/>
  <c r="EA501" i="35"/>
  <c r="EA405" i="35"/>
  <c r="EA413" i="35"/>
  <c r="EA421" i="35"/>
  <c r="EA429" i="35"/>
  <c r="EA434" i="35"/>
  <c r="EC434" i="35"/>
  <c r="EA450" i="35"/>
  <c r="EC450" i="35"/>
  <c r="EA453" i="35"/>
  <c r="EC453" i="35"/>
  <c r="EA463" i="35"/>
  <c r="EC505" i="35"/>
  <c r="EA505" i="35"/>
  <c r="EC477" i="35"/>
  <c r="EA477" i="35"/>
  <c r="EC469" i="35"/>
  <c r="EC481" i="35"/>
  <c r="EA481" i="35"/>
  <c r="EC485" i="35"/>
  <c r="EA485" i="35"/>
  <c r="EC489" i="35"/>
  <c r="EA489" i="35"/>
  <c r="EC493" i="35"/>
  <c r="EA493" i="35"/>
  <c r="EC497" i="35"/>
  <c r="EA497" i="35"/>
  <c r="DO10" i="35"/>
  <c r="DO12" i="35"/>
  <c r="DO8" i="35"/>
  <c r="DO18" i="35"/>
  <c r="DM18" i="35"/>
  <c r="DO22" i="35"/>
  <c r="DM22" i="35"/>
  <c r="DO26" i="35"/>
  <c r="DM26" i="35"/>
  <c r="DO30" i="35"/>
  <c r="DM30" i="35"/>
  <c r="DO34" i="35"/>
  <c r="DM34" i="35"/>
  <c r="DO38" i="35"/>
  <c r="DM38" i="35"/>
  <c r="DO42" i="35"/>
  <c r="DM42" i="35"/>
  <c r="DM104" i="35"/>
  <c r="DM108" i="35"/>
  <c r="DM112" i="35"/>
  <c r="DM116" i="35"/>
  <c r="DM120" i="35"/>
  <c r="DM124" i="35"/>
  <c r="DO185" i="35"/>
  <c r="DO187" i="35"/>
  <c r="DO189" i="35"/>
  <c r="DO191" i="35"/>
  <c r="DO193" i="35"/>
  <c r="DO195" i="35"/>
  <c r="DO209" i="35"/>
  <c r="DM209" i="35"/>
  <c r="DO213" i="35"/>
  <c r="DM213" i="35"/>
  <c r="DO205" i="35"/>
  <c r="DM205" i="35"/>
  <c r="DM46" i="35"/>
  <c r="DM50" i="35"/>
  <c r="DM54" i="35"/>
  <c r="DM58" i="35"/>
  <c r="DM62" i="35"/>
  <c r="DM66" i="35"/>
  <c r="DM70" i="35"/>
  <c r="DM74" i="35"/>
  <c r="DM78" i="35"/>
  <c r="DM82" i="35"/>
  <c r="DM86" i="35"/>
  <c r="DM90" i="35"/>
  <c r="DM94" i="35"/>
  <c r="DM98" i="35"/>
  <c r="DO129" i="35"/>
  <c r="DO131" i="35"/>
  <c r="DO133" i="35"/>
  <c r="DO135" i="35"/>
  <c r="DO137" i="35"/>
  <c r="DO139" i="35"/>
  <c r="DO141" i="35"/>
  <c r="DO143" i="35"/>
  <c r="DO145" i="35"/>
  <c r="DO147" i="35"/>
  <c r="DO149" i="35"/>
  <c r="DO151" i="35"/>
  <c r="DO153" i="35"/>
  <c r="DO155" i="35"/>
  <c r="DO157" i="35"/>
  <c r="DO159" i="35"/>
  <c r="DO161" i="35"/>
  <c r="DO163" i="35"/>
  <c r="DO165" i="35"/>
  <c r="DO167" i="35"/>
  <c r="DO169" i="35"/>
  <c r="DO171" i="35"/>
  <c r="DO173" i="35"/>
  <c r="DO175" i="35"/>
  <c r="DO177" i="35"/>
  <c r="DO179" i="35"/>
  <c r="DO201" i="35"/>
  <c r="DM201" i="35"/>
  <c r="DO197" i="35"/>
  <c r="DM197" i="35"/>
  <c r="DO217" i="35"/>
  <c r="DO225" i="35"/>
  <c r="DO235" i="35"/>
  <c r="DO237" i="35"/>
  <c r="DO251" i="35"/>
  <c r="DO221" i="35"/>
  <c r="DO229" i="35"/>
  <c r="DO243" i="35"/>
  <c r="DO245" i="35"/>
  <c r="DO253" i="35"/>
  <c r="DM253" i="35"/>
  <c r="DO257" i="35"/>
  <c r="DM257" i="35"/>
  <c r="DO261" i="35"/>
  <c r="DM261" i="35"/>
  <c r="DO265" i="35"/>
  <c r="DM265" i="35"/>
  <c r="DO269" i="35"/>
  <c r="DM269" i="35"/>
  <c r="DO273" i="35"/>
  <c r="DM273" i="35"/>
  <c r="DM277" i="35"/>
  <c r="DM281" i="35"/>
  <c r="DM285" i="35"/>
  <c r="DM289" i="35"/>
  <c r="DM293" i="35"/>
  <c r="DM297" i="35"/>
  <c r="DM301" i="35"/>
  <c r="DM305" i="35"/>
  <c r="DM309" i="35"/>
  <c r="DM313" i="35"/>
  <c r="DM286" i="35"/>
  <c r="DO286" i="35"/>
  <c r="DM290" i="35"/>
  <c r="DO290" i="35"/>
  <c r="DM294" i="35"/>
  <c r="DO294" i="35"/>
  <c r="DM298" i="35"/>
  <c r="DO298" i="35"/>
  <c r="DM302" i="35"/>
  <c r="DO302" i="35"/>
  <c r="DM306" i="35"/>
  <c r="DO306" i="35"/>
  <c r="DM310" i="35"/>
  <c r="DO310" i="35"/>
  <c r="DM314" i="35"/>
  <c r="DO314" i="35"/>
  <c r="DO318" i="35"/>
  <c r="DO322" i="35"/>
  <c r="DO326" i="35"/>
  <c r="DO330" i="35"/>
  <c r="DO334" i="35"/>
  <c r="DO338" i="35"/>
  <c r="DO342" i="35"/>
  <c r="DO346" i="35"/>
  <c r="DO350" i="35"/>
  <c r="DO354" i="35"/>
  <c r="DO358" i="35"/>
  <c r="DO362" i="35"/>
  <c r="DO366" i="35"/>
  <c r="DO370" i="35"/>
  <c r="DO374" i="35"/>
  <c r="DO378" i="35"/>
  <c r="DO382" i="35"/>
  <c r="DO386" i="35"/>
  <c r="DO388" i="35"/>
  <c r="DO412" i="35"/>
  <c r="DM412" i="35"/>
  <c r="DM389" i="35"/>
  <c r="DM393" i="35"/>
  <c r="DO393" i="35"/>
  <c r="DM397" i="35"/>
  <c r="DO397" i="35"/>
  <c r="DM401" i="35"/>
  <c r="DO401" i="35"/>
  <c r="DM405" i="35"/>
  <c r="DO405" i="35"/>
  <c r="DO408" i="35"/>
  <c r="DM408" i="35"/>
  <c r="DO409" i="35"/>
  <c r="DO413" i="35"/>
  <c r="DO417" i="35"/>
  <c r="DO452" i="35"/>
  <c r="DM452" i="35"/>
  <c r="DO463" i="35"/>
  <c r="DM463" i="35"/>
  <c r="DO464" i="35"/>
  <c r="DM464" i="35"/>
  <c r="DM416" i="35"/>
  <c r="DM420" i="35"/>
  <c r="DO455" i="35"/>
  <c r="DO471" i="35"/>
  <c r="DM471" i="35"/>
  <c r="DO472" i="35"/>
  <c r="DM472" i="35"/>
  <c r="DO421" i="35"/>
  <c r="DO423" i="35"/>
  <c r="DO425" i="35"/>
  <c r="DO427" i="35"/>
  <c r="DO429" i="35"/>
  <c r="DO431" i="35"/>
  <c r="DO433" i="35"/>
  <c r="DO435" i="35"/>
  <c r="DO437" i="35"/>
  <c r="DO439" i="35"/>
  <c r="DO441" i="35"/>
  <c r="DO443" i="35"/>
  <c r="DO445" i="35"/>
  <c r="DO447" i="35"/>
  <c r="DO449" i="35"/>
  <c r="DO451" i="35"/>
  <c r="DO456" i="35"/>
  <c r="DM456" i="35"/>
  <c r="DM479" i="35"/>
  <c r="DM480" i="35"/>
  <c r="DO501" i="35"/>
  <c r="DM501" i="35"/>
  <c r="DO505" i="35"/>
  <c r="DM505" i="35"/>
  <c r="DM460" i="35"/>
  <c r="DM468" i="35"/>
  <c r="DM476" i="35"/>
  <c r="DM484" i="35"/>
  <c r="DO489" i="35"/>
  <c r="DM489" i="35"/>
  <c r="DO493" i="35"/>
  <c r="DM493" i="35"/>
  <c r="DO497" i="35"/>
  <c r="DM497" i="35"/>
  <c r="DA31" i="35"/>
  <c r="CY31" i="35"/>
  <c r="CY7" i="35"/>
  <c r="DC7" i="35"/>
  <c r="DD7" i="35" s="1"/>
  <c r="DA9" i="35"/>
  <c r="DA11" i="35"/>
  <c r="DA13" i="35"/>
  <c r="DA15" i="35"/>
  <c r="DA17" i="35"/>
  <c r="DA19" i="35"/>
  <c r="DA21" i="35"/>
  <c r="DA23" i="35"/>
  <c r="DA25" i="35"/>
  <c r="DA27" i="35"/>
  <c r="DA29" i="35"/>
  <c r="CY33" i="35"/>
  <c r="CY37" i="35"/>
  <c r="CY41" i="35"/>
  <c r="CY45" i="35"/>
  <c r="CY53" i="35"/>
  <c r="CY57" i="35"/>
  <c r="CY61" i="35"/>
  <c r="CY65" i="35"/>
  <c r="CY69" i="35"/>
  <c r="CY73" i="35"/>
  <c r="CY77" i="35"/>
  <c r="CY97" i="35"/>
  <c r="CY101" i="35"/>
  <c r="CY105" i="35"/>
  <c r="CY109" i="35"/>
  <c r="CY113" i="35"/>
  <c r="CY117" i="35"/>
  <c r="CY121" i="35"/>
  <c r="CY125" i="35"/>
  <c r="CY129" i="35"/>
  <c r="CY133" i="35"/>
  <c r="CY137" i="35"/>
  <c r="CY141" i="35"/>
  <c r="CY145" i="35"/>
  <c r="CY149" i="35"/>
  <c r="CY153" i="35"/>
  <c r="CY157" i="35"/>
  <c r="CY161" i="35"/>
  <c r="CY165" i="35"/>
  <c r="CY171" i="35"/>
  <c r="DA171" i="35"/>
  <c r="CY35" i="35"/>
  <c r="CY39" i="35"/>
  <c r="CY43" i="35"/>
  <c r="CY47" i="35"/>
  <c r="CY51" i="35"/>
  <c r="CY55" i="35"/>
  <c r="CY59" i="35"/>
  <c r="CY63" i="35"/>
  <c r="CY67" i="35"/>
  <c r="CY71" i="35"/>
  <c r="CY75" i="35"/>
  <c r="CY79" i="35"/>
  <c r="CY83" i="35"/>
  <c r="CY87" i="35"/>
  <c r="CY91" i="35"/>
  <c r="CY95" i="35"/>
  <c r="CY99" i="35"/>
  <c r="CY103" i="35"/>
  <c r="CY107" i="35"/>
  <c r="CY111" i="35"/>
  <c r="CY115" i="35"/>
  <c r="CY119" i="35"/>
  <c r="CY123" i="35"/>
  <c r="CY127" i="35"/>
  <c r="CY131" i="35"/>
  <c r="CY135" i="35"/>
  <c r="CY139" i="35"/>
  <c r="CY143" i="35"/>
  <c r="CY147" i="35"/>
  <c r="CY151" i="35"/>
  <c r="CY155" i="35"/>
  <c r="CY159" i="35"/>
  <c r="CY163" i="35"/>
  <c r="CY167" i="35"/>
  <c r="DA167" i="35"/>
  <c r="CY175" i="35"/>
  <c r="DA175" i="35"/>
  <c r="CY168" i="35"/>
  <c r="CY172" i="35"/>
  <c r="DA179" i="35"/>
  <c r="DA183" i="35"/>
  <c r="CY185" i="35"/>
  <c r="CY193" i="35"/>
  <c r="CY201" i="35"/>
  <c r="CY209" i="35"/>
  <c r="CY216" i="35"/>
  <c r="CY217" i="35"/>
  <c r="DA228" i="35"/>
  <c r="DA230" i="35"/>
  <c r="DA186" i="35"/>
  <c r="DA194" i="35"/>
  <c r="DA202" i="35"/>
  <c r="DA210" i="35"/>
  <c r="DA218" i="35"/>
  <c r="DA224" i="35"/>
  <c r="DA226" i="35"/>
  <c r="DA236" i="35"/>
  <c r="CY236" i="35"/>
  <c r="DA240" i="35"/>
  <c r="CY240" i="35"/>
  <c r="DA244" i="35"/>
  <c r="CY244" i="35"/>
  <c r="DA248" i="35"/>
  <c r="DA250" i="35"/>
  <c r="DA252" i="35"/>
  <c r="DA254" i="35"/>
  <c r="DA256" i="35"/>
  <c r="DA258" i="35"/>
  <c r="DA260" i="35"/>
  <c r="DA262" i="35"/>
  <c r="DA264" i="35"/>
  <c r="DA266" i="35"/>
  <c r="DA268" i="35"/>
  <c r="DA270" i="35"/>
  <c r="DA272" i="35"/>
  <c r="DA274" i="35"/>
  <c r="DA276" i="35"/>
  <c r="DA278" i="35"/>
  <c r="DA280" i="35"/>
  <c r="DA282" i="35"/>
  <c r="DA284" i="35"/>
  <c r="DA286" i="35"/>
  <c r="DA288" i="35"/>
  <c r="DA290" i="35"/>
  <c r="DA292" i="35"/>
  <c r="DA294" i="35"/>
  <c r="DA296" i="35"/>
  <c r="DA298" i="35"/>
  <c r="DA300" i="35"/>
  <c r="DA302" i="35"/>
  <c r="DA304" i="35"/>
  <c r="DA306" i="35"/>
  <c r="DA308" i="35"/>
  <c r="DA310" i="35"/>
  <c r="DA316" i="35"/>
  <c r="CY316" i="35"/>
  <c r="DA312" i="35"/>
  <c r="CY312" i="35"/>
  <c r="DA320" i="35"/>
  <c r="CY320" i="35"/>
  <c r="CY334" i="35"/>
  <c r="DA334" i="35"/>
  <c r="CY336" i="35"/>
  <c r="DA336" i="35"/>
  <c r="CY323" i="35"/>
  <c r="DA326" i="35"/>
  <c r="DA328" i="35"/>
  <c r="DA342" i="35"/>
  <c r="DA344" i="35"/>
  <c r="DA358" i="35"/>
  <c r="DA360" i="35"/>
  <c r="DA374" i="35"/>
  <c r="DA376" i="35"/>
  <c r="DA350" i="35"/>
  <c r="DA352" i="35"/>
  <c r="DA366" i="35"/>
  <c r="DA368" i="35"/>
  <c r="DA382" i="35"/>
  <c r="DA384" i="35"/>
  <c r="DA388" i="35"/>
  <c r="CY388" i="35"/>
  <c r="DA392" i="35"/>
  <c r="CY392" i="35"/>
  <c r="DA396" i="35"/>
  <c r="CY396" i="35"/>
  <c r="DA400" i="35"/>
  <c r="CY400" i="35"/>
  <c r="DA404" i="35"/>
  <c r="CY404" i="35"/>
  <c r="DA408" i="35"/>
  <c r="CY408" i="35"/>
  <c r="DA440" i="35"/>
  <c r="DA442" i="35"/>
  <c r="DA453" i="35"/>
  <c r="CY453" i="35"/>
  <c r="DA461" i="35"/>
  <c r="CY461" i="35"/>
  <c r="DA469" i="35"/>
  <c r="CY469" i="35"/>
  <c r="DA457" i="35"/>
  <c r="CY457" i="35"/>
  <c r="DA465" i="35"/>
  <c r="CY465" i="35"/>
  <c r="DA473" i="35"/>
  <c r="CY473" i="35"/>
  <c r="DA446" i="35"/>
  <c r="CY446" i="35"/>
  <c r="DA450" i="35"/>
  <c r="CY450" i="35"/>
  <c r="CY452" i="35"/>
  <c r="CY456" i="35"/>
  <c r="CY460" i="35"/>
  <c r="CY464" i="35"/>
  <c r="CY468" i="35"/>
  <c r="CY472" i="35"/>
  <c r="CY476" i="35"/>
  <c r="DA477" i="35"/>
  <c r="CY477" i="35"/>
  <c r="DA481" i="35"/>
  <c r="CY481" i="35"/>
  <c r="DA485" i="35"/>
  <c r="CY485" i="35"/>
  <c r="DA489" i="35"/>
  <c r="CY489" i="35"/>
  <c r="DA493" i="35"/>
  <c r="CY493" i="35"/>
  <c r="DA497" i="35"/>
  <c r="CY497" i="35"/>
  <c r="DA501" i="35"/>
  <c r="CY501" i="35"/>
  <c r="DA505" i="35"/>
  <c r="CY505" i="35"/>
  <c r="CK7" i="35"/>
  <c r="CK11" i="35"/>
  <c r="CK15" i="35"/>
  <c r="CK19" i="35"/>
  <c r="CK23" i="35"/>
  <c r="CK27" i="35"/>
  <c r="CK31" i="35"/>
  <c r="CK35" i="35"/>
  <c r="CK39" i="35"/>
  <c r="CK43" i="35"/>
  <c r="CK47" i="35"/>
  <c r="CK51" i="35"/>
  <c r="CK55" i="35"/>
  <c r="CK59" i="35"/>
  <c r="CK63" i="35"/>
  <c r="CM115" i="35"/>
  <c r="CM123" i="35"/>
  <c r="CM7" i="35"/>
  <c r="CM133" i="35"/>
  <c r="CK133" i="35"/>
  <c r="CM137" i="35"/>
  <c r="CK137" i="35"/>
  <c r="CM141" i="35"/>
  <c r="CK141" i="35"/>
  <c r="CM145" i="35"/>
  <c r="CK145" i="35"/>
  <c r="CK9" i="35"/>
  <c r="CK13" i="35"/>
  <c r="CK17" i="35"/>
  <c r="CK21" i="35"/>
  <c r="CK25" i="35"/>
  <c r="CK29" i="35"/>
  <c r="CK33" i="35"/>
  <c r="CK37" i="35"/>
  <c r="CK41" i="35"/>
  <c r="CK45" i="35"/>
  <c r="CK49" i="35"/>
  <c r="CK53" i="35"/>
  <c r="CK57" i="35"/>
  <c r="CK61" i="35"/>
  <c r="CK65" i="35"/>
  <c r="CK69" i="35"/>
  <c r="CK73" i="35"/>
  <c r="CK77" i="35"/>
  <c r="CK81" i="35"/>
  <c r="CK85" i="35"/>
  <c r="CK89" i="35"/>
  <c r="CK93" i="35"/>
  <c r="CK97" i="35"/>
  <c r="CK101" i="35"/>
  <c r="CK105" i="35"/>
  <c r="CK109" i="35"/>
  <c r="CM119" i="35"/>
  <c r="CM129" i="35"/>
  <c r="CM131" i="35"/>
  <c r="CM258" i="35"/>
  <c r="CK258" i="35"/>
  <c r="CK261" i="35"/>
  <c r="CM302" i="35"/>
  <c r="CK302" i="35"/>
  <c r="CM303" i="35"/>
  <c r="CK303" i="35"/>
  <c r="CM262" i="35"/>
  <c r="CK262" i="35"/>
  <c r="CM294" i="35"/>
  <c r="CK294" i="35"/>
  <c r="CM295" i="35"/>
  <c r="CK295" i="35"/>
  <c r="CK149" i="35"/>
  <c r="CK153" i="35"/>
  <c r="CK157" i="35"/>
  <c r="CK161" i="35"/>
  <c r="CK165" i="35"/>
  <c r="CK169" i="35"/>
  <c r="CK173" i="35"/>
  <c r="CK177" i="35"/>
  <c r="CK181" i="35"/>
  <c r="CK185" i="35"/>
  <c r="CK189" i="35"/>
  <c r="CM194" i="35"/>
  <c r="CK194" i="35"/>
  <c r="CM198" i="35"/>
  <c r="CK198" i="35"/>
  <c r="CM202" i="35"/>
  <c r="CK202" i="35"/>
  <c r="CM206" i="35"/>
  <c r="CK206" i="35"/>
  <c r="CM210" i="35"/>
  <c r="CK210" i="35"/>
  <c r="CM214" i="35"/>
  <c r="CK214" i="35"/>
  <c r="CM218" i="35"/>
  <c r="CK218" i="35"/>
  <c r="CM222" i="35"/>
  <c r="CK222" i="35"/>
  <c r="CM226" i="35"/>
  <c r="CK226" i="35"/>
  <c r="CM230" i="35"/>
  <c r="CK230" i="35"/>
  <c r="CM234" i="35"/>
  <c r="CK234" i="35"/>
  <c r="CM238" i="35"/>
  <c r="CK238" i="35"/>
  <c r="CM242" i="35"/>
  <c r="CK242" i="35"/>
  <c r="CM246" i="35"/>
  <c r="CK246" i="35"/>
  <c r="CM250" i="35"/>
  <c r="CK250" i="35"/>
  <c r="CK253" i="35"/>
  <c r="CM266" i="35"/>
  <c r="CK266" i="35"/>
  <c r="CM254" i="35"/>
  <c r="CK254" i="35"/>
  <c r="CK257" i="35"/>
  <c r="CM269" i="35"/>
  <c r="CK269" i="35"/>
  <c r="CM273" i="35"/>
  <c r="CK273" i="35"/>
  <c r="CM277" i="35"/>
  <c r="CK277" i="35"/>
  <c r="CM281" i="35"/>
  <c r="CK281" i="35"/>
  <c r="CM285" i="35"/>
  <c r="CK285" i="35"/>
  <c r="CM289" i="35"/>
  <c r="CK289" i="35"/>
  <c r="CM307" i="35"/>
  <c r="CK307" i="35"/>
  <c r="CM311" i="35"/>
  <c r="CK311" i="35"/>
  <c r="CM315" i="35"/>
  <c r="CK315" i="35"/>
  <c r="CM319" i="35"/>
  <c r="CK319" i="35"/>
  <c r="CM323" i="35"/>
  <c r="CK323" i="35"/>
  <c r="CM327" i="35"/>
  <c r="CK327" i="35"/>
  <c r="CM331" i="35"/>
  <c r="CK331" i="35"/>
  <c r="CM335" i="35"/>
  <c r="CK335" i="35"/>
  <c r="CK270" i="35"/>
  <c r="CK274" i="35"/>
  <c r="CK278" i="35"/>
  <c r="CK282" i="35"/>
  <c r="CK286" i="35"/>
  <c r="CK290" i="35"/>
  <c r="CM292" i="35"/>
  <c r="CM300" i="35"/>
  <c r="CM370" i="35"/>
  <c r="CM372" i="35"/>
  <c r="CM374" i="35"/>
  <c r="CM376" i="35"/>
  <c r="CM378" i="35"/>
  <c r="CM392" i="35"/>
  <c r="CM394" i="35"/>
  <c r="CK308" i="35"/>
  <c r="CK312" i="35"/>
  <c r="CK316" i="35"/>
  <c r="CK320" i="35"/>
  <c r="CK324" i="35"/>
  <c r="CK328" i="35"/>
  <c r="CK332" i="35"/>
  <c r="CK336" i="35"/>
  <c r="CK340" i="35"/>
  <c r="CK344" i="35"/>
  <c r="CK348" i="35"/>
  <c r="CK352" i="35"/>
  <c r="CK356" i="35"/>
  <c r="CK360" i="35"/>
  <c r="CK364" i="35"/>
  <c r="CK368" i="35"/>
  <c r="CK369" i="35"/>
  <c r="CM384" i="35"/>
  <c r="CM386" i="35"/>
  <c r="CM400" i="35"/>
  <c r="CM402" i="35"/>
  <c r="CM408" i="35"/>
  <c r="CK408" i="35"/>
  <c r="CM412" i="35"/>
  <c r="CK412" i="35"/>
  <c r="CM441" i="35"/>
  <c r="CK441" i="35"/>
  <c r="CM439" i="35"/>
  <c r="CM445" i="35"/>
  <c r="CK445" i="35"/>
  <c r="CM449" i="35"/>
  <c r="CK449" i="35"/>
  <c r="CM489" i="35"/>
  <c r="CK489" i="35"/>
  <c r="CM485" i="35"/>
  <c r="CK485" i="35"/>
  <c r="CM481" i="35"/>
  <c r="CK481" i="35"/>
  <c r="CM497" i="35"/>
  <c r="CK497" i="35"/>
  <c r="CM501" i="35"/>
  <c r="CK501" i="35"/>
  <c r="CM505" i="35"/>
  <c r="CK505" i="35"/>
  <c r="CM477" i="35"/>
  <c r="CK477" i="35"/>
  <c r="CM493" i="35"/>
  <c r="CK493" i="35"/>
  <c r="BY8" i="35"/>
  <c r="BY10" i="35"/>
  <c r="BY12" i="35"/>
  <c r="BY14" i="35"/>
  <c r="BY16" i="35"/>
  <c r="BY18" i="35"/>
  <c r="BY20" i="35"/>
  <c r="BY22" i="35"/>
  <c r="BY24" i="35"/>
  <c r="BY26" i="35"/>
  <c r="BY28" i="35"/>
  <c r="BY30" i="35"/>
  <c r="BW147" i="35"/>
  <c r="BW155" i="35"/>
  <c r="BY162" i="35"/>
  <c r="BY164" i="35"/>
  <c r="BY178" i="35"/>
  <c r="BY180" i="35"/>
  <c r="BW34" i="35"/>
  <c r="BW38" i="35"/>
  <c r="BW42" i="35"/>
  <c r="BW46" i="35"/>
  <c r="BW50" i="35"/>
  <c r="BW54" i="35"/>
  <c r="BW58" i="35"/>
  <c r="BW62" i="35"/>
  <c r="BW66" i="35"/>
  <c r="BW70" i="35"/>
  <c r="BW74" i="35"/>
  <c r="BW78" i="35"/>
  <c r="BW82" i="35"/>
  <c r="BW86" i="35"/>
  <c r="BW90" i="35"/>
  <c r="BW94" i="35"/>
  <c r="BW98" i="35"/>
  <c r="BW102" i="35"/>
  <c r="BW106" i="35"/>
  <c r="BW110" i="35"/>
  <c r="BW114" i="35"/>
  <c r="BW118" i="35"/>
  <c r="BW122" i="35"/>
  <c r="BW126" i="35"/>
  <c r="BW130" i="35"/>
  <c r="BW134" i="35"/>
  <c r="BW138" i="35"/>
  <c r="BW142" i="35"/>
  <c r="BW143" i="35"/>
  <c r="BW150" i="35"/>
  <c r="BW151" i="35"/>
  <c r="BY156" i="35"/>
  <c r="BY170" i="35"/>
  <c r="BY172" i="35"/>
  <c r="BY186" i="35"/>
  <c r="BY190" i="35"/>
  <c r="BW190" i="35"/>
  <c r="BY194" i="35"/>
  <c r="BW194" i="35"/>
  <c r="BW198" i="35"/>
  <c r="BW202" i="35"/>
  <c r="BW206" i="35"/>
  <c r="BW210" i="35"/>
  <c r="BW214" i="35"/>
  <c r="BW218" i="35"/>
  <c r="BW222" i="35"/>
  <c r="BW226" i="35"/>
  <c r="BW230" i="35"/>
  <c r="BW234" i="35"/>
  <c r="BW238" i="35"/>
  <c r="BY240" i="35"/>
  <c r="BY242" i="35"/>
  <c r="BY244" i="35"/>
  <c r="BY246" i="35"/>
  <c r="BY248" i="35"/>
  <c r="BY250" i="35"/>
  <c r="BY252" i="35"/>
  <c r="BY254" i="35"/>
  <c r="BY256" i="35"/>
  <c r="BY258" i="35"/>
  <c r="BY260" i="35"/>
  <c r="BY262" i="35"/>
  <c r="BY264" i="35"/>
  <c r="BY266" i="35"/>
  <c r="BY268" i="35"/>
  <c r="BY270" i="35"/>
  <c r="BY272" i="35"/>
  <c r="BY274" i="35"/>
  <c r="BY276" i="35"/>
  <c r="BY278" i="35"/>
  <c r="BY280" i="35"/>
  <c r="BW280" i="35"/>
  <c r="BW284" i="35"/>
  <c r="BW288" i="35"/>
  <c r="BW292" i="35"/>
  <c r="BW296" i="35"/>
  <c r="BW300" i="35"/>
  <c r="BW304" i="35"/>
  <c r="BY345" i="35"/>
  <c r="BY363" i="35"/>
  <c r="BW363" i="35"/>
  <c r="BW282" i="35"/>
  <c r="BW286" i="35"/>
  <c r="BW290" i="35"/>
  <c r="BW294" i="35"/>
  <c r="BW298" i="35"/>
  <c r="BW302" i="35"/>
  <c r="BW306" i="35"/>
  <c r="BW310" i="35"/>
  <c r="BW314" i="35"/>
  <c r="BW318" i="35"/>
  <c r="BW322" i="35"/>
  <c r="BW326" i="35"/>
  <c r="BW330" i="35"/>
  <c r="BW334" i="35"/>
  <c r="BW338" i="35"/>
  <c r="BY341" i="35"/>
  <c r="BY349" i="35"/>
  <c r="BW352" i="35"/>
  <c r="BY352" i="35"/>
  <c r="BW356" i="35"/>
  <c r="BY356" i="35"/>
  <c r="BY359" i="35"/>
  <c r="BW359" i="35"/>
  <c r="BY360" i="35"/>
  <c r="BY364" i="35"/>
  <c r="BY368" i="35"/>
  <c r="BY372" i="35"/>
  <c r="BY376" i="35"/>
  <c r="BY460" i="35"/>
  <c r="BW460" i="35"/>
  <c r="BY461" i="35"/>
  <c r="BW461" i="35"/>
  <c r="BW367" i="35"/>
  <c r="BW371" i="35"/>
  <c r="BW375" i="35"/>
  <c r="BW379" i="35"/>
  <c r="BY380" i="35"/>
  <c r="BY382" i="35"/>
  <c r="BY384" i="35"/>
  <c r="BY386" i="35"/>
  <c r="BY388" i="35"/>
  <c r="BY390" i="35"/>
  <c r="BY392" i="35"/>
  <c r="BY394" i="35"/>
  <c r="BY396" i="35"/>
  <c r="BY398" i="35"/>
  <c r="BY400" i="35"/>
  <c r="BY402" i="35"/>
  <c r="BY404" i="35"/>
  <c r="BY406" i="35"/>
  <c r="BY408" i="35"/>
  <c r="BY410" i="35"/>
  <c r="BY412" i="35"/>
  <c r="BY414" i="35"/>
  <c r="BY416" i="35"/>
  <c r="BW416" i="35"/>
  <c r="BW417" i="35"/>
  <c r="BY417" i="35"/>
  <c r="BW425" i="35"/>
  <c r="BY425" i="35"/>
  <c r="BW433" i="35"/>
  <c r="BY433" i="35"/>
  <c r="BW441" i="35"/>
  <c r="BY441" i="35"/>
  <c r="BW449" i="35"/>
  <c r="BY449" i="35"/>
  <c r="BW419" i="35"/>
  <c r="BY419" i="35"/>
  <c r="BW427" i="35"/>
  <c r="BY427" i="35"/>
  <c r="BW435" i="35"/>
  <c r="BY435" i="35"/>
  <c r="BW443" i="35"/>
  <c r="BY443" i="35"/>
  <c r="BW451" i="35"/>
  <c r="BY451" i="35"/>
  <c r="BY452" i="35"/>
  <c r="BW452" i="35"/>
  <c r="BY453" i="35"/>
  <c r="BW453" i="35"/>
  <c r="BY456" i="35"/>
  <c r="BW456" i="35"/>
  <c r="BY457" i="35"/>
  <c r="BW457" i="35"/>
  <c r="BY465" i="35"/>
  <c r="BW465" i="35"/>
  <c r="BY469" i="35"/>
  <c r="BW469" i="35"/>
  <c r="BY473" i="35"/>
  <c r="BW473" i="35"/>
  <c r="BY477" i="35"/>
  <c r="BW477" i="35"/>
  <c r="BY481" i="35"/>
  <c r="BW481" i="35"/>
  <c r="BY485" i="35"/>
  <c r="BW485" i="35"/>
  <c r="BY489" i="35"/>
  <c r="BW489" i="35"/>
  <c r="BY493" i="35"/>
  <c r="BW493" i="35"/>
  <c r="BY497" i="35"/>
  <c r="BW497" i="35"/>
  <c r="BY501" i="35"/>
  <c r="BW501" i="35"/>
  <c r="BY505" i="35"/>
  <c r="BW505" i="35"/>
  <c r="BI12" i="35"/>
  <c r="BK13" i="35"/>
  <c r="BI13" i="35"/>
  <c r="BK17" i="35"/>
  <c r="BI17" i="35"/>
  <c r="BK21" i="35"/>
  <c r="BI21" i="35"/>
  <c r="BK25" i="35"/>
  <c r="BI25" i="35"/>
  <c r="BK29" i="35"/>
  <c r="BI29" i="35"/>
  <c r="BK33" i="35"/>
  <c r="BI33" i="35"/>
  <c r="BK37" i="35"/>
  <c r="BI37" i="35"/>
  <c r="BK41" i="35"/>
  <c r="BI41" i="35"/>
  <c r="BI45" i="35"/>
  <c r="BI49" i="35"/>
  <c r="BI53" i="35"/>
  <c r="BI57" i="35"/>
  <c r="BI61" i="35"/>
  <c r="BI65" i="35"/>
  <c r="BI69" i="35"/>
  <c r="BI73" i="35"/>
  <c r="BI77" i="35"/>
  <c r="BI81" i="35"/>
  <c r="BI85" i="35"/>
  <c r="BI89" i="35"/>
  <c r="BI93" i="35"/>
  <c r="BI97" i="35"/>
  <c r="BK104" i="35"/>
  <c r="BK114" i="35"/>
  <c r="BK116" i="35"/>
  <c r="BK130" i="35"/>
  <c r="BK132" i="35"/>
  <c r="BK140" i="35"/>
  <c r="BI140" i="35"/>
  <c r="BK144" i="35"/>
  <c r="BI144" i="35"/>
  <c r="BK148" i="35"/>
  <c r="BI148" i="35"/>
  <c r="BK152" i="35"/>
  <c r="BI152" i="35"/>
  <c r="BI103" i="35"/>
  <c r="BK118" i="35"/>
  <c r="BK120" i="35"/>
  <c r="BK134" i="35"/>
  <c r="BK136" i="35"/>
  <c r="BI156" i="35"/>
  <c r="BI160" i="35"/>
  <c r="BI164" i="35"/>
  <c r="BI168" i="35"/>
  <c r="BI172" i="35"/>
  <c r="BI176" i="35"/>
  <c r="BI180" i="35"/>
  <c r="BI184" i="35"/>
  <c r="BI188" i="35"/>
  <c r="BI192" i="35"/>
  <c r="BI196" i="35"/>
  <c r="BI200" i="35"/>
  <c r="BI204" i="35"/>
  <c r="BK272" i="35"/>
  <c r="BK274" i="35"/>
  <c r="BK276" i="35"/>
  <c r="BI276" i="35"/>
  <c r="BK280" i="35"/>
  <c r="BI280" i="35"/>
  <c r="BK206" i="35"/>
  <c r="BK208" i="35"/>
  <c r="BK210" i="35"/>
  <c r="BK212" i="35"/>
  <c r="BK214" i="35"/>
  <c r="BK216" i="35"/>
  <c r="BK218" i="35"/>
  <c r="BK220" i="35"/>
  <c r="BK222" i="35"/>
  <c r="BK224" i="35"/>
  <c r="BK226" i="35"/>
  <c r="BK228" i="35"/>
  <c r="BK230" i="35"/>
  <c r="BK232" i="35"/>
  <c r="BK234" i="35"/>
  <c r="BK236" i="35"/>
  <c r="BK238" i="35"/>
  <c r="BK240" i="35"/>
  <c r="BK242" i="35"/>
  <c r="BK244" i="35"/>
  <c r="BK246" i="35"/>
  <c r="BK248" i="35"/>
  <c r="BK250" i="35"/>
  <c r="BK252" i="35"/>
  <c r="BK254" i="35"/>
  <c r="BK256" i="35"/>
  <c r="BK258" i="35"/>
  <c r="BK260" i="35"/>
  <c r="BK262" i="35"/>
  <c r="BI321" i="35"/>
  <c r="BK321" i="35"/>
  <c r="BI329" i="35"/>
  <c r="BK329" i="35"/>
  <c r="BI337" i="35"/>
  <c r="BK337" i="35"/>
  <c r="BI345" i="35"/>
  <c r="BK345" i="35"/>
  <c r="BK363" i="35"/>
  <c r="BI323" i="35"/>
  <c r="BK323" i="35"/>
  <c r="BI331" i="35"/>
  <c r="BK331" i="35"/>
  <c r="BI339" i="35"/>
  <c r="BK339" i="35"/>
  <c r="BI347" i="35"/>
  <c r="BK347" i="35"/>
  <c r="BI365" i="35"/>
  <c r="BK365" i="35"/>
  <c r="BI284" i="35"/>
  <c r="BI288" i="35"/>
  <c r="BI292" i="35"/>
  <c r="BI296" i="35"/>
  <c r="BK301" i="35"/>
  <c r="BI301" i="35"/>
  <c r="BK305" i="35"/>
  <c r="BI305" i="35"/>
  <c r="BK309" i="35"/>
  <c r="BI309" i="35"/>
  <c r="BK313" i="35"/>
  <c r="BI313" i="35"/>
  <c r="BK317" i="35"/>
  <c r="BI317" i="35"/>
  <c r="BI325" i="35"/>
  <c r="BK325" i="35"/>
  <c r="BI333" i="35"/>
  <c r="BK333" i="35"/>
  <c r="BI341" i="35"/>
  <c r="BK341" i="35"/>
  <c r="BI349" i="35"/>
  <c r="BK349" i="35"/>
  <c r="BK361" i="35"/>
  <c r="BI367" i="35"/>
  <c r="BK367" i="35"/>
  <c r="BI319" i="35"/>
  <c r="BK319" i="35"/>
  <c r="BI327" i="35"/>
  <c r="BK327" i="35"/>
  <c r="BI335" i="35"/>
  <c r="BK335" i="35"/>
  <c r="BI343" i="35"/>
  <c r="BK343" i="35"/>
  <c r="BI351" i="35"/>
  <c r="BK351" i="35"/>
  <c r="BI318" i="35"/>
  <c r="BK379" i="35"/>
  <c r="BI379" i="35"/>
  <c r="BK411" i="35"/>
  <c r="BK413" i="35"/>
  <c r="BK415" i="35"/>
  <c r="BK417" i="35"/>
  <c r="BK419" i="35"/>
  <c r="BK421" i="35"/>
  <c r="BK423" i="35"/>
  <c r="BK425" i="35"/>
  <c r="BK427" i="35"/>
  <c r="BK441" i="35"/>
  <c r="BK443" i="35"/>
  <c r="BK453" i="35"/>
  <c r="BI453" i="35"/>
  <c r="BK456" i="35"/>
  <c r="BI456" i="35"/>
  <c r="BI383" i="35"/>
  <c r="BI387" i="35"/>
  <c r="BI391" i="35"/>
  <c r="BI395" i="35"/>
  <c r="BI399" i="35"/>
  <c r="BI403" i="35"/>
  <c r="BI407" i="35"/>
  <c r="BK433" i="35"/>
  <c r="BK435" i="35"/>
  <c r="BK449" i="35"/>
  <c r="BK451" i="35"/>
  <c r="BK481" i="35"/>
  <c r="BI481" i="35"/>
  <c r="BK493" i="35"/>
  <c r="BI493" i="35"/>
  <c r="BK457" i="35"/>
  <c r="BI457" i="35"/>
  <c r="BK461" i="35"/>
  <c r="BI461" i="35"/>
  <c r="BK465" i="35"/>
  <c r="BI465" i="35"/>
  <c r="BK469" i="35"/>
  <c r="BI469" i="35"/>
  <c r="BK473" i="35"/>
  <c r="BI473" i="35"/>
  <c r="BK477" i="35"/>
  <c r="BI477" i="35"/>
  <c r="BK489" i="35"/>
  <c r="BI489" i="35"/>
  <c r="BK485" i="35"/>
  <c r="BI485" i="35"/>
  <c r="BK497" i="35"/>
  <c r="BI497" i="35"/>
  <c r="BK501" i="35"/>
  <c r="BI501" i="35"/>
  <c r="BK505" i="35"/>
  <c r="BI505" i="35"/>
  <c r="BI478" i="35"/>
  <c r="BI482" i="35"/>
  <c r="BI486" i="35"/>
  <c r="BI490" i="35"/>
  <c r="BI494" i="35"/>
  <c r="BI498" i="35"/>
  <c r="BI502" i="35"/>
  <c r="BI506" i="35"/>
  <c r="AW9" i="35"/>
  <c r="AW13" i="35"/>
  <c r="AW17" i="35"/>
  <c r="AW21" i="35"/>
  <c r="AW25" i="35"/>
  <c r="AW29" i="35"/>
  <c r="AW33" i="35"/>
  <c r="AW37" i="35"/>
  <c r="AW41" i="35"/>
  <c r="AW45" i="35"/>
  <c r="AW49" i="35"/>
  <c r="AW53" i="35"/>
  <c r="AW57" i="35"/>
  <c r="AW61" i="35"/>
  <c r="AU65" i="35"/>
  <c r="AW65" i="35"/>
  <c r="AU69" i="35"/>
  <c r="AW69" i="35"/>
  <c r="AU72" i="35"/>
  <c r="AU76" i="35"/>
  <c r="AU80" i="35"/>
  <c r="AU84" i="35"/>
  <c r="AU88" i="35"/>
  <c r="AU92" i="35"/>
  <c r="AU96" i="35"/>
  <c r="AU100" i="35"/>
  <c r="AU73" i="35"/>
  <c r="AW73" i="35"/>
  <c r="AU77" i="35"/>
  <c r="AW77" i="35"/>
  <c r="AU81" i="35"/>
  <c r="AW81" i="35"/>
  <c r="AU85" i="35"/>
  <c r="AW85" i="35"/>
  <c r="AU89" i="35"/>
  <c r="AW89" i="35"/>
  <c r="AU93" i="35"/>
  <c r="AW93" i="35"/>
  <c r="AU97" i="35"/>
  <c r="AW97" i="35"/>
  <c r="AU101" i="35"/>
  <c r="AW101" i="35"/>
  <c r="AU8" i="35"/>
  <c r="AU12" i="35"/>
  <c r="AU16" i="35"/>
  <c r="AU20" i="35"/>
  <c r="AU24" i="35"/>
  <c r="AU28" i="35"/>
  <c r="AU32" i="35"/>
  <c r="AU36" i="35"/>
  <c r="AU40" i="35"/>
  <c r="AU44" i="35"/>
  <c r="AU48" i="35"/>
  <c r="AU52" i="35"/>
  <c r="AU56" i="35"/>
  <c r="AU60" i="35"/>
  <c r="AU64" i="35"/>
  <c r="AU105" i="35"/>
  <c r="AW105" i="35"/>
  <c r="AU109" i="35"/>
  <c r="AW109" i="35"/>
  <c r="AU113" i="35"/>
  <c r="AW113" i="35"/>
  <c r="AU117" i="35"/>
  <c r="AW117" i="35"/>
  <c r="AU68" i="35"/>
  <c r="AW121" i="35"/>
  <c r="AW125" i="35"/>
  <c r="AW129" i="35"/>
  <c r="AW133" i="35"/>
  <c r="AW137" i="35"/>
  <c r="AW141" i="35"/>
  <c r="AW145" i="35"/>
  <c r="AW149" i="35"/>
  <c r="AW153" i="35"/>
  <c r="AW157" i="35"/>
  <c r="AW161" i="35"/>
  <c r="AW175" i="35"/>
  <c r="AU175" i="35"/>
  <c r="AW191" i="35"/>
  <c r="AU191" i="35"/>
  <c r="AW187" i="35"/>
  <c r="AU187" i="35"/>
  <c r="AW183" i="35"/>
  <c r="AU183" i="35"/>
  <c r="AU162" i="35"/>
  <c r="AW179" i="35"/>
  <c r="AU179" i="35"/>
  <c r="AW195" i="35"/>
  <c r="AU195" i="35"/>
  <c r="AW199" i="35"/>
  <c r="AU199" i="35"/>
  <c r="AW203" i="35"/>
  <c r="AU203" i="35"/>
  <c r="AU207" i="35"/>
  <c r="AU211" i="35"/>
  <c r="AU215" i="35"/>
  <c r="AU219" i="35"/>
  <c r="AU223" i="35"/>
  <c r="AU227" i="35"/>
  <c r="AU231" i="35"/>
  <c r="AU235" i="35"/>
  <c r="AU239" i="35"/>
  <c r="AU243" i="35"/>
  <c r="AU247" i="35"/>
  <c r="AU251" i="35"/>
  <c r="AU255" i="35"/>
  <c r="AW282" i="35"/>
  <c r="AU282" i="35"/>
  <c r="AU286" i="35"/>
  <c r="AU290" i="35"/>
  <c r="AU294" i="35"/>
  <c r="AU298" i="35"/>
  <c r="AU302" i="35"/>
  <c r="AU306" i="35"/>
  <c r="AU310" i="35"/>
  <c r="AU314" i="35"/>
  <c r="AU318" i="35"/>
  <c r="AU322" i="35"/>
  <c r="AU326" i="35"/>
  <c r="AU330" i="35"/>
  <c r="AU334" i="35"/>
  <c r="AU338" i="35"/>
  <c r="AU342" i="35"/>
  <c r="AW353" i="35"/>
  <c r="AU353" i="35"/>
  <c r="AU345" i="35"/>
  <c r="AU349" i="35"/>
  <c r="AU346" i="35"/>
  <c r="AW346" i="35"/>
  <c r="AU350" i="35"/>
  <c r="AW350" i="35"/>
  <c r="AW354" i="35"/>
  <c r="AW358" i="35"/>
  <c r="AW362" i="35"/>
  <c r="AW366" i="35"/>
  <c r="AW370" i="35"/>
  <c r="AW374" i="35"/>
  <c r="AW378" i="35"/>
  <c r="AU379" i="35"/>
  <c r="AW382" i="35"/>
  <c r="AU383" i="35"/>
  <c r="AU387" i="35"/>
  <c r="AU391" i="35"/>
  <c r="AU395" i="35"/>
  <c r="AW397" i="35"/>
  <c r="AU388" i="35"/>
  <c r="AU392" i="35"/>
  <c r="AU396" i="35"/>
  <c r="AU357" i="35"/>
  <c r="AU361" i="35"/>
  <c r="AU365" i="35"/>
  <c r="AU369" i="35"/>
  <c r="AU399" i="35"/>
  <c r="AU403" i="35"/>
  <c r="AU407" i="35"/>
  <c r="AU411" i="35"/>
  <c r="AU415" i="35"/>
  <c r="AU419" i="35"/>
  <c r="AU423" i="35"/>
  <c r="AU427" i="35"/>
  <c r="AU431" i="35"/>
  <c r="AU435" i="35"/>
  <c r="AU401" i="35"/>
  <c r="AU405" i="35"/>
  <c r="AU409" i="35"/>
  <c r="AU413" i="35"/>
  <c r="AU417" i="35"/>
  <c r="AU421" i="35"/>
  <c r="AU425" i="35"/>
  <c r="AU429" i="35"/>
  <c r="AU433" i="35"/>
  <c r="AU437" i="35"/>
  <c r="AU441" i="35"/>
  <c r="AU445" i="35"/>
  <c r="AU449" i="35"/>
  <c r="AW455" i="35"/>
  <c r="AW459" i="35"/>
  <c r="AW463" i="35"/>
  <c r="AW467" i="35"/>
  <c r="AW471" i="35"/>
  <c r="AW475" i="35"/>
  <c r="AW479" i="35"/>
  <c r="AW483" i="35"/>
  <c r="AU453" i="35"/>
  <c r="AU457" i="35"/>
  <c r="AU461" i="35"/>
  <c r="AU465" i="35"/>
  <c r="AU469" i="35"/>
  <c r="AU473" i="35"/>
  <c r="AU477" i="35"/>
  <c r="AU481" i="35"/>
  <c r="AU485" i="35"/>
  <c r="AU489" i="35"/>
  <c r="AU493" i="35"/>
  <c r="AU454" i="35"/>
  <c r="AU458" i="35"/>
  <c r="AU466" i="35"/>
  <c r="AU470" i="35"/>
  <c r="AU474" i="35"/>
  <c r="AU478" i="35"/>
  <c r="AU482" i="35"/>
  <c r="AU486" i="35"/>
  <c r="AU490" i="35"/>
  <c r="AU494" i="35"/>
  <c r="AU498" i="35"/>
  <c r="AU502" i="35"/>
  <c r="AU506" i="35"/>
  <c r="AI10" i="35"/>
  <c r="AG10" i="35"/>
  <c r="AI18" i="35"/>
  <c r="AG18" i="35"/>
  <c r="AI26" i="35"/>
  <c r="AG26" i="35"/>
  <c r="AG34" i="35"/>
  <c r="AI34" i="35"/>
  <c r="AI38" i="35"/>
  <c r="AG38" i="35"/>
  <c r="AI86" i="35"/>
  <c r="AG86" i="35"/>
  <c r="AI46" i="35"/>
  <c r="AG46" i="35"/>
  <c r="AI62" i="35"/>
  <c r="AG62" i="35"/>
  <c r="AI78" i="35"/>
  <c r="AG78" i="35"/>
  <c r="AI115" i="35"/>
  <c r="AG115" i="35"/>
  <c r="AI123" i="35"/>
  <c r="AG123" i="35"/>
  <c r="AI131" i="35"/>
  <c r="AG131" i="35"/>
  <c r="AI139" i="35"/>
  <c r="AG139" i="35"/>
  <c r="AI14" i="35"/>
  <c r="AG14" i="35"/>
  <c r="AI22" i="35"/>
  <c r="AG22" i="35"/>
  <c r="AI30" i="35"/>
  <c r="AG30" i="35"/>
  <c r="AI54" i="35"/>
  <c r="AG54" i="35"/>
  <c r="AG70" i="35"/>
  <c r="AI70" i="35"/>
  <c r="AG93" i="35"/>
  <c r="AI93" i="35"/>
  <c r="AG101" i="35"/>
  <c r="AI101" i="35"/>
  <c r="AG109" i="35"/>
  <c r="AI109" i="35"/>
  <c r="AI119" i="35"/>
  <c r="AG119" i="35"/>
  <c r="AI127" i="35"/>
  <c r="AG127" i="35"/>
  <c r="AI135" i="35"/>
  <c r="AG135" i="35"/>
  <c r="AI143" i="35"/>
  <c r="AG143" i="35"/>
  <c r="AI50" i="35"/>
  <c r="AG50" i="35"/>
  <c r="AI66" i="35"/>
  <c r="AG66" i="35"/>
  <c r="AI82" i="35"/>
  <c r="AG82" i="35"/>
  <c r="AI42" i="35"/>
  <c r="AG42" i="35"/>
  <c r="AI58" i="35"/>
  <c r="AG58" i="35"/>
  <c r="AI74" i="35"/>
  <c r="AG74" i="35"/>
  <c r="AI193" i="35"/>
  <c r="AG193" i="35"/>
  <c r="AI209" i="35"/>
  <c r="AG209" i="35"/>
  <c r="AG151" i="35"/>
  <c r="AG159" i="35"/>
  <c r="AG171" i="35"/>
  <c r="AG175" i="35"/>
  <c r="AI189" i="35"/>
  <c r="AG189" i="35"/>
  <c r="AI205" i="35"/>
  <c r="AG205" i="35"/>
  <c r="AG11" i="35"/>
  <c r="AG15" i="35"/>
  <c r="AG19" i="35"/>
  <c r="AG23" i="35"/>
  <c r="AG27" i="35"/>
  <c r="AG31" i="35"/>
  <c r="AG35" i="35"/>
  <c r="AG39" i="35"/>
  <c r="AG43" i="35"/>
  <c r="AG47" i="35"/>
  <c r="AG51" i="35"/>
  <c r="AG55" i="35"/>
  <c r="AG59" i="35"/>
  <c r="AG63" i="35"/>
  <c r="AG67" i="35"/>
  <c r="AG71" i="35"/>
  <c r="AG75" i="35"/>
  <c r="AG79" i="35"/>
  <c r="AG83" i="35"/>
  <c r="AG87" i="35"/>
  <c r="AG91" i="35"/>
  <c r="AG92" i="35"/>
  <c r="AG99" i="35"/>
  <c r="AG100" i="35"/>
  <c r="AG107" i="35"/>
  <c r="AG108" i="35"/>
  <c r="AI112" i="35"/>
  <c r="AG112" i="35"/>
  <c r="AI116" i="35"/>
  <c r="AG116" i="35"/>
  <c r="AI120" i="35"/>
  <c r="AG120" i="35"/>
  <c r="AI124" i="35"/>
  <c r="AG124" i="35"/>
  <c r="AI128" i="35"/>
  <c r="AG128" i="35"/>
  <c r="AI132" i="35"/>
  <c r="AG132" i="35"/>
  <c r="AI136" i="35"/>
  <c r="AG136" i="35"/>
  <c r="AI140" i="35"/>
  <c r="AG140" i="35"/>
  <c r="AI144" i="35"/>
  <c r="AG144" i="35"/>
  <c r="AI148" i="35"/>
  <c r="AG148" i="35"/>
  <c r="AI152" i="35"/>
  <c r="AG152" i="35"/>
  <c r="AI156" i="35"/>
  <c r="AG156" i="35"/>
  <c r="AI160" i="35"/>
  <c r="AG160" i="35"/>
  <c r="AI164" i="35"/>
  <c r="AG164" i="35"/>
  <c r="AI168" i="35"/>
  <c r="AG168" i="35"/>
  <c r="AI172" i="35"/>
  <c r="AG172" i="35"/>
  <c r="AI176" i="35"/>
  <c r="AG176" i="35"/>
  <c r="AI180" i="35"/>
  <c r="AG180" i="35"/>
  <c r="AI185" i="35"/>
  <c r="AG185" i="35"/>
  <c r="AI201" i="35"/>
  <c r="AG201" i="35"/>
  <c r="AI331" i="35"/>
  <c r="AG331" i="35"/>
  <c r="AG147" i="35"/>
  <c r="AG155" i="35"/>
  <c r="AG163" i="35"/>
  <c r="AG167" i="35"/>
  <c r="AG179" i="35"/>
  <c r="AI89" i="35"/>
  <c r="AI97" i="35"/>
  <c r="AI105" i="35"/>
  <c r="AI197" i="35"/>
  <c r="AG197" i="35"/>
  <c r="AG182" i="35"/>
  <c r="AI186" i="35"/>
  <c r="AG186" i="35"/>
  <c r="AI190" i="35"/>
  <c r="AG190" i="35"/>
  <c r="AI194" i="35"/>
  <c r="AG194" i="35"/>
  <c r="AI198" i="35"/>
  <c r="AG198" i="35"/>
  <c r="AI202" i="35"/>
  <c r="AG202" i="35"/>
  <c r="AI206" i="35"/>
  <c r="AG206" i="35"/>
  <c r="AI210" i="35"/>
  <c r="AG210" i="35"/>
  <c r="AI214" i="35"/>
  <c r="AG214" i="35"/>
  <c r="AI218" i="35"/>
  <c r="AG218" i="35"/>
  <c r="AI222" i="35"/>
  <c r="AG222" i="35"/>
  <c r="AI226" i="35"/>
  <c r="AG226" i="35"/>
  <c r="AI230" i="35"/>
  <c r="AG230" i="35"/>
  <c r="AI234" i="35"/>
  <c r="AG234" i="35"/>
  <c r="AI238" i="35"/>
  <c r="AG238" i="35"/>
  <c r="AI242" i="35"/>
  <c r="AG242" i="35"/>
  <c r="AI246" i="35"/>
  <c r="AG246" i="35"/>
  <c r="AI250" i="35"/>
  <c r="AG250" i="35"/>
  <c r="AI254" i="35"/>
  <c r="AG254" i="35"/>
  <c r="AI258" i="35"/>
  <c r="AG258" i="35"/>
  <c r="AI262" i="35"/>
  <c r="AG262" i="35"/>
  <c r="AI299" i="35"/>
  <c r="AG299" i="35"/>
  <c r="AI315" i="35"/>
  <c r="AG315" i="35"/>
  <c r="AI295" i="35"/>
  <c r="AG295" i="35"/>
  <c r="AI311" i="35"/>
  <c r="AG311" i="35"/>
  <c r="AI327" i="35"/>
  <c r="AG327" i="35"/>
  <c r="AI291" i="35"/>
  <c r="AG291" i="35"/>
  <c r="AI307" i="35"/>
  <c r="AG307" i="35"/>
  <c r="AI323" i="35"/>
  <c r="AG323" i="35"/>
  <c r="AI303" i="35"/>
  <c r="AG303" i="35"/>
  <c r="AI319" i="35"/>
  <c r="AG319" i="35"/>
  <c r="AI335" i="35"/>
  <c r="AG335" i="35"/>
  <c r="AG344" i="35"/>
  <c r="AI344" i="35"/>
  <c r="AG346" i="35"/>
  <c r="AI346" i="35"/>
  <c r="AI362" i="35"/>
  <c r="AG362" i="35"/>
  <c r="AI366" i="35"/>
  <c r="AG366" i="35"/>
  <c r="AI370" i="35"/>
  <c r="AG370" i="35"/>
  <c r="AI374" i="35"/>
  <c r="AG374" i="35"/>
  <c r="AI378" i="35"/>
  <c r="AG378" i="35"/>
  <c r="AI382" i="35"/>
  <c r="AG382" i="35"/>
  <c r="AI386" i="35"/>
  <c r="AG386" i="35"/>
  <c r="AI390" i="35"/>
  <c r="AG390" i="35"/>
  <c r="AI394" i="35"/>
  <c r="AG394" i="35"/>
  <c r="AI398" i="35"/>
  <c r="AG398" i="35"/>
  <c r="AI402" i="35"/>
  <c r="AG402" i="35"/>
  <c r="AI406" i="35"/>
  <c r="AG406" i="35"/>
  <c r="AI410" i="35"/>
  <c r="AG410" i="35"/>
  <c r="AI414" i="35"/>
  <c r="AG414" i="35"/>
  <c r="AI342" i="35"/>
  <c r="AI352" i="35"/>
  <c r="AI354" i="35"/>
  <c r="AI442" i="35"/>
  <c r="AG442" i="35"/>
  <c r="AI438" i="35"/>
  <c r="AG438" i="35"/>
  <c r="AG453" i="35"/>
  <c r="AI453" i="35"/>
  <c r="AG461" i="35"/>
  <c r="AI461" i="35"/>
  <c r="AI485" i="35"/>
  <c r="AG485" i="35"/>
  <c r="AI501" i="35"/>
  <c r="AG501" i="35"/>
  <c r="AI416" i="35"/>
  <c r="AI418" i="35"/>
  <c r="AI420" i="35"/>
  <c r="AI422" i="35"/>
  <c r="AI424" i="35"/>
  <c r="AI426" i="35"/>
  <c r="AI428" i="35"/>
  <c r="AI430" i="35"/>
  <c r="AI432" i="35"/>
  <c r="AI434" i="35"/>
  <c r="AI436" i="35"/>
  <c r="AI446" i="35"/>
  <c r="AG446" i="35"/>
  <c r="AI450" i="35"/>
  <c r="AG450" i="35"/>
  <c r="AI489" i="35"/>
  <c r="AG489" i="35"/>
  <c r="AI505" i="35"/>
  <c r="AG505" i="35"/>
  <c r="AI493" i="35"/>
  <c r="AG493" i="35"/>
  <c r="AI457" i="35"/>
  <c r="AI465" i="35"/>
  <c r="AI469" i="35"/>
  <c r="AG469" i="35"/>
  <c r="AI473" i="35"/>
  <c r="AG473" i="35"/>
  <c r="AI477" i="35"/>
  <c r="AG477" i="35"/>
  <c r="AI481" i="35"/>
  <c r="AG481" i="35"/>
  <c r="AI497" i="35"/>
  <c r="AG497" i="35"/>
  <c r="R26" i="28" l="1"/>
  <c r="N26" i="28"/>
  <c r="N24" i="28"/>
  <c r="P26" i="28"/>
  <c r="P24" i="28"/>
  <c r="CN5" i="34"/>
  <c r="BT5" i="34"/>
  <c r="R24" i="28"/>
  <c r="T26" i="28"/>
  <c r="DH5" i="34"/>
  <c r="T24" i="28"/>
  <c r="Z24" i="28"/>
  <c r="AB24" i="28"/>
  <c r="AB26" i="28"/>
  <c r="HO46" i="34"/>
  <c r="HP46" i="34"/>
  <c r="K7" i="28"/>
  <c r="M7" i="28"/>
  <c r="BT4" i="23"/>
  <c r="O7" i="28"/>
  <c r="CN4" i="23"/>
  <c r="Q7" i="28"/>
  <c r="DH4" i="23"/>
  <c r="S7" i="28"/>
  <c r="EB4" i="23"/>
  <c r="Y7" i="28"/>
  <c r="GJ4" i="23"/>
  <c r="AA7" i="28"/>
  <c r="HD4" i="23"/>
  <c r="EV4" i="23"/>
  <c r="FP4" i="23"/>
  <c r="CF46" i="34"/>
  <c r="FP5" i="34"/>
  <c r="EV5" i="34"/>
  <c r="DT46" i="34"/>
  <c r="CY46" i="34"/>
  <c r="BL46" i="34"/>
  <c r="GU46" i="34"/>
  <c r="GV46" i="34"/>
  <c r="GA46" i="34"/>
  <c r="GB46" i="34"/>
  <c r="FG46" i="34"/>
  <c r="FH46" i="34"/>
  <c r="EM46" i="34"/>
  <c r="EN46" i="34"/>
  <c r="CB7" i="35"/>
  <c r="DR7" i="35"/>
  <c r="EF7" i="35"/>
  <c r="FH7" i="35"/>
  <c r="EX507" i="35"/>
  <c r="EU508" i="35" s="1"/>
  <c r="DV507" i="35"/>
  <c r="DH507" i="35"/>
  <c r="DE508" i="35" s="1"/>
  <c r="CP7" i="35"/>
  <c r="CF507" i="35"/>
  <c r="CC508" i="35" s="1"/>
  <c r="BR507" i="35"/>
  <c r="BO508" i="35" s="1"/>
  <c r="S7" i="35" l="1"/>
  <c r="DS508" i="35"/>
  <c r="EJ507" i="35"/>
  <c r="EG508" i="35" s="1"/>
  <c r="FL507" i="35"/>
  <c r="CT507" i="35"/>
  <c r="CQ508" i="35" s="1"/>
  <c r="FI508" i="35" l="1"/>
  <c r="X7" i="35"/>
  <c r="V7" i="35"/>
  <c r="T7" i="35"/>
  <c r="Y7" i="35" l="1"/>
  <c r="Z7" i="35" s="1"/>
  <c r="AA7" i="35" s="1"/>
  <c r="AB7" i="35" s="1"/>
  <c r="T506" i="35"/>
  <c r="T505" i="35"/>
  <c r="T504" i="35"/>
  <c r="T503" i="35"/>
  <c r="T502" i="35"/>
  <c r="T501" i="35"/>
  <c r="T500" i="35"/>
  <c r="T499" i="35"/>
  <c r="T498" i="35"/>
  <c r="T497" i="35"/>
  <c r="T496" i="35"/>
  <c r="T495" i="35"/>
  <c r="T494" i="35"/>
  <c r="T493" i="35"/>
  <c r="T492" i="35"/>
  <c r="T491" i="35"/>
  <c r="T490" i="35"/>
  <c r="T489" i="35"/>
  <c r="T488" i="35"/>
  <c r="T487" i="35"/>
  <c r="T486" i="35"/>
  <c r="T485" i="35"/>
  <c r="T484" i="35"/>
  <c r="T483" i="35"/>
  <c r="T482" i="35"/>
  <c r="T481" i="35"/>
  <c r="T480" i="35"/>
  <c r="T479" i="35"/>
  <c r="T478" i="35"/>
  <c r="T477" i="35"/>
  <c r="T476" i="35"/>
  <c r="T475" i="35"/>
  <c r="T474" i="35"/>
  <c r="T473" i="35"/>
  <c r="T472" i="35"/>
  <c r="T471" i="35"/>
  <c r="T470" i="35"/>
  <c r="T469" i="35"/>
  <c r="T468" i="35"/>
  <c r="T467" i="35"/>
  <c r="T466" i="35"/>
  <c r="T465" i="35"/>
  <c r="T464" i="35"/>
  <c r="T463" i="35"/>
  <c r="T462" i="35"/>
  <c r="T461" i="35"/>
  <c r="T460" i="35"/>
  <c r="T459" i="35"/>
  <c r="T458" i="35"/>
  <c r="T457" i="35"/>
  <c r="T456" i="35"/>
  <c r="T455" i="35"/>
  <c r="T454" i="35"/>
  <c r="T453" i="35"/>
  <c r="T452" i="35"/>
  <c r="T451" i="35"/>
  <c r="T450" i="35"/>
  <c r="T449" i="35"/>
  <c r="T448" i="35"/>
  <c r="T447" i="35"/>
  <c r="T446" i="35"/>
  <c r="T445" i="35"/>
  <c r="T444" i="35"/>
  <c r="T443" i="35"/>
  <c r="T442" i="35"/>
  <c r="T441" i="35"/>
  <c r="T440" i="35"/>
  <c r="T439" i="35"/>
  <c r="T438" i="35"/>
  <c r="T437" i="35"/>
  <c r="T436" i="35"/>
  <c r="T435" i="35"/>
  <c r="T434" i="35"/>
  <c r="T433" i="35"/>
  <c r="T432" i="35"/>
  <c r="T431" i="35"/>
  <c r="T430" i="35"/>
  <c r="T429" i="35"/>
  <c r="T428" i="35"/>
  <c r="T427" i="35"/>
  <c r="T426" i="35"/>
  <c r="T425" i="35"/>
  <c r="T424" i="35"/>
  <c r="T423" i="35"/>
  <c r="T422" i="35"/>
  <c r="T421" i="35"/>
  <c r="T420" i="35"/>
  <c r="T419" i="35"/>
  <c r="T418" i="35"/>
  <c r="T417" i="35"/>
  <c r="T416" i="35"/>
  <c r="T415" i="35"/>
  <c r="T414" i="35"/>
  <c r="T413" i="35"/>
  <c r="T412" i="35"/>
  <c r="T411" i="35"/>
  <c r="T410" i="35"/>
  <c r="T409" i="35"/>
  <c r="T408" i="35"/>
  <c r="T407" i="35"/>
  <c r="T406" i="35"/>
  <c r="T405" i="35"/>
  <c r="T404" i="35"/>
  <c r="T403" i="35"/>
  <c r="T402" i="35"/>
  <c r="T401" i="35"/>
  <c r="T400" i="35"/>
  <c r="T399" i="35"/>
  <c r="T398" i="35"/>
  <c r="T397" i="35"/>
  <c r="T396" i="35"/>
  <c r="T395" i="35"/>
  <c r="T394" i="35"/>
  <c r="T393" i="35"/>
  <c r="T392" i="35"/>
  <c r="T391" i="35"/>
  <c r="T390" i="35"/>
  <c r="T389" i="35"/>
  <c r="T388" i="35"/>
  <c r="T387" i="35"/>
  <c r="T386" i="35"/>
  <c r="T385" i="35"/>
  <c r="T384" i="35"/>
  <c r="T383" i="35"/>
  <c r="T382" i="35"/>
  <c r="T381" i="35"/>
  <c r="T380" i="35"/>
  <c r="T379" i="35"/>
  <c r="T378" i="35"/>
  <c r="T377" i="35"/>
  <c r="T376" i="35"/>
  <c r="T375" i="35"/>
  <c r="T374" i="35"/>
  <c r="T373" i="35"/>
  <c r="T372" i="35"/>
  <c r="T371" i="35"/>
  <c r="T370" i="35"/>
  <c r="T369" i="35"/>
  <c r="T368" i="35"/>
  <c r="T367" i="35"/>
  <c r="T366" i="35"/>
  <c r="T365" i="35"/>
  <c r="T364" i="35"/>
  <c r="T363" i="35"/>
  <c r="T362" i="35"/>
  <c r="T361" i="35"/>
  <c r="T360" i="35"/>
  <c r="T359" i="35"/>
  <c r="T358" i="35"/>
  <c r="T357" i="35"/>
  <c r="T356" i="35"/>
  <c r="T355" i="35"/>
  <c r="T354" i="35"/>
  <c r="T353" i="35"/>
  <c r="T352" i="35"/>
  <c r="T351" i="35"/>
  <c r="T350" i="35"/>
  <c r="T349" i="35"/>
  <c r="T348" i="35"/>
  <c r="T347" i="35"/>
  <c r="T346" i="35"/>
  <c r="T345" i="35"/>
  <c r="T344" i="35"/>
  <c r="T343" i="35"/>
  <c r="T342" i="35"/>
  <c r="T341" i="35"/>
  <c r="T340" i="35"/>
  <c r="T339" i="35"/>
  <c r="T338" i="35"/>
  <c r="T337" i="35"/>
  <c r="T336" i="35"/>
  <c r="T335" i="35"/>
  <c r="T334" i="35"/>
  <c r="T333" i="35"/>
  <c r="T332" i="35"/>
  <c r="T331" i="35"/>
  <c r="T330" i="35"/>
  <c r="T329" i="35"/>
  <c r="T328" i="35"/>
  <c r="T327" i="35"/>
  <c r="T326" i="35"/>
  <c r="T325" i="35"/>
  <c r="T324" i="35"/>
  <c r="T323" i="35"/>
  <c r="T322" i="35"/>
  <c r="T321" i="35"/>
  <c r="T320" i="35"/>
  <c r="T319" i="35"/>
  <c r="T318" i="35"/>
  <c r="T317" i="35"/>
  <c r="T316" i="35"/>
  <c r="T315" i="35"/>
  <c r="T314" i="35"/>
  <c r="T313" i="35"/>
  <c r="T312" i="35"/>
  <c r="T311" i="35"/>
  <c r="T310" i="35"/>
  <c r="T309" i="35"/>
  <c r="T308" i="35"/>
  <c r="T307" i="35"/>
  <c r="T306" i="35"/>
  <c r="T305" i="35"/>
  <c r="T304" i="35"/>
  <c r="T303" i="35"/>
  <c r="T302" i="35"/>
  <c r="T301" i="35"/>
  <c r="T300" i="35"/>
  <c r="T299" i="35"/>
  <c r="T298" i="35"/>
  <c r="T297" i="35"/>
  <c r="T296" i="35"/>
  <c r="T295" i="35"/>
  <c r="T294" i="35"/>
  <c r="T293" i="35"/>
  <c r="T292" i="35"/>
  <c r="T291" i="35"/>
  <c r="T290" i="35"/>
  <c r="T289" i="35"/>
  <c r="T288" i="35"/>
  <c r="T287" i="35"/>
  <c r="T286" i="35"/>
  <c r="T285" i="35"/>
  <c r="T284" i="35"/>
  <c r="T283" i="35"/>
  <c r="T282" i="35"/>
  <c r="T281" i="35"/>
  <c r="T280" i="35"/>
  <c r="T279" i="35"/>
  <c r="T278" i="35"/>
  <c r="T277" i="35"/>
  <c r="T276" i="35"/>
  <c r="T275" i="35"/>
  <c r="T274" i="35"/>
  <c r="T273" i="35"/>
  <c r="T272" i="35"/>
  <c r="T271" i="35"/>
  <c r="T270" i="35"/>
  <c r="T269" i="35"/>
  <c r="T268" i="35"/>
  <c r="T267" i="35"/>
  <c r="T266" i="35"/>
  <c r="T265" i="35"/>
  <c r="T264" i="35"/>
  <c r="T263" i="35"/>
  <c r="T262" i="35"/>
  <c r="T261" i="35"/>
  <c r="T260" i="35"/>
  <c r="T259" i="35"/>
  <c r="T258" i="35"/>
  <c r="T257" i="35"/>
  <c r="T256" i="35"/>
  <c r="T255" i="35"/>
  <c r="T254" i="35"/>
  <c r="T253" i="35"/>
  <c r="T252" i="35"/>
  <c r="T251" i="35"/>
  <c r="T250" i="35"/>
  <c r="T249" i="35"/>
  <c r="T248" i="35"/>
  <c r="T247" i="35"/>
  <c r="T246" i="35"/>
  <c r="T245" i="35"/>
  <c r="T244" i="35"/>
  <c r="T243" i="35"/>
  <c r="T242" i="35"/>
  <c r="T241" i="35"/>
  <c r="T240" i="35"/>
  <c r="T239" i="35"/>
  <c r="T238" i="35"/>
  <c r="T237" i="35"/>
  <c r="T236" i="35"/>
  <c r="T235" i="35"/>
  <c r="T234" i="35"/>
  <c r="T233" i="35"/>
  <c r="T232" i="35"/>
  <c r="T231" i="35"/>
  <c r="T230" i="35"/>
  <c r="T229" i="35"/>
  <c r="T228" i="35"/>
  <c r="T227" i="35"/>
  <c r="T226" i="35"/>
  <c r="T225" i="35"/>
  <c r="T224" i="35"/>
  <c r="T223" i="35"/>
  <c r="T222" i="35"/>
  <c r="T221" i="35"/>
  <c r="T220" i="35"/>
  <c r="T219" i="35"/>
  <c r="T218" i="35"/>
  <c r="T217" i="35"/>
  <c r="T216" i="35"/>
  <c r="T215" i="35"/>
  <c r="T214" i="35"/>
  <c r="T213" i="35"/>
  <c r="T212" i="35"/>
  <c r="T211" i="35"/>
  <c r="T210" i="35"/>
  <c r="T209" i="35"/>
  <c r="T208" i="35"/>
  <c r="T207" i="35"/>
  <c r="T206" i="35"/>
  <c r="T205" i="35"/>
  <c r="T204" i="35"/>
  <c r="T203" i="35"/>
  <c r="T202" i="35"/>
  <c r="T201" i="35"/>
  <c r="T200" i="35"/>
  <c r="T199" i="35"/>
  <c r="T198" i="35"/>
  <c r="T197" i="35"/>
  <c r="T196" i="35"/>
  <c r="T195" i="35"/>
  <c r="T194" i="35"/>
  <c r="T193" i="35"/>
  <c r="T192" i="35"/>
  <c r="T191" i="35"/>
  <c r="T190" i="35"/>
  <c r="T189" i="35"/>
  <c r="T188" i="35"/>
  <c r="T187" i="35"/>
  <c r="T186" i="35"/>
  <c r="T185" i="35"/>
  <c r="T184" i="35"/>
  <c r="T183" i="35"/>
  <c r="T182" i="35"/>
  <c r="T181" i="35"/>
  <c r="T180" i="35"/>
  <c r="T179" i="35"/>
  <c r="T178" i="35"/>
  <c r="T177" i="35"/>
  <c r="T176" i="35"/>
  <c r="T175" i="35"/>
  <c r="T174" i="35"/>
  <c r="T173" i="35"/>
  <c r="T172" i="35"/>
  <c r="T171" i="35"/>
  <c r="T170" i="35"/>
  <c r="T169" i="35"/>
  <c r="T168" i="35"/>
  <c r="T167" i="35"/>
  <c r="T166" i="35"/>
  <c r="T165" i="35"/>
  <c r="T164" i="35"/>
  <c r="T163" i="35"/>
  <c r="T162" i="35"/>
  <c r="T161" i="35"/>
  <c r="T160" i="35"/>
  <c r="T159" i="35"/>
  <c r="T158" i="35"/>
  <c r="T157" i="35"/>
  <c r="T156" i="35"/>
  <c r="T155" i="35"/>
  <c r="T154" i="35"/>
  <c r="T153" i="35"/>
  <c r="T152" i="35"/>
  <c r="T151" i="35"/>
  <c r="T150" i="35"/>
  <c r="T149" i="35"/>
  <c r="T148" i="35"/>
  <c r="T147" i="35"/>
  <c r="T146" i="35"/>
  <c r="T145" i="35"/>
  <c r="T144" i="35"/>
  <c r="T143" i="35"/>
  <c r="T142" i="35"/>
  <c r="T141" i="35"/>
  <c r="T140" i="35"/>
  <c r="T139" i="35"/>
  <c r="T138" i="35"/>
  <c r="T137" i="35"/>
  <c r="T136" i="35"/>
  <c r="T135" i="35"/>
  <c r="T134" i="35"/>
  <c r="T133" i="35"/>
  <c r="T132" i="35"/>
  <c r="T131" i="35"/>
  <c r="T130" i="35"/>
  <c r="T129" i="35"/>
  <c r="T128" i="35"/>
  <c r="T127" i="35"/>
  <c r="T126" i="35"/>
  <c r="T125" i="35"/>
  <c r="T124" i="35"/>
  <c r="T123" i="35"/>
  <c r="T122" i="35"/>
  <c r="T121" i="35"/>
  <c r="T120" i="35"/>
  <c r="T119" i="35"/>
  <c r="T118" i="35"/>
  <c r="T117" i="35"/>
  <c r="T116" i="35"/>
  <c r="T115" i="35"/>
  <c r="T114" i="35"/>
  <c r="T113" i="35"/>
  <c r="T112" i="35"/>
  <c r="T111" i="35"/>
  <c r="T110" i="35"/>
  <c r="T109" i="35"/>
  <c r="T108" i="35"/>
  <c r="T107" i="35"/>
  <c r="T106" i="35"/>
  <c r="T105" i="35"/>
  <c r="T104" i="35"/>
  <c r="T103" i="35"/>
  <c r="T102" i="35"/>
  <c r="T101" i="35"/>
  <c r="T100" i="35"/>
  <c r="T99" i="35"/>
  <c r="T98" i="35"/>
  <c r="T97" i="35"/>
  <c r="T96" i="35"/>
  <c r="T95" i="35"/>
  <c r="T94" i="35"/>
  <c r="T93" i="35"/>
  <c r="T92" i="35"/>
  <c r="T91" i="35"/>
  <c r="T90" i="35"/>
  <c r="T89" i="35"/>
  <c r="T88" i="35"/>
  <c r="T87" i="35"/>
  <c r="T86" i="35"/>
  <c r="T85" i="35"/>
  <c r="T84" i="35"/>
  <c r="T83" i="35"/>
  <c r="T82" i="35"/>
  <c r="T81" i="35"/>
  <c r="T80" i="35"/>
  <c r="T79" i="35"/>
  <c r="T78" i="35"/>
  <c r="T77" i="35"/>
  <c r="T76" i="35"/>
  <c r="T75" i="35"/>
  <c r="T74" i="35"/>
  <c r="T73" i="35"/>
  <c r="T72" i="35"/>
  <c r="T71" i="35"/>
  <c r="T70" i="35"/>
  <c r="T69" i="35"/>
  <c r="T68" i="35"/>
  <c r="T67" i="35"/>
  <c r="T66" i="35"/>
  <c r="T65" i="35"/>
  <c r="T64" i="35"/>
  <c r="T63" i="35"/>
  <c r="T62" i="35"/>
  <c r="T61" i="35"/>
  <c r="T60" i="35"/>
  <c r="T59" i="35"/>
  <c r="T58" i="35"/>
  <c r="T57" i="35"/>
  <c r="F7" i="35"/>
  <c r="I7" i="35" s="1"/>
  <c r="AC7" i="35" l="1"/>
  <c r="K7" i="35"/>
  <c r="L7" i="35" s="1"/>
  <c r="G7" i="35"/>
  <c r="AH17" i="34" l="1"/>
  <c r="AH19" i="34"/>
  <c r="AH21" i="34"/>
  <c r="AH23" i="34"/>
  <c r="AH25" i="34"/>
  <c r="AH27" i="34"/>
  <c r="AH28" i="34"/>
  <c r="AH30" i="34"/>
  <c r="AH32" i="34"/>
  <c r="AH34" i="34"/>
  <c r="AH36" i="34"/>
  <c r="AH38" i="34"/>
  <c r="AH40" i="34"/>
  <c r="AH42" i="34"/>
  <c r="AF35" i="34"/>
  <c r="AG17" i="34"/>
  <c r="AG18" i="34"/>
  <c r="AG19" i="34"/>
  <c r="AG20" i="34"/>
  <c r="AG21" i="34"/>
  <c r="AG22" i="34"/>
  <c r="AG23" i="34"/>
  <c r="AG24" i="34"/>
  <c r="AG25" i="34"/>
  <c r="AG26" i="34"/>
  <c r="AG27" i="34"/>
  <c r="AG28" i="34"/>
  <c r="AG29" i="34"/>
  <c r="AG30" i="34"/>
  <c r="AG31" i="34"/>
  <c r="AG32" i="34"/>
  <c r="AG33" i="34"/>
  <c r="AG34" i="34"/>
  <c r="AG35" i="34"/>
  <c r="AG36" i="34"/>
  <c r="AG37" i="34"/>
  <c r="AG38" i="34"/>
  <c r="AG39" i="34"/>
  <c r="AG40" i="34"/>
  <c r="AG41" i="34"/>
  <c r="AG42" i="34"/>
  <c r="AG43" i="34"/>
  <c r="AL43" i="34"/>
  <c r="AL46" i="34" s="1"/>
  <c r="I25" i="28" s="1"/>
  <c r="L25" i="28" s="1"/>
  <c r="AE43" i="34"/>
  <c r="AR43" i="34" s="1"/>
  <c r="AE41" i="34"/>
  <c r="AN41" i="34" s="1"/>
  <c r="AR39" i="34"/>
  <c r="AF37" i="34"/>
  <c r="AE37" i="34"/>
  <c r="AM37" i="34" s="1"/>
  <c r="AE35" i="34"/>
  <c r="AO35" i="34" s="1"/>
  <c r="AF33" i="34"/>
  <c r="BB33" i="34" s="1"/>
  <c r="AE33" i="34"/>
  <c r="AQ33" i="34" s="1"/>
  <c r="AF31" i="34"/>
  <c r="BB31" i="34" s="1"/>
  <c r="AE31" i="34"/>
  <c r="AR31" i="34" s="1"/>
  <c r="AE26" i="34"/>
  <c r="AF26" i="34" s="1"/>
  <c r="BB26" i="34" s="1"/>
  <c r="AE24" i="34"/>
  <c r="AK24" i="34" s="1"/>
  <c r="AE22" i="34"/>
  <c r="AK22" i="34" s="1"/>
  <c r="AE20" i="34"/>
  <c r="AK20" i="34" s="1"/>
  <c r="AP18" i="34"/>
  <c r="AE16" i="34"/>
  <c r="AR16" i="34" s="1"/>
  <c r="AF43" i="34" l="1"/>
  <c r="AO16" i="34"/>
  <c r="AO41" i="34"/>
  <c r="AO43" i="34"/>
  <c r="AP16" i="34"/>
  <c r="AP41" i="34"/>
  <c r="AP43" i="34"/>
  <c r="AF41" i="34"/>
  <c r="AK16" i="34"/>
  <c r="AF16" i="34"/>
  <c r="AQ16" i="34"/>
  <c r="AQ41" i="34"/>
  <c r="AQ43" i="34"/>
  <c r="BB35" i="34"/>
  <c r="AR41" i="34"/>
  <c r="AO20" i="34"/>
  <c r="AP20" i="34"/>
  <c r="AQ20" i="34"/>
  <c r="AR20" i="34"/>
  <c r="BB37" i="34"/>
  <c r="AP24" i="34"/>
  <c r="AF24" i="34"/>
  <c r="AQ24" i="34"/>
  <c r="AO24" i="34"/>
  <c r="AR24" i="34"/>
  <c r="AO22" i="34"/>
  <c r="AP22" i="34"/>
  <c r="AQ22" i="34"/>
  <c r="AR22" i="34"/>
  <c r="AO31" i="34"/>
  <c r="AQ18" i="34"/>
  <c r="AF18" i="34"/>
  <c r="AK18" i="34"/>
  <c r="AK46" i="34" s="1"/>
  <c r="I24" i="28" s="1"/>
  <c r="L24" i="28" s="1"/>
  <c r="AO18" i="34"/>
  <c r="AR18" i="34"/>
  <c r="AQ37" i="34"/>
  <c r="AR37" i="34"/>
  <c r="AP37" i="34"/>
  <c r="AO37" i="34"/>
  <c r="AP39" i="34"/>
  <c r="AQ39" i="34"/>
  <c r="AN39" i="34"/>
  <c r="AN46" i="34" s="1"/>
  <c r="I27" i="28" s="1"/>
  <c r="L27" i="28" s="1"/>
  <c r="AO39" i="34"/>
  <c r="AP35" i="34"/>
  <c r="AQ35" i="34"/>
  <c r="AR35" i="34"/>
  <c r="AM35" i="34"/>
  <c r="AJ26" i="34"/>
  <c r="AR33" i="34"/>
  <c r="AP33" i="34"/>
  <c r="AO33" i="34"/>
  <c r="AM33" i="34"/>
  <c r="AP31" i="34"/>
  <c r="AQ31" i="34"/>
  <c r="AM31" i="34"/>
  <c r="AF39" i="34"/>
  <c r="AF22" i="34"/>
  <c r="AF20" i="34"/>
  <c r="BB20" i="34" s="1"/>
  <c r="BB41" i="34" l="1"/>
  <c r="BB16" i="34"/>
  <c r="BB43" i="34"/>
  <c r="BB24" i="34"/>
  <c r="AF47" i="34"/>
  <c r="AO46" i="34" s="1"/>
  <c r="AP46" i="34" s="1"/>
  <c r="BB22" i="34"/>
  <c r="AF5" i="34"/>
  <c r="AZ5" i="34" s="1"/>
  <c r="BB18" i="34"/>
  <c r="AF7" i="34"/>
  <c r="AZ7" i="34" s="1"/>
  <c r="AE12" i="34"/>
  <c r="AM46" i="34"/>
  <c r="I26" i="28" s="1"/>
  <c r="N38" i="23"/>
  <c r="AH38" i="23" s="1"/>
  <c r="M36" i="23"/>
  <c r="N34" i="23"/>
  <c r="AH34" i="23" s="1"/>
  <c r="N33" i="34"/>
  <c r="AH33" i="34" s="1"/>
  <c r="M35" i="34"/>
  <c r="N37" i="34"/>
  <c r="AH37" i="34" s="1"/>
  <c r="L26" i="28" l="1"/>
  <c r="N36" i="23"/>
  <c r="AH36" i="23" s="1"/>
  <c r="M38" i="23"/>
  <c r="V36" i="23"/>
  <c r="U36" i="23"/>
  <c r="X36" i="23"/>
  <c r="S36" i="23"/>
  <c r="W36" i="23"/>
  <c r="M34" i="23"/>
  <c r="M33" i="34"/>
  <c r="N35" i="34"/>
  <c r="AH35" i="34" s="1"/>
  <c r="V35" i="34"/>
  <c r="U35" i="34"/>
  <c r="X35" i="34"/>
  <c r="S35" i="34"/>
  <c r="W35" i="34"/>
  <c r="M37" i="34"/>
  <c r="I7" i="36" l="1"/>
  <c r="X38" i="23"/>
  <c r="S38" i="23"/>
  <c r="U38" i="23"/>
  <c r="W38" i="23"/>
  <c r="V38" i="23"/>
  <c r="X34" i="23"/>
  <c r="S34" i="23"/>
  <c r="W34" i="23"/>
  <c r="V34" i="23"/>
  <c r="U34" i="23"/>
  <c r="X33" i="34"/>
  <c r="S33" i="34"/>
  <c r="W33" i="34"/>
  <c r="V33" i="34"/>
  <c r="U33" i="34"/>
  <c r="X37" i="34"/>
  <c r="S37" i="34"/>
  <c r="W37" i="34"/>
  <c r="V37" i="34"/>
  <c r="U37" i="34"/>
  <c r="G7" i="36"/>
  <c r="Z7" i="36" l="1"/>
  <c r="AA7" i="36" s="1"/>
  <c r="AB7" i="36" s="1"/>
  <c r="P8" i="35"/>
  <c r="P9" i="35"/>
  <c r="P10" i="35"/>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59" i="35"/>
  <c r="P60" i="35"/>
  <c r="P61" i="35"/>
  <c r="P62" i="35"/>
  <c r="P63" i="35"/>
  <c r="P64" i="35"/>
  <c r="P65" i="35"/>
  <c r="P66" i="35"/>
  <c r="P67" i="35"/>
  <c r="P68" i="35"/>
  <c r="P69" i="35"/>
  <c r="P70" i="35"/>
  <c r="P71" i="35"/>
  <c r="P72" i="35"/>
  <c r="P73" i="35"/>
  <c r="P74" i="35"/>
  <c r="P75" i="35"/>
  <c r="P76" i="35"/>
  <c r="P77" i="35"/>
  <c r="P78" i="35"/>
  <c r="P79" i="35"/>
  <c r="P80" i="35"/>
  <c r="P81" i="35"/>
  <c r="P82" i="35"/>
  <c r="P83" i="35"/>
  <c r="P84" i="35"/>
  <c r="P85" i="35"/>
  <c r="P86" i="35"/>
  <c r="P87" i="35"/>
  <c r="P88" i="35"/>
  <c r="P89" i="35"/>
  <c r="P90" i="35"/>
  <c r="P91" i="35"/>
  <c r="P92" i="35"/>
  <c r="P93" i="35"/>
  <c r="P94" i="35"/>
  <c r="P95" i="35"/>
  <c r="P96" i="35"/>
  <c r="P97" i="35"/>
  <c r="P98" i="35"/>
  <c r="P99" i="35"/>
  <c r="P100" i="35"/>
  <c r="P101" i="35"/>
  <c r="P102" i="35"/>
  <c r="P103" i="35"/>
  <c r="P104" i="35"/>
  <c r="P105" i="35"/>
  <c r="P106" i="35"/>
  <c r="P107" i="35"/>
  <c r="P108" i="35"/>
  <c r="P109" i="35"/>
  <c r="P110" i="35"/>
  <c r="P111" i="35"/>
  <c r="P112" i="35"/>
  <c r="P113" i="35"/>
  <c r="P114" i="35"/>
  <c r="P115" i="35"/>
  <c r="P116" i="35"/>
  <c r="P117" i="35"/>
  <c r="P118" i="35"/>
  <c r="P119" i="35"/>
  <c r="P120" i="35"/>
  <c r="P121" i="35"/>
  <c r="P122" i="35"/>
  <c r="P123" i="35"/>
  <c r="P124" i="35"/>
  <c r="P125" i="35"/>
  <c r="P126" i="35"/>
  <c r="P127" i="35"/>
  <c r="P128" i="35"/>
  <c r="P129" i="35"/>
  <c r="P130" i="35"/>
  <c r="P131" i="35"/>
  <c r="P132" i="35"/>
  <c r="P133" i="35"/>
  <c r="P134" i="35"/>
  <c r="P135" i="35"/>
  <c r="P136" i="35"/>
  <c r="P137" i="35"/>
  <c r="P138" i="35"/>
  <c r="P139" i="35"/>
  <c r="P140" i="35"/>
  <c r="P141" i="35"/>
  <c r="P142" i="35"/>
  <c r="P143" i="35"/>
  <c r="P144" i="35"/>
  <c r="P145" i="35"/>
  <c r="P146" i="35"/>
  <c r="P147" i="35"/>
  <c r="P148" i="35"/>
  <c r="P149" i="35"/>
  <c r="P150" i="35"/>
  <c r="P151" i="35"/>
  <c r="P152" i="35"/>
  <c r="P153" i="35"/>
  <c r="P154" i="35"/>
  <c r="P155" i="35"/>
  <c r="P156" i="35"/>
  <c r="P157" i="35"/>
  <c r="P158" i="35"/>
  <c r="P159" i="35"/>
  <c r="P160" i="35"/>
  <c r="P161" i="35"/>
  <c r="P162" i="35"/>
  <c r="P163" i="35"/>
  <c r="P164" i="35"/>
  <c r="P165" i="35"/>
  <c r="P166" i="35"/>
  <c r="P167" i="35"/>
  <c r="P168" i="35"/>
  <c r="P169" i="35"/>
  <c r="P170" i="35"/>
  <c r="P171" i="35"/>
  <c r="P172" i="35"/>
  <c r="P173" i="35"/>
  <c r="P174" i="35"/>
  <c r="P175" i="35"/>
  <c r="P176" i="35"/>
  <c r="P177" i="35"/>
  <c r="P178" i="35"/>
  <c r="P179" i="35"/>
  <c r="P180" i="35"/>
  <c r="P181" i="35"/>
  <c r="P182" i="35"/>
  <c r="P183" i="35"/>
  <c r="P184" i="35"/>
  <c r="P185" i="35"/>
  <c r="P186" i="35"/>
  <c r="P187" i="35"/>
  <c r="P188" i="35"/>
  <c r="P189" i="35"/>
  <c r="P190" i="35"/>
  <c r="P191" i="35"/>
  <c r="P192" i="35"/>
  <c r="P193" i="35"/>
  <c r="P194" i="35"/>
  <c r="P195" i="35"/>
  <c r="P196" i="35"/>
  <c r="P197" i="35"/>
  <c r="P198" i="35"/>
  <c r="P199" i="35"/>
  <c r="P200" i="35"/>
  <c r="P201" i="35"/>
  <c r="P202" i="35"/>
  <c r="P203" i="35"/>
  <c r="P204" i="35"/>
  <c r="P205" i="35"/>
  <c r="P206" i="35"/>
  <c r="P207" i="35"/>
  <c r="P208" i="35"/>
  <c r="P209" i="35"/>
  <c r="P210" i="35"/>
  <c r="P211" i="35"/>
  <c r="P212" i="35"/>
  <c r="P213" i="35"/>
  <c r="P214" i="35"/>
  <c r="P215" i="35"/>
  <c r="P216" i="35"/>
  <c r="P217" i="35"/>
  <c r="P218" i="35"/>
  <c r="P219" i="35"/>
  <c r="P220" i="35"/>
  <c r="P221" i="35"/>
  <c r="P222" i="35"/>
  <c r="P223" i="35"/>
  <c r="P224" i="35"/>
  <c r="P225" i="35"/>
  <c r="P226" i="35"/>
  <c r="P227" i="35"/>
  <c r="P228" i="35"/>
  <c r="P229" i="35"/>
  <c r="P230" i="35"/>
  <c r="P231" i="35"/>
  <c r="P232" i="35"/>
  <c r="P233" i="35"/>
  <c r="P234" i="35"/>
  <c r="P235" i="35"/>
  <c r="P236" i="35"/>
  <c r="P237" i="35"/>
  <c r="P238" i="35"/>
  <c r="P239" i="35"/>
  <c r="P240" i="35"/>
  <c r="P241" i="35"/>
  <c r="P242" i="35"/>
  <c r="P243" i="35"/>
  <c r="P244" i="35"/>
  <c r="P245" i="35"/>
  <c r="P246" i="35"/>
  <c r="P247" i="35"/>
  <c r="P248" i="35"/>
  <c r="P249" i="35"/>
  <c r="P250" i="35"/>
  <c r="P251" i="35"/>
  <c r="P252" i="35"/>
  <c r="P253" i="35"/>
  <c r="P254" i="35"/>
  <c r="P255" i="35"/>
  <c r="P256" i="35"/>
  <c r="P257" i="35"/>
  <c r="P258" i="35"/>
  <c r="P259" i="35"/>
  <c r="P260" i="35"/>
  <c r="P261" i="35"/>
  <c r="P262" i="35"/>
  <c r="P263" i="35"/>
  <c r="P264" i="35"/>
  <c r="P265" i="35"/>
  <c r="P266" i="35"/>
  <c r="P267" i="35"/>
  <c r="P268" i="35"/>
  <c r="P269" i="35"/>
  <c r="P270" i="35"/>
  <c r="P271" i="35"/>
  <c r="P272" i="35"/>
  <c r="P273" i="35"/>
  <c r="P274" i="35"/>
  <c r="P275" i="35"/>
  <c r="P276" i="35"/>
  <c r="P277" i="35"/>
  <c r="P278" i="35"/>
  <c r="P279" i="35"/>
  <c r="P280" i="35"/>
  <c r="P281" i="35"/>
  <c r="P282" i="35"/>
  <c r="P283" i="35"/>
  <c r="P284" i="35"/>
  <c r="P285" i="35"/>
  <c r="P286" i="35"/>
  <c r="P287" i="35"/>
  <c r="P288" i="35"/>
  <c r="P289" i="35"/>
  <c r="P290" i="35"/>
  <c r="P291" i="35"/>
  <c r="P292" i="35"/>
  <c r="P293" i="35"/>
  <c r="P294" i="35"/>
  <c r="P295" i="35"/>
  <c r="P296" i="35"/>
  <c r="P297" i="35"/>
  <c r="P298" i="35"/>
  <c r="P299" i="35"/>
  <c r="P300" i="35"/>
  <c r="P301" i="35"/>
  <c r="P302" i="35"/>
  <c r="P303" i="35"/>
  <c r="P304" i="35"/>
  <c r="P305" i="35"/>
  <c r="P306" i="35"/>
  <c r="P307" i="35"/>
  <c r="P308" i="35"/>
  <c r="P309" i="35"/>
  <c r="P310" i="35"/>
  <c r="P311" i="35"/>
  <c r="P312" i="35"/>
  <c r="P313" i="35"/>
  <c r="P314" i="35"/>
  <c r="P315" i="35"/>
  <c r="P316" i="35"/>
  <c r="P317" i="35"/>
  <c r="P318" i="35"/>
  <c r="P319" i="35"/>
  <c r="P320" i="35"/>
  <c r="P321" i="35"/>
  <c r="P322" i="35"/>
  <c r="P323" i="35"/>
  <c r="P324" i="35"/>
  <c r="P325" i="35"/>
  <c r="P326" i="35"/>
  <c r="P327" i="35"/>
  <c r="P328" i="35"/>
  <c r="P329" i="35"/>
  <c r="P330" i="35"/>
  <c r="P331" i="35"/>
  <c r="P332" i="35"/>
  <c r="P333" i="35"/>
  <c r="P334" i="35"/>
  <c r="P335" i="35"/>
  <c r="P336" i="35"/>
  <c r="P337" i="35"/>
  <c r="P338" i="35"/>
  <c r="P339" i="35"/>
  <c r="P340" i="35"/>
  <c r="P341" i="35"/>
  <c r="P342" i="35"/>
  <c r="P343" i="35"/>
  <c r="P344" i="35"/>
  <c r="P345" i="35"/>
  <c r="P346" i="35"/>
  <c r="P347" i="35"/>
  <c r="P348" i="35"/>
  <c r="P349" i="35"/>
  <c r="P350" i="35"/>
  <c r="P351" i="35"/>
  <c r="P352" i="35"/>
  <c r="P353" i="35"/>
  <c r="P354" i="35"/>
  <c r="P355" i="35"/>
  <c r="P356" i="35"/>
  <c r="P357" i="35"/>
  <c r="P358" i="35"/>
  <c r="P359" i="35"/>
  <c r="P360" i="35"/>
  <c r="P361" i="35"/>
  <c r="P362" i="35"/>
  <c r="P363" i="35"/>
  <c r="P364" i="35"/>
  <c r="P365" i="35"/>
  <c r="P366" i="35"/>
  <c r="P367" i="35"/>
  <c r="P368" i="35"/>
  <c r="P369" i="35"/>
  <c r="P370" i="35"/>
  <c r="P371" i="35"/>
  <c r="P372" i="35"/>
  <c r="P373" i="35"/>
  <c r="P374" i="35"/>
  <c r="P375" i="35"/>
  <c r="P376" i="35"/>
  <c r="P377" i="35"/>
  <c r="P378" i="35"/>
  <c r="P379" i="35"/>
  <c r="P380" i="35"/>
  <c r="P381" i="35"/>
  <c r="P382" i="35"/>
  <c r="P383" i="35"/>
  <c r="P384" i="35"/>
  <c r="P385" i="35"/>
  <c r="P386" i="35"/>
  <c r="P387" i="35"/>
  <c r="P388" i="35"/>
  <c r="P389" i="35"/>
  <c r="P390" i="35"/>
  <c r="P391" i="35"/>
  <c r="P392" i="35"/>
  <c r="P393" i="35"/>
  <c r="P394" i="35"/>
  <c r="P395" i="35"/>
  <c r="P396" i="35"/>
  <c r="P397" i="35"/>
  <c r="P398" i="35"/>
  <c r="P399" i="35"/>
  <c r="P400" i="35"/>
  <c r="P401" i="35"/>
  <c r="P402" i="35"/>
  <c r="P403" i="35"/>
  <c r="P404" i="35"/>
  <c r="P405" i="35"/>
  <c r="P406" i="35"/>
  <c r="P407" i="35"/>
  <c r="P408" i="35"/>
  <c r="P409" i="35"/>
  <c r="P410" i="35"/>
  <c r="P411" i="35"/>
  <c r="P412" i="35"/>
  <c r="P413" i="35"/>
  <c r="P414" i="35"/>
  <c r="P415" i="35"/>
  <c r="P416" i="35"/>
  <c r="P417" i="35"/>
  <c r="P418" i="35"/>
  <c r="P419" i="35"/>
  <c r="P420" i="35"/>
  <c r="P421" i="35"/>
  <c r="P422" i="35"/>
  <c r="P423" i="35"/>
  <c r="P424" i="35"/>
  <c r="P425" i="35"/>
  <c r="P426" i="35"/>
  <c r="P427" i="35"/>
  <c r="P428" i="35"/>
  <c r="P429" i="35"/>
  <c r="P430" i="35"/>
  <c r="P431" i="35"/>
  <c r="P432" i="35"/>
  <c r="P433" i="35"/>
  <c r="P434" i="35"/>
  <c r="P435" i="35"/>
  <c r="P436" i="35"/>
  <c r="P437" i="35"/>
  <c r="P438" i="35"/>
  <c r="P439" i="35"/>
  <c r="P440" i="35"/>
  <c r="P441" i="35"/>
  <c r="P442" i="35"/>
  <c r="P443" i="35"/>
  <c r="P444" i="35"/>
  <c r="P445" i="35"/>
  <c r="P446" i="35"/>
  <c r="P447" i="35"/>
  <c r="P448" i="35"/>
  <c r="P449" i="35"/>
  <c r="P450" i="35"/>
  <c r="P451" i="35"/>
  <c r="P452" i="35"/>
  <c r="P453" i="35"/>
  <c r="P454" i="35"/>
  <c r="P455" i="35"/>
  <c r="P456" i="35"/>
  <c r="P457" i="35"/>
  <c r="P458" i="35"/>
  <c r="P459" i="35"/>
  <c r="P460" i="35"/>
  <c r="P461" i="35"/>
  <c r="P462" i="35"/>
  <c r="P463" i="35"/>
  <c r="P464" i="35"/>
  <c r="P465" i="35"/>
  <c r="P466" i="35"/>
  <c r="P467" i="35"/>
  <c r="P468" i="35"/>
  <c r="P469" i="35"/>
  <c r="P470" i="35"/>
  <c r="P471" i="35"/>
  <c r="P472" i="35"/>
  <c r="P473" i="35"/>
  <c r="P474" i="35"/>
  <c r="P475" i="35"/>
  <c r="P476" i="35"/>
  <c r="P477" i="35"/>
  <c r="P478" i="35"/>
  <c r="P479" i="35"/>
  <c r="P480" i="35"/>
  <c r="P481" i="35"/>
  <c r="P482" i="35"/>
  <c r="P483" i="35"/>
  <c r="P484" i="35"/>
  <c r="P485" i="35"/>
  <c r="P486" i="35"/>
  <c r="P487" i="35"/>
  <c r="P488" i="35"/>
  <c r="P489" i="35"/>
  <c r="P490" i="35"/>
  <c r="P491" i="35"/>
  <c r="P492" i="35"/>
  <c r="P493" i="35"/>
  <c r="P494" i="35"/>
  <c r="P495" i="35"/>
  <c r="P496" i="35"/>
  <c r="P497" i="35"/>
  <c r="P498" i="35"/>
  <c r="P499" i="35"/>
  <c r="P500" i="35"/>
  <c r="P501" i="35"/>
  <c r="P502" i="35"/>
  <c r="P503" i="35"/>
  <c r="P504" i="35"/>
  <c r="P505" i="35"/>
  <c r="P506" i="35"/>
  <c r="P8" i="36"/>
  <c r="P9" i="36"/>
  <c r="P10" i="36"/>
  <c r="P11" i="36"/>
  <c r="P12" i="36"/>
  <c r="P13" i="36"/>
  <c r="P14" i="36"/>
  <c r="P15" i="36"/>
  <c r="P16" i="36"/>
  <c r="P17" i="36"/>
  <c r="P18" i="36"/>
  <c r="P19" i="36"/>
  <c r="P20" i="36"/>
  <c r="P21" i="36"/>
  <c r="P22" i="36"/>
  <c r="P23" i="36"/>
  <c r="P24" i="36"/>
  <c r="P25" i="36"/>
  <c r="P26" i="36"/>
  <c r="P27" i="36"/>
  <c r="P28" i="36"/>
  <c r="P29" i="36"/>
  <c r="P30" i="36"/>
  <c r="P31" i="36"/>
  <c r="P32" i="36"/>
  <c r="P33" i="36"/>
  <c r="P34" i="36"/>
  <c r="P35" i="36"/>
  <c r="P36" i="36"/>
  <c r="P37" i="36"/>
  <c r="P38" i="36"/>
  <c r="P39" i="36"/>
  <c r="P40" i="36"/>
  <c r="P41" i="36"/>
  <c r="P42" i="36"/>
  <c r="P43" i="36"/>
  <c r="P44" i="36"/>
  <c r="P45" i="36"/>
  <c r="P46" i="36"/>
  <c r="P47" i="36"/>
  <c r="P48" i="36"/>
  <c r="P49" i="36"/>
  <c r="P50" i="36"/>
  <c r="P51" i="36"/>
  <c r="P52" i="36"/>
  <c r="P53" i="36"/>
  <c r="P54" i="36"/>
  <c r="P55" i="36"/>
  <c r="P56" i="36"/>
  <c r="P57" i="36"/>
  <c r="P58" i="36"/>
  <c r="P59" i="36"/>
  <c r="P60" i="36"/>
  <c r="P61" i="36"/>
  <c r="P62" i="36"/>
  <c r="P63" i="36"/>
  <c r="P64" i="36"/>
  <c r="P65" i="36"/>
  <c r="P66" i="36"/>
  <c r="P67" i="36"/>
  <c r="P68" i="36"/>
  <c r="P69" i="36"/>
  <c r="P70" i="36"/>
  <c r="P71" i="36"/>
  <c r="P72" i="36"/>
  <c r="P73" i="36"/>
  <c r="P74" i="36"/>
  <c r="P75" i="36"/>
  <c r="P76" i="36"/>
  <c r="P77" i="36"/>
  <c r="P78" i="36"/>
  <c r="P79" i="36"/>
  <c r="P80" i="36"/>
  <c r="P81" i="36"/>
  <c r="P82" i="36"/>
  <c r="P83" i="36"/>
  <c r="P84" i="36"/>
  <c r="P85" i="36"/>
  <c r="P86" i="36"/>
  <c r="P87" i="36"/>
  <c r="P88" i="36"/>
  <c r="P89" i="36"/>
  <c r="P90" i="36"/>
  <c r="P91" i="36"/>
  <c r="P92" i="36"/>
  <c r="P93" i="36"/>
  <c r="P94" i="36"/>
  <c r="P95" i="36"/>
  <c r="P96" i="36"/>
  <c r="P97" i="36"/>
  <c r="P98" i="36"/>
  <c r="P99" i="36"/>
  <c r="P100" i="36"/>
  <c r="P101" i="36"/>
  <c r="P102" i="36"/>
  <c r="P103" i="36"/>
  <c r="P104" i="36"/>
  <c r="P105" i="36"/>
  <c r="P106" i="36"/>
  <c r="P107" i="36"/>
  <c r="P108" i="36"/>
  <c r="P109" i="36"/>
  <c r="P110" i="36"/>
  <c r="P111" i="36"/>
  <c r="P112" i="36"/>
  <c r="P113" i="36"/>
  <c r="P114" i="36"/>
  <c r="P115" i="36"/>
  <c r="P116" i="36"/>
  <c r="P117" i="36"/>
  <c r="P118" i="36"/>
  <c r="P119" i="36"/>
  <c r="P120" i="36"/>
  <c r="P121" i="36"/>
  <c r="P122" i="36"/>
  <c r="P123" i="36"/>
  <c r="P124" i="36"/>
  <c r="P125" i="36"/>
  <c r="P126" i="36"/>
  <c r="P127" i="36"/>
  <c r="P128" i="36"/>
  <c r="P129" i="36"/>
  <c r="P130" i="36"/>
  <c r="P131" i="36"/>
  <c r="P132" i="36"/>
  <c r="P133" i="36"/>
  <c r="P134" i="36"/>
  <c r="P135" i="36"/>
  <c r="P136" i="36"/>
  <c r="P137" i="36"/>
  <c r="P138" i="36"/>
  <c r="P139" i="36"/>
  <c r="P140" i="36"/>
  <c r="P141" i="36"/>
  <c r="P142" i="36"/>
  <c r="P143" i="36"/>
  <c r="P144" i="36"/>
  <c r="P145" i="36"/>
  <c r="P146" i="36"/>
  <c r="P147" i="36"/>
  <c r="P148" i="36"/>
  <c r="P149" i="36"/>
  <c r="P150" i="36"/>
  <c r="P151" i="36"/>
  <c r="P152" i="36"/>
  <c r="P153" i="36"/>
  <c r="P154" i="36"/>
  <c r="P155" i="36"/>
  <c r="P156" i="36"/>
  <c r="P157" i="36"/>
  <c r="P158" i="36"/>
  <c r="P159" i="36"/>
  <c r="P160" i="36"/>
  <c r="P161" i="36"/>
  <c r="P162" i="36"/>
  <c r="P163" i="36"/>
  <c r="P164" i="36"/>
  <c r="P165" i="36"/>
  <c r="P166" i="36"/>
  <c r="P167" i="36"/>
  <c r="P168" i="36"/>
  <c r="P169" i="36"/>
  <c r="P170" i="36"/>
  <c r="P171" i="36"/>
  <c r="P172" i="36"/>
  <c r="P173" i="36"/>
  <c r="P174" i="36"/>
  <c r="P175" i="36"/>
  <c r="P176" i="36"/>
  <c r="P177" i="36"/>
  <c r="P178" i="36"/>
  <c r="P179" i="36"/>
  <c r="P180" i="36"/>
  <c r="P181" i="36"/>
  <c r="P182" i="36"/>
  <c r="P183" i="36"/>
  <c r="P184" i="36"/>
  <c r="P185" i="36"/>
  <c r="P186" i="36"/>
  <c r="P187" i="36"/>
  <c r="P188" i="36"/>
  <c r="P189" i="36"/>
  <c r="P190" i="36"/>
  <c r="P191" i="36"/>
  <c r="P192" i="36"/>
  <c r="P193" i="36"/>
  <c r="P194" i="36"/>
  <c r="P195" i="36"/>
  <c r="P196" i="36"/>
  <c r="P197" i="36"/>
  <c r="P198" i="36"/>
  <c r="P199" i="36"/>
  <c r="P200" i="36"/>
  <c r="P201" i="36"/>
  <c r="P202" i="36"/>
  <c r="P203" i="36"/>
  <c r="P204" i="36"/>
  <c r="P205" i="36"/>
  <c r="P206" i="36"/>
  <c r="P207" i="36"/>
  <c r="P208" i="36"/>
  <c r="P209" i="36"/>
  <c r="P210" i="36"/>
  <c r="P211" i="36"/>
  <c r="P212" i="36"/>
  <c r="P213" i="36"/>
  <c r="P214" i="36"/>
  <c r="P215" i="36"/>
  <c r="P216" i="36"/>
  <c r="P217" i="36"/>
  <c r="P218" i="36"/>
  <c r="P219" i="36"/>
  <c r="P220" i="36"/>
  <c r="P221" i="36"/>
  <c r="P222" i="36"/>
  <c r="P223" i="36"/>
  <c r="P224" i="36"/>
  <c r="P225" i="36"/>
  <c r="P226" i="36"/>
  <c r="P227" i="36"/>
  <c r="P228" i="36"/>
  <c r="P229" i="36"/>
  <c r="P230" i="36"/>
  <c r="P231" i="36"/>
  <c r="P232" i="36"/>
  <c r="P233" i="36"/>
  <c r="P234" i="36"/>
  <c r="P235" i="36"/>
  <c r="P236" i="36"/>
  <c r="P237" i="36"/>
  <c r="P238" i="36"/>
  <c r="P239" i="36"/>
  <c r="P240" i="36"/>
  <c r="P241" i="36"/>
  <c r="P242" i="36"/>
  <c r="P243" i="36"/>
  <c r="P244" i="36"/>
  <c r="P245" i="36"/>
  <c r="P246" i="36"/>
  <c r="P247" i="36"/>
  <c r="P248" i="36"/>
  <c r="P249" i="36"/>
  <c r="P250" i="36"/>
  <c r="P251" i="36"/>
  <c r="P252" i="36"/>
  <c r="P253" i="36"/>
  <c r="P254" i="36"/>
  <c r="P255" i="36"/>
  <c r="P256" i="36"/>
  <c r="P257" i="36"/>
  <c r="P258" i="36"/>
  <c r="P259" i="36"/>
  <c r="P260" i="36"/>
  <c r="P261" i="36"/>
  <c r="P262" i="36"/>
  <c r="P263" i="36"/>
  <c r="P264" i="36"/>
  <c r="P265" i="36"/>
  <c r="P266" i="36"/>
  <c r="P267" i="36"/>
  <c r="P268" i="36"/>
  <c r="P269" i="36"/>
  <c r="P270" i="36"/>
  <c r="P271" i="36"/>
  <c r="P272" i="36"/>
  <c r="P273" i="36"/>
  <c r="P274" i="36"/>
  <c r="P275" i="36"/>
  <c r="P276" i="36"/>
  <c r="P277" i="36"/>
  <c r="P278" i="36"/>
  <c r="P279" i="36"/>
  <c r="P280" i="36"/>
  <c r="P281" i="36"/>
  <c r="P282" i="36"/>
  <c r="P283" i="36"/>
  <c r="P284" i="36"/>
  <c r="P285" i="36"/>
  <c r="P286" i="36"/>
  <c r="P287" i="36"/>
  <c r="P288" i="36"/>
  <c r="P289" i="36"/>
  <c r="P290" i="36"/>
  <c r="P291" i="36"/>
  <c r="P292" i="36"/>
  <c r="P293" i="36"/>
  <c r="P294" i="36"/>
  <c r="P295" i="36"/>
  <c r="P296" i="36"/>
  <c r="P297" i="36"/>
  <c r="P298" i="36"/>
  <c r="P299" i="36"/>
  <c r="P300" i="36"/>
  <c r="P301" i="36"/>
  <c r="P302" i="36"/>
  <c r="P303" i="36"/>
  <c r="P304" i="36"/>
  <c r="P305" i="36"/>
  <c r="P306" i="36"/>
  <c r="P307" i="36"/>
  <c r="P308" i="36"/>
  <c r="P309" i="36"/>
  <c r="P310" i="36"/>
  <c r="P311" i="36"/>
  <c r="P312" i="36"/>
  <c r="P313" i="36"/>
  <c r="P314" i="36"/>
  <c r="P315" i="36"/>
  <c r="P316" i="36"/>
  <c r="P317" i="36"/>
  <c r="P318" i="36"/>
  <c r="P319" i="36"/>
  <c r="P320" i="36"/>
  <c r="P321" i="36"/>
  <c r="P322" i="36"/>
  <c r="P323" i="36"/>
  <c r="P324" i="36"/>
  <c r="P325" i="36"/>
  <c r="P326" i="36"/>
  <c r="P327" i="36"/>
  <c r="P328" i="36"/>
  <c r="P329" i="36"/>
  <c r="P330" i="36"/>
  <c r="P331" i="36"/>
  <c r="P332" i="36"/>
  <c r="P333" i="36"/>
  <c r="P334" i="36"/>
  <c r="P335" i="36"/>
  <c r="P336" i="36"/>
  <c r="P337" i="36"/>
  <c r="P338" i="36"/>
  <c r="P339" i="36"/>
  <c r="P340" i="36"/>
  <c r="P341" i="36"/>
  <c r="P342" i="36"/>
  <c r="P343" i="36"/>
  <c r="P344" i="36"/>
  <c r="P345" i="36"/>
  <c r="P346" i="36"/>
  <c r="P347" i="36"/>
  <c r="P348" i="36"/>
  <c r="P349" i="36"/>
  <c r="P350" i="36"/>
  <c r="P351" i="36"/>
  <c r="P352" i="36"/>
  <c r="P353" i="36"/>
  <c r="P354" i="36"/>
  <c r="P355" i="36"/>
  <c r="P356" i="36"/>
  <c r="P357" i="36"/>
  <c r="P358" i="36"/>
  <c r="P359" i="36"/>
  <c r="P360" i="36"/>
  <c r="P361" i="36"/>
  <c r="P362" i="36"/>
  <c r="P363" i="36"/>
  <c r="P364" i="36"/>
  <c r="P365" i="36"/>
  <c r="P366" i="36"/>
  <c r="P367" i="36"/>
  <c r="P368" i="36"/>
  <c r="P369" i="36"/>
  <c r="P370" i="36"/>
  <c r="P371" i="36"/>
  <c r="P372" i="36"/>
  <c r="P373" i="36"/>
  <c r="P374" i="36"/>
  <c r="P375" i="36"/>
  <c r="P376" i="36"/>
  <c r="P377" i="36"/>
  <c r="P378" i="36"/>
  <c r="P379" i="36"/>
  <c r="P380" i="36"/>
  <c r="P381" i="36"/>
  <c r="P382" i="36"/>
  <c r="P383" i="36"/>
  <c r="P384" i="36"/>
  <c r="P385" i="36"/>
  <c r="P386" i="36"/>
  <c r="P387" i="36"/>
  <c r="P388" i="36"/>
  <c r="P389" i="36"/>
  <c r="P390" i="36"/>
  <c r="P391" i="36"/>
  <c r="P392" i="36"/>
  <c r="P393" i="36"/>
  <c r="P394" i="36"/>
  <c r="P395" i="36"/>
  <c r="P396" i="36"/>
  <c r="P397" i="36"/>
  <c r="P398" i="36"/>
  <c r="P399" i="36"/>
  <c r="P400" i="36"/>
  <c r="P401" i="36"/>
  <c r="P402" i="36"/>
  <c r="P403" i="36"/>
  <c r="P404" i="36"/>
  <c r="P405" i="36"/>
  <c r="P406" i="36"/>
  <c r="P407" i="36"/>
  <c r="P408" i="36"/>
  <c r="P409" i="36"/>
  <c r="P410" i="36"/>
  <c r="P411" i="36"/>
  <c r="P412" i="36"/>
  <c r="P413" i="36"/>
  <c r="P414" i="36"/>
  <c r="P415" i="36"/>
  <c r="P416" i="36"/>
  <c r="P417" i="36"/>
  <c r="P418" i="36"/>
  <c r="P419" i="36"/>
  <c r="P420" i="36"/>
  <c r="P421" i="36"/>
  <c r="P422" i="36"/>
  <c r="P423" i="36"/>
  <c r="P424" i="36"/>
  <c r="P425" i="36"/>
  <c r="P426" i="36"/>
  <c r="P427" i="36"/>
  <c r="P428" i="36"/>
  <c r="P429" i="36"/>
  <c r="P430" i="36"/>
  <c r="P431" i="36"/>
  <c r="P432" i="36"/>
  <c r="P433" i="36"/>
  <c r="P434" i="36"/>
  <c r="P435" i="36"/>
  <c r="P436" i="36"/>
  <c r="P437" i="36"/>
  <c r="P438" i="36"/>
  <c r="P439" i="36"/>
  <c r="P440" i="36"/>
  <c r="P441" i="36"/>
  <c r="P442" i="36"/>
  <c r="P443" i="36"/>
  <c r="P444" i="36"/>
  <c r="P445" i="36"/>
  <c r="P446" i="36"/>
  <c r="P447" i="36"/>
  <c r="P448" i="36"/>
  <c r="P449" i="36"/>
  <c r="P450" i="36"/>
  <c r="P451" i="36"/>
  <c r="P452" i="36"/>
  <c r="P453" i="36"/>
  <c r="P454" i="36"/>
  <c r="P455" i="36"/>
  <c r="P456" i="36"/>
  <c r="P457" i="36"/>
  <c r="P458" i="36"/>
  <c r="P459" i="36"/>
  <c r="P460" i="36"/>
  <c r="P461" i="36"/>
  <c r="P462" i="36"/>
  <c r="P463" i="36"/>
  <c r="P464" i="36"/>
  <c r="P465" i="36"/>
  <c r="P466" i="36"/>
  <c r="P467" i="36"/>
  <c r="P468" i="36"/>
  <c r="P469" i="36"/>
  <c r="P470" i="36"/>
  <c r="P471" i="36"/>
  <c r="P472" i="36"/>
  <c r="P473" i="36"/>
  <c r="P474" i="36"/>
  <c r="P475" i="36"/>
  <c r="P476" i="36"/>
  <c r="P477" i="36"/>
  <c r="P478" i="36"/>
  <c r="P479" i="36"/>
  <c r="P480" i="36"/>
  <c r="P481" i="36"/>
  <c r="P482" i="36"/>
  <c r="P483" i="36"/>
  <c r="P484" i="36"/>
  <c r="P485" i="36"/>
  <c r="P486" i="36"/>
  <c r="P487" i="36"/>
  <c r="P488" i="36"/>
  <c r="P489" i="36"/>
  <c r="P490" i="36"/>
  <c r="P491" i="36"/>
  <c r="P492" i="36"/>
  <c r="P493" i="36"/>
  <c r="P494" i="36"/>
  <c r="P495" i="36"/>
  <c r="P496" i="36"/>
  <c r="P497" i="36"/>
  <c r="P498" i="36"/>
  <c r="P499" i="36"/>
  <c r="P500" i="36"/>
  <c r="P501" i="36"/>
  <c r="P502" i="36"/>
  <c r="P503" i="36"/>
  <c r="P504" i="36"/>
  <c r="P505" i="36"/>
  <c r="P506" i="36"/>
  <c r="AC7" i="36" l="1"/>
  <c r="AC507" i="36" s="1"/>
  <c r="Z508" i="36" s="1"/>
  <c r="M39" i="34"/>
  <c r="O39" i="34" s="1"/>
  <c r="M44" i="23"/>
  <c r="N44" i="23" l="1"/>
  <c r="O44" i="23"/>
  <c r="N39" i="34"/>
  <c r="F506" i="36"/>
  <c r="F505" i="36"/>
  <c r="F504" i="36"/>
  <c r="F503" i="36"/>
  <c r="F502" i="36"/>
  <c r="F501" i="36"/>
  <c r="F500" i="36"/>
  <c r="F499" i="36"/>
  <c r="F498" i="36"/>
  <c r="F497" i="36"/>
  <c r="F496" i="36"/>
  <c r="F495" i="36"/>
  <c r="F494" i="36"/>
  <c r="F493" i="36"/>
  <c r="F492" i="36"/>
  <c r="F491" i="36"/>
  <c r="F490" i="36"/>
  <c r="F489" i="36"/>
  <c r="F488" i="36"/>
  <c r="F487" i="36"/>
  <c r="F486" i="36"/>
  <c r="F485" i="36"/>
  <c r="F484" i="36"/>
  <c r="F483" i="36"/>
  <c r="F482" i="36"/>
  <c r="F481" i="36"/>
  <c r="F480" i="36"/>
  <c r="F479" i="36"/>
  <c r="F478" i="36"/>
  <c r="F477" i="36"/>
  <c r="F476" i="36"/>
  <c r="F475" i="36"/>
  <c r="F474" i="36"/>
  <c r="F473" i="36"/>
  <c r="F472" i="36"/>
  <c r="F471" i="36"/>
  <c r="F470" i="36"/>
  <c r="F469" i="36"/>
  <c r="F468" i="36"/>
  <c r="F467" i="36"/>
  <c r="F466" i="36"/>
  <c r="F465" i="36"/>
  <c r="F464" i="36"/>
  <c r="F463" i="36"/>
  <c r="F462" i="36"/>
  <c r="F461" i="36"/>
  <c r="F460" i="36"/>
  <c r="F459" i="36"/>
  <c r="F458" i="36"/>
  <c r="F457" i="36"/>
  <c r="F456" i="36"/>
  <c r="F455" i="36"/>
  <c r="F454" i="36"/>
  <c r="F453" i="36"/>
  <c r="F452" i="36"/>
  <c r="F451" i="36"/>
  <c r="F450" i="36"/>
  <c r="F449" i="36"/>
  <c r="F448" i="36"/>
  <c r="F447" i="36"/>
  <c r="F446" i="36"/>
  <c r="F445" i="36"/>
  <c r="F444" i="36"/>
  <c r="F443" i="36"/>
  <c r="F442" i="36"/>
  <c r="F441" i="36"/>
  <c r="F440" i="36"/>
  <c r="F439" i="36"/>
  <c r="F438" i="36"/>
  <c r="F437" i="36"/>
  <c r="F436" i="36"/>
  <c r="F435" i="36"/>
  <c r="F434" i="36"/>
  <c r="F433" i="36"/>
  <c r="F432" i="36"/>
  <c r="F431" i="36"/>
  <c r="F430" i="36"/>
  <c r="F429" i="36"/>
  <c r="F428" i="36"/>
  <c r="F427" i="36"/>
  <c r="F426" i="36"/>
  <c r="F425" i="36"/>
  <c r="F424" i="36"/>
  <c r="F423" i="36"/>
  <c r="F422" i="36"/>
  <c r="F421" i="36"/>
  <c r="F420" i="36"/>
  <c r="F419" i="36"/>
  <c r="F418" i="36"/>
  <c r="F417" i="36"/>
  <c r="F416" i="36"/>
  <c r="F415" i="36"/>
  <c r="F414" i="36"/>
  <c r="F413" i="36"/>
  <c r="F412" i="36"/>
  <c r="F411" i="36"/>
  <c r="F410" i="36"/>
  <c r="F409" i="36"/>
  <c r="F408" i="36"/>
  <c r="F407" i="36"/>
  <c r="F406" i="36"/>
  <c r="F405" i="36"/>
  <c r="F404" i="36"/>
  <c r="F403" i="36"/>
  <c r="F402" i="36"/>
  <c r="F401" i="36"/>
  <c r="F400" i="36"/>
  <c r="F399" i="36"/>
  <c r="F398" i="36"/>
  <c r="F397" i="36"/>
  <c r="F396" i="36"/>
  <c r="F395" i="36"/>
  <c r="F394" i="36"/>
  <c r="F393" i="36"/>
  <c r="F392" i="36"/>
  <c r="F391" i="36"/>
  <c r="F390" i="36"/>
  <c r="F389" i="36"/>
  <c r="F388" i="36"/>
  <c r="F387" i="36"/>
  <c r="F386" i="36"/>
  <c r="F385" i="36"/>
  <c r="F384" i="36"/>
  <c r="F383" i="36"/>
  <c r="F382" i="36"/>
  <c r="F381" i="36"/>
  <c r="F380" i="36"/>
  <c r="F379" i="36"/>
  <c r="F378" i="36"/>
  <c r="F377" i="36"/>
  <c r="F376" i="36"/>
  <c r="F375" i="36"/>
  <c r="F374" i="36"/>
  <c r="F373" i="36"/>
  <c r="F372" i="36"/>
  <c r="F371" i="36"/>
  <c r="F370" i="36"/>
  <c r="F369" i="36"/>
  <c r="F368" i="36"/>
  <c r="F367" i="36"/>
  <c r="F366" i="36"/>
  <c r="F365" i="36"/>
  <c r="F364" i="36"/>
  <c r="F363" i="36"/>
  <c r="F362" i="36"/>
  <c r="F361" i="36"/>
  <c r="F360" i="36"/>
  <c r="F359" i="36"/>
  <c r="F358" i="36"/>
  <c r="F357" i="36"/>
  <c r="F356" i="36"/>
  <c r="F355" i="36"/>
  <c r="F354" i="36"/>
  <c r="F353" i="36"/>
  <c r="F352" i="36"/>
  <c r="F351" i="36"/>
  <c r="F350" i="36"/>
  <c r="F349" i="36"/>
  <c r="F348" i="36"/>
  <c r="F347" i="36"/>
  <c r="F346" i="36"/>
  <c r="F345" i="36"/>
  <c r="F344" i="36"/>
  <c r="F343" i="36"/>
  <c r="F342" i="36"/>
  <c r="F341" i="36"/>
  <c r="F340" i="36"/>
  <c r="F339" i="36"/>
  <c r="F338" i="36"/>
  <c r="F337" i="36"/>
  <c r="F336" i="36"/>
  <c r="F335" i="36"/>
  <c r="F334" i="36"/>
  <c r="F333" i="36"/>
  <c r="F332" i="36"/>
  <c r="F331" i="36"/>
  <c r="F330" i="36"/>
  <c r="F329"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F299" i="36"/>
  <c r="F298" i="36"/>
  <c r="F297" i="36"/>
  <c r="F296" i="36"/>
  <c r="F295" i="36"/>
  <c r="F294" i="36"/>
  <c r="F293" i="36"/>
  <c r="F292" i="36"/>
  <c r="F291" i="36"/>
  <c r="F290" i="36"/>
  <c r="F289" i="36"/>
  <c r="F288" i="36"/>
  <c r="F287" i="36"/>
  <c r="F286" i="36"/>
  <c r="F285" i="36"/>
  <c r="F284" i="36"/>
  <c r="F283" i="36"/>
  <c r="F282" i="36"/>
  <c r="F281" i="36"/>
  <c r="F280" i="36"/>
  <c r="F279" i="36"/>
  <c r="F278" i="36"/>
  <c r="F277" i="36"/>
  <c r="F276" i="36"/>
  <c r="F275" i="36"/>
  <c r="F274" i="36"/>
  <c r="F273" i="36"/>
  <c r="F272" i="36"/>
  <c r="F271" i="36"/>
  <c r="F270" i="36"/>
  <c r="F269" i="36"/>
  <c r="F268" i="36"/>
  <c r="F267" i="36"/>
  <c r="F266" i="36"/>
  <c r="F265" i="36"/>
  <c r="F264" i="36"/>
  <c r="F263" i="36"/>
  <c r="F262" i="36"/>
  <c r="F261" i="36"/>
  <c r="F260" i="36"/>
  <c r="F259" i="36"/>
  <c r="F258" i="36"/>
  <c r="F257" i="36"/>
  <c r="F256" i="36"/>
  <c r="F255" i="36"/>
  <c r="F254" i="36"/>
  <c r="F253" i="36"/>
  <c r="F252" i="36"/>
  <c r="F251" i="36"/>
  <c r="F250" i="36"/>
  <c r="F249" i="36"/>
  <c r="F248" i="36"/>
  <c r="F247" i="36"/>
  <c r="F246" i="36"/>
  <c r="F245" i="36"/>
  <c r="F244" i="36"/>
  <c r="F243" i="36"/>
  <c r="F242" i="36"/>
  <c r="F241" i="36"/>
  <c r="F240" i="36"/>
  <c r="F239" i="36"/>
  <c r="F238" i="36"/>
  <c r="F237" i="36"/>
  <c r="F236" i="36"/>
  <c r="F235" i="36"/>
  <c r="F234" i="36"/>
  <c r="F233" i="36"/>
  <c r="F232" i="36"/>
  <c r="F231" i="36"/>
  <c r="F230" i="36"/>
  <c r="F229" i="36"/>
  <c r="F228" i="36"/>
  <c r="F227" i="36"/>
  <c r="F226" i="36"/>
  <c r="F225" i="36"/>
  <c r="F224" i="36"/>
  <c r="F223" i="36"/>
  <c r="F222" i="36"/>
  <c r="F221" i="36"/>
  <c r="F220" i="36"/>
  <c r="F219" i="36"/>
  <c r="F218" i="36"/>
  <c r="F217" i="36"/>
  <c r="F216" i="36"/>
  <c r="F215" i="36"/>
  <c r="F214" i="36"/>
  <c r="F213" i="36"/>
  <c r="F212" i="36"/>
  <c r="F211" i="36"/>
  <c r="F210" i="36"/>
  <c r="F209" i="36"/>
  <c r="F208" i="36"/>
  <c r="F207" i="36"/>
  <c r="F206" i="36"/>
  <c r="F205" i="36"/>
  <c r="F204" i="36"/>
  <c r="F203" i="36"/>
  <c r="F202" i="36"/>
  <c r="F201" i="36"/>
  <c r="F200" i="36"/>
  <c r="F199" i="36"/>
  <c r="F198" i="36"/>
  <c r="F197" i="36"/>
  <c r="F196" i="36"/>
  <c r="F195" i="36"/>
  <c r="F194" i="36"/>
  <c r="F193" i="36"/>
  <c r="F192" i="36"/>
  <c r="F191" i="36"/>
  <c r="F190" i="36"/>
  <c r="F189" i="36"/>
  <c r="F188" i="36"/>
  <c r="F187" i="36"/>
  <c r="F186" i="36"/>
  <c r="F185" i="36"/>
  <c r="F184" i="36"/>
  <c r="F183" i="36"/>
  <c r="F182" i="36"/>
  <c r="F181" i="36"/>
  <c r="F180" i="36"/>
  <c r="F179" i="36"/>
  <c r="F178" i="36"/>
  <c r="F177" i="36"/>
  <c r="F176" i="36"/>
  <c r="F175" i="36"/>
  <c r="F174" i="36"/>
  <c r="F173" i="36"/>
  <c r="F172" i="36"/>
  <c r="F171" i="36"/>
  <c r="F170" i="36"/>
  <c r="F169" i="36"/>
  <c r="F168" i="36"/>
  <c r="F167" i="36"/>
  <c r="F166" i="36"/>
  <c r="F165" i="36"/>
  <c r="F164" i="36"/>
  <c r="F163" i="36"/>
  <c r="F162" i="36"/>
  <c r="F161" i="36"/>
  <c r="F160" i="36"/>
  <c r="F159" i="36"/>
  <c r="F158" i="36"/>
  <c r="F157" i="36"/>
  <c r="F156" i="36"/>
  <c r="F155" i="36"/>
  <c r="F154" i="36"/>
  <c r="F153" i="36"/>
  <c r="F152" i="36"/>
  <c r="F151" i="36"/>
  <c r="F150" i="36"/>
  <c r="F149" i="36"/>
  <c r="F148" i="36"/>
  <c r="F147" i="36"/>
  <c r="F146" i="36"/>
  <c r="F145" i="36"/>
  <c r="F144" i="36"/>
  <c r="F143" i="36"/>
  <c r="F142" i="36"/>
  <c r="F141" i="36"/>
  <c r="F140" i="36"/>
  <c r="F139" i="36"/>
  <c r="F138" i="36"/>
  <c r="F137" i="36"/>
  <c r="F136" i="36"/>
  <c r="F135" i="36"/>
  <c r="F134" i="36"/>
  <c r="F133" i="36"/>
  <c r="F132" i="36"/>
  <c r="F131" i="36"/>
  <c r="F130" i="36"/>
  <c r="F129" i="36"/>
  <c r="F128" i="36"/>
  <c r="F127" i="36"/>
  <c r="F126" i="36"/>
  <c r="F125" i="36"/>
  <c r="F124" i="36"/>
  <c r="F123" i="36"/>
  <c r="F122" i="36"/>
  <c r="F121" i="36"/>
  <c r="F120" i="36"/>
  <c r="F119" i="36"/>
  <c r="F118" i="36"/>
  <c r="F117" i="36"/>
  <c r="F116" i="36"/>
  <c r="F115" i="36"/>
  <c r="F114" i="36"/>
  <c r="F113" i="36"/>
  <c r="F112" i="36"/>
  <c r="F111" i="36"/>
  <c r="F110" i="36"/>
  <c r="F109" i="36"/>
  <c r="F108" i="36"/>
  <c r="F107" i="36"/>
  <c r="F106" i="36"/>
  <c r="F105" i="36"/>
  <c r="F104" i="36"/>
  <c r="F103" i="36"/>
  <c r="F102" i="36"/>
  <c r="F101" i="36"/>
  <c r="F100" i="36"/>
  <c r="F99" i="36"/>
  <c r="F98" i="36"/>
  <c r="F97" i="36"/>
  <c r="F96" i="36"/>
  <c r="F95" i="36"/>
  <c r="F94" i="36"/>
  <c r="F93" i="36"/>
  <c r="F92" i="36"/>
  <c r="F91" i="36"/>
  <c r="F90" i="36"/>
  <c r="F89" i="36"/>
  <c r="F88" i="36"/>
  <c r="F87" i="36"/>
  <c r="F86" i="36"/>
  <c r="F85" i="36"/>
  <c r="F84" i="36"/>
  <c r="F83" i="36"/>
  <c r="F82" i="36"/>
  <c r="F81" i="36"/>
  <c r="F80" i="36"/>
  <c r="F79" i="36"/>
  <c r="F78" i="36"/>
  <c r="F77" i="36"/>
  <c r="F76" i="36"/>
  <c r="F75" i="36"/>
  <c r="F74" i="36"/>
  <c r="F73" i="36"/>
  <c r="F72" i="36"/>
  <c r="F71" i="36"/>
  <c r="F70" i="36"/>
  <c r="F69" i="36"/>
  <c r="F68" i="36"/>
  <c r="F67" i="36"/>
  <c r="F66" i="36"/>
  <c r="F65" i="36"/>
  <c r="F64" i="36"/>
  <c r="F63" i="36"/>
  <c r="F62" i="36"/>
  <c r="F61" i="36"/>
  <c r="F60" i="36"/>
  <c r="F59" i="36"/>
  <c r="F58" i="36"/>
  <c r="F57" i="36"/>
  <c r="F56" i="36"/>
  <c r="F55" i="36"/>
  <c r="G55" i="36" s="1"/>
  <c r="F54" i="36"/>
  <c r="F53" i="36"/>
  <c r="G53" i="36" s="1"/>
  <c r="F52" i="36"/>
  <c r="G52" i="36" s="1"/>
  <c r="F51" i="36"/>
  <c r="G51" i="36" s="1"/>
  <c r="F50" i="36"/>
  <c r="G50" i="36" s="1"/>
  <c r="F49" i="36"/>
  <c r="G49" i="36" s="1"/>
  <c r="F48" i="36"/>
  <c r="G48" i="36" s="1"/>
  <c r="F47" i="36"/>
  <c r="G47" i="36" s="1"/>
  <c r="F46" i="36"/>
  <c r="G46" i="36" s="1"/>
  <c r="F45" i="36"/>
  <c r="G45" i="36" s="1"/>
  <c r="F44" i="36"/>
  <c r="G44" i="36" s="1"/>
  <c r="F43" i="36"/>
  <c r="G43" i="36" s="1"/>
  <c r="F42" i="36"/>
  <c r="G42" i="36" s="1"/>
  <c r="F41" i="36"/>
  <c r="G41" i="36" s="1"/>
  <c r="F40" i="36"/>
  <c r="G40" i="36" s="1"/>
  <c r="F39" i="36"/>
  <c r="G39" i="36" s="1"/>
  <c r="F38" i="36"/>
  <c r="G38" i="36" s="1"/>
  <c r="F37" i="36"/>
  <c r="G37" i="36" s="1"/>
  <c r="F36" i="36"/>
  <c r="G36" i="36" s="1"/>
  <c r="F35" i="36"/>
  <c r="G35" i="36" s="1"/>
  <c r="F34" i="36"/>
  <c r="G34" i="36" s="1"/>
  <c r="F33" i="36"/>
  <c r="G33" i="36" s="1"/>
  <c r="F32" i="36"/>
  <c r="G32" i="36" s="1"/>
  <c r="F31" i="36"/>
  <c r="G31" i="36" s="1"/>
  <c r="F30" i="36"/>
  <c r="G30" i="36" s="1"/>
  <c r="F29" i="36"/>
  <c r="G29" i="36" s="1"/>
  <c r="F28" i="36"/>
  <c r="G28" i="36" s="1"/>
  <c r="F27" i="36"/>
  <c r="G27" i="36" s="1"/>
  <c r="F26" i="36"/>
  <c r="G26" i="36" s="1"/>
  <c r="F25" i="36"/>
  <c r="G25" i="36" s="1"/>
  <c r="F24" i="36"/>
  <c r="G24" i="36" s="1"/>
  <c r="F23" i="36"/>
  <c r="G23" i="36" s="1"/>
  <c r="F22" i="36"/>
  <c r="G22" i="36" s="1"/>
  <c r="F21" i="36"/>
  <c r="G21" i="36" s="1"/>
  <c r="F20" i="36"/>
  <c r="G20" i="36" s="1"/>
  <c r="F19" i="36"/>
  <c r="G19" i="36" s="1"/>
  <c r="F18" i="36"/>
  <c r="G18" i="36" s="1"/>
  <c r="F17" i="36"/>
  <c r="G17" i="36" s="1"/>
  <c r="F16" i="36"/>
  <c r="G16" i="36" s="1"/>
  <c r="F15" i="36"/>
  <c r="G15" i="36" s="1"/>
  <c r="F14" i="36"/>
  <c r="G14" i="36" s="1"/>
  <c r="F13" i="36"/>
  <c r="G13" i="36" s="1"/>
  <c r="F12" i="36"/>
  <c r="G12" i="36" s="1"/>
  <c r="F11" i="36"/>
  <c r="F10" i="36"/>
  <c r="G10" i="36" s="1"/>
  <c r="F9" i="36"/>
  <c r="F8" i="36"/>
  <c r="G8" i="36" s="1"/>
  <c r="G54" i="36" l="1"/>
  <c r="I54" i="36"/>
  <c r="G11" i="36"/>
  <c r="K11" i="36"/>
  <c r="G56" i="36"/>
  <c r="G60" i="36"/>
  <c r="G64" i="36"/>
  <c r="G68" i="36"/>
  <c r="G72" i="36"/>
  <c r="G76" i="36"/>
  <c r="G80" i="36"/>
  <c r="I84" i="36"/>
  <c r="I92" i="36"/>
  <c r="I104" i="36"/>
  <c r="I108" i="36"/>
  <c r="I116" i="36"/>
  <c r="I120" i="36"/>
  <c r="I124" i="36"/>
  <c r="K136" i="36"/>
  <c r="K140" i="36"/>
  <c r="K144" i="36"/>
  <c r="K148" i="36"/>
  <c r="K152" i="36"/>
  <c r="K156" i="36"/>
  <c r="K160" i="36"/>
  <c r="K164" i="36"/>
  <c r="K168" i="36"/>
  <c r="K172" i="36"/>
  <c r="K176" i="36"/>
  <c r="K180" i="36"/>
  <c r="K183" i="36"/>
  <c r="G187" i="36"/>
  <c r="G191" i="36"/>
  <c r="G195" i="36"/>
  <c r="G199" i="36"/>
  <c r="G203" i="36"/>
  <c r="G207" i="36"/>
  <c r="G210" i="36"/>
  <c r="G214" i="36"/>
  <c r="G217" i="36"/>
  <c r="G221" i="36"/>
  <c r="G225" i="36"/>
  <c r="G229" i="36"/>
  <c r="G233" i="36"/>
  <c r="G237" i="36"/>
  <c r="G241" i="36"/>
  <c r="K245" i="36"/>
  <c r="K249" i="36"/>
  <c r="K253" i="36"/>
  <c r="K257" i="36"/>
  <c r="K261" i="36"/>
  <c r="K265" i="36"/>
  <c r="K269" i="36"/>
  <c r="G273" i="36"/>
  <c r="G281" i="36"/>
  <c r="K293" i="36"/>
  <c r="K297" i="36"/>
  <c r="I313" i="36"/>
  <c r="K317" i="36"/>
  <c r="G321" i="36"/>
  <c r="K325" i="36"/>
  <c r="K341" i="36"/>
  <c r="K349" i="36"/>
  <c r="K357" i="36"/>
  <c r="K365" i="36"/>
  <c r="G381" i="36"/>
  <c r="G397" i="36"/>
  <c r="G413" i="36"/>
  <c r="G429" i="36"/>
  <c r="G457" i="36"/>
  <c r="G481" i="36"/>
  <c r="G489" i="36"/>
  <c r="G497" i="36"/>
  <c r="G505" i="36"/>
  <c r="G57" i="36"/>
  <c r="G61" i="36"/>
  <c r="G65" i="36"/>
  <c r="G69" i="36"/>
  <c r="G73" i="36"/>
  <c r="G77" i="36"/>
  <c r="G85" i="36"/>
  <c r="I89" i="36"/>
  <c r="G93" i="36"/>
  <c r="I97" i="36"/>
  <c r="G101" i="36"/>
  <c r="I105" i="36"/>
  <c r="K113" i="36"/>
  <c r="K117" i="36"/>
  <c r="I121" i="36"/>
  <c r="G125" i="36"/>
  <c r="G129" i="36"/>
  <c r="G133" i="36"/>
  <c r="K137" i="36"/>
  <c r="K141" i="36"/>
  <c r="K145" i="36"/>
  <c r="K149" i="36"/>
  <c r="K153" i="36"/>
  <c r="K157" i="36"/>
  <c r="K161" i="36"/>
  <c r="K165" i="36"/>
  <c r="K169" i="36"/>
  <c r="K173" i="36"/>
  <c r="K177" i="36"/>
  <c r="K181" i="36"/>
  <c r="K184" i="36"/>
  <c r="G188" i="36"/>
  <c r="G192" i="36"/>
  <c r="G196" i="36"/>
  <c r="G200" i="36"/>
  <c r="G204" i="36"/>
  <c r="G208" i="36"/>
  <c r="G211" i="36"/>
  <c r="G215" i="36"/>
  <c r="G218" i="36"/>
  <c r="G222" i="36"/>
  <c r="G226" i="36"/>
  <c r="G230" i="36"/>
  <c r="G234" i="36"/>
  <c r="G238" i="36"/>
  <c r="K242" i="36"/>
  <c r="I246" i="36"/>
  <c r="K254" i="36"/>
  <c r="K258" i="36"/>
  <c r="K262" i="36"/>
  <c r="K266" i="36"/>
  <c r="K270" i="36"/>
  <c r="K274" i="36"/>
  <c r="K278" i="36"/>
  <c r="K282" i="36"/>
  <c r="K286" i="36"/>
  <c r="K294" i="36"/>
  <c r="K302" i="36"/>
  <c r="K310" i="36"/>
  <c r="K322" i="36"/>
  <c r="K326" i="36"/>
  <c r="G330" i="36"/>
  <c r="K334" i="36"/>
  <c r="K342" i="36"/>
  <c r="K346" i="36"/>
  <c r="K350" i="36"/>
  <c r="G354" i="36"/>
  <c r="K358" i="36"/>
  <c r="K366" i="36"/>
  <c r="G374" i="36"/>
  <c r="G378" i="36"/>
  <c r="G382" i="36"/>
  <c r="G386" i="36"/>
  <c r="G390" i="36"/>
  <c r="G394" i="36"/>
  <c r="G398" i="36"/>
  <c r="G402" i="36"/>
  <c r="G406" i="36"/>
  <c r="G410" i="36"/>
  <c r="G414" i="36"/>
  <c r="G418" i="36"/>
  <c r="G422" i="36"/>
  <c r="G426" i="36"/>
  <c r="G430" i="36"/>
  <c r="K454" i="36"/>
  <c r="G462" i="36"/>
  <c r="I482" i="36"/>
  <c r="I486" i="36"/>
  <c r="I498" i="36"/>
  <c r="I502" i="36"/>
  <c r="G58" i="36"/>
  <c r="G62" i="36"/>
  <c r="G66" i="36"/>
  <c r="G70" i="36"/>
  <c r="G74" i="36"/>
  <c r="G78" i="36"/>
  <c r="I82" i="36"/>
  <c r="I90" i="36"/>
  <c r="G94" i="36"/>
  <c r="I102" i="36"/>
  <c r="I106" i="36"/>
  <c r="K110" i="36"/>
  <c r="I114" i="36"/>
  <c r="I118" i="36"/>
  <c r="I122" i="36"/>
  <c r="G126" i="36"/>
  <c r="K134" i="36"/>
  <c r="K138" i="36"/>
  <c r="K142" i="36"/>
  <c r="K146" i="36"/>
  <c r="K150" i="36"/>
  <c r="K154" i="36"/>
  <c r="K158" i="36"/>
  <c r="K162" i="36"/>
  <c r="K166" i="36"/>
  <c r="K170" i="36"/>
  <c r="K174" i="36"/>
  <c r="K178" i="36"/>
  <c r="I181" i="36"/>
  <c r="K185" i="36"/>
  <c r="G189" i="36"/>
  <c r="G193" i="36"/>
  <c r="G197" i="36"/>
  <c r="G201" i="36"/>
  <c r="G205" i="36"/>
  <c r="I208" i="36"/>
  <c r="G212" i="36"/>
  <c r="K215" i="36"/>
  <c r="G219" i="36"/>
  <c r="G223" i="36"/>
  <c r="G227" i="36"/>
  <c r="G231" i="36"/>
  <c r="G235" i="36"/>
  <c r="G239" i="36"/>
  <c r="K247" i="36"/>
  <c r="K251" i="36"/>
  <c r="G275" i="36"/>
  <c r="G283" i="36"/>
  <c r="G287" i="36"/>
  <c r="K291" i="36"/>
  <c r="K295" i="36"/>
  <c r="G303" i="36"/>
  <c r="G311" i="36"/>
  <c r="K315" i="36"/>
  <c r="G323" i="36"/>
  <c r="G327" i="36"/>
  <c r="K331" i="36"/>
  <c r="K339" i="36"/>
  <c r="I343" i="36"/>
  <c r="G351" i="36"/>
  <c r="K355" i="36"/>
  <c r="I359" i="36"/>
  <c r="G367" i="36"/>
  <c r="G371" i="36"/>
  <c r="G375" i="36"/>
  <c r="G379" i="36"/>
  <c r="G383" i="36"/>
  <c r="G387" i="36"/>
  <c r="G391" i="36"/>
  <c r="G395" i="36"/>
  <c r="G399" i="36"/>
  <c r="G403" i="36"/>
  <c r="G407" i="36"/>
  <c r="G411" i="36"/>
  <c r="G415" i="36"/>
  <c r="G419" i="36"/>
  <c r="G423" i="36"/>
  <c r="G427" i="36"/>
  <c r="G431" i="36"/>
  <c r="G467" i="36"/>
  <c r="G471" i="36"/>
  <c r="G475" i="36"/>
  <c r="G479" i="36"/>
  <c r="G483" i="36"/>
  <c r="G487" i="36"/>
  <c r="G491" i="36"/>
  <c r="G499" i="36"/>
  <c r="G59" i="36"/>
  <c r="G63" i="36"/>
  <c r="G67" i="36"/>
  <c r="G71" i="36"/>
  <c r="G75" i="36"/>
  <c r="I83" i="36"/>
  <c r="I91" i="36"/>
  <c r="G95" i="36"/>
  <c r="I99" i="36"/>
  <c r="I103" i="36"/>
  <c r="K111" i="36"/>
  <c r="I123" i="36"/>
  <c r="G127" i="36"/>
  <c r="I131" i="36"/>
  <c r="K135" i="36"/>
  <c r="K139" i="36"/>
  <c r="K143" i="36"/>
  <c r="K147" i="36"/>
  <c r="K151" i="36"/>
  <c r="K155" i="36"/>
  <c r="K159" i="36"/>
  <c r="K163" i="36"/>
  <c r="K167" i="36"/>
  <c r="K171" i="36"/>
  <c r="K175" i="36"/>
  <c r="K179" i="36"/>
  <c r="K182" i="36"/>
  <c r="K186" i="36"/>
  <c r="G190" i="36"/>
  <c r="G194" i="36"/>
  <c r="G198" i="36"/>
  <c r="G202" i="36"/>
  <c r="G206" i="36"/>
  <c r="G209" i="36"/>
  <c r="G213" i="36"/>
  <c r="G216" i="36"/>
  <c r="G220" i="36"/>
  <c r="G224" i="36"/>
  <c r="G228" i="36"/>
  <c r="G232" i="36"/>
  <c r="G236" i="36"/>
  <c r="G240" i="36"/>
  <c r="K244" i="36"/>
  <c r="K248" i="36"/>
  <c r="K252" i="36"/>
  <c r="K256" i="36"/>
  <c r="K260" i="36"/>
  <c r="K264" i="36"/>
  <c r="K268" i="36"/>
  <c r="I276" i="36"/>
  <c r="K284" i="36"/>
  <c r="K288" i="36"/>
  <c r="K292" i="36"/>
  <c r="K300" i="36"/>
  <c r="K308" i="36"/>
  <c r="K324" i="36"/>
  <c r="K332" i="36"/>
  <c r="K340" i="36"/>
  <c r="K344" i="36"/>
  <c r="K348" i="36"/>
  <c r="K352" i="36"/>
  <c r="K356" i="36"/>
  <c r="K364" i="36"/>
  <c r="K436" i="36"/>
  <c r="K440" i="36"/>
  <c r="K448" i="36"/>
  <c r="I472" i="36"/>
  <c r="I480" i="36"/>
  <c r="I488" i="36"/>
  <c r="I496" i="36"/>
  <c r="I500" i="36"/>
  <c r="I504" i="36"/>
  <c r="K214" i="36"/>
  <c r="K218" i="36"/>
  <c r="I291" i="36"/>
  <c r="G89" i="36"/>
  <c r="I210" i="36"/>
  <c r="I213" i="36"/>
  <c r="I215" i="36"/>
  <c r="I217" i="36"/>
  <c r="K239" i="36"/>
  <c r="G254" i="36"/>
  <c r="AQ46" i="34"/>
  <c r="AR46" i="34"/>
  <c r="G146" i="36"/>
  <c r="I165" i="36"/>
  <c r="M165" i="36" s="1"/>
  <c r="N165" i="36" s="1"/>
  <c r="O165" i="36" s="1"/>
  <c r="I212" i="36"/>
  <c r="K213" i="36"/>
  <c r="I216" i="36"/>
  <c r="K217" i="36"/>
  <c r="K212" i="36"/>
  <c r="K216" i="36"/>
  <c r="K105" i="36"/>
  <c r="K208" i="36"/>
  <c r="I214" i="36"/>
  <c r="I218" i="36"/>
  <c r="I220" i="36"/>
  <c r="K235" i="36"/>
  <c r="I315" i="36"/>
  <c r="G150" i="36"/>
  <c r="I169" i="36"/>
  <c r="I206" i="36"/>
  <c r="K227" i="36"/>
  <c r="G102" i="36"/>
  <c r="K106" i="36"/>
  <c r="G120" i="36"/>
  <c r="K126" i="36"/>
  <c r="I129" i="36"/>
  <c r="G138" i="36"/>
  <c r="G154" i="36"/>
  <c r="I173" i="36"/>
  <c r="M173" i="36" s="1"/>
  <c r="N173" i="36" s="1"/>
  <c r="O173" i="36" s="1"/>
  <c r="K193" i="36"/>
  <c r="I202" i="36"/>
  <c r="K204" i="36"/>
  <c r="I222" i="36"/>
  <c r="K231" i="36"/>
  <c r="I351" i="36"/>
  <c r="K131" i="36"/>
  <c r="L131" i="36" s="1"/>
  <c r="G134" i="36"/>
  <c r="I185" i="36"/>
  <c r="I204" i="36"/>
  <c r="I224" i="36"/>
  <c r="I258" i="36"/>
  <c r="L258" i="36" s="1"/>
  <c r="K102" i="36"/>
  <c r="G105" i="36"/>
  <c r="K120" i="36"/>
  <c r="M120" i="36" s="1"/>
  <c r="N120" i="36" s="1"/>
  <c r="O120" i="36" s="1"/>
  <c r="G142" i="36"/>
  <c r="G158" i="36"/>
  <c r="I161" i="36"/>
  <c r="I177" i="36"/>
  <c r="M177" i="36" s="1"/>
  <c r="N177" i="36" s="1"/>
  <c r="O177" i="36" s="1"/>
  <c r="K197" i="36"/>
  <c r="I200" i="36"/>
  <c r="K351" i="36"/>
  <c r="K91" i="36"/>
  <c r="G103" i="36"/>
  <c r="K104" i="36"/>
  <c r="M104" i="36" s="1"/>
  <c r="N104" i="36" s="1"/>
  <c r="O104" i="36" s="1"/>
  <c r="K125" i="36"/>
  <c r="G136" i="36"/>
  <c r="G140" i="36"/>
  <c r="G144" i="36"/>
  <c r="G148" i="36"/>
  <c r="G152" i="36"/>
  <c r="G156" i="36"/>
  <c r="G160" i="36"/>
  <c r="G162" i="36"/>
  <c r="I166" i="36"/>
  <c r="L166" i="36" s="1"/>
  <c r="I170" i="36"/>
  <c r="I174" i="36"/>
  <c r="L174" i="36" s="1"/>
  <c r="I178" i="36"/>
  <c r="I182" i="36"/>
  <c r="I186" i="36"/>
  <c r="L186" i="36" s="1"/>
  <c r="I192" i="36"/>
  <c r="I194" i="36"/>
  <c r="K201" i="36"/>
  <c r="K205" i="36"/>
  <c r="K209" i="36"/>
  <c r="K219" i="36"/>
  <c r="I226" i="36"/>
  <c r="I228" i="36"/>
  <c r="K230" i="36"/>
  <c r="I232" i="36"/>
  <c r="K234" i="36"/>
  <c r="I236" i="36"/>
  <c r="I238" i="36"/>
  <c r="I240" i="36"/>
  <c r="I242" i="36"/>
  <c r="L242" i="36" s="1"/>
  <c r="G278" i="36"/>
  <c r="K287" i="36"/>
  <c r="K367" i="36"/>
  <c r="G104" i="36"/>
  <c r="I137" i="36"/>
  <c r="M137" i="36" s="1"/>
  <c r="N137" i="36" s="1"/>
  <c r="O137" i="36" s="1"/>
  <c r="I141" i="36"/>
  <c r="I145" i="36"/>
  <c r="M145" i="36" s="1"/>
  <c r="N145" i="36" s="1"/>
  <c r="O145" i="36" s="1"/>
  <c r="I149" i="36"/>
  <c r="M149" i="36" s="1"/>
  <c r="N149" i="36" s="1"/>
  <c r="O149" i="36" s="1"/>
  <c r="I153" i="36"/>
  <c r="M153" i="36" s="1"/>
  <c r="N153" i="36" s="1"/>
  <c r="O153" i="36" s="1"/>
  <c r="I157" i="36"/>
  <c r="G164" i="36"/>
  <c r="G166" i="36"/>
  <c r="G168" i="36"/>
  <c r="G170" i="36"/>
  <c r="G172" i="36"/>
  <c r="G174" i="36"/>
  <c r="G176" i="36"/>
  <c r="G178" i="36"/>
  <c r="G180" i="36"/>
  <c r="G182" i="36"/>
  <c r="G184" i="36"/>
  <c r="G186" i="36"/>
  <c r="I188" i="36"/>
  <c r="I196" i="36"/>
  <c r="I198" i="36"/>
  <c r="K223" i="36"/>
  <c r="I230" i="36"/>
  <c r="I234" i="36"/>
  <c r="M234" i="36" s="1"/>
  <c r="N234" i="36" s="1"/>
  <c r="O234" i="36" s="1"/>
  <c r="I266" i="36"/>
  <c r="M266" i="36" s="1"/>
  <c r="N266" i="36" s="1"/>
  <c r="O266" i="36" s="1"/>
  <c r="I287" i="36"/>
  <c r="M287" i="36" s="1"/>
  <c r="N287" i="36" s="1"/>
  <c r="O287" i="36" s="1"/>
  <c r="K327" i="36"/>
  <c r="K103" i="36"/>
  <c r="L103" i="36" s="1"/>
  <c r="I136" i="36"/>
  <c r="L136" i="36" s="1"/>
  <c r="I140" i="36"/>
  <c r="L140" i="36" s="1"/>
  <c r="I144" i="36"/>
  <c r="M144" i="36" s="1"/>
  <c r="N144" i="36" s="1"/>
  <c r="O144" i="36" s="1"/>
  <c r="I148" i="36"/>
  <c r="I152" i="36"/>
  <c r="M152" i="36" s="1"/>
  <c r="N152" i="36" s="1"/>
  <c r="O152" i="36" s="1"/>
  <c r="I156" i="36"/>
  <c r="L156" i="36" s="1"/>
  <c r="K236" i="36"/>
  <c r="K240" i="36"/>
  <c r="I278" i="36"/>
  <c r="M278" i="36" s="1"/>
  <c r="N278" i="36" s="1"/>
  <c r="O278" i="36" s="1"/>
  <c r="K89" i="36"/>
  <c r="M89" i="36" s="1"/>
  <c r="N89" i="36" s="1"/>
  <c r="O89" i="36" s="1"/>
  <c r="K95" i="36"/>
  <c r="I101" i="36"/>
  <c r="G135" i="36"/>
  <c r="G139" i="36"/>
  <c r="G143" i="36"/>
  <c r="G147" i="36"/>
  <c r="G151" i="36"/>
  <c r="G155" i="36"/>
  <c r="G159" i="36"/>
  <c r="I160" i="36"/>
  <c r="L160" i="36" s="1"/>
  <c r="G163" i="36"/>
  <c r="I164" i="36"/>
  <c r="G167" i="36"/>
  <c r="I168" i="36"/>
  <c r="M168" i="36" s="1"/>
  <c r="N168" i="36" s="1"/>
  <c r="O168" i="36" s="1"/>
  <c r="G171" i="36"/>
  <c r="I172" i="36"/>
  <c r="L172" i="36" s="1"/>
  <c r="G175" i="36"/>
  <c r="I176" i="36"/>
  <c r="M176" i="36" s="1"/>
  <c r="N176" i="36" s="1"/>
  <c r="O176" i="36" s="1"/>
  <c r="G179" i="36"/>
  <c r="I180" i="36"/>
  <c r="G183" i="36"/>
  <c r="I184" i="36"/>
  <c r="M184" i="36" s="1"/>
  <c r="N184" i="36" s="1"/>
  <c r="O184" i="36" s="1"/>
  <c r="I187" i="36"/>
  <c r="K188" i="36"/>
  <c r="I191" i="36"/>
  <c r="K192" i="36"/>
  <c r="I195" i="36"/>
  <c r="K196" i="36"/>
  <c r="I199" i="36"/>
  <c r="K200" i="36"/>
  <c r="I203" i="36"/>
  <c r="I207" i="36"/>
  <c r="I211" i="36"/>
  <c r="I221" i="36"/>
  <c r="K222" i="36"/>
  <c r="M222" i="36" s="1"/>
  <c r="N222" i="36" s="1"/>
  <c r="O222" i="36" s="1"/>
  <c r="I225" i="36"/>
  <c r="K226" i="36"/>
  <c r="I229" i="36"/>
  <c r="I233" i="36"/>
  <c r="I237" i="36"/>
  <c r="K238" i="36"/>
  <c r="I241" i="36"/>
  <c r="I262" i="36"/>
  <c r="L262" i="36" s="1"/>
  <c r="G288" i="36"/>
  <c r="G297" i="36"/>
  <c r="I346" i="36"/>
  <c r="M346" i="36" s="1"/>
  <c r="N346" i="36" s="1"/>
  <c r="O346" i="36" s="1"/>
  <c r="I454" i="36"/>
  <c r="M454" i="36" s="1"/>
  <c r="N454" i="36" s="1"/>
  <c r="O454" i="36" s="1"/>
  <c r="K486" i="36"/>
  <c r="K101" i="36"/>
  <c r="I135" i="36"/>
  <c r="I139" i="36"/>
  <c r="M139" i="36" s="1"/>
  <c r="N139" i="36" s="1"/>
  <c r="O139" i="36" s="1"/>
  <c r="I143" i="36"/>
  <c r="I147" i="36"/>
  <c r="M147" i="36" s="1"/>
  <c r="N147" i="36" s="1"/>
  <c r="O147" i="36" s="1"/>
  <c r="I151" i="36"/>
  <c r="I155" i="36"/>
  <c r="M155" i="36" s="1"/>
  <c r="N155" i="36" s="1"/>
  <c r="O155" i="36" s="1"/>
  <c r="I159" i="36"/>
  <c r="I163" i="36"/>
  <c r="M163" i="36" s="1"/>
  <c r="N163" i="36" s="1"/>
  <c r="O163" i="36" s="1"/>
  <c r="I167" i="36"/>
  <c r="I171" i="36"/>
  <c r="M171" i="36" s="1"/>
  <c r="N171" i="36" s="1"/>
  <c r="O171" i="36" s="1"/>
  <c r="I175" i="36"/>
  <c r="I179" i="36"/>
  <c r="M179" i="36" s="1"/>
  <c r="N179" i="36" s="1"/>
  <c r="O179" i="36" s="1"/>
  <c r="I183" i="36"/>
  <c r="M183" i="36" s="1"/>
  <c r="N183" i="36" s="1"/>
  <c r="O183" i="36" s="1"/>
  <c r="K187" i="36"/>
  <c r="K191" i="36"/>
  <c r="K195" i="36"/>
  <c r="K199" i="36"/>
  <c r="K203" i="36"/>
  <c r="K207" i="36"/>
  <c r="K211" i="36"/>
  <c r="M211" i="36" s="1"/>
  <c r="N211" i="36" s="1"/>
  <c r="O211" i="36" s="1"/>
  <c r="K221" i="36"/>
  <c r="K225" i="36"/>
  <c r="K229" i="36"/>
  <c r="K233" i="36"/>
  <c r="K237" i="36"/>
  <c r="K241" i="36"/>
  <c r="I288" i="36"/>
  <c r="M288" i="36" s="1"/>
  <c r="N288" i="36" s="1"/>
  <c r="O288" i="36" s="1"/>
  <c r="I297" i="36"/>
  <c r="L297" i="36" s="1"/>
  <c r="I125" i="36"/>
  <c r="K129" i="36"/>
  <c r="I134" i="36"/>
  <c r="L134" i="36" s="1"/>
  <c r="G137" i="36"/>
  <c r="I138" i="36"/>
  <c r="L138" i="36" s="1"/>
  <c r="G141" i="36"/>
  <c r="I142" i="36"/>
  <c r="L142" i="36" s="1"/>
  <c r="G145" i="36"/>
  <c r="I146" i="36"/>
  <c r="G149" i="36"/>
  <c r="I150" i="36"/>
  <c r="L150" i="36" s="1"/>
  <c r="G153" i="36"/>
  <c r="I154" i="36"/>
  <c r="M154" i="36" s="1"/>
  <c r="N154" i="36" s="1"/>
  <c r="O154" i="36" s="1"/>
  <c r="G157" i="36"/>
  <c r="I158" i="36"/>
  <c r="L158" i="36" s="1"/>
  <c r="G161" i="36"/>
  <c r="I162" i="36"/>
  <c r="G165" i="36"/>
  <c r="G169" i="36"/>
  <c r="G173" i="36"/>
  <c r="G177" i="36"/>
  <c r="G181" i="36"/>
  <c r="G185" i="36"/>
  <c r="I193" i="36"/>
  <c r="K194" i="36"/>
  <c r="I197" i="36"/>
  <c r="M197" i="36" s="1"/>
  <c r="N197" i="36" s="1"/>
  <c r="O197" i="36" s="1"/>
  <c r="K198" i="36"/>
  <c r="I201" i="36"/>
  <c r="K202" i="36"/>
  <c r="I205" i="36"/>
  <c r="M205" i="36" s="1"/>
  <c r="N205" i="36" s="1"/>
  <c r="O205" i="36" s="1"/>
  <c r="K206" i="36"/>
  <c r="I209" i="36"/>
  <c r="K210" i="36"/>
  <c r="I219" i="36"/>
  <c r="K220" i="36"/>
  <c r="I223" i="36"/>
  <c r="K224" i="36"/>
  <c r="I227" i="36"/>
  <c r="K228" i="36"/>
  <c r="I231" i="36"/>
  <c r="K232" i="36"/>
  <c r="I235" i="36"/>
  <c r="M235" i="36" s="1"/>
  <c r="N235" i="36" s="1"/>
  <c r="O235" i="36" s="1"/>
  <c r="I239" i="36"/>
  <c r="I254" i="36"/>
  <c r="L254" i="36" s="1"/>
  <c r="I270" i="36"/>
  <c r="M270" i="36" s="1"/>
  <c r="N270" i="36" s="1"/>
  <c r="O270" i="36" s="1"/>
  <c r="I352" i="36"/>
  <c r="L352" i="36" s="1"/>
  <c r="K259" i="36"/>
  <c r="I259" i="36"/>
  <c r="G259" i="36"/>
  <c r="I490" i="36"/>
  <c r="K490" i="36"/>
  <c r="I94" i="36"/>
  <c r="I110" i="36"/>
  <c r="M110" i="36" s="1"/>
  <c r="N110" i="36" s="1"/>
  <c r="O110" i="36" s="1"/>
  <c r="G113" i="36"/>
  <c r="K123" i="36"/>
  <c r="M123" i="36" s="1"/>
  <c r="N123" i="36" s="1"/>
  <c r="O123" i="36" s="1"/>
  <c r="I190" i="36"/>
  <c r="K263" i="36"/>
  <c r="I263" i="36"/>
  <c r="G263" i="36"/>
  <c r="K362" i="36"/>
  <c r="I362" i="36"/>
  <c r="I448" i="36"/>
  <c r="M448" i="36" s="1"/>
  <c r="N448" i="36" s="1"/>
  <c r="O448" i="36" s="1"/>
  <c r="K452" i="36"/>
  <c r="I452" i="36"/>
  <c r="K504" i="36"/>
  <c r="L504" i="36" s="1"/>
  <c r="K82" i="36"/>
  <c r="L82" i="36" s="1"/>
  <c r="K85" i="36"/>
  <c r="I93" i="36"/>
  <c r="K94" i="36"/>
  <c r="K108" i="36"/>
  <c r="I113" i="36"/>
  <c r="M113" i="36" s="1"/>
  <c r="N113" i="36" s="1"/>
  <c r="O113" i="36" s="1"/>
  <c r="K121" i="36"/>
  <c r="L121" i="36" s="1"/>
  <c r="K133" i="36"/>
  <c r="I189" i="36"/>
  <c r="K190" i="36"/>
  <c r="K267" i="36"/>
  <c r="I267" i="36"/>
  <c r="G267" i="36"/>
  <c r="K328" i="36"/>
  <c r="I328" i="36"/>
  <c r="G328" i="36"/>
  <c r="G362" i="36"/>
  <c r="K371" i="36"/>
  <c r="I371" i="36"/>
  <c r="K446" i="36"/>
  <c r="I446" i="36"/>
  <c r="K361" i="36"/>
  <c r="I361" i="36"/>
  <c r="G361" i="36"/>
  <c r="K432" i="36"/>
  <c r="I432" i="36"/>
  <c r="K93" i="36"/>
  <c r="K189" i="36"/>
  <c r="K255" i="36"/>
  <c r="I255" i="36"/>
  <c r="G255" i="36"/>
  <c r="K271" i="36"/>
  <c r="I271" i="36"/>
  <c r="G271" i="36"/>
  <c r="K275" i="36"/>
  <c r="I275" i="36"/>
  <c r="K279" i="36"/>
  <c r="I279" i="36"/>
  <c r="G279" i="36"/>
  <c r="K283" i="36"/>
  <c r="I283" i="36"/>
  <c r="I303" i="36"/>
  <c r="K303" i="36"/>
  <c r="K306" i="36"/>
  <c r="I306" i="36"/>
  <c r="G306" i="36"/>
  <c r="G319" i="36"/>
  <c r="K319" i="36"/>
  <c r="I319" i="36"/>
  <c r="K323" i="36"/>
  <c r="I323" i="36"/>
  <c r="K336" i="36"/>
  <c r="I336" i="36"/>
  <c r="G336" i="36"/>
  <c r="I492" i="36"/>
  <c r="K492" i="36"/>
  <c r="G242" i="36"/>
  <c r="I251" i="36"/>
  <c r="M251" i="36" s="1"/>
  <c r="N251" i="36" s="1"/>
  <c r="O251" i="36" s="1"/>
  <c r="G258" i="36"/>
  <c r="G262" i="36"/>
  <c r="G266" i="36"/>
  <c r="G270" i="36"/>
  <c r="G315" i="36"/>
  <c r="I327" i="36"/>
  <c r="I339" i="36"/>
  <c r="M339" i="36" s="1"/>
  <c r="N339" i="36" s="1"/>
  <c r="O339" i="36" s="1"/>
  <c r="G346" i="36"/>
  <c r="G352" i="36"/>
  <c r="K359" i="36"/>
  <c r="I367" i="36"/>
  <c r="I440" i="36"/>
  <c r="I87" i="36"/>
  <c r="K87" i="36"/>
  <c r="G87" i="36"/>
  <c r="K243" i="36"/>
  <c r="I243" i="36"/>
  <c r="K338" i="36"/>
  <c r="I338" i="36"/>
  <c r="G338" i="36"/>
  <c r="K345" i="36"/>
  <c r="I345" i="36"/>
  <c r="G345" i="36"/>
  <c r="K368" i="36"/>
  <c r="G368" i="36"/>
  <c r="I368" i="36"/>
  <c r="K79" i="36"/>
  <c r="I79" i="36"/>
  <c r="K81" i="36"/>
  <c r="I81" i="36"/>
  <c r="I88" i="36"/>
  <c r="K88" i="36"/>
  <c r="G109" i="36"/>
  <c r="K109" i="36"/>
  <c r="I109" i="36"/>
  <c r="K112" i="36"/>
  <c r="I112" i="36"/>
  <c r="G112" i="36"/>
  <c r="K290" i="36"/>
  <c r="I290" i="36"/>
  <c r="G290" i="36"/>
  <c r="K296" i="36"/>
  <c r="I296" i="36"/>
  <c r="G296" i="36"/>
  <c r="G312" i="36"/>
  <c r="K312" i="36"/>
  <c r="I312" i="36"/>
  <c r="G79" i="36"/>
  <c r="G81" i="36"/>
  <c r="I86" i="36"/>
  <c r="G86" i="36"/>
  <c r="G88" i="36"/>
  <c r="G96" i="36"/>
  <c r="K96" i="36"/>
  <c r="I96" i="36"/>
  <c r="I107" i="36"/>
  <c r="K107" i="36"/>
  <c r="I115" i="36"/>
  <c r="K115" i="36"/>
  <c r="K299" i="36"/>
  <c r="I299" i="36"/>
  <c r="G299" i="36"/>
  <c r="K370" i="36"/>
  <c r="I370" i="36"/>
  <c r="G370" i="36"/>
  <c r="K444" i="36"/>
  <c r="I444" i="36"/>
  <c r="K78" i="36"/>
  <c r="I78" i="36"/>
  <c r="K80" i="36"/>
  <c r="I80" i="36"/>
  <c r="K84" i="36"/>
  <c r="L84" i="36" s="1"/>
  <c r="K86" i="36"/>
  <c r="G97" i="36"/>
  <c r="K97" i="36"/>
  <c r="K99" i="36"/>
  <c r="I119" i="36"/>
  <c r="K119" i="36"/>
  <c r="G119" i="36"/>
  <c r="G128" i="36"/>
  <c r="K128" i="36"/>
  <c r="I128" i="36"/>
  <c r="K305" i="36"/>
  <c r="I305" i="36"/>
  <c r="G305" i="36"/>
  <c r="G335" i="36"/>
  <c r="K335" i="36"/>
  <c r="I335" i="36"/>
  <c r="K438" i="36"/>
  <c r="I438" i="36"/>
  <c r="I494" i="36"/>
  <c r="K494" i="36"/>
  <c r="I132" i="36"/>
  <c r="K132" i="36"/>
  <c r="K250" i="36"/>
  <c r="I250" i="36"/>
  <c r="K272" i="36"/>
  <c r="G272" i="36"/>
  <c r="K277" i="36"/>
  <c r="I277" i="36"/>
  <c r="K280" i="36"/>
  <c r="G280" i="36"/>
  <c r="K314" i="36"/>
  <c r="I314" i="36"/>
  <c r="K320" i="36"/>
  <c r="G320" i="36"/>
  <c r="K329" i="36"/>
  <c r="G329" i="36"/>
  <c r="K353" i="36"/>
  <c r="G353" i="36"/>
  <c r="K360" i="36"/>
  <c r="I360" i="36"/>
  <c r="K363" i="36"/>
  <c r="G363" i="36"/>
  <c r="K450" i="36"/>
  <c r="I450" i="36"/>
  <c r="I484" i="36"/>
  <c r="K484" i="36"/>
  <c r="I100" i="36"/>
  <c r="K100" i="36"/>
  <c r="G111" i="36"/>
  <c r="K116" i="36"/>
  <c r="M116" i="36" s="1"/>
  <c r="N116" i="36" s="1"/>
  <c r="O116" i="36" s="1"/>
  <c r="G118" i="36"/>
  <c r="K122" i="36"/>
  <c r="L122" i="36" s="1"/>
  <c r="K124" i="36"/>
  <c r="I127" i="36"/>
  <c r="I130" i="36"/>
  <c r="K130" i="36"/>
  <c r="I247" i="36"/>
  <c r="L247" i="36" s="1"/>
  <c r="G250" i="36"/>
  <c r="I272" i="36"/>
  <c r="G274" i="36"/>
  <c r="G277" i="36"/>
  <c r="I280" i="36"/>
  <c r="G282" i="36"/>
  <c r="K289" i="36"/>
  <c r="G289" i="36"/>
  <c r="G295" i="36"/>
  <c r="K298" i="36"/>
  <c r="G298" i="36"/>
  <c r="K304" i="36"/>
  <c r="I304" i="36"/>
  <c r="K307" i="36"/>
  <c r="G307" i="36"/>
  <c r="I311" i="36"/>
  <c r="G314" i="36"/>
  <c r="I320" i="36"/>
  <c r="G322" i="36"/>
  <c r="I329" i="36"/>
  <c r="G331" i="36"/>
  <c r="K337" i="36"/>
  <c r="G337" i="36"/>
  <c r="G344" i="36"/>
  <c r="K347" i="36"/>
  <c r="G347" i="36"/>
  <c r="I353" i="36"/>
  <c r="G355" i="36"/>
  <c r="G360" i="36"/>
  <c r="I363" i="36"/>
  <c r="K369" i="36"/>
  <c r="I369" i="36"/>
  <c r="I436" i="36"/>
  <c r="L436" i="36" s="1"/>
  <c r="K442" i="36"/>
  <c r="I442" i="36"/>
  <c r="K459" i="36"/>
  <c r="I459" i="36"/>
  <c r="K502" i="36"/>
  <c r="L502" i="36" s="1"/>
  <c r="K83" i="36"/>
  <c r="I85" i="36"/>
  <c r="K90" i="36"/>
  <c r="K92" i="36"/>
  <c r="M92" i="36" s="1"/>
  <c r="N92" i="36" s="1"/>
  <c r="O92" i="36" s="1"/>
  <c r="I95" i="36"/>
  <c r="I98" i="36"/>
  <c r="K98" i="36"/>
  <c r="G110" i="36"/>
  <c r="I111" i="36"/>
  <c r="K114" i="36"/>
  <c r="L114" i="36" s="1"/>
  <c r="G117" i="36"/>
  <c r="I117" i="36"/>
  <c r="M117" i="36" s="1"/>
  <c r="N117" i="36" s="1"/>
  <c r="O117" i="36" s="1"/>
  <c r="K118" i="36"/>
  <c r="G121" i="36"/>
  <c r="I126" i="36"/>
  <c r="K127" i="36"/>
  <c r="I133" i="36"/>
  <c r="K246" i="36"/>
  <c r="M246" i="36" s="1"/>
  <c r="N246" i="36" s="1"/>
  <c r="O246" i="36" s="1"/>
  <c r="G246" i="36"/>
  <c r="K273" i="36"/>
  <c r="I273" i="36"/>
  <c r="I274" i="36"/>
  <c r="M274" i="36" s="1"/>
  <c r="N274" i="36" s="1"/>
  <c r="O274" i="36" s="1"/>
  <c r="K276" i="36"/>
  <c r="L276" i="36" s="1"/>
  <c r="G276" i="36"/>
  <c r="K281" i="36"/>
  <c r="I281" i="36"/>
  <c r="I282" i="36"/>
  <c r="I289" i="36"/>
  <c r="G291" i="36"/>
  <c r="I295" i="36"/>
  <c r="M295" i="36" s="1"/>
  <c r="N295" i="36" s="1"/>
  <c r="O295" i="36" s="1"/>
  <c r="I298" i="36"/>
  <c r="G304" i="36"/>
  <c r="I307" i="36"/>
  <c r="K311" i="36"/>
  <c r="M311" i="36" s="1"/>
  <c r="N311" i="36" s="1"/>
  <c r="O311" i="36" s="1"/>
  <c r="K313" i="36"/>
  <c r="G313" i="36"/>
  <c r="K321" i="36"/>
  <c r="I321" i="36"/>
  <c r="I322" i="36"/>
  <c r="K330" i="36"/>
  <c r="I330" i="36"/>
  <c r="I331" i="36"/>
  <c r="M331" i="36" s="1"/>
  <c r="N331" i="36" s="1"/>
  <c r="O331" i="36" s="1"/>
  <c r="I337" i="36"/>
  <c r="G339" i="36"/>
  <c r="G343" i="36"/>
  <c r="K343" i="36"/>
  <c r="I344" i="36"/>
  <c r="L344" i="36" s="1"/>
  <c r="I347" i="36"/>
  <c r="K354" i="36"/>
  <c r="I354" i="36"/>
  <c r="I355" i="36"/>
  <c r="M355" i="36" s="1"/>
  <c r="N355" i="36" s="1"/>
  <c r="O355" i="36" s="1"/>
  <c r="G359" i="36"/>
  <c r="G369" i="36"/>
  <c r="K434" i="36"/>
  <c r="I434" i="36"/>
  <c r="G454" i="36"/>
  <c r="K457" i="36"/>
  <c r="I457" i="36"/>
  <c r="G459" i="36"/>
  <c r="K488" i="36"/>
  <c r="L488" i="36" s="1"/>
  <c r="K496" i="36"/>
  <c r="M496" i="36" s="1"/>
  <c r="N496" i="36" s="1"/>
  <c r="O496" i="36" s="1"/>
  <c r="K498" i="36"/>
  <c r="L498" i="36" s="1"/>
  <c r="K500" i="36"/>
  <c r="I506" i="36"/>
  <c r="K506" i="36"/>
  <c r="M105" i="36"/>
  <c r="N105" i="36" s="1"/>
  <c r="O105" i="36" s="1"/>
  <c r="I285" i="36"/>
  <c r="G285" i="36"/>
  <c r="I301" i="36"/>
  <c r="G301" i="36"/>
  <c r="I309" i="36"/>
  <c r="G309" i="36"/>
  <c r="I476" i="36"/>
  <c r="K476" i="36"/>
  <c r="G245" i="36"/>
  <c r="G249" i="36"/>
  <c r="G253" i="36"/>
  <c r="G257" i="36"/>
  <c r="G261" i="36"/>
  <c r="G265" i="36"/>
  <c r="G269" i="36"/>
  <c r="K285" i="36"/>
  <c r="K301" i="36"/>
  <c r="K309" i="36"/>
  <c r="I333" i="36"/>
  <c r="G333" i="36"/>
  <c r="K333" i="36"/>
  <c r="I474" i="36"/>
  <c r="K474" i="36"/>
  <c r="G82" i="36"/>
  <c r="G83" i="36"/>
  <c r="G84" i="36"/>
  <c r="G90" i="36"/>
  <c r="G91" i="36"/>
  <c r="G92" i="36"/>
  <c r="G98" i="36"/>
  <c r="G99" i="36"/>
  <c r="G100" i="36"/>
  <c r="G106" i="36"/>
  <c r="G107" i="36"/>
  <c r="G108" i="36"/>
  <c r="G114" i="36"/>
  <c r="G115" i="36"/>
  <c r="G116" i="36"/>
  <c r="G122" i="36"/>
  <c r="G123" i="36"/>
  <c r="G124" i="36"/>
  <c r="G130" i="36"/>
  <c r="G131" i="36"/>
  <c r="G132" i="36"/>
  <c r="G244" i="36"/>
  <c r="I245" i="36"/>
  <c r="M245" i="36" s="1"/>
  <c r="N245" i="36" s="1"/>
  <c r="O245" i="36" s="1"/>
  <c r="G248" i="36"/>
  <c r="I249" i="36"/>
  <c r="M249" i="36" s="1"/>
  <c r="N249" i="36" s="1"/>
  <c r="O249" i="36" s="1"/>
  <c r="G252" i="36"/>
  <c r="I253" i="36"/>
  <c r="L253" i="36" s="1"/>
  <c r="G256" i="36"/>
  <c r="I257" i="36"/>
  <c r="G260" i="36"/>
  <c r="I261" i="36"/>
  <c r="L261" i="36" s="1"/>
  <c r="G264" i="36"/>
  <c r="I265" i="36"/>
  <c r="L265" i="36" s="1"/>
  <c r="G268" i="36"/>
  <c r="I269" i="36"/>
  <c r="L269" i="36" s="1"/>
  <c r="I284" i="36"/>
  <c r="G284" i="36"/>
  <c r="I286" i="36"/>
  <c r="M286" i="36" s="1"/>
  <c r="N286" i="36" s="1"/>
  <c r="O286" i="36" s="1"/>
  <c r="G286" i="36"/>
  <c r="I292" i="36"/>
  <c r="G292" i="36"/>
  <c r="I294" i="36"/>
  <c r="M294" i="36" s="1"/>
  <c r="N294" i="36" s="1"/>
  <c r="O294" i="36" s="1"/>
  <c r="G294" i="36"/>
  <c r="I300" i="36"/>
  <c r="M300" i="36" s="1"/>
  <c r="N300" i="36" s="1"/>
  <c r="O300" i="36" s="1"/>
  <c r="G300" i="36"/>
  <c r="I302" i="36"/>
  <c r="G302" i="36"/>
  <c r="I308" i="36"/>
  <c r="G308" i="36"/>
  <c r="I310" i="36"/>
  <c r="M310" i="36" s="1"/>
  <c r="N310" i="36" s="1"/>
  <c r="O310" i="36" s="1"/>
  <c r="G310" i="36"/>
  <c r="I318" i="36"/>
  <c r="G318" i="36"/>
  <c r="K318" i="36"/>
  <c r="I324" i="36"/>
  <c r="L324" i="36" s="1"/>
  <c r="G324" i="36"/>
  <c r="I326" i="36"/>
  <c r="M326" i="36" s="1"/>
  <c r="N326" i="36" s="1"/>
  <c r="O326" i="36" s="1"/>
  <c r="G326" i="36"/>
  <c r="K461" i="36"/>
  <c r="I461" i="36"/>
  <c r="G461" i="36"/>
  <c r="I293" i="36"/>
  <c r="G293" i="36"/>
  <c r="K455" i="36"/>
  <c r="I455" i="36"/>
  <c r="G455" i="36"/>
  <c r="I470" i="36"/>
  <c r="K470" i="36"/>
  <c r="G243" i="36"/>
  <c r="I244" i="36"/>
  <c r="G247" i="36"/>
  <c r="I248" i="36"/>
  <c r="M248" i="36" s="1"/>
  <c r="N248" i="36" s="1"/>
  <c r="O248" i="36" s="1"/>
  <c r="G251" i="36"/>
  <c r="I252" i="36"/>
  <c r="M252" i="36" s="1"/>
  <c r="N252" i="36" s="1"/>
  <c r="O252" i="36" s="1"/>
  <c r="I256" i="36"/>
  <c r="I260" i="36"/>
  <c r="I264" i="36"/>
  <c r="L264" i="36" s="1"/>
  <c r="I268" i="36"/>
  <c r="L268" i="36" s="1"/>
  <c r="I316" i="36"/>
  <c r="G316" i="36"/>
  <c r="K316" i="36"/>
  <c r="I341" i="36"/>
  <c r="M341" i="36" s="1"/>
  <c r="N341" i="36" s="1"/>
  <c r="O341" i="36" s="1"/>
  <c r="G341" i="36"/>
  <c r="I349" i="36"/>
  <c r="M349" i="36" s="1"/>
  <c r="N349" i="36" s="1"/>
  <c r="O349" i="36" s="1"/>
  <c r="G349" i="36"/>
  <c r="I357" i="36"/>
  <c r="G357" i="36"/>
  <c r="I365" i="36"/>
  <c r="L365" i="36" s="1"/>
  <c r="G365" i="36"/>
  <c r="I325" i="36"/>
  <c r="L325" i="36" s="1"/>
  <c r="G325" i="36"/>
  <c r="I340" i="36"/>
  <c r="L340" i="36" s="1"/>
  <c r="G340" i="36"/>
  <c r="I342" i="36"/>
  <c r="G342" i="36"/>
  <c r="I348" i="36"/>
  <c r="M348" i="36" s="1"/>
  <c r="N348" i="36" s="1"/>
  <c r="O348" i="36" s="1"/>
  <c r="G348" i="36"/>
  <c r="I350" i="36"/>
  <c r="G350" i="36"/>
  <c r="I356" i="36"/>
  <c r="M356" i="36" s="1"/>
  <c r="N356" i="36" s="1"/>
  <c r="O356" i="36" s="1"/>
  <c r="G356" i="36"/>
  <c r="I358" i="36"/>
  <c r="M358" i="36" s="1"/>
  <c r="N358" i="36" s="1"/>
  <c r="O358" i="36" s="1"/>
  <c r="G358" i="36"/>
  <c r="I364" i="36"/>
  <c r="G364" i="36"/>
  <c r="I366" i="36"/>
  <c r="M366" i="36" s="1"/>
  <c r="N366" i="36" s="1"/>
  <c r="O366" i="36" s="1"/>
  <c r="G366" i="36"/>
  <c r="I468" i="36"/>
  <c r="K468" i="36"/>
  <c r="I478" i="36"/>
  <c r="K478" i="36"/>
  <c r="I317" i="36"/>
  <c r="L317" i="36" s="1"/>
  <c r="G317" i="36"/>
  <c r="I332" i="36"/>
  <c r="M332" i="36" s="1"/>
  <c r="N332" i="36" s="1"/>
  <c r="O332" i="36" s="1"/>
  <c r="G332" i="36"/>
  <c r="I334" i="36"/>
  <c r="M334" i="36" s="1"/>
  <c r="N334" i="36" s="1"/>
  <c r="O334" i="36" s="1"/>
  <c r="G334" i="36"/>
  <c r="I466" i="36"/>
  <c r="K466" i="36"/>
  <c r="G432" i="36"/>
  <c r="G434" i="36"/>
  <c r="G436" i="36"/>
  <c r="G438" i="36"/>
  <c r="G440" i="36"/>
  <c r="G442" i="36"/>
  <c r="G444" i="36"/>
  <c r="G446" i="36"/>
  <c r="G448" i="36"/>
  <c r="G450" i="36"/>
  <c r="G452" i="36"/>
  <c r="K472" i="36"/>
  <c r="L472" i="36" s="1"/>
  <c r="K480" i="36"/>
  <c r="L480" i="36" s="1"/>
  <c r="K482" i="36"/>
  <c r="L482" i="36" s="1"/>
  <c r="K372" i="36"/>
  <c r="I372" i="36"/>
  <c r="G372" i="36"/>
  <c r="K401" i="36"/>
  <c r="I401" i="36"/>
  <c r="G401" i="36"/>
  <c r="L202" i="36"/>
  <c r="K385" i="36"/>
  <c r="I385" i="36"/>
  <c r="G385" i="36"/>
  <c r="K420" i="36"/>
  <c r="I420" i="36"/>
  <c r="G420" i="36"/>
  <c r="G9" i="36"/>
  <c r="K404" i="36"/>
  <c r="I404" i="36"/>
  <c r="G404" i="36"/>
  <c r="I495" i="36"/>
  <c r="K495" i="36"/>
  <c r="G495" i="36"/>
  <c r="I11" i="36"/>
  <c r="K12" i="36"/>
  <c r="I12" i="36"/>
  <c r="K13" i="36"/>
  <c r="I13" i="36"/>
  <c r="K14" i="36"/>
  <c r="I14" i="36"/>
  <c r="K15" i="36"/>
  <c r="I15" i="36"/>
  <c r="K16" i="36"/>
  <c r="I16" i="36"/>
  <c r="K17" i="36"/>
  <c r="I17" i="36"/>
  <c r="K18" i="36"/>
  <c r="I18" i="36"/>
  <c r="K19" i="36"/>
  <c r="I19" i="36"/>
  <c r="K20" i="36"/>
  <c r="I20" i="36"/>
  <c r="K21" i="36"/>
  <c r="I21" i="36"/>
  <c r="K22" i="36"/>
  <c r="I22" i="36"/>
  <c r="K23" i="36"/>
  <c r="I23" i="36"/>
  <c r="K24" i="36"/>
  <c r="I24" i="36"/>
  <c r="K25" i="36"/>
  <c r="I25" i="36"/>
  <c r="K26" i="36"/>
  <c r="I26" i="36"/>
  <c r="K27" i="36"/>
  <c r="I27" i="36"/>
  <c r="K28" i="36"/>
  <c r="I28" i="36"/>
  <c r="K29" i="36"/>
  <c r="I29" i="36"/>
  <c r="K30" i="36"/>
  <c r="I30" i="36"/>
  <c r="K31" i="36"/>
  <c r="I31" i="36"/>
  <c r="K32" i="36"/>
  <c r="I32" i="36"/>
  <c r="K33" i="36"/>
  <c r="I33" i="36"/>
  <c r="K34" i="36"/>
  <c r="I34" i="36"/>
  <c r="K35" i="36"/>
  <c r="I35" i="36"/>
  <c r="K36" i="36"/>
  <c r="I36" i="36"/>
  <c r="K37" i="36"/>
  <c r="I37" i="36"/>
  <c r="K38" i="36"/>
  <c r="I38" i="36"/>
  <c r="K39" i="36"/>
  <c r="I39" i="36"/>
  <c r="K40" i="36"/>
  <c r="I40" i="36"/>
  <c r="K41" i="36"/>
  <c r="I41" i="36"/>
  <c r="K42" i="36"/>
  <c r="I42" i="36"/>
  <c r="K43" i="36"/>
  <c r="I43" i="36"/>
  <c r="K44" i="36"/>
  <c r="I44" i="36"/>
  <c r="K45" i="36"/>
  <c r="I45" i="36"/>
  <c r="K46" i="36"/>
  <c r="I46" i="36"/>
  <c r="K47" i="36"/>
  <c r="I47" i="36"/>
  <c r="K48" i="36"/>
  <c r="I48" i="36"/>
  <c r="K49" i="36"/>
  <c r="I49" i="36"/>
  <c r="K50" i="36"/>
  <c r="I50" i="36"/>
  <c r="K51" i="36"/>
  <c r="I51" i="36"/>
  <c r="K52" i="36"/>
  <c r="I52" i="36"/>
  <c r="K53" i="36"/>
  <c r="I53" i="36"/>
  <c r="K54" i="36"/>
  <c r="K55" i="36"/>
  <c r="I55" i="36"/>
  <c r="K56" i="36"/>
  <c r="I56" i="36"/>
  <c r="K57" i="36"/>
  <c r="I57" i="36"/>
  <c r="K58" i="36"/>
  <c r="I58" i="36"/>
  <c r="K59" i="36"/>
  <c r="I59" i="36"/>
  <c r="K60" i="36"/>
  <c r="I60" i="36"/>
  <c r="K61" i="36"/>
  <c r="I61" i="36"/>
  <c r="K62" i="36"/>
  <c r="I62" i="36"/>
  <c r="K63" i="36"/>
  <c r="I63" i="36"/>
  <c r="K64" i="36"/>
  <c r="I64" i="36"/>
  <c r="K65" i="36"/>
  <c r="I65" i="36"/>
  <c r="K66" i="36"/>
  <c r="I66" i="36"/>
  <c r="K67" i="36"/>
  <c r="I67" i="36"/>
  <c r="K68" i="36"/>
  <c r="I68" i="36"/>
  <c r="K69" i="36"/>
  <c r="I69" i="36"/>
  <c r="K70" i="36"/>
  <c r="I70" i="36"/>
  <c r="K71" i="36"/>
  <c r="I71" i="36"/>
  <c r="K72" i="36"/>
  <c r="I72" i="36"/>
  <c r="K73" i="36"/>
  <c r="I73" i="36"/>
  <c r="K74" i="36"/>
  <c r="I74" i="36"/>
  <c r="K75" i="36"/>
  <c r="I75" i="36"/>
  <c r="K76" i="36"/>
  <c r="I76" i="36"/>
  <c r="K77" i="36"/>
  <c r="I77" i="36"/>
  <c r="L106" i="36"/>
  <c r="M106" i="36"/>
  <c r="N106" i="36" s="1"/>
  <c r="O106" i="36" s="1"/>
  <c r="M204" i="36"/>
  <c r="N204" i="36" s="1"/>
  <c r="O204" i="36" s="1"/>
  <c r="K388" i="36"/>
  <c r="I388" i="36"/>
  <c r="G388" i="36"/>
  <c r="K417" i="36"/>
  <c r="I417" i="36"/>
  <c r="G417" i="36"/>
  <c r="K447" i="36"/>
  <c r="I447" i="36"/>
  <c r="G447" i="36"/>
  <c r="K458" i="36"/>
  <c r="I458" i="36"/>
  <c r="G458" i="36"/>
  <c r="K373" i="36"/>
  <c r="I373" i="36"/>
  <c r="K376" i="36"/>
  <c r="I376" i="36"/>
  <c r="G376" i="36"/>
  <c r="K389" i="36"/>
  <c r="I389" i="36"/>
  <c r="K392" i="36"/>
  <c r="I392" i="36"/>
  <c r="G392" i="36"/>
  <c r="K405" i="36"/>
  <c r="I405" i="36"/>
  <c r="K408" i="36"/>
  <c r="I408" i="36"/>
  <c r="G408" i="36"/>
  <c r="K421" i="36"/>
  <c r="I421" i="36"/>
  <c r="K424" i="36"/>
  <c r="I424" i="36"/>
  <c r="G424" i="36"/>
  <c r="K439" i="36"/>
  <c r="I439" i="36"/>
  <c r="G439" i="36"/>
  <c r="K451" i="36"/>
  <c r="I451" i="36"/>
  <c r="G451" i="36"/>
  <c r="L105" i="36"/>
  <c r="G373" i="36"/>
  <c r="K377" i="36"/>
  <c r="I377" i="36"/>
  <c r="K380" i="36"/>
  <c r="I380" i="36"/>
  <c r="G380" i="36"/>
  <c r="G389" i="36"/>
  <c r="K393" i="36"/>
  <c r="I393" i="36"/>
  <c r="K396" i="36"/>
  <c r="I396" i="36"/>
  <c r="G396" i="36"/>
  <c r="G405" i="36"/>
  <c r="K409" i="36"/>
  <c r="I409" i="36"/>
  <c r="K412" i="36"/>
  <c r="I412" i="36"/>
  <c r="G412" i="36"/>
  <c r="G421" i="36"/>
  <c r="K425" i="36"/>
  <c r="I425" i="36"/>
  <c r="K428" i="36"/>
  <c r="I428" i="36"/>
  <c r="G428" i="36"/>
  <c r="K464" i="36"/>
  <c r="I464" i="36"/>
  <c r="G464" i="36"/>
  <c r="L120" i="36"/>
  <c r="L147" i="36"/>
  <c r="M161" i="36"/>
  <c r="N161" i="36" s="1"/>
  <c r="O161" i="36" s="1"/>
  <c r="L161" i="36"/>
  <c r="M169" i="36"/>
  <c r="N169" i="36" s="1"/>
  <c r="O169" i="36" s="1"/>
  <c r="L169" i="36"/>
  <c r="M181" i="36"/>
  <c r="N181" i="36" s="1"/>
  <c r="O181" i="36" s="1"/>
  <c r="L181" i="36"/>
  <c r="L215" i="36"/>
  <c r="G377" i="36"/>
  <c r="K381" i="36"/>
  <c r="I381" i="36"/>
  <c r="K384" i="36"/>
  <c r="I384" i="36"/>
  <c r="G384" i="36"/>
  <c r="G393" i="36"/>
  <c r="K397" i="36"/>
  <c r="I397" i="36"/>
  <c r="K400" i="36"/>
  <c r="I400" i="36"/>
  <c r="G400" i="36"/>
  <c r="G409" i="36"/>
  <c r="K413" i="36"/>
  <c r="I413" i="36"/>
  <c r="K416" i="36"/>
  <c r="I416" i="36"/>
  <c r="G416" i="36"/>
  <c r="G425" i="36"/>
  <c r="K429" i="36"/>
  <c r="I429" i="36"/>
  <c r="K433" i="36"/>
  <c r="I433" i="36"/>
  <c r="G433" i="36"/>
  <c r="I477" i="36"/>
  <c r="K477" i="36"/>
  <c r="G477" i="36"/>
  <c r="L351" i="36"/>
  <c r="K375" i="36"/>
  <c r="I375" i="36"/>
  <c r="K379" i="36"/>
  <c r="I379" i="36"/>
  <c r="K383" i="36"/>
  <c r="I383" i="36"/>
  <c r="K387" i="36"/>
  <c r="I387" i="36"/>
  <c r="K391" i="36"/>
  <c r="I391" i="36"/>
  <c r="K395" i="36"/>
  <c r="I395" i="36"/>
  <c r="K399" i="36"/>
  <c r="I399" i="36"/>
  <c r="K403" i="36"/>
  <c r="I403" i="36"/>
  <c r="K407" i="36"/>
  <c r="I407" i="36"/>
  <c r="K411" i="36"/>
  <c r="I411" i="36"/>
  <c r="K415" i="36"/>
  <c r="I415" i="36"/>
  <c r="K419" i="36"/>
  <c r="I419" i="36"/>
  <c r="K423" i="36"/>
  <c r="I423" i="36"/>
  <c r="K427" i="36"/>
  <c r="I427" i="36"/>
  <c r="K431" i="36"/>
  <c r="I431" i="36"/>
  <c r="K435" i="36"/>
  <c r="I435" i="36"/>
  <c r="G435" i="36"/>
  <c r="K441" i="36"/>
  <c r="I441" i="36"/>
  <c r="G441" i="36"/>
  <c r="I465" i="36"/>
  <c r="K465" i="36"/>
  <c r="I469" i="36"/>
  <c r="K469" i="36"/>
  <c r="G469" i="36"/>
  <c r="I473" i="36"/>
  <c r="K473" i="36"/>
  <c r="G473" i="36"/>
  <c r="K374" i="36"/>
  <c r="I374" i="36"/>
  <c r="K378" i="36"/>
  <c r="I378" i="36"/>
  <c r="K382" i="36"/>
  <c r="I382" i="36"/>
  <c r="K386" i="36"/>
  <c r="I386" i="36"/>
  <c r="K390" i="36"/>
  <c r="I390" i="36"/>
  <c r="K394" i="36"/>
  <c r="I394" i="36"/>
  <c r="K398" i="36"/>
  <c r="I398" i="36"/>
  <c r="K402" i="36"/>
  <c r="I402" i="36"/>
  <c r="K406" i="36"/>
  <c r="I406" i="36"/>
  <c r="K410" i="36"/>
  <c r="I410" i="36"/>
  <c r="K414" i="36"/>
  <c r="I414" i="36"/>
  <c r="K418" i="36"/>
  <c r="I418" i="36"/>
  <c r="K422" i="36"/>
  <c r="I422" i="36"/>
  <c r="K426" i="36"/>
  <c r="I426" i="36"/>
  <c r="K430" i="36"/>
  <c r="I430" i="36"/>
  <c r="K443" i="36"/>
  <c r="I443" i="36"/>
  <c r="G443" i="36"/>
  <c r="K449" i="36"/>
  <c r="I449" i="36"/>
  <c r="G449" i="36"/>
  <c r="G465" i="36"/>
  <c r="K437" i="36"/>
  <c r="I437" i="36"/>
  <c r="G437" i="36"/>
  <c r="K445" i="36"/>
  <c r="I445" i="36"/>
  <c r="G445" i="36"/>
  <c r="K453" i="36"/>
  <c r="I453" i="36"/>
  <c r="G453" i="36"/>
  <c r="I481" i="36"/>
  <c r="K481" i="36"/>
  <c r="I485" i="36"/>
  <c r="K485" i="36"/>
  <c r="G485" i="36"/>
  <c r="I493" i="36"/>
  <c r="K493" i="36"/>
  <c r="G493" i="36"/>
  <c r="K456" i="36"/>
  <c r="I456" i="36"/>
  <c r="K460" i="36"/>
  <c r="I460" i="36"/>
  <c r="K463" i="36"/>
  <c r="I463" i="36"/>
  <c r="I501" i="36"/>
  <c r="K501" i="36"/>
  <c r="G501" i="36"/>
  <c r="I503" i="36"/>
  <c r="K503" i="36"/>
  <c r="G456" i="36"/>
  <c r="G460" i="36"/>
  <c r="K462" i="36"/>
  <c r="I462" i="36"/>
  <c r="G463" i="36"/>
  <c r="I471" i="36"/>
  <c r="K471" i="36"/>
  <c r="I479" i="36"/>
  <c r="K479" i="36"/>
  <c r="I487" i="36"/>
  <c r="K487" i="36"/>
  <c r="G503" i="36"/>
  <c r="I467" i="36"/>
  <c r="K467" i="36"/>
  <c r="I475" i="36"/>
  <c r="K475" i="36"/>
  <c r="I483" i="36"/>
  <c r="K483" i="36"/>
  <c r="I491" i="36"/>
  <c r="K491" i="36"/>
  <c r="I499" i="36"/>
  <c r="K499" i="36"/>
  <c r="I489" i="36"/>
  <c r="K489" i="36"/>
  <c r="I497" i="36"/>
  <c r="K497" i="36"/>
  <c r="I505" i="36"/>
  <c r="K505" i="36"/>
  <c r="G466" i="36"/>
  <c r="G468" i="36"/>
  <c r="G470" i="36"/>
  <c r="G472" i="36"/>
  <c r="G474" i="36"/>
  <c r="G476" i="36"/>
  <c r="G478" i="36"/>
  <c r="G480" i="36"/>
  <c r="G482" i="36"/>
  <c r="G484" i="36"/>
  <c r="G486" i="36"/>
  <c r="G488" i="36"/>
  <c r="G490" i="36"/>
  <c r="G492" i="36"/>
  <c r="G494" i="36"/>
  <c r="G496" i="36"/>
  <c r="G498" i="36"/>
  <c r="G500" i="36"/>
  <c r="G502" i="36"/>
  <c r="G504" i="36"/>
  <c r="G506" i="36"/>
  <c r="F506" i="35"/>
  <c r="F505" i="35"/>
  <c r="F504" i="35"/>
  <c r="F503" i="35"/>
  <c r="F502" i="35"/>
  <c r="F501" i="35"/>
  <c r="F500" i="35"/>
  <c r="F499" i="35"/>
  <c r="F498" i="35"/>
  <c r="F497" i="35"/>
  <c r="F496" i="35"/>
  <c r="F495" i="35"/>
  <c r="F494" i="35"/>
  <c r="F493" i="35"/>
  <c r="F492" i="35"/>
  <c r="F491" i="35"/>
  <c r="F490" i="35"/>
  <c r="F489" i="35"/>
  <c r="F488" i="35"/>
  <c r="F487" i="35"/>
  <c r="F486" i="35"/>
  <c r="F485" i="35"/>
  <c r="F484" i="35"/>
  <c r="F483" i="35"/>
  <c r="F482" i="35"/>
  <c r="F481" i="35"/>
  <c r="F480" i="35"/>
  <c r="F479" i="35"/>
  <c r="G479" i="35" s="1"/>
  <c r="F478" i="35"/>
  <c r="F477" i="35"/>
  <c r="F476" i="35"/>
  <c r="F475" i="35"/>
  <c r="F474" i="35"/>
  <c r="F473" i="35"/>
  <c r="F472" i="35"/>
  <c r="F471" i="35"/>
  <c r="F470" i="35"/>
  <c r="F469" i="35"/>
  <c r="F468" i="35"/>
  <c r="F467" i="35"/>
  <c r="F466" i="35"/>
  <c r="F465" i="35"/>
  <c r="F464" i="35"/>
  <c r="F463" i="35"/>
  <c r="F462" i="35"/>
  <c r="F461" i="35"/>
  <c r="F460" i="35"/>
  <c r="F459" i="35"/>
  <c r="F458" i="35"/>
  <c r="F457" i="35"/>
  <c r="F456" i="35"/>
  <c r="F455" i="35"/>
  <c r="F454" i="35"/>
  <c r="F453" i="35"/>
  <c r="F452" i="35"/>
  <c r="F451" i="35"/>
  <c r="F450" i="35"/>
  <c r="F449" i="35"/>
  <c r="F448" i="35"/>
  <c r="F447" i="35"/>
  <c r="F446" i="35"/>
  <c r="F445" i="35"/>
  <c r="F444" i="35"/>
  <c r="F443" i="35"/>
  <c r="F442" i="35"/>
  <c r="F441" i="35"/>
  <c r="F440" i="35"/>
  <c r="F439" i="35"/>
  <c r="F438" i="35"/>
  <c r="F437" i="35"/>
  <c r="F436" i="35"/>
  <c r="F435" i="35"/>
  <c r="F434" i="35"/>
  <c r="F433" i="35"/>
  <c r="F432" i="35"/>
  <c r="F431" i="35"/>
  <c r="F430" i="35"/>
  <c r="F429" i="35"/>
  <c r="F428" i="35"/>
  <c r="F427" i="35"/>
  <c r="F426" i="35"/>
  <c r="F425" i="35"/>
  <c r="F424" i="35"/>
  <c r="F423" i="35"/>
  <c r="F422" i="35"/>
  <c r="F421" i="35"/>
  <c r="F420" i="35"/>
  <c r="F419" i="35"/>
  <c r="F418" i="35"/>
  <c r="G418" i="35" s="1"/>
  <c r="F417" i="35"/>
  <c r="F416" i="35"/>
  <c r="F415" i="35"/>
  <c r="F414" i="35"/>
  <c r="F413" i="35"/>
  <c r="F412" i="35"/>
  <c r="F411" i="35"/>
  <c r="F410" i="35"/>
  <c r="F409" i="35"/>
  <c r="F408" i="35"/>
  <c r="F407" i="35"/>
  <c r="F406" i="35"/>
  <c r="F405" i="35"/>
  <c r="F404" i="35"/>
  <c r="F403" i="35"/>
  <c r="F402" i="35"/>
  <c r="F401" i="35"/>
  <c r="F400" i="35"/>
  <c r="F399" i="35"/>
  <c r="F398" i="35"/>
  <c r="F397" i="35"/>
  <c r="F396" i="35"/>
  <c r="F395" i="35"/>
  <c r="F394" i="35"/>
  <c r="F393" i="35"/>
  <c r="F392" i="35"/>
  <c r="F391" i="35"/>
  <c r="F390" i="35"/>
  <c r="F389" i="35"/>
  <c r="F388" i="35"/>
  <c r="F387" i="35"/>
  <c r="F386" i="35"/>
  <c r="F385" i="35"/>
  <c r="F384" i="35"/>
  <c r="F383" i="35"/>
  <c r="F382" i="35"/>
  <c r="F381" i="35"/>
  <c r="F380" i="35"/>
  <c r="F379" i="35"/>
  <c r="F378" i="35"/>
  <c r="F377" i="35"/>
  <c r="F376" i="35"/>
  <c r="F375" i="35"/>
  <c r="F374" i="35"/>
  <c r="F373" i="35"/>
  <c r="F372" i="35"/>
  <c r="F371" i="35"/>
  <c r="F370" i="35"/>
  <c r="F369" i="35"/>
  <c r="F368" i="35"/>
  <c r="F367" i="35"/>
  <c r="F366" i="35"/>
  <c r="F365" i="35"/>
  <c r="F364" i="35"/>
  <c r="F363" i="35"/>
  <c r="F362" i="35"/>
  <c r="F361" i="35"/>
  <c r="F360"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K284" i="35" s="1"/>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K137" i="35" s="1"/>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G114" i="35" s="1"/>
  <c r="F113" i="35"/>
  <c r="F112" i="35"/>
  <c r="F111" i="35"/>
  <c r="F110" i="35"/>
  <c r="F109" i="35"/>
  <c r="F108" i="35"/>
  <c r="F107" i="35"/>
  <c r="F106" i="35"/>
  <c r="F105" i="35"/>
  <c r="F104" i="35"/>
  <c r="F103" i="35"/>
  <c r="F102" i="35"/>
  <c r="G102" i="35" s="1"/>
  <c r="F101" i="35"/>
  <c r="F100" i="35"/>
  <c r="F99" i="35"/>
  <c r="F98" i="35"/>
  <c r="F97" i="35"/>
  <c r="F96" i="35"/>
  <c r="F95" i="35"/>
  <c r="F94" i="35"/>
  <c r="F93" i="35"/>
  <c r="F92" i="35"/>
  <c r="F91" i="35"/>
  <c r="F90" i="35"/>
  <c r="F89" i="35"/>
  <c r="F88" i="35"/>
  <c r="F87" i="35"/>
  <c r="F86" i="35"/>
  <c r="F85" i="35"/>
  <c r="F84" i="35"/>
  <c r="F83" i="35"/>
  <c r="F82" i="35"/>
  <c r="I82" i="35" s="1"/>
  <c r="F81" i="35"/>
  <c r="F80" i="35"/>
  <c r="F79" i="35"/>
  <c r="F78" i="35"/>
  <c r="F77" i="35"/>
  <c r="F76" i="35"/>
  <c r="I76" i="35" s="1"/>
  <c r="F75" i="35"/>
  <c r="F74" i="35"/>
  <c r="F73" i="35"/>
  <c r="F72" i="35"/>
  <c r="F71" i="35"/>
  <c r="F70" i="35"/>
  <c r="F69" i="35"/>
  <c r="F68" i="35"/>
  <c r="F67" i="35"/>
  <c r="F66" i="35"/>
  <c r="G66" i="35" s="1"/>
  <c r="F65" i="35"/>
  <c r="F64" i="35"/>
  <c r="G64" i="35" s="1"/>
  <c r="F63" i="35"/>
  <c r="F62" i="35"/>
  <c r="F61" i="35"/>
  <c r="I61" i="35" s="1"/>
  <c r="F60" i="35"/>
  <c r="F59" i="35"/>
  <c r="F58" i="35"/>
  <c r="F57" i="35"/>
  <c r="I57" i="35" s="1"/>
  <c r="F56" i="35"/>
  <c r="F55" i="35"/>
  <c r="I55" i="35" s="1"/>
  <c r="F54" i="35"/>
  <c r="I54" i="35" s="1"/>
  <c r="F53" i="35"/>
  <c r="G53" i="35" s="1"/>
  <c r="F52" i="35"/>
  <c r="I52" i="35" s="1"/>
  <c r="F51" i="35"/>
  <c r="I51" i="35" s="1"/>
  <c r="F50" i="35"/>
  <c r="I50" i="35" s="1"/>
  <c r="F49" i="35"/>
  <c r="G49" i="35" s="1"/>
  <c r="F48" i="35"/>
  <c r="I48" i="35" s="1"/>
  <c r="F47" i="35"/>
  <c r="I47" i="35" s="1"/>
  <c r="F46" i="35"/>
  <c r="I46" i="35" s="1"/>
  <c r="F45" i="35"/>
  <c r="G45" i="35" s="1"/>
  <c r="F44" i="35"/>
  <c r="I44" i="35" s="1"/>
  <c r="F43" i="35"/>
  <c r="I43" i="35" s="1"/>
  <c r="F42" i="35"/>
  <c r="I42" i="35" s="1"/>
  <c r="F41" i="35"/>
  <c r="F40" i="35"/>
  <c r="I40" i="35" s="1"/>
  <c r="F39" i="35"/>
  <c r="I39" i="35" s="1"/>
  <c r="F38" i="35"/>
  <c r="I38" i="35" s="1"/>
  <c r="F37" i="35"/>
  <c r="F36" i="35"/>
  <c r="I36" i="35" s="1"/>
  <c r="F35" i="35"/>
  <c r="I35" i="35" s="1"/>
  <c r="F34" i="35"/>
  <c r="I34" i="35" s="1"/>
  <c r="F33" i="35"/>
  <c r="G33" i="35" s="1"/>
  <c r="F32" i="35"/>
  <c r="I32" i="35" s="1"/>
  <c r="F31" i="35"/>
  <c r="I31" i="35" s="1"/>
  <c r="F30" i="35"/>
  <c r="I30" i="35" s="1"/>
  <c r="F29" i="35"/>
  <c r="G29" i="35" s="1"/>
  <c r="F28" i="35"/>
  <c r="I28" i="35" s="1"/>
  <c r="F27" i="35"/>
  <c r="F26" i="35"/>
  <c r="F25" i="35"/>
  <c r="F24" i="35"/>
  <c r="G24" i="35" s="1"/>
  <c r="F23" i="35"/>
  <c r="F22" i="35"/>
  <c r="F21" i="35"/>
  <c r="F20" i="35"/>
  <c r="K20" i="35" s="1"/>
  <c r="F19" i="35"/>
  <c r="F18" i="35"/>
  <c r="F17" i="35"/>
  <c r="K17" i="35" s="1"/>
  <c r="F16" i="35"/>
  <c r="F15" i="35"/>
  <c r="F14" i="35"/>
  <c r="F13" i="35"/>
  <c r="K13" i="35" s="1"/>
  <c r="F12" i="35"/>
  <c r="K12" i="35" s="1"/>
  <c r="F11" i="35"/>
  <c r="F10" i="35"/>
  <c r="F9" i="35"/>
  <c r="F8" i="35"/>
  <c r="M357" i="36" l="1"/>
  <c r="N357" i="36" s="1"/>
  <c r="O357" i="36" s="1"/>
  <c r="M244" i="36"/>
  <c r="N244" i="36" s="1"/>
  <c r="O244" i="36" s="1"/>
  <c r="L293" i="36"/>
  <c r="M302" i="36"/>
  <c r="N302" i="36" s="1"/>
  <c r="O302" i="36" s="1"/>
  <c r="L500" i="36"/>
  <c r="M322" i="36"/>
  <c r="N322" i="36" s="1"/>
  <c r="O322" i="36" s="1"/>
  <c r="L90" i="36"/>
  <c r="M162" i="36"/>
  <c r="N162" i="36" s="1"/>
  <c r="O162" i="36" s="1"/>
  <c r="M146" i="36"/>
  <c r="N146" i="36" s="1"/>
  <c r="O146" i="36" s="1"/>
  <c r="M167" i="36"/>
  <c r="N167" i="36" s="1"/>
  <c r="O167" i="36" s="1"/>
  <c r="M151" i="36"/>
  <c r="N151" i="36" s="1"/>
  <c r="O151" i="36" s="1"/>
  <c r="M135" i="36"/>
  <c r="N135" i="36" s="1"/>
  <c r="O135" i="36" s="1"/>
  <c r="L148" i="36"/>
  <c r="L182" i="36"/>
  <c r="L257" i="36"/>
  <c r="L124" i="36"/>
  <c r="M178" i="36"/>
  <c r="N178" i="36" s="1"/>
  <c r="O178" i="36" s="1"/>
  <c r="L339" i="36"/>
  <c r="M253" i="36"/>
  <c r="N253" i="36" s="1"/>
  <c r="O253" i="36" s="1"/>
  <c r="M364" i="36"/>
  <c r="N364" i="36" s="1"/>
  <c r="O364" i="36" s="1"/>
  <c r="M260" i="36"/>
  <c r="N260" i="36" s="1"/>
  <c r="O260" i="36" s="1"/>
  <c r="M308" i="36"/>
  <c r="N308" i="36" s="1"/>
  <c r="O308" i="36" s="1"/>
  <c r="M284" i="36"/>
  <c r="N284" i="36" s="1"/>
  <c r="O284" i="36" s="1"/>
  <c r="L118" i="36"/>
  <c r="M111" i="36"/>
  <c r="N111" i="36" s="1"/>
  <c r="O111" i="36" s="1"/>
  <c r="L99" i="36"/>
  <c r="M440" i="36"/>
  <c r="N440" i="36" s="1"/>
  <c r="O440" i="36" s="1"/>
  <c r="L180" i="36"/>
  <c r="L164" i="36"/>
  <c r="L157" i="36"/>
  <c r="M141" i="36"/>
  <c r="N141" i="36" s="1"/>
  <c r="O141" i="36" s="1"/>
  <c r="M102" i="36"/>
  <c r="N102" i="36" s="1"/>
  <c r="O102" i="36" s="1"/>
  <c r="M185" i="36"/>
  <c r="N185" i="36" s="1"/>
  <c r="O185" i="36" s="1"/>
  <c r="K21" i="35"/>
  <c r="I21" i="35"/>
  <c r="Y56" i="36"/>
  <c r="Z56" i="36"/>
  <c r="AA56" i="36" s="1"/>
  <c r="AB56" i="36" s="1"/>
  <c r="M210" i="36"/>
  <c r="N210" i="36" s="1"/>
  <c r="O210" i="36" s="1"/>
  <c r="M91" i="36"/>
  <c r="N91" i="36" s="1"/>
  <c r="O91" i="36" s="1"/>
  <c r="L208" i="36"/>
  <c r="Y496" i="36"/>
  <c r="Z496" i="36"/>
  <c r="AA496" i="36" s="1"/>
  <c r="AB496" i="36" s="1"/>
  <c r="Y484" i="36"/>
  <c r="Z484" i="36"/>
  <c r="AA484" i="36" s="1"/>
  <c r="AB484" i="36" s="1"/>
  <c r="Z464" i="36"/>
  <c r="AA464" i="36" s="1"/>
  <c r="AB464" i="36" s="1"/>
  <c r="Y464" i="36"/>
  <c r="Y456" i="36"/>
  <c r="Z456" i="36"/>
  <c r="AA456" i="36" s="1"/>
  <c r="AB456" i="36" s="1"/>
  <c r="Z448" i="36"/>
  <c r="AA448" i="36" s="1"/>
  <c r="AB448" i="36" s="1"/>
  <c r="Y448" i="36"/>
  <c r="Y436" i="36"/>
  <c r="Z436" i="36"/>
  <c r="AA436" i="36" s="1"/>
  <c r="AB436" i="36" s="1"/>
  <c r="Z360" i="36"/>
  <c r="AA360" i="36" s="1"/>
  <c r="AB360" i="36" s="1"/>
  <c r="Y360" i="36"/>
  <c r="Y348" i="36"/>
  <c r="Z348" i="36"/>
  <c r="AA348" i="36" s="1"/>
  <c r="AB348" i="36" s="1"/>
  <c r="Y324" i="36"/>
  <c r="Z324" i="36"/>
  <c r="AA324" i="36" s="1"/>
  <c r="AB324" i="36" s="1"/>
  <c r="Z304" i="36"/>
  <c r="AA304" i="36" s="1"/>
  <c r="AB304" i="36" s="1"/>
  <c r="Y304" i="36"/>
  <c r="Y280" i="36"/>
  <c r="Z280" i="36"/>
  <c r="AA280" i="36" s="1"/>
  <c r="AB280" i="36" s="1"/>
  <c r="Y256" i="36"/>
  <c r="Z256" i="36"/>
  <c r="AA256" i="36" s="1"/>
  <c r="AB256" i="36" s="1"/>
  <c r="Z240" i="36"/>
  <c r="AA240" i="36" s="1"/>
  <c r="AB240" i="36" s="1"/>
  <c r="Y240" i="36"/>
  <c r="Z220" i="36"/>
  <c r="AA220" i="36" s="1"/>
  <c r="AB220" i="36" s="1"/>
  <c r="Y220" i="36"/>
  <c r="Y206" i="36"/>
  <c r="Z206" i="36"/>
  <c r="AA206" i="36" s="1"/>
  <c r="AB206" i="36" s="1"/>
  <c r="Z190" i="36"/>
  <c r="AA190" i="36" s="1"/>
  <c r="AB190" i="36" s="1"/>
  <c r="Y190" i="36"/>
  <c r="Z175" i="36"/>
  <c r="AA175" i="36" s="1"/>
  <c r="AB175" i="36" s="1"/>
  <c r="Y175" i="36"/>
  <c r="Z159" i="36"/>
  <c r="AA159" i="36" s="1"/>
  <c r="AB159" i="36" s="1"/>
  <c r="Y159" i="36"/>
  <c r="Z143" i="36"/>
  <c r="AA143" i="36" s="1"/>
  <c r="AB143" i="36" s="1"/>
  <c r="Y143" i="36"/>
  <c r="Z127" i="36"/>
  <c r="AA127" i="36" s="1"/>
  <c r="AB127" i="36" s="1"/>
  <c r="Y127" i="36"/>
  <c r="Y115" i="36"/>
  <c r="Z115" i="36"/>
  <c r="AA115" i="36" s="1"/>
  <c r="AB115" i="36" s="1"/>
  <c r="Z91" i="36"/>
  <c r="AA91" i="36" s="1"/>
  <c r="AB91" i="36" s="1"/>
  <c r="Y91" i="36"/>
  <c r="Z79" i="36"/>
  <c r="AA79" i="36" s="1"/>
  <c r="AB79" i="36" s="1"/>
  <c r="Y79" i="36"/>
  <c r="Z67" i="36"/>
  <c r="AA67" i="36" s="1"/>
  <c r="AB67" i="36" s="1"/>
  <c r="Y67" i="36"/>
  <c r="Z503" i="36"/>
  <c r="AA503" i="36" s="1"/>
  <c r="AB503" i="36" s="1"/>
  <c r="Y503" i="36"/>
  <c r="Z479" i="36"/>
  <c r="AA479" i="36" s="1"/>
  <c r="AB479" i="36" s="1"/>
  <c r="Y479" i="36"/>
  <c r="Z463" i="36"/>
  <c r="AA463" i="36" s="1"/>
  <c r="AB463" i="36" s="1"/>
  <c r="Y463" i="36"/>
  <c r="Z455" i="36"/>
  <c r="AA455" i="36" s="1"/>
  <c r="AB455" i="36" s="1"/>
  <c r="Y455" i="36"/>
  <c r="Z447" i="36"/>
  <c r="AA447" i="36" s="1"/>
  <c r="AB447" i="36" s="1"/>
  <c r="Y447" i="36"/>
  <c r="Y439" i="36"/>
  <c r="Z439" i="36"/>
  <c r="AA439" i="36" s="1"/>
  <c r="AB439" i="36" s="1"/>
  <c r="Y431" i="36"/>
  <c r="Z431" i="36"/>
  <c r="AA431" i="36" s="1"/>
  <c r="AB431" i="36" s="1"/>
  <c r="Y415" i="36"/>
  <c r="Z415" i="36"/>
  <c r="AA415" i="36" s="1"/>
  <c r="AB415" i="36" s="1"/>
  <c r="Z399" i="36"/>
  <c r="AA399" i="36" s="1"/>
  <c r="AB399" i="36" s="1"/>
  <c r="Y399" i="36"/>
  <c r="Z383" i="36"/>
  <c r="AA383" i="36" s="1"/>
  <c r="AB383" i="36" s="1"/>
  <c r="Y383" i="36"/>
  <c r="Z367" i="36"/>
  <c r="AA367" i="36" s="1"/>
  <c r="AB367" i="36" s="1"/>
  <c r="Y367" i="36"/>
  <c r="Z355" i="36"/>
  <c r="AA355" i="36" s="1"/>
  <c r="AB355" i="36" s="1"/>
  <c r="Y355" i="36"/>
  <c r="Y343" i="36"/>
  <c r="Z343" i="36"/>
  <c r="AA343" i="36" s="1"/>
  <c r="AB343" i="36" s="1"/>
  <c r="Y331" i="36"/>
  <c r="Z331" i="36"/>
  <c r="AA331" i="36" s="1"/>
  <c r="AB331" i="36" s="1"/>
  <c r="Z295" i="36"/>
  <c r="AA295" i="36" s="1"/>
  <c r="AB295" i="36" s="1"/>
  <c r="Y295" i="36"/>
  <c r="Z279" i="36"/>
  <c r="AA279" i="36" s="1"/>
  <c r="AB279" i="36" s="1"/>
  <c r="Y279" i="36"/>
  <c r="Y227" i="36"/>
  <c r="Z227" i="36"/>
  <c r="AA227" i="36" s="1"/>
  <c r="AB227" i="36" s="1"/>
  <c r="Z223" i="36"/>
  <c r="AA223" i="36" s="1"/>
  <c r="AB223" i="36" s="1"/>
  <c r="Y223" i="36"/>
  <c r="Y193" i="36"/>
  <c r="Z193" i="36"/>
  <c r="AA193" i="36" s="1"/>
  <c r="AB193" i="36" s="1"/>
  <c r="Z170" i="36"/>
  <c r="AA170" i="36" s="1"/>
  <c r="AB170" i="36" s="1"/>
  <c r="Y170" i="36"/>
  <c r="Z154" i="36"/>
  <c r="AA154" i="36" s="1"/>
  <c r="AB154" i="36" s="1"/>
  <c r="Y154" i="36"/>
  <c r="Z138" i="36"/>
  <c r="AA138" i="36" s="1"/>
  <c r="AB138" i="36" s="1"/>
  <c r="Y138" i="36"/>
  <c r="Y126" i="36"/>
  <c r="Z126" i="36"/>
  <c r="AA126" i="36" s="1"/>
  <c r="AB126" i="36" s="1"/>
  <c r="Z110" i="36"/>
  <c r="AA110" i="36" s="1"/>
  <c r="AB110" i="36" s="1"/>
  <c r="Y110" i="36"/>
  <c r="Z70" i="36"/>
  <c r="AA70" i="36" s="1"/>
  <c r="AB70" i="36" s="1"/>
  <c r="Y70" i="36"/>
  <c r="Z498" i="36"/>
  <c r="AA498" i="36" s="1"/>
  <c r="AB498" i="36" s="1"/>
  <c r="Y498" i="36"/>
  <c r="Z458" i="36"/>
  <c r="AA458" i="36" s="1"/>
  <c r="AB458" i="36" s="1"/>
  <c r="Y458" i="36"/>
  <c r="Z418" i="36"/>
  <c r="AA418" i="36" s="1"/>
  <c r="AB418" i="36" s="1"/>
  <c r="Y418" i="36"/>
  <c r="Z402" i="36"/>
  <c r="AA402" i="36" s="1"/>
  <c r="AB402" i="36" s="1"/>
  <c r="Y402" i="36"/>
  <c r="Z386" i="36"/>
  <c r="AA386" i="36" s="1"/>
  <c r="AB386" i="36" s="1"/>
  <c r="Y386" i="36"/>
  <c r="Y370" i="36"/>
  <c r="Z370" i="36"/>
  <c r="AA370" i="36" s="1"/>
  <c r="AB370" i="36" s="1"/>
  <c r="Y346" i="36"/>
  <c r="Z346" i="36"/>
  <c r="AA346" i="36" s="1"/>
  <c r="AB346" i="36" s="1"/>
  <c r="Y334" i="36"/>
  <c r="Z334" i="36"/>
  <c r="AA334" i="36" s="1"/>
  <c r="AB334" i="36" s="1"/>
  <c r="Y318" i="36"/>
  <c r="Z318" i="36"/>
  <c r="AA318" i="36" s="1"/>
  <c r="AB318" i="36" s="1"/>
  <c r="Y310" i="36"/>
  <c r="Z310" i="36"/>
  <c r="AA310" i="36" s="1"/>
  <c r="AB310" i="36" s="1"/>
  <c r="Y298" i="36"/>
  <c r="Z298" i="36"/>
  <c r="AA298" i="36" s="1"/>
  <c r="AB298" i="36" s="1"/>
  <c r="Z274" i="36"/>
  <c r="AA274" i="36" s="1"/>
  <c r="AB274" i="36" s="1"/>
  <c r="Y274" i="36"/>
  <c r="Z258" i="36"/>
  <c r="AA258" i="36" s="1"/>
  <c r="AB258" i="36" s="1"/>
  <c r="Y258" i="36"/>
  <c r="Z246" i="36"/>
  <c r="AA246" i="36" s="1"/>
  <c r="AB246" i="36" s="1"/>
  <c r="Y246" i="36"/>
  <c r="Z230" i="36"/>
  <c r="AA230" i="36" s="1"/>
  <c r="AB230" i="36" s="1"/>
  <c r="Y230" i="36"/>
  <c r="Y211" i="36"/>
  <c r="Z211" i="36"/>
  <c r="AA211" i="36" s="1"/>
  <c r="AB211" i="36" s="1"/>
  <c r="Z196" i="36"/>
  <c r="AA196" i="36" s="1"/>
  <c r="AB196" i="36" s="1"/>
  <c r="Y196" i="36"/>
  <c r="Z181" i="36"/>
  <c r="AA181" i="36" s="1"/>
  <c r="AB181" i="36" s="1"/>
  <c r="Y181" i="36"/>
  <c r="Y165" i="36"/>
  <c r="Z165" i="36"/>
  <c r="AA165" i="36" s="1"/>
  <c r="AB165" i="36" s="1"/>
  <c r="Z149" i="36"/>
  <c r="AA149" i="36" s="1"/>
  <c r="AB149" i="36" s="1"/>
  <c r="Y149" i="36"/>
  <c r="Z133" i="36"/>
  <c r="AA133" i="36" s="1"/>
  <c r="AB133" i="36" s="1"/>
  <c r="Y133" i="36"/>
  <c r="Y117" i="36"/>
  <c r="Z117" i="36"/>
  <c r="AA117" i="36" s="1"/>
  <c r="AB117" i="36" s="1"/>
  <c r="Z105" i="36"/>
  <c r="AA105" i="36" s="1"/>
  <c r="AB105" i="36" s="1"/>
  <c r="Y105" i="36"/>
  <c r="Z89" i="36"/>
  <c r="AA89" i="36" s="1"/>
  <c r="AB89" i="36" s="1"/>
  <c r="Y89" i="36"/>
  <c r="Y77" i="36"/>
  <c r="Z77" i="36"/>
  <c r="AA77" i="36" s="1"/>
  <c r="AB77" i="36" s="1"/>
  <c r="Z61" i="36"/>
  <c r="AA61" i="36" s="1"/>
  <c r="AB61" i="36" s="1"/>
  <c r="Y61" i="36"/>
  <c r="Y501" i="36"/>
  <c r="Z501" i="36"/>
  <c r="AA501" i="36" s="1"/>
  <c r="AB501" i="36" s="1"/>
  <c r="Y481" i="36"/>
  <c r="Z481" i="36"/>
  <c r="AA481" i="36" s="1"/>
  <c r="AB481" i="36" s="1"/>
  <c r="Z453" i="36"/>
  <c r="AA453" i="36" s="1"/>
  <c r="AB453" i="36" s="1"/>
  <c r="Y453" i="36"/>
  <c r="Z445" i="36"/>
  <c r="AA445" i="36" s="1"/>
  <c r="AB445" i="36" s="1"/>
  <c r="Y445" i="36"/>
  <c r="Z437" i="36"/>
  <c r="AA437" i="36" s="1"/>
  <c r="AB437" i="36" s="1"/>
  <c r="Y437" i="36"/>
  <c r="Z429" i="36"/>
  <c r="AA429" i="36" s="1"/>
  <c r="AB429" i="36" s="1"/>
  <c r="Y429" i="36"/>
  <c r="Y409" i="36"/>
  <c r="Z409" i="36"/>
  <c r="AA409" i="36" s="1"/>
  <c r="AB409" i="36" s="1"/>
  <c r="Y401" i="36"/>
  <c r="Z401" i="36"/>
  <c r="AA401" i="36" s="1"/>
  <c r="AB401" i="36" s="1"/>
  <c r="Y373" i="36"/>
  <c r="Z373" i="36"/>
  <c r="AA373" i="36" s="1"/>
  <c r="AB373" i="36" s="1"/>
  <c r="Z365" i="36"/>
  <c r="AA365" i="36" s="1"/>
  <c r="AB365" i="36" s="1"/>
  <c r="Y365" i="36"/>
  <c r="Y353" i="36"/>
  <c r="Z353" i="36"/>
  <c r="AA353" i="36" s="1"/>
  <c r="AB353" i="36" s="1"/>
  <c r="Z333" i="36"/>
  <c r="AA333" i="36" s="1"/>
  <c r="AB333" i="36" s="1"/>
  <c r="Y333" i="36"/>
  <c r="Y325" i="36"/>
  <c r="Z325" i="36"/>
  <c r="AA325" i="36" s="1"/>
  <c r="AB325" i="36" s="1"/>
  <c r="Y309" i="36"/>
  <c r="Z309" i="36"/>
  <c r="AA309" i="36" s="1"/>
  <c r="AB309" i="36" s="1"/>
  <c r="Y301" i="36"/>
  <c r="Z301" i="36"/>
  <c r="AA301" i="36" s="1"/>
  <c r="AB301" i="36" s="1"/>
  <c r="Z289" i="36"/>
  <c r="AA289" i="36" s="1"/>
  <c r="AB289" i="36" s="1"/>
  <c r="Y289" i="36"/>
  <c r="Z281" i="36"/>
  <c r="AA281" i="36" s="1"/>
  <c r="AB281" i="36" s="1"/>
  <c r="Y281" i="36"/>
  <c r="Y269" i="36"/>
  <c r="Z269" i="36"/>
  <c r="AA269" i="36" s="1"/>
  <c r="AB269" i="36" s="1"/>
  <c r="Z253" i="36"/>
  <c r="AA253" i="36" s="1"/>
  <c r="AB253" i="36" s="1"/>
  <c r="Y253" i="36"/>
  <c r="Z237" i="36"/>
  <c r="AA237" i="36" s="1"/>
  <c r="AB237" i="36" s="1"/>
  <c r="Y237" i="36"/>
  <c r="Z217" i="36"/>
  <c r="AA217" i="36" s="1"/>
  <c r="AB217" i="36" s="1"/>
  <c r="Y217" i="36"/>
  <c r="Y203" i="36"/>
  <c r="Z203" i="36"/>
  <c r="AA203" i="36" s="1"/>
  <c r="AB203" i="36" s="1"/>
  <c r="Z187" i="36"/>
  <c r="AA187" i="36" s="1"/>
  <c r="AB187" i="36" s="1"/>
  <c r="Y187" i="36"/>
  <c r="Z172" i="36"/>
  <c r="AA172" i="36" s="1"/>
  <c r="AB172" i="36" s="1"/>
  <c r="Y172" i="36"/>
  <c r="Z156" i="36"/>
  <c r="AA156" i="36" s="1"/>
  <c r="AB156" i="36" s="1"/>
  <c r="Y156" i="36"/>
  <c r="Y140" i="36"/>
  <c r="Z140" i="36"/>
  <c r="AA140" i="36" s="1"/>
  <c r="AB140" i="36" s="1"/>
  <c r="Z128" i="36"/>
  <c r="AA128" i="36" s="1"/>
  <c r="AB128" i="36" s="1"/>
  <c r="Y128" i="36"/>
  <c r="Z116" i="36"/>
  <c r="AA116" i="36" s="1"/>
  <c r="AB116" i="36" s="1"/>
  <c r="Y116" i="36"/>
  <c r="Z104" i="36"/>
  <c r="AA104" i="36" s="1"/>
  <c r="AB104" i="36" s="1"/>
  <c r="Y104" i="36"/>
  <c r="Y84" i="36"/>
  <c r="Z84" i="36"/>
  <c r="AA84" i="36" s="1"/>
  <c r="AB84" i="36" s="1"/>
  <c r="Y68" i="36"/>
  <c r="Z68" i="36"/>
  <c r="AA68" i="36" s="1"/>
  <c r="AB68" i="36" s="1"/>
  <c r="Y500" i="36"/>
  <c r="Z500" i="36"/>
  <c r="AA500" i="36" s="1"/>
  <c r="AB500" i="36" s="1"/>
  <c r="Y488" i="36"/>
  <c r="Z488" i="36"/>
  <c r="AA488" i="36" s="1"/>
  <c r="AB488" i="36" s="1"/>
  <c r="Y476" i="36"/>
  <c r="Z476" i="36"/>
  <c r="AA476" i="36" s="1"/>
  <c r="AB476" i="36" s="1"/>
  <c r="Z440" i="36"/>
  <c r="AA440" i="36" s="1"/>
  <c r="AB440" i="36" s="1"/>
  <c r="Y440" i="36"/>
  <c r="Y428" i="36"/>
  <c r="Z428" i="36"/>
  <c r="AA428" i="36" s="1"/>
  <c r="AB428" i="36" s="1"/>
  <c r="Y420" i="36"/>
  <c r="Z420" i="36"/>
  <c r="AA420" i="36" s="1"/>
  <c r="AB420" i="36" s="1"/>
  <c r="Z412" i="36"/>
  <c r="AA412" i="36" s="1"/>
  <c r="AB412" i="36" s="1"/>
  <c r="Y412" i="36"/>
  <c r="Z404" i="36"/>
  <c r="AA404" i="36" s="1"/>
  <c r="AB404" i="36" s="1"/>
  <c r="Y404" i="36"/>
  <c r="Y396" i="36"/>
  <c r="Z396" i="36"/>
  <c r="AA396" i="36" s="1"/>
  <c r="AB396" i="36" s="1"/>
  <c r="Z388" i="36"/>
  <c r="AA388" i="36" s="1"/>
  <c r="AB388" i="36" s="1"/>
  <c r="Y388" i="36"/>
  <c r="Y380" i="36"/>
  <c r="Z380" i="36"/>
  <c r="AA380" i="36" s="1"/>
  <c r="AB380" i="36" s="1"/>
  <c r="Y372" i="36"/>
  <c r="Z372" i="36"/>
  <c r="AA372" i="36" s="1"/>
  <c r="AB372" i="36" s="1"/>
  <c r="Z364" i="36"/>
  <c r="AA364" i="36" s="1"/>
  <c r="AB364" i="36" s="1"/>
  <c r="Y364" i="36"/>
  <c r="Y352" i="36"/>
  <c r="Z352" i="36"/>
  <c r="AA352" i="36" s="1"/>
  <c r="AB352" i="36" s="1"/>
  <c r="Z336" i="36"/>
  <c r="AA336" i="36" s="1"/>
  <c r="AB336" i="36" s="1"/>
  <c r="Y336" i="36"/>
  <c r="Y316" i="36"/>
  <c r="Z316" i="36"/>
  <c r="AA316" i="36" s="1"/>
  <c r="AB316" i="36" s="1"/>
  <c r="Z308" i="36"/>
  <c r="AA308" i="36" s="1"/>
  <c r="AB308" i="36" s="1"/>
  <c r="Y308" i="36"/>
  <c r="Y296" i="36"/>
  <c r="Z296" i="36"/>
  <c r="AA296" i="36" s="1"/>
  <c r="AB296" i="36" s="1"/>
  <c r="Y284" i="36"/>
  <c r="Z284" i="36"/>
  <c r="AA284" i="36" s="1"/>
  <c r="AB284" i="36" s="1"/>
  <c r="Y272" i="36"/>
  <c r="Z272" i="36"/>
  <c r="AA272" i="36" s="1"/>
  <c r="AB272" i="36" s="1"/>
  <c r="Z260" i="36"/>
  <c r="AA260" i="36" s="1"/>
  <c r="AB260" i="36" s="1"/>
  <c r="Y260" i="36"/>
  <c r="Z244" i="36"/>
  <c r="AA244" i="36" s="1"/>
  <c r="AB244" i="36" s="1"/>
  <c r="Y244" i="36"/>
  <c r="Z228" i="36"/>
  <c r="AA228" i="36" s="1"/>
  <c r="AB228" i="36" s="1"/>
  <c r="Y228" i="36"/>
  <c r="Z224" i="36"/>
  <c r="AA224" i="36" s="1"/>
  <c r="AB224" i="36" s="1"/>
  <c r="Y224" i="36"/>
  <c r="Y209" i="36"/>
  <c r="Z209" i="36"/>
  <c r="AA209" i="36" s="1"/>
  <c r="AB209" i="36" s="1"/>
  <c r="Y194" i="36"/>
  <c r="Z194" i="36"/>
  <c r="AA194" i="36" s="1"/>
  <c r="AB194" i="36" s="1"/>
  <c r="Z179" i="36"/>
  <c r="AA179" i="36" s="1"/>
  <c r="AB179" i="36" s="1"/>
  <c r="Y179" i="36"/>
  <c r="Z163" i="36"/>
  <c r="AA163" i="36" s="1"/>
  <c r="AB163" i="36" s="1"/>
  <c r="Y163" i="36"/>
  <c r="Z147" i="36"/>
  <c r="AA147" i="36" s="1"/>
  <c r="AB147" i="36" s="1"/>
  <c r="Y147" i="36"/>
  <c r="Z131" i="36"/>
  <c r="AA131" i="36" s="1"/>
  <c r="AB131" i="36" s="1"/>
  <c r="Y131" i="36"/>
  <c r="Z107" i="36"/>
  <c r="AA107" i="36" s="1"/>
  <c r="AB107" i="36" s="1"/>
  <c r="Y107" i="36"/>
  <c r="Y95" i="36"/>
  <c r="Z95" i="36"/>
  <c r="AA95" i="36" s="1"/>
  <c r="AB95" i="36" s="1"/>
  <c r="Y83" i="36"/>
  <c r="Z83" i="36"/>
  <c r="AA83" i="36" s="1"/>
  <c r="AB83" i="36" s="1"/>
  <c r="Z71" i="36"/>
  <c r="AA71" i="36" s="1"/>
  <c r="AB71" i="36" s="1"/>
  <c r="Y71" i="36"/>
  <c r="Z495" i="36"/>
  <c r="AA495" i="36" s="1"/>
  <c r="AB495" i="36" s="1"/>
  <c r="Y495" i="36"/>
  <c r="Y483" i="36"/>
  <c r="Z483" i="36"/>
  <c r="AA483" i="36" s="1"/>
  <c r="AB483" i="36" s="1"/>
  <c r="Y467" i="36"/>
  <c r="Z467" i="36"/>
  <c r="AA467" i="36" s="1"/>
  <c r="AB467" i="36" s="1"/>
  <c r="Z419" i="36"/>
  <c r="AA419" i="36" s="1"/>
  <c r="AB419" i="36" s="1"/>
  <c r="Y419" i="36"/>
  <c r="Y403" i="36"/>
  <c r="Z403" i="36"/>
  <c r="AA403" i="36" s="1"/>
  <c r="AB403" i="36" s="1"/>
  <c r="Y387" i="36"/>
  <c r="Z387" i="36"/>
  <c r="AA387" i="36" s="1"/>
  <c r="AB387" i="36" s="1"/>
  <c r="Z371" i="36"/>
  <c r="AA371" i="36" s="1"/>
  <c r="AB371" i="36" s="1"/>
  <c r="Y371" i="36"/>
  <c r="Z359" i="36"/>
  <c r="AA359" i="36" s="1"/>
  <c r="AB359" i="36" s="1"/>
  <c r="Y359" i="36"/>
  <c r="Z319" i="36"/>
  <c r="AA319" i="36" s="1"/>
  <c r="AB319" i="36" s="1"/>
  <c r="Y319" i="36"/>
  <c r="Y307" i="36"/>
  <c r="Z307" i="36"/>
  <c r="AA307" i="36" s="1"/>
  <c r="AB307" i="36" s="1"/>
  <c r="Z283" i="36"/>
  <c r="AA283" i="36" s="1"/>
  <c r="AB283" i="36" s="1"/>
  <c r="Y283" i="36"/>
  <c r="Z271" i="36"/>
  <c r="AA271" i="36" s="1"/>
  <c r="AB271" i="36" s="1"/>
  <c r="Y271" i="36"/>
  <c r="Y263" i="36"/>
  <c r="Z263" i="36"/>
  <c r="AA263" i="36" s="1"/>
  <c r="AB263" i="36" s="1"/>
  <c r="Y255" i="36"/>
  <c r="Z255" i="36"/>
  <c r="AA255" i="36" s="1"/>
  <c r="AB255" i="36" s="1"/>
  <c r="Y243" i="36"/>
  <c r="Z243" i="36"/>
  <c r="AA243" i="36" s="1"/>
  <c r="AB243" i="36" s="1"/>
  <c r="Y231" i="36"/>
  <c r="Z231" i="36"/>
  <c r="AA231" i="36" s="1"/>
  <c r="AB231" i="36" s="1"/>
  <c r="Y197" i="36"/>
  <c r="Z197" i="36"/>
  <c r="AA197" i="36" s="1"/>
  <c r="AB197" i="36" s="1"/>
  <c r="Y174" i="36"/>
  <c r="Z174" i="36"/>
  <c r="AA174" i="36" s="1"/>
  <c r="AB174" i="36" s="1"/>
  <c r="Z158" i="36"/>
  <c r="AA158" i="36" s="1"/>
  <c r="AB158" i="36" s="1"/>
  <c r="Y158" i="36"/>
  <c r="Z142" i="36"/>
  <c r="AA142" i="36" s="1"/>
  <c r="AB142" i="36" s="1"/>
  <c r="Y142" i="36"/>
  <c r="Z114" i="36"/>
  <c r="AA114" i="36" s="1"/>
  <c r="AB114" i="36" s="1"/>
  <c r="Y114" i="36"/>
  <c r="Z98" i="36"/>
  <c r="AA98" i="36" s="1"/>
  <c r="AB98" i="36" s="1"/>
  <c r="Y98" i="36"/>
  <c r="Z86" i="36"/>
  <c r="AA86" i="36" s="1"/>
  <c r="AB86" i="36" s="1"/>
  <c r="Y86" i="36"/>
  <c r="Z74" i="36"/>
  <c r="AA74" i="36" s="1"/>
  <c r="AB74" i="36" s="1"/>
  <c r="Y74" i="36"/>
  <c r="Z58" i="36"/>
  <c r="AA58" i="36" s="1"/>
  <c r="AB58" i="36" s="1"/>
  <c r="Y58" i="36"/>
  <c r="Y502" i="36"/>
  <c r="Z502" i="36"/>
  <c r="AA502" i="36" s="1"/>
  <c r="AB502" i="36" s="1"/>
  <c r="Z490" i="36"/>
  <c r="AA490" i="36" s="1"/>
  <c r="AB490" i="36" s="1"/>
  <c r="Y490" i="36"/>
  <c r="Y478" i="36"/>
  <c r="Z478" i="36"/>
  <c r="AA478" i="36" s="1"/>
  <c r="AB478" i="36" s="1"/>
  <c r="Y470" i="36"/>
  <c r="Z470" i="36"/>
  <c r="AA470" i="36" s="1"/>
  <c r="AB470" i="36" s="1"/>
  <c r="Y462" i="36"/>
  <c r="Z462" i="36"/>
  <c r="AA462" i="36" s="1"/>
  <c r="AB462" i="36" s="1"/>
  <c r="Y450" i="36"/>
  <c r="Z450" i="36"/>
  <c r="AA450" i="36" s="1"/>
  <c r="AB450" i="36" s="1"/>
  <c r="Z442" i="36"/>
  <c r="AA442" i="36" s="1"/>
  <c r="AB442" i="36" s="1"/>
  <c r="Y442" i="36"/>
  <c r="Z434" i="36"/>
  <c r="AA434" i="36" s="1"/>
  <c r="AB434" i="36" s="1"/>
  <c r="Y434" i="36"/>
  <c r="Z422" i="36"/>
  <c r="AA422" i="36" s="1"/>
  <c r="AB422" i="36" s="1"/>
  <c r="Y422" i="36"/>
  <c r="Y406" i="36"/>
  <c r="Z406" i="36"/>
  <c r="AA406" i="36" s="1"/>
  <c r="AB406" i="36" s="1"/>
  <c r="Z390" i="36"/>
  <c r="AA390" i="36" s="1"/>
  <c r="AB390" i="36" s="1"/>
  <c r="Y390" i="36"/>
  <c r="Z374" i="36"/>
  <c r="AA374" i="36" s="1"/>
  <c r="AB374" i="36" s="1"/>
  <c r="Y374" i="36"/>
  <c r="Y362" i="36"/>
  <c r="Z362" i="36"/>
  <c r="AA362" i="36" s="1"/>
  <c r="AB362" i="36" s="1"/>
  <c r="Z350" i="36"/>
  <c r="AA350" i="36" s="1"/>
  <c r="AB350" i="36" s="1"/>
  <c r="Y350" i="36"/>
  <c r="Y322" i="36"/>
  <c r="Z322" i="36"/>
  <c r="AA322" i="36" s="1"/>
  <c r="AB322" i="36" s="1"/>
  <c r="Y302" i="36"/>
  <c r="Z302" i="36"/>
  <c r="AA302" i="36" s="1"/>
  <c r="AB302" i="36" s="1"/>
  <c r="Y290" i="36"/>
  <c r="Z290" i="36"/>
  <c r="AA290" i="36" s="1"/>
  <c r="AB290" i="36" s="1"/>
  <c r="Y278" i="36"/>
  <c r="Z278" i="36"/>
  <c r="AA278" i="36" s="1"/>
  <c r="AB278" i="36" s="1"/>
  <c r="Z262" i="36"/>
  <c r="AA262" i="36" s="1"/>
  <c r="AB262" i="36" s="1"/>
  <c r="Y262" i="36"/>
  <c r="Z234" i="36"/>
  <c r="AA234" i="36" s="1"/>
  <c r="AB234" i="36" s="1"/>
  <c r="Y234" i="36"/>
  <c r="Y215" i="36"/>
  <c r="Z215" i="36"/>
  <c r="AA215" i="36" s="1"/>
  <c r="AB215" i="36" s="1"/>
  <c r="Z200" i="36"/>
  <c r="AA200" i="36" s="1"/>
  <c r="AB200" i="36" s="1"/>
  <c r="Y200" i="36"/>
  <c r="Y184" i="36"/>
  <c r="Z184" i="36"/>
  <c r="AA184" i="36" s="1"/>
  <c r="AB184" i="36" s="1"/>
  <c r="Y169" i="36"/>
  <c r="Z169" i="36"/>
  <c r="AA169" i="36" s="1"/>
  <c r="AB169" i="36" s="1"/>
  <c r="Y153" i="36"/>
  <c r="Z153" i="36"/>
  <c r="AA153" i="36" s="1"/>
  <c r="AB153" i="36" s="1"/>
  <c r="Z137" i="36"/>
  <c r="AA137" i="36" s="1"/>
  <c r="AB137" i="36" s="1"/>
  <c r="Y137" i="36"/>
  <c r="Z121" i="36"/>
  <c r="AA121" i="36" s="1"/>
  <c r="AB121" i="36" s="1"/>
  <c r="Y121" i="36"/>
  <c r="Z93" i="36"/>
  <c r="AA93" i="36" s="1"/>
  <c r="AB93" i="36" s="1"/>
  <c r="Y93" i="36"/>
  <c r="Y65" i="36"/>
  <c r="Z65" i="36"/>
  <c r="AA65" i="36" s="1"/>
  <c r="AB65" i="36" s="1"/>
  <c r="Z505" i="36"/>
  <c r="AA505" i="36" s="1"/>
  <c r="AB505" i="36" s="1"/>
  <c r="Y505" i="36"/>
  <c r="Z493" i="36"/>
  <c r="AA493" i="36" s="1"/>
  <c r="AB493" i="36" s="1"/>
  <c r="Y493" i="36"/>
  <c r="Z473" i="36"/>
  <c r="AA473" i="36" s="1"/>
  <c r="AB473" i="36" s="1"/>
  <c r="Y473" i="36"/>
  <c r="Y465" i="36"/>
  <c r="Z465" i="36"/>
  <c r="AA465" i="36" s="1"/>
  <c r="AB465" i="36" s="1"/>
  <c r="Y457" i="36"/>
  <c r="Z457" i="36"/>
  <c r="AA457" i="36" s="1"/>
  <c r="AB457" i="36" s="1"/>
  <c r="Z421" i="36"/>
  <c r="AA421" i="36" s="1"/>
  <c r="AB421" i="36" s="1"/>
  <c r="Y421" i="36"/>
  <c r="Z413" i="36"/>
  <c r="AA413" i="36" s="1"/>
  <c r="AB413" i="36" s="1"/>
  <c r="Y413" i="36"/>
  <c r="Y393" i="36"/>
  <c r="Z393" i="36"/>
  <c r="AA393" i="36" s="1"/>
  <c r="AB393" i="36" s="1"/>
  <c r="Z385" i="36"/>
  <c r="AA385" i="36" s="1"/>
  <c r="AB385" i="36" s="1"/>
  <c r="Y385" i="36"/>
  <c r="Z357" i="36"/>
  <c r="AA357" i="36" s="1"/>
  <c r="AB357" i="36" s="1"/>
  <c r="Y357" i="36"/>
  <c r="Z345" i="36"/>
  <c r="AA345" i="36" s="1"/>
  <c r="AB345" i="36" s="1"/>
  <c r="Y345" i="36"/>
  <c r="Y313" i="36"/>
  <c r="Z313" i="36"/>
  <c r="AA313" i="36" s="1"/>
  <c r="AB313" i="36" s="1"/>
  <c r="Y293" i="36"/>
  <c r="Z293" i="36"/>
  <c r="AA293" i="36" s="1"/>
  <c r="AB293" i="36" s="1"/>
  <c r="Z273" i="36"/>
  <c r="AA273" i="36" s="1"/>
  <c r="AB273" i="36" s="1"/>
  <c r="Y273" i="36"/>
  <c r="Z257" i="36"/>
  <c r="AA257" i="36" s="1"/>
  <c r="AB257" i="36" s="1"/>
  <c r="Y257" i="36"/>
  <c r="Y241" i="36"/>
  <c r="Z241" i="36"/>
  <c r="AA241" i="36" s="1"/>
  <c r="AB241" i="36" s="1"/>
  <c r="Z221" i="36"/>
  <c r="AA221" i="36" s="1"/>
  <c r="AB221" i="36" s="1"/>
  <c r="Y221" i="36"/>
  <c r="Y207" i="36"/>
  <c r="Z207" i="36"/>
  <c r="AA207" i="36" s="1"/>
  <c r="AB207" i="36" s="1"/>
  <c r="Z191" i="36"/>
  <c r="AA191" i="36" s="1"/>
  <c r="AB191" i="36" s="1"/>
  <c r="Y191" i="36"/>
  <c r="Z176" i="36"/>
  <c r="AA176" i="36" s="1"/>
  <c r="AB176" i="36" s="1"/>
  <c r="Y176" i="36"/>
  <c r="Z160" i="36"/>
  <c r="AA160" i="36" s="1"/>
  <c r="AB160" i="36" s="1"/>
  <c r="Y160" i="36"/>
  <c r="Z144" i="36"/>
  <c r="AA144" i="36" s="1"/>
  <c r="AB144" i="36" s="1"/>
  <c r="Y144" i="36"/>
  <c r="Z120" i="36"/>
  <c r="AA120" i="36" s="1"/>
  <c r="AB120" i="36" s="1"/>
  <c r="Y120" i="36"/>
  <c r="Z108" i="36"/>
  <c r="AA108" i="36" s="1"/>
  <c r="AB108" i="36" s="1"/>
  <c r="Y108" i="36"/>
  <c r="Y96" i="36"/>
  <c r="Z96" i="36"/>
  <c r="AA96" i="36" s="1"/>
  <c r="AB96" i="36" s="1"/>
  <c r="Y72" i="36"/>
  <c r="Z72" i="36"/>
  <c r="AA72" i="36" s="1"/>
  <c r="AB72" i="36" s="1"/>
  <c r="M175" i="36"/>
  <c r="N175" i="36" s="1"/>
  <c r="O175" i="36" s="1"/>
  <c r="M159" i="36"/>
  <c r="N159" i="36" s="1"/>
  <c r="O159" i="36" s="1"/>
  <c r="M143" i="36"/>
  <c r="N143" i="36" s="1"/>
  <c r="O143" i="36" s="1"/>
  <c r="M486" i="36"/>
  <c r="N486" i="36" s="1"/>
  <c r="O486" i="36" s="1"/>
  <c r="Z504" i="36"/>
  <c r="AA504" i="36" s="1"/>
  <c r="AB504" i="36" s="1"/>
  <c r="Y504" i="36"/>
  <c r="Z480" i="36"/>
  <c r="AA480" i="36" s="1"/>
  <c r="AB480" i="36" s="1"/>
  <c r="Y480" i="36"/>
  <c r="Y468" i="36"/>
  <c r="Z468" i="36"/>
  <c r="AA468" i="36" s="1"/>
  <c r="AB468" i="36" s="1"/>
  <c r="Z460" i="36"/>
  <c r="AA460" i="36" s="1"/>
  <c r="AB460" i="36" s="1"/>
  <c r="Y460" i="36"/>
  <c r="Z452" i="36"/>
  <c r="AA452" i="36" s="1"/>
  <c r="AB452" i="36" s="1"/>
  <c r="Y452" i="36"/>
  <c r="Y356" i="36"/>
  <c r="Z356" i="36"/>
  <c r="AA356" i="36" s="1"/>
  <c r="AB356" i="36" s="1"/>
  <c r="Y340" i="36"/>
  <c r="Z340" i="36"/>
  <c r="AA340" i="36" s="1"/>
  <c r="AB340" i="36" s="1"/>
  <c r="Y328" i="36"/>
  <c r="Z328" i="36"/>
  <c r="AA328" i="36" s="1"/>
  <c r="AB328" i="36" s="1"/>
  <c r="Y300" i="36"/>
  <c r="Z300" i="36"/>
  <c r="AA300" i="36" s="1"/>
  <c r="AB300" i="36" s="1"/>
  <c r="Z288" i="36"/>
  <c r="AA288" i="36" s="1"/>
  <c r="AB288" i="36" s="1"/>
  <c r="Y288" i="36"/>
  <c r="Z276" i="36"/>
  <c r="AA276" i="36" s="1"/>
  <c r="AB276" i="36" s="1"/>
  <c r="Y276" i="36"/>
  <c r="Z264" i="36"/>
  <c r="AA264" i="36" s="1"/>
  <c r="AB264" i="36" s="1"/>
  <c r="Y264" i="36"/>
  <c r="Z248" i="36"/>
  <c r="AA248" i="36" s="1"/>
  <c r="AB248" i="36" s="1"/>
  <c r="Y248" i="36"/>
  <c r="Z232" i="36"/>
  <c r="AA232" i="36" s="1"/>
  <c r="AB232" i="36" s="1"/>
  <c r="Y232" i="36"/>
  <c r="Z213" i="36"/>
  <c r="AA213" i="36" s="1"/>
  <c r="AB213" i="36" s="1"/>
  <c r="Y213" i="36"/>
  <c r="Y198" i="36"/>
  <c r="Z198" i="36"/>
  <c r="AA198" i="36" s="1"/>
  <c r="AB198" i="36" s="1"/>
  <c r="Y182" i="36"/>
  <c r="Z182" i="36"/>
  <c r="AA182" i="36" s="1"/>
  <c r="AB182" i="36" s="1"/>
  <c r="Z167" i="36"/>
  <c r="AA167" i="36" s="1"/>
  <c r="AB167" i="36" s="1"/>
  <c r="Y167" i="36"/>
  <c r="Y151" i="36"/>
  <c r="Z151" i="36"/>
  <c r="AA151" i="36" s="1"/>
  <c r="AB151" i="36" s="1"/>
  <c r="Z135" i="36"/>
  <c r="AA135" i="36" s="1"/>
  <c r="AB135" i="36" s="1"/>
  <c r="Y135" i="36"/>
  <c r="Z119" i="36"/>
  <c r="AA119" i="36" s="1"/>
  <c r="AB119" i="36" s="1"/>
  <c r="Y119" i="36"/>
  <c r="Y111" i="36"/>
  <c r="Z111" i="36"/>
  <c r="AA111" i="36" s="1"/>
  <c r="AB111" i="36" s="1"/>
  <c r="Z99" i="36"/>
  <c r="AA99" i="36" s="1"/>
  <c r="AB99" i="36" s="1"/>
  <c r="Y99" i="36"/>
  <c r="Y75" i="36"/>
  <c r="Z75" i="36"/>
  <c r="AA75" i="36" s="1"/>
  <c r="AB75" i="36" s="1"/>
  <c r="Y59" i="36"/>
  <c r="Z59" i="36"/>
  <c r="AA59" i="36" s="1"/>
  <c r="AB59" i="36" s="1"/>
  <c r="Y499" i="36"/>
  <c r="Z499" i="36"/>
  <c r="AA499" i="36" s="1"/>
  <c r="AB499" i="36" s="1"/>
  <c r="Z487" i="36"/>
  <c r="AA487" i="36" s="1"/>
  <c r="AB487" i="36" s="1"/>
  <c r="Y487" i="36"/>
  <c r="Z471" i="36"/>
  <c r="AA471" i="36" s="1"/>
  <c r="AB471" i="36" s="1"/>
  <c r="Y471" i="36"/>
  <c r="Z459" i="36"/>
  <c r="AA459" i="36" s="1"/>
  <c r="AB459" i="36" s="1"/>
  <c r="Y459" i="36"/>
  <c r="Y451" i="36"/>
  <c r="Z451" i="36"/>
  <c r="AA451" i="36" s="1"/>
  <c r="AB451" i="36" s="1"/>
  <c r="Z443" i="36"/>
  <c r="AA443" i="36" s="1"/>
  <c r="AB443" i="36" s="1"/>
  <c r="Y443" i="36"/>
  <c r="Y435" i="36"/>
  <c r="Z435" i="36"/>
  <c r="AA435" i="36" s="1"/>
  <c r="AB435" i="36" s="1"/>
  <c r="Y423" i="36"/>
  <c r="Z423" i="36"/>
  <c r="AA423" i="36" s="1"/>
  <c r="AB423" i="36" s="1"/>
  <c r="Z407" i="36"/>
  <c r="AA407" i="36" s="1"/>
  <c r="AB407" i="36" s="1"/>
  <c r="Y407" i="36"/>
  <c r="Y391" i="36"/>
  <c r="Z391" i="36"/>
  <c r="AA391" i="36" s="1"/>
  <c r="AB391" i="36" s="1"/>
  <c r="Y375" i="36"/>
  <c r="Z375" i="36"/>
  <c r="AA375" i="36" s="1"/>
  <c r="AB375" i="36" s="1"/>
  <c r="Z347" i="36"/>
  <c r="AA347" i="36" s="1"/>
  <c r="AB347" i="36" s="1"/>
  <c r="Y347" i="36"/>
  <c r="Z335" i="36"/>
  <c r="AA335" i="36" s="1"/>
  <c r="AB335" i="36" s="1"/>
  <c r="Y335" i="36"/>
  <c r="Z323" i="36"/>
  <c r="AA323" i="36" s="1"/>
  <c r="AB323" i="36" s="1"/>
  <c r="Y323" i="36"/>
  <c r="Z311" i="36"/>
  <c r="AA311" i="36" s="1"/>
  <c r="AB311" i="36" s="1"/>
  <c r="Y311" i="36"/>
  <c r="Z299" i="36"/>
  <c r="AA299" i="36" s="1"/>
  <c r="AB299" i="36" s="1"/>
  <c r="Y299" i="36"/>
  <c r="Z287" i="36"/>
  <c r="AA287" i="36" s="1"/>
  <c r="AB287" i="36" s="1"/>
  <c r="Y287" i="36"/>
  <c r="Z275" i="36"/>
  <c r="AA275" i="36" s="1"/>
  <c r="AB275" i="36" s="1"/>
  <c r="Y275" i="36"/>
  <c r="Z247" i="36"/>
  <c r="AA247" i="36" s="1"/>
  <c r="AB247" i="36" s="1"/>
  <c r="Y247" i="36"/>
  <c r="Y235" i="36"/>
  <c r="Z235" i="36"/>
  <c r="AA235" i="36" s="1"/>
  <c r="AB235" i="36" s="1"/>
  <c r="Y201" i="36"/>
  <c r="Z201" i="36"/>
  <c r="AA201" i="36" s="1"/>
  <c r="AB201" i="36" s="1"/>
  <c r="Z185" i="36"/>
  <c r="AA185" i="36" s="1"/>
  <c r="AB185" i="36" s="1"/>
  <c r="Y185" i="36"/>
  <c r="Y178" i="36"/>
  <c r="Z178" i="36"/>
  <c r="AA178" i="36" s="1"/>
  <c r="AB178" i="36" s="1"/>
  <c r="Z162" i="36"/>
  <c r="AA162" i="36" s="1"/>
  <c r="AB162" i="36" s="1"/>
  <c r="Y162" i="36"/>
  <c r="Z146" i="36"/>
  <c r="AA146" i="36" s="1"/>
  <c r="AB146" i="36" s="1"/>
  <c r="Y146" i="36"/>
  <c r="Z130" i="36"/>
  <c r="AA130" i="36" s="1"/>
  <c r="AB130" i="36" s="1"/>
  <c r="Y130" i="36"/>
  <c r="Z118" i="36"/>
  <c r="AA118" i="36" s="1"/>
  <c r="AB118" i="36" s="1"/>
  <c r="Y118" i="36"/>
  <c r="Z102" i="36"/>
  <c r="AA102" i="36" s="1"/>
  <c r="AB102" i="36" s="1"/>
  <c r="Y102" i="36"/>
  <c r="Z90" i="36"/>
  <c r="AA90" i="36" s="1"/>
  <c r="AB90" i="36" s="1"/>
  <c r="Y90" i="36"/>
  <c r="Z78" i="36"/>
  <c r="AA78" i="36" s="1"/>
  <c r="AB78" i="36" s="1"/>
  <c r="Y78" i="36"/>
  <c r="Y62" i="36"/>
  <c r="Z62" i="36"/>
  <c r="AA62" i="36" s="1"/>
  <c r="AB62" i="36" s="1"/>
  <c r="Z482" i="36"/>
  <c r="AA482" i="36" s="1"/>
  <c r="AB482" i="36" s="1"/>
  <c r="Y482" i="36"/>
  <c r="Y454" i="36"/>
  <c r="Z454" i="36"/>
  <c r="AA454" i="36" s="1"/>
  <c r="AB454" i="36" s="1"/>
  <c r="Z426" i="36"/>
  <c r="AA426" i="36" s="1"/>
  <c r="AB426" i="36" s="1"/>
  <c r="Y426" i="36"/>
  <c r="Z410" i="36"/>
  <c r="AA410" i="36" s="1"/>
  <c r="AB410" i="36" s="1"/>
  <c r="Y410" i="36"/>
  <c r="Y394" i="36"/>
  <c r="Z394" i="36"/>
  <c r="AA394" i="36" s="1"/>
  <c r="AB394" i="36" s="1"/>
  <c r="Z378" i="36"/>
  <c r="AA378" i="36" s="1"/>
  <c r="AB378" i="36" s="1"/>
  <c r="Y378" i="36"/>
  <c r="Z366" i="36"/>
  <c r="AA366" i="36" s="1"/>
  <c r="AB366" i="36" s="1"/>
  <c r="Y366" i="36"/>
  <c r="Y354" i="36"/>
  <c r="Z354" i="36"/>
  <c r="AA354" i="36" s="1"/>
  <c r="AB354" i="36" s="1"/>
  <c r="Z338" i="36"/>
  <c r="AA338" i="36" s="1"/>
  <c r="AB338" i="36" s="1"/>
  <c r="Y338" i="36"/>
  <c r="Z326" i="36"/>
  <c r="AA326" i="36" s="1"/>
  <c r="AB326" i="36" s="1"/>
  <c r="Y326" i="36"/>
  <c r="Y314" i="36"/>
  <c r="Z314" i="36"/>
  <c r="AA314" i="36" s="1"/>
  <c r="AB314" i="36" s="1"/>
  <c r="Y294" i="36"/>
  <c r="Z294" i="36"/>
  <c r="AA294" i="36" s="1"/>
  <c r="AB294" i="36" s="1"/>
  <c r="Y282" i="36"/>
  <c r="Z282" i="36"/>
  <c r="AA282" i="36" s="1"/>
  <c r="AB282" i="36" s="1"/>
  <c r="Z266" i="36"/>
  <c r="AA266" i="36" s="1"/>
  <c r="AB266" i="36" s="1"/>
  <c r="Y266" i="36"/>
  <c r="Z250" i="36"/>
  <c r="AA250" i="36" s="1"/>
  <c r="AB250" i="36" s="1"/>
  <c r="Y250" i="36"/>
  <c r="Z238" i="36"/>
  <c r="AA238" i="36" s="1"/>
  <c r="AB238" i="36" s="1"/>
  <c r="Y238" i="36"/>
  <c r="Z218" i="36"/>
  <c r="AA218" i="36" s="1"/>
  <c r="AB218" i="36" s="1"/>
  <c r="Y218" i="36"/>
  <c r="Y204" i="36"/>
  <c r="Z204" i="36"/>
  <c r="AA204" i="36" s="1"/>
  <c r="AB204" i="36" s="1"/>
  <c r="Z188" i="36"/>
  <c r="AA188" i="36" s="1"/>
  <c r="AB188" i="36" s="1"/>
  <c r="Y188" i="36"/>
  <c r="Z173" i="36"/>
  <c r="AA173" i="36" s="1"/>
  <c r="AB173" i="36" s="1"/>
  <c r="Y173" i="36"/>
  <c r="Y157" i="36"/>
  <c r="Z157" i="36"/>
  <c r="AA157" i="36" s="1"/>
  <c r="AB157" i="36" s="1"/>
  <c r="Z141" i="36"/>
  <c r="AA141" i="36" s="1"/>
  <c r="AB141" i="36" s="1"/>
  <c r="Y141" i="36"/>
  <c r="Y125" i="36"/>
  <c r="Z125" i="36"/>
  <c r="AA125" i="36" s="1"/>
  <c r="AB125" i="36" s="1"/>
  <c r="Z109" i="36"/>
  <c r="AA109" i="36" s="1"/>
  <c r="AB109" i="36" s="1"/>
  <c r="Y109" i="36"/>
  <c r="Y97" i="36"/>
  <c r="Z97" i="36"/>
  <c r="AA97" i="36" s="1"/>
  <c r="AB97" i="36" s="1"/>
  <c r="Z81" i="36"/>
  <c r="AA81" i="36" s="1"/>
  <c r="AB81" i="36" s="1"/>
  <c r="Y81" i="36"/>
  <c r="Z69" i="36"/>
  <c r="AA69" i="36" s="1"/>
  <c r="AB69" i="36" s="1"/>
  <c r="Y69" i="36"/>
  <c r="Y497" i="36"/>
  <c r="Z497" i="36"/>
  <c r="AA497" i="36" s="1"/>
  <c r="AB497" i="36" s="1"/>
  <c r="Y485" i="36"/>
  <c r="Z485" i="36"/>
  <c r="AA485" i="36" s="1"/>
  <c r="AB485" i="36" s="1"/>
  <c r="Z449" i="36"/>
  <c r="AA449" i="36" s="1"/>
  <c r="AB449" i="36" s="1"/>
  <c r="Y449" i="36"/>
  <c r="Z441" i="36"/>
  <c r="AA441" i="36" s="1"/>
  <c r="AB441" i="36" s="1"/>
  <c r="Y441" i="36"/>
  <c r="Y433" i="36"/>
  <c r="Z433" i="36"/>
  <c r="AA433" i="36" s="1"/>
  <c r="AB433" i="36" s="1"/>
  <c r="Y405" i="36"/>
  <c r="Z405" i="36"/>
  <c r="AA405" i="36" s="1"/>
  <c r="AB405" i="36" s="1"/>
  <c r="Y397" i="36"/>
  <c r="Z397" i="36"/>
  <c r="AA397" i="36" s="1"/>
  <c r="AB397" i="36" s="1"/>
  <c r="Z377" i="36"/>
  <c r="AA377" i="36" s="1"/>
  <c r="AB377" i="36" s="1"/>
  <c r="Y377" i="36"/>
  <c r="Z369" i="36"/>
  <c r="AA369" i="36" s="1"/>
  <c r="AB369" i="36" s="1"/>
  <c r="Y369" i="36"/>
  <c r="Y349" i="36"/>
  <c r="Z349" i="36"/>
  <c r="AA349" i="36" s="1"/>
  <c r="AB349" i="36" s="1"/>
  <c r="Y337" i="36"/>
  <c r="Z337" i="36"/>
  <c r="AA337" i="36" s="1"/>
  <c r="AB337" i="36" s="1"/>
  <c r="Z329" i="36"/>
  <c r="AA329" i="36" s="1"/>
  <c r="AB329" i="36" s="1"/>
  <c r="Y329" i="36"/>
  <c r="Z317" i="36"/>
  <c r="AA317" i="36" s="1"/>
  <c r="AB317" i="36" s="1"/>
  <c r="Y317" i="36"/>
  <c r="Y305" i="36"/>
  <c r="Z305" i="36"/>
  <c r="AA305" i="36" s="1"/>
  <c r="AB305" i="36" s="1"/>
  <c r="Y297" i="36"/>
  <c r="Z297" i="36"/>
  <c r="AA297" i="36" s="1"/>
  <c r="AB297" i="36" s="1"/>
  <c r="Z285" i="36"/>
  <c r="AA285" i="36" s="1"/>
  <c r="AB285" i="36" s="1"/>
  <c r="Y285" i="36"/>
  <c r="Y261" i="36"/>
  <c r="Z261" i="36"/>
  <c r="AA261" i="36" s="1"/>
  <c r="AB261" i="36" s="1"/>
  <c r="Z245" i="36"/>
  <c r="AA245" i="36" s="1"/>
  <c r="AB245" i="36" s="1"/>
  <c r="Y245" i="36"/>
  <c r="Z229" i="36"/>
  <c r="AA229" i="36" s="1"/>
  <c r="AB229" i="36" s="1"/>
  <c r="Y229" i="36"/>
  <c r="Y225" i="36"/>
  <c r="Z225" i="36"/>
  <c r="AA225" i="36" s="1"/>
  <c r="AB225" i="36" s="1"/>
  <c r="Z210" i="36"/>
  <c r="AA210" i="36" s="1"/>
  <c r="AB210" i="36" s="1"/>
  <c r="Y210" i="36"/>
  <c r="Z195" i="36"/>
  <c r="AA195" i="36" s="1"/>
  <c r="AB195" i="36" s="1"/>
  <c r="Y195" i="36"/>
  <c r="Z180" i="36"/>
  <c r="AA180" i="36" s="1"/>
  <c r="AB180" i="36" s="1"/>
  <c r="Y180" i="36"/>
  <c r="Z164" i="36"/>
  <c r="AA164" i="36" s="1"/>
  <c r="AB164" i="36" s="1"/>
  <c r="Y164" i="36"/>
  <c r="Z148" i="36"/>
  <c r="AA148" i="36" s="1"/>
  <c r="AB148" i="36" s="1"/>
  <c r="Y148" i="36"/>
  <c r="Z132" i="36"/>
  <c r="AA132" i="36" s="1"/>
  <c r="AB132" i="36" s="1"/>
  <c r="Y132" i="36"/>
  <c r="Z124" i="36"/>
  <c r="AA124" i="36" s="1"/>
  <c r="AB124" i="36" s="1"/>
  <c r="Y124" i="36"/>
  <c r="Z88" i="36"/>
  <c r="AA88" i="36" s="1"/>
  <c r="AB88" i="36" s="1"/>
  <c r="Y88" i="36"/>
  <c r="Y76" i="36"/>
  <c r="Z76" i="36"/>
  <c r="AA76" i="36" s="1"/>
  <c r="AB76" i="36" s="1"/>
  <c r="Y60" i="36"/>
  <c r="Z60" i="36"/>
  <c r="AA60" i="36" s="1"/>
  <c r="AB60" i="36" s="1"/>
  <c r="M297" i="36"/>
  <c r="N297" i="36" s="1"/>
  <c r="O297" i="36" s="1"/>
  <c r="M170" i="36"/>
  <c r="N170" i="36" s="1"/>
  <c r="O170" i="36" s="1"/>
  <c r="M315" i="36"/>
  <c r="N315" i="36" s="1"/>
  <c r="O315" i="36" s="1"/>
  <c r="M214" i="36"/>
  <c r="N214" i="36" s="1"/>
  <c r="O214" i="36" s="1"/>
  <c r="M215" i="36"/>
  <c r="N215" i="36" s="1"/>
  <c r="O215" i="36" s="1"/>
  <c r="M291" i="36"/>
  <c r="N291" i="36" s="1"/>
  <c r="O291" i="36" s="1"/>
  <c r="Y492" i="36"/>
  <c r="Z492" i="36"/>
  <c r="AA492" i="36" s="1"/>
  <c r="AB492" i="36" s="1"/>
  <c r="Z472" i="36"/>
  <c r="AA472" i="36" s="1"/>
  <c r="AB472" i="36" s="1"/>
  <c r="Y472" i="36"/>
  <c r="Z444" i="36"/>
  <c r="AA444" i="36" s="1"/>
  <c r="AB444" i="36" s="1"/>
  <c r="Y444" i="36"/>
  <c r="Y432" i="36"/>
  <c r="Z432" i="36"/>
  <c r="AA432" i="36" s="1"/>
  <c r="AB432" i="36" s="1"/>
  <c r="Z424" i="36"/>
  <c r="AA424" i="36" s="1"/>
  <c r="AB424" i="36" s="1"/>
  <c r="Y424" i="36"/>
  <c r="Y416" i="36"/>
  <c r="Z416" i="36"/>
  <c r="AA416" i="36" s="1"/>
  <c r="AB416" i="36" s="1"/>
  <c r="Z408" i="36"/>
  <c r="AA408" i="36" s="1"/>
  <c r="AB408" i="36" s="1"/>
  <c r="Y408" i="36"/>
  <c r="Z400" i="36"/>
  <c r="AA400" i="36" s="1"/>
  <c r="AB400" i="36" s="1"/>
  <c r="Y400" i="36"/>
  <c r="Y392" i="36"/>
  <c r="Z392" i="36"/>
  <c r="AA392" i="36" s="1"/>
  <c r="AB392" i="36" s="1"/>
  <c r="Z384" i="36"/>
  <c r="AA384" i="36" s="1"/>
  <c r="AB384" i="36" s="1"/>
  <c r="Y384" i="36"/>
  <c r="Y376" i="36"/>
  <c r="Z376" i="36"/>
  <c r="AA376" i="36" s="1"/>
  <c r="AB376" i="36" s="1"/>
  <c r="Z368" i="36"/>
  <c r="AA368" i="36" s="1"/>
  <c r="AB368" i="36" s="1"/>
  <c r="Y368" i="36"/>
  <c r="Y344" i="36"/>
  <c r="Z344" i="36"/>
  <c r="AA344" i="36" s="1"/>
  <c r="AB344" i="36" s="1"/>
  <c r="Z332" i="36"/>
  <c r="AA332" i="36" s="1"/>
  <c r="AB332" i="36" s="1"/>
  <c r="Y332" i="36"/>
  <c r="Y320" i="36"/>
  <c r="Z320" i="36"/>
  <c r="AA320" i="36" s="1"/>
  <c r="AB320" i="36" s="1"/>
  <c r="Y312" i="36"/>
  <c r="Z312" i="36"/>
  <c r="AA312" i="36" s="1"/>
  <c r="AB312" i="36" s="1"/>
  <c r="Z292" i="36"/>
  <c r="AA292" i="36" s="1"/>
  <c r="AB292" i="36" s="1"/>
  <c r="Y292" i="36"/>
  <c r="Z268" i="36"/>
  <c r="AA268" i="36" s="1"/>
  <c r="AB268" i="36" s="1"/>
  <c r="Y268" i="36"/>
  <c r="Z252" i="36"/>
  <c r="AA252" i="36" s="1"/>
  <c r="AB252" i="36" s="1"/>
  <c r="Y252" i="36"/>
  <c r="Z236" i="36"/>
  <c r="AA236" i="36" s="1"/>
  <c r="AB236" i="36" s="1"/>
  <c r="Y236" i="36"/>
  <c r="Y216" i="36"/>
  <c r="Z216" i="36"/>
  <c r="AA216" i="36" s="1"/>
  <c r="AB216" i="36" s="1"/>
  <c r="Y202" i="36"/>
  <c r="Z202" i="36"/>
  <c r="AA202" i="36" s="1"/>
  <c r="AB202" i="36" s="1"/>
  <c r="Y186" i="36"/>
  <c r="Z186" i="36"/>
  <c r="AA186" i="36" s="1"/>
  <c r="AB186" i="36" s="1"/>
  <c r="Z171" i="36"/>
  <c r="AA171" i="36" s="1"/>
  <c r="AB171" i="36" s="1"/>
  <c r="Y171" i="36"/>
  <c r="Z155" i="36"/>
  <c r="AA155" i="36" s="1"/>
  <c r="AB155" i="36" s="1"/>
  <c r="Y155" i="36"/>
  <c r="Y139" i="36"/>
  <c r="Z139" i="36"/>
  <c r="AA139" i="36" s="1"/>
  <c r="AB139" i="36" s="1"/>
  <c r="Y123" i="36"/>
  <c r="Z123" i="36"/>
  <c r="AA123" i="36" s="1"/>
  <c r="AB123" i="36" s="1"/>
  <c r="Y103" i="36"/>
  <c r="Z103" i="36"/>
  <c r="AA103" i="36" s="1"/>
  <c r="AB103" i="36" s="1"/>
  <c r="Y87" i="36"/>
  <c r="Z87" i="36"/>
  <c r="AA87" i="36" s="1"/>
  <c r="AB87" i="36" s="1"/>
  <c r="Z63" i="36"/>
  <c r="AA63" i="36" s="1"/>
  <c r="AB63" i="36" s="1"/>
  <c r="Y63" i="36"/>
  <c r="Z491" i="36"/>
  <c r="AA491" i="36" s="1"/>
  <c r="AB491" i="36" s="1"/>
  <c r="Y491" i="36"/>
  <c r="Z475" i="36"/>
  <c r="AA475" i="36" s="1"/>
  <c r="AB475" i="36" s="1"/>
  <c r="Y475" i="36"/>
  <c r="Y427" i="36"/>
  <c r="Z427" i="36"/>
  <c r="AA427" i="36" s="1"/>
  <c r="AB427" i="36" s="1"/>
  <c r="Y411" i="36"/>
  <c r="Z411" i="36"/>
  <c r="AA411" i="36" s="1"/>
  <c r="AB411" i="36" s="1"/>
  <c r="Z395" i="36"/>
  <c r="AA395" i="36" s="1"/>
  <c r="AB395" i="36" s="1"/>
  <c r="Y395" i="36"/>
  <c r="Z379" i="36"/>
  <c r="AA379" i="36" s="1"/>
  <c r="AB379" i="36" s="1"/>
  <c r="Y379" i="36"/>
  <c r="Z363" i="36"/>
  <c r="AA363" i="36" s="1"/>
  <c r="AB363" i="36" s="1"/>
  <c r="Y363" i="36"/>
  <c r="Z351" i="36"/>
  <c r="AA351" i="36" s="1"/>
  <c r="AB351" i="36" s="1"/>
  <c r="Y351" i="36"/>
  <c r="Z339" i="36"/>
  <c r="AA339" i="36" s="1"/>
  <c r="AB339" i="36" s="1"/>
  <c r="Y339" i="36"/>
  <c r="Z327" i="36"/>
  <c r="AA327" i="36" s="1"/>
  <c r="AB327" i="36" s="1"/>
  <c r="Y327" i="36"/>
  <c r="Z315" i="36"/>
  <c r="AA315" i="36" s="1"/>
  <c r="AB315" i="36" s="1"/>
  <c r="Y315" i="36"/>
  <c r="Y303" i="36"/>
  <c r="Z303" i="36"/>
  <c r="AA303" i="36" s="1"/>
  <c r="AB303" i="36" s="1"/>
  <c r="Z291" i="36"/>
  <c r="AA291" i="36" s="1"/>
  <c r="AB291" i="36" s="1"/>
  <c r="Y291" i="36"/>
  <c r="Z267" i="36"/>
  <c r="AA267" i="36" s="1"/>
  <c r="AB267" i="36" s="1"/>
  <c r="Y267" i="36"/>
  <c r="Y259" i="36"/>
  <c r="Z259" i="36"/>
  <c r="AA259" i="36" s="1"/>
  <c r="AB259" i="36" s="1"/>
  <c r="Y251" i="36"/>
  <c r="Z251" i="36"/>
  <c r="AA251" i="36" s="1"/>
  <c r="AB251" i="36" s="1"/>
  <c r="Z239" i="36"/>
  <c r="AA239" i="36" s="1"/>
  <c r="AB239" i="36" s="1"/>
  <c r="Y239" i="36"/>
  <c r="Z219" i="36"/>
  <c r="AA219" i="36" s="1"/>
  <c r="AB219" i="36" s="1"/>
  <c r="Y219" i="36"/>
  <c r="Z212" i="36"/>
  <c r="AA212" i="36" s="1"/>
  <c r="AB212" i="36" s="1"/>
  <c r="Y212" i="36"/>
  <c r="Y205" i="36"/>
  <c r="Z205" i="36"/>
  <c r="AA205" i="36" s="1"/>
  <c r="AB205" i="36" s="1"/>
  <c r="Z189" i="36"/>
  <c r="AA189" i="36" s="1"/>
  <c r="AB189" i="36" s="1"/>
  <c r="Y189" i="36"/>
  <c r="Y166" i="36"/>
  <c r="Z166" i="36"/>
  <c r="AA166" i="36" s="1"/>
  <c r="AB166" i="36" s="1"/>
  <c r="Z150" i="36"/>
  <c r="AA150" i="36" s="1"/>
  <c r="AB150" i="36" s="1"/>
  <c r="Y150" i="36"/>
  <c r="Z134" i="36"/>
  <c r="AA134" i="36" s="1"/>
  <c r="AB134" i="36" s="1"/>
  <c r="Y134" i="36"/>
  <c r="Z122" i="36"/>
  <c r="AA122" i="36" s="1"/>
  <c r="AB122" i="36" s="1"/>
  <c r="Y122" i="36"/>
  <c r="Z106" i="36"/>
  <c r="AA106" i="36" s="1"/>
  <c r="AB106" i="36" s="1"/>
  <c r="Y106" i="36"/>
  <c r="Z94" i="36"/>
  <c r="AA94" i="36" s="1"/>
  <c r="AB94" i="36" s="1"/>
  <c r="Y94" i="36"/>
  <c r="Z82" i="36"/>
  <c r="AA82" i="36" s="1"/>
  <c r="AB82" i="36" s="1"/>
  <c r="Y82" i="36"/>
  <c r="Y66" i="36"/>
  <c r="Z66" i="36"/>
  <c r="AA66" i="36" s="1"/>
  <c r="AB66" i="36" s="1"/>
  <c r="Y506" i="36"/>
  <c r="Z506" i="36"/>
  <c r="AA506" i="36" s="1"/>
  <c r="AB506" i="36" s="1"/>
  <c r="Y494" i="36"/>
  <c r="Z494" i="36"/>
  <c r="AA494" i="36" s="1"/>
  <c r="AB494" i="36" s="1"/>
  <c r="Y486" i="36"/>
  <c r="Z486" i="36"/>
  <c r="AA486" i="36" s="1"/>
  <c r="AB486" i="36" s="1"/>
  <c r="Z474" i="36"/>
  <c r="AA474" i="36" s="1"/>
  <c r="AB474" i="36" s="1"/>
  <c r="Y474" i="36"/>
  <c r="Z466" i="36"/>
  <c r="AA466" i="36" s="1"/>
  <c r="AB466" i="36" s="1"/>
  <c r="Y466" i="36"/>
  <c r="Y446" i="36"/>
  <c r="Z446" i="36"/>
  <c r="AA446" i="36" s="1"/>
  <c r="AB446" i="36" s="1"/>
  <c r="Y438" i="36"/>
  <c r="Z438" i="36"/>
  <c r="AA438" i="36" s="1"/>
  <c r="AB438" i="36" s="1"/>
  <c r="Z430" i="36"/>
  <c r="AA430" i="36" s="1"/>
  <c r="AB430" i="36" s="1"/>
  <c r="Y430" i="36"/>
  <c r="Z414" i="36"/>
  <c r="AA414" i="36" s="1"/>
  <c r="AB414" i="36" s="1"/>
  <c r="Y414" i="36"/>
  <c r="Z398" i="36"/>
  <c r="AA398" i="36" s="1"/>
  <c r="AB398" i="36" s="1"/>
  <c r="Y398" i="36"/>
  <c r="Z382" i="36"/>
  <c r="AA382" i="36" s="1"/>
  <c r="AB382" i="36" s="1"/>
  <c r="Y382" i="36"/>
  <c r="Z358" i="36"/>
  <c r="AA358" i="36" s="1"/>
  <c r="AB358" i="36" s="1"/>
  <c r="Y358" i="36"/>
  <c r="Z342" i="36"/>
  <c r="AA342" i="36" s="1"/>
  <c r="AB342" i="36" s="1"/>
  <c r="Y342" i="36"/>
  <c r="Y330" i="36"/>
  <c r="Z330" i="36"/>
  <c r="AA330" i="36" s="1"/>
  <c r="AB330" i="36" s="1"/>
  <c r="Y306" i="36"/>
  <c r="Z306" i="36"/>
  <c r="AA306" i="36" s="1"/>
  <c r="AB306" i="36" s="1"/>
  <c r="Y286" i="36"/>
  <c r="Z286" i="36"/>
  <c r="AA286" i="36" s="1"/>
  <c r="AB286" i="36" s="1"/>
  <c r="Z270" i="36"/>
  <c r="AA270" i="36" s="1"/>
  <c r="AB270" i="36" s="1"/>
  <c r="Y270" i="36"/>
  <c r="Z254" i="36"/>
  <c r="AA254" i="36" s="1"/>
  <c r="AB254" i="36" s="1"/>
  <c r="Y254" i="36"/>
  <c r="Z242" i="36"/>
  <c r="AA242" i="36" s="1"/>
  <c r="AB242" i="36" s="1"/>
  <c r="Y242" i="36"/>
  <c r="Z226" i="36"/>
  <c r="AA226" i="36" s="1"/>
  <c r="AB226" i="36" s="1"/>
  <c r="Y226" i="36"/>
  <c r="Z222" i="36"/>
  <c r="AA222" i="36" s="1"/>
  <c r="AB222" i="36" s="1"/>
  <c r="Y222" i="36"/>
  <c r="Z208" i="36"/>
  <c r="AA208" i="36" s="1"/>
  <c r="AB208" i="36" s="1"/>
  <c r="Y208" i="36"/>
  <c r="Z192" i="36"/>
  <c r="AA192" i="36" s="1"/>
  <c r="AB192" i="36" s="1"/>
  <c r="Y192" i="36"/>
  <c r="Y177" i="36"/>
  <c r="Z177" i="36"/>
  <c r="AA177" i="36" s="1"/>
  <c r="AB177" i="36" s="1"/>
  <c r="Z161" i="36"/>
  <c r="AA161" i="36" s="1"/>
  <c r="AB161" i="36" s="1"/>
  <c r="Y161" i="36"/>
  <c r="Z145" i="36"/>
  <c r="AA145" i="36" s="1"/>
  <c r="AB145" i="36" s="1"/>
  <c r="Y145" i="36"/>
  <c r="Y129" i="36"/>
  <c r="Z129" i="36"/>
  <c r="AA129" i="36" s="1"/>
  <c r="AB129" i="36" s="1"/>
  <c r="Z113" i="36"/>
  <c r="AA113" i="36" s="1"/>
  <c r="AB113" i="36" s="1"/>
  <c r="Y113" i="36"/>
  <c r="Z101" i="36"/>
  <c r="AA101" i="36" s="1"/>
  <c r="AB101" i="36" s="1"/>
  <c r="Y101" i="36"/>
  <c r="Z85" i="36"/>
  <c r="AA85" i="36" s="1"/>
  <c r="AB85" i="36" s="1"/>
  <c r="Y85" i="36"/>
  <c r="Y73" i="36"/>
  <c r="Z73" i="36"/>
  <c r="AA73" i="36" s="1"/>
  <c r="AB73" i="36" s="1"/>
  <c r="Y57" i="36"/>
  <c r="Z57" i="36"/>
  <c r="Y489" i="36"/>
  <c r="Z489" i="36"/>
  <c r="AA489" i="36" s="1"/>
  <c r="AB489" i="36" s="1"/>
  <c r="Z477" i="36"/>
  <c r="AA477" i="36" s="1"/>
  <c r="AB477" i="36" s="1"/>
  <c r="Y477" i="36"/>
  <c r="Z469" i="36"/>
  <c r="AA469" i="36" s="1"/>
  <c r="AB469" i="36" s="1"/>
  <c r="Y469" i="36"/>
  <c r="Z461" i="36"/>
  <c r="AA461" i="36" s="1"/>
  <c r="AB461" i="36" s="1"/>
  <c r="Y461" i="36"/>
  <c r="Z425" i="36"/>
  <c r="AA425" i="36" s="1"/>
  <c r="AB425" i="36" s="1"/>
  <c r="Y425" i="36"/>
  <c r="Z417" i="36"/>
  <c r="AA417" i="36" s="1"/>
  <c r="AB417" i="36" s="1"/>
  <c r="Y417" i="36"/>
  <c r="Y389" i="36"/>
  <c r="Z389" i="36"/>
  <c r="AA389" i="36" s="1"/>
  <c r="AB389" i="36" s="1"/>
  <c r="Z381" i="36"/>
  <c r="AA381" i="36" s="1"/>
  <c r="AB381" i="36" s="1"/>
  <c r="Y381" i="36"/>
  <c r="Y361" i="36"/>
  <c r="Z361" i="36"/>
  <c r="AA361" i="36" s="1"/>
  <c r="AB361" i="36" s="1"/>
  <c r="Z341" i="36"/>
  <c r="AA341" i="36" s="1"/>
  <c r="AB341" i="36" s="1"/>
  <c r="Y341" i="36"/>
  <c r="Z321" i="36"/>
  <c r="AA321" i="36" s="1"/>
  <c r="AB321" i="36" s="1"/>
  <c r="Y321" i="36"/>
  <c r="Y277" i="36"/>
  <c r="Z277" i="36"/>
  <c r="AA277" i="36" s="1"/>
  <c r="AB277" i="36" s="1"/>
  <c r="Y265" i="36"/>
  <c r="Z265" i="36"/>
  <c r="AA265" i="36" s="1"/>
  <c r="AB265" i="36" s="1"/>
  <c r="Y249" i="36"/>
  <c r="Z249" i="36"/>
  <c r="AA249" i="36" s="1"/>
  <c r="AB249" i="36" s="1"/>
  <c r="Y233" i="36"/>
  <c r="Z233" i="36"/>
  <c r="AA233" i="36" s="1"/>
  <c r="AB233" i="36" s="1"/>
  <c r="Z214" i="36"/>
  <c r="AA214" i="36" s="1"/>
  <c r="AB214" i="36" s="1"/>
  <c r="Y214" i="36"/>
  <c r="Z199" i="36"/>
  <c r="AA199" i="36" s="1"/>
  <c r="AB199" i="36" s="1"/>
  <c r="Y199" i="36"/>
  <c r="Z183" i="36"/>
  <c r="AA183" i="36" s="1"/>
  <c r="AB183" i="36" s="1"/>
  <c r="Y183" i="36"/>
  <c r="Z168" i="36"/>
  <c r="AA168" i="36" s="1"/>
  <c r="AB168" i="36" s="1"/>
  <c r="Y168" i="36"/>
  <c r="Z152" i="36"/>
  <c r="AA152" i="36" s="1"/>
  <c r="AB152" i="36" s="1"/>
  <c r="Y152" i="36"/>
  <c r="Z136" i="36"/>
  <c r="AA136" i="36" s="1"/>
  <c r="AB136" i="36" s="1"/>
  <c r="Y136" i="36"/>
  <c r="Z112" i="36"/>
  <c r="AA112" i="36" s="1"/>
  <c r="AB112" i="36" s="1"/>
  <c r="Y112" i="36"/>
  <c r="Y100" i="36"/>
  <c r="Z100" i="36"/>
  <c r="AA100" i="36" s="1"/>
  <c r="AB100" i="36" s="1"/>
  <c r="Z92" i="36"/>
  <c r="AA92" i="36" s="1"/>
  <c r="AB92" i="36" s="1"/>
  <c r="Y92" i="36"/>
  <c r="Z80" i="36"/>
  <c r="AA80" i="36" s="1"/>
  <c r="AB80" i="36" s="1"/>
  <c r="Y80" i="36"/>
  <c r="Z64" i="36"/>
  <c r="AA64" i="36" s="1"/>
  <c r="AB64" i="36" s="1"/>
  <c r="Y64" i="36"/>
  <c r="L93" i="36"/>
  <c r="M351" i="36"/>
  <c r="N351" i="36" s="1"/>
  <c r="O351" i="36" s="1"/>
  <c r="M498" i="36"/>
  <c r="N498" i="36" s="1"/>
  <c r="O498" i="36" s="1"/>
  <c r="M265" i="36"/>
  <c r="N265" i="36" s="1"/>
  <c r="O265" i="36" s="1"/>
  <c r="L246" i="36"/>
  <c r="M202" i="36"/>
  <c r="N202" i="36" s="1"/>
  <c r="O202" i="36" s="1"/>
  <c r="M140" i="36"/>
  <c r="N140" i="36" s="1"/>
  <c r="O140" i="36" s="1"/>
  <c r="L216" i="36"/>
  <c r="L80" i="36"/>
  <c r="M247" i="36"/>
  <c r="N247" i="36" s="1"/>
  <c r="O247" i="36" s="1"/>
  <c r="L321" i="36"/>
  <c r="L281" i="36"/>
  <c r="M369" i="36"/>
  <c r="N369" i="36" s="1"/>
  <c r="O369" i="36" s="1"/>
  <c r="L353" i="36"/>
  <c r="L331" i="36"/>
  <c r="M114" i="36"/>
  <c r="N114" i="36" s="1"/>
  <c r="O114" i="36" s="1"/>
  <c r="M124" i="36"/>
  <c r="N124" i="36" s="1"/>
  <c r="O124" i="36" s="1"/>
  <c r="M236" i="36"/>
  <c r="N236" i="36" s="1"/>
  <c r="O236" i="36" s="1"/>
  <c r="M254" i="36"/>
  <c r="N254" i="36" s="1"/>
  <c r="O254" i="36" s="1"/>
  <c r="L461" i="36"/>
  <c r="M121" i="36"/>
  <c r="N121" i="36" s="1"/>
  <c r="O121" i="36" s="1"/>
  <c r="M459" i="36"/>
  <c r="N459" i="36" s="1"/>
  <c r="O459" i="36" s="1"/>
  <c r="L304" i="36"/>
  <c r="M280" i="36"/>
  <c r="N280" i="36" s="1"/>
  <c r="O280" i="36" s="1"/>
  <c r="L132" i="36"/>
  <c r="L199" i="36"/>
  <c r="L204" i="36"/>
  <c r="M217" i="36"/>
  <c r="N217" i="36" s="1"/>
  <c r="O217" i="36" s="1"/>
  <c r="M212" i="36"/>
  <c r="N212" i="36" s="1"/>
  <c r="O212" i="36" s="1"/>
  <c r="L364" i="36"/>
  <c r="L173" i="36"/>
  <c r="M208" i="36"/>
  <c r="N208" i="36" s="1"/>
  <c r="O208" i="36" s="1"/>
  <c r="L91" i="36"/>
  <c r="M133" i="36"/>
  <c r="N133" i="36" s="1"/>
  <c r="O133" i="36" s="1"/>
  <c r="L112" i="36"/>
  <c r="M279" i="36"/>
  <c r="N279" i="36" s="1"/>
  <c r="O279" i="36" s="1"/>
  <c r="L371" i="36"/>
  <c r="M328" i="36"/>
  <c r="N328" i="36" s="1"/>
  <c r="O328" i="36" s="1"/>
  <c r="M190" i="36"/>
  <c r="N190" i="36" s="1"/>
  <c r="O190" i="36" s="1"/>
  <c r="L239" i="36"/>
  <c r="L220" i="36"/>
  <c r="L225" i="36"/>
  <c r="M188" i="36"/>
  <c r="N188" i="36" s="1"/>
  <c r="O188" i="36" s="1"/>
  <c r="L238" i="36"/>
  <c r="L230" i="36"/>
  <c r="L192" i="36"/>
  <c r="M218" i="36"/>
  <c r="N218" i="36" s="1"/>
  <c r="O218" i="36" s="1"/>
  <c r="M216" i="36"/>
  <c r="N216" i="36" s="1"/>
  <c r="O216" i="36" s="1"/>
  <c r="M213" i="36"/>
  <c r="N213" i="36" s="1"/>
  <c r="O213" i="36" s="1"/>
  <c r="L217" i="36"/>
  <c r="L212" i="36"/>
  <c r="L278" i="36"/>
  <c r="L356" i="36"/>
  <c r="M136" i="36"/>
  <c r="N136" i="36" s="1"/>
  <c r="O136" i="36" s="1"/>
  <c r="M103" i="36"/>
  <c r="N103" i="36" s="1"/>
  <c r="O103" i="36" s="1"/>
  <c r="L266" i="36"/>
  <c r="M325" i="36"/>
  <c r="N325" i="36" s="1"/>
  <c r="O325" i="36" s="1"/>
  <c r="M258" i="36"/>
  <c r="N258" i="36" s="1"/>
  <c r="O258" i="36" s="1"/>
  <c r="L214" i="36"/>
  <c r="M142" i="36"/>
  <c r="N142" i="36" s="1"/>
  <c r="O142" i="36" s="1"/>
  <c r="L332" i="36"/>
  <c r="L185" i="36"/>
  <c r="L159" i="36"/>
  <c r="L218" i="36"/>
  <c r="M174" i="36"/>
  <c r="N174" i="36" s="1"/>
  <c r="O174" i="36" s="1"/>
  <c r="L315" i="36"/>
  <c r="L291" i="36"/>
  <c r="L137" i="36"/>
  <c r="M172" i="36"/>
  <c r="N172" i="36" s="1"/>
  <c r="O172" i="36" s="1"/>
  <c r="L102" i="36"/>
  <c r="K24" i="35"/>
  <c r="G34" i="35"/>
  <c r="G20" i="35"/>
  <c r="G38" i="35"/>
  <c r="G31" i="35"/>
  <c r="G35" i="35"/>
  <c r="G39" i="35"/>
  <c r="G43" i="35"/>
  <c r="G47" i="35"/>
  <c r="G51" i="35"/>
  <c r="G55" i="35"/>
  <c r="G30" i="35"/>
  <c r="G42" i="35"/>
  <c r="G46" i="35"/>
  <c r="G50" i="35"/>
  <c r="G54" i="35"/>
  <c r="I16" i="35"/>
  <c r="I27" i="35"/>
  <c r="K37" i="35"/>
  <c r="K41" i="35"/>
  <c r="K67" i="35"/>
  <c r="G74" i="35"/>
  <c r="G80" i="35"/>
  <c r="G110" i="35"/>
  <c r="G132" i="35"/>
  <c r="G138" i="35"/>
  <c r="G146" i="35"/>
  <c r="K158" i="35"/>
  <c r="K166" i="35"/>
  <c r="K174" i="35"/>
  <c r="K182" i="35"/>
  <c r="K190" i="35"/>
  <c r="K198" i="35"/>
  <c r="K206" i="35"/>
  <c r="K214" i="35"/>
  <c r="G266" i="35"/>
  <c r="G274" i="35"/>
  <c r="G285" i="35"/>
  <c r="G313" i="35"/>
  <c r="K329" i="35"/>
  <c r="K337" i="35"/>
  <c r="K345" i="35"/>
  <c r="K353" i="35"/>
  <c r="G361" i="35"/>
  <c r="K397" i="35"/>
  <c r="I440" i="35"/>
  <c r="I452" i="35"/>
  <c r="K482" i="35"/>
  <c r="K498" i="35"/>
  <c r="G8" i="35"/>
  <c r="I12" i="35"/>
  <c r="M12" i="35" s="1"/>
  <c r="N12" i="35" s="1"/>
  <c r="O12" i="35" s="1"/>
  <c r="G16" i="35"/>
  <c r="I18" i="35"/>
  <c r="I23" i="35"/>
  <c r="I25" i="35"/>
  <c r="K28" i="35"/>
  <c r="L28" i="35" s="1"/>
  <c r="K32" i="35"/>
  <c r="L32" i="35" s="1"/>
  <c r="K36" i="35"/>
  <c r="L36" i="35" s="1"/>
  <c r="G37" i="35"/>
  <c r="K40" i="35"/>
  <c r="M40" i="35" s="1"/>
  <c r="N40" i="35" s="1"/>
  <c r="O40" i="35" s="1"/>
  <c r="G41" i="35"/>
  <c r="K44" i="35"/>
  <c r="M44" i="35" s="1"/>
  <c r="N44" i="35" s="1"/>
  <c r="O44" i="35" s="1"/>
  <c r="K48" i="35"/>
  <c r="L48" i="35" s="1"/>
  <c r="K52" i="35"/>
  <c r="L52" i="35" s="1"/>
  <c r="K56" i="35"/>
  <c r="K59" i="35"/>
  <c r="K62" i="35"/>
  <c r="K65" i="35"/>
  <c r="K68" i="35"/>
  <c r="K71" i="35"/>
  <c r="I74" i="35"/>
  <c r="G77" i="35"/>
  <c r="G81" i="35"/>
  <c r="G84" i="35"/>
  <c r="G88" i="35"/>
  <c r="G92" i="35"/>
  <c r="G96" i="35"/>
  <c r="G100" i="35"/>
  <c r="G118" i="35"/>
  <c r="G122" i="35"/>
  <c r="G126" i="35"/>
  <c r="G130" i="35"/>
  <c r="G133" i="35"/>
  <c r="G136" i="35"/>
  <c r="G139" i="35"/>
  <c r="K143" i="35"/>
  <c r="K147" i="35"/>
  <c r="G151" i="35"/>
  <c r="G155" i="35"/>
  <c r="G171" i="35"/>
  <c r="G175" i="35"/>
  <c r="G179" i="35"/>
  <c r="G183" i="35"/>
  <c r="G187" i="35"/>
  <c r="G191" i="35"/>
  <c r="G286" i="35"/>
  <c r="G302" i="35"/>
  <c r="K310" i="35"/>
  <c r="G326" i="35"/>
  <c r="I330" i="35"/>
  <c r="G334" i="35"/>
  <c r="G342" i="35"/>
  <c r="K358" i="35"/>
  <c r="K366" i="35"/>
  <c r="K374" i="35"/>
  <c r="K378" i="35"/>
  <c r="K382" i="35"/>
  <c r="K390" i="35"/>
  <c r="K398" i="35"/>
  <c r="G410" i="35"/>
  <c r="I414" i="35"/>
  <c r="K452" i="35"/>
  <c r="I456" i="35"/>
  <c r="I460" i="35"/>
  <c r="I464" i="35"/>
  <c r="K472" i="35"/>
  <c r="I487" i="35"/>
  <c r="G491" i="35"/>
  <c r="I495" i="35"/>
  <c r="I503" i="35"/>
  <c r="I13" i="35"/>
  <c r="L13" i="35" s="1"/>
  <c r="I22" i="35"/>
  <c r="K29" i="35"/>
  <c r="K33" i="35"/>
  <c r="K45" i="35"/>
  <c r="K49" i="35"/>
  <c r="K53" i="35"/>
  <c r="K58" i="35"/>
  <c r="K70" i="35"/>
  <c r="G106" i="35"/>
  <c r="G135" i="35"/>
  <c r="K150" i="35"/>
  <c r="K162" i="35"/>
  <c r="I170" i="35"/>
  <c r="K178" i="35"/>
  <c r="K186" i="35"/>
  <c r="K194" i="35"/>
  <c r="K202" i="35"/>
  <c r="K210" i="35"/>
  <c r="G218" i="35"/>
  <c r="G226" i="35"/>
  <c r="I246" i="35"/>
  <c r="I262" i="35"/>
  <c r="I282" i="35"/>
  <c r="G289" i="35"/>
  <c r="G309" i="35"/>
  <c r="G317" i="35"/>
  <c r="G325" i="35"/>
  <c r="K333" i="35"/>
  <c r="K365" i="35"/>
  <c r="K373" i="35"/>
  <c r="K381" i="35"/>
  <c r="I385" i="35"/>
  <c r="I424" i="35"/>
  <c r="K455" i="35"/>
  <c r="G463" i="35"/>
  <c r="I471" i="35"/>
  <c r="I479" i="35"/>
  <c r="K486" i="35"/>
  <c r="K494" i="35"/>
  <c r="K502" i="35"/>
  <c r="G9" i="35"/>
  <c r="G12" i="35"/>
  <c r="I14" i="35"/>
  <c r="K16" i="35"/>
  <c r="I19" i="35"/>
  <c r="M21" i="35"/>
  <c r="N21" i="35" s="1"/>
  <c r="O21" i="35" s="1"/>
  <c r="I24" i="35"/>
  <c r="K25" i="35"/>
  <c r="G28" i="35"/>
  <c r="I29" i="35"/>
  <c r="L29" i="35" s="1"/>
  <c r="K31" i="35"/>
  <c r="M31" i="35" s="1"/>
  <c r="N31" i="35" s="1"/>
  <c r="O31" i="35" s="1"/>
  <c r="G32" i="35"/>
  <c r="I33" i="35"/>
  <c r="K35" i="35"/>
  <c r="M35" i="35" s="1"/>
  <c r="N35" i="35" s="1"/>
  <c r="O35" i="35" s="1"/>
  <c r="G36" i="35"/>
  <c r="I37" i="35"/>
  <c r="K39" i="35"/>
  <c r="G40" i="35"/>
  <c r="I41" i="35"/>
  <c r="L41" i="35" s="1"/>
  <c r="K43" i="35"/>
  <c r="M43" i="35" s="1"/>
  <c r="N43" i="35" s="1"/>
  <c r="O43" i="35" s="1"/>
  <c r="G44" i="35"/>
  <c r="I45" i="35"/>
  <c r="K47" i="35"/>
  <c r="M47" i="35" s="1"/>
  <c r="N47" i="35" s="1"/>
  <c r="O47" i="35" s="1"/>
  <c r="G48" i="35"/>
  <c r="I49" i="35"/>
  <c r="K51" i="35"/>
  <c r="M51" i="35" s="1"/>
  <c r="N51" i="35" s="1"/>
  <c r="O51" i="35" s="1"/>
  <c r="G52" i="35"/>
  <c r="I53" i="35"/>
  <c r="M53" i="35" s="1"/>
  <c r="N53" i="35" s="1"/>
  <c r="O53" i="35" s="1"/>
  <c r="K55" i="35"/>
  <c r="K57" i="35"/>
  <c r="L57" i="35" s="1"/>
  <c r="K60" i="35"/>
  <c r="K63" i="35"/>
  <c r="K66" i="35"/>
  <c r="I68" i="35"/>
  <c r="K72" i="35"/>
  <c r="G75" i="35"/>
  <c r="G78" i="35"/>
  <c r="K82" i="35"/>
  <c r="L82" i="35" s="1"/>
  <c r="G104" i="35"/>
  <c r="G108" i="35"/>
  <c r="G112" i="35"/>
  <c r="K130" i="35"/>
  <c r="I133" i="35"/>
  <c r="G137" i="35"/>
  <c r="G140" i="35"/>
  <c r="K144" i="35"/>
  <c r="I148" i="35"/>
  <c r="K152" i="35"/>
  <c r="K156" i="35"/>
  <c r="K160" i="35"/>
  <c r="K164" i="35"/>
  <c r="K168" i="35"/>
  <c r="K172" i="35"/>
  <c r="K176" i="35"/>
  <c r="K180" i="35"/>
  <c r="K184" i="35"/>
  <c r="K188" i="35"/>
  <c r="K192" i="35"/>
  <c r="K196" i="35"/>
  <c r="K200" i="35"/>
  <c r="K204" i="35"/>
  <c r="K208" i="35"/>
  <c r="K212" i="35"/>
  <c r="I228" i="35"/>
  <c r="K236" i="35"/>
  <c r="I244" i="35"/>
  <c r="G248" i="35"/>
  <c r="I252" i="35"/>
  <c r="K264" i="35"/>
  <c r="I280" i="35"/>
  <c r="I284" i="35"/>
  <c r="L284" i="35" s="1"/>
  <c r="G295" i="35"/>
  <c r="G303" i="35"/>
  <c r="G315" i="35"/>
  <c r="G327" i="35"/>
  <c r="K347" i="35"/>
  <c r="G355" i="35"/>
  <c r="I359" i="35"/>
  <c r="G387" i="35"/>
  <c r="I399" i="35"/>
  <c r="K403" i="35"/>
  <c r="G411" i="35"/>
  <c r="K426" i="35"/>
  <c r="I434" i="35"/>
  <c r="I442" i="35"/>
  <c r="K461" i="35"/>
  <c r="G465" i="35"/>
  <c r="K469" i="35"/>
  <c r="K473" i="35"/>
  <c r="K477" i="35"/>
  <c r="K504" i="35"/>
  <c r="I11" i="35"/>
  <c r="K154" i="35"/>
  <c r="K341" i="35"/>
  <c r="G10" i="35"/>
  <c r="I15" i="35"/>
  <c r="I17" i="35"/>
  <c r="I20" i="35"/>
  <c r="M20" i="35" s="1"/>
  <c r="N20" i="35" s="1"/>
  <c r="O20" i="35" s="1"/>
  <c r="I26" i="35"/>
  <c r="K30" i="35"/>
  <c r="L30" i="35" s="1"/>
  <c r="K34" i="35"/>
  <c r="L34" i="35" s="1"/>
  <c r="K38" i="35"/>
  <c r="K42" i="35"/>
  <c r="L42" i="35" s="1"/>
  <c r="K46" i="35"/>
  <c r="M46" i="35" s="1"/>
  <c r="N46" i="35" s="1"/>
  <c r="O46" i="35" s="1"/>
  <c r="K50" i="35"/>
  <c r="K54" i="35"/>
  <c r="L54" i="35" s="1"/>
  <c r="K61" i="35"/>
  <c r="L61" i="35" s="1"/>
  <c r="K64" i="35"/>
  <c r="K69" i="35"/>
  <c r="G73" i="35"/>
  <c r="G76" i="35"/>
  <c r="G79" i="35"/>
  <c r="G86" i="35"/>
  <c r="G90" i="35"/>
  <c r="G94" i="35"/>
  <c r="G98" i="35"/>
  <c r="G116" i="35"/>
  <c r="G120" i="35"/>
  <c r="G124" i="35"/>
  <c r="G128" i="35"/>
  <c r="G131" i="35"/>
  <c r="G134" i="35"/>
  <c r="G141" i="35"/>
  <c r="K145" i="35"/>
  <c r="G149" i="35"/>
  <c r="G153" i="35"/>
  <c r="G161" i="35"/>
  <c r="G165" i="35"/>
  <c r="G169" i="35"/>
  <c r="G217" i="35"/>
  <c r="G221" i="35"/>
  <c r="G225" i="35"/>
  <c r="G229" i="35"/>
  <c r="G233" i="35"/>
  <c r="G237" i="35"/>
  <c r="G241" i="35"/>
  <c r="G245" i="35"/>
  <c r="G249" i="35"/>
  <c r="G253" i="35"/>
  <c r="G257" i="35"/>
  <c r="G261" i="35"/>
  <c r="G265" i="35"/>
  <c r="G269" i="35"/>
  <c r="G273" i="35"/>
  <c r="G277" i="35"/>
  <c r="G281" i="35"/>
  <c r="G292" i="35"/>
  <c r="I316" i="35"/>
  <c r="G320" i="35"/>
  <c r="I332" i="35"/>
  <c r="K344" i="35"/>
  <c r="K352" i="35"/>
  <c r="K368" i="35"/>
  <c r="G400" i="35"/>
  <c r="G419" i="35"/>
  <c r="G427" i="35"/>
  <c r="G435" i="35"/>
  <c r="G443" i="35"/>
  <c r="G451" i="35"/>
  <c r="K470" i="35"/>
  <c r="K478" i="35"/>
  <c r="I481" i="35"/>
  <c r="K485" i="35"/>
  <c r="I489" i="35"/>
  <c r="K501" i="35"/>
  <c r="K505" i="35"/>
  <c r="M118" i="36"/>
  <c r="N118" i="36" s="1"/>
  <c r="O118" i="36" s="1"/>
  <c r="L241" i="36"/>
  <c r="L221" i="36"/>
  <c r="M206" i="36"/>
  <c r="N206" i="36" s="1"/>
  <c r="O206" i="36" s="1"/>
  <c r="M207" i="36"/>
  <c r="N207" i="36" s="1"/>
  <c r="O207" i="36" s="1"/>
  <c r="L200" i="36"/>
  <c r="L168" i="36"/>
  <c r="M148" i="36"/>
  <c r="N148" i="36" s="1"/>
  <c r="O148" i="36" s="1"/>
  <c r="M166" i="36"/>
  <c r="N166" i="36" s="1"/>
  <c r="O166" i="36" s="1"/>
  <c r="L165" i="36"/>
  <c r="L151" i="36"/>
  <c r="L248" i="36"/>
  <c r="M182" i="36"/>
  <c r="N182" i="36" s="1"/>
  <c r="O182" i="36" s="1"/>
  <c r="L154" i="36"/>
  <c r="M138" i="36"/>
  <c r="N138" i="36" s="1"/>
  <c r="O138" i="36" s="1"/>
  <c r="M304" i="36"/>
  <c r="N304" i="36" s="1"/>
  <c r="O304" i="36" s="1"/>
  <c r="L346" i="36"/>
  <c r="M160" i="36"/>
  <c r="N160" i="36" s="1"/>
  <c r="O160" i="36" s="1"/>
  <c r="L146" i="36"/>
  <c r="L231" i="36"/>
  <c r="M193" i="36"/>
  <c r="N193" i="36" s="1"/>
  <c r="O193" i="36" s="1"/>
  <c r="L176" i="36"/>
  <c r="L322" i="36"/>
  <c r="L300" i="36"/>
  <c r="L167" i="36"/>
  <c r="M242" i="36"/>
  <c r="N242" i="36" s="1"/>
  <c r="O242" i="36" s="1"/>
  <c r="L110" i="36"/>
  <c r="M241" i="36"/>
  <c r="N241" i="36" s="1"/>
  <c r="O241" i="36" s="1"/>
  <c r="G56" i="35"/>
  <c r="G72" i="35"/>
  <c r="I80" i="35"/>
  <c r="G68" i="35"/>
  <c r="G70" i="35"/>
  <c r="I78" i="35"/>
  <c r="M157" i="36"/>
  <c r="N157" i="36" s="1"/>
  <c r="O157" i="36" s="1"/>
  <c r="L143" i="36"/>
  <c r="L133" i="36"/>
  <c r="L89" i="36"/>
  <c r="M156" i="36"/>
  <c r="N156" i="36" s="1"/>
  <c r="O156" i="36" s="1"/>
  <c r="M150" i="36"/>
  <c r="N150" i="36" s="1"/>
  <c r="O150" i="36" s="1"/>
  <c r="M99" i="36"/>
  <c r="N99" i="36" s="1"/>
  <c r="O99" i="36" s="1"/>
  <c r="L486" i="36"/>
  <c r="M347" i="36"/>
  <c r="N347" i="36" s="1"/>
  <c r="O347" i="36" s="1"/>
  <c r="L330" i="36"/>
  <c r="L289" i="36"/>
  <c r="M273" i="36"/>
  <c r="N273" i="36" s="1"/>
  <c r="O273" i="36" s="1"/>
  <c r="M80" i="36"/>
  <c r="N80" i="36" s="1"/>
  <c r="O80" i="36" s="1"/>
  <c r="L115" i="36"/>
  <c r="M96" i="36"/>
  <c r="N96" i="36" s="1"/>
  <c r="O96" i="36" s="1"/>
  <c r="L290" i="36"/>
  <c r="L109" i="36"/>
  <c r="L255" i="36"/>
  <c r="M446" i="36"/>
  <c r="N446" i="36" s="1"/>
  <c r="O446" i="36" s="1"/>
  <c r="M263" i="36"/>
  <c r="N263" i="36" s="1"/>
  <c r="O263" i="36" s="1"/>
  <c r="L129" i="36"/>
  <c r="L187" i="36"/>
  <c r="M198" i="36"/>
  <c r="N198" i="36" s="1"/>
  <c r="O198" i="36" s="1"/>
  <c r="M228" i="36"/>
  <c r="N228" i="36" s="1"/>
  <c r="O228" i="36" s="1"/>
  <c r="L222" i="36"/>
  <c r="L251" i="36"/>
  <c r="M239" i="36"/>
  <c r="N239" i="36" s="1"/>
  <c r="O239" i="36" s="1"/>
  <c r="L213" i="36"/>
  <c r="L113" i="36"/>
  <c r="M180" i="36"/>
  <c r="N180" i="36" s="1"/>
  <c r="O180" i="36" s="1"/>
  <c r="M134" i="36"/>
  <c r="N134" i="36" s="1"/>
  <c r="O134" i="36" s="1"/>
  <c r="L237" i="36"/>
  <c r="M221" i="36"/>
  <c r="N221" i="36" s="1"/>
  <c r="O221" i="36" s="1"/>
  <c r="M200" i="36"/>
  <c r="N200" i="36" s="1"/>
  <c r="O200" i="36" s="1"/>
  <c r="M196" i="36"/>
  <c r="N196" i="36" s="1"/>
  <c r="O196" i="36" s="1"/>
  <c r="M224" i="36"/>
  <c r="N224" i="36" s="1"/>
  <c r="O224" i="36" s="1"/>
  <c r="L369" i="36"/>
  <c r="L104" i="36"/>
  <c r="M220" i="36"/>
  <c r="N220" i="36" s="1"/>
  <c r="O220" i="36" s="1"/>
  <c r="M164" i="36"/>
  <c r="N164" i="36" s="1"/>
  <c r="O164" i="36" s="1"/>
  <c r="L111" i="36"/>
  <c r="L288" i="36"/>
  <c r="M158" i="36"/>
  <c r="N158" i="36" s="1"/>
  <c r="O158" i="36" s="1"/>
  <c r="L123" i="36"/>
  <c r="M243" i="36"/>
  <c r="N243" i="36" s="1"/>
  <c r="O243" i="36" s="1"/>
  <c r="L323" i="36"/>
  <c r="L303" i="36"/>
  <c r="L361" i="36"/>
  <c r="M371" i="36"/>
  <c r="N371" i="36" s="1"/>
  <c r="O371" i="36" s="1"/>
  <c r="L328" i="36"/>
  <c r="M452" i="36"/>
  <c r="N452" i="36" s="1"/>
  <c r="O452" i="36" s="1"/>
  <c r="M259" i="36"/>
  <c r="N259" i="36" s="1"/>
  <c r="O259" i="36" s="1"/>
  <c r="M231" i="36"/>
  <c r="N231" i="36" s="1"/>
  <c r="O231" i="36" s="1"/>
  <c r="M223" i="36"/>
  <c r="N223" i="36" s="1"/>
  <c r="O223" i="36" s="1"/>
  <c r="M209" i="36"/>
  <c r="N209" i="36" s="1"/>
  <c r="O209" i="36" s="1"/>
  <c r="L193" i="36"/>
  <c r="M238" i="36"/>
  <c r="N238" i="36" s="1"/>
  <c r="O238" i="36" s="1"/>
  <c r="M230" i="36"/>
  <c r="N230" i="36" s="1"/>
  <c r="O230" i="36" s="1"/>
  <c r="M227" i="36"/>
  <c r="N227" i="36" s="1"/>
  <c r="O227" i="36" s="1"/>
  <c r="L348" i="36"/>
  <c r="M257" i="36"/>
  <c r="N257" i="36" s="1"/>
  <c r="O257" i="36" s="1"/>
  <c r="L183" i="36"/>
  <c r="L177" i="36"/>
  <c r="L171" i="36"/>
  <c r="L153" i="36"/>
  <c r="L149" i="36"/>
  <c r="L135" i="36"/>
  <c r="L280" i="36"/>
  <c r="L224" i="36"/>
  <c r="L184" i="36"/>
  <c r="L152" i="36"/>
  <c r="L270" i="36"/>
  <c r="M262" i="36"/>
  <c r="N262" i="36" s="1"/>
  <c r="O262" i="36" s="1"/>
  <c r="L234" i="36"/>
  <c r="L210" i="36"/>
  <c r="M186" i="36"/>
  <c r="N186" i="36" s="1"/>
  <c r="O186" i="36" s="1"/>
  <c r="L170" i="36"/>
  <c r="L162" i="36"/>
  <c r="M131" i="36"/>
  <c r="N131" i="36" s="1"/>
  <c r="O131" i="36" s="1"/>
  <c r="M504" i="36"/>
  <c r="N504" i="36" s="1"/>
  <c r="O504" i="36" s="1"/>
  <c r="M267" i="36"/>
  <c r="N267" i="36" s="1"/>
  <c r="O267" i="36" s="1"/>
  <c r="M362" i="36"/>
  <c r="N362" i="36" s="1"/>
  <c r="O362" i="36" s="1"/>
  <c r="L190" i="36"/>
  <c r="L94" i="36"/>
  <c r="M201" i="36"/>
  <c r="N201" i="36" s="1"/>
  <c r="O201" i="36" s="1"/>
  <c r="L233" i="36"/>
  <c r="L101" i="36"/>
  <c r="M226" i="36"/>
  <c r="N226" i="36" s="1"/>
  <c r="O226" i="36" s="1"/>
  <c r="L211" i="36"/>
  <c r="M199" i="36"/>
  <c r="N199" i="36" s="1"/>
  <c r="O199" i="36" s="1"/>
  <c r="M191" i="36"/>
  <c r="N191" i="36" s="1"/>
  <c r="O191" i="36" s="1"/>
  <c r="L236" i="36"/>
  <c r="L188" i="36"/>
  <c r="M367" i="36"/>
  <c r="N367" i="36" s="1"/>
  <c r="O367" i="36" s="1"/>
  <c r="M240" i="36"/>
  <c r="N240" i="36" s="1"/>
  <c r="O240" i="36" s="1"/>
  <c r="M232" i="36"/>
  <c r="N232" i="36" s="1"/>
  <c r="O232" i="36" s="1"/>
  <c r="M194" i="36"/>
  <c r="N194" i="36" s="1"/>
  <c r="O194" i="36" s="1"/>
  <c r="L125" i="36"/>
  <c r="L197" i="36"/>
  <c r="L155" i="36"/>
  <c r="L126" i="36"/>
  <c r="L127" i="36"/>
  <c r="L205" i="36"/>
  <c r="L139" i="36"/>
  <c r="L494" i="36"/>
  <c r="M335" i="36"/>
  <c r="N335" i="36" s="1"/>
  <c r="O335" i="36" s="1"/>
  <c r="M370" i="36"/>
  <c r="N370" i="36" s="1"/>
  <c r="O370" i="36" s="1"/>
  <c r="M290" i="36"/>
  <c r="N290" i="36" s="1"/>
  <c r="O290" i="36" s="1"/>
  <c r="L79" i="36"/>
  <c r="M303" i="36"/>
  <c r="N303" i="36" s="1"/>
  <c r="O303" i="36" s="1"/>
  <c r="L279" i="36"/>
  <c r="M255" i="36"/>
  <c r="N255" i="36" s="1"/>
  <c r="O255" i="36" s="1"/>
  <c r="L228" i="36"/>
  <c r="L206" i="36"/>
  <c r="L198" i="36"/>
  <c r="M229" i="36"/>
  <c r="N229" i="36" s="1"/>
  <c r="O229" i="36" s="1"/>
  <c r="M237" i="36"/>
  <c r="N237" i="36" s="1"/>
  <c r="O237" i="36" s="1"/>
  <c r="L207" i="36"/>
  <c r="L196" i="36"/>
  <c r="M192" i="36"/>
  <c r="N192" i="36" s="1"/>
  <c r="O192" i="36" s="1"/>
  <c r="G60" i="35"/>
  <c r="G62" i="35"/>
  <c r="I73" i="35"/>
  <c r="I75" i="35"/>
  <c r="I77" i="35"/>
  <c r="I79" i="35"/>
  <c r="I81" i="35"/>
  <c r="K252" i="35"/>
  <c r="K332" i="35"/>
  <c r="G359" i="35"/>
  <c r="G58" i="35"/>
  <c r="I65" i="35"/>
  <c r="I69" i="35"/>
  <c r="K280" i="35"/>
  <c r="L280" i="35" s="1"/>
  <c r="K330" i="35"/>
  <c r="K385" i="35"/>
  <c r="I56" i="35"/>
  <c r="G59" i="35"/>
  <c r="I60" i="35"/>
  <c r="G63" i="35"/>
  <c r="I64" i="35"/>
  <c r="G67" i="35"/>
  <c r="G71" i="35"/>
  <c r="I72" i="35"/>
  <c r="K73" i="35"/>
  <c r="K74" i="35"/>
  <c r="L74" i="35" s="1"/>
  <c r="K75" i="35"/>
  <c r="K76" i="35"/>
  <c r="M76" i="35" s="1"/>
  <c r="N76" i="35" s="1"/>
  <c r="O76" i="35" s="1"/>
  <c r="K77" i="35"/>
  <c r="K78" i="35"/>
  <c r="K79" i="35"/>
  <c r="K80" i="35"/>
  <c r="K81" i="35"/>
  <c r="K133" i="35"/>
  <c r="K282" i="35"/>
  <c r="K424" i="35"/>
  <c r="I59" i="35"/>
  <c r="L59" i="35" s="1"/>
  <c r="I63" i="35"/>
  <c r="I67" i="35"/>
  <c r="I71" i="35"/>
  <c r="G57" i="35"/>
  <c r="I58" i="35"/>
  <c r="G61" i="35"/>
  <c r="I62" i="35"/>
  <c r="G65" i="35"/>
  <c r="I66" i="35"/>
  <c r="G69" i="35"/>
  <c r="I70" i="35"/>
  <c r="G82" i="35"/>
  <c r="K262" i="35"/>
  <c r="L262" i="35" s="1"/>
  <c r="G330" i="35"/>
  <c r="G332" i="35"/>
  <c r="K359" i="35"/>
  <c r="K503" i="35"/>
  <c r="L366" i="36"/>
  <c r="M361" i="36"/>
  <c r="N361" i="36" s="1"/>
  <c r="O361" i="36" s="1"/>
  <c r="L267" i="36"/>
  <c r="L259" i="36"/>
  <c r="L223" i="36"/>
  <c r="L209" i="36"/>
  <c r="L191" i="36"/>
  <c r="L163" i="36"/>
  <c r="L240" i="36"/>
  <c r="L232" i="36"/>
  <c r="L144" i="36"/>
  <c r="L194" i="36"/>
  <c r="L178" i="36"/>
  <c r="M94" i="36"/>
  <c r="N94" i="36" s="1"/>
  <c r="O94" i="36" s="1"/>
  <c r="M494" i="36"/>
  <c r="N494" i="36" s="1"/>
  <c r="O494" i="36" s="1"/>
  <c r="M323" i="36"/>
  <c r="N323" i="36" s="1"/>
  <c r="O323" i="36" s="1"/>
  <c r="M500" i="36"/>
  <c r="N500" i="36" s="1"/>
  <c r="O500" i="36" s="1"/>
  <c r="L440" i="36"/>
  <c r="M436" i="36"/>
  <c r="N436" i="36" s="1"/>
  <c r="O436" i="36" s="1"/>
  <c r="L362" i="36"/>
  <c r="L367" i="36"/>
  <c r="L249" i="36"/>
  <c r="L229" i="36"/>
  <c r="L201" i="36"/>
  <c r="L179" i="36"/>
  <c r="L175" i="36"/>
  <c r="L145" i="36"/>
  <c r="L141" i="36"/>
  <c r="L96" i="36"/>
  <c r="L452" i="36"/>
  <c r="M344" i="36"/>
  <c r="N344" i="36" s="1"/>
  <c r="O344" i="36" s="1"/>
  <c r="M276" i="36"/>
  <c r="N276" i="36" s="1"/>
  <c r="O276" i="36" s="1"/>
  <c r="L226" i="36"/>
  <c r="M461" i="36"/>
  <c r="N461" i="36" s="1"/>
  <c r="O461" i="36" s="1"/>
  <c r="M101" i="36"/>
  <c r="N101" i="36" s="1"/>
  <c r="O101" i="36" s="1"/>
  <c r="L506" i="36"/>
  <c r="M457" i="36"/>
  <c r="N457" i="36" s="1"/>
  <c r="O457" i="36" s="1"/>
  <c r="M354" i="36"/>
  <c r="N354" i="36" s="1"/>
  <c r="O354" i="36" s="1"/>
  <c r="M321" i="36"/>
  <c r="N321" i="36" s="1"/>
  <c r="O321" i="36" s="1"/>
  <c r="M281" i="36"/>
  <c r="N281" i="36" s="1"/>
  <c r="O281" i="36" s="1"/>
  <c r="L85" i="36"/>
  <c r="M219" i="36"/>
  <c r="N219" i="36" s="1"/>
  <c r="O219" i="36" s="1"/>
  <c r="M225" i="36"/>
  <c r="N225" i="36" s="1"/>
  <c r="O225" i="36" s="1"/>
  <c r="M233" i="36"/>
  <c r="N233" i="36" s="1"/>
  <c r="O233" i="36" s="1"/>
  <c r="M203" i="36"/>
  <c r="N203" i="36" s="1"/>
  <c r="O203" i="36" s="1"/>
  <c r="M195" i="36"/>
  <c r="N195" i="36" s="1"/>
  <c r="O195" i="36" s="1"/>
  <c r="M187" i="36"/>
  <c r="N187" i="36" s="1"/>
  <c r="O187" i="36" s="1"/>
  <c r="L355" i="36"/>
  <c r="L287" i="36"/>
  <c r="L116" i="36"/>
  <c r="L92" i="36"/>
  <c r="M264" i="36"/>
  <c r="N264" i="36" s="1"/>
  <c r="O264" i="36" s="1"/>
  <c r="M115" i="36"/>
  <c r="N115" i="36" s="1"/>
  <c r="O115" i="36" s="1"/>
  <c r="L442" i="36"/>
  <c r="M438" i="36"/>
  <c r="N438" i="36" s="1"/>
  <c r="O438" i="36" s="1"/>
  <c r="M128" i="36"/>
  <c r="N128" i="36" s="1"/>
  <c r="O128" i="36" s="1"/>
  <c r="M86" i="36"/>
  <c r="N86" i="36" s="1"/>
  <c r="O86" i="36" s="1"/>
  <c r="M299" i="36"/>
  <c r="N299" i="36" s="1"/>
  <c r="O299" i="36" s="1"/>
  <c r="M84" i="36"/>
  <c r="N84" i="36" s="1"/>
  <c r="O84" i="36" s="1"/>
  <c r="L345" i="36"/>
  <c r="L87" i="36"/>
  <c r="M492" i="36"/>
  <c r="N492" i="36" s="1"/>
  <c r="O492" i="36" s="1"/>
  <c r="M336" i="36"/>
  <c r="N336" i="36" s="1"/>
  <c r="O336" i="36" s="1"/>
  <c r="L306" i="36"/>
  <c r="M283" i="36"/>
  <c r="N283" i="36" s="1"/>
  <c r="O283" i="36" s="1"/>
  <c r="L275" i="36"/>
  <c r="M125" i="36"/>
  <c r="N125" i="36" s="1"/>
  <c r="O125" i="36" s="1"/>
  <c r="L448" i="36"/>
  <c r="L454" i="36"/>
  <c r="M289" i="36"/>
  <c r="N289" i="36" s="1"/>
  <c r="O289" i="36" s="1"/>
  <c r="M352" i="36"/>
  <c r="N352" i="36" s="1"/>
  <c r="O352" i="36" s="1"/>
  <c r="M122" i="36"/>
  <c r="N122" i="36" s="1"/>
  <c r="O122" i="36" s="1"/>
  <c r="M306" i="36"/>
  <c r="N306" i="36" s="1"/>
  <c r="O306" i="36" s="1"/>
  <c r="M442" i="36"/>
  <c r="N442" i="36" s="1"/>
  <c r="O442" i="36" s="1"/>
  <c r="M337" i="36"/>
  <c r="N337" i="36" s="1"/>
  <c r="O337" i="36" s="1"/>
  <c r="M307" i="36"/>
  <c r="N307" i="36" s="1"/>
  <c r="O307" i="36" s="1"/>
  <c r="L450" i="36"/>
  <c r="L335" i="36"/>
  <c r="L305" i="36"/>
  <c r="L370" i="36"/>
  <c r="M112" i="36"/>
  <c r="N112" i="36" s="1"/>
  <c r="O112" i="36" s="1"/>
  <c r="L243" i="36"/>
  <c r="M129" i="36"/>
  <c r="N129" i="36" s="1"/>
  <c r="O129" i="36" s="1"/>
  <c r="L347" i="36"/>
  <c r="L235" i="36"/>
  <c r="L227" i="36"/>
  <c r="L219" i="36"/>
  <c r="L203" i="36"/>
  <c r="L195" i="36"/>
  <c r="L117" i="36"/>
  <c r="L86" i="36"/>
  <c r="M127" i="36"/>
  <c r="N127" i="36" s="1"/>
  <c r="O127" i="36" s="1"/>
  <c r="M502" i="36"/>
  <c r="N502" i="36" s="1"/>
  <c r="O502" i="36" s="1"/>
  <c r="L273" i="36"/>
  <c r="M353" i="36"/>
  <c r="N353" i="36" s="1"/>
  <c r="O353" i="36" s="1"/>
  <c r="L51" i="35"/>
  <c r="L55" i="35"/>
  <c r="L277" i="36"/>
  <c r="M277" i="36"/>
  <c r="N277" i="36" s="1"/>
  <c r="O277" i="36" s="1"/>
  <c r="M119" i="36"/>
  <c r="N119" i="36" s="1"/>
  <c r="O119" i="36" s="1"/>
  <c r="L119" i="36"/>
  <c r="L312" i="36"/>
  <c r="M312" i="36"/>
  <c r="N312" i="36" s="1"/>
  <c r="O312" i="36" s="1"/>
  <c r="L368" i="36"/>
  <c r="M368" i="36"/>
  <c r="N368" i="36" s="1"/>
  <c r="O368" i="36" s="1"/>
  <c r="M327" i="36"/>
  <c r="N327" i="36" s="1"/>
  <c r="O327" i="36" s="1"/>
  <c r="L327" i="36"/>
  <c r="L319" i="36"/>
  <c r="M319" i="36"/>
  <c r="N319" i="36" s="1"/>
  <c r="O319" i="36" s="1"/>
  <c r="L490" i="36"/>
  <c r="M490" i="36"/>
  <c r="N490" i="36" s="1"/>
  <c r="O490" i="36" s="1"/>
  <c r="G11" i="35"/>
  <c r="G15" i="35"/>
  <c r="G19" i="35"/>
  <c r="G23" i="35"/>
  <c r="G27" i="35"/>
  <c r="K83" i="35"/>
  <c r="I83" i="35"/>
  <c r="K85" i="35"/>
  <c r="I85" i="35"/>
  <c r="K87" i="35"/>
  <c r="I87" i="35"/>
  <c r="K89" i="35"/>
  <c r="I89" i="35"/>
  <c r="K91" i="35"/>
  <c r="I91" i="35"/>
  <c r="K93" i="35"/>
  <c r="I93" i="35"/>
  <c r="K95" i="35"/>
  <c r="I95" i="35"/>
  <c r="K97" i="35"/>
  <c r="I97" i="35"/>
  <c r="K99" i="35"/>
  <c r="I99" i="35"/>
  <c r="K101" i="35"/>
  <c r="I101" i="35"/>
  <c r="K103" i="35"/>
  <c r="I103" i="35"/>
  <c r="K105" i="35"/>
  <c r="I105" i="35"/>
  <c r="K107" i="35"/>
  <c r="I107" i="35"/>
  <c r="K109" i="35"/>
  <c r="I109" i="35"/>
  <c r="K111" i="35"/>
  <c r="I111" i="35"/>
  <c r="K113" i="35"/>
  <c r="I113" i="35"/>
  <c r="K115" i="35"/>
  <c r="I115" i="35"/>
  <c r="K117" i="35"/>
  <c r="I117" i="35"/>
  <c r="K119" i="35"/>
  <c r="I119" i="35"/>
  <c r="K121" i="35"/>
  <c r="I121" i="35"/>
  <c r="K123" i="35"/>
  <c r="I123" i="35"/>
  <c r="K125" i="35"/>
  <c r="I125" i="35"/>
  <c r="K127" i="35"/>
  <c r="I127" i="35"/>
  <c r="G129" i="35"/>
  <c r="K129" i="35"/>
  <c r="I448" i="35"/>
  <c r="K448" i="35"/>
  <c r="G448" i="35"/>
  <c r="L446" i="36"/>
  <c r="L263" i="36"/>
  <c r="L336" i="36"/>
  <c r="M313" i="36"/>
  <c r="N313" i="36" s="1"/>
  <c r="O313" i="36" s="1"/>
  <c r="L313" i="36"/>
  <c r="L282" i="36"/>
  <c r="M282" i="36"/>
  <c r="N282" i="36" s="1"/>
  <c r="O282" i="36" s="1"/>
  <c r="L98" i="36"/>
  <c r="M98" i="36"/>
  <c r="N98" i="36" s="1"/>
  <c r="O98" i="36" s="1"/>
  <c r="M363" i="36"/>
  <c r="N363" i="36" s="1"/>
  <c r="O363" i="36" s="1"/>
  <c r="L363" i="36"/>
  <c r="L130" i="36"/>
  <c r="M130" i="36"/>
  <c r="N130" i="36" s="1"/>
  <c r="O130" i="36" s="1"/>
  <c r="M100" i="36"/>
  <c r="N100" i="36" s="1"/>
  <c r="O100" i="36" s="1"/>
  <c r="L100" i="36"/>
  <c r="M360" i="36"/>
  <c r="N360" i="36" s="1"/>
  <c r="O360" i="36" s="1"/>
  <c r="L360" i="36"/>
  <c r="L39" i="35"/>
  <c r="L49" i="35"/>
  <c r="L314" i="36"/>
  <c r="M314" i="36"/>
  <c r="N314" i="36" s="1"/>
  <c r="O314" i="36" s="1"/>
  <c r="L78" i="36"/>
  <c r="M78" i="36"/>
  <c r="N78" i="36" s="1"/>
  <c r="O78" i="36" s="1"/>
  <c r="L296" i="36"/>
  <c r="M296" i="36"/>
  <c r="N296" i="36" s="1"/>
  <c r="O296" i="36" s="1"/>
  <c r="L359" i="36"/>
  <c r="M359" i="36"/>
  <c r="N359" i="36" s="1"/>
  <c r="O359" i="36" s="1"/>
  <c r="M271" i="36"/>
  <c r="N271" i="36" s="1"/>
  <c r="O271" i="36" s="1"/>
  <c r="L271" i="36"/>
  <c r="M432" i="36"/>
  <c r="N432" i="36" s="1"/>
  <c r="O432" i="36" s="1"/>
  <c r="L432" i="36"/>
  <c r="L189" i="36"/>
  <c r="L108" i="36"/>
  <c r="M108" i="36"/>
  <c r="N108" i="36" s="1"/>
  <c r="O108" i="36" s="1"/>
  <c r="G83" i="35"/>
  <c r="G85" i="35"/>
  <c r="G87" i="35"/>
  <c r="G89" i="35"/>
  <c r="G91" i="35"/>
  <c r="G93" i="35"/>
  <c r="G95" i="35"/>
  <c r="G97" i="35"/>
  <c r="G99" i="35"/>
  <c r="G101" i="35"/>
  <c r="G103" i="35"/>
  <c r="G105" i="35"/>
  <c r="G107" i="35"/>
  <c r="G109" i="35"/>
  <c r="G111" i="35"/>
  <c r="G113" i="35"/>
  <c r="G115" i="35"/>
  <c r="G117" i="35"/>
  <c r="G119" i="35"/>
  <c r="G121" i="35"/>
  <c r="G123" i="35"/>
  <c r="G125" i="35"/>
  <c r="G127" i="35"/>
  <c r="I129" i="35"/>
  <c r="I422" i="35"/>
  <c r="K422" i="35"/>
  <c r="L283" i="36"/>
  <c r="M82" i="36"/>
  <c r="N82" i="36" s="1"/>
  <c r="O82" i="36" s="1"/>
  <c r="M350" i="36"/>
  <c r="N350" i="36" s="1"/>
  <c r="O350" i="36" s="1"/>
  <c r="L350" i="36"/>
  <c r="M434" i="36"/>
  <c r="N434" i="36" s="1"/>
  <c r="O434" i="36" s="1"/>
  <c r="L434" i="36"/>
  <c r="L343" i="36"/>
  <c r="M343" i="36"/>
  <c r="N343" i="36" s="1"/>
  <c r="O343" i="36" s="1"/>
  <c r="L38" i="35"/>
  <c r="L44" i="35"/>
  <c r="L50" i="35"/>
  <c r="K84" i="35"/>
  <c r="I84" i="35"/>
  <c r="K86" i="35"/>
  <c r="I86" i="35"/>
  <c r="K88" i="35"/>
  <c r="I88" i="35"/>
  <c r="K90" i="35"/>
  <c r="I90" i="35"/>
  <c r="K92" i="35"/>
  <c r="I92" i="35"/>
  <c r="K94" i="35"/>
  <c r="I94" i="35"/>
  <c r="K96" i="35"/>
  <c r="I96" i="35"/>
  <c r="K98" i="35"/>
  <c r="I98" i="35"/>
  <c r="K100" i="35"/>
  <c r="I100" i="35"/>
  <c r="K102" i="35"/>
  <c r="I102" i="35"/>
  <c r="K104" i="35"/>
  <c r="I104" i="35"/>
  <c r="K106" i="35"/>
  <c r="I106" i="35"/>
  <c r="K108" i="35"/>
  <c r="I108" i="35"/>
  <c r="K110" i="35"/>
  <c r="I110" i="35"/>
  <c r="K112" i="35"/>
  <c r="I112" i="35"/>
  <c r="K114" i="35"/>
  <c r="I114" i="35"/>
  <c r="K116" i="35"/>
  <c r="I116" i="35"/>
  <c r="K118" i="35"/>
  <c r="I118" i="35"/>
  <c r="K120" i="35"/>
  <c r="I120" i="35"/>
  <c r="K122" i="35"/>
  <c r="I122" i="35"/>
  <c r="K124" i="35"/>
  <c r="I124" i="35"/>
  <c r="K126" i="35"/>
  <c r="I126" i="35"/>
  <c r="K128" i="35"/>
  <c r="I128" i="35"/>
  <c r="I430" i="35"/>
  <c r="K430" i="35"/>
  <c r="I446" i="35"/>
  <c r="K446" i="35"/>
  <c r="G446" i="35"/>
  <c r="I450" i="35"/>
  <c r="G450" i="35"/>
  <c r="M275" i="36"/>
  <c r="N275" i="36" s="1"/>
  <c r="O275" i="36" s="1"/>
  <c r="M189" i="36"/>
  <c r="N189" i="36" s="1"/>
  <c r="O189" i="36" s="1"/>
  <c r="L492" i="36"/>
  <c r="K138" i="35"/>
  <c r="I141" i="35"/>
  <c r="I158" i="35"/>
  <c r="I214" i="35"/>
  <c r="L214" i="35" s="1"/>
  <c r="G244" i="35"/>
  <c r="G246" i="35"/>
  <c r="K414" i="35"/>
  <c r="G434" i="35"/>
  <c r="G461" i="35"/>
  <c r="G487" i="35"/>
  <c r="G489" i="35"/>
  <c r="M309" i="36"/>
  <c r="N309" i="36" s="1"/>
  <c r="O309" i="36" s="1"/>
  <c r="M85" i="36"/>
  <c r="N85" i="36" s="1"/>
  <c r="O85" i="36" s="1"/>
  <c r="M79" i="36"/>
  <c r="N79" i="36" s="1"/>
  <c r="O79" i="36" s="1"/>
  <c r="M93" i="36"/>
  <c r="N93" i="36" s="1"/>
  <c r="O93" i="36" s="1"/>
  <c r="K134" i="35"/>
  <c r="I137" i="35"/>
  <c r="L137" i="35" s="1"/>
  <c r="K141" i="35"/>
  <c r="I166" i="35"/>
  <c r="I196" i="35"/>
  <c r="K244" i="35"/>
  <c r="K246" i="35"/>
  <c r="M246" i="35" s="1"/>
  <c r="N246" i="35" s="1"/>
  <c r="O246" i="35" s="1"/>
  <c r="G280" i="35"/>
  <c r="G282" i="35"/>
  <c r="G284" i="35"/>
  <c r="K434" i="35"/>
  <c r="G481" i="35"/>
  <c r="K487" i="35"/>
  <c r="G503" i="35"/>
  <c r="M468" i="36"/>
  <c r="N468" i="36" s="1"/>
  <c r="O468" i="36" s="1"/>
  <c r="M476" i="36"/>
  <c r="N476" i="36" s="1"/>
  <c r="O476" i="36" s="1"/>
  <c r="I132" i="35"/>
  <c r="I136" i="35"/>
  <c r="I140" i="35"/>
  <c r="G143" i="35"/>
  <c r="I216" i="35"/>
  <c r="K216" i="35"/>
  <c r="I234" i="35"/>
  <c r="G234" i="35"/>
  <c r="I300" i="35"/>
  <c r="K300" i="35"/>
  <c r="K316" i="35"/>
  <c r="I375" i="35"/>
  <c r="K375" i="35"/>
  <c r="G399" i="35"/>
  <c r="I455" i="35"/>
  <c r="K471" i="35"/>
  <c r="K495" i="35"/>
  <c r="M495" i="35" s="1"/>
  <c r="N495" i="35" s="1"/>
  <c r="O495" i="35" s="1"/>
  <c r="L284" i="36"/>
  <c r="L256" i="36"/>
  <c r="M256" i="36"/>
  <c r="N256" i="36" s="1"/>
  <c r="O256" i="36" s="1"/>
  <c r="M298" i="36"/>
  <c r="N298" i="36" s="1"/>
  <c r="O298" i="36" s="1"/>
  <c r="L298" i="36"/>
  <c r="M320" i="36"/>
  <c r="N320" i="36" s="1"/>
  <c r="O320" i="36" s="1"/>
  <c r="L320" i="36"/>
  <c r="M272" i="36"/>
  <c r="N272" i="36" s="1"/>
  <c r="O272" i="36" s="1"/>
  <c r="L272" i="36"/>
  <c r="M250" i="36"/>
  <c r="N250" i="36" s="1"/>
  <c r="O250" i="36" s="1"/>
  <c r="L250" i="36"/>
  <c r="M81" i="36"/>
  <c r="N81" i="36" s="1"/>
  <c r="O81" i="36" s="1"/>
  <c r="L81" i="36"/>
  <c r="M338" i="36"/>
  <c r="N338" i="36" s="1"/>
  <c r="O338" i="36" s="1"/>
  <c r="L338" i="36"/>
  <c r="K11" i="35"/>
  <c r="G14" i="35"/>
  <c r="K15" i="35"/>
  <c r="G18" i="35"/>
  <c r="K19" i="35"/>
  <c r="L19" i="35" s="1"/>
  <c r="G22" i="35"/>
  <c r="K23" i="35"/>
  <c r="G26" i="35"/>
  <c r="K27" i="35"/>
  <c r="I131" i="35"/>
  <c r="K132" i="35"/>
  <c r="I135" i="35"/>
  <c r="K136" i="35"/>
  <c r="I139" i="35"/>
  <c r="K140" i="35"/>
  <c r="K142" i="35"/>
  <c r="G142" i="35"/>
  <c r="I220" i="35"/>
  <c r="K220" i="35"/>
  <c r="G220" i="35"/>
  <c r="K234" i="35"/>
  <c r="I254" i="35"/>
  <c r="G254" i="35"/>
  <c r="I272" i="35"/>
  <c r="K272" i="35"/>
  <c r="I290" i="35"/>
  <c r="K290" i="35"/>
  <c r="G290" i="35"/>
  <c r="I338" i="35"/>
  <c r="K338" i="35"/>
  <c r="I408" i="35"/>
  <c r="K408" i="35"/>
  <c r="G442" i="35"/>
  <c r="M450" i="36"/>
  <c r="N450" i="36" s="1"/>
  <c r="O450" i="36" s="1"/>
  <c r="L354" i="36"/>
  <c r="L438" i="36"/>
  <c r="L299" i="36"/>
  <c r="L457" i="36"/>
  <c r="M345" i="36"/>
  <c r="N345" i="36" s="1"/>
  <c r="O345" i="36" s="1"/>
  <c r="M324" i="36"/>
  <c r="N324" i="36" s="1"/>
  <c r="O324" i="36" s="1"/>
  <c r="L308" i="36"/>
  <c r="M261" i="36"/>
  <c r="N261" i="36" s="1"/>
  <c r="O261" i="36" s="1"/>
  <c r="L128" i="36"/>
  <c r="L260" i="36"/>
  <c r="M90" i="36"/>
  <c r="N90" i="36" s="1"/>
  <c r="O90" i="36" s="1"/>
  <c r="M126" i="36"/>
  <c r="N126" i="36" s="1"/>
  <c r="O126" i="36" s="1"/>
  <c r="M466" i="36"/>
  <c r="N466" i="36" s="1"/>
  <c r="O466" i="36" s="1"/>
  <c r="M342" i="36"/>
  <c r="N342" i="36" s="1"/>
  <c r="O342" i="36" s="1"/>
  <c r="L342" i="36"/>
  <c r="M506" i="36"/>
  <c r="N506" i="36" s="1"/>
  <c r="O506" i="36" s="1"/>
  <c r="L107" i="36"/>
  <c r="M87" i="36"/>
  <c r="N87" i="36" s="1"/>
  <c r="O87" i="36" s="1"/>
  <c r="G13" i="35"/>
  <c r="K14" i="35"/>
  <c r="G17" i="35"/>
  <c r="K18" i="35"/>
  <c r="G21" i="35"/>
  <c r="K22" i="35"/>
  <c r="M22" i="35" s="1"/>
  <c r="N22" i="35" s="1"/>
  <c r="O22" i="35" s="1"/>
  <c r="G25" i="35"/>
  <c r="K26" i="35"/>
  <c r="I130" i="35"/>
  <c r="L130" i="35" s="1"/>
  <c r="K131" i="35"/>
  <c r="I134" i="35"/>
  <c r="K135" i="35"/>
  <c r="M135" i="35" s="1"/>
  <c r="N135" i="35" s="1"/>
  <c r="O135" i="35" s="1"/>
  <c r="I138" i="35"/>
  <c r="K139" i="35"/>
  <c r="I142" i="35"/>
  <c r="G147" i="35"/>
  <c r="I156" i="35"/>
  <c r="L156" i="35" s="1"/>
  <c r="I162" i="35"/>
  <c r="I242" i="35"/>
  <c r="K242" i="35"/>
  <c r="K254" i="35"/>
  <c r="I264" i="35"/>
  <c r="G264" i="35"/>
  <c r="G272" i="35"/>
  <c r="I298" i="35"/>
  <c r="K298" i="35"/>
  <c r="I302" i="35"/>
  <c r="K302" i="35"/>
  <c r="I312" i="35"/>
  <c r="G312" i="35"/>
  <c r="K312" i="35"/>
  <c r="I377" i="35"/>
  <c r="K377" i="35"/>
  <c r="I418" i="35"/>
  <c r="K418" i="35"/>
  <c r="I426" i="35"/>
  <c r="G426" i="35"/>
  <c r="K440" i="35"/>
  <c r="L440" i="35" s="1"/>
  <c r="K442" i="35"/>
  <c r="L442" i="35" s="1"/>
  <c r="I454" i="35"/>
  <c r="G454" i="35"/>
  <c r="K454" i="35"/>
  <c r="L295" i="36"/>
  <c r="L337" i="36"/>
  <c r="M305" i="36"/>
  <c r="N305" i="36" s="1"/>
  <c r="O305" i="36" s="1"/>
  <c r="M269" i="36"/>
  <c r="N269" i="36" s="1"/>
  <c r="O269" i="36" s="1"/>
  <c r="L245" i="36"/>
  <c r="M365" i="36"/>
  <c r="N365" i="36" s="1"/>
  <c r="O365" i="36" s="1"/>
  <c r="L349" i="36"/>
  <c r="L309" i="36"/>
  <c r="L274" i="36"/>
  <c r="M107" i="36"/>
  <c r="N107" i="36" s="1"/>
  <c r="O107" i="36" s="1"/>
  <c r="M488" i="36"/>
  <c r="N488" i="36" s="1"/>
  <c r="O488" i="36" s="1"/>
  <c r="M472" i="36"/>
  <c r="N472" i="36" s="1"/>
  <c r="O472" i="36" s="1"/>
  <c r="L459" i="36"/>
  <c r="L496" i="36"/>
  <c r="M330" i="36"/>
  <c r="N330" i="36" s="1"/>
  <c r="O330" i="36" s="1"/>
  <c r="L307" i="36"/>
  <c r="M95" i="36"/>
  <c r="N95" i="36" s="1"/>
  <c r="O95" i="36" s="1"/>
  <c r="L95" i="36"/>
  <c r="L83" i="36"/>
  <c r="M83" i="36"/>
  <c r="N83" i="36" s="1"/>
  <c r="O83" i="36" s="1"/>
  <c r="M329" i="36"/>
  <c r="N329" i="36" s="1"/>
  <c r="O329" i="36" s="1"/>
  <c r="L329" i="36"/>
  <c r="L311" i="36"/>
  <c r="L484" i="36"/>
  <c r="M484" i="36"/>
  <c r="N484" i="36" s="1"/>
  <c r="O484" i="36" s="1"/>
  <c r="M97" i="36"/>
  <c r="N97" i="36" s="1"/>
  <c r="O97" i="36" s="1"/>
  <c r="L97" i="36"/>
  <c r="M444" i="36"/>
  <c r="N444" i="36" s="1"/>
  <c r="O444" i="36" s="1"/>
  <c r="L444" i="36"/>
  <c r="M88" i="36"/>
  <c r="N88" i="36" s="1"/>
  <c r="O88" i="36" s="1"/>
  <c r="L88" i="36"/>
  <c r="K146" i="35"/>
  <c r="I146" i="35"/>
  <c r="K170" i="35"/>
  <c r="M170" i="35" s="1"/>
  <c r="N170" i="35" s="1"/>
  <c r="O170" i="35" s="1"/>
  <c r="G170" i="35"/>
  <c r="I226" i="35"/>
  <c r="K226" i="35"/>
  <c r="I236" i="35"/>
  <c r="L236" i="35" s="1"/>
  <c r="G236" i="35"/>
  <c r="I270" i="35"/>
  <c r="K270" i="35"/>
  <c r="I292" i="35"/>
  <c r="K292" i="35"/>
  <c r="I354" i="35"/>
  <c r="K354" i="35"/>
  <c r="I406" i="35"/>
  <c r="K406" i="35"/>
  <c r="I410" i="35"/>
  <c r="K410" i="35"/>
  <c r="I432" i="35"/>
  <c r="K432" i="35"/>
  <c r="M292" i="36"/>
  <c r="N292" i="36" s="1"/>
  <c r="O292" i="36" s="1"/>
  <c r="L292" i="36"/>
  <c r="I218" i="35"/>
  <c r="K218" i="35"/>
  <c r="I310" i="35"/>
  <c r="L310" i="35" s="1"/>
  <c r="G310" i="35"/>
  <c r="I326" i="35"/>
  <c r="K326" i="35"/>
  <c r="I391" i="35"/>
  <c r="G391" i="35"/>
  <c r="I416" i="35"/>
  <c r="K416" i="35"/>
  <c r="I438" i="35"/>
  <c r="K438" i="35"/>
  <c r="L318" i="36"/>
  <c r="L285" i="36"/>
  <c r="L316" i="36"/>
  <c r="M132" i="36"/>
  <c r="N132" i="36" s="1"/>
  <c r="O132" i="36" s="1"/>
  <c r="M109" i="36"/>
  <c r="N109" i="36" s="1"/>
  <c r="O109" i="36" s="1"/>
  <c r="M34" i="35"/>
  <c r="N34" i="35" s="1"/>
  <c r="O34" i="35" s="1"/>
  <c r="M38" i="35"/>
  <c r="N38" i="35" s="1"/>
  <c r="O38" i="35" s="1"/>
  <c r="M39" i="35"/>
  <c r="N39" i="35" s="1"/>
  <c r="O39" i="35" s="1"/>
  <c r="M49" i="35"/>
  <c r="N49" i="35" s="1"/>
  <c r="O49" i="35" s="1"/>
  <c r="M50" i="35"/>
  <c r="N50" i="35" s="1"/>
  <c r="O50" i="35" s="1"/>
  <c r="M54" i="35"/>
  <c r="N54" i="35" s="1"/>
  <c r="O54" i="35" s="1"/>
  <c r="M55" i="35"/>
  <c r="N55" i="35" s="1"/>
  <c r="O55" i="35" s="1"/>
  <c r="L474" i="36"/>
  <c r="L333" i="36"/>
  <c r="L301" i="36"/>
  <c r="L334" i="36"/>
  <c r="L302" i="36"/>
  <c r="L286" i="36"/>
  <c r="L252" i="36"/>
  <c r="M317" i="36"/>
  <c r="N317" i="36" s="1"/>
  <c r="O317" i="36" s="1"/>
  <c r="M285" i="36"/>
  <c r="N285" i="36" s="1"/>
  <c r="O285" i="36" s="1"/>
  <c r="L468" i="36"/>
  <c r="M455" i="36"/>
  <c r="N455" i="36" s="1"/>
  <c r="O455" i="36" s="1"/>
  <c r="L455" i="36"/>
  <c r="L476" i="36"/>
  <c r="M293" i="36"/>
  <c r="N293" i="36" s="1"/>
  <c r="O293" i="36" s="1"/>
  <c r="L244" i="36"/>
  <c r="M474" i="36"/>
  <c r="N474" i="36" s="1"/>
  <c r="O474" i="36" s="1"/>
  <c r="M340" i="36"/>
  <c r="N340" i="36" s="1"/>
  <c r="O340" i="36" s="1"/>
  <c r="M316" i="36"/>
  <c r="N316" i="36" s="1"/>
  <c r="O316" i="36" s="1"/>
  <c r="L357" i="36"/>
  <c r="L341" i="36"/>
  <c r="M268" i="36"/>
  <c r="N268" i="36" s="1"/>
  <c r="O268" i="36" s="1"/>
  <c r="M333" i="36"/>
  <c r="N333" i="36" s="1"/>
  <c r="O333" i="36" s="1"/>
  <c r="M301" i="36"/>
  <c r="N301" i="36" s="1"/>
  <c r="O301" i="36" s="1"/>
  <c r="L466" i="36"/>
  <c r="M318" i="36"/>
  <c r="N318" i="36" s="1"/>
  <c r="O318" i="36" s="1"/>
  <c r="M482" i="36"/>
  <c r="N482" i="36" s="1"/>
  <c r="O482" i="36" s="1"/>
  <c r="L358" i="36"/>
  <c r="L326" i="36"/>
  <c r="L310" i="36"/>
  <c r="L294" i="36"/>
  <c r="M480" i="36"/>
  <c r="N480" i="36" s="1"/>
  <c r="O480" i="36" s="1"/>
  <c r="M478" i="36"/>
  <c r="N478" i="36" s="1"/>
  <c r="O478" i="36" s="1"/>
  <c r="L478" i="36"/>
  <c r="M470" i="36"/>
  <c r="N470" i="36" s="1"/>
  <c r="O470" i="36" s="1"/>
  <c r="L470" i="36"/>
  <c r="L381" i="36"/>
  <c r="M381" i="36"/>
  <c r="N381" i="36" s="1"/>
  <c r="O381" i="36" s="1"/>
  <c r="L408" i="36"/>
  <c r="M408" i="36"/>
  <c r="N408" i="36" s="1"/>
  <c r="O408" i="36" s="1"/>
  <c r="M73" i="36"/>
  <c r="N73" i="36" s="1"/>
  <c r="O73" i="36" s="1"/>
  <c r="L73" i="36"/>
  <c r="M67" i="36"/>
  <c r="N67" i="36" s="1"/>
  <c r="O67" i="36" s="1"/>
  <c r="L67" i="36"/>
  <c r="M61" i="36"/>
  <c r="N61" i="36" s="1"/>
  <c r="O61" i="36" s="1"/>
  <c r="L61" i="36"/>
  <c r="M55" i="36"/>
  <c r="N55" i="36" s="1"/>
  <c r="O55" i="36" s="1"/>
  <c r="L55" i="36"/>
  <c r="M49" i="36"/>
  <c r="N49" i="36" s="1"/>
  <c r="O49" i="36" s="1"/>
  <c r="L49" i="36"/>
  <c r="M43" i="36"/>
  <c r="N43" i="36" s="1"/>
  <c r="O43" i="36" s="1"/>
  <c r="L43" i="36"/>
  <c r="M39" i="36"/>
  <c r="N39" i="36" s="1"/>
  <c r="O39" i="36" s="1"/>
  <c r="L39" i="36"/>
  <c r="M35" i="36"/>
  <c r="N35" i="36" s="1"/>
  <c r="O35" i="36" s="1"/>
  <c r="L35" i="36"/>
  <c r="M33" i="36"/>
  <c r="N33" i="36" s="1"/>
  <c r="O33" i="36" s="1"/>
  <c r="L33" i="36"/>
  <c r="M29" i="36"/>
  <c r="N29" i="36" s="1"/>
  <c r="O29" i="36" s="1"/>
  <c r="L29" i="36"/>
  <c r="M27" i="36"/>
  <c r="N27" i="36" s="1"/>
  <c r="O27" i="36" s="1"/>
  <c r="L27" i="36"/>
  <c r="M25" i="36"/>
  <c r="N25" i="36" s="1"/>
  <c r="O25" i="36" s="1"/>
  <c r="L25" i="36"/>
  <c r="M23" i="36"/>
  <c r="N23" i="36" s="1"/>
  <c r="O23" i="36" s="1"/>
  <c r="L23" i="36"/>
  <c r="M21" i="36"/>
  <c r="N21" i="36" s="1"/>
  <c r="O21" i="36" s="1"/>
  <c r="L21" i="36"/>
  <c r="M19" i="36"/>
  <c r="N19" i="36" s="1"/>
  <c r="O19" i="36" s="1"/>
  <c r="L19" i="36"/>
  <c r="M17" i="36"/>
  <c r="N17" i="36" s="1"/>
  <c r="O17" i="36" s="1"/>
  <c r="L17" i="36"/>
  <c r="M15" i="36"/>
  <c r="N15" i="36" s="1"/>
  <c r="O15" i="36" s="1"/>
  <c r="L15" i="36"/>
  <c r="M13" i="36"/>
  <c r="N13" i="36" s="1"/>
  <c r="O13" i="36" s="1"/>
  <c r="L13" i="36"/>
  <c r="M11" i="36"/>
  <c r="N11" i="36" s="1"/>
  <c r="O11" i="36" s="1"/>
  <c r="L11" i="36"/>
  <c r="L499" i="36"/>
  <c r="M499" i="36"/>
  <c r="N499" i="36" s="1"/>
  <c r="O499" i="36" s="1"/>
  <c r="L467" i="36"/>
  <c r="M467" i="36"/>
  <c r="N467" i="36" s="1"/>
  <c r="O467" i="36" s="1"/>
  <c r="L487" i="36"/>
  <c r="M487" i="36"/>
  <c r="N487" i="36" s="1"/>
  <c r="O487" i="36" s="1"/>
  <c r="M460" i="36"/>
  <c r="N460" i="36" s="1"/>
  <c r="O460" i="36" s="1"/>
  <c r="L460" i="36"/>
  <c r="M443" i="36"/>
  <c r="N443" i="36" s="1"/>
  <c r="O443" i="36" s="1"/>
  <c r="L443" i="36"/>
  <c r="L414" i="36"/>
  <c r="M414" i="36"/>
  <c r="N414" i="36" s="1"/>
  <c r="O414" i="36" s="1"/>
  <c r="L398" i="36"/>
  <c r="M398" i="36"/>
  <c r="N398" i="36" s="1"/>
  <c r="O398" i="36" s="1"/>
  <c r="L374" i="36"/>
  <c r="M374" i="36"/>
  <c r="N374" i="36" s="1"/>
  <c r="O374" i="36" s="1"/>
  <c r="L465" i="36"/>
  <c r="M465" i="36"/>
  <c r="N465" i="36" s="1"/>
  <c r="O465" i="36" s="1"/>
  <c r="L409" i="36"/>
  <c r="M409" i="36"/>
  <c r="N409" i="36" s="1"/>
  <c r="O409" i="36" s="1"/>
  <c r="L421" i="36"/>
  <c r="M421" i="36"/>
  <c r="N421" i="36" s="1"/>
  <c r="O421" i="36" s="1"/>
  <c r="L489" i="36"/>
  <c r="M489" i="36"/>
  <c r="N489" i="36" s="1"/>
  <c r="O489" i="36" s="1"/>
  <c r="L453" i="36"/>
  <c r="M453" i="36"/>
  <c r="N453" i="36" s="1"/>
  <c r="O453" i="36" s="1"/>
  <c r="L435" i="36"/>
  <c r="M435" i="36"/>
  <c r="N435" i="36" s="1"/>
  <c r="O435" i="36" s="1"/>
  <c r="L427" i="36"/>
  <c r="M427" i="36"/>
  <c r="N427" i="36" s="1"/>
  <c r="O427" i="36" s="1"/>
  <c r="L419" i="36"/>
  <c r="M419" i="36"/>
  <c r="N419" i="36" s="1"/>
  <c r="O419" i="36" s="1"/>
  <c r="L411" i="36"/>
  <c r="M411" i="36"/>
  <c r="N411" i="36" s="1"/>
  <c r="O411" i="36" s="1"/>
  <c r="L395" i="36"/>
  <c r="M395" i="36"/>
  <c r="N395" i="36" s="1"/>
  <c r="O395" i="36" s="1"/>
  <c r="L387" i="36"/>
  <c r="M387" i="36"/>
  <c r="N387" i="36" s="1"/>
  <c r="O387" i="36" s="1"/>
  <c r="L379" i="36"/>
  <c r="M379" i="36"/>
  <c r="N379" i="36" s="1"/>
  <c r="O379" i="36" s="1"/>
  <c r="L477" i="36"/>
  <c r="M477" i="36"/>
  <c r="N477" i="36" s="1"/>
  <c r="O477" i="36" s="1"/>
  <c r="L429" i="36"/>
  <c r="M429" i="36"/>
  <c r="N429" i="36" s="1"/>
  <c r="O429" i="36" s="1"/>
  <c r="L416" i="36"/>
  <c r="M416" i="36"/>
  <c r="N416" i="36" s="1"/>
  <c r="O416" i="36" s="1"/>
  <c r="L397" i="36"/>
  <c r="M397" i="36"/>
  <c r="N397" i="36" s="1"/>
  <c r="O397" i="36" s="1"/>
  <c r="L384" i="36"/>
  <c r="M384" i="36"/>
  <c r="N384" i="36" s="1"/>
  <c r="O384" i="36" s="1"/>
  <c r="L405" i="36"/>
  <c r="M405" i="36"/>
  <c r="N405" i="36" s="1"/>
  <c r="O405" i="36" s="1"/>
  <c r="L376" i="36"/>
  <c r="M376" i="36"/>
  <c r="N376" i="36" s="1"/>
  <c r="O376" i="36" s="1"/>
  <c r="L388" i="36"/>
  <c r="M388" i="36"/>
  <c r="N388" i="36" s="1"/>
  <c r="O388" i="36" s="1"/>
  <c r="M76" i="36"/>
  <c r="N76" i="36" s="1"/>
  <c r="O76" i="36" s="1"/>
  <c r="L76" i="36"/>
  <c r="M74" i="36"/>
  <c r="N74" i="36" s="1"/>
  <c r="O74" i="36" s="1"/>
  <c r="L74" i="36"/>
  <c r="M72" i="36"/>
  <c r="N72" i="36" s="1"/>
  <c r="O72" i="36" s="1"/>
  <c r="L72" i="36"/>
  <c r="M70" i="36"/>
  <c r="N70" i="36" s="1"/>
  <c r="O70" i="36" s="1"/>
  <c r="L70" i="36"/>
  <c r="M68" i="36"/>
  <c r="N68" i="36" s="1"/>
  <c r="O68" i="36" s="1"/>
  <c r="L68" i="36"/>
  <c r="M66" i="36"/>
  <c r="N66" i="36" s="1"/>
  <c r="O66" i="36" s="1"/>
  <c r="L66" i="36"/>
  <c r="M64" i="36"/>
  <c r="N64" i="36" s="1"/>
  <c r="O64" i="36" s="1"/>
  <c r="L64" i="36"/>
  <c r="M62" i="36"/>
  <c r="N62" i="36" s="1"/>
  <c r="O62" i="36" s="1"/>
  <c r="L62" i="36"/>
  <c r="M60" i="36"/>
  <c r="N60" i="36" s="1"/>
  <c r="O60" i="36" s="1"/>
  <c r="L60" i="36"/>
  <c r="M58" i="36"/>
  <c r="N58" i="36" s="1"/>
  <c r="O58" i="36" s="1"/>
  <c r="L58" i="36"/>
  <c r="M56" i="36"/>
  <c r="N56" i="36" s="1"/>
  <c r="O56" i="36" s="1"/>
  <c r="L56" i="36"/>
  <c r="M54" i="36"/>
  <c r="N54" i="36" s="1"/>
  <c r="O54" i="36" s="1"/>
  <c r="L54" i="36"/>
  <c r="M52" i="36"/>
  <c r="N52" i="36" s="1"/>
  <c r="O52" i="36" s="1"/>
  <c r="L52" i="36"/>
  <c r="M50" i="36"/>
  <c r="N50" i="36" s="1"/>
  <c r="O50" i="36" s="1"/>
  <c r="L50" i="36"/>
  <c r="M48" i="36"/>
  <c r="N48" i="36" s="1"/>
  <c r="O48" i="36" s="1"/>
  <c r="L48" i="36"/>
  <c r="M46" i="36"/>
  <c r="N46" i="36" s="1"/>
  <c r="O46" i="36" s="1"/>
  <c r="L46" i="36"/>
  <c r="M44" i="36"/>
  <c r="N44" i="36" s="1"/>
  <c r="O44" i="36" s="1"/>
  <c r="L44" i="36"/>
  <c r="M42" i="36"/>
  <c r="N42" i="36" s="1"/>
  <c r="O42" i="36" s="1"/>
  <c r="L42" i="36"/>
  <c r="M40" i="36"/>
  <c r="N40" i="36" s="1"/>
  <c r="O40" i="36" s="1"/>
  <c r="L40" i="36"/>
  <c r="M38" i="36"/>
  <c r="N38" i="36" s="1"/>
  <c r="O38" i="36" s="1"/>
  <c r="L38" i="36"/>
  <c r="M36" i="36"/>
  <c r="N36" i="36" s="1"/>
  <c r="O36" i="36" s="1"/>
  <c r="L36" i="36"/>
  <c r="M34" i="36"/>
  <c r="N34" i="36" s="1"/>
  <c r="O34" i="36" s="1"/>
  <c r="L34" i="36"/>
  <c r="M32" i="36"/>
  <c r="N32" i="36" s="1"/>
  <c r="O32" i="36" s="1"/>
  <c r="L32" i="36"/>
  <c r="M30" i="36"/>
  <c r="N30" i="36" s="1"/>
  <c r="O30" i="36" s="1"/>
  <c r="L30" i="36"/>
  <c r="M28" i="36"/>
  <c r="N28" i="36" s="1"/>
  <c r="O28" i="36" s="1"/>
  <c r="L28" i="36"/>
  <c r="M26" i="36"/>
  <c r="N26" i="36" s="1"/>
  <c r="O26" i="36" s="1"/>
  <c r="L26" i="36"/>
  <c r="M24" i="36"/>
  <c r="N24" i="36" s="1"/>
  <c r="O24" i="36" s="1"/>
  <c r="L24" i="36"/>
  <c r="M22" i="36"/>
  <c r="N22" i="36" s="1"/>
  <c r="O22" i="36" s="1"/>
  <c r="L22" i="36"/>
  <c r="M20" i="36"/>
  <c r="N20" i="36" s="1"/>
  <c r="O20" i="36" s="1"/>
  <c r="L20" i="36"/>
  <c r="M18" i="36"/>
  <c r="N18" i="36" s="1"/>
  <c r="O18" i="36" s="1"/>
  <c r="L18" i="36"/>
  <c r="M16" i="36"/>
  <c r="N16" i="36" s="1"/>
  <c r="O16" i="36" s="1"/>
  <c r="L16" i="36"/>
  <c r="M14" i="36"/>
  <c r="N14" i="36" s="1"/>
  <c r="O14" i="36" s="1"/>
  <c r="L14" i="36"/>
  <c r="M12" i="36"/>
  <c r="N12" i="36" s="1"/>
  <c r="O12" i="36" s="1"/>
  <c r="L12" i="36"/>
  <c r="L372" i="36"/>
  <c r="M372" i="36"/>
  <c r="N372" i="36" s="1"/>
  <c r="O372" i="36" s="1"/>
  <c r="L505" i="36"/>
  <c r="M505" i="36"/>
  <c r="N505" i="36" s="1"/>
  <c r="O505" i="36" s="1"/>
  <c r="L491" i="36"/>
  <c r="M491" i="36"/>
  <c r="N491" i="36" s="1"/>
  <c r="O491" i="36" s="1"/>
  <c r="L479" i="36"/>
  <c r="M479" i="36"/>
  <c r="N479" i="36" s="1"/>
  <c r="O479" i="36" s="1"/>
  <c r="L481" i="36"/>
  <c r="M481" i="36"/>
  <c r="N481" i="36" s="1"/>
  <c r="O481" i="36" s="1"/>
  <c r="M437" i="36"/>
  <c r="N437" i="36" s="1"/>
  <c r="O437" i="36" s="1"/>
  <c r="L437" i="36"/>
  <c r="M449" i="36"/>
  <c r="N449" i="36" s="1"/>
  <c r="O449" i="36" s="1"/>
  <c r="L449" i="36"/>
  <c r="L473" i="36"/>
  <c r="M473" i="36"/>
  <c r="N473" i="36" s="1"/>
  <c r="O473" i="36" s="1"/>
  <c r="L431" i="36"/>
  <c r="M431" i="36"/>
  <c r="N431" i="36" s="1"/>
  <c r="O431" i="36" s="1"/>
  <c r="L423" i="36"/>
  <c r="M423" i="36"/>
  <c r="N423" i="36" s="1"/>
  <c r="O423" i="36" s="1"/>
  <c r="L415" i="36"/>
  <c r="M415" i="36"/>
  <c r="N415" i="36" s="1"/>
  <c r="O415" i="36" s="1"/>
  <c r="L407" i="36"/>
  <c r="M407" i="36"/>
  <c r="N407" i="36" s="1"/>
  <c r="O407" i="36" s="1"/>
  <c r="L399" i="36"/>
  <c r="M399" i="36"/>
  <c r="N399" i="36" s="1"/>
  <c r="O399" i="36" s="1"/>
  <c r="L391" i="36"/>
  <c r="M391" i="36"/>
  <c r="N391" i="36" s="1"/>
  <c r="O391" i="36" s="1"/>
  <c r="L383" i="36"/>
  <c r="M383" i="36"/>
  <c r="N383" i="36" s="1"/>
  <c r="O383" i="36" s="1"/>
  <c r="L375" i="36"/>
  <c r="M375" i="36"/>
  <c r="N375" i="36" s="1"/>
  <c r="O375" i="36" s="1"/>
  <c r="M433" i="36"/>
  <c r="N433" i="36" s="1"/>
  <c r="O433" i="36" s="1"/>
  <c r="L433" i="36"/>
  <c r="L413" i="36"/>
  <c r="M413" i="36"/>
  <c r="N413" i="36" s="1"/>
  <c r="O413" i="36" s="1"/>
  <c r="L400" i="36"/>
  <c r="M400" i="36"/>
  <c r="N400" i="36" s="1"/>
  <c r="O400" i="36" s="1"/>
  <c r="L439" i="36"/>
  <c r="M439" i="36"/>
  <c r="N439" i="36" s="1"/>
  <c r="O439" i="36" s="1"/>
  <c r="L373" i="36"/>
  <c r="M373" i="36"/>
  <c r="N373" i="36" s="1"/>
  <c r="O373" i="36" s="1"/>
  <c r="L447" i="36"/>
  <c r="M447" i="36"/>
  <c r="N447" i="36" s="1"/>
  <c r="O447" i="36" s="1"/>
  <c r="L77" i="36"/>
  <c r="M77" i="36"/>
  <c r="N77" i="36" s="1"/>
  <c r="O77" i="36" s="1"/>
  <c r="M75" i="36"/>
  <c r="N75" i="36" s="1"/>
  <c r="O75" i="36" s="1"/>
  <c r="L75" i="36"/>
  <c r="M71" i="36"/>
  <c r="N71" i="36" s="1"/>
  <c r="O71" i="36" s="1"/>
  <c r="L71" i="36"/>
  <c r="M69" i="36"/>
  <c r="N69" i="36" s="1"/>
  <c r="O69" i="36" s="1"/>
  <c r="L69" i="36"/>
  <c r="M65" i="36"/>
  <c r="N65" i="36" s="1"/>
  <c r="O65" i="36" s="1"/>
  <c r="L65" i="36"/>
  <c r="M63" i="36"/>
  <c r="N63" i="36" s="1"/>
  <c r="O63" i="36" s="1"/>
  <c r="L63" i="36"/>
  <c r="M59" i="36"/>
  <c r="N59" i="36" s="1"/>
  <c r="O59" i="36" s="1"/>
  <c r="L59" i="36"/>
  <c r="M57" i="36"/>
  <c r="N57" i="36" s="1"/>
  <c r="O57" i="36" s="1"/>
  <c r="L57" i="36"/>
  <c r="M53" i="36"/>
  <c r="N53" i="36" s="1"/>
  <c r="O53" i="36" s="1"/>
  <c r="L53" i="36"/>
  <c r="M51" i="36"/>
  <c r="N51" i="36" s="1"/>
  <c r="O51" i="36" s="1"/>
  <c r="L51" i="36"/>
  <c r="M47" i="36"/>
  <c r="N47" i="36" s="1"/>
  <c r="O47" i="36" s="1"/>
  <c r="L47" i="36"/>
  <c r="M45" i="36"/>
  <c r="N45" i="36" s="1"/>
  <c r="O45" i="36" s="1"/>
  <c r="L45" i="36"/>
  <c r="M41" i="36"/>
  <c r="N41" i="36" s="1"/>
  <c r="O41" i="36" s="1"/>
  <c r="L41" i="36"/>
  <c r="M37" i="36"/>
  <c r="N37" i="36" s="1"/>
  <c r="O37" i="36" s="1"/>
  <c r="L37" i="36"/>
  <c r="M31" i="36"/>
  <c r="N31" i="36" s="1"/>
  <c r="O31" i="36" s="1"/>
  <c r="L31" i="36"/>
  <c r="L420" i="36"/>
  <c r="M420" i="36"/>
  <c r="N420" i="36" s="1"/>
  <c r="O420" i="36" s="1"/>
  <c r="L430" i="36"/>
  <c r="M430" i="36"/>
  <c r="N430" i="36" s="1"/>
  <c r="O430" i="36" s="1"/>
  <c r="L422" i="36"/>
  <c r="M422" i="36"/>
  <c r="N422" i="36" s="1"/>
  <c r="O422" i="36" s="1"/>
  <c r="L406" i="36"/>
  <c r="M406" i="36"/>
  <c r="N406" i="36" s="1"/>
  <c r="O406" i="36" s="1"/>
  <c r="L390" i="36"/>
  <c r="M390" i="36"/>
  <c r="N390" i="36" s="1"/>
  <c r="O390" i="36" s="1"/>
  <c r="L382" i="36"/>
  <c r="M382" i="36"/>
  <c r="N382" i="36" s="1"/>
  <c r="O382" i="36" s="1"/>
  <c r="M441" i="36"/>
  <c r="N441" i="36" s="1"/>
  <c r="O441" i="36" s="1"/>
  <c r="L441" i="36"/>
  <c r="L428" i="36"/>
  <c r="M428" i="36"/>
  <c r="N428" i="36" s="1"/>
  <c r="O428" i="36" s="1"/>
  <c r="L396" i="36"/>
  <c r="M396" i="36"/>
  <c r="N396" i="36" s="1"/>
  <c r="O396" i="36" s="1"/>
  <c r="L377" i="36"/>
  <c r="M377" i="36"/>
  <c r="N377" i="36" s="1"/>
  <c r="O377" i="36" s="1"/>
  <c r="M451" i="36"/>
  <c r="N451" i="36" s="1"/>
  <c r="O451" i="36" s="1"/>
  <c r="L451" i="36"/>
  <c r="L392" i="36"/>
  <c r="M392" i="36"/>
  <c r="N392" i="36" s="1"/>
  <c r="O392" i="36" s="1"/>
  <c r="M458" i="36"/>
  <c r="N458" i="36" s="1"/>
  <c r="O458" i="36" s="1"/>
  <c r="L458" i="36"/>
  <c r="L475" i="36"/>
  <c r="M475" i="36"/>
  <c r="N475" i="36" s="1"/>
  <c r="O475" i="36" s="1"/>
  <c r="M462" i="36"/>
  <c r="N462" i="36" s="1"/>
  <c r="O462" i="36" s="1"/>
  <c r="L462" i="36"/>
  <c r="L501" i="36"/>
  <c r="M501" i="36"/>
  <c r="N501" i="36" s="1"/>
  <c r="O501" i="36" s="1"/>
  <c r="L485" i="36"/>
  <c r="M485" i="36"/>
  <c r="N485" i="36" s="1"/>
  <c r="O485" i="36" s="1"/>
  <c r="L403" i="36"/>
  <c r="M403" i="36"/>
  <c r="N403" i="36" s="1"/>
  <c r="O403" i="36" s="1"/>
  <c r="M464" i="36"/>
  <c r="N464" i="36" s="1"/>
  <c r="O464" i="36" s="1"/>
  <c r="L464" i="36"/>
  <c r="L497" i="36"/>
  <c r="M497" i="36"/>
  <c r="N497" i="36" s="1"/>
  <c r="O497" i="36" s="1"/>
  <c r="L483" i="36"/>
  <c r="M483" i="36"/>
  <c r="N483" i="36" s="1"/>
  <c r="O483" i="36" s="1"/>
  <c r="L471" i="36"/>
  <c r="M471" i="36"/>
  <c r="N471" i="36" s="1"/>
  <c r="O471" i="36" s="1"/>
  <c r="L503" i="36"/>
  <c r="M503" i="36"/>
  <c r="N503" i="36" s="1"/>
  <c r="O503" i="36" s="1"/>
  <c r="M463" i="36"/>
  <c r="N463" i="36" s="1"/>
  <c r="O463" i="36" s="1"/>
  <c r="L463" i="36"/>
  <c r="L456" i="36"/>
  <c r="M456" i="36"/>
  <c r="N456" i="36" s="1"/>
  <c r="O456" i="36" s="1"/>
  <c r="L493" i="36"/>
  <c r="M493" i="36"/>
  <c r="N493" i="36" s="1"/>
  <c r="O493" i="36" s="1"/>
  <c r="L445" i="36"/>
  <c r="M445" i="36"/>
  <c r="N445" i="36" s="1"/>
  <c r="O445" i="36" s="1"/>
  <c r="L426" i="36"/>
  <c r="M426" i="36"/>
  <c r="N426" i="36" s="1"/>
  <c r="O426" i="36" s="1"/>
  <c r="L418" i="36"/>
  <c r="M418" i="36"/>
  <c r="N418" i="36" s="1"/>
  <c r="O418" i="36" s="1"/>
  <c r="L410" i="36"/>
  <c r="M410" i="36"/>
  <c r="N410" i="36" s="1"/>
  <c r="O410" i="36" s="1"/>
  <c r="L402" i="36"/>
  <c r="M402" i="36"/>
  <c r="N402" i="36" s="1"/>
  <c r="O402" i="36" s="1"/>
  <c r="L394" i="36"/>
  <c r="M394" i="36"/>
  <c r="N394" i="36" s="1"/>
  <c r="O394" i="36" s="1"/>
  <c r="L386" i="36"/>
  <c r="M386" i="36"/>
  <c r="N386" i="36" s="1"/>
  <c r="O386" i="36" s="1"/>
  <c r="L378" i="36"/>
  <c r="M378" i="36"/>
  <c r="N378" i="36" s="1"/>
  <c r="O378" i="36" s="1"/>
  <c r="L469" i="36"/>
  <c r="M469" i="36"/>
  <c r="N469" i="36" s="1"/>
  <c r="O469" i="36" s="1"/>
  <c r="L425" i="36"/>
  <c r="M425" i="36"/>
  <c r="N425" i="36" s="1"/>
  <c r="O425" i="36" s="1"/>
  <c r="L412" i="36"/>
  <c r="M412" i="36"/>
  <c r="N412" i="36" s="1"/>
  <c r="O412" i="36" s="1"/>
  <c r="L393" i="36"/>
  <c r="M393" i="36"/>
  <c r="N393" i="36" s="1"/>
  <c r="O393" i="36" s="1"/>
  <c r="L380" i="36"/>
  <c r="M380" i="36"/>
  <c r="N380" i="36" s="1"/>
  <c r="O380" i="36" s="1"/>
  <c r="L424" i="36"/>
  <c r="M424" i="36"/>
  <c r="N424" i="36" s="1"/>
  <c r="O424" i="36" s="1"/>
  <c r="L389" i="36"/>
  <c r="M389" i="36"/>
  <c r="N389" i="36" s="1"/>
  <c r="O389" i="36" s="1"/>
  <c r="L417" i="36"/>
  <c r="M417" i="36"/>
  <c r="N417" i="36" s="1"/>
  <c r="O417" i="36" s="1"/>
  <c r="L495" i="36"/>
  <c r="M495" i="36"/>
  <c r="N495" i="36" s="1"/>
  <c r="O495" i="36" s="1"/>
  <c r="L404" i="36"/>
  <c r="M404" i="36"/>
  <c r="N404" i="36" s="1"/>
  <c r="O404" i="36" s="1"/>
  <c r="L385" i="36"/>
  <c r="M385" i="36"/>
  <c r="N385" i="36" s="1"/>
  <c r="O385" i="36" s="1"/>
  <c r="L401" i="36"/>
  <c r="M401" i="36"/>
  <c r="N401" i="36" s="1"/>
  <c r="O401" i="36" s="1"/>
  <c r="I222" i="35"/>
  <c r="K222" i="35"/>
  <c r="I224" i="35"/>
  <c r="G224" i="35"/>
  <c r="I276" i="35"/>
  <c r="K276" i="35"/>
  <c r="I278" i="35"/>
  <c r="K278" i="35"/>
  <c r="G278" i="35"/>
  <c r="I304" i="35"/>
  <c r="K304" i="35"/>
  <c r="I318" i="35"/>
  <c r="K318" i="35"/>
  <c r="I324" i="35"/>
  <c r="K324" i="35"/>
  <c r="G324" i="35"/>
  <c r="I412" i="35"/>
  <c r="K412" i="35"/>
  <c r="G412" i="35"/>
  <c r="I428" i="35"/>
  <c r="K428" i="35"/>
  <c r="G428" i="35"/>
  <c r="I444" i="35"/>
  <c r="K444" i="35"/>
  <c r="G444" i="35"/>
  <c r="I174" i="35"/>
  <c r="I178" i="35"/>
  <c r="I182" i="35"/>
  <c r="I186" i="35"/>
  <c r="I194" i="35"/>
  <c r="I212" i="35"/>
  <c r="G222" i="35"/>
  <c r="I256" i="35"/>
  <c r="K256" i="35"/>
  <c r="G276" i="35"/>
  <c r="I308" i="35"/>
  <c r="K308" i="35"/>
  <c r="G308" i="35"/>
  <c r="I314" i="35"/>
  <c r="K314" i="35"/>
  <c r="G314" i="35"/>
  <c r="M57" i="35"/>
  <c r="N57" i="35" s="1"/>
  <c r="O57" i="35" s="1"/>
  <c r="G144" i="35"/>
  <c r="G145" i="35"/>
  <c r="I150" i="35"/>
  <c r="G154" i="35"/>
  <c r="I172" i="35"/>
  <c r="M172" i="35" s="1"/>
  <c r="N172" i="35" s="1"/>
  <c r="O172" i="35" s="1"/>
  <c r="I176" i="35"/>
  <c r="M176" i="35" s="1"/>
  <c r="N176" i="35" s="1"/>
  <c r="O176" i="35" s="1"/>
  <c r="I180" i="35"/>
  <c r="I184" i="35"/>
  <c r="I188" i="35"/>
  <c r="M188" i="35" s="1"/>
  <c r="N188" i="35" s="1"/>
  <c r="O188" i="35" s="1"/>
  <c r="I192" i="35"/>
  <c r="M192" i="35" s="1"/>
  <c r="N192" i="35" s="1"/>
  <c r="O192" i="35" s="1"/>
  <c r="G200" i="35"/>
  <c r="G202" i="35"/>
  <c r="G204" i="35"/>
  <c r="G206" i="35"/>
  <c r="G208" i="35"/>
  <c r="I210" i="35"/>
  <c r="G228" i="35"/>
  <c r="I230" i="35"/>
  <c r="K230" i="35"/>
  <c r="I232" i="35"/>
  <c r="G232" i="35"/>
  <c r="I238" i="35"/>
  <c r="K238" i="35"/>
  <c r="G256" i="35"/>
  <c r="I268" i="35"/>
  <c r="K268" i="35"/>
  <c r="G268" i="35"/>
  <c r="I288" i="35"/>
  <c r="K288" i="35"/>
  <c r="G288" i="35"/>
  <c r="I294" i="35"/>
  <c r="K294" i="35"/>
  <c r="I296" i="35"/>
  <c r="K296" i="35"/>
  <c r="G296" i="35"/>
  <c r="I322" i="35"/>
  <c r="K322" i="35"/>
  <c r="G322" i="35"/>
  <c r="I346" i="35"/>
  <c r="K346" i="35"/>
  <c r="G346" i="35"/>
  <c r="I367" i="35"/>
  <c r="K367" i="35"/>
  <c r="G367" i="35"/>
  <c r="I404" i="35"/>
  <c r="K404" i="35"/>
  <c r="G404" i="35"/>
  <c r="I420" i="35"/>
  <c r="K420" i="35"/>
  <c r="G420" i="35"/>
  <c r="I436" i="35"/>
  <c r="K436" i="35"/>
  <c r="G436" i="35"/>
  <c r="I152" i="35"/>
  <c r="I190" i="35"/>
  <c r="K224" i="35"/>
  <c r="I240" i="35"/>
  <c r="K240" i="35"/>
  <c r="G240" i="35"/>
  <c r="I258" i="35"/>
  <c r="K258" i="35"/>
  <c r="G258" i="35"/>
  <c r="I274" i="35"/>
  <c r="K274" i="35"/>
  <c r="G304" i="35"/>
  <c r="G318" i="35"/>
  <c r="I144" i="35"/>
  <c r="I154" i="35"/>
  <c r="G158" i="35"/>
  <c r="I160" i="35"/>
  <c r="I164" i="35"/>
  <c r="I168" i="35"/>
  <c r="I198" i="35"/>
  <c r="I200" i="35"/>
  <c r="I202" i="35"/>
  <c r="L202" i="35" s="1"/>
  <c r="I204" i="35"/>
  <c r="M204" i="35" s="1"/>
  <c r="N204" i="35" s="1"/>
  <c r="O204" i="35" s="1"/>
  <c r="I206" i="35"/>
  <c r="M206" i="35" s="1"/>
  <c r="N206" i="35" s="1"/>
  <c r="O206" i="35" s="1"/>
  <c r="I208" i="35"/>
  <c r="G216" i="35"/>
  <c r="K228" i="35"/>
  <c r="G230" i="35"/>
  <c r="K232" i="35"/>
  <c r="G238" i="35"/>
  <c r="I248" i="35"/>
  <c r="K248" i="35"/>
  <c r="I250" i="35"/>
  <c r="K250" i="35"/>
  <c r="G250" i="35"/>
  <c r="I260" i="35"/>
  <c r="K260" i="35"/>
  <c r="G260" i="35"/>
  <c r="I266" i="35"/>
  <c r="K266" i="35"/>
  <c r="I286" i="35"/>
  <c r="K286" i="35"/>
  <c r="G294" i="35"/>
  <c r="I306" i="35"/>
  <c r="K306" i="35"/>
  <c r="G306" i="35"/>
  <c r="I320" i="35"/>
  <c r="K320" i="35"/>
  <c r="I383" i="35"/>
  <c r="K383" i="35"/>
  <c r="G383" i="35"/>
  <c r="K391" i="35"/>
  <c r="K399" i="35"/>
  <c r="K450" i="35"/>
  <c r="I461" i="35"/>
  <c r="K479" i="35"/>
  <c r="M479" i="35" s="1"/>
  <c r="N479" i="35" s="1"/>
  <c r="O479" i="35" s="1"/>
  <c r="K481" i="35"/>
  <c r="K489" i="35"/>
  <c r="G242" i="35"/>
  <c r="G252" i="35"/>
  <c r="G262" i="35"/>
  <c r="G270" i="35"/>
  <c r="G298" i="35"/>
  <c r="G300" i="35"/>
  <c r="G316" i="35"/>
  <c r="G338" i="35"/>
  <c r="G354" i="35"/>
  <c r="G375" i="35"/>
  <c r="G377" i="35"/>
  <c r="G385" i="35"/>
  <c r="G406" i="35"/>
  <c r="G408" i="35"/>
  <c r="G414" i="35"/>
  <c r="G416" i="35"/>
  <c r="G422" i="35"/>
  <c r="G424" i="35"/>
  <c r="G430" i="35"/>
  <c r="G432" i="35"/>
  <c r="G438" i="35"/>
  <c r="G440" i="35"/>
  <c r="G452" i="35"/>
  <c r="G455" i="35"/>
  <c r="G471" i="35"/>
  <c r="G495" i="35"/>
  <c r="M17" i="35"/>
  <c r="N17" i="35" s="1"/>
  <c r="O17" i="35" s="1"/>
  <c r="L17" i="35"/>
  <c r="L12" i="35"/>
  <c r="K163" i="35"/>
  <c r="I163" i="35"/>
  <c r="K173" i="35"/>
  <c r="I173" i="35"/>
  <c r="K181" i="35"/>
  <c r="I181" i="35"/>
  <c r="K189" i="35"/>
  <c r="I189" i="35"/>
  <c r="K203" i="35"/>
  <c r="I203" i="35"/>
  <c r="G203" i="35"/>
  <c r="I340" i="35"/>
  <c r="K340" i="35"/>
  <c r="G340" i="35"/>
  <c r="I376" i="35"/>
  <c r="G376" i="35"/>
  <c r="K376" i="35"/>
  <c r="I423" i="35"/>
  <c r="K423" i="35"/>
  <c r="G423" i="35"/>
  <c r="I143" i="35"/>
  <c r="I145" i="35"/>
  <c r="I147" i="35"/>
  <c r="K148" i="35"/>
  <c r="G148" i="35"/>
  <c r="K149" i="35"/>
  <c r="I149" i="35"/>
  <c r="K161" i="35"/>
  <c r="I161" i="35"/>
  <c r="G163" i="35"/>
  <c r="K169" i="35"/>
  <c r="I169" i="35"/>
  <c r="K171" i="35"/>
  <c r="I171" i="35"/>
  <c r="G173" i="35"/>
  <c r="K179" i="35"/>
  <c r="I179" i="35"/>
  <c r="G181" i="35"/>
  <c r="K187" i="35"/>
  <c r="I187" i="35"/>
  <c r="G189" i="35"/>
  <c r="K205" i="35"/>
  <c r="I205" i="35"/>
  <c r="G205" i="35"/>
  <c r="I311" i="35"/>
  <c r="K311" i="35"/>
  <c r="G311" i="35"/>
  <c r="I323" i="35"/>
  <c r="K323" i="35"/>
  <c r="G323" i="35"/>
  <c r="I350" i="35"/>
  <c r="K350" i="35"/>
  <c r="G350" i="35"/>
  <c r="I360" i="35"/>
  <c r="G360" i="35"/>
  <c r="K360" i="35"/>
  <c r="I441" i="35"/>
  <c r="K441" i="35"/>
  <c r="G441" i="35"/>
  <c r="K151" i="35"/>
  <c r="I151" i="35"/>
  <c r="K157" i="35"/>
  <c r="I157" i="35"/>
  <c r="K159" i="35"/>
  <c r="I159" i="35"/>
  <c r="K167" i="35"/>
  <c r="I167" i="35"/>
  <c r="K177" i="35"/>
  <c r="I177" i="35"/>
  <c r="K185" i="35"/>
  <c r="I185" i="35"/>
  <c r="K193" i="35"/>
  <c r="I193" i="35"/>
  <c r="G193" i="35"/>
  <c r="K195" i="35"/>
  <c r="I195" i="35"/>
  <c r="G195" i="35"/>
  <c r="K197" i="35"/>
  <c r="I197" i="35"/>
  <c r="G197" i="35"/>
  <c r="K199" i="35"/>
  <c r="I199" i="35"/>
  <c r="G199" i="35"/>
  <c r="K207" i="35"/>
  <c r="I207" i="35"/>
  <c r="G207" i="35"/>
  <c r="I453" i="35"/>
  <c r="K453" i="35"/>
  <c r="G453" i="35"/>
  <c r="K153" i="35"/>
  <c r="I153" i="35"/>
  <c r="K155" i="35"/>
  <c r="I155" i="35"/>
  <c r="G157" i="35"/>
  <c r="G159" i="35"/>
  <c r="K165" i="35"/>
  <c r="I165" i="35"/>
  <c r="G167" i="35"/>
  <c r="K175" i="35"/>
  <c r="I175" i="35"/>
  <c r="G177" i="35"/>
  <c r="K183" i="35"/>
  <c r="I183" i="35"/>
  <c r="G185" i="35"/>
  <c r="K191" i="35"/>
  <c r="I191" i="35"/>
  <c r="K201" i="35"/>
  <c r="I201" i="35"/>
  <c r="G201" i="35"/>
  <c r="K209" i="35"/>
  <c r="I209" i="35"/>
  <c r="G209" i="35"/>
  <c r="K211" i="35"/>
  <c r="I211" i="35"/>
  <c r="G211" i="35"/>
  <c r="K213" i="35"/>
  <c r="I213" i="35"/>
  <c r="G213" i="35"/>
  <c r="K215" i="35"/>
  <c r="I215" i="35"/>
  <c r="G215" i="35"/>
  <c r="I331" i="35"/>
  <c r="G331" i="35"/>
  <c r="K331" i="35"/>
  <c r="I219" i="35"/>
  <c r="K219" i="35"/>
  <c r="I223" i="35"/>
  <c r="K223" i="35"/>
  <c r="I227" i="35"/>
  <c r="K227" i="35"/>
  <c r="I231" i="35"/>
  <c r="K231" i="35"/>
  <c r="I235" i="35"/>
  <c r="K235" i="35"/>
  <c r="I239" i="35"/>
  <c r="K239" i="35"/>
  <c r="I243" i="35"/>
  <c r="K243" i="35"/>
  <c r="I247" i="35"/>
  <c r="K247" i="35"/>
  <c r="I251" i="35"/>
  <c r="K251" i="35"/>
  <c r="I255" i="35"/>
  <c r="K255" i="35"/>
  <c r="I259" i="35"/>
  <c r="K259" i="35"/>
  <c r="I263" i="35"/>
  <c r="K263" i="35"/>
  <c r="I267" i="35"/>
  <c r="K267" i="35"/>
  <c r="I271" i="35"/>
  <c r="K271" i="35"/>
  <c r="I275" i="35"/>
  <c r="K275" i="35"/>
  <c r="I279" i="35"/>
  <c r="K279" i="35"/>
  <c r="I283" i="35"/>
  <c r="K283" i="35"/>
  <c r="I287" i="35"/>
  <c r="K287" i="35"/>
  <c r="I291" i="35"/>
  <c r="K291" i="35"/>
  <c r="I299" i="35"/>
  <c r="K299" i="35"/>
  <c r="I307" i="35"/>
  <c r="K307" i="35"/>
  <c r="I328" i="35"/>
  <c r="G328" i="35"/>
  <c r="I348" i="35"/>
  <c r="K348" i="35"/>
  <c r="G348" i="35"/>
  <c r="I363" i="35"/>
  <c r="K363" i="35"/>
  <c r="I369" i="35"/>
  <c r="G369" i="35"/>
  <c r="K369" i="35"/>
  <c r="I384" i="35"/>
  <c r="G384" i="35"/>
  <c r="K384" i="35"/>
  <c r="I393" i="35"/>
  <c r="K393" i="35"/>
  <c r="G393" i="35"/>
  <c r="G219" i="35"/>
  <c r="G223" i="35"/>
  <c r="G227" i="35"/>
  <c r="G231" i="35"/>
  <c r="G235" i="35"/>
  <c r="G239" i="35"/>
  <c r="G243" i="35"/>
  <c r="G247" i="35"/>
  <c r="G251" i="35"/>
  <c r="G255" i="35"/>
  <c r="G259" i="35"/>
  <c r="G263" i="35"/>
  <c r="G267" i="35"/>
  <c r="G271" i="35"/>
  <c r="G275" i="35"/>
  <c r="G279" i="35"/>
  <c r="G283" i="35"/>
  <c r="G287" i="35"/>
  <c r="G291" i="35"/>
  <c r="G299" i="35"/>
  <c r="G307" i="35"/>
  <c r="I319" i="35"/>
  <c r="K319" i="35"/>
  <c r="K328" i="35"/>
  <c r="I336" i="35"/>
  <c r="G336" i="35"/>
  <c r="K336" i="35"/>
  <c r="I341" i="35"/>
  <c r="G341" i="35"/>
  <c r="I351" i="35"/>
  <c r="G351" i="35"/>
  <c r="K351" i="35"/>
  <c r="G363" i="35"/>
  <c r="I370" i="35"/>
  <c r="G370" i="35"/>
  <c r="K370" i="35"/>
  <c r="I372" i="35"/>
  <c r="G372" i="35"/>
  <c r="K372" i="35"/>
  <c r="I380" i="35"/>
  <c r="G380" i="35"/>
  <c r="K380" i="35"/>
  <c r="I394" i="35"/>
  <c r="G394" i="35"/>
  <c r="I396" i="35"/>
  <c r="G396" i="35"/>
  <c r="K396" i="35"/>
  <c r="I405" i="35"/>
  <c r="K405" i="35"/>
  <c r="G405" i="35"/>
  <c r="G150" i="35"/>
  <c r="G152" i="35"/>
  <c r="G156" i="35"/>
  <c r="G160" i="35"/>
  <c r="G162" i="35"/>
  <c r="G164" i="35"/>
  <c r="G166" i="35"/>
  <c r="G168" i="35"/>
  <c r="G172" i="35"/>
  <c r="G174" i="35"/>
  <c r="G176" i="35"/>
  <c r="G178" i="35"/>
  <c r="G180" i="35"/>
  <c r="G182" i="35"/>
  <c r="G184" i="35"/>
  <c r="G186" i="35"/>
  <c r="G188" i="35"/>
  <c r="G190" i="35"/>
  <c r="G192" i="35"/>
  <c r="G194" i="35"/>
  <c r="G196" i="35"/>
  <c r="G198" i="35"/>
  <c r="G210" i="35"/>
  <c r="G212" i="35"/>
  <c r="G214" i="35"/>
  <c r="I217" i="35"/>
  <c r="K217" i="35"/>
  <c r="I221" i="35"/>
  <c r="K221" i="35"/>
  <c r="I225" i="35"/>
  <c r="K225" i="35"/>
  <c r="I229" i="35"/>
  <c r="K229" i="35"/>
  <c r="I233" i="35"/>
  <c r="K233" i="35"/>
  <c r="I237" i="35"/>
  <c r="K237" i="35"/>
  <c r="I241" i="35"/>
  <c r="K241" i="35"/>
  <c r="I245" i="35"/>
  <c r="K245" i="35"/>
  <c r="I249" i="35"/>
  <c r="K249" i="35"/>
  <c r="I253" i="35"/>
  <c r="K253" i="35"/>
  <c r="I257" i="35"/>
  <c r="K257" i="35"/>
  <c r="I261" i="35"/>
  <c r="K261" i="35"/>
  <c r="I265" i="35"/>
  <c r="K265" i="35"/>
  <c r="I269" i="35"/>
  <c r="K269" i="35"/>
  <c r="I273" i="35"/>
  <c r="K273" i="35"/>
  <c r="I277" i="35"/>
  <c r="K277" i="35"/>
  <c r="I281" i="35"/>
  <c r="K281" i="35"/>
  <c r="I285" i="35"/>
  <c r="K285" i="35"/>
  <c r="I289" i="35"/>
  <c r="K289" i="35"/>
  <c r="I295" i="35"/>
  <c r="K295" i="35"/>
  <c r="I303" i="35"/>
  <c r="K303" i="35"/>
  <c r="I315" i="35"/>
  <c r="K315" i="35"/>
  <c r="G319" i="35"/>
  <c r="I327" i="35"/>
  <c r="K327" i="35"/>
  <c r="I339" i="35"/>
  <c r="G339" i="35"/>
  <c r="K339" i="35"/>
  <c r="I349" i="35"/>
  <c r="G349" i="35"/>
  <c r="K349" i="35"/>
  <c r="I389" i="35"/>
  <c r="G389" i="35"/>
  <c r="K389" i="35"/>
  <c r="K394" i="35"/>
  <c r="I407" i="35"/>
  <c r="K407" i="35"/>
  <c r="G407" i="35"/>
  <c r="I497" i="35"/>
  <c r="K497" i="35"/>
  <c r="G497" i="35"/>
  <c r="K458" i="35"/>
  <c r="G458" i="35"/>
  <c r="I458" i="35"/>
  <c r="I293" i="35"/>
  <c r="K293" i="35"/>
  <c r="I297" i="35"/>
  <c r="K297" i="35"/>
  <c r="I301" i="35"/>
  <c r="K301" i="35"/>
  <c r="I305" i="35"/>
  <c r="K305" i="35"/>
  <c r="I309" i="35"/>
  <c r="K309" i="35"/>
  <c r="I313" i="35"/>
  <c r="K313" i="35"/>
  <c r="I317" i="35"/>
  <c r="K317" i="35"/>
  <c r="I321" i="35"/>
  <c r="K321" i="35"/>
  <c r="I325" i="35"/>
  <c r="K325" i="35"/>
  <c r="I334" i="35"/>
  <c r="K334" i="35"/>
  <c r="I335" i="35"/>
  <c r="G335" i="35"/>
  <c r="K335" i="35"/>
  <c r="I344" i="35"/>
  <c r="G344" i="35"/>
  <c r="I347" i="35"/>
  <c r="G347" i="35"/>
  <c r="I357" i="35"/>
  <c r="G357" i="35"/>
  <c r="K357" i="35"/>
  <c r="I362" i="35"/>
  <c r="G362" i="35"/>
  <c r="I371" i="35"/>
  <c r="K371" i="35"/>
  <c r="I379" i="35"/>
  <c r="K379" i="35"/>
  <c r="G379" i="35"/>
  <c r="I386" i="35"/>
  <c r="G386" i="35"/>
  <c r="I395" i="35"/>
  <c r="K395" i="35"/>
  <c r="I425" i="35"/>
  <c r="K425" i="35"/>
  <c r="G425" i="35"/>
  <c r="I437" i="35"/>
  <c r="K437" i="35"/>
  <c r="G437" i="35"/>
  <c r="I466" i="35"/>
  <c r="G466" i="35"/>
  <c r="K466" i="35"/>
  <c r="I480" i="35"/>
  <c r="G480" i="35"/>
  <c r="K480" i="35"/>
  <c r="I483" i="35"/>
  <c r="K483" i="35"/>
  <c r="G483" i="35"/>
  <c r="I493" i="35"/>
  <c r="G493" i="35"/>
  <c r="K493" i="35"/>
  <c r="G293" i="35"/>
  <c r="G297" i="35"/>
  <c r="G301" i="35"/>
  <c r="G305" i="35"/>
  <c r="G321" i="35"/>
  <c r="I333" i="35"/>
  <c r="G333" i="35"/>
  <c r="I342" i="35"/>
  <c r="K342" i="35"/>
  <c r="I343" i="35"/>
  <c r="G343" i="35"/>
  <c r="K343" i="35"/>
  <c r="I352" i="35"/>
  <c r="G352" i="35"/>
  <c r="I361" i="35"/>
  <c r="K361" i="35"/>
  <c r="K362" i="35"/>
  <c r="I364" i="35"/>
  <c r="G364" i="35"/>
  <c r="K364" i="35"/>
  <c r="G371" i="35"/>
  <c r="I373" i="35"/>
  <c r="G373" i="35"/>
  <c r="I381" i="35"/>
  <c r="G381" i="35"/>
  <c r="K386" i="35"/>
  <c r="I392" i="35"/>
  <c r="G392" i="35"/>
  <c r="K392" i="35"/>
  <c r="G395" i="35"/>
  <c r="I402" i="35"/>
  <c r="G402" i="35"/>
  <c r="K402" i="35"/>
  <c r="I409" i="35"/>
  <c r="K409" i="35"/>
  <c r="G409" i="35"/>
  <c r="I421" i="35"/>
  <c r="K421" i="35"/>
  <c r="G421" i="35"/>
  <c r="I439" i="35"/>
  <c r="K439" i="35"/>
  <c r="G439" i="35"/>
  <c r="K463" i="35"/>
  <c r="I463" i="35"/>
  <c r="I499" i="35"/>
  <c r="K499" i="35"/>
  <c r="G499" i="35"/>
  <c r="I329" i="35"/>
  <c r="G329" i="35"/>
  <c r="I337" i="35"/>
  <c r="G337" i="35"/>
  <c r="I345" i="35"/>
  <c r="G345" i="35"/>
  <c r="I353" i="35"/>
  <c r="G353" i="35"/>
  <c r="I355" i="35"/>
  <c r="K355" i="35"/>
  <c r="I356" i="35"/>
  <c r="G356" i="35"/>
  <c r="K356" i="35"/>
  <c r="I365" i="35"/>
  <c r="G365" i="35"/>
  <c r="I368" i="35"/>
  <c r="G368" i="35"/>
  <c r="I378" i="35"/>
  <c r="G378" i="35"/>
  <c r="I387" i="35"/>
  <c r="K387" i="35"/>
  <c r="I388" i="35"/>
  <c r="G388" i="35"/>
  <c r="K388" i="35"/>
  <c r="I397" i="35"/>
  <c r="G397" i="35"/>
  <c r="I415" i="35"/>
  <c r="K415" i="35"/>
  <c r="G415" i="35"/>
  <c r="I431" i="35"/>
  <c r="K431" i="35"/>
  <c r="G431" i="35"/>
  <c r="I447" i="35"/>
  <c r="K447" i="35"/>
  <c r="G447" i="35"/>
  <c r="K459" i="35"/>
  <c r="G459" i="35"/>
  <c r="I459" i="35"/>
  <c r="K462" i="35"/>
  <c r="G462" i="35"/>
  <c r="I462" i="35"/>
  <c r="I474" i="35"/>
  <c r="G474" i="35"/>
  <c r="K474" i="35"/>
  <c r="I476" i="35"/>
  <c r="G476" i="35"/>
  <c r="K476" i="35"/>
  <c r="I488" i="35"/>
  <c r="G488" i="35"/>
  <c r="K488" i="35"/>
  <c r="I358" i="35"/>
  <c r="G358" i="35"/>
  <c r="I366" i="35"/>
  <c r="G366" i="35"/>
  <c r="I374" i="35"/>
  <c r="G374" i="35"/>
  <c r="I382" i="35"/>
  <c r="G382" i="35"/>
  <c r="I390" i="35"/>
  <c r="G390" i="35"/>
  <c r="I398" i="35"/>
  <c r="G398" i="35"/>
  <c r="I400" i="35"/>
  <c r="K400" i="35"/>
  <c r="I401" i="35"/>
  <c r="G401" i="35"/>
  <c r="K401" i="35"/>
  <c r="I411" i="35"/>
  <c r="K411" i="35"/>
  <c r="I413" i="35"/>
  <c r="K413" i="35"/>
  <c r="G413" i="35"/>
  <c r="I427" i="35"/>
  <c r="K427" i="35"/>
  <c r="I429" i="35"/>
  <c r="K429" i="35"/>
  <c r="G429" i="35"/>
  <c r="I443" i="35"/>
  <c r="K443" i="35"/>
  <c r="I445" i="35"/>
  <c r="K445" i="35"/>
  <c r="G445" i="35"/>
  <c r="I467" i="35"/>
  <c r="K467" i="35"/>
  <c r="G467" i="35"/>
  <c r="I484" i="35"/>
  <c r="G484" i="35"/>
  <c r="K484" i="35"/>
  <c r="I490" i="35"/>
  <c r="G490" i="35"/>
  <c r="K490" i="35"/>
  <c r="I506" i="35"/>
  <c r="G506" i="35"/>
  <c r="K506" i="35"/>
  <c r="I403" i="35"/>
  <c r="G403" i="35"/>
  <c r="I417" i="35"/>
  <c r="K417" i="35"/>
  <c r="G417" i="35"/>
  <c r="I419" i="35"/>
  <c r="K419" i="35"/>
  <c r="I433" i="35"/>
  <c r="K433" i="35"/>
  <c r="G433" i="35"/>
  <c r="I435" i="35"/>
  <c r="K435" i="35"/>
  <c r="I449" i="35"/>
  <c r="K449" i="35"/>
  <c r="G449" i="35"/>
  <c r="I451" i="35"/>
  <c r="K451" i="35"/>
  <c r="K457" i="35"/>
  <c r="I457" i="35"/>
  <c r="G457" i="35"/>
  <c r="K464" i="35"/>
  <c r="G464" i="35"/>
  <c r="I473" i="35"/>
  <c r="G473" i="35"/>
  <c r="I475" i="35"/>
  <c r="K475" i="35"/>
  <c r="G475" i="35"/>
  <c r="I498" i="35"/>
  <c r="G498" i="35"/>
  <c r="I500" i="35"/>
  <c r="G500" i="35"/>
  <c r="K500" i="35"/>
  <c r="K456" i="35"/>
  <c r="G456" i="35"/>
  <c r="I465" i="35"/>
  <c r="K465" i="35"/>
  <c r="I468" i="35"/>
  <c r="G468" i="35"/>
  <c r="K468" i="35"/>
  <c r="I477" i="35"/>
  <c r="G477" i="35"/>
  <c r="I485" i="35"/>
  <c r="G485" i="35"/>
  <c r="I496" i="35"/>
  <c r="G496" i="35"/>
  <c r="K496" i="35"/>
  <c r="I505" i="35"/>
  <c r="G505" i="35"/>
  <c r="K460" i="35"/>
  <c r="L460" i="35" s="1"/>
  <c r="G460" i="35"/>
  <c r="I469" i="35"/>
  <c r="G469" i="35"/>
  <c r="I472" i="35"/>
  <c r="G472" i="35"/>
  <c r="I482" i="35"/>
  <c r="G482" i="35"/>
  <c r="I491" i="35"/>
  <c r="K491" i="35"/>
  <c r="I492" i="35"/>
  <c r="G492" i="35"/>
  <c r="K492" i="35"/>
  <c r="I501" i="35"/>
  <c r="G501" i="35"/>
  <c r="I504" i="35"/>
  <c r="G504" i="35"/>
  <c r="I470" i="35"/>
  <c r="G470" i="35"/>
  <c r="I478" i="35"/>
  <c r="G478" i="35"/>
  <c r="I486" i="35"/>
  <c r="G486" i="35"/>
  <c r="I494" i="35"/>
  <c r="G494" i="35"/>
  <c r="I502" i="35"/>
  <c r="G502" i="35"/>
  <c r="M43" i="34"/>
  <c r="U43" i="34" s="1"/>
  <c r="M41" i="34"/>
  <c r="X41" i="34" s="1"/>
  <c r="V39" i="34"/>
  <c r="N31" i="34"/>
  <c r="M26" i="34"/>
  <c r="P26" i="34" s="1"/>
  <c r="M24" i="34"/>
  <c r="W24" i="34" s="1"/>
  <c r="M22" i="34"/>
  <c r="V22" i="34" s="1"/>
  <c r="M20" i="34"/>
  <c r="U20" i="34" s="1"/>
  <c r="M18" i="34"/>
  <c r="X18" i="34" s="1"/>
  <c r="M16" i="34"/>
  <c r="W16" i="34" s="1"/>
  <c r="M14" i="34"/>
  <c r="F13" i="34" s="1"/>
  <c r="AY46" i="34" l="1"/>
  <c r="GI46" i="34"/>
  <c r="EA46" i="34"/>
  <c r="DG46" i="34"/>
  <c r="HC46" i="34"/>
  <c r="BS46" i="34"/>
  <c r="EU46" i="34"/>
  <c r="FO46" i="34"/>
  <c r="CM46" i="34"/>
  <c r="AE46" i="34"/>
  <c r="M71" i="35"/>
  <c r="N71" i="35" s="1"/>
  <c r="O71" i="35" s="1"/>
  <c r="L424" i="35"/>
  <c r="M48" i="35"/>
  <c r="N48" i="35" s="1"/>
  <c r="O48" i="35" s="1"/>
  <c r="M29" i="35"/>
  <c r="N29" i="35" s="1"/>
  <c r="O29" i="35" s="1"/>
  <c r="M27" i="35"/>
  <c r="N27" i="35" s="1"/>
  <c r="O27" i="35" s="1"/>
  <c r="M19" i="35"/>
  <c r="N19" i="35" s="1"/>
  <c r="O19" i="35" s="1"/>
  <c r="M16" i="35"/>
  <c r="N16" i="35" s="1"/>
  <c r="O16" i="35" s="1"/>
  <c r="L21" i="35"/>
  <c r="L481" i="35"/>
  <c r="M208" i="35"/>
  <c r="N208" i="35" s="1"/>
  <c r="O208" i="35" s="1"/>
  <c r="M82" i="35"/>
  <c r="N82" i="35" s="1"/>
  <c r="O82" i="35" s="1"/>
  <c r="M385" i="35"/>
  <c r="N385" i="35" s="1"/>
  <c r="O385" i="35" s="1"/>
  <c r="L27" i="35"/>
  <c r="L66" i="35"/>
  <c r="M13" i="35"/>
  <c r="N13" i="35" s="1"/>
  <c r="O13" i="35" s="1"/>
  <c r="M489" i="35"/>
  <c r="N489" i="35" s="1"/>
  <c r="O489" i="35" s="1"/>
  <c r="M24" i="35"/>
  <c r="N24" i="35" s="1"/>
  <c r="O24" i="35" s="1"/>
  <c r="L18" i="35"/>
  <c r="M471" i="35"/>
  <c r="N471" i="35" s="1"/>
  <c r="O471" i="35" s="1"/>
  <c r="M166" i="35"/>
  <c r="N166" i="35" s="1"/>
  <c r="O166" i="35" s="1"/>
  <c r="L46" i="35"/>
  <c r="AA57" i="36"/>
  <c r="Z507" i="36"/>
  <c r="AD7" i="34"/>
  <c r="AH31" i="34"/>
  <c r="H47" i="34"/>
  <c r="M322" i="35"/>
  <c r="N322" i="35" s="1"/>
  <c r="O322" i="35" s="1"/>
  <c r="M438" i="35"/>
  <c r="N438" i="35" s="1"/>
  <c r="O438" i="35" s="1"/>
  <c r="M244" i="35"/>
  <c r="N244" i="35" s="1"/>
  <c r="O244" i="35" s="1"/>
  <c r="L67" i="35"/>
  <c r="L359" i="35"/>
  <c r="L332" i="35"/>
  <c r="M503" i="35"/>
  <c r="N503" i="35" s="1"/>
  <c r="O503" i="35" s="1"/>
  <c r="M58" i="35"/>
  <c r="N58" i="35" s="1"/>
  <c r="O58" i="35" s="1"/>
  <c r="L133" i="35"/>
  <c r="M45" i="35"/>
  <c r="N45" i="35" s="1"/>
  <c r="O45" i="35" s="1"/>
  <c r="M113" i="35"/>
  <c r="N113" i="35" s="1"/>
  <c r="O113" i="35" s="1"/>
  <c r="L37" i="35"/>
  <c r="M464" i="35"/>
  <c r="N464" i="35" s="1"/>
  <c r="O464" i="35" s="1"/>
  <c r="L20" i="35"/>
  <c r="M37" i="35"/>
  <c r="N37" i="35" s="1"/>
  <c r="O37" i="35" s="1"/>
  <c r="L26" i="35"/>
  <c r="L414" i="35"/>
  <c r="L158" i="35"/>
  <c r="L47" i="35"/>
  <c r="L35" i="35"/>
  <c r="M62" i="35"/>
  <c r="N62" i="35" s="1"/>
  <c r="O62" i="35" s="1"/>
  <c r="L210" i="35"/>
  <c r="L53" i="35"/>
  <c r="M25" i="35"/>
  <c r="N25" i="35" s="1"/>
  <c r="O25" i="35" s="1"/>
  <c r="M97" i="35"/>
  <c r="N97" i="35" s="1"/>
  <c r="O97" i="35" s="1"/>
  <c r="M33" i="35"/>
  <c r="N33" i="35" s="1"/>
  <c r="O33" i="35" s="1"/>
  <c r="L24" i="35"/>
  <c r="L31" i="35"/>
  <c r="L33" i="35"/>
  <c r="L14" i="35"/>
  <c r="M410" i="35"/>
  <c r="N410" i="35" s="1"/>
  <c r="O410" i="35" s="1"/>
  <c r="M354" i="35"/>
  <c r="N354" i="35" s="1"/>
  <c r="O354" i="35" s="1"/>
  <c r="L226" i="35"/>
  <c r="M418" i="35"/>
  <c r="N418" i="35" s="1"/>
  <c r="O418" i="35" s="1"/>
  <c r="M284" i="35"/>
  <c r="N284" i="35" s="1"/>
  <c r="O284" i="35" s="1"/>
  <c r="M148" i="35"/>
  <c r="N148" i="35" s="1"/>
  <c r="O148" i="35" s="1"/>
  <c r="M61" i="35"/>
  <c r="N61" i="35" s="1"/>
  <c r="O61" i="35" s="1"/>
  <c r="M180" i="35"/>
  <c r="N180" i="35" s="1"/>
  <c r="O180" i="35" s="1"/>
  <c r="M150" i="35"/>
  <c r="N150" i="35" s="1"/>
  <c r="O150" i="35" s="1"/>
  <c r="M52" i="35"/>
  <c r="N52" i="35" s="1"/>
  <c r="O52" i="35" s="1"/>
  <c r="M42" i="35"/>
  <c r="N42" i="35" s="1"/>
  <c r="O42" i="35" s="1"/>
  <c r="M41" i="35"/>
  <c r="N41" i="35" s="1"/>
  <c r="O41" i="35" s="1"/>
  <c r="M14" i="35"/>
  <c r="N14" i="35" s="1"/>
  <c r="O14" i="35" s="1"/>
  <c r="L422" i="35"/>
  <c r="L40" i="35"/>
  <c r="L62" i="35"/>
  <c r="L69" i="35"/>
  <c r="L489" i="35"/>
  <c r="M316" i="35"/>
  <c r="N316" i="35" s="1"/>
  <c r="O316" i="35" s="1"/>
  <c r="M15" i="35"/>
  <c r="N15" i="35" s="1"/>
  <c r="O15" i="35" s="1"/>
  <c r="M434" i="35"/>
  <c r="N434" i="35" s="1"/>
  <c r="O434" i="35" s="1"/>
  <c r="M252" i="35"/>
  <c r="N252" i="35" s="1"/>
  <c r="O252" i="35" s="1"/>
  <c r="L63" i="35"/>
  <c r="L68" i="35"/>
  <c r="L16" i="35"/>
  <c r="L456" i="35"/>
  <c r="L166" i="35"/>
  <c r="M26" i="35"/>
  <c r="N26" i="35" s="1"/>
  <c r="O26" i="35" s="1"/>
  <c r="M399" i="35"/>
  <c r="N399" i="35" s="1"/>
  <c r="O399" i="35" s="1"/>
  <c r="L194" i="35"/>
  <c r="M30" i="35"/>
  <c r="N30" i="35" s="1"/>
  <c r="O30" i="35" s="1"/>
  <c r="M408" i="35"/>
  <c r="N408" i="35" s="1"/>
  <c r="O408" i="35" s="1"/>
  <c r="L15" i="35"/>
  <c r="L316" i="35"/>
  <c r="L43" i="35"/>
  <c r="M63" i="35"/>
  <c r="N63" i="35" s="1"/>
  <c r="O63" i="35" s="1"/>
  <c r="L200" i="35"/>
  <c r="L434" i="35"/>
  <c r="L162" i="35"/>
  <c r="L64" i="35"/>
  <c r="L56" i="35"/>
  <c r="L45" i="35"/>
  <c r="L198" i="35"/>
  <c r="M68" i="35"/>
  <c r="N68" i="35" s="1"/>
  <c r="O68" i="35" s="1"/>
  <c r="M184" i="35"/>
  <c r="N184" i="35" s="1"/>
  <c r="O184" i="35" s="1"/>
  <c r="M11" i="35"/>
  <c r="N11" i="35" s="1"/>
  <c r="O11" i="35" s="1"/>
  <c r="L487" i="35"/>
  <c r="L70" i="35"/>
  <c r="L385" i="35"/>
  <c r="L252" i="35"/>
  <c r="M141" i="35"/>
  <c r="N141" i="35" s="1"/>
  <c r="O141" i="35" s="1"/>
  <c r="M96" i="35"/>
  <c r="N96" i="35" s="1"/>
  <c r="O96" i="35" s="1"/>
  <c r="M60" i="35"/>
  <c r="N60" i="35" s="1"/>
  <c r="O60" i="35" s="1"/>
  <c r="L25" i="35"/>
  <c r="M23" i="35"/>
  <c r="N23" i="35" s="1"/>
  <c r="O23" i="35" s="1"/>
  <c r="M18" i="35"/>
  <c r="N18" i="35" s="1"/>
  <c r="O18" i="35" s="1"/>
  <c r="L354" i="35"/>
  <c r="L234" i="35"/>
  <c r="M196" i="35"/>
  <c r="N196" i="35" s="1"/>
  <c r="O196" i="35" s="1"/>
  <c r="L455" i="35"/>
  <c r="M452" i="35"/>
  <c r="N452" i="35" s="1"/>
  <c r="O452" i="35" s="1"/>
  <c r="L410" i="35"/>
  <c r="L212" i="35"/>
  <c r="L426" i="35"/>
  <c r="M302" i="35"/>
  <c r="N302" i="35" s="1"/>
  <c r="O302" i="35" s="1"/>
  <c r="M158" i="35"/>
  <c r="N158" i="35" s="1"/>
  <c r="O158" i="35" s="1"/>
  <c r="M422" i="35"/>
  <c r="N422" i="35" s="1"/>
  <c r="O422" i="35" s="1"/>
  <c r="L72" i="35"/>
  <c r="M65" i="35"/>
  <c r="N65" i="35" s="1"/>
  <c r="O65" i="35" s="1"/>
  <c r="M442" i="35"/>
  <c r="N442" i="35" s="1"/>
  <c r="O442" i="35" s="1"/>
  <c r="M264" i="35"/>
  <c r="N264" i="35" s="1"/>
  <c r="O264" i="35" s="1"/>
  <c r="L246" i="35"/>
  <c r="L282" i="35"/>
  <c r="L60" i="35"/>
  <c r="L330" i="35"/>
  <c r="L471" i="35"/>
  <c r="AL163" i="35"/>
  <c r="CB16" i="35"/>
  <c r="EF16" i="35"/>
  <c r="Y505" i="35"/>
  <c r="Z505" i="35"/>
  <c r="AA505" i="35" s="1"/>
  <c r="AB505" i="35" s="1"/>
  <c r="Z501" i="35"/>
  <c r="AA501" i="35" s="1"/>
  <c r="AB501" i="35" s="1"/>
  <c r="Y501" i="35"/>
  <c r="EF501" i="35"/>
  <c r="CP497" i="35"/>
  <c r="AL493" i="35"/>
  <c r="BN489" i="35"/>
  <c r="FH489" i="35"/>
  <c r="CP485" i="35"/>
  <c r="CP481" i="35"/>
  <c r="AZ478" i="35"/>
  <c r="FH478" i="35"/>
  <c r="FH474" i="35"/>
  <c r="DR470" i="35"/>
  <c r="AZ466" i="35"/>
  <c r="CB462" i="35"/>
  <c r="AL458" i="35"/>
  <c r="ET458" i="35"/>
  <c r="CP454" i="35"/>
  <c r="DR451" i="35"/>
  <c r="BN447" i="35"/>
  <c r="Z443" i="35"/>
  <c r="AA443" i="35" s="1"/>
  <c r="AB443" i="35" s="1"/>
  <c r="Y443" i="35"/>
  <c r="Z439" i="35"/>
  <c r="AA439" i="35" s="1"/>
  <c r="AB439" i="35" s="1"/>
  <c r="Y439" i="35"/>
  <c r="EF439" i="35"/>
  <c r="ET435" i="35"/>
  <c r="CP431" i="35"/>
  <c r="AZ427" i="35"/>
  <c r="DD427" i="35"/>
  <c r="DD423" i="35"/>
  <c r="DR419" i="35"/>
  <c r="AZ416" i="35"/>
  <c r="CB412" i="35"/>
  <c r="AL408" i="35"/>
  <c r="ET408" i="35"/>
  <c r="FH404" i="35"/>
  <c r="DR400" i="35"/>
  <c r="BN396" i="35"/>
  <c r="CP392" i="35"/>
  <c r="AL388" i="35"/>
  <c r="ET388" i="35"/>
  <c r="FH384" i="35"/>
  <c r="DD380" i="35"/>
  <c r="CB376" i="35"/>
  <c r="DR372" i="35"/>
  <c r="BN368" i="35"/>
  <c r="FH368" i="35"/>
  <c r="FH364" i="35"/>
  <c r="CP360" i="35"/>
  <c r="EF356" i="35"/>
  <c r="DD352" i="35"/>
  <c r="CP348" i="35"/>
  <c r="AZ344" i="35"/>
  <c r="FH344" i="35"/>
  <c r="FH340" i="35"/>
  <c r="DR336" i="35"/>
  <c r="CB332" i="35"/>
  <c r="CB328" i="35"/>
  <c r="CB324" i="35"/>
  <c r="AL320" i="35"/>
  <c r="AZ316" i="35"/>
  <c r="FH316" i="35"/>
  <c r="DD312" i="35"/>
  <c r="DR308" i="35"/>
  <c r="CB304" i="35"/>
  <c r="CB300" i="35"/>
  <c r="AZ296" i="35"/>
  <c r="FH296" i="35"/>
  <c r="DR292" i="35"/>
  <c r="BN288" i="35"/>
  <c r="Y281" i="35"/>
  <c r="Z281" i="35"/>
  <c r="AA281" i="35" s="1"/>
  <c r="AB281" i="35" s="1"/>
  <c r="Z277" i="35"/>
  <c r="AA277" i="35" s="1"/>
  <c r="AB277" i="35" s="1"/>
  <c r="Y277" i="35"/>
  <c r="EF277" i="35"/>
  <c r="CP273" i="35"/>
  <c r="Y269" i="35"/>
  <c r="Z269" i="35"/>
  <c r="AA269" i="35" s="1"/>
  <c r="AB269" i="35" s="1"/>
  <c r="Y265" i="35"/>
  <c r="Z265" i="35"/>
  <c r="AA265" i="35" s="1"/>
  <c r="AB265" i="35" s="1"/>
  <c r="EF265" i="35"/>
  <c r="CB261" i="35"/>
  <c r="Z257" i="35"/>
  <c r="AA257" i="35" s="1"/>
  <c r="AB257" i="35" s="1"/>
  <c r="Y257" i="35"/>
  <c r="Y253" i="35"/>
  <c r="Z253" i="35"/>
  <c r="AA253" i="35" s="1"/>
  <c r="AB253" i="35" s="1"/>
  <c r="EF253" i="35"/>
  <c r="CB249" i="35"/>
  <c r="CB245" i="35"/>
  <c r="Z241" i="35"/>
  <c r="AA241" i="35" s="1"/>
  <c r="AB241" i="35" s="1"/>
  <c r="Y241" i="35"/>
  <c r="EF241" i="35"/>
  <c r="EF237" i="35"/>
  <c r="CB233" i="35"/>
  <c r="Z229" i="35"/>
  <c r="AA229" i="35" s="1"/>
  <c r="AB229" i="35" s="1"/>
  <c r="Y229" i="35"/>
  <c r="Z225" i="35"/>
  <c r="AA225" i="35" s="1"/>
  <c r="AB225" i="35" s="1"/>
  <c r="Y225" i="35"/>
  <c r="EF225" i="35"/>
  <c r="CB221" i="35"/>
  <c r="CB217" i="35"/>
  <c r="Z213" i="35"/>
  <c r="AA213" i="35" s="1"/>
  <c r="AB213" i="35" s="1"/>
  <c r="Y213" i="35"/>
  <c r="DR213" i="35"/>
  <c r="CP209" i="35"/>
  <c r="AL205" i="35"/>
  <c r="BN201" i="35"/>
  <c r="Z197" i="35"/>
  <c r="AA197" i="35" s="1"/>
  <c r="AB197" i="35" s="1"/>
  <c r="Y197" i="35"/>
  <c r="EF197" i="35"/>
  <c r="ET193" i="35"/>
  <c r="DR189" i="35"/>
  <c r="BN185" i="35"/>
  <c r="Z181" i="35"/>
  <c r="AA181" i="35" s="1"/>
  <c r="AB181" i="35" s="1"/>
  <c r="Y181" i="35"/>
  <c r="AL177" i="35"/>
  <c r="ET177" i="35"/>
  <c r="DR173" i="35"/>
  <c r="DR169" i="35"/>
  <c r="BN165" i="35"/>
  <c r="DD157" i="35"/>
  <c r="DR153" i="35"/>
  <c r="EF149" i="35"/>
  <c r="DD145" i="35"/>
  <c r="Z141" i="35"/>
  <c r="AA141" i="35" s="1"/>
  <c r="AB141" i="35" s="1"/>
  <c r="Y141" i="35"/>
  <c r="EF141" i="35"/>
  <c r="DD134" i="35"/>
  <c r="CB131" i="35"/>
  <c r="Y128" i="35"/>
  <c r="Z128" i="35"/>
  <c r="AA128" i="35" s="1"/>
  <c r="AB128" i="35" s="1"/>
  <c r="EF128" i="35"/>
  <c r="EF124" i="35"/>
  <c r="CB120" i="35"/>
  <c r="Y116" i="35"/>
  <c r="Z116" i="35"/>
  <c r="AA116" i="35" s="1"/>
  <c r="AB116" i="35" s="1"/>
  <c r="EF116" i="35"/>
  <c r="EF113" i="35"/>
  <c r="CP109" i="35"/>
  <c r="AL105" i="35"/>
  <c r="FH105" i="35"/>
  <c r="Z98" i="35"/>
  <c r="AA98" i="35" s="1"/>
  <c r="AB98" i="35" s="1"/>
  <c r="Y98" i="35"/>
  <c r="EF98" i="35"/>
  <c r="CB94" i="35"/>
  <c r="Z90" i="35"/>
  <c r="AA90" i="35" s="1"/>
  <c r="AB90" i="35" s="1"/>
  <c r="Y90" i="35"/>
  <c r="EF90" i="35"/>
  <c r="BN86" i="35"/>
  <c r="Z79" i="35"/>
  <c r="AA79" i="35" s="1"/>
  <c r="AB79" i="35" s="1"/>
  <c r="Y79" i="35"/>
  <c r="EF79" i="35"/>
  <c r="CB76" i="35"/>
  <c r="Z73" i="35"/>
  <c r="AA73" i="35" s="1"/>
  <c r="AB73" i="35" s="1"/>
  <c r="Y73" i="35"/>
  <c r="Z69" i="35"/>
  <c r="AA69" i="35" s="1"/>
  <c r="AB69" i="35" s="1"/>
  <c r="Y69" i="35"/>
  <c r="EF69" i="35"/>
  <c r="CB64" i="35"/>
  <c r="Z61" i="35"/>
  <c r="AA61" i="35" s="1"/>
  <c r="AB61" i="35" s="1"/>
  <c r="Y61" i="35"/>
  <c r="DR54" i="35"/>
  <c r="DR50" i="35"/>
  <c r="CB46" i="35"/>
  <c r="CB42" i="35"/>
  <c r="DR38" i="35"/>
  <c r="CB34" i="35"/>
  <c r="CB30" i="35"/>
  <c r="EF26" i="35"/>
  <c r="CB20" i="35"/>
  <c r="CB17" i="35"/>
  <c r="EF15" i="35"/>
  <c r="BN10" i="35"/>
  <c r="Z341" i="35"/>
  <c r="AA341" i="35" s="1"/>
  <c r="AB341" i="35" s="1"/>
  <c r="Y341" i="35"/>
  <c r="EF341" i="35"/>
  <c r="EF154" i="35"/>
  <c r="BN83" i="35"/>
  <c r="AL11" i="35"/>
  <c r="AL504" i="35"/>
  <c r="ET504" i="35"/>
  <c r="CP500" i="35"/>
  <c r="DR496" i="35"/>
  <c r="DR492" i="35"/>
  <c r="CB488" i="35"/>
  <c r="CB484" i="35"/>
  <c r="AZ480" i="35"/>
  <c r="FH480" i="35"/>
  <c r="DR473" i="35"/>
  <c r="AZ469" i="35"/>
  <c r="BN465" i="35"/>
  <c r="DR465" i="35"/>
  <c r="BN461" i="35"/>
  <c r="DR457" i="35"/>
  <c r="CB453" i="35"/>
  <c r="DD450" i="35"/>
  <c r="AZ446" i="35"/>
  <c r="FH446" i="35"/>
  <c r="DR438" i="35"/>
  <c r="EF434" i="35"/>
  <c r="CB430" i="35"/>
  <c r="CB426" i="35"/>
  <c r="AL422" i="35"/>
  <c r="BN415" i="35"/>
  <c r="FH415" i="35"/>
  <c r="DR411" i="35"/>
  <c r="DR407" i="35"/>
  <c r="CB403" i="35"/>
  <c r="CB399" i="35"/>
  <c r="Z395" i="35"/>
  <c r="AA395" i="35" s="1"/>
  <c r="AB395" i="35" s="1"/>
  <c r="Y395" i="35"/>
  <c r="AL391" i="35"/>
  <c r="ET391" i="35"/>
  <c r="FH387" i="35"/>
  <c r="DD383" i="35"/>
  <c r="DR379" i="35"/>
  <c r="CB375" i="35"/>
  <c r="CP371" i="35"/>
  <c r="AZ367" i="35"/>
  <c r="AZ363" i="35"/>
  <c r="Z359" i="35"/>
  <c r="AA359" i="35" s="1"/>
  <c r="AB359" i="35" s="1"/>
  <c r="Y359" i="35"/>
  <c r="Y355" i="35"/>
  <c r="Z355" i="35"/>
  <c r="AA355" i="35" s="1"/>
  <c r="AB355" i="35" s="1"/>
  <c r="EF355" i="35"/>
  <c r="EF351" i="35"/>
  <c r="DD347" i="35"/>
  <c r="CP343" i="35"/>
  <c r="AZ339" i="35"/>
  <c r="BN335" i="35"/>
  <c r="Y331" i="35"/>
  <c r="Z331" i="35"/>
  <c r="AA331" i="35" s="1"/>
  <c r="AB331" i="35" s="1"/>
  <c r="AL327" i="35"/>
  <c r="ET327" i="35"/>
  <c r="ET323" i="35"/>
  <c r="FH319" i="35"/>
  <c r="Z307" i="35"/>
  <c r="AA307" i="35" s="1"/>
  <c r="AB307" i="35" s="1"/>
  <c r="Y307" i="35"/>
  <c r="EF307" i="35"/>
  <c r="ET303" i="35"/>
  <c r="ET299" i="35"/>
  <c r="DD295" i="35"/>
  <c r="FH291" i="35"/>
  <c r="DD287" i="35"/>
  <c r="EF284" i="35"/>
  <c r="EF280" i="35"/>
  <c r="CB276" i="35"/>
  <c r="CP272" i="35"/>
  <c r="AZ268" i="35"/>
  <c r="BN264" i="35"/>
  <c r="Y256" i="35"/>
  <c r="Z256" i="35"/>
  <c r="AA256" i="35" s="1"/>
  <c r="AB256" i="35" s="1"/>
  <c r="EF256" i="35"/>
  <c r="ET252" i="35"/>
  <c r="CP248" i="35"/>
  <c r="AL244" i="35"/>
  <c r="AL240" i="35"/>
  <c r="AL236" i="35"/>
  <c r="FH236" i="35"/>
  <c r="FH232" i="35"/>
  <c r="DR228" i="35"/>
  <c r="DR224" i="35"/>
  <c r="CB220" i="35"/>
  <c r="CP216" i="35"/>
  <c r="AL212" i="35"/>
  <c r="AL208" i="35"/>
  <c r="FH208" i="35"/>
  <c r="FH204" i="35"/>
  <c r="CP200" i="35"/>
  <c r="DD196" i="35"/>
  <c r="DD192" i="35"/>
  <c r="DD188" i="35"/>
  <c r="AZ184" i="35"/>
  <c r="AZ180" i="35"/>
  <c r="FH180" i="35"/>
  <c r="FH176" i="35"/>
  <c r="FH172" i="35"/>
  <c r="DD168" i="35"/>
  <c r="AZ164" i="35"/>
  <c r="AL160" i="35"/>
  <c r="FH160" i="35"/>
  <c r="FH156" i="35"/>
  <c r="DD152" i="35"/>
  <c r="DD148" i="35"/>
  <c r="DD144" i="35"/>
  <c r="CB140" i="35"/>
  <c r="AZ137" i="35"/>
  <c r="Z127" i="35"/>
  <c r="AA127" i="35" s="1"/>
  <c r="AB127" i="35" s="1"/>
  <c r="Y127" i="35"/>
  <c r="AL123" i="35"/>
  <c r="AZ119" i="35"/>
  <c r="BN115" i="35"/>
  <c r="Y112" i="35"/>
  <c r="Z112" i="35"/>
  <c r="AA112" i="35" s="1"/>
  <c r="AB112" i="35" s="1"/>
  <c r="Z108" i="35"/>
  <c r="AA108" i="35" s="1"/>
  <c r="AB108" i="35" s="1"/>
  <c r="Y108" i="35"/>
  <c r="EF108" i="35"/>
  <c r="CB104" i="35"/>
  <c r="CB101" i="35"/>
  <c r="DD97" i="35"/>
  <c r="AL93" i="35"/>
  <c r="CB89" i="35"/>
  <c r="Y85" i="35"/>
  <c r="Z85" i="35"/>
  <c r="AA85" i="35" s="1"/>
  <c r="AB85" i="35" s="1"/>
  <c r="EF85" i="35"/>
  <c r="ET82" i="35"/>
  <c r="CP78" i="35"/>
  <c r="DR75" i="35"/>
  <c r="AZ72" i="35"/>
  <c r="Z66" i="35"/>
  <c r="AA66" i="35" s="1"/>
  <c r="AB66" i="35" s="1"/>
  <c r="Y66" i="35"/>
  <c r="EF66" i="35"/>
  <c r="DR63" i="35"/>
  <c r="CB60" i="35"/>
  <c r="BN57" i="35"/>
  <c r="DD51" i="35"/>
  <c r="CB47" i="35"/>
  <c r="DD43" i="35"/>
  <c r="BN39" i="35"/>
  <c r="AL35" i="35"/>
  <c r="EF31" i="35"/>
  <c r="CP24" i="35"/>
  <c r="AL21" i="35"/>
  <c r="ET21" i="35"/>
  <c r="ET19" i="35"/>
  <c r="CB14" i="35"/>
  <c r="BN9" i="35"/>
  <c r="DR494" i="35"/>
  <c r="DR486" i="35"/>
  <c r="BN479" i="35"/>
  <c r="AZ471" i="35"/>
  <c r="DR455" i="35"/>
  <c r="DR448" i="35"/>
  <c r="Y436" i="35"/>
  <c r="Z436" i="35"/>
  <c r="AA436" i="35" s="1"/>
  <c r="AB436" i="35" s="1"/>
  <c r="AL424" i="35"/>
  <c r="ET424" i="35"/>
  <c r="ET417" i="35"/>
  <c r="FH409" i="35"/>
  <c r="Z393" i="35"/>
  <c r="AA393" i="35" s="1"/>
  <c r="AB393" i="35" s="1"/>
  <c r="Y393" i="35"/>
  <c r="EF393" i="35"/>
  <c r="ET385" i="35"/>
  <c r="CP381" i="35"/>
  <c r="DD373" i="35"/>
  <c r="AL365" i="35"/>
  <c r="AL357" i="35"/>
  <c r="ET357" i="35"/>
  <c r="FH349" i="35"/>
  <c r="DR317" i="35"/>
  <c r="DR309" i="35"/>
  <c r="DR301" i="35"/>
  <c r="EF289" i="35"/>
  <c r="CB282" i="35"/>
  <c r="CB278" i="35"/>
  <c r="AL270" i="35"/>
  <c r="AZ262" i="35"/>
  <c r="DD262" i="35"/>
  <c r="DD254" i="35"/>
  <c r="BN246" i="35"/>
  <c r="BN238" i="35"/>
  <c r="CB234" i="35"/>
  <c r="CP226" i="35"/>
  <c r="CB218" i="35"/>
  <c r="AL210" i="35"/>
  <c r="AL202" i="35"/>
  <c r="AL194" i="35"/>
  <c r="AZ186" i="35"/>
  <c r="ET186" i="35"/>
  <c r="CP178" i="35"/>
  <c r="DD170" i="35"/>
  <c r="AL162" i="35"/>
  <c r="AZ150" i="35"/>
  <c r="ET150" i="35"/>
  <c r="ET142" i="35"/>
  <c r="DD135" i="35"/>
  <c r="DD129" i="35"/>
  <c r="CB121" i="35"/>
  <c r="CB114" i="35"/>
  <c r="AZ106" i="35"/>
  <c r="ET106" i="35"/>
  <c r="ET99" i="35"/>
  <c r="DD95" i="35"/>
  <c r="CP87" i="35"/>
  <c r="BN70" i="35"/>
  <c r="Z58" i="35"/>
  <c r="AA58" i="35" s="1"/>
  <c r="AB58" i="35" s="1"/>
  <c r="Y58" i="35"/>
  <c r="DR53" i="35"/>
  <c r="DR49" i="35"/>
  <c r="CB45" i="35"/>
  <c r="EF29" i="35"/>
  <c r="EF22" i="35"/>
  <c r="CB13" i="35"/>
  <c r="CB503" i="35"/>
  <c r="Y499" i="35"/>
  <c r="Z499" i="35"/>
  <c r="AA499" i="35" s="1"/>
  <c r="AB499" i="35" s="1"/>
  <c r="AL495" i="35"/>
  <c r="ET495" i="35"/>
  <c r="ET491" i="35"/>
  <c r="DD487" i="35"/>
  <c r="DD483" i="35"/>
  <c r="AZ476" i="35"/>
  <c r="AZ472" i="35"/>
  <c r="Z464" i="35"/>
  <c r="AA464" i="35" s="1"/>
  <c r="AB464" i="35" s="1"/>
  <c r="Y464" i="35"/>
  <c r="CB464" i="35"/>
  <c r="CB460" i="35"/>
  <c r="CB456" i="35"/>
  <c r="Z445" i="35"/>
  <c r="AA445" i="35" s="1"/>
  <c r="AB445" i="35" s="1"/>
  <c r="Y445" i="35"/>
  <c r="EF445" i="35"/>
  <c r="ET441" i="35"/>
  <c r="DD437" i="35"/>
  <c r="DR433" i="35"/>
  <c r="CB429" i="35"/>
  <c r="AL425" i="35"/>
  <c r="BN421" i="35"/>
  <c r="FH421" i="35"/>
  <c r="Z414" i="35"/>
  <c r="AA414" i="35" s="1"/>
  <c r="AB414" i="35" s="1"/>
  <c r="Y414" i="35"/>
  <c r="EF414" i="35"/>
  <c r="Z410" i="35"/>
  <c r="AA410" i="35" s="1"/>
  <c r="AB410" i="35" s="1"/>
  <c r="Y410" i="35"/>
  <c r="Z406" i="35"/>
  <c r="AA406" i="35" s="1"/>
  <c r="AB406" i="35" s="1"/>
  <c r="Y406" i="35"/>
  <c r="EF406" i="35"/>
  <c r="ET402" i="35"/>
  <c r="DD398" i="35"/>
  <c r="DD394" i="35"/>
  <c r="BN390" i="35"/>
  <c r="Z382" i="35"/>
  <c r="AA382" i="35" s="1"/>
  <c r="AB382" i="35" s="1"/>
  <c r="Y382" i="35"/>
  <c r="EF382" i="35"/>
  <c r="EF378" i="35"/>
  <c r="CB374" i="35"/>
  <c r="EF370" i="35"/>
  <c r="AL366" i="35"/>
  <c r="AL362" i="35"/>
  <c r="ET362" i="35"/>
  <c r="DD358" i="35"/>
  <c r="DD354" i="35"/>
  <c r="BN350" i="35"/>
  <c r="CB346" i="35"/>
  <c r="AL342" i="35"/>
  <c r="AZ338" i="35"/>
  <c r="ET338" i="35"/>
  <c r="FH334" i="35"/>
  <c r="AZ330" i="35"/>
  <c r="AZ326" i="35"/>
  <c r="FH326" i="35"/>
  <c r="DD322" i="35"/>
  <c r="DR318" i="35"/>
  <c r="CB314" i="35"/>
  <c r="CP310" i="35"/>
  <c r="AZ306" i="35"/>
  <c r="ET306" i="35"/>
  <c r="FH302" i="35"/>
  <c r="DD298" i="35"/>
  <c r="DR294" i="35"/>
  <c r="DD290" i="35"/>
  <c r="AZ286" i="35"/>
  <c r="AZ283" i="35"/>
  <c r="ET283" i="35"/>
  <c r="FH279" i="35"/>
  <c r="DR275" i="35"/>
  <c r="EF271" i="35"/>
  <c r="CB267" i="35"/>
  <c r="AZ263" i="35"/>
  <c r="BN259" i="35"/>
  <c r="Y255" i="35"/>
  <c r="Z255" i="35"/>
  <c r="AA255" i="35" s="1"/>
  <c r="AB255" i="35" s="1"/>
  <c r="EF255" i="35"/>
  <c r="ET251" i="35"/>
  <c r="DR247" i="35"/>
  <c r="DR243" i="35"/>
  <c r="CB239" i="35"/>
  <c r="AL235" i="35"/>
  <c r="AZ231" i="35"/>
  <c r="CP231" i="35"/>
  <c r="FH231" i="35"/>
  <c r="Y223" i="35"/>
  <c r="Z223" i="35"/>
  <c r="AA223" i="35" s="1"/>
  <c r="AB223" i="35" s="1"/>
  <c r="EF223" i="35"/>
  <c r="CB219" i="35"/>
  <c r="DD215" i="35"/>
  <c r="BN211" i="35"/>
  <c r="CB207" i="35"/>
  <c r="AZ203" i="35"/>
  <c r="ET203" i="35"/>
  <c r="FH199" i="35"/>
  <c r="DR195" i="35"/>
  <c r="CP191" i="35"/>
  <c r="CP187" i="35"/>
  <c r="Y183" i="35"/>
  <c r="Z183" i="35"/>
  <c r="AA183" i="35" s="1"/>
  <c r="AB183" i="35" s="1"/>
  <c r="EF183" i="35"/>
  <c r="EF179" i="35"/>
  <c r="CB175" i="35"/>
  <c r="Y171" i="35"/>
  <c r="Z171" i="35"/>
  <c r="AA171" i="35" s="1"/>
  <c r="AB171" i="35" s="1"/>
  <c r="CP163" i="35"/>
  <c r="FH159" i="35"/>
  <c r="BN147" i="35"/>
  <c r="BN143" i="35"/>
  <c r="BN139" i="35"/>
  <c r="CB136" i="35"/>
  <c r="BN133" i="35"/>
  <c r="BN130" i="35"/>
  <c r="BN126" i="35"/>
  <c r="EF122" i="35"/>
  <c r="Z107" i="35"/>
  <c r="AA107" i="35" s="1"/>
  <c r="AB107" i="35" s="1"/>
  <c r="Y107" i="35"/>
  <c r="AZ103" i="35"/>
  <c r="AL100" i="35"/>
  <c r="AL96" i="35"/>
  <c r="AL92" i="35"/>
  <c r="CP88" i="35"/>
  <c r="DR84" i="35"/>
  <c r="DR81" i="35"/>
  <c r="DR77" i="35"/>
  <c r="CP71" i="35"/>
  <c r="DD68" i="35"/>
  <c r="CP65" i="35"/>
  <c r="CP62" i="35"/>
  <c r="CP59" i="35"/>
  <c r="ET59" i="35"/>
  <c r="ET56" i="35"/>
  <c r="ET52" i="35"/>
  <c r="ET48" i="35"/>
  <c r="CP44" i="35"/>
  <c r="BN40" i="35"/>
  <c r="CB36" i="35"/>
  <c r="BN32" i="35"/>
  <c r="BN28" i="35"/>
  <c r="BN25" i="35"/>
  <c r="BN18" i="35"/>
  <c r="BN498" i="35"/>
  <c r="CP428" i="35"/>
  <c r="EF27" i="35"/>
  <c r="M426" i="35"/>
  <c r="N426" i="35" s="1"/>
  <c r="O426" i="35" s="1"/>
  <c r="M455" i="35"/>
  <c r="N455" i="35" s="1"/>
  <c r="O455" i="35" s="1"/>
  <c r="M359" i="35"/>
  <c r="N359" i="35" s="1"/>
  <c r="O359" i="35" s="1"/>
  <c r="M36" i="35"/>
  <c r="N36" i="35" s="1"/>
  <c r="O36" i="35" s="1"/>
  <c r="M32" i="35"/>
  <c r="N32" i="35" s="1"/>
  <c r="O32" i="35" s="1"/>
  <c r="M28" i="35"/>
  <c r="L452" i="35"/>
  <c r="M142" i="35"/>
  <c r="N142" i="35" s="1"/>
  <c r="O142" i="35" s="1"/>
  <c r="L23" i="35"/>
  <c r="L80" i="35"/>
  <c r="AL505" i="35"/>
  <c r="CP505" i="35"/>
  <c r="ET505" i="35"/>
  <c r="AL501" i="35"/>
  <c r="CP501" i="35"/>
  <c r="ET501" i="35"/>
  <c r="AL497" i="35"/>
  <c r="CB497" i="35"/>
  <c r="ET497" i="35"/>
  <c r="AZ493" i="35"/>
  <c r="DD493" i="35"/>
  <c r="FH493" i="35"/>
  <c r="AZ489" i="35"/>
  <c r="DR489" i="35"/>
  <c r="BN485" i="35"/>
  <c r="DR485" i="35"/>
  <c r="BN481" i="35"/>
  <c r="DR481" i="35"/>
  <c r="BN478" i="35"/>
  <c r="DR478" i="35"/>
  <c r="AZ474" i="35"/>
  <c r="DR474" i="35"/>
  <c r="Z470" i="35"/>
  <c r="AA470" i="35" s="1"/>
  <c r="AB470" i="35" s="1"/>
  <c r="Y470" i="35"/>
  <c r="DD470" i="35"/>
  <c r="EF470" i="35"/>
  <c r="Z466" i="35"/>
  <c r="AA466" i="35" s="1"/>
  <c r="AB466" i="35" s="1"/>
  <c r="Y466" i="35"/>
  <c r="CB466" i="35"/>
  <c r="EF466" i="35"/>
  <c r="AL462" i="35"/>
  <c r="DD462" i="35"/>
  <c r="ET462" i="35"/>
  <c r="AZ458" i="35"/>
  <c r="DD458" i="35"/>
  <c r="FH458" i="35"/>
  <c r="AZ454" i="35"/>
  <c r="DR454" i="35"/>
  <c r="Z451" i="35"/>
  <c r="AA451" i="35" s="1"/>
  <c r="AB451" i="35" s="1"/>
  <c r="Y451" i="35"/>
  <c r="CB451" i="35"/>
  <c r="EF451" i="35"/>
  <c r="Y447" i="35"/>
  <c r="Z447" i="35"/>
  <c r="AA447" i="35" s="1"/>
  <c r="AB447" i="35" s="1"/>
  <c r="CB447" i="35"/>
  <c r="EF447" i="35"/>
  <c r="AL443" i="35"/>
  <c r="CB443" i="35"/>
  <c r="ET443" i="35"/>
  <c r="AL439" i="35"/>
  <c r="CP439" i="35"/>
  <c r="ET439" i="35"/>
  <c r="AZ435" i="35"/>
  <c r="CP435" i="35"/>
  <c r="FH435" i="35"/>
  <c r="BN431" i="35"/>
  <c r="DD431" i="35"/>
  <c r="FH431" i="35"/>
  <c r="BN427" i="35"/>
  <c r="DR427" i="35"/>
  <c r="AZ423" i="35"/>
  <c r="DR423" i="35"/>
  <c r="Z419" i="35"/>
  <c r="AA419" i="35" s="1"/>
  <c r="AB419" i="35" s="1"/>
  <c r="Y419" i="35"/>
  <c r="CB419" i="35"/>
  <c r="EF419" i="35"/>
  <c r="Y416" i="35"/>
  <c r="Z416" i="35"/>
  <c r="AA416" i="35" s="1"/>
  <c r="AB416" i="35" s="1"/>
  <c r="CB416" i="35"/>
  <c r="EF416" i="35"/>
  <c r="AL412" i="35"/>
  <c r="CP412" i="35"/>
  <c r="ET412" i="35"/>
  <c r="AZ408" i="35"/>
  <c r="DD408" i="35"/>
  <c r="FH408" i="35"/>
  <c r="BN404" i="35"/>
  <c r="DR404" i="35"/>
  <c r="Y400" i="35"/>
  <c r="Z400" i="35"/>
  <c r="AA400" i="35" s="1"/>
  <c r="AB400" i="35" s="1"/>
  <c r="CB400" i="35"/>
  <c r="EF400" i="35"/>
  <c r="Y396" i="35"/>
  <c r="Z396" i="35"/>
  <c r="AA396" i="35" s="1"/>
  <c r="AB396" i="35" s="1"/>
  <c r="CP396" i="35"/>
  <c r="EF396" i="35"/>
  <c r="AL392" i="35"/>
  <c r="CB392" i="35"/>
  <c r="ET392" i="35"/>
  <c r="AZ388" i="35"/>
  <c r="DD388" i="35"/>
  <c r="FH388" i="35"/>
  <c r="BN384" i="35"/>
  <c r="DD384" i="35"/>
  <c r="Y380" i="35"/>
  <c r="Z380" i="35"/>
  <c r="AA380" i="35" s="1"/>
  <c r="AB380" i="35" s="1"/>
  <c r="CB380" i="35"/>
  <c r="EF380" i="35"/>
  <c r="AL376" i="35"/>
  <c r="CP376" i="35"/>
  <c r="ET376" i="35"/>
  <c r="AZ372" i="35"/>
  <c r="CP372" i="35"/>
  <c r="FH372" i="35"/>
  <c r="AZ368" i="35"/>
  <c r="DR368" i="35"/>
  <c r="AZ364" i="35"/>
  <c r="DR364" i="35"/>
  <c r="Z360" i="35"/>
  <c r="AA360" i="35" s="1"/>
  <c r="AB360" i="35" s="1"/>
  <c r="Y360" i="35"/>
  <c r="CB360" i="35"/>
  <c r="EF360" i="35"/>
  <c r="AL356" i="35"/>
  <c r="CP356" i="35"/>
  <c r="ET356" i="35"/>
  <c r="AZ352" i="35"/>
  <c r="CP352" i="35"/>
  <c r="FH352" i="35"/>
  <c r="BN348" i="35"/>
  <c r="DD348" i="35"/>
  <c r="FH348" i="35"/>
  <c r="BN344" i="35"/>
  <c r="CP344" i="35"/>
  <c r="BN340" i="35"/>
  <c r="DR340" i="35"/>
  <c r="Y336" i="35"/>
  <c r="Z336" i="35"/>
  <c r="AA336" i="35" s="1"/>
  <c r="AB336" i="35" s="1"/>
  <c r="CB336" i="35"/>
  <c r="EF336" i="35"/>
  <c r="AL332" i="35"/>
  <c r="DD332" i="35"/>
  <c r="ET332" i="35"/>
  <c r="AL328" i="35"/>
  <c r="DR328" i="35"/>
  <c r="ET328" i="35"/>
  <c r="AL324" i="35"/>
  <c r="DR324" i="35"/>
  <c r="FH324" i="35"/>
  <c r="BN320" i="35"/>
  <c r="DR320" i="35"/>
  <c r="BN316" i="35"/>
  <c r="DR316" i="35"/>
  <c r="BN312" i="35"/>
  <c r="DR312" i="35"/>
  <c r="Z308" i="35"/>
  <c r="AA308" i="35" s="1"/>
  <c r="AB308" i="35" s="1"/>
  <c r="Y308" i="35"/>
  <c r="CB308" i="35"/>
  <c r="EF308" i="35"/>
  <c r="AL304" i="35"/>
  <c r="CP304" i="35"/>
  <c r="ET304" i="35"/>
  <c r="AZ300" i="35"/>
  <c r="DD300" i="35"/>
  <c r="FH300" i="35"/>
  <c r="BN296" i="35"/>
  <c r="DR296" i="35"/>
  <c r="Z292" i="35"/>
  <c r="AA292" i="35" s="1"/>
  <c r="AB292" i="35" s="1"/>
  <c r="Y292" i="35"/>
  <c r="CB292" i="35"/>
  <c r="EF292" i="35"/>
  <c r="Y288" i="35"/>
  <c r="Z288" i="35"/>
  <c r="AA288" i="35" s="1"/>
  <c r="AB288" i="35" s="1"/>
  <c r="CB288" i="35"/>
  <c r="EF288" i="35"/>
  <c r="AL281" i="35"/>
  <c r="DR281" i="35"/>
  <c r="ET281" i="35"/>
  <c r="AZ277" i="35"/>
  <c r="CB277" i="35"/>
  <c r="ET277" i="35"/>
  <c r="AL273" i="35"/>
  <c r="CB273" i="35"/>
  <c r="ET273" i="35"/>
  <c r="AL269" i="35"/>
  <c r="DD269" i="35"/>
  <c r="ET269" i="35"/>
  <c r="AL265" i="35"/>
  <c r="CB265" i="35"/>
  <c r="ET265" i="35"/>
  <c r="AL261" i="35"/>
  <c r="DD261" i="35"/>
  <c r="ET261" i="35"/>
  <c r="AL257" i="35"/>
  <c r="CP257" i="35"/>
  <c r="ET257" i="35"/>
  <c r="AL253" i="35"/>
  <c r="CP253" i="35"/>
  <c r="ET253" i="35"/>
  <c r="AL249" i="35"/>
  <c r="CP249" i="35"/>
  <c r="ET249" i="35"/>
  <c r="AL245" i="35"/>
  <c r="CP245" i="35"/>
  <c r="ET245" i="35"/>
  <c r="AL241" i="35"/>
  <c r="DR241" i="35"/>
  <c r="ET241" i="35"/>
  <c r="AZ237" i="35"/>
  <c r="CP237" i="35"/>
  <c r="ET237" i="35"/>
  <c r="AL233" i="35"/>
  <c r="CP233" i="35"/>
  <c r="ET233" i="35"/>
  <c r="AZ229" i="35"/>
  <c r="CP229" i="35"/>
  <c r="ET229" i="35"/>
  <c r="AZ225" i="35"/>
  <c r="CP225" i="35"/>
  <c r="ET225" i="35"/>
  <c r="AZ221" i="35"/>
  <c r="CP221" i="35"/>
  <c r="ET221" i="35"/>
  <c r="AL217" i="35"/>
  <c r="CP217" i="35"/>
  <c r="ET217" i="35"/>
  <c r="AZ213" i="35"/>
  <c r="CP213" i="35"/>
  <c r="ET213" i="35"/>
  <c r="AL209" i="35"/>
  <c r="DD209" i="35"/>
  <c r="FH209" i="35"/>
  <c r="BN205" i="35"/>
  <c r="EF205" i="35"/>
  <c r="Z201" i="35"/>
  <c r="AA201" i="35" s="1"/>
  <c r="AB201" i="35" s="1"/>
  <c r="Y201" i="35"/>
  <c r="CB201" i="35"/>
  <c r="EF201" i="35"/>
  <c r="AL197" i="35"/>
  <c r="CP197" i="35"/>
  <c r="ET197" i="35"/>
  <c r="AZ193" i="35"/>
  <c r="DD193" i="35"/>
  <c r="FH193" i="35"/>
  <c r="BN189" i="35"/>
  <c r="DD189" i="35"/>
  <c r="Z185" i="35"/>
  <c r="AA185" i="35" s="1"/>
  <c r="AB185" i="35" s="1"/>
  <c r="Y185" i="35"/>
  <c r="CP185" i="35"/>
  <c r="EF185" i="35"/>
  <c r="AL181" i="35"/>
  <c r="CP181" i="35"/>
  <c r="ET181" i="35"/>
  <c r="AZ177" i="35"/>
  <c r="DD177" i="35"/>
  <c r="FH177" i="35"/>
  <c r="BN173" i="35"/>
  <c r="DD173" i="35"/>
  <c r="Z169" i="35"/>
  <c r="AA169" i="35" s="1"/>
  <c r="AB169" i="35" s="1"/>
  <c r="Y169" i="35"/>
  <c r="CB169" i="35"/>
  <c r="EF169" i="35"/>
  <c r="Z165" i="35"/>
  <c r="AA165" i="35" s="1"/>
  <c r="AB165" i="35" s="1"/>
  <c r="Y165" i="35"/>
  <c r="DD165" i="35"/>
  <c r="EF165" i="35"/>
  <c r="Z161" i="35"/>
  <c r="AA161" i="35" s="1"/>
  <c r="AB161" i="35" s="1"/>
  <c r="Y161" i="35"/>
  <c r="CB161" i="35"/>
  <c r="EF161" i="35"/>
  <c r="Y157" i="35"/>
  <c r="Z157" i="35"/>
  <c r="AA157" i="35" s="1"/>
  <c r="AB157" i="35" s="1"/>
  <c r="CB157" i="35"/>
  <c r="EF157" i="35"/>
  <c r="AL153" i="35"/>
  <c r="CP153" i="35"/>
  <c r="ET153" i="35"/>
  <c r="AZ149" i="35"/>
  <c r="CP149" i="35"/>
  <c r="ET149" i="35"/>
  <c r="AZ145" i="35"/>
  <c r="EF145" i="35"/>
  <c r="ET145" i="35"/>
  <c r="AZ141" i="35"/>
  <c r="CP141" i="35"/>
  <c r="ET141" i="35"/>
  <c r="AZ134" i="35"/>
  <c r="DR134" i="35"/>
  <c r="ET134" i="35"/>
  <c r="AZ131" i="35"/>
  <c r="CP131" i="35"/>
  <c r="ET131" i="35"/>
  <c r="AZ128" i="35"/>
  <c r="CP128" i="35"/>
  <c r="ET128" i="35"/>
  <c r="AZ124" i="35"/>
  <c r="CP124" i="35"/>
  <c r="ET124" i="35"/>
  <c r="AL120" i="35"/>
  <c r="CP120" i="35"/>
  <c r="ET120" i="35"/>
  <c r="AL116" i="35"/>
  <c r="CP116" i="35"/>
  <c r="ET116" i="35"/>
  <c r="AZ113" i="35"/>
  <c r="DD113" i="35"/>
  <c r="ET113" i="35"/>
  <c r="AZ109" i="35"/>
  <c r="DD109" i="35"/>
  <c r="FH109" i="35"/>
  <c r="BN105" i="35"/>
  <c r="DR105" i="35"/>
  <c r="Z102" i="35"/>
  <c r="AA102" i="35" s="1"/>
  <c r="AB102" i="35" s="1"/>
  <c r="Y102" i="35"/>
  <c r="BN102" i="35"/>
  <c r="DR102" i="35"/>
  <c r="AZ98" i="35"/>
  <c r="DD98" i="35"/>
  <c r="ET98" i="35"/>
  <c r="AZ94" i="35"/>
  <c r="CP94" i="35"/>
  <c r="ET94" i="35"/>
  <c r="AZ90" i="35"/>
  <c r="DD90" i="35"/>
  <c r="ET90" i="35"/>
  <c r="AL86" i="35"/>
  <c r="DD86" i="35"/>
  <c r="ET86" i="35"/>
  <c r="AL79" i="35"/>
  <c r="CP79" i="35"/>
  <c r="ET79" i="35"/>
  <c r="AZ76" i="35"/>
  <c r="CP76" i="35"/>
  <c r="ET76" i="35"/>
  <c r="AL73" i="35"/>
  <c r="DD73" i="35"/>
  <c r="ET73" i="35"/>
  <c r="AL69" i="35"/>
  <c r="CP69" i="35"/>
  <c r="ET69" i="35"/>
  <c r="AL64" i="35"/>
  <c r="CP64" i="35"/>
  <c r="ET64" i="35"/>
  <c r="AZ61" i="35"/>
  <c r="CP61" i="35"/>
  <c r="ET61" i="35"/>
  <c r="AL54" i="35"/>
  <c r="CP54" i="35"/>
  <c r="ET54" i="35"/>
  <c r="AZ50" i="35"/>
  <c r="DD50" i="35"/>
  <c r="ET50" i="35"/>
  <c r="AZ46" i="35"/>
  <c r="CP46" i="35"/>
  <c r="ET46" i="35"/>
  <c r="AZ42" i="35"/>
  <c r="DD42" i="35"/>
  <c r="ET42" i="35"/>
  <c r="AL38" i="35"/>
  <c r="CP38" i="35"/>
  <c r="ET38" i="35"/>
  <c r="AL34" i="35"/>
  <c r="CP34" i="35"/>
  <c r="ET34" i="35"/>
  <c r="AL30" i="35"/>
  <c r="CP30" i="35"/>
  <c r="ET30" i="35"/>
  <c r="AL26" i="35"/>
  <c r="DD26" i="35"/>
  <c r="ET26" i="35"/>
  <c r="AZ20" i="35"/>
  <c r="CP20" i="35"/>
  <c r="ET20" i="35"/>
  <c r="AZ17" i="35"/>
  <c r="CP17" i="35"/>
  <c r="ET17" i="35"/>
  <c r="AL15" i="35"/>
  <c r="DD15" i="35"/>
  <c r="ET15" i="35"/>
  <c r="AL10" i="35"/>
  <c r="DD10" i="35"/>
  <c r="ET10" i="35"/>
  <c r="AL341" i="35"/>
  <c r="CP341" i="35"/>
  <c r="ET341" i="35"/>
  <c r="AZ154" i="35"/>
  <c r="CP154" i="35"/>
  <c r="ET154" i="35"/>
  <c r="AL83" i="35"/>
  <c r="DD83" i="35"/>
  <c r="ET83" i="35"/>
  <c r="AZ11" i="35"/>
  <c r="DD11" i="35"/>
  <c r="FH11" i="35"/>
  <c r="BN504" i="35"/>
  <c r="DR504" i="35"/>
  <c r="FH504" i="35"/>
  <c r="AZ500" i="35"/>
  <c r="DD500" i="35"/>
  <c r="FH500" i="35"/>
  <c r="BN496" i="35"/>
  <c r="DD496" i="35"/>
  <c r="Z492" i="35"/>
  <c r="AA492" i="35" s="1"/>
  <c r="AB492" i="35" s="1"/>
  <c r="Y492" i="35"/>
  <c r="CB492" i="35"/>
  <c r="EF492" i="35"/>
  <c r="AL488" i="35"/>
  <c r="DD488" i="35"/>
  <c r="ET488" i="35"/>
  <c r="AZ484" i="35"/>
  <c r="CP484" i="35"/>
  <c r="FH484" i="35"/>
  <c r="BN480" i="35"/>
  <c r="DR480" i="35"/>
  <c r="Z477" i="35"/>
  <c r="AA477" i="35" s="1"/>
  <c r="AB477" i="35" s="1"/>
  <c r="Y477" i="35"/>
  <c r="CB477" i="35"/>
  <c r="EF477" i="35"/>
  <c r="Y473" i="35"/>
  <c r="Z473" i="35"/>
  <c r="AA473" i="35" s="1"/>
  <c r="AB473" i="35" s="1"/>
  <c r="CB473" i="35"/>
  <c r="EF473" i="35"/>
  <c r="Y469" i="35"/>
  <c r="Z469" i="35"/>
  <c r="AA469" i="35" s="1"/>
  <c r="AB469" i="35" s="1"/>
  <c r="CB469" i="35"/>
  <c r="EF469" i="35"/>
  <c r="Z465" i="35"/>
  <c r="AA465" i="35" s="1"/>
  <c r="AB465" i="35" s="1"/>
  <c r="Y465" i="35"/>
  <c r="CB465" i="35"/>
  <c r="EF465" i="35"/>
  <c r="Y461" i="35"/>
  <c r="Z461" i="35"/>
  <c r="AA461" i="35" s="1"/>
  <c r="AB461" i="35" s="1"/>
  <c r="CB461" i="35"/>
  <c r="EF461" i="35"/>
  <c r="Z457" i="35"/>
  <c r="AA457" i="35" s="1"/>
  <c r="AB457" i="35" s="1"/>
  <c r="Y457" i="35"/>
  <c r="CB457" i="35"/>
  <c r="EF457" i="35"/>
  <c r="AL453" i="35"/>
  <c r="DD453" i="35"/>
  <c r="ET453" i="35"/>
  <c r="AZ450" i="35"/>
  <c r="DR450" i="35"/>
  <c r="FH450" i="35"/>
  <c r="BN446" i="35"/>
  <c r="DR446" i="35"/>
  <c r="Z442" i="35"/>
  <c r="AA442" i="35" s="1"/>
  <c r="AB442" i="35" s="1"/>
  <c r="Y442" i="35"/>
  <c r="CB442" i="35"/>
  <c r="EF442" i="35"/>
  <c r="Y438" i="35"/>
  <c r="Z438" i="35"/>
  <c r="AA438" i="35" s="1"/>
  <c r="AB438" i="35" s="1"/>
  <c r="CB438" i="35"/>
  <c r="EF438" i="35"/>
  <c r="AL434" i="35"/>
  <c r="DD434" i="35"/>
  <c r="ET434" i="35"/>
  <c r="AL430" i="35"/>
  <c r="CP430" i="35"/>
  <c r="ET430" i="35"/>
  <c r="AZ426" i="35"/>
  <c r="CP426" i="35"/>
  <c r="FH426" i="35"/>
  <c r="BN422" i="35"/>
  <c r="DD422" i="35"/>
  <c r="FH422" i="35"/>
  <c r="AZ415" i="35"/>
  <c r="DR415" i="35"/>
  <c r="Z411" i="35"/>
  <c r="AA411" i="35" s="1"/>
  <c r="AB411" i="35" s="1"/>
  <c r="Y411" i="35"/>
  <c r="CB411" i="35"/>
  <c r="EF411" i="35"/>
  <c r="Z407" i="35"/>
  <c r="AA407" i="35" s="1"/>
  <c r="AB407" i="35" s="1"/>
  <c r="Y407" i="35"/>
  <c r="CB407" i="35"/>
  <c r="EF407" i="35"/>
  <c r="AL403" i="35"/>
  <c r="CP403" i="35"/>
  <c r="ET403" i="35"/>
  <c r="AL399" i="35"/>
  <c r="CP399" i="35"/>
  <c r="ET399" i="35"/>
  <c r="AL395" i="35"/>
  <c r="CB395" i="35"/>
  <c r="ET395" i="35"/>
  <c r="AZ391" i="35"/>
  <c r="DD391" i="35"/>
  <c r="FH391" i="35"/>
  <c r="BN387" i="35"/>
  <c r="DR387" i="35"/>
  <c r="BN383" i="35"/>
  <c r="DR383" i="35"/>
  <c r="Y379" i="35"/>
  <c r="Z379" i="35"/>
  <c r="AA379" i="35" s="1"/>
  <c r="AB379" i="35" s="1"/>
  <c r="CB379" i="35"/>
  <c r="EF379" i="35"/>
  <c r="AL375" i="35"/>
  <c r="CP375" i="35"/>
  <c r="ET375" i="35"/>
  <c r="AZ371" i="35"/>
  <c r="DD371" i="35"/>
  <c r="FH371" i="35"/>
  <c r="BN367" i="35"/>
  <c r="DR367" i="35"/>
  <c r="Y363" i="35"/>
  <c r="Z363" i="35"/>
  <c r="AA363" i="35" s="1"/>
  <c r="AB363" i="35" s="1"/>
  <c r="CB363" i="35"/>
  <c r="EF363" i="35"/>
  <c r="AL359" i="35"/>
  <c r="CP359" i="35"/>
  <c r="ET359" i="35"/>
  <c r="AL355" i="35"/>
  <c r="CP355" i="35"/>
  <c r="ET355" i="35"/>
  <c r="AL351" i="35"/>
  <c r="CP351" i="35"/>
  <c r="ET351" i="35"/>
  <c r="BN347" i="35"/>
  <c r="CP347" i="35"/>
  <c r="FH347" i="35"/>
  <c r="AZ343" i="35"/>
  <c r="DD343" i="35"/>
  <c r="FH343" i="35"/>
  <c r="BN339" i="35"/>
  <c r="DR339" i="35"/>
  <c r="Z335" i="35"/>
  <c r="AA335" i="35" s="1"/>
  <c r="AB335" i="35" s="1"/>
  <c r="Y335" i="35"/>
  <c r="DD335" i="35"/>
  <c r="EF335" i="35"/>
  <c r="AL331" i="35"/>
  <c r="CP331" i="35"/>
  <c r="ET331" i="35"/>
  <c r="AZ327" i="35"/>
  <c r="DD327" i="35"/>
  <c r="FH327" i="35"/>
  <c r="AL323" i="35"/>
  <c r="CP323" i="35"/>
  <c r="FH323" i="35"/>
  <c r="BN319" i="35"/>
  <c r="DR319" i="35"/>
  <c r="Y315" i="35"/>
  <c r="Z315" i="35"/>
  <c r="AA315" i="35" s="1"/>
  <c r="AB315" i="35" s="1"/>
  <c r="CB315" i="35"/>
  <c r="EF315" i="35"/>
  <c r="Z311" i="35"/>
  <c r="AA311" i="35" s="1"/>
  <c r="AB311" i="35" s="1"/>
  <c r="Y311" i="35"/>
  <c r="CB311" i="35"/>
  <c r="EF311" i="35"/>
  <c r="AL307" i="35"/>
  <c r="CB307" i="35"/>
  <c r="ET307" i="35"/>
  <c r="AZ303" i="35"/>
  <c r="DD303" i="35"/>
  <c r="FH303" i="35"/>
  <c r="AZ299" i="35"/>
  <c r="DD299" i="35"/>
  <c r="FH299" i="35"/>
  <c r="BN295" i="35"/>
  <c r="DR295" i="35"/>
  <c r="BN291" i="35"/>
  <c r="DR291" i="35"/>
  <c r="Y287" i="35"/>
  <c r="Z287" i="35"/>
  <c r="AA287" i="35" s="1"/>
  <c r="AB287" i="35" s="1"/>
  <c r="CB287" i="35"/>
  <c r="EF287" i="35"/>
  <c r="AZ284" i="35"/>
  <c r="CP284" i="35"/>
  <c r="ET284" i="35"/>
  <c r="AL280" i="35"/>
  <c r="CP280" i="35"/>
  <c r="ET280" i="35"/>
  <c r="AZ276" i="35"/>
  <c r="CP276" i="35"/>
  <c r="ET276" i="35"/>
  <c r="AZ272" i="35"/>
  <c r="DD272" i="35"/>
  <c r="FH272" i="35"/>
  <c r="BN268" i="35"/>
  <c r="DR268" i="35"/>
  <c r="Y264" i="35"/>
  <c r="Z264" i="35"/>
  <c r="AA264" i="35" s="1"/>
  <c r="AB264" i="35" s="1"/>
  <c r="CB264" i="35"/>
  <c r="EF264" i="35"/>
  <c r="Z260" i="35"/>
  <c r="AA260" i="35" s="1"/>
  <c r="AB260" i="35" s="1"/>
  <c r="Y260" i="35"/>
  <c r="CB260" i="35"/>
  <c r="EF260" i="35"/>
  <c r="AL256" i="35"/>
  <c r="CP256" i="35"/>
  <c r="ET256" i="35"/>
  <c r="AZ252" i="35"/>
  <c r="DD252" i="35"/>
  <c r="FH252" i="35"/>
  <c r="AZ248" i="35"/>
  <c r="DD248" i="35"/>
  <c r="FH248" i="35"/>
  <c r="AZ244" i="35"/>
  <c r="DR244" i="35"/>
  <c r="FH244" i="35"/>
  <c r="AZ240" i="35"/>
  <c r="DR240" i="35"/>
  <c r="FH240" i="35"/>
  <c r="BN236" i="35"/>
  <c r="DR236" i="35"/>
  <c r="BN232" i="35"/>
  <c r="DR232" i="35"/>
  <c r="Z228" i="35"/>
  <c r="AA228" i="35" s="1"/>
  <c r="AB228" i="35" s="1"/>
  <c r="Y228" i="35"/>
  <c r="CB228" i="35"/>
  <c r="EF228" i="35"/>
  <c r="Y224" i="35"/>
  <c r="Z224" i="35"/>
  <c r="AA224" i="35" s="1"/>
  <c r="AB224" i="35" s="1"/>
  <c r="CB224" i="35"/>
  <c r="EF224" i="35"/>
  <c r="AZ220" i="35"/>
  <c r="CP220" i="35"/>
  <c r="ET220" i="35"/>
  <c r="AZ216" i="35"/>
  <c r="DD216" i="35"/>
  <c r="FH216" i="35"/>
  <c r="BN212" i="35"/>
  <c r="DR212" i="35"/>
  <c r="BN208" i="35"/>
  <c r="DR208" i="35"/>
  <c r="BN204" i="35"/>
  <c r="DR204" i="35"/>
  <c r="BN200" i="35"/>
  <c r="DD200" i="35"/>
  <c r="BN196" i="35"/>
  <c r="DR196" i="35"/>
  <c r="BN192" i="35"/>
  <c r="DR192" i="35"/>
  <c r="BN188" i="35"/>
  <c r="DR188" i="35"/>
  <c r="BN184" i="35"/>
  <c r="DR184" i="35"/>
  <c r="BN180" i="35"/>
  <c r="DR180" i="35"/>
  <c r="BN176" i="35"/>
  <c r="DR176" i="35"/>
  <c r="BN172" i="35"/>
  <c r="DR172" i="35"/>
  <c r="BN168" i="35"/>
  <c r="DR168" i="35"/>
  <c r="BN164" i="35"/>
  <c r="DR164" i="35"/>
  <c r="BN160" i="35"/>
  <c r="DR160" i="35"/>
  <c r="BN156" i="35"/>
  <c r="DR156" i="35"/>
  <c r="BN152" i="35"/>
  <c r="EF152" i="35"/>
  <c r="BN148" i="35"/>
  <c r="DR148" i="35"/>
  <c r="BN144" i="35"/>
  <c r="DR144" i="35"/>
  <c r="BN140" i="35"/>
  <c r="CP140" i="35"/>
  <c r="BN137" i="35"/>
  <c r="EF137" i="35"/>
  <c r="AZ127" i="35"/>
  <c r="CP127" i="35"/>
  <c r="ET127" i="35"/>
  <c r="AZ123" i="35"/>
  <c r="DD123" i="35"/>
  <c r="FH123" i="35"/>
  <c r="BN119" i="35"/>
  <c r="EF119" i="35"/>
  <c r="Y115" i="35"/>
  <c r="Z115" i="35"/>
  <c r="AA115" i="35" s="1"/>
  <c r="AB115" i="35" s="1"/>
  <c r="CB115" i="35"/>
  <c r="DR115" i="35"/>
  <c r="AZ112" i="35"/>
  <c r="CP112" i="35"/>
  <c r="ET112" i="35"/>
  <c r="AL108" i="35"/>
  <c r="DD108" i="35"/>
  <c r="ET108" i="35"/>
  <c r="AZ104" i="35"/>
  <c r="CP104" i="35"/>
  <c r="ET104" i="35"/>
  <c r="AL101" i="35"/>
  <c r="CP101" i="35"/>
  <c r="ET101" i="35"/>
  <c r="AL97" i="35"/>
  <c r="CP97" i="35"/>
  <c r="FH97" i="35"/>
  <c r="BN93" i="35"/>
  <c r="EF93" i="35"/>
  <c r="Y89" i="35"/>
  <c r="Z89" i="35"/>
  <c r="AA89" i="35" s="1"/>
  <c r="AB89" i="35" s="1"/>
  <c r="BN89" i="35"/>
  <c r="EF89" i="35"/>
  <c r="AZ85" i="35"/>
  <c r="DD85" i="35"/>
  <c r="ET85" i="35"/>
  <c r="AL82" i="35"/>
  <c r="CP82" i="35"/>
  <c r="FH82" i="35"/>
  <c r="AL78" i="35"/>
  <c r="DD78" i="35"/>
  <c r="FH78" i="35"/>
  <c r="AL75" i="35"/>
  <c r="CP75" i="35"/>
  <c r="FH75" i="35"/>
  <c r="AL72" i="35"/>
  <c r="DD72" i="35"/>
  <c r="FH72" i="35"/>
  <c r="AZ66" i="35"/>
  <c r="CP66" i="35"/>
  <c r="ET66" i="35"/>
  <c r="AL63" i="35"/>
  <c r="CP63" i="35"/>
  <c r="ET63" i="35"/>
  <c r="AL60" i="35"/>
  <c r="CP60" i="35"/>
  <c r="ET60" i="35"/>
  <c r="AL57" i="35"/>
  <c r="CP57" i="35"/>
  <c r="ET57" i="35"/>
  <c r="AZ55" i="35"/>
  <c r="CP55" i="35"/>
  <c r="ET55" i="35"/>
  <c r="CB51" i="35"/>
  <c r="EF51" i="35"/>
  <c r="AL47" i="35"/>
  <c r="DD47" i="35"/>
  <c r="ET47" i="35"/>
  <c r="BN43" i="35"/>
  <c r="EF43" i="35"/>
  <c r="AZ39" i="35"/>
  <c r="CP39" i="35"/>
  <c r="ET39" i="35"/>
  <c r="CB35" i="35"/>
  <c r="EF35" i="35"/>
  <c r="AZ31" i="35"/>
  <c r="DD31" i="35"/>
  <c r="ET31" i="35"/>
  <c r="AZ24" i="35"/>
  <c r="DD24" i="35"/>
  <c r="FH24" i="35"/>
  <c r="AZ21" i="35"/>
  <c r="CP21" i="35"/>
  <c r="FH21" i="35"/>
  <c r="AL19" i="35"/>
  <c r="DD19" i="35"/>
  <c r="FH19" i="35"/>
  <c r="AZ14" i="35"/>
  <c r="CP14" i="35"/>
  <c r="ET14" i="35"/>
  <c r="CB9" i="35"/>
  <c r="EF9" i="35"/>
  <c r="Z502" i="35"/>
  <c r="AA502" i="35" s="1"/>
  <c r="AB502" i="35" s="1"/>
  <c r="Y502" i="35"/>
  <c r="CP502" i="35"/>
  <c r="EF502" i="35"/>
  <c r="Z494" i="35"/>
  <c r="AA494" i="35" s="1"/>
  <c r="AB494" i="35" s="1"/>
  <c r="Y494" i="35"/>
  <c r="CB494" i="35"/>
  <c r="EF494" i="35"/>
  <c r="Z486" i="35"/>
  <c r="AA486" i="35" s="1"/>
  <c r="AB486" i="35" s="1"/>
  <c r="Y486" i="35"/>
  <c r="CB486" i="35"/>
  <c r="EF486" i="35"/>
  <c r="Z479" i="35"/>
  <c r="AA479" i="35" s="1"/>
  <c r="AB479" i="35" s="1"/>
  <c r="Y479" i="35"/>
  <c r="CB479" i="35"/>
  <c r="EF479" i="35"/>
  <c r="Z471" i="35"/>
  <c r="AA471" i="35" s="1"/>
  <c r="AB471" i="35" s="1"/>
  <c r="Y471" i="35"/>
  <c r="DD471" i="35"/>
  <c r="EF471" i="35"/>
  <c r="Z463" i="35"/>
  <c r="AA463" i="35" s="1"/>
  <c r="AB463" i="35" s="1"/>
  <c r="Y463" i="35"/>
  <c r="CB463" i="35"/>
  <c r="EF463" i="35"/>
  <c r="Z455" i="35"/>
  <c r="AA455" i="35" s="1"/>
  <c r="AB455" i="35" s="1"/>
  <c r="Y455" i="35"/>
  <c r="CB455" i="35"/>
  <c r="EF455" i="35"/>
  <c r="Y448" i="35"/>
  <c r="Z448" i="35"/>
  <c r="AA448" i="35" s="1"/>
  <c r="AB448" i="35" s="1"/>
  <c r="CB448" i="35"/>
  <c r="EF448" i="35"/>
  <c r="AL436" i="35"/>
  <c r="DD436" i="35"/>
  <c r="ET436" i="35"/>
  <c r="BN424" i="35"/>
  <c r="DD424" i="35"/>
  <c r="FH424" i="35"/>
  <c r="AZ417" i="35"/>
  <c r="DD417" i="35"/>
  <c r="FH417" i="35"/>
  <c r="BN409" i="35"/>
  <c r="DR409" i="35"/>
  <c r="Z401" i="35"/>
  <c r="AA401" i="35" s="1"/>
  <c r="AB401" i="35" s="1"/>
  <c r="Y401" i="35"/>
  <c r="CB401" i="35"/>
  <c r="EF401" i="35"/>
  <c r="AL393" i="35"/>
  <c r="CP393" i="35"/>
  <c r="ET393" i="35"/>
  <c r="AZ385" i="35"/>
  <c r="DR385" i="35"/>
  <c r="FH385" i="35"/>
  <c r="AZ381" i="35"/>
  <c r="DD381" i="35"/>
  <c r="FH381" i="35"/>
  <c r="AZ373" i="35"/>
  <c r="DR373" i="35"/>
  <c r="FH373" i="35"/>
  <c r="BN365" i="35"/>
  <c r="DD365" i="35"/>
  <c r="FH365" i="35"/>
  <c r="AZ357" i="35"/>
  <c r="DR357" i="35"/>
  <c r="FH357" i="35"/>
  <c r="BN349" i="35"/>
  <c r="DR349" i="35"/>
  <c r="Z333" i="35"/>
  <c r="AA333" i="35" s="1"/>
  <c r="AB333" i="35" s="1"/>
  <c r="Y333" i="35"/>
  <c r="CB333" i="35"/>
  <c r="EF333" i="35"/>
  <c r="Z325" i="35"/>
  <c r="AA325" i="35" s="1"/>
  <c r="AB325" i="35" s="1"/>
  <c r="Y325" i="35"/>
  <c r="CP325" i="35"/>
  <c r="EF325" i="35"/>
  <c r="Y317" i="35"/>
  <c r="Z317" i="35"/>
  <c r="AA317" i="35" s="1"/>
  <c r="AB317" i="35" s="1"/>
  <c r="CB317" i="35"/>
  <c r="EF317" i="35"/>
  <c r="Z309" i="35"/>
  <c r="AA309" i="35" s="1"/>
  <c r="AB309" i="35" s="1"/>
  <c r="Y309" i="35"/>
  <c r="CB309" i="35"/>
  <c r="EF309" i="35"/>
  <c r="Y301" i="35"/>
  <c r="Z301" i="35"/>
  <c r="AA301" i="35" s="1"/>
  <c r="AB301" i="35" s="1"/>
  <c r="DD301" i="35"/>
  <c r="EF301" i="35"/>
  <c r="AL289" i="35"/>
  <c r="CP289" i="35"/>
  <c r="ET289" i="35"/>
  <c r="AZ282" i="35"/>
  <c r="DD282" i="35"/>
  <c r="ET282" i="35"/>
  <c r="AZ278" i="35"/>
  <c r="CP278" i="35"/>
  <c r="ET278" i="35"/>
  <c r="AZ270" i="35"/>
  <c r="DD270" i="35"/>
  <c r="FH270" i="35"/>
  <c r="BN262" i="35"/>
  <c r="DR262" i="35"/>
  <c r="BN254" i="35"/>
  <c r="DR254" i="35"/>
  <c r="Z246" i="35"/>
  <c r="AA246" i="35" s="1"/>
  <c r="AB246" i="35" s="1"/>
  <c r="Y246" i="35"/>
  <c r="CB246" i="35"/>
  <c r="EF246" i="35"/>
  <c r="Y238" i="35"/>
  <c r="Z238" i="35"/>
  <c r="AA238" i="35" s="1"/>
  <c r="AB238" i="35" s="1"/>
  <c r="CB238" i="35"/>
  <c r="EF238" i="35"/>
  <c r="AL234" i="35"/>
  <c r="CP234" i="35"/>
  <c r="ET234" i="35"/>
  <c r="AL226" i="35"/>
  <c r="DD226" i="35"/>
  <c r="FH226" i="35"/>
  <c r="AZ218" i="35"/>
  <c r="DR218" i="35"/>
  <c r="FH218" i="35"/>
  <c r="AZ210" i="35"/>
  <c r="DD210" i="35"/>
  <c r="FH210" i="35"/>
  <c r="AZ202" i="35"/>
  <c r="CP202" i="35"/>
  <c r="FH202" i="35"/>
  <c r="AZ194" i="35"/>
  <c r="DD194" i="35"/>
  <c r="FH194" i="35"/>
  <c r="AL186" i="35"/>
  <c r="DD186" i="35"/>
  <c r="FH186" i="35"/>
  <c r="AZ178" i="35"/>
  <c r="DD178" i="35"/>
  <c r="FH178" i="35"/>
  <c r="AL170" i="35"/>
  <c r="CP170" i="35"/>
  <c r="FH170" i="35"/>
  <c r="AZ162" i="35"/>
  <c r="DD162" i="35"/>
  <c r="FH162" i="35"/>
  <c r="AL150" i="35"/>
  <c r="DR150" i="35"/>
  <c r="FH150" i="35"/>
  <c r="AZ142" i="35"/>
  <c r="DD142" i="35"/>
  <c r="FH142" i="35"/>
  <c r="BN135" i="35"/>
  <c r="DR135" i="35"/>
  <c r="CB129" i="35"/>
  <c r="DR129" i="35"/>
  <c r="Z121" i="35"/>
  <c r="AA121" i="35" s="1"/>
  <c r="AB121" i="35" s="1"/>
  <c r="Y121" i="35"/>
  <c r="BN121" i="35"/>
  <c r="EF121" i="35"/>
  <c r="AZ114" i="35"/>
  <c r="DD114" i="35"/>
  <c r="ET114" i="35"/>
  <c r="AL106" i="35"/>
  <c r="DD106" i="35"/>
  <c r="FH106" i="35"/>
  <c r="AL99" i="35"/>
  <c r="CP99" i="35"/>
  <c r="FH99" i="35"/>
  <c r="BN95" i="35"/>
  <c r="DR95" i="35"/>
  <c r="Z87" i="35"/>
  <c r="AA87" i="35" s="1"/>
  <c r="AB87" i="35" s="1"/>
  <c r="Y87" i="35"/>
  <c r="BN87" i="35"/>
  <c r="EF87" i="35"/>
  <c r="AL70" i="35"/>
  <c r="CP70" i="35"/>
  <c r="ET70" i="35"/>
  <c r="AZ58" i="35"/>
  <c r="CP58" i="35"/>
  <c r="ET58" i="35"/>
  <c r="AL53" i="35"/>
  <c r="CP53" i="35"/>
  <c r="ET53" i="35"/>
  <c r="AZ49" i="35"/>
  <c r="DD49" i="35"/>
  <c r="ET49" i="35"/>
  <c r="AZ45" i="35"/>
  <c r="CP45" i="35"/>
  <c r="ET45" i="35"/>
  <c r="AZ33" i="35"/>
  <c r="CP33" i="35"/>
  <c r="ET33" i="35"/>
  <c r="AL29" i="35"/>
  <c r="CP29" i="35"/>
  <c r="ET29" i="35"/>
  <c r="AL22" i="35"/>
  <c r="CP22" i="35"/>
  <c r="ET22" i="35"/>
  <c r="AZ13" i="35"/>
  <c r="CP13" i="35"/>
  <c r="ET13" i="35"/>
  <c r="AL503" i="35"/>
  <c r="CP503" i="35"/>
  <c r="ET503" i="35"/>
  <c r="AL499" i="35"/>
  <c r="CP499" i="35"/>
  <c r="ET499" i="35"/>
  <c r="AZ495" i="35"/>
  <c r="CB495" i="35"/>
  <c r="FH495" i="35"/>
  <c r="BN491" i="35"/>
  <c r="CP491" i="35"/>
  <c r="FH491" i="35"/>
  <c r="AZ487" i="35"/>
  <c r="CP487" i="35"/>
  <c r="FH487" i="35"/>
  <c r="AZ483" i="35"/>
  <c r="CB483" i="35"/>
  <c r="FH483" i="35"/>
  <c r="BN476" i="35"/>
  <c r="DR476" i="35"/>
  <c r="Z472" i="35"/>
  <c r="AA472" i="35" s="1"/>
  <c r="AB472" i="35" s="1"/>
  <c r="Y472" i="35"/>
  <c r="CB472" i="35"/>
  <c r="EF472" i="35"/>
  <c r="Z468" i="35"/>
  <c r="AA468" i="35" s="1"/>
  <c r="AB468" i="35" s="1"/>
  <c r="Y468" i="35"/>
  <c r="CB468" i="35"/>
  <c r="EF468" i="35"/>
  <c r="AL464" i="35"/>
  <c r="CP464" i="35"/>
  <c r="ET464" i="35"/>
  <c r="AL460" i="35"/>
  <c r="CP460" i="35"/>
  <c r="ET460" i="35"/>
  <c r="AL456" i="35"/>
  <c r="DD456" i="35"/>
  <c r="ET456" i="35"/>
  <c r="Y449" i="35"/>
  <c r="Z449" i="35"/>
  <c r="AA449" i="35" s="1"/>
  <c r="AB449" i="35" s="1"/>
  <c r="CB449" i="35"/>
  <c r="EF449" i="35"/>
  <c r="AL445" i="35"/>
  <c r="CP445" i="35"/>
  <c r="ET445" i="35"/>
  <c r="BN441" i="35"/>
  <c r="DD441" i="35"/>
  <c r="FH441" i="35"/>
  <c r="AZ437" i="35"/>
  <c r="DR437" i="35"/>
  <c r="Z433" i="35"/>
  <c r="AA433" i="35" s="1"/>
  <c r="AB433" i="35" s="1"/>
  <c r="Y433" i="35"/>
  <c r="CB433" i="35"/>
  <c r="EF433" i="35"/>
  <c r="AL429" i="35"/>
  <c r="CP429" i="35"/>
  <c r="ET429" i="35"/>
  <c r="AZ425" i="35"/>
  <c r="CP425" i="35"/>
  <c r="FH425" i="35"/>
  <c r="AZ421" i="35"/>
  <c r="DR421" i="35"/>
  <c r="Z418" i="35"/>
  <c r="AA418" i="35" s="1"/>
  <c r="AB418" i="35" s="1"/>
  <c r="Y418" i="35"/>
  <c r="CB418" i="35"/>
  <c r="EF418" i="35"/>
  <c r="AL414" i="35"/>
  <c r="CP414" i="35"/>
  <c r="ET414" i="35"/>
  <c r="AL410" i="35"/>
  <c r="CP410" i="35"/>
  <c r="ET410" i="35"/>
  <c r="AL406" i="35"/>
  <c r="CP406" i="35"/>
  <c r="ET406" i="35"/>
  <c r="AZ402" i="35"/>
  <c r="DD402" i="35"/>
  <c r="FH402" i="35"/>
  <c r="BN398" i="35"/>
  <c r="DR398" i="35"/>
  <c r="BN394" i="35"/>
  <c r="DR394" i="35"/>
  <c r="Z390" i="35"/>
  <c r="AA390" i="35" s="1"/>
  <c r="AB390" i="35" s="1"/>
  <c r="Y390" i="35"/>
  <c r="CB390" i="35"/>
  <c r="EF390" i="35"/>
  <c r="Z386" i="35"/>
  <c r="AA386" i="35" s="1"/>
  <c r="AB386" i="35" s="1"/>
  <c r="Y386" i="35"/>
  <c r="CP386" i="35"/>
  <c r="EF386" i="35"/>
  <c r="AL382" i="35"/>
  <c r="CP382" i="35"/>
  <c r="ET382" i="35"/>
  <c r="AL378" i="35"/>
  <c r="CP378" i="35"/>
  <c r="ET378" i="35"/>
  <c r="AL374" i="35"/>
  <c r="CP374" i="35"/>
  <c r="ET374" i="35"/>
  <c r="AL370" i="35"/>
  <c r="CP370" i="35"/>
  <c r="ET370" i="35"/>
  <c r="BN366" i="35"/>
  <c r="DD366" i="35"/>
  <c r="FH366" i="35"/>
  <c r="BN362" i="35"/>
  <c r="DD362" i="35"/>
  <c r="FH362" i="35"/>
  <c r="AZ358" i="35"/>
  <c r="DR358" i="35"/>
  <c r="BN354" i="35"/>
  <c r="DR354" i="35"/>
  <c r="Y350" i="35"/>
  <c r="Z350" i="35"/>
  <c r="AA350" i="35" s="1"/>
  <c r="AB350" i="35" s="1"/>
  <c r="CB350" i="35"/>
  <c r="EF350" i="35"/>
  <c r="AL346" i="35"/>
  <c r="DD346" i="35"/>
  <c r="ET346" i="35"/>
  <c r="AZ342" i="35"/>
  <c r="DD342" i="35"/>
  <c r="FH342" i="35"/>
  <c r="AL338" i="35"/>
  <c r="CP338" i="35"/>
  <c r="FH338" i="35"/>
  <c r="BN334" i="35"/>
  <c r="DR334" i="35"/>
  <c r="BN330" i="35"/>
  <c r="DR330" i="35"/>
  <c r="BN326" i="35"/>
  <c r="DR326" i="35"/>
  <c r="BN322" i="35"/>
  <c r="DR322" i="35"/>
  <c r="Y318" i="35"/>
  <c r="Z318" i="35"/>
  <c r="AA318" i="35" s="1"/>
  <c r="AB318" i="35" s="1"/>
  <c r="CB318" i="35"/>
  <c r="EF318" i="35"/>
  <c r="AZ314" i="35"/>
  <c r="CP314" i="35"/>
  <c r="ET314" i="35"/>
  <c r="AZ310" i="35"/>
  <c r="DR310" i="35"/>
  <c r="FH310" i="35"/>
  <c r="AL306" i="35"/>
  <c r="CP306" i="35"/>
  <c r="FH306" i="35"/>
  <c r="BN302" i="35"/>
  <c r="DR302" i="35"/>
  <c r="BN298" i="35"/>
  <c r="DR298" i="35"/>
  <c r="Z294" i="35"/>
  <c r="AA294" i="35" s="1"/>
  <c r="AB294" i="35" s="1"/>
  <c r="Y294" i="35"/>
  <c r="CB294" i="35"/>
  <c r="EF294" i="35"/>
  <c r="AL290" i="35"/>
  <c r="CB290" i="35"/>
  <c r="ET290" i="35"/>
  <c r="AL286" i="35"/>
  <c r="CP286" i="35"/>
  <c r="FH286" i="35"/>
  <c r="AL283" i="35"/>
  <c r="DD283" i="35"/>
  <c r="FH283" i="35"/>
  <c r="BN279" i="35"/>
  <c r="DR279" i="35"/>
  <c r="Y275" i="35"/>
  <c r="Z275" i="35"/>
  <c r="AA275" i="35" s="1"/>
  <c r="AB275" i="35" s="1"/>
  <c r="CP275" i="35"/>
  <c r="EF275" i="35"/>
  <c r="AL271" i="35"/>
  <c r="CP271" i="35"/>
  <c r="ET271" i="35"/>
  <c r="AZ267" i="35"/>
  <c r="DD267" i="35"/>
  <c r="FH267" i="35"/>
  <c r="BN263" i="35"/>
  <c r="DR263" i="35"/>
  <c r="Y259" i="35"/>
  <c r="Z259" i="35"/>
  <c r="AA259" i="35" s="1"/>
  <c r="AB259" i="35" s="1"/>
  <c r="CB259" i="35"/>
  <c r="EF259" i="35"/>
  <c r="AL255" i="35"/>
  <c r="CP255" i="35"/>
  <c r="ET255" i="35"/>
  <c r="AZ251" i="35"/>
  <c r="CP251" i="35"/>
  <c r="FH251" i="35"/>
  <c r="BN247" i="35"/>
  <c r="DD247" i="35"/>
  <c r="Y243" i="35"/>
  <c r="Z243" i="35"/>
  <c r="AA243" i="35" s="1"/>
  <c r="AB243" i="35" s="1"/>
  <c r="CP243" i="35"/>
  <c r="EF243" i="35"/>
  <c r="AZ239" i="35"/>
  <c r="CP239" i="35"/>
  <c r="ET239" i="35"/>
  <c r="AZ235" i="35"/>
  <c r="DR235" i="35"/>
  <c r="FH235" i="35"/>
  <c r="BN231" i="35"/>
  <c r="DD231" i="35"/>
  <c r="Y227" i="35"/>
  <c r="Z227" i="35"/>
  <c r="AA227" i="35" s="1"/>
  <c r="AB227" i="35" s="1"/>
  <c r="CB227" i="35"/>
  <c r="EF227" i="35"/>
  <c r="AZ223" i="35"/>
  <c r="DD223" i="35"/>
  <c r="ET223" i="35"/>
  <c r="AZ219" i="35"/>
  <c r="DR219" i="35"/>
  <c r="FH219" i="35"/>
  <c r="BN215" i="35"/>
  <c r="DR215" i="35"/>
  <c r="Y211" i="35"/>
  <c r="Z211" i="35"/>
  <c r="AA211" i="35" s="1"/>
  <c r="AB211" i="35" s="1"/>
  <c r="CB211" i="35"/>
  <c r="DR211" i="35"/>
  <c r="AZ207" i="35"/>
  <c r="EF207" i="35"/>
  <c r="ET207" i="35"/>
  <c r="AL203" i="35"/>
  <c r="DD203" i="35"/>
  <c r="FH203" i="35"/>
  <c r="BN199" i="35"/>
  <c r="DD199" i="35"/>
  <c r="Y195" i="35"/>
  <c r="Z195" i="35"/>
  <c r="AA195" i="35" s="1"/>
  <c r="AB195" i="35" s="1"/>
  <c r="CB195" i="35"/>
  <c r="EF195" i="35"/>
  <c r="AL191" i="35"/>
  <c r="CB191" i="35"/>
  <c r="ET191" i="35"/>
  <c r="AZ187" i="35"/>
  <c r="CB187" i="35"/>
  <c r="ET187" i="35"/>
  <c r="AL183" i="35"/>
  <c r="CP183" i="35"/>
  <c r="ET183" i="35"/>
  <c r="AL179" i="35"/>
  <c r="CP179" i="35"/>
  <c r="ET179" i="35"/>
  <c r="AL175" i="35"/>
  <c r="CP175" i="35"/>
  <c r="ET175" i="35"/>
  <c r="AL171" i="35"/>
  <c r="CP171" i="35"/>
  <c r="ET171" i="35"/>
  <c r="AL167" i="35"/>
  <c r="CP167" i="35"/>
  <c r="ET167" i="35"/>
  <c r="AZ163" i="35"/>
  <c r="DD163" i="35"/>
  <c r="FH163" i="35"/>
  <c r="BN159" i="35"/>
  <c r="DR159" i="35"/>
  <c r="Y155" i="35"/>
  <c r="Z155" i="35"/>
  <c r="AA155" i="35" s="1"/>
  <c r="AB155" i="35" s="1"/>
  <c r="CB155" i="35"/>
  <c r="EF155" i="35"/>
  <c r="Y151" i="35"/>
  <c r="Z151" i="35"/>
  <c r="AA151" i="35" s="1"/>
  <c r="AB151" i="35" s="1"/>
  <c r="CB151" i="35"/>
  <c r="EF151" i="35"/>
  <c r="Y147" i="35"/>
  <c r="Z147" i="35"/>
  <c r="AA147" i="35" s="1"/>
  <c r="AB147" i="35" s="1"/>
  <c r="CB147" i="35"/>
  <c r="EF147" i="35"/>
  <c r="Y143" i="35"/>
  <c r="Z143" i="35"/>
  <c r="AA143" i="35" s="1"/>
  <c r="AB143" i="35" s="1"/>
  <c r="CB143" i="35"/>
  <c r="EF143" i="35"/>
  <c r="Y139" i="35"/>
  <c r="Z139" i="35"/>
  <c r="AA139" i="35" s="1"/>
  <c r="AB139" i="35" s="1"/>
  <c r="DD139" i="35"/>
  <c r="EF139" i="35"/>
  <c r="Y136" i="35"/>
  <c r="Z136" i="35"/>
  <c r="AA136" i="35" s="1"/>
  <c r="AB136" i="35" s="1"/>
  <c r="BN136" i="35"/>
  <c r="DR136" i="35"/>
  <c r="Y133" i="35"/>
  <c r="Z133" i="35"/>
  <c r="AA133" i="35" s="1"/>
  <c r="AB133" i="35" s="1"/>
  <c r="CB133" i="35"/>
  <c r="EF133" i="35"/>
  <c r="Z130" i="35"/>
  <c r="AA130" i="35" s="1"/>
  <c r="AB130" i="35" s="1"/>
  <c r="Y130" i="35"/>
  <c r="CB130" i="35"/>
  <c r="EF130" i="35"/>
  <c r="Z126" i="35"/>
  <c r="AA126" i="35" s="1"/>
  <c r="AB126" i="35" s="1"/>
  <c r="Y126" i="35"/>
  <c r="CB126" i="35"/>
  <c r="DR126" i="35"/>
  <c r="Z122" i="35"/>
  <c r="AA122" i="35" s="1"/>
  <c r="AB122" i="35" s="1"/>
  <c r="Y122" i="35"/>
  <c r="CB122" i="35"/>
  <c r="DR122" i="35"/>
  <c r="Z118" i="35"/>
  <c r="AA118" i="35" s="1"/>
  <c r="AB118" i="35" s="1"/>
  <c r="Y118" i="35"/>
  <c r="CP118" i="35"/>
  <c r="DR118" i="35"/>
  <c r="Z111" i="35"/>
  <c r="AA111" i="35" s="1"/>
  <c r="AB111" i="35" s="1"/>
  <c r="Y111" i="35"/>
  <c r="BN111" i="35"/>
  <c r="DR111" i="35"/>
  <c r="AZ107" i="35"/>
  <c r="DD107" i="35"/>
  <c r="ET107" i="35"/>
  <c r="AL103" i="35"/>
  <c r="DD103" i="35"/>
  <c r="FH103" i="35"/>
  <c r="BN100" i="35"/>
  <c r="DR100" i="35"/>
  <c r="BN96" i="35"/>
  <c r="DR96" i="35"/>
  <c r="BN92" i="35"/>
  <c r="DR92" i="35"/>
  <c r="CB88" i="35"/>
  <c r="DD88" i="35"/>
  <c r="CB84" i="35"/>
  <c r="CP84" i="35"/>
  <c r="BN81" i="35"/>
  <c r="DD81" i="35"/>
  <c r="BN77" i="35"/>
  <c r="DD77" i="35"/>
  <c r="AL71" i="35"/>
  <c r="DR71" i="35"/>
  <c r="FH71" i="35"/>
  <c r="AZ68" i="35"/>
  <c r="CP68" i="35"/>
  <c r="FH68" i="35"/>
  <c r="AL65" i="35"/>
  <c r="DD65" i="35"/>
  <c r="FH65" i="35"/>
  <c r="AL62" i="35"/>
  <c r="DD62" i="35"/>
  <c r="FH62" i="35"/>
  <c r="AZ59" i="35"/>
  <c r="DD59" i="35"/>
  <c r="FH59" i="35"/>
  <c r="AZ56" i="35"/>
  <c r="DD56" i="35"/>
  <c r="FH56" i="35"/>
  <c r="AZ52" i="35"/>
  <c r="DD52" i="35"/>
  <c r="FH52" i="35"/>
  <c r="AZ48" i="35"/>
  <c r="CP48" i="35"/>
  <c r="FH48" i="35"/>
  <c r="AZ44" i="35"/>
  <c r="DD44" i="35"/>
  <c r="FH44" i="35"/>
  <c r="AL40" i="35"/>
  <c r="CP40" i="35"/>
  <c r="ET40" i="35"/>
  <c r="BN36" i="35"/>
  <c r="EF36" i="35"/>
  <c r="CB32" i="35"/>
  <c r="EF32" i="35"/>
  <c r="CB28" i="35"/>
  <c r="EF28" i="35"/>
  <c r="CB25" i="35"/>
  <c r="EF25" i="35"/>
  <c r="CB23" i="35"/>
  <c r="EF23" i="35"/>
  <c r="CB18" i="35"/>
  <c r="EF18" i="35"/>
  <c r="BN12" i="35"/>
  <c r="DR12" i="35"/>
  <c r="BN8" i="35"/>
  <c r="EF8" i="35"/>
  <c r="AZ506" i="35"/>
  <c r="DR506" i="35"/>
  <c r="Z498" i="35"/>
  <c r="AA498" i="35" s="1"/>
  <c r="AB498" i="35" s="1"/>
  <c r="Y498" i="35"/>
  <c r="CB498" i="35"/>
  <c r="EF498" i="35"/>
  <c r="Z490" i="35"/>
  <c r="AA490" i="35" s="1"/>
  <c r="AB490" i="35" s="1"/>
  <c r="Y490" i="35"/>
  <c r="DD490" i="35"/>
  <c r="EF490" i="35"/>
  <c r="AL482" i="35"/>
  <c r="CB482" i="35"/>
  <c r="ET482" i="35"/>
  <c r="AL475" i="35"/>
  <c r="CB475" i="35"/>
  <c r="ET475" i="35"/>
  <c r="BN467" i="35"/>
  <c r="DD467" i="35"/>
  <c r="FH467" i="35"/>
  <c r="AZ459" i="35"/>
  <c r="DR459" i="35"/>
  <c r="Z452" i="35"/>
  <c r="AA452" i="35" s="1"/>
  <c r="AB452" i="35" s="1"/>
  <c r="Y452" i="35"/>
  <c r="DD452" i="35"/>
  <c r="EF452" i="35"/>
  <c r="Z444" i="35"/>
  <c r="AA444" i="35" s="1"/>
  <c r="AB444" i="35" s="1"/>
  <c r="Y444" i="35"/>
  <c r="CP444" i="35"/>
  <c r="EF444" i="35"/>
  <c r="AL440" i="35"/>
  <c r="CP440" i="35"/>
  <c r="ET440" i="35"/>
  <c r="AL432" i="35"/>
  <c r="CP432" i="35"/>
  <c r="ET432" i="35"/>
  <c r="AZ428" i="35"/>
  <c r="DD428" i="35"/>
  <c r="FH428" i="35"/>
  <c r="BN420" i="35"/>
  <c r="DR420" i="35"/>
  <c r="Z413" i="35"/>
  <c r="AA413" i="35" s="1"/>
  <c r="AB413" i="35" s="1"/>
  <c r="Y413" i="35"/>
  <c r="CB413" i="35"/>
  <c r="EF413" i="35"/>
  <c r="AL405" i="35"/>
  <c r="CP405" i="35"/>
  <c r="ET405" i="35"/>
  <c r="AZ397" i="35"/>
  <c r="DD397" i="35"/>
  <c r="FH397" i="35"/>
  <c r="AZ389" i="35"/>
  <c r="DD389" i="35"/>
  <c r="FH389" i="35"/>
  <c r="BN377" i="35"/>
  <c r="DD377" i="35"/>
  <c r="Y369" i="35"/>
  <c r="Z369" i="35"/>
  <c r="AA369" i="35" s="1"/>
  <c r="AB369" i="35" s="1"/>
  <c r="CB369" i="35"/>
  <c r="EF369" i="35"/>
  <c r="AL361" i="35"/>
  <c r="CB361" i="35"/>
  <c r="ET361" i="35"/>
  <c r="AZ353" i="35"/>
  <c r="DD353" i="35"/>
  <c r="ET353" i="35"/>
  <c r="AZ345" i="35"/>
  <c r="DR345" i="35"/>
  <c r="ET345" i="35"/>
  <c r="AL337" i="35"/>
  <c r="DD337" i="35"/>
  <c r="ET337" i="35"/>
  <c r="AL329" i="35"/>
  <c r="CB329" i="35"/>
  <c r="ET329" i="35"/>
  <c r="AL321" i="35"/>
  <c r="CB321" i="35"/>
  <c r="ET321" i="35"/>
  <c r="AZ313" i="35"/>
  <c r="DR313" i="35"/>
  <c r="FH313" i="35"/>
  <c r="AZ305" i="35"/>
  <c r="DD305" i="35"/>
  <c r="FH305" i="35"/>
  <c r="BN297" i="35"/>
  <c r="DR297" i="35"/>
  <c r="Z293" i="35"/>
  <c r="AA293" i="35" s="1"/>
  <c r="AB293" i="35" s="1"/>
  <c r="Y293" i="35"/>
  <c r="CP293" i="35"/>
  <c r="EF293" i="35"/>
  <c r="AZ285" i="35"/>
  <c r="DD285" i="35"/>
  <c r="ET285" i="35"/>
  <c r="AL274" i="35"/>
  <c r="DD274" i="35"/>
  <c r="ET274" i="35"/>
  <c r="AL266" i="35"/>
  <c r="DD266" i="35"/>
  <c r="ET266" i="35"/>
  <c r="AL258" i="35"/>
  <c r="CP258" i="35"/>
  <c r="ET258" i="35"/>
  <c r="AZ250" i="35"/>
  <c r="CP250" i="35"/>
  <c r="FH250" i="35"/>
  <c r="BN242" i="35"/>
  <c r="DR242" i="35"/>
  <c r="Z230" i="35"/>
  <c r="AA230" i="35" s="1"/>
  <c r="AB230" i="35" s="1"/>
  <c r="Y230" i="35"/>
  <c r="CB230" i="35"/>
  <c r="EF230" i="35"/>
  <c r="AL222" i="35"/>
  <c r="CP222" i="35"/>
  <c r="ET222" i="35"/>
  <c r="AL214" i="35"/>
  <c r="DD214" i="35"/>
  <c r="FH214" i="35"/>
  <c r="AZ206" i="35"/>
  <c r="DD206" i="35"/>
  <c r="FH206" i="35"/>
  <c r="AZ198" i="35"/>
  <c r="DD198" i="35"/>
  <c r="FH198" i="35"/>
  <c r="AL190" i="35"/>
  <c r="DR190" i="35"/>
  <c r="FH190" i="35"/>
  <c r="AZ182" i="35"/>
  <c r="DD182" i="35"/>
  <c r="FH182" i="35"/>
  <c r="AZ174" i="35"/>
  <c r="DD174" i="35"/>
  <c r="FH174" i="35"/>
  <c r="AZ166" i="35"/>
  <c r="CP166" i="35"/>
  <c r="FH166" i="35"/>
  <c r="AZ158" i="35"/>
  <c r="CP158" i="35"/>
  <c r="FH158" i="35"/>
  <c r="AL146" i="35"/>
  <c r="CP146" i="35"/>
  <c r="FH146" i="35"/>
  <c r="AL138" i="35"/>
  <c r="DD138" i="35"/>
  <c r="FH138" i="35"/>
  <c r="AZ132" i="35"/>
  <c r="DR132" i="35"/>
  <c r="FH132" i="35"/>
  <c r="AL125" i="35"/>
  <c r="DD125" i="35"/>
  <c r="FH125" i="35"/>
  <c r="BN117" i="35"/>
  <c r="DR117" i="35"/>
  <c r="Z110" i="35"/>
  <c r="AA110" i="35" s="1"/>
  <c r="AB110" i="35" s="1"/>
  <c r="Y110" i="35"/>
  <c r="BN110" i="35"/>
  <c r="DR110" i="35"/>
  <c r="Z91" i="35"/>
  <c r="AA91" i="35" s="1"/>
  <c r="AB91" i="35" s="1"/>
  <c r="Y91" i="35"/>
  <c r="CB91" i="35"/>
  <c r="EF91" i="35"/>
  <c r="AZ80" i="35"/>
  <c r="DR80" i="35"/>
  <c r="ET80" i="35"/>
  <c r="AZ74" i="35"/>
  <c r="DD74" i="35"/>
  <c r="ET74" i="35"/>
  <c r="AL67" i="35"/>
  <c r="DD67" i="35"/>
  <c r="ET67" i="35"/>
  <c r="AL41" i="35"/>
  <c r="CP41" i="35"/>
  <c r="ET41" i="35"/>
  <c r="AL37" i="35"/>
  <c r="CP37" i="35"/>
  <c r="ET37" i="35"/>
  <c r="AL27" i="35"/>
  <c r="CP27" i="35"/>
  <c r="ET27" i="35"/>
  <c r="AZ16" i="35"/>
  <c r="DD16" i="35"/>
  <c r="ET16" i="35"/>
  <c r="EF505" i="35"/>
  <c r="CB501" i="35"/>
  <c r="Y497" i="35"/>
  <c r="Z497" i="35"/>
  <c r="AA497" i="35" s="1"/>
  <c r="AB497" i="35" s="1"/>
  <c r="EF497" i="35"/>
  <c r="ET493" i="35"/>
  <c r="CP489" i="35"/>
  <c r="AZ485" i="35"/>
  <c r="FH485" i="35"/>
  <c r="FH481" i="35"/>
  <c r="CP478" i="35"/>
  <c r="BN474" i="35"/>
  <c r="BN470" i="35"/>
  <c r="DR466" i="35"/>
  <c r="EF462" i="35"/>
  <c r="CP458" i="35"/>
  <c r="BN454" i="35"/>
  <c r="AZ451" i="35"/>
  <c r="DR447" i="35"/>
  <c r="EF443" i="35"/>
  <c r="CB439" i="35"/>
  <c r="AL435" i="35"/>
  <c r="AL431" i="35"/>
  <c r="ET431" i="35"/>
  <c r="FH427" i="35"/>
  <c r="FH423" i="35"/>
  <c r="BN419" i="35"/>
  <c r="Y412" i="35"/>
  <c r="Z412" i="35"/>
  <c r="AA412" i="35" s="1"/>
  <c r="AB412" i="35" s="1"/>
  <c r="EF412" i="35"/>
  <c r="CP408" i="35"/>
  <c r="AZ404" i="35"/>
  <c r="BN400" i="35"/>
  <c r="DR396" i="35"/>
  <c r="EF392" i="35"/>
  <c r="CP388" i="35"/>
  <c r="AZ384" i="35"/>
  <c r="BN380" i="35"/>
  <c r="Z376" i="35"/>
  <c r="AA376" i="35" s="1"/>
  <c r="AB376" i="35" s="1"/>
  <c r="Y376" i="35"/>
  <c r="EF376" i="35"/>
  <c r="ET372" i="35"/>
  <c r="CP368" i="35"/>
  <c r="DD364" i="35"/>
  <c r="BN360" i="35"/>
  <c r="CB356" i="35"/>
  <c r="AL352" i="35"/>
  <c r="ET352" i="35"/>
  <c r="ET348" i="35"/>
  <c r="DR344" i="35"/>
  <c r="AZ340" i="35"/>
  <c r="BN336" i="35"/>
  <c r="Y332" i="35"/>
  <c r="Z332" i="35"/>
  <c r="AA332" i="35" s="1"/>
  <c r="AB332" i="35" s="1"/>
  <c r="EF332" i="35"/>
  <c r="EF328" i="35"/>
  <c r="AZ324" i="35"/>
  <c r="ET324" i="35"/>
  <c r="FH320" i="35"/>
  <c r="CP316" i="35"/>
  <c r="AZ312" i="35"/>
  <c r="BN308" i="35"/>
  <c r="Z304" i="35"/>
  <c r="AA304" i="35" s="1"/>
  <c r="AB304" i="35" s="1"/>
  <c r="Y304" i="35"/>
  <c r="EF304" i="35"/>
  <c r="ET300" i="35"/>
  <c r="DD296" i="35"/>
  <c r="DR288" i="35"/>
  <c r="CP281" i="35"/>
  <c r="CP277" i="35"/>
  <c r="Z273" i="35"/>
  <c r="AA273" i="35" s="1"/>
  <c r="AB273" i="35" s="1"/>
  <c r="Y273" i="35"/>
  <c r="EF273" i="35"/>
  <c r="CP269" i="35"/>
  <c r="CP265" i="35"/>
  <c r="Z261" i="35"/>
  <c r="AA261" i="35" s="1"/>
  <c r="AB261" i="35" s="1"/>
  <c r="Y261" i="35"/>
  <c r="EF261" i="35"/>
  <c r="EF257" i="35"/>
  <c r="CB253" i="35"/>
  <c r="Z249" i="35"/>
  <c r="AA249" i="35" s="1"/>
  <c r="AB249" i="35" s="1"/>
  <c r="Y249" i="35"/>
  <c r="EF249" i="35"/>
  <c r="EF245" i="35"/>
  <c r="CB241" i="35"/>
  <c r="Y237" i="35"/>
  <c r="Z237" i="35"/>
  <c r="AA237" i="35" s="1"/>
  <c r="AB237" i="35" s="1"/>
  <c r="Z233" i="35"/>
  <c r="AA233" i="35" s="1"/>
  <c r="AB233" i="35" s="1"/>
  <c r="Y233" i="35"/>
  <c r="EF233" i="35"/>
  <c r="CB229" i="35"/>
  <c r="CB225" i="35"/>
  <c r="Z221" i="35"/>
  <c r="AA221" i="35" s="1"/>
  <c r="AB221" i="35" s="1"/>
  <c r="Y221" i="35"/>
  <c r="Y217" i="35"/>
  <c r="Z217" i="35"/>
  <c r="AA217" i="35" s="1"/>
  <c r="AB217" i="35" s="1"/>
  <c r="EF217" i="35"/>
  <c r="AZ209" i="35"/>
  <c r="ET209" i="35"/>
  <c r="FH205" i="35"/>
  <c r="DR201" i="35"/>
  <c r="CB197" i="35"/>
  <c r="AL193" i="35"/>
  <c r="AL189" i="35"/>
  <c r="FH189" i="35"/>
  <c r="DR185" i="35"/>
  <c r="EF181" i="35"/>
  <c r="CP177" i="35"/>
  <c r="AL173" i="35"/>
  <c r="BN169" i="35"/>
  <c r="CP165" i="35"/>
  <c r="DR161" i="35"/>
  <c r="BN157" i="35"/>
  <c r="Z153" i="35"/>
  <c r="AA153" i="35" s="1"/>
  <c r="AB153" i="35" s="1"/>
  <c r="Y153" i="35"/>
  <c r="CB153" i="35"/>
  <c r="CB149" i="35"/>
  <c r="Z145" i="35"/>
  <c r="AA145" i="35" s="1"/>
  <c r="AB145" i="35" s="1"/>
  <c r="Y145" i="35"/>
  <c r="DR145" i="35"/>
  <c r="CB141" i="35"/>
  <c r="CB134" i="35"/>
  <c r="Y131" i="35"/>
  <c r="Z131" i="35"/>
  <c r="AA131" i="35" s="1"/>
  <c r="AB131" i="35" s="1"/>
  <c r="EF131" i="35"/>
  <c r="CB128" i="35"/>
  <c r="CB124" i="35"/>
  <c r="Y120" i="35"/>
  <c r="Z120" i="35"/>
  <c r="AA120" i="35" s="1"/>
  <c r="AB120" i="35" s="1"/>
  <c r="EF120" i="35"/>
  <c r="CB116" i="35"/>
  <c r="CB113" i="35"/>
  <c r="AL109" i="35"/>
  <c r="ET109" i="35"/>
  <c r="DD105" i="35"/>
  <c r="CB102" i="35"/>
  <c r="CB98" i="35"/>
  <c r="Z94" i="35"/>
  <c r="AA94" i="35" s="1"/>
  <c r="AB94" i="35" s="1"/>
  <c r="Y94" i="35"/>
  <c r="DD94" i="35"/>
  <c r="CB90" i="35"/>
  <c r="EF86" i="35"/>
  <c r="CB79" i="35"/>
  <c r="Z76" i="35"/>
  <c r="AA76" i="35" s="1"/>
  <c r="AB76" i="35" s="1"/>
  <c r="Y76" i="35"/>
  <c r="EF76" i="35"/>
  <c r="EF73" i="35"/>
  <c r="CB69" i="35"/>
  <c r="Z64" i="35"/>
  <c r="AA64" i="35" s="1"/>
  <c r="AB64" i="35" s="1"/>
  <c r="Y64" i="35"/>
  <c r="DR64" i="35"/>
  <c r="CB61" i="35"/>
  <c r="BN54" i="35"/>
  <c r="CB50" i="35"/>
  <c r="DR46" i="35"/>
  <c r="DR42" i="35"/>
  <c r="BN38" i="35"/>
  <c r="DR34" i="35"/>
  <c r="EF30" i="35"/>
  <c r="CB26" i="35"/>
  <c r="EF17" i="35"/>
  <c r="CB15" i="35"/>
  <c r="DR10" i="35"/>
  <c r="CB341" i="35"/>
  <c r="Z154" i="35"/>
  <c r="AA154" i="35" s="1"/>
  <c r="AB154" i="35" s="1"/>
  <c r="Y154" i="35"/>
  <c r="Z83" i="35"/>
  <c r="AA83" i="35" s="1"/>
  <c r="AB83" i="35" s="1"/>
  <c r="Y83" i="35"/>
  <c r="EF83" i="35"/>
  <c r="CP11" i="35"/>
  <c r="CP504" i="35"/>
  <c r="AL500" i="35"/>
  <c r="ET500" i="35"/>
  <c r="FH496" i="35"/>
  <c r="AZ492" i="35"/>
  <c r="Z488" i="35"/>
  <c r="AA488" i="35" s="1"/>
  <c r="AB488" i="35" s="1"/>
  <c r="Y488" i="35"/>
  <c r="AL484" i="35"/>
  <c r="ET484" i="35"/>
  <c r="CP480" i="35"/>
  <c r="DR477" i="35"/>
  <c r="AZ473" i="35"/>
  <c r="BN457" i="35"/>
  <c r="Y453" i="35"/>
  <c r="Z453" i="35"/>
  <c r="AA453" i="35" s="1"/>
  <c r="AB453" i="35" s="1"/>
  <c r="EF453" i="35"/>
  <c r="ET450" i="35"/>
  <c r="CP446" i="35"/>
  <c r="DR442" i="35"/>
  <c r="BN438" i="35"/>
  <c r="Y434" i="35"/>
  <c r="Z434" i="35"/>
  <c r="AA434" i="35" s="1"/>
  <c r="AB434" i="35" s="1"/>
  <c r="Y430" i="35"/>
  <c r="Z430" i="35"/>
  <c r="AA430" i="35" s="1"/>
  <c r="AB430" i="35" s="1"/>
  <c r="EF430" i="35"/>
  <c r="ET426" i="35"/>
  <c r="CP422" i="35"/>
  <c r="DD415" i="35"/>
  <c r="BN411" i="35"/>
  <c r="BN407" i="35"/>
  <c r="Y403" i="35"/>
  <c r="Z403" i="35"/>
  <c r="AA403" i="35" s="1"/>
  <c r="AB403" i="35" s="1"/>
  <c r="Y399" i="35"/>
  <c r="Z399" i="35"/>
  <c r="AA399" i="35" s="1"/>
  <c r="AB399" i="35" s="1"/>
  <c r="EF399" i="35"/>
  <c r="EF395" i="35"/>
  <c r="CP391" i="35"/>
  <c r="DD387" i="35"/>
  <c r="AZ383" i="35"/>
  <c r="AZ379" i="35"/>
  <c r="Y375" i="35"/>
  <c r="Z375" i="35"/>
  <c r="AA375" i="35" s="1"/>
  <c r="AB375" i="35" s="1"/>
  <c r="AL371" i="35"/>
  <c r="ET371" i="35"/>
  <c r="FH367" i="35"/>
  <c r="DR363" i="35"/>
  <c r="EF359" i="35"/>
  <c r="CB355" i="35"/>
  <c r="CB351" i="35"/>
  <c r="AL347" i="35"/>
  <c r="AL343" i="35"/>
  <c r="ET343" i="35"/>
  <c r="FH339" i="35"/>
  <c r="DR335" i="35"/>
  <c r="EF331" i="35"/>
  <c r="CP327" i="35"/>
  <c r="DD323" i="35"/>
  <c r="AL319" i="35"/>
  <c r="BN315" i="35"/>
  <c r="DR315" i="35"/>
  <c r="DD311" i="35"/>
  <c r="CP307" i="35"/>
  <c r="CP303" i="35"/>
  <c r="AL299" i="35"/>
  <c r="AZ295" i="35"/>
  <c r="FH295" i="35"/>
  <c r="CP291" i="35"/>
  <c r="BN287" i="35"/>
  <c r="CB284" i="35"/>
  <c r="Y280" i="35"/>
  <c r="Z280" i="35"/>
  <c r="AA280" i="35" s="1"/>
  <c r="AB280" i="35" s="1"/>
  <c r="Y276" i="35"/>
  <c r="Z276" i="35"/>
  <c r="AA276" i="35" s="1"/>
  <c r="AB276" i="35" s="1"/>
  <c r="EF276" i="35"/>
  <c r="ET272" i="35"/>
  <c r="CP268" i="35"/>
  <c r="DR264" i="35"/>
  <c r="BN260" i="35"/>
  <c r="CB256" i="35"/>
  <c r="AL252" i="35"/>
  <c r="AL248" i="35"/>
  <c r="ET248" i="35"/>
  <c r="ET244" i="35"/>
  <c r="CP240" i="35"/>
  <c r="DD236" i="35"/>
  <c r="AZ232" i="35"/>
  <c r="BN228" i="35"/>
  <c r="Z220" i="35"/>
  <c r="AA220" i="35" s="1"/>
  <c r="AB220" i="35" s="1"/>
  <c r="Y220" i="35"/>
  <c r="EF220" i="35"/>
  <c r="ET216" i="35"/>
  <c r="DD212" i="35"/>
  <c r="DD208" i="35"/>
  <c r="AZ204" i="35"/>
  <c r="AZ200" i="35"/>
  <c r="FH200" i="35"/>
  <c r="FH196" i="35"/>
  <c r="AZ192" i="35"/>
  <c r="AZ188" i="35"/>
  <c r="FH188" i="35"/>
  <c r="FH184" i="35"/>
  <c r="DD180" i="35"/>
  <c r="DD176" i="35"/>
  <c r="AL172" i="35"/>
  <c r="AZ168" i="35"/>
  <c r="FH168" i="35"/>
  <c r="FH164" i="35"/>
  <c r="DD160" i="35"/>
  <c r="CP156" i="35"/>
  <c r="AZ152" i="35"/>
  <c r="AZ148" i="35"/>
  <c r="FH148" i="35"/>
  <c r="FH144" i="35"/>
  <c r="FH140" i="35"/>
  <c r="FH137" i="35"/>
  <c r="CB127" i="35"/>
  <c r="CB123" i="35"/>
  <c r="DD119" i="35"/>
  <c r="EF115" i="35"/>
  <c r="CB112" i="35"/>
  <c r="CB108" i="35"/>
  <c r="Y104" i="35"/>
  <c r="Z104" i="35"/>
  <c r="AA104" i="35" s="1"/>
  <c r="AB104" i="35" s="1"/>
  <c r="Y101" i="35"/>
  <c r="Z101" i="35"/>
  <c r="AA101" i="35" s="1"/>
  <c r="AB101" i="35" s="1"/>
  <c r="EF101" i="35"/>
  <c r="ET97" i="35"/>
  <c r="DD93" i="35"/>
  <c r="DR89" i="35"/>
  <c r="CB85" i="35"/>
  <c r="DR82" i="35"/>
  <c r="AZ78" i="35"/>
  <c r="AZ75" i="35"/>
  <c r="ET75" i="35"/>
  <c r="ET72" i="35"/>
  <c r="CB66" i="35"/>
  <c r="Z63" i="35"/>
  <c r="AA63" i="35" s="1"/>
  <c r="AB63" i="35" s="1"/>
  <c r="Y63" i="35"/>
  <c r="Z60" i="35"/>
  <c r="AA60" i="35" s="1"/>
  <c r="AB60" i="35" s="1"/>
  <c r="Y60" i="35"/>
  <c r="DR60" i="35"/>
  <c r="EF57" i="35"/>
  <c r="BN55" i="35"/>
  <c r="AZ51" i="35"/>
  <c r="FH51" i="35"/>
  <c r="DR47" i="35"/>
  <c r="AZ43" i="35"/>
  <c r="FH43" i="35"/>
  <c r="DR39" i="35"/>
  <c r="DD35" i="35"/>
  <c r="CB31" i="35"/>
  <c r="ET24" i="35"/>
  <c r="DR21" i="35"/>
  <c r="CP19" i="35"/>
  <c r="EF14" i="35"/>
  <c r="DR9" i="35"/>
  <c r="AZ502" i="35"/>
  <c r="BN494" i="35"/>
  <c r="DR471" i="35"/>
  <c r="DR463" i="35"/>
  <c r="EF436" i="35"/>
  <c r="CP424" i="35"/>
  <c r="CP417" i="35"/>
  <c r="AZ409" i="35"/>
  <c r="BN401" i="35"/>
  <c r="CB393" i="35"/>
  <c r="CP385" i="35"/>
  <c r="AL381" i="35"/>
  <c r="AL373" i="35"/>
  <c r="ET373" i="35"/>
  <c r="ET365" i="35"/>
  <c r="CP357" i="35"/>
  <c r="DD349" i="35"/>
  <c r="DR333" i="35"/>
  <c r="DR325" i="35"/>
  <c r="BN309" i="35"/>
  <c r="BN301" i="35"/>
  <c r="Z289" i="35"/>
  <c r="AA289" i="35" s="1"/>
  <c r="AB289" i="35" s="1"/>
  <c r="Y289" i="35"/>
  <c r="Z282" i="35"/>
  <c r="AA282" i="35" s="1"/>
  <c r="AB282" i="35" s="1"/>
  <c r="Y282" i="35"/>
  <c r="EF282" i="35"/>
  <c r="EF278" i="35"/>
  <c r="ET270" i="35"/>
  <c r="FH262" i="35"/>
  <c r="FH254" i="35"/>
  <c r="Z234" i="35"/>
  <c r="AA234" i="35" s="1"/>
  <c r="AB234" i="35" s="1"/>
  <c r="Y234" i="35"/>
  <c r="AZ226" i="35"/>
  <c r="ET226" i="35"/>
  <c r="ET218" i="35"/>
  <c r="ET210" i="35"/>
  <c r="ET202" i="35"/>
  <c r="ET194" i="35"/>
  <c r="AL178" i="35"/>
  <c r="ET178" i="35"/>
  <c r="ET170" i="35"/>
  <c r="CP162" i="35"/>
  <c r="CP150" i="35"/>
  <c r="AL142" i="35"/>
  <c r="AZ135" i="35"/>
  <c r="FH135" i="35"/>
  <c r="FH129" i="35"/>
  <c r="DR121" i="35"/>
  <c r="DR114" i="35"/>
  <c r="CP106" i="35"/>
  <c r="DD99" i="35"/>
  <c r="AL95" i="35"/>
  <c r="CB87" i="35"/>
  <c r="Z70" i="35"/>
  <c r="AA70" i="35" s="1"/>
  <c r="AB70" i="35" s="1"/>
  <c r="Y70" i="35"/>
  <c r="EF70" i="35"/>
  <c r="DR58" i="35"/>
  <c r="CB53" i="35"/>
  <c r="DR45" i="35"/>
  <c r="EF33" i="35"/>
  <c r="CB29" i="35"/>
  <c r="CB22" i="35"/>
  <c r="Z503" i="35"/>
  <c r="AA503" i="35" s="1"/>
  <c r="AB503" i="35" s="1"/>
  <c r="Y503" i="35"/>
  <c r="EF503" i="35"/>
  <c r="EF499" i="35"/>
  <c r="DD495" i="35"/>
  <c r="AL491" i="35"/>
  <c r="AL487" i="35"/>
  <c r="ET487" i="35"/>
  <c r="ET483" i="35"/>
  <c r="FH476" i="35"/>
  <c r="DR472" i="35"/>
  <c r="DR468" i="35"/>
  <c r="EF464" i="35"/>
  <c r="EF460" i="35"/>
  <c r="EF456" i="35"/>
  <c r="DD449" i="35"/>
  <c r="CB445" i="35"/>
  <c r="AL441" i="35"/>
  <c r="BN437" i="35"/>
  <c r="FH437" i="35"/>
  <c r="Z429" i="35"/>
  <c r="AA429" i="35" s="1"/>
  <c r="AB429" i="35" s="1"/>
  <c r="Y429" i="35"/>
  <c r="EF429" i="35"/>
  <c r="ET425" i="35"/>
  <c r="CP421" i="35"/>
  <c r="BN418" i="35"/>
  <c r="CB414" i="35"/>
  <c r="CB410" i="35"/>
  <c r="CB406" i="35"/>
  <c r="AL402" i="35"/>
  <c r="AZ398" i="35"/>
  <c r="FH398" i="35"/>
  <c r="FH394" i="35"/>
  <c r="DR390" i="35"/>
  <c r="DR386" i="35"/>
  <c r="CB382" i="35"/>
  <c r="Z378" i="35"/>
  <c r="AA378" i="35" s="1"/>
  <c r="AB378" i="35" s="1"/>
  <c r="Y378" i="35"/>
  <c r="Z374" i="35"/>
  <c r="AA374" i="35" s="1"/>
  <c r="AB374" i="35" s="1"/>
  <c r="Y374" i="35"/>
  <c r="EF374" i="35"/>
  <c r="CB370" i="35"/>
  <c r="CB366" i="35"/>
  <c r="CP362" i="35"/>
  <c r="BN358" i="35"/>
  <c r="AZ354" i="35"/>
  <c r="FH354" i="35"/>
  <c r="Y346" i="35"/>
  <c r="Z346" i="35"/>
  <c r="AA346" i="35" s="1"/>
  <c r="AB346" i="35" s="1"/>
  <c r="EF346" i="35"/>
  <c r="ET342" i="35"/>
  <c r="CB338" i="35"/>
  <c r="CP334" i="35"/>
  <c r="CP330" i="35"/>
  <c r="CP326" i="35"/>
  <c r="AL322" i="35"/>
  <c r="BN318" i="35"/>
  <c r="Z314" i="35"/>
  <c r="AA314" i="35" s="1"/>
  <c r="AB314" i="35" s="1"/>
  <c r="Y314" i="35"/>
  <c r="EF314" i="35"/>
  <c r="ET310" i="35"/>
  <c r="DD306" i="35"/>
  <c r="DD302" i="35"/>
  <c r="AL298" i="35"/>
  <c r="FH298" i="35"/>
  <c r="Z290" i="35"/>
  <c r="AA290" i="35" s="1"/>
  <c r="AB290" i="35" s="1"/>
  <c r="Y290" i="35"/>
  <c r="EF290" i="35"/>
  <c r="ET286" i="35"/>
  <c r="CB283" i="35"/>
  <c r="AL279" i="35"/>
  <c r="BN275" i="35"/>
  <c r="Z271" i="35"/>
  <c r="AA271" i="35" s="1"/>
  <c r="AB271" i="35" s="1"/>
  <c r="Y271" i="35"/>
  <c r="AL267" i="35"/>
  <c r="ET267" i="35"/>
  <c r="DD263" i="35"/>
  <c r="DR259" i="35"/>
  <c r="CB255" i="35"/>
  <c r="CB251" i="35"/>
  <c r="AL247" i="35"/>
  <c r="FH247" i="35"/>
  <c r="Y239" i="35"/>
  <c r="Z239" i="35"/>
  <c r="AA239" i="35" s="1"/>
  <c r="AB239" i="35" s="1"/>
  <c r="EF239" i="35"/>
  <c r="ET235" i="35"/>
  <c r="BN227" i="35"/>
  <c r="CB223" i="35"/>
  <c r="AL219" i="35"/>
  <c r="ET219" i="35"/>
  <c r="FH215" i="35"/>
  <c r="DD211" i="35"/>
  <c r="DR207" i="35"/>
  <c r="CP203" i="35"/>
  <c r="DR199" i="35"/>
  <c r="BN195" i="35"/>
  <c r="Y191" i="35"/>
  <c r="Z191" i="35"/>
  <c r="AA191" i="35" s="1"/>
  <c r="AB191" i="35" s="1"/>
  <c r="Y187" i="35"/>
  <c r="Z187" i="35"/>
  <c r="AA187" i="35" s="1"/>
  <c r="AB187" i="35" s="1"/>
  <c r="EF187" i="35"/>
  <c r="CB183" i="35"/>
  <c r="CB179" i="35"/>
  <c r="Z175" i="35"/>
  <c r="AA175" i="35" s="1"/>
  <c r="AB175" i="35" s="1"/>
  <c r="Y175" i="35"/>
  <c r="EF175" i="35"/>
  <c r="CB171" i="35"/>
  <c r="EF171" i="35"/>
  <c r="CB167" i="35"/>
  <c r="EF167" i="35"/>
  <c r="ET163" i="35"/>
  <c r="AL159" i="35"/>
  <c r="BN155" i="35"/>
  <c r="DR151" i="35"/>
  <c r="DR147" i="35"/>
  <c r="EF118" i="35"/>
  <c r="EF111" i="35"/>
  <c r="DR107" i="35"/>
  <c r="ET103" i="35"/>
  <c r="FH100" i="35"/>
  <c r="DD96" i="35"/>
  <c r="DD92" i="35"/>
  <c r="AL88" i="35"/>
  <c r="AZ84" i="35"/>
  <c r="AL81" i="35"/>
  <c r="AL77" i="35"/>
  <c r="AZ71" i="35"/>
  <c r="AL68" i="35"/>
  <c r="AZ65" i="35"/>
  <c r="AZ62" i="35"/>
  <c r="AL59" i="35"/>
  <c r="AL56" i="35"/>
  <c r="AL52" i="35"/>
  <c r="AL48" i="35"/>
  <c r="AL44" i="35"/>
  <c r="EF40" i="35"/>
  <c r="DR36" i="35"/>
  <c r="DR32" i="35"/>
  <c r="DD28" i="35"/>
  <c r="DR25" i="35"/>
  <c r="BN23" i="35"/>
  <c r="DD12" i="35"/>
  <c r="AZ8" i="35"/>
  <c r="FH8" i="35"/>
  <c r="DD506" i="35"/>
  <c r="DD498" i="35"/>
  <c r="BN490" i="35"/>
  <c r="DD482" i="35"/>
  <c r="Y475" i="35"/>
  <c r="Z475" i="35"/>
  <c r="AA475" i="35" s="1"/>
  <c r="AB475" i="35" s="1"/>
  <c r="EF475" i="35"/>
  <c r="CP467" i="35"/>
  <c r="BN459" i="35"/>
  <c r="FH459" i="35"/>
  <c r="DR452" i="35"/>
  <c r="BN444" i="35"/>
  <c r="Y440" i="35"/>
  <c r="Z440" i="35"/>
  <c r="AA440" i="35" s="1"/>
  <c r="AB440" i="35" s="1"/>
  <c r="CB440" i="35"/>
  <c r="Y432" i="35"/>
  <c r="Z432" i="35"/>
  <c r="AA432" i="35" s="1"/>
  <c r="AB432" i="35" s="1"/>
  <c r="EF432" i="35"/>
  <c r="ET428" i="35"/>
  <c r="DD420" i="35"/>
  <c r="DR413" i="35"/>
  <c r="CB405" i="35"/>
  <c r="AL397" i="35"/>
  <c r="ET397" i="35"/>
  <c r="CP389" i="35"/>
  <c r="AZ377" i="35"/>
  <c r="DR377" i="35"/>
  <c r="DR369" i="35"/>
  <c r="CP361" i="35"/>
  <c r="Y353" i="35"/>
  <c r="Z353" i="35"/>
  <c r="AA353" i="35" s="1"/>
  <c r="AB353" i="35" s="1"/>
  <c r="EF353" i="35"/>
  <c r="CB345" i="35"/>
  <c r="Z337" i="35"/>
  <c r="AA337" i="35" s="1"/>
  <c r="AB337" i="35" s="1"/>
  <c r="Y337" i="35"/>
  <c r="EF337" i="35"/>
  <c r="DD329" i="35"/>
  <c r="Y321" i="35"/>
  <c r="Z321" i="35"/>
  <c r="AA321" i="35" s="1"/>
  <c r="AB321" i="35" s="1"/>
  <c r="EF321" i="35"/>
  <c r="CP313" i="35"/>
  <c r="ET313" i="35"/>
  <c r="CB305" i="35"/>
  <c r="AZ297" i="35"/>
  <c r="DD297" i="35"/>
  <c r="DR293" i="35"/>
  <c r="CB285" i="35"/>
  <c r="Z274" i="35"/>
  <c r="AA274" i="35" s="1"/>
  <c r="AB274" i="35" s="1"/>
  <c r="Y274" i="35"/>
  <c r="EF274" i="35"/>
  <c r="CB266" i="35"/>
  <c r="Z258" i="35"/>
  <c r="AA258" i="35" s="1"/>
  <c r="AB258" i="35" s="1"/>
  <c r="Y258" i="35"/>
  <c r="EF258" i="35"/>
  <c r="CB250" i="35"/>
  <c r="AL242" i="35"/>
  <c r="FH242" i="35"/>
  <c r="DR230" i="35"/>
  <c r="CB222" i="35"/>
  <c r="AZ214" i="35"/>
  <c r="ET214" i="35"/>
  <c r="CP206" i="35"/>
  <c r="AL198" i="35"/>
  <c r="ET198" i="35"/>
  <c r="CB190" i="35"/>
  <c r="ET190" i="35"/>
  <c r="CP182" i="35"/>
  <c r="AL174" i="35"/>
  <c r="ET174" i="35"/>
  <c r="CB166" i="35"/>
  <c r="AL158" i="35"/>
  <c r="ET158" i="35"/>
  <c r="CB146" i="35"/>
  <c r="AZ138" i="35"/>
  <c r="ET138" i="35"/>
  <c r="DD132" i="35"/>
  <c r="AZ125" i="35"/>
  <c r="ET125" i="35"/>
  <c r="DD117" i="35"/>
  <c r="CB110" i="35"/>
  <c r="DR91" i="35"/>
  <c r="CB80" i="35"/>
  <c r="CB74" i="35"/>
  <c r="Y67" i="35"/>
  <c r="Z67" i="35"/>
  <c r="AA67" i="35" s="1"/>
  <c r="AB67" i="35" s="1"/>
  <c r="EF67" i="35"/>
  <c r="BN41" i="35"/>
  <c r="DR37" i="35"/>
  <c r="BN27" i="35"/>
  <c r="M332" i="35"/>
  <c r="N332" i="35" s="1"/>
  <c r="O332" i="35" s="1"/>
  <c r="L264" i="35"/>
  <c r="M108" i="35"/>
  <c r="N108" i="35" s="1"/>
  <c r="O108" i="35" s="1"/>
  <c r="M92" i="35"/>
  <c r="N92" i="35" s="1"/>
  <c r="O92" i="35" s="1"/>
  <c r="M117" i="35"/>
  <c r="N117" i="35" s="1"/>
  <c r="O117" i="35" s="1"/>
  <c r="M101" i="35"/>
  <c r="N101" i="35" s="1"/>
  <c r="O101" i="35" s="1"/>
  <c r="M85" i="35"/>
  <c r="N85" i="35" s="1"/>
  <c r="O85" i="35" s="1"/>
  <c r="BN505" i="35"/>
  <c r="DR505" i="35"/>
  <c r="FH505" i="35"/>
  <c r="BN501" i="35"/>
  <c r="DR501" i="35"/>
  <c r="FH501" i="35"/>
  <c r="AZ497" i="35"/>
  <c r="DD497" i="35"/>
  <c r="FH497" i="35"/>
  <c r="BN493" i="35"/>
  <c r="DR493" i="35"/>
  <c r="Y489" i="35"/>
  <c r="Z489" i="35"/>
  <c r="AA489" i="35" s="1"/>
  <c r="AB489" i="35" s="1"/>
  <c r="CB489" i="35"/>
  <c r="EF489" i="35"/>
  <c r="Z485" i="35"/>
  <c r="AA485" i="35" s="1"/>
  <c r="AB485" i="35" s="1"/>
  <c r="Y485" i="35"/>
  <c r="CB485" i="35"/>
  <c r="EF485" i="35"/>
  <c r="Y481" i="35"/>
  <c r="Z481" i="35"/>
  <c r="AA481" i="35" s="1"/>
  <c r="AB481" i="35" s="1"/>
  <c r="CB481" i="35"/>
  <c r="EF481" i="35"/>
  <c r="Y478" i="35"/>
  <c r="Z478" i="35"/>
  <c r="AA478" i="35" s="1"/>
  <c r="AB478" i="35" s="1"/>
  <c r="CB478" i="35"/>
  <c r="EF478" i="35"/>
  <c r="Z474" i="35"/>
  <c r="AA474" i="35" s="1"/>
  <c r="AB474" i="35" s="1"/>
  <c r="Y474" i="35"/>
  <c r="CB474" i="35"/>
  <c r="EF474" i="35"/>
  <c r="AL470" i="35"/>
  <c r="CB470" i="35"/>
  <c r="ET470" i="35"/>
  <c r="AL466" i="35"/>
  <c r="CP466" i="35"/>
  <c r="ET466" i="35"/>
  <c r="AZ462" i="35"/>
  <c r="CP462" i="35"/>
  <c r="FH462" i="35"/>
  <c r="BN458" i="35"/>
  <c r="DR458" i="35"/>
  <c r="Z454" i="35"/>
  <c r="AA454" i="35" s="1"/>
  <c r="AB454" i="35" s="1"/>
  <c r="Y454" i="35"/>
  <c r="CB454" i="35"/>
  <c r="EF454" i="35"/>
  <c r="AL451" i="35"/>
  <c r="CP451" i="35"/>
  <c r="ET451" i="35"/>
  <c r="AL447" i="35"/>
  <c r="CP447" i="35"/>
  <c r="ET447" i="35"/>
  <c r="AZ443" i="35"/>
  <c r="DD443" i="35"/>
  <c r="FH443" i="35"/>
  <c r="AZ439" i="35"/>
  <c r="DD439" i="35"/>
  <c r="FH439" i="35"/>
  <c r="BN435" i="35"/>
  <c r="DR435" i="35"/>
  <c r="AZ431" i="35"/>
  <c r="DR431" i="35"/>
  <c r="Z427" i="35"/>
  <c r="AA427" i="35" s="1"/>
  <c r="AB427" i="35" s="1"/>
  <c r="Y427" i="35"/>
  <c r="CB427" i="35"/>
  <c r="EF427" i="35"/>
  <c r="Z423" i="35"/>
  <c r="AA423" i="35" s="1"/>
  <c r="AB423" i="35" s="1"/>
  <c r="Y423" i="35"/>
  <c r="CB423" i="35"/>
  <c r="EF423" i="35"/>
  <c r="AL419" i="35"/>
  <c r="CP419" i="35"/>
  <c r="ET419" i="35"/>
  <c r="AL416" i="35"/>
  <c r="CP416" i="35"/>
  <c r="ET416" i="35"/>
  <c r="AZ412" i="35"/>
  <c r="DD412" i="35"/>
  <c r="FH412" i="35"/>
  <c r="BN408" i="35"/>
  <c r="DR408" i="35"/>
  <c r="Y404" i="35"/>
  <c r="Z404" i="35"/>
  <c r="AA404" i="35" s="1"/>
  <c r="AB404" i="35" s="1"/>
  <c r="CB404" i="35"/>
  <c r="EF404" i="35"/>
  <c r="AL400" i="35"/>
  <c r="CP400" i="35"/>
  <c r="ET400" i="35"/>
  <c r="AL396" i="35"/>
  <c r="CB396" i="35"/>
  <c r="ET396" i="35"/>
  <c r="AZ392" i="35"/>
  <c r="DD392" i="35"/>
  <c r="FH392" i="35"/>
  <c r="BN388" i="35"/>
  <c r="DR388" i="35"/>
  <c r="Z384" i="35"/>
  <c r="AA384" i="35" s="1"/>
  <c r="AB384" i="35" s="1"/>
  <c r="Y384" i="35"/>
  <c r="CB384" i="35"/>
  <c r="EF384" i="35"/>
  <c r="AL380" i="35"/>
  <c r="CP380" i="35"/>
  <c r="ET380" i="35"/>
  <c r="AZ376" i="35"/>
  <c r="DR376" i="35"/>
  <c r="FH376" i="35"/>
  <c r="BN372" i="35"/>
  <c r="DD372" i="35"/>
  <c r="Y368" i="35"/>
  <c r="Z368" i="35"/>
  <c r="AA368" i="35" s="1"/>
  <c r="AB368" i="35" s="1"/>
  <c r="CB368" i="35"/>
  <c r="EF368" i="35"/>
  <c r="Y364" i="35"/>
  <c r="Z364" i="35"/>
  <c r="AA364" i="35" s="1"/>
  <c r="AB364" i="35" s="1"/>
  <c r="CB364" i="35"/>
  <c r="EF364" i="35"/>
  <c r="AL360" i="35"/>
  <c r="DD360" i="35"/>
  <c r="ET360" i="35"/>
  <c r="AZ356" i="35"/>
  <c r="DR356" i="35"/>
  <c r="FH356" i="35"/>
  <c r="BN352" i="35"/>
  <c r="DR352" i="35"/>
  <c r="AZ348" i="35"/>
  <c r="DR348" i="35"/>
  <c r="Z344" i="35"/>
  <c r="AA344" i="35" s="1"/>
  <c r="AB344" i="35" s="1"/>
  <c r="Y344" i="35"/>
  <c r="CB344" i="35"/>
  <c r="EF344" i="35"/>
  <c r="Y340" i="35"/>
  <c r="Z340" i="35"/>
  <c r="AA340" i="35" s="1"/>
  <c r="AB340" i="35" s="1"/>
  <c r="DD340" i="35"/>
  <c r="EF340" i="35"/>
  <c r="AZ336" i="35"/>
  <c r="CP336" i="35"/>
  <c r="ET336" i="35"/>
  <c r="AZ332" i="35"/>
  <c r="CP332" i="35"/>
  <c r="FH332" i="35"/>
  <c r="AZ328" i="35"/>
  <c r="CP328" i="35"/>
  <c r="FH328" i="35"/>
  <c r="BN324" i="35"/>
  <c r="CP324" i="35"/>
  <c r="Z320" i="35"/>
  <c r="AA320" i="35" s="1"/>
  <c r="AB320" i="35" s="1"/>
  <c r="Y320" i="35"/>
  <c r="CB320" i="35"/>
  <c r="EF320" i="35"/>
  <c r="Y316" i="35"/>
  <c r="Z316" i="35"/>
  <c r="AA316" i="35" s="1"/>
  <c r="AB316" i="35" s="1"/>
  <c r="CB316" i="35"/>
  <c r="EF316" i="35"/>
  <c r="Y312" i="35"/>
  <c r="Z312" i="35"/>
  <c r="AA312" i="35" s="1"/>
  <c r="AB312" i="35" s="1"/>
  <c r="CB312" i="35"/>
  <c r="EF312" i="35"/>
  <c r="AL308" i="35"/>
  <c r="CP308" i="35"/>
  <c r="ET308" i="35"/>
  <c r="AZ304" i="35"/>
  <c r="DD304" i="35"/>
  <c r="FH304" i="35"/>
  <c r="BN300" i="35"/>
  <c r="DR300" i="35"/>
  <c r="Z296" i="35"/>
  <c r="AA296" i="35" s="1"/>
  <c r="AB296" i="35" s="1"/>
  <c r="Y296" i="35"/>
  <c r="CB296" i="35"/>
  <c r="EF296" i="35"/>
  <c r="AL292" i="35"/>
  <c r="CP292" i="35"/>
  <c r="ET292" i="35"/>
  <c r="AL288" i="35"/>
  <c r="CP288" i="35"/>
  <c r="ET288" i="35"/>
  <c r="AZ281" i="35"/>
  <c r="CB281" i="35"/>
  <c r="FH281" i="35"/>
  <c r="AL277" i="35"/>
  <c r="DD277" i="35"/>
  <c r="FH277" i="35"/>
  <c r="AZ273" i="35"/>
  <c r="DR273" i="35"/>
  <c r="FH273" i="35"/>
  <c r="AZ269" i="35"/>
  <c r="CB269" i="35"/>
  <c r="FH269" i="35"/>
  <c r="AZ265" i="35"/>
  <c r="DR265" i="35"/>
  <c r="FH265" i="35"/>
  <c r="AZ261" i="35"/>
  <c r="CP261" i="35"/>
  <c r="FH261" i="35"/>
  <c r="AZ257" i="35"/>
  <c r="DR257" i="35"/>
  <c r="FH257" i="35"/>
  <c r="AZ253" i="35"/>
  <c r="DD253" i="35"/>
  <c r="FH253" i="35"/>
  <c r="AZ249" i="35"/>
  <c r="DD249" i="35"/>
  <c r="FH249" i="35"/>
  <c r="AZ245" i="35"/>
  <c r="DD245" i="35"/>
  <c r="FH245" i="35"/>
  <c r="AZ241" i="35"/>
  <c r="CP241" i="35"/>
  <c r="FH241" i="35"/>
  <c r="AL237" i="35"/>
  <c r="DD237" i="35"/>
  <c r="FH237" i="35"/>
  <c r="AZ233" i="35"/>
  <c r="DR233" i="35"/>
  <c r="FH233" i="35"/>
  <c r="AL229" i="35"/>
  <c r="DD229" i="35"/>
  <c r="FH229" i="35"/>
  <c r="AL225" i="35"/>
  <c r="DD225" i="35"/>
  <c r="FH225" i="35"/>
  <c r="AL221" i="35"/>
  <c r="DR221" i="35"/>
  <c r="FH221" i="35"/>
  <c r="AZ217" i="35"/>
  <c r="DD217" i="35"/>
  <c r="FH217" i="35"/>
  <c r="AL213" i="35"/>
  <c r="DD213" i="35"/>
  <c r="FH213" i="35"/>
  <c r="BN209" i="35"/>
  <c r="DR209" i="35"/>
  <c r="Z205" i="35"/>
  <c r="AA205" i="35" s="1"/>
  <c r="AB205" i="35" s="1"/>
  <c r="Y205" i="35"/>
  <c r="CP205" i="35"/>
  <c r="DR205" i="35"/>
  <c r="AL201" i="35"/>
  <c r="CP201" i="35"/>
  <c r="ET201" i="35"/>
  <c r="AZ197" i="35"/>
  <c r="DR197" i="35"/>
  <c r="FH197" i="35"/>
  <c r="BN193" i="35"/>
  <c r="DR193" i="35"/>
  <c r="Y189" i="35"/>
  <c r="Z189" i="35"/>
  <c r="AA189" i="35" s="1"/>
  <c r="AB189" i="35" s="1"/>
  <c r="CP189" i="35"/>
  <c r="EF189" i="35"/>
  <c r="AL185" i="35"/>
  <c r="CB185" i="35"/>
  <c r="ET185" i="35"/>
  <c r="AZ181" i="35"/>
  <c r="DD181" i="35"/>
  <c r="FH181" i="35"/>
  <c r="BN177" i="35"/>
  <c r="DR177" i="35"/>
  <c r="Z173" i="35"/>
  <c r="AA173" i="35" s="1"/>
  <c r="AB173" i="35" s="1"/>
  <c r="Y173" i="35"/>
  <c r="CB173" i="35"/>
  <c r="EF173" i="35"/>
  <c r="AL169" i="35"/>
  <c r="DD169" i="35"/>
  <c r="ET169" i="35"/>
  <c r="AL165" i="35"/>
  <c r="CB165" i="35"/>
  <c r="ET165" i="35"/>
  <c r="AZ161" i="35"/>
  <c r="CP161" i="35"/>
  <c r="ET161" i="35"/>
  <c r="AZ157" i="35"/>
  <c r="DR157" i="35"/>
  <c r="ET157" i="35"/>
  <c r="AZ153" i="35"/>
  <c r="DD153" i="35"/>
  <c r="FH153" i="35"/>
  <c r="AL149" i="35"/>
  <c r="DR149" i="35"/>
  <c r="FH149" i="35"/>
  <c r="AL145" i="35"/>
  <c r="CB145" i="35"/>
  <c r="FH145" i="35"/>
  <c r="AL141" i="35"/>
  <c r="DD141" i="35"/>
  <c r="FH141" i="35"/>
  <c r="AL134" i="35"/>
  <c r="CP134" i="35"/>
  <c r="FH134" i="35"/>
  <c r="AL131" i="35"/>
  <c r="DD131" i="35"/>
  <c r="FH131" i="35"/>
  <c r="AL128" i="35"/>
  <c r="DD128" i="35"/>
  <c r="FH128" i="35"/>
  <c r="AL124" i="35"/>
  <c r="DD124" i="35"/>
  <c r="FH124" i="35"/>
  <c r="AZ120" i="35"/>
  <c r="DD120" i="35"/>
  <c r="FH120" i="35"/>
  <c r="AZ116" i="35"/>
  <c r="DD116" i="35"/>
  <c r="FH116" i="35"/>
  <c r="AL113" i="35"/>
  <c r="CP113" i="35"/>
  <c r="FH113" i="35"/>
  <c r="BN109" i="35"/>
  <c r="DR109" i="35"/>
  <c r="Y105" i="35"/>
  <c r="Z105" i="35"/>
  <c r="AA105" i="35" s="1"/>
  <c r="AB105" i="35" s="1"/>
  <c r="CB105" i="35"/>
  <c r="EF105" i="35"/>
  <c r="AZ102" i="35"/>
  <c r="CP102" i="35"/>
  <c r="ET102" i="35"/>
  <c r="AL98" i="35"/>
  <c r="CP98" i="35"/>
  <c r="FH98" i="35"/>
  <c r="AL94" i="35"/>
  <c r="EF94" i="35"/>
  <c r="FH94" i="35"/>
  <c r="AL90" i="35"/>
  <c r="CP90" i="35"/>
  <c r="FH90" i="35"/>
  <c r="AZ86" i="35"/>
  <c r="DR86" i="35"/>
  <c r="FH86" i="35"/>
  <c r="AZ79" i="35"/>
  <c r="DD79" i="35"/>
  <c r="FH79" i="35"/>
  <c r="AL76" i="35"/>
  <c r="DD76" i="35"/>
  <c r="FH76" i="35"/>
  <c r="AZ73" i="35"/>
  <c r="CP73" i="35"/>
  <c r="FH73" i="35"/>
  <c r="AZ69" i="35"/>
  <c r="DR69" i="35"/>
  <c r="FH69" i="35"/>
  <c r="AZ64" i="35"/>
  <c r="DD64" i="35"/>
  <c r="FH64" i="35"/>
  <c r="AL61" i="35"/>
  <c r="DD61" i="35"/>
  <c r="FH61" i="35"/>
  <c r="AZ54" i="35"/>
  <c r="DD54" i="35"/>
  <c r="FH54" i="35"/>
  <c r="AL50" i="35"/>
  <c r="CP50" i="35"/>
  <c r="FH50" i="35"/>
  <c r="AL46" i="35"/>
  <c r="DD46" i="35"/>
  <c r="FH46" i="35"/>
  <c r="AL42" i="35"/>
  <c r="CP42" i="35"/>
  <c r="FH42" i="35"/>
  <c r="AZ38" i="35"/>
  <c r="DD38" i="35"/>
  <c r="FH38" i="35"/>
  <c r="AZ34" i="35"/>
  <c r="DD34" i="35"/>
  <c r="FH34" i="35"/>
  <c r="AZ30" i="35"/>
  <c r="DR30" i="35"/>
  <c r="FH30" i="35"/>
  <c r="AZ26" i="35"/>
  <c r="CP26" i="35"/>
  <c r="FH26" i="35"/>
  <c r="AL20" i="35"/>
  <c r="DD20" i="35"/>
  <c r="FH20" i="35"/>
  <c r="AL17" i="35"/>
  <c r="DD17" i="35"/>
  <c r="FH17" i="35"/>
  <c r="AZ15" i="35"/>
  <c r="CP15" i="35"/>
  <c r="FH15" i="35"/>
  <c r="AZ10" i="35"/>
  <c r="CP10" i="35"/>
  <c r="FH10" i="35"/>
  <c r="AZ341" i="35"/>
  <c r="DR341" i="35"/>
  <c r="FH341" i="35"/>
  <c r="AL154" i="35"/>
  <c r="DD154" i="35"/>
  <c r="FH154" i="35"/>
  <c r="AZ83" i="35"/>
  <c r="DR83" i="35"/>
  <c r="FH83" i="35"/>
  <c r="CB11" i="35"/>
  <c r="EF11" i="35"/>
  <c r="AZ504" i="35"/>
  <c r="DD504" i="35"/>
  <c r="BN500" i="35"/>
  <c r="DR500" i="35"/>
  <c r="Z496" i="35"/>
  <c r="AA496" i="35" s="1"/>
  <c r="AB496" i="35" s="1"/>
  <c r="Y496" i="35"/>
  <c r="CP496" i="35"/>
  <c r="EF496" i="35"/>
  <c r="AL492" i="35"/>
  <c r="CP492" i="35"/>
  <c r="ET492" i="35"/>
  <c r="AZ488" i="35"/>
  <c r="CP488" i="35"/>
  <c r="FH488" i="35"/>
  <c r="BN484" i="35"/>
  <c r="DR484" i="35"/>
  <c r="Z480" i="35"/>
  <c r="AA480" i="35" s="1"/>
  <c r="AB480" i="35" s="1"/>
  <c r="Y480" i="35"/>
  <c r="CB480" i="35"/>
  <c r="EF480" i="35"/>
  <c r="AL477" i="35"/>
  <c r="CP477" i="35"/>
  <c r="ET477" i="35"/>
  <c r="AL473" i="35"/>
  <c r="CP473" i="35"/>
  <c r="ET473" i="35"/>
  <c r="AL469" i="35"/>
  <c r="DD469" i="35"/>
  <c r="ET469" i="35"/>
  <c r="AL465" i="35"/>
  <c r="CP465" i="35"/>
  <c r="ET465" i="35"/>
  <c r="AL461" i="35"/>
  <c r="DD461" i="35"/>
  <c r="ET461" i="35"/>
  <c r="AL457" i="35"/>
  <c r="CP457" i="35"/>
  <c r="ET457" i="35"/>
  <c r="AZ453" i="35"/>
  <c r="CP453" i="35"/>
  <c r="FH453" i="35"/>
  <c r="BN450" i="35"/>
  <c r="CP450" i="35"/>
  <c r="Y446" i="35"/>
  <c r="Z446" i="35"/>
  <c r="AA446" i="35" s="1"/>
  <c r="AB446" i="35" s="1"/>
  <c r="DD446" i="35"/>
  <c r="EF446" i="35"/>
  <c r="AL442" i="35"/>
  <c r="CP442" i="35"/>
  <c r="ET442" i="35"/>
  <c r="AL438" i="35"/>
  <c r="DD438" i="35"/>
  <c r="ET438" i="35"/>
  <c r="BN434" i="35"/>
  <c r="CP434" i="35"/>
  <c r="FH434" i="35"/>
  <c r="AZ430" i="35"/>
  <c r="DD430" i="35"/>
  <c r="FH430" i="35"/>
  <c r="BN426" i="35"/>
  <c r="DD426" i="35"/>
  <c r="AZ422" i="35"/>
  <c r="DR422" i="35"/>
  <c r="Z415" i="35"/>
  <c r="AA415" i="35" s="1"/>
  <c r="AB415" i="35" s="1"/>
  <c r="Y415" i="35"/>
  <c r="CB415" i="35"/>
  <c r="EF415" i="35"/>
  <c r="AL411" i="35"/>
  <c r="CP411" i="35"/>
  <c r="ET411" i="35"/>
  <c r="AL407" i="35"/>
  <c r="CP407" i="35"/>
  <c r="ET407" i="35"/>
  <c r="AZ403" i="35"/>
  <c r="DD403" i="35"/>
  <c r="FH403" i="35"/>
  <c r="AZ399" i="35"/>
  <c r="DD399" i="35"/>
  <c r="FH399" i="35"/>
  <c r="AZ395" i="35"/>
  <c r="DD395" i="35"/>
  <c r="FH395" i="35"/>
  <c r="BN391" i="35"/>
  <c r="DR391" i="35"/>
  <c r="Z387" i="35"/>
  <c r="AA387" i="35" s="1"/>
  <c r="AB387" i="35" s="1"/>
  <c r="Y387" i="35"/>
  <c r="CP387" i="35"/>
  <c r="EF387" i="35"/>
  <c r="Y383" i="35"/>
  <c r="Z383" i="35"/>
  <c r="AA383" i="35" s="1"/>
  <c r="AB383" i="35" s="1"/>
  <c r="CB383" i="35"/>
  <c r="EF383" i="35"/>
  <c r="AL379" i="35"/>
  <c r="CP379" i="35"/>
  <c r="ET379" i="35"/>
  <c r="AZ375" i="35"/>
  <c r="DD375" i="35"/>
  <c r="FH375" i="35"/>
  <c r="BN371" i="35"/>
  <c r="DR371" i="35"/>
  <c r="Y367" i="35"/>
  <c r="Z367" i="35"/>
  <c r="AA367" i="35" s="1"/>
  <c r="AB367" i="35" s="1"/>
  <c r="CB367" i="35"/>
  <c r="EF367" i="35"/>
  <c r="AL363" i="35"/>
  <c r="CP363" i="35"/>
  <c r="ET363" i="35"/>
  <c r="BN359" i="35"/>
  <c r="DD359" i="35"/>
  <c r="FH359" i="35"/>
  <c r="AZ355" i="35"/>
  <c r="DD355" i="35"/>
  <c r="FH355" i="35"/>
  <c r="AZ351" i="35"/>
  <c r="DD351" i="35"/>
  <c r="FH351" i="35"/>
  <c r="AZ347" i="35"/>
  <c r="DR347" i="35"/>
  <c r="BN343" i="35"/>
  <c r="DR343" i="35"/>
  <c r="Y339" i="35"/>
  <c r="Z339" i="35"/>
  <c r="AA339" i="35" s="1"/>
  <c r="AB339" i="35" s="1"/>
  <c r="DD339" i="35"/>
  <c r="EF339" i="35"/>
  <c r="AZ335" i="35"/>
  <c r="CB335" i="35"/>
  <c r="ET335" i="35"/>
  <c r="AZ331" i="35"/>
  <c r="DD331" i="35"/>
  <c r="FH331" i="35"/>
  <c r="BN327" i="35"/>
  <c r="DR327" i="35"/>
  <c r="BN323" i="35"/>
  <c r="DR323" i="35"/>
  <c r="Z319" i="35"/>
  <c r="AA319" i="35" s="1"/>
  <c r="AB319" i="35" s="1"/>
  <c r="Y319" i="35"/>
  <c r="CP319" i="35"/>
  <c r="EF319" i="35"/>
  <c r="AL315" i="35"/>
  <c r="CP315" i="35"/>
  <c r="ET315" i="35"/>
  <c r="AL311" i="35"/>
  <c r="CP311" i="35"/>
  <c r="ET311" i="35"/>
  <c r="AZ307" i="35"/>
  <c r="DD307" i="35"/>
  <c r="FH307" i="35"/>
  <c r="BN303" i="35"/>
  <c r="DR303" i="35"/>
  <c r="BN299" i="35"/>
  <c r="DR299" i="35"/>
  <c r="Z295" i="35"/>
  <c r="AA295" i="35" s="1"/>
  <c r="AB295" i="35" s="1"/>
  <c r="Y295" i="35"/>
  <c r="CB295" i="35"/>
  <c r="EF295" i="35"/>
  <c r="Z291" i="35"/>
  <c r="AA291" i="35" s="1"/>
  <c r="AB291" i="35" s="1"/>
  <c r="Y291" i="35"/>
  <c r="DD291" i="35"/>
  <c r="EF291" i="35"/>
  <c r="AL287" i="35"/>
  <c r="DR287" i="35"/>
  <c r="ET287" i="35"/>
  <c r="AL284" i="35"/>
  <c r="DD284" i="35"/>
  <c r="FH284" i="35"/>
  <c r="AZ280" i="35"/>
  <c r="DD280" i="35"/>
  <c r="FH280" i="35"/>
  <c r="AL276" i="35"/>
  <c r="DD276" i="35"/>
  <c r="FH276" i="35"/>
  <c r="BN272" i="35"/>
  <c r="DR272" i="35"/>
  <c r="Y268" i="35"/>
  <c r="Z268" i="35"/>
  <c r="AA268" i="35" s="1"/>
  <c r="AB268" i="35" s="1"/>
  <c r="DD268" i="35"/>
  <c r="EF268" i="35"/>
  <c r="AL264" i="35"/>
  <c r="CP264" i="35"/>
  <c r="ET264" i="35"/>
  <c r="AL260" i="35"/>
  <c r="DD260" i="35"/>
  <c r="ET260" i="35"/>
  <c r="AZ256" i="35"/>
  <c r="DD256" i="35"/>
  <c r="FH256" i="35"/>
  <c r="BN252" i="35"/>
  <c r="DR252" i="35"/>
  <c r="BN248" i="35"/>
  <c r="DR248" i="35"/>
  <c r="BN244" i="35"/>
  <c r="DD244" i="35"/>
  <c r="BN240" i="35"/>
  <c r="DD240" i="35"/>
  <c r="Y236" i="35"/>
  <c r="Z236" i="35"/>
  <c r="AA236" i="35" s="1"/>
  <c r="AB236" i="35" s="1"/>
  <c r="CB236" i="35"/>
  <c r="EF236" i="35"/>
  <c r="Y232" i="35"/>
  <c r="Z232" i="35"/>
  <c r="AA232" i="35" s="1"/>
  <c r="AB232" i="35" s="1"/>
  <c r="CP232" i="35"/>
  <c r="EF232" i="35"/>
  <c r="AZ228" i="35"/>
  <c r="CP228" i="35"/>
  <c r="ET228" i="35"/>
  <c r="AZ224" i="35"/>
  <c r="CP224" i="35"/>
  <c r="ET224" i="35"/>
  <c r="AL220" i="35"/>
  <c r="DD220" i="35"/>
  <c r="FH220" i="35"/>
  <c r="BN216" i="35"/>
  <c r="DR216" i="35"/>
  <c r="Z212" i="35"/>
  <c r="AA212" i="35" s="1"/>
  <c r="AB212" i="35" s="1"/>
  <c r="Y212" i="35"/>
  <c r="CB212" i="35"/>
  <c r="EF212" i="35"/>
  <c r="Z208" i="35"/>
  <c r="AA208" i="35" s="1"/>
  <c r="AB208" i="35" s="1"/>
  <c r="Y208" i="35"/>
  <c r="CP208" i="35"/>
  <c r="EF208" i="35"/>
  <c r="Z204" i="35"/>
  <c r="AA204" i="35" s="1"/>
  <c r="AB204" i="35" s="1"/>
  <c r="Y204" i="35"/>
  <c r="CB204" i="35"/>
  <c r="EF204" i="35"/>
  <c r="Y200" i="35"/>
  <c r="Z200" i="35"/>
  <c r="AA200" i="35" s="1"/>
  <c r="AB200" i="35" s="1"/>
  <c r="CB200" i="35"/>
  <c r="EF200" i="35"/>
  <c r="Z196" i="35"/>
  <c r="AA196" i="35" s="1"/>
  <c r="AB196" i="35" s="1"/>
  <c r="Y196" i="35"/>
  <c r="CB196" i="35"/>
  <c r="EF196" i="35"/>
  <c r="Z192" i="35"/>
  <c r="AA192" i="35" s="1"/>
  <c r="AB192" i="35" s="1"/>
  <c r="Y192" i="35"/>
  <c r="CB192" i="35"/>
  <c r="EF192" i="35"/>
  <c r="Z188" i="35"/>
  <c r="AA188" i="35" s="1"/>
  <c r="AB188" i="35" s="1"/>
  <c r="Y188" i="35"/>
  <c r="CB188" i="35"/>
  <c r="EF188" i="35"/>
  <c r="Z184" i="35"/>
  <c r="AA184" i="35" s="1"/>
  <c r="AB184" i="35" s="1"/>
  <c r="Y184" i="35"/>
  <c r="CB184" i="35"/>
  <c r="EF184" i="35"/>
  <c r="Y180" i="35"/>
  <c r="Z180" i="35"/>
  <c r="AA180" i="35" s="1"/>
  <c r="AB180" i="35" s="1"/>
  <c r="CB180" i="35"/>
  <c r="EF180" i="35"/>
  <c r="Y176" i="35"/>
  <c r="Z176" i="35"/>
  <c r="AA176" i="35" s="1"/>
  <c r="AB176" i="35" s="1"/>
  <c r="CP176" i="35"/>
  <c r="EF176" i="35"/>
  <c r="Z172" i="35"/>
  <c r="AA172" i="35" s="1"/>
  <c r="AB172" i="35" s="1"/>
  <c r="Y172" i="35"/>
  <c r="CP172" i="35"/>
  <c r="EF172" i="35"/>
  <c r="Y168" i="35"/>
  <c r="Z168" i="35"/>
  <c r="AA168" i="35" s="1"/>
  <c r="AB168" i="35" s="1"/>
  <c r="CB168" i="35"/>
  <c r="EF168" i="35"/>
  <c r="Y164" i="35"/>
  <c r="Z164" i="35"/>
  <c r="AA164" i="35" s="1"/>
  <c r="AB164" i="35" s="1"/>
  <c r="CB164" i="35"/>
  <c r="EF164" i="35"/>
  <c r="Z160" i="35"/>
  <c r="AA160" i="35" s="1"/>
  <c r="AB160" i="35" s="1"/>
  <c r="Y160" i="35"/>
  <c r="CP160" i="35"/>
  <c r="EF160" i="35"/>
  <c r="Y156" i="35"/>
  <c r="Z156" i="35"/>
  <c r="AA156" i="35" s="1"/>
  <c r="AB156" i="35" s="1"/>
  <c r="CB156" i="35"/>
  <c r="EF156" i="35"/>
  <c r="Y152" i="35"/>
  <c r="Z152" i="35"/>
  <c r="AA152" i="35" s="1"/>
  <c r="AB152" i="35" s="1"/>
  <c r="CB152" i="35"/>
  <c r="DR152" i="35"/>
  <c r="Z148" i="35"/>
  <c r="AA148" i="35" s="1"/>
  <c r="AB148" i="35" s="1"/>
  <c r="Y148" i="35"/>
  <c r="CB148" i="35"/>
  <c r="EF148" i="35"/>
  <c r="Z144" i="35"/>
  <c r="AA144" i="35" s="1"/>
  <c r="AB144" i="35" s="1"/>
  <c r="Y144" i="35"/>
  <c r="CB144" i="35"/>
  <c r="EF144" i="35"/>
  <c r="Y140" i="35"/>
  <c r="Z140" i="35"/>
  <c r="AA140" i="35" s="1"/>
  <c r="AB140" i="35" s="1"/>
  <c r="DD140" i="35"/>
  <c r="EF140" i="35"/>
  <c r="Y137" i="35"/>
  <c r="Z137" i="35"/>
  <c r="AA137" i="35" s="1"/>
  <c r="AB137" i="35" s="1"/>
  <c r="CB137" i="35"/>
  <c r="DR137" i="35"/>
  <c r="AL127" i="35"/>
  <c r="DD127" i="35"/>
  <c r="FH127" i="35"/>
  <c r="BN123" i="35"/>
  <c r="EF123" i="35"/>
  <c r="Y119" i="35"/>
  <c r="Z119" i="35"/>
  <c r="AA119" i="35" s="1"/>
  <c r="AB119" i="35" s="1"/>
  <c r="CB119" i="35"/>
  <c r="DR119" i="35"/>
  <c r="AZ115" i="35"/>
  <c r="DD115" i="35"/>
  <c r="ET115" i="35"/>
  <c r="AL112" i="35"/>
  <c r="DD112" i="35"/>
  <c r="FH112" i="35"/>
  <c r="AZ108" i="35"/>
  <c r="CP108" i="35"/>
  <c r="FH108" i="35"/>
  <c r="AL104" i="35"/>
  <c r="DD104" i="35"/>
  <c r="FH104" i="35"/>
  <c r="AZ101" i="35"/>
  <c r="DD101" i="35"/>
  <c r="FH101" i="35"/>
  <c r="BN97" i="35"/>
  <c r="DR97" i="35"/>
  <c r="Y93" i="35"/>
  <c r="Z93" i="35"/>
  <c r="AA93" i="35" s="1"/>
  <c r="AB93" i="35" s="1"/>
  <c r="CB93" i="35"/>
  <c r="DR93" i="35"/>
  <c r="AZ89" i="35"/>
  <c r="CP89" i="35"/>
  <c r="ET89" i="35"/>
  <c r="AL85" i="35"/>
  <c r="CP85" i="35"/>
  <c r="FH85" i="35"/>
  <c r="BN82" i="35"/>
  <c r="DD82" i="35"/>
  <c r="BN78" i="35"/>
  <c r="DR78" i="35"/>
  <c r="BN75" i="35"/>
  <c r="DD75" i="35"/>
  <c r="CB72" i="35"/>
  <c r="DR72" i="35"/>
  <c r="AL66" i="35"/>
  <c r="DD66" i="35"/>
  <c r="FH66" i="35"/>
  <c r="AZ63" i="35"/>
  <c r="DD63" i="35"/>
  <c r="FH63" i="35"/>
  <c r="AZ60" i="35"/>
  <c r="DD60" i="35"/>
  <c r="FH60" i="35"/>
  <c r="AZ57" i="35"/>
  <c r="DD57" i="35"/>
  <c r="FH57" i="35"/>
  <c r="AL55" i="35"/>
  <c r="DD55" i="35"/>
  <c r="FH55" i="35"/>
  <c r="BN51" i="35"/>
  <c r="DR51" i="35"/>
  <c r="AZ47" i="35"/>
  <c r="CP47" i="35"/>
  <c r="FH47" i="35"/>
  <c r="CB43" i="35"/>
  <c r="DR43" i="35"/>
  <c r="AL39" i="35"/>
  <c r="DD39" i="35"/>
  <c r="FH39" i="35"/>
  <c r="BN35" i="35"/>
  <c r="DR35" i="35"/>
  <c r="AL31" i="35"/>
  <c r="CP31" i="35"/>
  <c r="FH31" i="35"/>
  <c r="BN24" i="35"/>
  <c r="DR24" i="35"/>
  <c r="BN21" i="35"/>
  <c r="DD21" i="35"/>
  <c r="CB19" i="35"/>
  <c r="DR19" i="35"/>
  <c r="AL14" i="35"/>
  <c r="DD14" i="35"/>
  <c r="FH14" i="35"/>
  <c r="AZ9" i="35"/>
  <c r="CP9" i="35"/>
  <c r="ET9" i="35"/>
  <c r="AL502" i="35"/>
  <c r="CB502" i="35"/>
  <c r="ET502" i="35"/>
  <c r="AL494" i="35"/>
  <c r="CP494" i="35"/>
  <c r="ET494" i="35"/>
  <c r="AL486" i="35"/>
  <c r="DD486" i="35"/>
  <c r="ET486" i="35"/>
  <c r="AL479" i="35"/>
  <c r="DD479" i="35"/>
  <c r="ET479" i="35"/>
  <c r="AL471" i="35"/>
  <c r="CB471" i="35"/>
  <c r="ET471" i="35"/>
  <c r="AL463" i="35"/>
  <c r="CP463" i="35"/>
  <c r="ET463" i="35"/>
  <c r="AL455" i="35"/>
  <c r="DD455" i="35"/>
  <c r="ET455" i="35"/>
  <c r="AL448" i="35"/>
  <c r="CP448" i="35"/>
  <c r="ET448" i="35"/>
  <c r="AZ436" i="35"/>
  <c r="CP436" i="35"/>
  <c r="FH436" i="35"/>
  <c r="AZ424" i="35"/>
  <c r="DR424" i="35"/>
  <c r="BN417" i="35"/>
  <c r="DR417" i="35"/>
  <c r="Z409" i="35"/>
  <c r="AA409" i="35" s="1"/>
  <c r="AB409" i="35" s="1"/>
  <c r="Y409" i="35"/>
  <c r="CB409" i="35"/>
  <c r="EF409" i="35"/>
  <c r="AL401" i="35"/>
  <c r="CP401" i="35"/>
  <c r="ET401" i="35"/>
  <c r="AZ393" i="35"/>
  <c r="DD393" i="35"/>
  <c r="FH393" i="35"/>
  <c r="BN385" i="35"/>
  <c r="DD385" i="35"/>
  <c r="BN381" i="35"/>
  <c r="DR381" i="35"/>
  <c r="BN373" i="35"/>
  <c r="CP373" i="35"/>
  <c r="AZ365" i="35"/>
  <c r="DR365" i="35"/>
  <c r="BN357" i="35"/>
  <c r="DD357" i="35"/>
  <c r="Z349" i="35"/>
  <c r="AA349" i="35" s="1"/>
  <c r="AB349" i="35" s="1"/>
  <c r="Y349" i="35"/>
  <c r="CP349" i="35"/>
  <c r="EF349" i="35"/>
  <c r="AL333" i="35"/>
  <c r="CP333" i="35"/>
  <c r="ET333" i="35"/>
  <c r="AL325" i="35"/>
  <c r="DD325" i="35"/>
  <c r="ET325" i="35"/>
  <c r="AL317" i="35"/>
  <c r="CP317" i="35"/>
  <c r="ET317" i="35"/>
  <c r="AL309" i="35"/>
  <c r="CP309" i="35"/>
  <c r="ET309" i="35"/>
  <c r="AL301" i="35"/>
  <c r="CB301" i="35"/>
  <c r="ET301" i="35"/>
  <c r="AZ289" i="35"/>
  <c r="DR289" i="35"/>
  <c r="FH289" i="35"/>
  <c r="AL282" i="35"/>
  <c r="CP282" i="35"/>
  <c r="FH282" i="35"/>
  <c r="AL278" i="35"/>
  <c r="DD278" i="35"/>
  <c r="FH278" i="35"/>
  <c r="BN270" i="35"/>
  <c r="DR270" i="35"/>
  <c r="Y262" i="35"/>
  <c r="Z262" i="35"/>
  <c r="AA262" i="35" s="1"/>
  <c r="AB262" i="35" s="1"/>
  <c r="CB262" i="35"/>
  <c r="EF262" i="35"/>
  <c r="Z254" i="35"/>
  <c r="AA254" i="35" s="1"/>
  <c r="AB254" i="35" s="1"/>
  <c r="Y254" i="35"/>
  <c r="CB254" i="35"/>
  <c r="EF254" i="35"/>
  <c r="AZ246" i="35"/>
  <c r="CP246" i="35"/>
  <c r="ET246" i="35"/>
  <c r="AZ238" i="35"/>
  <c r="CP238" i="35"/>
  <c r="ET238" i="35"/>
  <c r="AZ234" i="35"/>
  <c r="DD234" i="35"/>
  <c r="FH234" i="35"/>
  <c r="BN226" i="35"/>
  <c r="DR226" i="35"/>
  <c r="BN218" i="35"/>
  <c r="DD218" i="35"/>
  <c r="BN210" i="35"/>
  <c r="DR210" i="35"/>
  <c r="BN202" i="35"/>
  <c r="EF202" i="35"/>
  <c r="BN194" i="35"/>
  <c r="EF194" i="35"/>
  <c r="BN186" i="35"/>
  <c r="DR186" i="35"/>
  <c r="BN178" i="35"/>
  <c r="DR178" i="35"/>
  <c r="BN170" i="35"/>
  <c r="DR170" i="35"/>
  <c r="BN162" i="35"/>
  <c r="DR162" i="35"/>
  <c r="BN150" i="35"/>
  <c r="DD150" i="35"/>
  <c r="BN142" i="35"/>
  <c r="DR142" i="35"/>
  <c r="Y135" i="35"/>
  <c r="Z135" i="35"/>
  <c r="AA135" i="35" s="1"/>
  <c r="AB135" i="35" s="1"/>
  <c r="CB135" i="35"/>
  <c r="EF135" i="35"/>
  <c r="Z129" i="35"/>
  <c r="AA129" i="35" s="1"/>
  <c r="AB129" i="35" s="1"/>
  <c r="Y129" i="35"/>
  <c r="BN129" i="35"/>
  <c r="EF129" i="35"/>
  <c r="AL121" i="35"/>
  <c r="CP121" i="35"/>
  <c r="ET121" i="35"/>
  <c r="AL114" i="35"/>
  <c r="CP114" i="35"/>
  <c r="FH114" i="35"/>
  <c r="BN106" i="35"/>
  <c r="EF106" i="35"/>
  <c r="BN99" i="35"/>
  <c r="EF99" i="35"/>
  <c r="Z95" i="35"/>
  <c r="AA95" i="35" s="1"/>
  <c r="AB95" i="35" s="1"/>
  <c r="Y95" i="35"/>
  <c r="CB95" i="35"/>
  <c r="EF95" i="35"/>
  <c r="AZ87" i="35"/>
  <c r="DD87" i="35"/>
  <c r="ET87" i="35"/>
  <c r="AZ70" i="35"/>
  <c r="DR70" i="35"/>
  <c r="FH70" i="35"/>
  <c r="AL58" i="35"/>
  <c r="DD58" i="35"/>
  <c r="FH58" i="35"/>
  <c r="AZ53" i="35"/>
  <c r="DD53" i="35"/>
  <c r="FH53" i="35"/>
  <c r="AL49" i="35"/>
  <c r="CP49" i="35"/>
  <c r="FH49" i="35"/>
  <c r="AL45" i="35"/>
  <c r="DD45" i="35"/>
  <c r="FH45" i="35"/>
  <c r="AL33" i="35"/>
  <c r="DD33" i="35"/>
  <c r="FH33" i="35"/>
  <c r="AZ29" i="35"/>
  <c r="DD29" i="35"/>
  <c r="FH29" i="35"/>
  <c r="AZ22" i="35"/>
  <c r="DD22" i="35"/>
  <c r="FH22" i="35"/>
  <c r="AL13" i="35"/>
  <c r="DD13" i="35"/>
  <c r="FH13" i="35"/>
  <c r="BN503" i="35"/>
  <c r="DR503" i="35"/>
  <c r="FH503" i="35"/>
  <c r="AZ499" i="35"/>
  <c r="DD499" i="35"/>
  <c r="FH499" i="35"/>
  <c r="BN495" i="35"/>
  <c r="DR495" i="35"/>
  <c r="AZ491" i="35"/>
  <c r="DR491" i="35"/>
  <c r="BN487" i="35"/>
  <c r="DR487" i="35"/>
  <c r="BN483" i="35"/>
  <c r="DR483" i="35"/>
  <c r="Z476" i="35"/>
  <c r="AA476" i="35" s="1"/>
  <c r="AB476" i="35" s="1"/>
  <c r="Y476" i="35"/>
  <c r="DD476" i="35"/>
  <c r="EF476" i="35"/>
  <c r="AL472" i="35"/>
  <c r="CP472" i="35"/>
  <c r="ET472" i="35"/>
  <c r="AL468" i="35"/>
  <c r="CP468" i="35"/>
  <c r="ET468" i="35"/>
  <c r="AZ464" i="35"/>
  <c r="DD464" i="35"/>
  <c r="FH464" i="35"/>
  <c r="BN460" i="35"/>
  <c r="DD460" i="35"/>
  <c r="FH460" i="35"/>
  <c r="BN456" i="35"/>
  <c r="CP456" i="35"/>
  <c r="FH456" i="35"/>
  <c r="AL449" i="35"/>
  <c r="CP449" i="35"/>
  <c r="ET449" i="35"/>
  <c r="BN445" i="35"/>
  <c r="DD445" i="35"/>
  <c r="FH445" i="35"/>
  <c r="AZ441" i="35"/>
  <c r="DR441" i="35"/>
  <c r="Z437" i="35"/>
  <c r="AA437" i="35" s="1"/>
  <c r="AB437" i="35" s="1"/>
  <c r="Y437" i="35"/>
  <c r="CB437" i="35"/>
  <c r="EF437" i="35"/>
  <c r="AL433" i="35"/>
  <c r="DD433" i="35"/>
  <c r="ET433" i="35"/>
  <c r="AZ429" i="35"/>
  <c r="DD429" i="35"/>
  <c r="FH429" i="35"/>
  <c r="BN425" i="35"/>
  <c r="DD425" i="35"/>
  <c r="Z421" i="35"/>
  <c r="AA421" i="35" s="1"/>
  <c r="AB421" i="35" s="1"/>
  <c r="Y421" i="35"/>
  <c r="CB421" i="35"/>
  <c r="EF421" i="35"/>
  <c r="AL418" i="35"/>
  <c r="CP418" i="35"/>
  <c r="ET418" i="35"/>
  <c r="BN414" i="35"/>
  <c r="DD414" i="35"/>
  <c r="FH414" i="35"/>
  <c r="AZ410" i="35"/>
  <c r="DD410" i="35"/>
  <c r="FH410" i="35"/>
  <c r="AZ406" i="35"/>
  <c r="DD406" i="35"/>
  <c r="FH406" i="35"/>
  <c r="BN402" i="35"/>
  <c r="DR402" i="35"/>
  <c r="Z398" i="35"/>
  <c r="AA398" i="35" s="1"/>
  <c r="AB398" i="35" s="1"/>
  <c r="Y398" i="35"/>
  <c r="CB398" i="35"/>
  <c r="EF398" i="35"/>
  <c r="Z394" i="35"/>
  <c r="AA394" i="35" s="1"/>
  <c r="AB394" i="35" s="1"/>
  <c r="Y394" i="35"/>
  <c r="CB394" i="35"/>
  <c r="EF394" i="35"/>
  <c r="AL390" i="35"/>
  <c r="CP390" i="35"/>
  <c r="ET390" i="35"/>
  <c r="AL386" i="35"/>
  <c r="CB386" i="35"/>
  <c r="ET386" i="35"/>
  <c r="AZ382" i="35"/>
  <c r="DD382" i="35"/>
  <c r="FH382" i="35"/>
  <c r="AZ378" i="35"/>
  <c r="DD378" i="35"/>
  <c r="FH378" i="35"/>
  <c r="AZ374" i="35"/>
  <c r="DD374" i="35"/>
  <c r="FH374" i="35"/>
  <c r="AZ370" i="35"/>
  <c r="DD370" i="35"/>
  <c r="FH370" i="35"/>
  <c r="AZ366" i="35"/>
  <c r="DR366" i="35"/>
  <c r="AZ362" i="35"/>
  <c r="DR362" i="35"/>
  <c r="Y358" i="35"/>
  <c r="Z358" i="35"/>
  <c r="AA358" i="35" s="1"/>
  <c r="AB358" i="35" s="1"/>
  <c r="CB358" i="35"/>
  <c r="EF358" i="35"/>
  <c r="Y354" i="35"/>
  <c r="Z354" i="35"/>
  <c r="AA354" i="35" s="1"/>
  <c r="AB354" i="35" s="1"/>
  <c r="CB354" i="35"/>
  <c r="EF354" i="35"/>
  <c r="AL350" i="35"/>
  <c r="CP350" i="35"/>
  <c r="ET350" i="35"/>
  <c r="BN346" i="35"/>
  <c r="CP346" i="35"/>
  <c r="FH346" i="35"/>
  <c r="BN342" i="35"/>
  <c r="DR342" i="35"/>
  <c r="BN338" i="35"/>
  <c r="DR338" i="35"/>
  <c r="Y334" i="35"/>
  <c r="Z334" i="35"/>
  <c r="AA334" i="35" s="1"/>
  <c r="AB334" i="35" s="1"/>
  <c r="CB334" i="35"/>
  <c r="EF334" i="35"/>
  <c r="Y330" i="35"/>
  <c r="Z330" i="35"/>
  <c r="AA330" i="35" s="1"/>
  <c r="AB330" i="35" s="1"/>
  <c r="CB330" i="35"/>
  <c r="EF330" i="35"/>
  <c r="Y326" i="35"/>
  <c r="Z326" i="35"/>
  <c r="AA326" i="35" s="1"/>
  <c r="AB326" i="35" s="1"/>
  <c r="DD326" i="35"/>
  <c r="EF326" i="35"/>
  <c r="Y322" i="35"/>
  <c r="Z322" i="35"/>
  <c r="AA322" i="35" s="1"/>
  <c r="AB322" i="35" s="1"/>
  <c r="CB322" i="35"/>
  <c r="EF322" i="35"/>
  <c r="AZ318" i="35"/>
  <c r="DD318" i="35"/>
  <c r="ET318" i="35"/>
  <c r="AL314" i="35"/>
  <c r="DD314" i="35"/>
  <c r="FH314" i="35"/>
  <c r="BN310" i="35"/>
  <c r="DD310" i="35"/>
  <c r="BN306" i="35"/>
  <c r="DR306" i="35"/>
  <c r="Y302" i="35"/>
  <c r="Z302" i="35"/>
  <c r="AA302" i="35" s="1"/>
  <c r="AB302" i="35" s="1"/>
  <c r="CB302" i="35"/>
  <c r="EF302" i="35"/>
  <c r="Z298" i="35"/>
  <c r="AA298" i="35" s="1"/>
  <c r="AB298" i="35" s="1"/>
  <c r="Y298" i="35"/>
  <c r="CB298" i="35"/>
  <c r="EF298" i="35"/>
  <c r="AL294" i="35"/>
  <c r="CP294" i="35"/>
  <c r="ET294" i="35"/>
  <c r="AZ290" i="35"/>
  <c r="CP290" i="35"/>
  <c r="FH290" i="35"/>
  <c r="BN286" i="35"/>
  <c r="DD286" i="35"/>
  <c r="BN283" i="35"/>
  <c r="DR283" i="35"/>
  <c r="Z279" i="35"/>
  <c r="AA279" i="35" s="1"/>
  <c r="AB279" i="35" s="1"/>
  <c r="Y279" i="35"/>
  <c r="CB279" i="35"/>
  <c r="EF279" i="35"/>
  <c r="AZ275" i="35"/>
  <c r="CB275" i="35"/>
  <c r="ET275" i="35"/>
  <c r="AZ271" i="35"/>
  <c r="DD271" i="35"/>
  <c r="FH271" i="35"/>
  <c r="BN267" i="35"/>
  <c r="DR267" i="35"/>
  <c r="Z263" i="35"/>
  <c r="AA263" i="35" s="1"/>
  <c r="AB263" i="35" s="1"/>
  <c r="Y263" i="35"/>
  <c r="CB263" i="35"/>
  <c r="EF263" i="35"/>
  <c r="AL259" i="35"/>
  <c r="CP259" i="35"/>
  <c r="ET259" i="35"/>
  <c r="AZ255" i="35"/>
  <c r="DD255" i="35"/>
  <c r="FH255" i="35"/>
  <c r="BN251" i="35"/>
  <c r="DR251" i="35"/>
  <c r="Y247" i="35"/>
  <c r="Z247" i="35"/>
  <c r="AA247" i="35" s="1"/>
  <c r="AB247" i="35" s="1"/>
  <c r="CB247" i="35"/>
  <c r="EF247" i="35"/>
  <c r="AZ243" i="35"/>
  <c r="CB243" i="35"/>
  <c r="ET243" i="35"/>
  <c r="AL239" i="35"/>
  <c r="DD239" i="35"/>
  <c r="FH239" i="35"/>
  <c r="BN235" i="35"/>
  <c r="CP235" i="35"/>
  <c r="Y231" i="35"/>
  <c r="Z231" i="35"/>
  <c r="AA231" i="35" s="1"/>
  <c r="AB231" i="35" s="1"/>
  <c r="DR231" i="35"/>
  <c r="EF231" i="35"/>
  <c r="AZ227" i="35"/>
  <c r="CP227" i="35"/>
  <c r="ET227" i="35"/>
  <c r="AL223" i="35"/>
  <c r="CP223" i="35"/>
  <c r="FH223" i="35"/>
  <c r="BN219" i="35"/>
  <c r="DD219" i="35"/>
  <c r="Y215" i="35"/>
  <c r="Z215" i="35"/>
  <c r="AA215" i="35" s="1"/>
  <c r="AB215" i="35" s="1"/>
  <c r="CP215" i="35"/>
  <c r="EF215" i="35"/>
  <c r="AZ211" i="35"/>
  <c r="CP211" i="35"/>
  <c r="ET211" i="35"/>
  <c r="AL207" i="35"/>
  <c r="CP207" i="35"/>
  <c r="FH207" i="35"/>
  <c r="BN203" i="35"/>
  <c r="EF203" i="35"/>
  <c r="Y199" i="35"/>
  <c r="Z199" i="35"/>
  <c r="AA199" i="35" s="1"/>
  <c r="AB199" i="35" s="1"/>
  <c r="CB199" i="35"/>
  <c r="EF199" i="35"/>
  <c r="AL195" i="35"/>
  <c r="CP195" i="35"/>
  <c r="ET195" i="35"/>
  <c r="AZ191" i="35"/>
  <c r="DD191" i="35"/>
  <c r="FH191" i="35"/>
  <c r="AL187" i="35"/>
  <c r="DD187" i="35"/>
  <c r="FH187" i="35"/>
  <c r="AZ183" i="35"/>
  <c r="DD183" i="35"/>
  <c r="FH183" i="35"/>
  <c r="AZ179" i="35"/>
  <c r="DD179" i="35"/>
  <c r="FH179" i="35"/>
  <c r="AZ175" i="35"/>
  <c r="DD175" i="35"/>
  <c r="FH175" i="35"/>
  <c r="AZ171" i="35"/>
  <c r="DD171" i="35"/>
  <c r="FH171" i="35"/>
  <c r="AZ167" i="35"/>
  <c r="DD167" i="35"/>
  <c r="FH167" i="35"/>
  <c r="BN163" i="35"/>
  <c r="DR163" i="35"/>
  <c r="Y159" i="35"/>
  <c r="Z159" i="35"/>
  <c r="AA159" i="35" s="1"/>
  <c r="AB159" i="35" s="1"/>
  <c r="CB159" i="35"/>
  <c r="EF159" i="35"/>
  <c r="AL155" i="35"/>
  <c r="CP155" i="35"/>
  <c r="ET155" i="35"/>
  <c r="AL151" i="35"/>
  <c r="CP151" i="35"/>
  <c r="ET151" i="35"/>
  <c r="AZ147" i="35"/>
  <c r="CP147" i="35"/>
  <c r="ET147" i="35"/>
  <c r="AZ143" i="35"/>
  <c r="CP143" i="35"/>
  <c r="ET143" i="35"/>
  <c r="AL139" i="35"/>
  <c r="DR139" i="35"/>
  <c r="ET139" i="35"/>
  <c r="AL136" i="35"/>
  <c r="CP136" i="35"/>
  <c r="ET136" i="35"/>
  <c r="AZ133" i="35"/>
  <c r="DR133" i="35"/>
  <c r="ET133" i="35"/>
  <c r="AZ130" i="35"/>
  <c r="CP130" i="35"/>
  <c r="ET130" i="35"/>
  <c r="AL126" i="35"/>
  <c r="CP126" i="35"/>
  <c r="ET126" i="35"/>
  <c r="AZ122" i="35"/>
  <c r="CP122" i="35"/>
  <c r="ET122" i="35"/>
  <c r="AZ118" i="35"/>
  <c r="CB118" i="35"/>
  <c r="ET118" i="35"/>
  <c r="AZ111" i="35"/>
  <c r="CP111" i="35"/>
  <c r="ET111" i="35"/>
  <c r="AL107" i="35"/>
  <c r="CP107" i="35"/>
  <c r="FH107" i="35"/>
  <c r="BN103" i="35"/>
  <c r="EF103" i="35"/>
  <c r="Z100" i="35"/>
  <c r="AA100" i="35" s="1"/>
  <c r="AB100" i="35" s="1"/>
  <c r="Y100" i="35"/>
  <c r="CB100" i="35"/>
  <c r="EF100" i="35"/>
  <c r="Y96" i="35"/>
  <c r="Z96" i="35"/>
  <c r="AA96" i="35" s="1"/>
  <c r="AB96" i="35" s="1"/>
  <c r="CB96" i="35"/>
  <c r="EF96" i="35"/>
  <c r="Z92" i="35"/>
  <c r="AA92" i="35" s="1"/>
  <c r="AB92" i="35" s="1"/>
  <c r="Y92" i="35"/>
  <c r="CB92" i="35"/>
  <c r="EF92" i="35"/>
  <c r="Y88" i="35"/>
  <c r="Z88" i="35"/>
  <c r="AA88" i="35" s="1"/>
  <c r="AB88" i="35" s="1"/>
  <c r="BN88" i="35"/>
  <c r="EF88" i="35"/>
  <c r="Z84" i="35"/>
  <c r="AA84" i="35" s="1"/>
  <c r="AB84" i="35" s="1"/>
  <c r="Y84" i="35"/>
  <c r="BN84" i="35"/>
  <c r="EF84" i="35"/>
  <c r="Z81" i="35"/>
  <c r="AA81" i="35" s="1"/>
  <c r="AB81" i="35" s="1"/>
  <c r="Y81" i="35"/>
  <c r="CB81" i="35"/>
  <c r="EF81" i="35"/>
  <c r="Z77" i="35"/>
  <c r="AA77" i="35" s="1"/>
  <c r="AB77" i="35" s="1"/>
  <c r="Y77" i="35"/>
  <c r="CB77" i="35"/>
  <c r="EF77" i="35"/>
  <c r="CB71" i="35"/>
  <c r="DD71" i="35"/>
  <c r="CB68" i="35"/>
  <c r="DR68" i="35"/>
  <c r="BN65" i="35"/>
  <c r="DR65" i="35"/>
  <c r="BN62" i="35"/>
  <c r="EF62" i="35"/>
  <c r="BN59" i="35"/>
  <c r="EF59" i="35"/>
  <c r="CB56" i="35"/>
  <c r="EF56" i="35"/>
  <c r="CB52" i="35"/>
  <c r="DR52" i="35"/>
  <c r="BN48" i="35"/>
  <c r="DR48" i="35"/>
  <c r="BN44" i="35"/>
  <c r="DR44" i="35"/>
  <c r="AZ40" i="35"/>
  <c r="DD40" i="35"/>
  <c r="FH40" i="35"/>
  <c r="AL36" i="35"/>
  <c r="CP36" i="35"/>
  <c r="ET36" i="35"/>
  <c r="AL32" i="35"/>
  <c r="DD32" i="35"/>
  <c r="ET32" i="35"/>
  <c r="AL28" i="35"/>
  <c r="CP28" i="35"/>
  <c r="ET28" i="35"/>
  <c r="AL25" i="35"/>
  <c r="CP25" i="35"/>
  <c r="ET25" i="35"/>
  <c r="AZ23" i="35"/>
  <c r="CP23" i="35"/>
  <c r="ET23" i="35"/>
  <c r="AZ18" i="35"/>
  <c r="CP18" i="35"/>
  <c r="ET18" i="35"/>
  <c r="CB12" i="35"/>
  <c r="EF12" i="35"/>
  <c r="CB8" i="35"/>
  <c r="DR8" i="35"/>
  <c r="Z506" i="35"/>
  <c r="AA506" i="35" s="1"/>
  <c r="AB506" i="35" s="1"/>
  <c r="Y506" i="35"/>
  <c r="CB506" i="35"/>
  <c r="EF506" i="35"/>
  <c r="AL498" i="35"/>
  <c r="DR498" i="35"/>
  <c r="ET498" i="35"/>
  <c r="AL490" i="35"/>
  <c r="CB490" i="35"/>
  <c r="ET490" i="35"/>
  <c r="BN482" i="35"/>
  <c r="CP482" i="35"/>
  <c r="FH482" i="35"/>
  <c r="AZ475" i="35"/>
  <c r="CP475" i="35"/>
  <c r="FH475" i="35"/>
  <c r="AZ467" i="35"/>
  <c r="DR467" i="35"/>
  <c r="Z459" i="35"/>
  <c r="AA459" i="35" s="1"/>
  <c r="AB459" i="35" s="1"/>
  <c r="Y459" i="35"/>
  <c r="DD459" i="35"/>
  <c r="EF459" i="35"/>
  <c r="AL452" i="35"/>
  <c r="CB452" i="35"/>
  <c r="ET452" i="35"/>
  <c r="AL444" i="35"/>
  <c r="CB444" i="35"/>
  <c r="ET444" i="35"/>
  <c r="AZ440" i="35"/>
  <c r="DD440" i="35"/>
  <c r="FH440" i="35"/>
  <c r="BN432" i="35"/>
  <c r="DD432" i="35"/>
  <c r="FH432" i="35"/>
  <c r="BN428" i="35"/>
  <c r="DR428" i="35"/>
  <c r="Y420" i="35"/>
  <c r="Z420" i="35"/>
  <c r="AA420" i="35" s="1"/>
  <c r="AB420" i="35" s="1"/>
  <c r="CB420" i="35"/>
  <c r="EF420" i="35"/>
  <c r="AL413" i="35"/>
  <c r="CP413" i="35"/>
  <c r="ET413" i="35"/>
  <c r="AZ405" i="35"/>
  <c r="DD405" i="35"/>
  <c r="FH405" i="35"/>
  <c r="BN397" i="35"/>
  <c r="DR397" i="35"/>
  <c r="BN389" i="35"/>
  <c r="DR389" i="35"/>
  <c r="Z377" i="35"/>
  <c r="AA377" i="35" s="1"/>
  <c r="AB377" i="35" s="1"/>
  <c r="Y377" i="35"/>
  <c r="CB377" i="35"/>
  <c r="EF377" i="35"/>
  <c r="AL369" i="35"/>
  <c r="CP369" i="35"/>
  <c r="ET369" i="35"/>
  <c r="BN361" i="35"/>
  <c r="DR361" i="35"/>
  <c r="FH361" i="35"/>
  <c r="AL353" i="35"/>
  <c r="CP353" i="35"/>
  <c r="FH353" i="35"/>
  <c r="AL345" i="35"/>
  <c r="DD345" i="35"/>
  <c r="FH345" i="35"/>
  <c r="AZ337" i="35"/>
  <c r="CP337" i="35"/>
  <c r="FH337" i="35"/>
  <c r="AZ329" i="35"/>
  <c r="CP329" i="35"/>
  <c r="FH329" i="35"/>
  <c r="AZ321" i="35"/>
  <c r="DD321" i="35"/>
  <c r="FH321" i="35"/>
  <c r="BN313" i="35"/>
  <c r="DD313" i="35"/>
  <c r="BN305" i="35"/>
  <c r="DR305" i="35"/>
  <c r="Y297" i="35"/>
  <c r="Z297" i="35"/>
  <c r="AA297" i="35" s="1"/>
  <c r="AB297" i="35" s="1"/>
  <c r="CP297" i="35"/>
  <c r="EF297" i="35"/>
  <c r="AL293" i="35"/>
  <c r="CB293" i="35"/>
  <c r="ET293" i="35"/>
  <c r="AL285" i="35"/>
  <c r="CP285" i="35"/>
  <c r="FH285" i="35"/>
  <c r="AZ274" i="35"/>
  <c r="CP274" i="35"/>
  <c r="FH274" i="35"/>
  <c r="AZ266" i="35"/>
  <c r="CP266" i="35"/>
  <c r="FH266" i="35"/>
  <c r="AZ258" i="35"/>
  <c r="DD258" i="35"/>
  <c r="FH258" i="35"/>
  <c r="BN250" i="35"/>
  <c r="DR250" i="35"/>
  <c r="Y242" i="35"/>
  <c r="Z242" i="35"/>
  <c r="AA242" i="35" s="1"/>
  <c r="AB242" i="35" s="1"/>
  <c r="CP242" i="35"/>
  <c r="EF242" i="35"/>
  <c r="AZ230" i="35"/>
  <c r="DD230" i="35"/>
  <c r="ET230" i="35"/>
  <c r="AZ222" i="35"/>
  <c r="DD222" i="35"/>
  <c r="FH222" i="35"/>
  <c r="BN214" i="35"/>
  <c r="DR214" i="35"/>
  <c r="BN206" i="35"/>
  <c r="DR206" i="35"/>
  <c r="BN198" i="35"/>
  <c r="DR198" i="35"/>
  <c r="BN190" i="35"/>
  <c r="DD190" i="35"/>
  <c r="BN182" i="35"/>
  <c r="DR182" i="35"/>
  <c r="BN174" i="35"/>
  <c r="DR174" i="35"/>
  <c r="BN166" i="35"/>
  <c r="DR166" i="35"/>
  <c r="BN158" i="35"/>
  <c r="DD158" i="35"/>
  <c r="BN146" i="35"/>
  <c r="DR146" i="35"/>
  <c r="BN138" i="35"/>
  <c r="DR138" i="35"/>
  <c r="BN132" i="35"/>
  <c r="CP132" i="35"/>
  <c r="BN125" i="35"/>
  <c r="DR125" i="35"/>
  <c r="Z117" i="35"/>
  <c r="AA117" i="35" s="1"/>
  <c r="AB117" i="35" s="1"/>
  <c r="Y117" i="35"/>
  <c r="CB117" i="35"/>
  <c r="EF117" i="35"/>
  <c r="AZ110" i="35"/>
  <c r="CP110" i="35"/>
  <c r="ET110" i="35"/>
  <c r="AZ91" i="35"/>
  <c r="CP91" i="35"/>
  <c r="ET91" i="35"/>
  <c r="AL80" i="35"/>
  <c r="CP80" i="35"/>
  <c r="FH80" i="35"/>
  <c r="AL74" i="35"/>
  <c r="CP74" i="35"/>
  <c r="FH74" i="35"/>
  <c r="AZ67" i="35"/>
  <c r="CP67" i="35"/>
  <c r="FH67" i="35"/>
  <c r="AZ41" i="35"/>
  <c r="DD41" i="35"/>
  <c r="FH41" i="35"/>
  <c r="AZ37" i="35"/>
  <c r="DD37" i="35"/>
  <c r="FH37" i="35"/>
  <c r="AZ27" i="35"/>
  <c r="DR27" i="35"/>
  <c r="FH27" i="35"/>
  <c r="AL16" i="35"/>
  <c r="CP16" i="35"/>
  <c r="FH16" i="35"/>
  <c r="CB505" i="35"/>
  <c r="CP493" i="35"/>
  <c r="AZ481" i="35"/>
  <c r="CP474" i="35"/>
  <c r="Z462" i="35"/>
  <c r="AA462" i="35" s="1"/>
  <c r="AB462" i="35" s="1"/>
  <c r="Y462" i="35"/>
  <c r="FH454" i="35"/>
  <c r="CP443" i="35"/>
  <c r="DD435" i="35"/>
  <c r="BN423" i="35"/>
  <c r="DR416" i="35"/>
  <c r="DD404" i="35"/>
  <c r="Z392" i="35"/>
  <c r="AA392" i="35" s="1"/>
  <c r="AB392" i="35" s="1"/>
  <c r="Y392" i="35"/>
  <c r="DR384" i="35"/>
  <c r="AL372" i="35"/>
  <c r="BN364" i="35"/>
  <c r="Y356" i="35"/>
  <c r="Z356" i="35"/>
  <c r="AA356" i="35" s="1"/>
  <c r="AB356" i="35" s="1"/>
  <c r="AL348" i="35"/>
  <c r="CB340" i="35"/>
  <c r="Z328" i="35"/>
  <c r="AA328" i="35" s="1"/>
  <c r="AB328" i="35" s="1"/>
  <c r="Y328" i="35"/>
  <c r="DD320" i="35"/>
  <c r="FH312" i="35"/>
  <c r="AL300" i="35"/>
  <c r="BN292" i="35"/>
  <c r="EF281" i="35"/>
  <c r="EF269" i="35"/>
  <c r="CB257" i="35"/>
  <c r="Z245" i="35"/>
  <c r="AA245" i="35" s="1"/>
  <c r="AB245" i="35" s="1"/>
  <c r="Y245" i="35"/>
  <c r="CB237" i="35"/>
  <c r="EF229" i="35"/>
  <c r="EF221" i="35"/>
  <c r="CB213" i="35"/>
  <c r="DD205" i="35"/>
  <c r="CP193" i="35"/>
  <c r="CB181" i="35"/>
  <c r="FH173" i="35"/>
  <c r="BN161" i="35"/>
  <c r="Z149" i="35"/>
  <c r="AA149" i="35" s="1"/>
  <c r="AB149" i="35" s="1"/>
  <c r="Y149" i="35"/>
  <c r="Z134" i="35"/>
  <c r="AA134" i="35" s="1"/>
  <c r="AB134" i="35" s="1"/>
  <c r="Y134" i="35"/>
  <c r="Z124" i="35"/>
  <c r="AA124" i="35" s="1"/>
  <c r="AB124" i="35" s="1"/>
  <c r="Y124" i="35"/>
  <c r="Z113" i="35"/>
  <c r="AA113" i="35" s="1"/>
  <c r="AB113" i="35" s="1"/>
  <c r="Y113" i="35"/>
  <c r="EF102" i="35"/>
  <c r="Z86" i="35"/>
  <c r="AA86" i="35" s="1"/>
  <c r="AB86" i="35" s="1"/>
  <c r="Y86" i="35"/>
  <c r="BN73" i="35"/>
  <c r="EF61" i="35"/>
  <c r="EF20" i="35"/>
  <c r="CB154" i="35"/>
  <c r="ET11" i="35"/>
  <c r="AZ496" i="35"/>
  <c r="EF488" i="35"/>
  <c r="AZ477" i="35"/>
  <c r="DR469" i="35"/>
  <c r="DR461" i="35"/>
  <c r="AL450" i="35"/>
  <c r="BN442" i="35"/>
  <c r="CB434" i="35"/>
  <c r="AL426" i="35"/>
  <c r="ET422" i="35"/>
  <c r="EF403" i="35"/>
  <c r="CP395" i="35"/>
  <c r="AZ387" i="35"/>
  <c r="FH383" i="35"/>
  <c r="EF375" i="35"/>
  <c r="CP367" i="35"/>
  <c r="CB359" i="35"/>
  <c r="Y351" i="35"/>
  <c r="Z351" i="35"/>
  <c r="AA351" i="35" s="1"/>
  <c r="AB351" i="35" s="1"/>
  <c r="ET347" i="35"/>
  <c r="CP339" i="35"/>
  <c r="CB331" i="35"/>
  <c r="AZ323" i="35"/>
  <c r="DD319" i="35"/>
  <c r="BN311" i="35"/>
  <c r="AL303" i="35"/>
  <c r="CP299" i="35"/>
  <c r="AZ291" i="35"/>
  <c r="Y284" i="35"/>
  <c r="Z284" i="35"/>
  <c r="AA284" i="35" s="1"/>
  <c r="AB284" i="35" s="1"/>
  <c r="CB280" i="35"/>
  <c r="AL272" i="35"/>
  <c r="FH268" i="35"/>
  <c r="DR260" i="35"/>
  <c r="CP252" i="35"/>
  <c r="CP244" i="35"/>
  <c r="ET240" i="35"/>
  <c r="DD232" i="35"/>
  <c r="BN224" i="35"/>
  <c r="AL216" i="35"/>
  <c r="FH212" i="35"/>
  <c r="DD204" i="35"/>
  <c r="AZ196" i="35"/>
  <c r="FH192" i="35"/>
  <c r="DD184" i="35"/>
  <c r="AZ176" i="35"/>
  <c r="DD172" i="35"/>
  <c r="DD164" i="35"/>
  <c r="AL156" i="35"/>
  <c r="FH152" i="35"/>
  <c r="AL144" i="35"/>
  <c r="AL140" i="35"/>
  <c r="DD137" i="35"/>
  <c r="DR127" i="35"/>
  <c r="ET123" i="35"/>
  <c r="FH119" i="35"/>
  <c r="EF112" i="35"/>
  <c r="EF104" i="35"/>
  <c r="AZ97" i="35"/>
  <c r="FH93" i="35"/>
  <c r="AZ82" i="35"/>
  <c r="ET78" i="35"/>
  <c r="CP72" i="35"/>
  <c r="CB63" i="35"/>
  <c r="Z57" i="35"/>
  <c r="AA57" i="35" s="1"/>
  <c r="AB57" i="35" s="1"/>
  <c r="Y57" i="35"/>
  <c r="DR55" i="35"/>
  <c r="FH35" i="35"/>
  <c r="AL24" i="35"/>
  <c r="AZ19" i="35"/>
  <c r="DD502" i="35"/>
  <c r="BN486" i="35"/>
  <c r="DR479" i="35"/>
  <c r="BN463" i="35"/>
  <c r="AZ455" i="35"/>
  <c r="BN448" i="35"/>
  <c r="CB436" i="35"/>
  <c r="AL417" i="35"/>
  <c r="DD409" i="35"/>
  <c r="DR401" i="35"/>
  <c r="AL385" i="35"/>
  <c r="ET381" i="35"/>
  <c r="CP365" i="35"/>
  <c r="AZ349" i="35"/>
  <c r="BN333" i="35"/>
  <c r="BN325" i="35"/>
  <c r="BN317" i="35"/>
  <c r="CB289" i="35"/>
  <c r="Z278" i="35"/>
  <c r="AA278" i="35" s="1"/>
  <c r="AB278" i="35" s="1"/>
  <c r="Y278" i="35"/>
  <c r="CP270" i="35"/>
  <c r="AZ254" i="35"/>
  <c r="DR246" i="35"/>
  <c r="DD238" i="35"/>
  <c r="EF234" i="35"/>
  <c r="AL218" i="35"/>
  <c r="CP210" i="35"/>
  <c r="DD202" i="35"/>
  <c r="CP194" i="35"/>
  <c r="CB186" i="35"/>
  <c r="AZ170" i="35"/>
  <c r="ET162" i="35"/>
  <c r="CP142" i="35"/>
  <c r="AL129" i="35"/>
  <c r="Y114" i="35"/>
  <c r="Z114" i="35"/>
  <c r="AA114" i="35" s="1"/>
  <c r="AB114" i="35" s="1"/>
  <c r="AZ99" i="35"/>
  <c r="FH95" i="35"/>
  <c r="CB58" i="35"/>
  <c r="CB49" i="35"/>
  <c r="CB33" i="35"/>
  <c r="DR13" i="35"/>
  <c r="CB499" i="35"/>
  <c r="DD491" i="35"/>
  <c r="AL483" i="35"/>
  <c r="CP476" i="35"/>
  <c r="AZ468" i="35"/>
  <c r="Z460" i="35"/>
  <c r="AA460" i="35" s="1"/>
  <c r="AB460" i="35" s="1"/>
  <c r="Y460" i="35"/>
  <c r="Z456" i="35"/>
  <c r="AA456" i="35" s="1"/>
  <c r="AB456" i="35" s="1"/>
  <c r="Y456" i="35"/>
  <c r="BN449" i="35"/>
  <c r="CP441" i="35"/>
  <c r="AZ433" i="35"/>
  <c r="CB425" i="35"/>
  <c r="DR418" i="35"/>
  <c r="EF410" i="35"/>
  <c r="CP402" i="35"/>
  <c r="AZ394" i="35"/>
  <c r="BN386" i="35"/>
  <c r="CB378" i="35"/>
  <c r="Z370" i="35"/>
  <c r="AA370" i="35" s="1"/>
  <c r="AB370" i="35" s="1"/>
  <c r="Y370" i="35"/>
  <c r="ET366" i="35"/>
  <c r="FH358" i="35"/>
  <c r="DR350" i="35"/>
  <c r="CP342" i="35"/>
  <c r="AZ334" i="35"/>
  <c r="FH330" i="35"/>
  <c r="FH322" i="35"/>
  <c r="AL310" i="35"/>
  <c r="AL302" i="35"/>
  <c r="BN294" i="35"/>
  <c r="DR286" i="35"/>
  <c r="DD279" i="35"/>
  <c r="CB271" i="35"/>
  <c r="FH263" i="35"/>
  <c r="AL251" i="35"/>
  <c r="BN243" i="35"/>
  <c r="DD235" i="35"/>
  <c r="DR227" i="35"/>
  <c r="AZ215" i="35"/>
  <c r="Y207" i="35"/>
  <c r="Z207" i="35"/>
  <c r="AA207" i="35" s="1"/>
  <c r="AB207" i="35" s="1"/>
  <c r="AZ199" i="35"/>
  <c r="EF191" i="35"/>
  <c r="Y179" i="35"/>
  <c r="Z179" i="35"/>
  <c r="AA179" i="35" s="1"/>
  <c r="AB179" i="35" s="1"/>
  <c r="Y167" i="35"/>
  <c r="Z167" i="35"/>
  <c r="AA167" i="35" s="1"/>
  <c r="AB167" i="35" s="1"/>
  <c r="DD159" i="35"/>
  <c r="DR155" i="35"/>
  <c r="BN151" i="35"/>
  <c r="DR143" i="35"/>
  <c r="CP139" i="35"/>
  <c r="EF136" i="35"/>
  <c r="DD133" i="35"/>
  <c r="DR130" i="35"/>
  <c r="EF126" i="35"/>
  <c r="BN122" i="35"/>
  <c r="BN118" i="35"/>
  <c r="CB111" i="35"/>
  <c r="CB107" i="35"/>
  <c r="CP103" i="35"/>
  <c r="DD100" i="35"/>
  <c r="FH96" i="35"/>
  <c r="FH92" i="35"/>
  <c r="FH88" i="35"/>
  <c r="FH84" i="35"/>
  <c r="FH81" i="35"/>
  <c r="FH77" i="35"/>
  <c r="ET71" i="35"/>
  <c r="ET68" i="35"/>
  <c r="ET65" i="35"/>
  <c r="ET62" i="35"/>
  <c r="CP56" i="35"/>
  <c r="CP52" i="35"/>
  <c r="DD48" i="35"/>
  <c r="ET44" i="35"/>
  <c r="DR23" i="35"/>
  <c r="DR18" i="35"/>
  <c r="AZ12" i="35"/>
  <c r="FH12" i="35"/>
  <c r="DD8" i="35"/>
  <c r="BN506" i="35"/>
  <c r="FH506" i="35"/>
  <c r="DR490" i="35"/>
  <c r="Z482" i="35"/>
  <c r="AA482" i="35" s="1"/>
  <c r="AB482" i="35" s="1"/>
  <c r="Y482" i="35"/>
  <c r="EF482" i="35"/>
  <c r="DD475" i="35"/>
  <c r="AL467" i="35"/>
  <c r="ET467" i="35"/>
  <c r="CP459" i="35"/>
  <c r="BN452" i="35"/>
  <c r="DR444" i="35"/>
  <c r="EF440" i="35"/>
  <c r="CB432" i="35"/>
  <c r="AL428" i="35"/>
  <c r="AZ420" i="35"/>
  <c r="FH420" i="35"/>
  <c r="AZ413" i="35"/>
  <c r="Z405" i="35"/>
  <c r="AA405" i="35" s="1"/>
  <c r="AB405" i="35" s="1"/>
  <c r="Y405" i="35"/>
  <c r="EF405" i="35"/>
  <c r="CB397" i="35"/>
  <c r="AL389" i="35"/>
  <c r="ET389" i="35"/>
  <c r="FH377" i="35"/>
  <c r="AZ369" i="35"/>
  <c r="Y361" i="35"/>
  <c r="Z361" i="35"/>
  <c r="AA361" i="35" s="1"/>
  <c r="AB361" i="35" s="1"/>
  <c r="EF361" i="35"/>
  <c r="CB353" i="35"/>
  <c r="Z345" i="35"/>
  <c r="AA345" i="35" s="1"/>
  <c r="AB345" i="35" s="1"/>
  <c r="Y345" i="35"/>
  <c r="EF345" i="35"/>
  <c r="CB337" i="35"/>
  <c r="Y329" i="35"/>
  <c r="Z329" i="35"/>
  <c r="AA329" i="35" s="1"/>
  <c r="AB329" i="35" s="1"/>
  <c r="EF329" i="35"/>
  <c r="CP321" i="35"/>
  <c r="AL313" i="35"/>
  <c r="AL305" i="35"/>
  <c r="ET305" i="35"/>
  <c r="FH297" i="35"/>
  <c r="BN293" i="35"/>
  <c r="Z285" i="35"/>
  <c r="AA285" i="35" s="1"/>
  <c r="AB285" i="35" s="1"/>
  <c r="Y285" i="35"/>
  <c r="EF285" i="35"/>
  <c r="CB274" i="35"/>
  <c r="Z266" i="35"/>
  <c r="AA266" i="35" s="1"/>
  <c r="AB266" i="35" s="1"/>
  <c r="Y266" i="35"/>
  <c r="EF266" i="35"/>
  <c r="CB258" i="35"/>
  <c r="AL250" i="35"/>
  <c r="ET250" i="35"/>
  <c r="DD242" i="35"/>
  <c r="BN230" i="35"/>
  <c r="Y222" i="35"/>
  <c r="Z222" i="35"/>
  <c r="AA222" i="35" s="1"/>
  <c r="AB222" i="35" s="1"/>
  <c r="EF222" i="35"/>
  <c r="CB214" i="35"/>
  <c r="AL206" i="35"/>
  <c r="ET206" i="35"/>
  <c r="CP198" i="35"/>
  <c r="AZ190" i="35"/>
  <c r="AL182" i="35"/>
  <c r="ET182" i="35"/>
  <c r="CP174" i="35"/>
  <c r="AL166" i="35"/>
  <c r="ET166" i="35"/>
  <c r="DR158" i="35"/>
  <c r="AZ146" i="35"/>
  <c r="ET146" i="35"/>
  <c r="CP138" i="35"/>
  <c r="AL132" i="35"/>
  <c r="ET132" i="35"/>
  <c r="CP125" i="35"/>
  <c r="AL117" i="35"/>
  <c r="FH117" i="35"/>
  <c r="EF110" i="35"/>
  <c r="BN91" i="35"/>
  <c r="Z80" i="35"/>
  <c r="AA80" i="35" s="1"/>
  <c r="AB80" i="35" s="1"/>
  <c r="Y80" i="35"/>
  <c r="EF80" i="35"/>
  <c r="Z74" i="35"/>
  <c r="AA74" i="35" s="1"/>
  <c r="AB74" i="35" s="1"/>
  <c r="Y74" i="35"/>
  <c r="EF74" i="35"/>
  <c r="BN67" i="35"/>
  <c r="DR41" i="35"/>
  <c r="CB37" i="35"/>
  <c r="M414" i="35"/>
  <c r="N414" i="35" s="1"/>
  <c r="O414" i="35" s="1"/>
  <c r="L228" i="35"/>
  <c r="M64" i="35"/>
  <c r="N64" i="35" s="1"/>
  <c r="O64" i="35" s="1"/>
  <c r="AZ505" i="35"/>
  <c r="DD505" i="35"/>
  <c r="AZ501" i="35"/>
  <c r="DD501" i="35"/>
  <c r="BN497" i="35"/>
  <c r="DR497" i="35"/>
  <c r="Z493" i="35"/>
  <c r="AA493" i="35" s="1"/>
  <c r="AB493" i="35" s="1"/>
  <c r="Y493" i="35"/>
  <c r="CB493" i="35"/>
  <c r="EF493" i="35"/>
  <c r="AL489" i="35"/>
  <c r="DD489" i="35"/>
  <c r="ET489" i="35"/>
  <c r="AL485" i="35"/>
  <c r="DD485" i="35"/>
  <c r="ET485" i="35"/>
  <c r="AL481" i="35"/>
  <c r="DD481" i="35"/>
  <c r="ET481" i="35"/>
  <c r="AL478" i="35"/>
  <c r="DD478" i="35"/>
  <c r="ET478" i="35"/>
  <c r="AL474" i="35"/>
  <c r="DD474" i="35"/>
  <c r="ET474" i="35"/>
  <c r="AZ470" i="35"/>
  <c r="CP470" i="35"/>
  <c r="FH470" i="35"/>
  <c r="BN466" i="35"/>
  <c r="DD466" i="35"/>
  <c r="FH466" i="35"/>
  <c r="BN462" i="35"/>
  <c r="DR462" i="35"/>
  <c r="Y458" i="35"/>
  <c r="Z458" i="35"/>
  <c r="AA458" i="35" s="1"/>
  <c r="AB458" i="35" s="1"/>
  <c r="CB458" i="35"/>
  <c r="EF458" i="35"/>
  <c r="AL454" i="35"/>
  <c r="DD454" i="35"/>
  <c r="ET454" i="35"/>
  <c r="BN451" i="35"/>
  <c r="DD451" i="35"/>
  <c r="FH451" i="35"/>
  <c r="AZ447" i="35"/>
  <c r="DD447" i="35"/>
  <c r="FH447" i="35"/>
  <c r="BN443" i="35"/>
  <c r="DR443" i="35"/>
  <c r="BN439" i="35"/>
  <c r="DR439" i="35"/>
  <c r="Z435" i="35"/>
  <c r="AA435" i="35" s="1"/>
  <c r="AB435" i="35" s="1"/>
  <c r="Y435" i="35"/>
  <c r="CB435" i="35"/>
  <c r="EF435" i="35"/>
  <c r="Z431" i="35"/>
  <c r="AA431" i="35" s="1"/>
  <c r="AB431" i="35" s="1"/>
  <c r="Y431" i="35"/>
  <c r="CB431" i="35"/>
  <c r="EF431" i="35"/>
  <c r="AL427" i="35"/>
  <c r="CP427" i="35"/>
  <c r="ET427" i="35"/>
  <c r="AL423" i="35"/>
  <c r="CP423" i="35"/>
  <c r="ET423" i="35"/>
  <c r="AZ419" i="35"/>
  <c r="DD419" i="35"/>
  <c r="FH419" i="35"/>
  <c r="BN416" i="35"/>
  <c r="DD416" i="35"/>
  <c r="FH416" i="35"/>
  <c r="BN412" i="35"/>
  <c r="DR412" i="35"/>
  <c r="Y408" i="35"/>
  <c r="Z408" i="35"/>
  <c r="AA408" i="35" s="1"/>
  <c r="AB408" i="35" s="1"/>
  <c r="CB408" i="35"/>
  <c r="EF408" i="35"/>
  <c r="AL404" i="35"/>
  <c r="CP404" i="35"/>
  <c r="ET404" i="35"/>
  <c r="AZ400" i="35"/>
  <c r="DD400" i="35"/>
  <c r="FH400" i="35"/>
  <c r="AZ396" i="35"/>
  <c r="DD396" i="35"/>
  <c r="FH396" i="35"/>
  <c r="BN392" i="35"/>
  <c r="DR392" i="35"/>
  <c r="Y388" i="35"/>
  <c r="Z388" i="35"/>
  <c r="AA388" i="35" s="1"/>
  <c r="AB388" i="35" s="1"/>
  <c r="CB388" i="35"/>
  <c r="EF388" i="35"/>
  <c r="AL384" i="35"/>
  <c r="CP384" i="35"/>
  <c r="ET384" i="35"/>
  <c r="AZ380" i="35"/>
  <c r="DR380" i="35"/>
  <c r="FH380" i="35"/>
  <c r="BN376" i="35"/>
  <c r="DD376" i="35"/>
  <c r="Y372" i="35"/>
  <c r="Z372" i="35"/>
  <c r="AA372" i="35" s="1"/>
  <c r="AB372" i="35" s="1"/>
  <c r="CB372" i="35"/>
  <c r="EF372" i="35"/>
  <c r="AL368" i="35"/>
  <c r="DD368" i="35"/>
  <c r="ET368" i="35"/>
  <c r="AL364" i="35"/>
  <c r="CP364" i="35"/>
  <c r="ET364" i="35"/>
  <c r="AZ360" i="35"/>
  <c r="DR360" i="35"/>
  <c r="FH360" i="35"/>
  <c r="BN356" i="35"/>
  <c r="DD356" i="35"/>
  <c r="Z352" i="35"/>
  <c r="AA352" i="35" s="1"/>
  <c r="AB352" i="35" s="1"/>
  <c r="Y352" i="35"/>
  <c r="CB352" i="35"/>
  <c r="EF352" i="35"/>
  <c r="Y348" i="35"/>
  <c r="Z348" i="35"/>
  <c r="AA348" i="35" s="1"/>
  <c r="AB348" i="35" s="1"/>
  <c r="CB348" i="35"/>
  <c r="EF348" i="35"/>
  <c r="AL344" i="35"/>
  <c r="DD344" i="35"/>
  <c r="ET344" i="35"/>
  <c r="AL340" i="35"/>
  <c r="CP340" i="35"/>
  <c r="ET340" i="35"/>
  <c r="AL336" i="35"/>
  <c r="DD336" i="35"/>
  <c r="FH336" i="35"/>
  <c r="BN332" i="35"/>
  <c r="DR332" i="35"/>
  <c r="BN328" i="35"/>
  <c r="DD328" i="35"/>
  <c r="Z324" i="35"/>
  <c r="AA324" i="35" s="1"/>
  <c r="AB324" i="35" s="1"/>
  <c r="Y324" i="35"/>
  <c r="DD324" i="35"/>
  <c r="EF324" i="35"/>
  <c r="AZ320" i="35"/>
  <c r="CP320" i="35"/>
  <c r="ET320" i="35"/>
  <c r="AL316" i="35"/>
  <c r="DD316" i="35"/>
  <c r="ET316" i="35"/>
  <c r="AL312" i="35"/>
  <c r="CP312" i="35"/>
  <c r="ET312" i="35"/>
  <c r="AZ308" i="35"/>
  <c r="DD308" i="35"/>
  <c r="FH308" i="35"/>
  <c r="BN304" i="35"/>
  <c r="DR304" i="35"/>
  <c r="Y300" i="35"/>
  <c r="Z300" i="35"/>
  <c r="AA300" i="35" s="1"/>
  <c r="AB300" i="35" s="1"/>
  <c r="CP300" i="35"/>
  <c r="EF300" i="35"/>
  <c r="AL296" i="35"/>
  <c r="CP296" i="35"/>
  <c r="ET296" i="35"/>
  <c r="AZ292" i="35"/>
  <c r="DD292" i="35"/>
  <c r="FH292" i="35"/>
  <c r="AZ288" i="35"/>
  <c r="DD288" i="35"/>
  <c r="FH288" i="35"/>
  <c r="BN281" i="35"/>
  <c r="DD281" i="35"/>
  <c r="BN277" i="35"/>
  <c r="DR277" i="35"/>
  <c r="BN273" i="35"/>
  <c r="DD273" i="35"/>
  <c r="BN269" i="35"/>
  <c r="DR269" i="35"/>
  <c r="BN265" i="35"/>
  <c r="DD265" i="35"/>
  <c r="BN261" i="35"/>
  <c r="DR261" i="35"/>
  <c r="BN257" i="35"/>
  <c r="DD257" i="35"/>
  <c r="BN253" i="35"/>
  <c r="DR253" i="35"/>
  <c r="BN249" i="35"/>
  <c r="DR249" i="35"/>
  <c r="BN245" i="35"/>
  <c r="DR245" i="35"/>
  <c r="BN241" i="35"/>
  <c r="DD241" i="35"/>
  <c r="BN237" i="35"/>
  <c r="DR237" i="35"/>
  <c r="BN233" i="35"/>
  <c r="DD233" i="35"/>
  <c r="BN229" i="35"/>
  <c r="DR229" i="35"/>
  <c r="BN225" i="35"/>
  <c r="DR225" i="35"/>
  <c r="BN221" i="35"/>
  <c r="DD221" i="35"/>
  <c r="BN217" i="35"/>
  <c r="DR217" i="35"/>
  <c r="BN213" i="35"/>
  <c r="EF213" i="35"/>
  <c r="Y209" i="35"/>
  <c r="Z209" i="35"/>
  <c r="AA209" i="35" s="1"/>
  <c r="AB209" i="35" s="1"/>
  <c r="CB209" i="35"/>
  <c r="EF209" i="35"/>
  <c r="AZ205" i="35"/>
  <c r="CB205" i="35"/>
  <c r="ET205" i="35"/>
  <c r="AZ201" i="35"/>
  <c r="DD201" i="35"/>
  <c r="FH201" i="35"/>
  <c r="BN197" i="35"/>
  <c r="DD197" i="35"/>
  <c r="Z193" i="35"/>
  <c r="AA193" i="35" s="1"/>
  <c r="AB193" i="35" s="1"/>
  <c r="Y193" i="35"/>
  <c r="CB193" i="35"/>
  <c r="EF193" i="35"/>
  <c r="AZ189" i="35"/>
  <c r="CB189" i="35"/>
  <c r="ET189" i="35"/>
  <c r="AZ185" i="35"/>
  <c r="DD185" i="35"/>
  <c r="FH185" i="35"/>
  <c r="BN181" i="35"/>
  <c r="DR181" i="35"/>
  <c r="Z177" i="35"/>
  <c r="AA177" i="35" s="1"/>
  <c r="AB177" i="35" s="1"/>
  <c r="Y177" i="35"/>
  <c r="CB177" i="35"/>
  <c r="EF177" i="35"/>
  <c r="AZ173" i="35"/>
  <c r="CP173" i="35"/>
  <c r="ET173" i="35"/>
  <c r="AZ169" i="35"/>
  <c r="CP169" i="35"/>
  <c r="FH169" i="35"/>
  <c r="AZ165" i="35"/>
  <c r="DR165" i="35"/>
  <c r="FH165" i="35"/>
  <c r="AL161" i="35"/>
  <c r="DD161" i="35"/>
  <c r="FH161" i="35"/>
  <c r="AL157" i="35"/>
  <c r="CP157" i="35"/>
  <c r="FH157" i="35"/>
  <c r="BN153" i="35"/>
  <c r="EF153" i="35"/>
  <c r="BN149" i="35"/>
  <c r="DD149" i="35"/>
  <c r="BN145" i="35"/>
  <c r="CP145" i="35"/>
  <c r="BN141" i="35"/>
  <c r="DR141" i="35"/>
  <c r="BN134" i="35"/>
  <c r="EF134" i="35"/>
  <c r="BN131" i="35"/>
  <c r="DR131" i="35"/>
  <c r="BN128" i="35"/>
  <c r="DR128" i="35"/>
  <c r="BN124" i="35"/>
  <c r="DR124" i="35"/>
  <c r="BN120" i="35"/>
  <c r="DR120" i="35"/>
  <c r="BN116" i="35"/>
  <c r="DR116" i="35"/>
  <c r="BN113" i="35"/>
  <c r="DR113" i="35"/>
  <c r="Z109" i="35"/>
  <c r="AA109" i="35" s="1"/>
  <c r="AB109" i="35" s="1"/>
  <c r="Y109" i="35"/>
  <c r="CB109" i="35"/>
  <c r="EF109" i="35"/>
  <c r="AZ105" i="35"/>
  <c r="CP105" i="35"/>
  <c r="ET105" i="35"/>
  <c r="AL102" i="35"/>
  <c r="DD102" i="35"/>
  <c r="FH102" i="35"/>
  <c r="BN98" i="35"/>
  <c r="DR98" i="35"/>
  <c r="BN94" i="35"/>
  <c r="DR94" i="35"/>
  <c r="BN90" i="35"/>
  <c r="DR90" i="35"/>
  <c r="CB86" i="35"/>
  <c r="CP86" i="35"/>
  <c r="BN79" i="35"/>
  <c r="DR79" i="35"/>
  <c r="BN76" i="35"/>
  <c r="DR76" i="35"/>
  <c r="CB73" i="35"/>
  <c r="DR73" i="35"/>
  <c r="BN69" i="35"/>
  <c r="DD69" i="35"/>
  <c r="BN64" i="35"/>
  <c r="EF64" i="35"/>
  <c r="BN61" i="35"/>
  <c r="DR61" i="35"/>
  <c r="CB54" i="35"/>
  <c r="EF54" i="35"/>
  <c r="BN50" i="35"/>
  <c r="EF50" i="35"/>
  <c r="BN46" i="35"/>
  <c r="EF46" i="35"/>
  <c r="BN42" i="35"/>
  <c r="EF42" i="35"/>
  <c r="CB38" i="35"/>
  <c r="EF38" i="35"/>
  <c r="BN34" i="35"/>
  <c r="EF34" i="35"/>
  <c r="BN30" i="35"/>
  <c r="DD30" i="35"/>
  <c r="BN26" i="35"/>
  <c r="DR26" i="35"/>
  <c r="BN20" i="35"/>
  <c r="DR20" i="35"/>
  <c r="BN17" i="35"/>
  <c r="DR17" i="35"/>
  <c r="BN15" i="35"/>
  <c r="DR15" i="35"/>
  <c r="CB10" i="35"/>
  <c r="EF10" i="35"/>
  <c r="BN341" i="35"/>
  <c r="DD341" i="35"/>
  <c r="BN154" i="35"/>
  <c r="DR154" i="35"/>
  <c r="CB83" i="35"/>
  <c r="CP83" i="35"/>
  <c r="BN11" i="35"/>
  <c r="DR11" i="35"/>
  <c r="Z504" i="35"/>
  <c r="AA504" i="35" s="1"/>
  <c r="AB504" i="35" s="1"/>
  <c r="Y504" i="35"/>
  <c r="CB504" i="35"/>
  <c r="EF504" i="35"/>
  <c r="Z500" i="35"/>
  <c r="AA500" i="35" s="1"/>
  <c r="AB500" i="35" s="1"/>
  <c r="Y500" i="35"/>
  <c r="CB500" i="35"/>
  <c r="EF500" i="35"/>
  <c r="AL496" i="35"/>
  <c r="CB496" i="35"/>
  <c r="ET496" i="35"/>
  <c r="BN492" i="35"/>
  <c r="DD492" i="35"/>
  <c r="FH492" i="35"/>
  <c r="BN488" i="35"/>
  <c r="DR488" i="35"/>
  <c r="Z484" i="35"/>
  <c r="AA484" i="35" s="1"/>
  <c r="AB484" i="35" s="1"/>
  <c r="Y484" i="35"/>
  <c r="DD484" i="35"/>
  <c r="EF484" i="35"/>
  <c r="AL480" i="35"/>
  <c r="DD480" i="35"/>
  <c r="ET480" i="35"/>
  <c r="BN477" i="35"/>
  <c r="DD477" i="35"/>
  <c r="FH477" i="35"/>
  <c r="BN473" i="35"/>
  <c r="DD473" i="35"/>
  <c r="FH473" i="35"/>
  <c r="BN469" i="35"/>
  <c r="CP469" i="35"/>
  <c r="FH469" i="35"/>
  <c r="AZ465" i="35"/>
  <c r="DD465" i="35"/>
  <c r="FH465" i="35"/>
  <c r="AZ461" i="35"/>
  <c r="CP461" i="35"/>
  <c r="FH461" i="35"/>
  <c r="AZ457" i="35"/>
  <c r="DD457" i="35"/>
  <c r="FH457" i="35"/>
  <c r="BN453" i="35"/>
  <c r="DR453" i="35"/>
  <c r="Z450" i="35"/>
  <c r="AA450" i="35" s="1"/>
  <c r="AB450" i="35" s="1"/>
  <c r="Y450" i="35"/>
  <c r="CB450" i="35"/>
  <c r="EF450" i="35"/>
  <c r="AL446" i="35"/>
  <c r="CB446" i="35"/>
  <c r="ET446" i="35"/>
  <c r="AZ442" i="35"/>
  <c r="DD442" i="35"/>
  <c r="FH442" i="35"/>
  <c r="AZ438" i="35"/>
  <c r="CP438" i="35"/>
  <c r="FH438" i="35"/>
  <c r="AZ434" i="35"/>
  <c r="DR434" i="35"/>
  <c r="BN430" i="35"/>
  <c r="DR430" i="35"/>
  <c r="Y426" i="35"/>
  <c r="Z426" i="35"/>
  <c r="AA426" i="35" s="1"/>
  <c r="AB426" i="35" s="1"/>
  <c r="DR426" i="35"/>
  <c r="EF426" i="35"/>
  <c r="Z422" i="35"/>
  <c r="AA422" i="35" s="1"/>
  <c r="AB422" i="35" s="1"/>
  <c r="Y422" i="35"/>
  <c r="CB422" i="35"/>
  <c r="EF422" i="35"/>
  <c r="AL415" i="35"/>
  <c r="CP415" i="35"/>
  <c r="ET415" i="35"/>
  <c r="AZ411" i="35"/>
  <c r="DD411" i="35"/>
  <c r="FH411" i="35"/>
  <c r="AZ407" i="35"/>
  <c r="DD407" i="35"/>
  <c r="FH407" i="35"/>
  <c r="BN403" i="35"/>
  <c r="DR403" i="35"/>
  <c r="BN399" i="35"/>
  <c r="DR399" i="35"/>
  <c r="BN395" i="35"/>
  <c r="DR395" i="35"/>
  <c r="Y391" i="35"/>
  <c r="Z391" i="35"/>
  <c r="AA391" i="35" s="1"/>
  <c r="AB391" i="35" s="1"/>
  <c r="CB391" i="35"/>
  <c r="EF391" i="35"/>
  <c r="AL387" i="35"/>
  <c r="CB387" i="35"/>
  <c r="ET387" i="35"/>
  <c r="AL383" i="35"/>
  <c r="CP383" i="35"/>
  <c r="ET383" i="35"/>
  <c r="BN379" i="35"/>
  <c r="DD379" i="35"/>
  <c r="FH379" i="35"/>
  <c r="BN375" i="35"/>
  <c r="DR375" i="35"/>
  <c r="Y371" i="35"/>
  <c r="Z371" i="35"/>
  <c r="AA371" i="35" s="1"/>
  <c r="AB371" i="35" s="1"/>
  <c r="CB371" i="35"/>
  <c r="EF371" i="35"/>
  <c r="AL367" i="35"/>
  <c r="DD367" i="35"/>
  <c r="ET367" i="35"/>
  <c r="BN363" i="35"/>
  <c r="DD363" i="35"/>
  <c r="FH363" i="35"/>
  <c r="AZ359" i="35"/>
  <c r="DR359" i="35"/>
  <c r="BN355" i="35"/>
  <c r="DR355" i="35"/>
  <c r="BN351" i="35"/>
  <c r="DR351" i="35"/>
  <c r="Y347" i="35"/>
  <c r="Z347" i="35"/>
  <c r="AA347" i="35" s="1"/>
  <c r="AB347" i="35" s="1"/>
  <c r="CB347" i="35"/>
  <c r="EF347" i="35"/>
  <c r="Y343" i="35"/>
  <c r="Z343" i="35"/>
  <c r="AA343" i="35" s="1"/>
  <c r="AB343" i="35" s="1"/>
  <c r="CB343" i="35"/>
  <c r="EF343" i="35"/>
  <c r="AL339" i="35"/>
  <c r="CB339" i="35"/>
  <c r="ET339" i="35"/>
  <c r="AL335" i="35"/>
  <c r="CP335" i="35"/>
  <c r="FH335" i="35"/>
  <c r="BN331" i="35"/>
  <c r="DR331" i="35"/>
  <c r="Z327" i="35"/>
  <c r="AA327" i="35" s="1"/>
  <c r="AB327" i="35" s="1"/>
  <c r="Y327" i="35"/>
  <c r="CB327" i="35"/>
  <c r="EF327" i="35"/>
  <c r="Z323" i="35"/>
  <c r="AA323" i="35" s="1"/>
  <c r="AB323" i="35" s="1"/>
  <c r="Y323" i="35"/>
  <c r="CB323" i="35"/>
  <c r="EF323" i="35"/>
  <c r="AZ319" i="35"/>
  <c r="CB319" i="35"/>
  <c r="ET319" i="35"/>
  <c r="AZ315" i="35"/>
  <c r="DD315" i="35"/>
  <c r="FH315" i="35"/>
  <c r="AZ311" i="35"/>
  <c r="DR311" i="35"/>
  <c r="FH311" i="35"/>
  <c r="BN307" i="35"/>
  <c r="DR307" i="35"/>
  <c r="Z303" i="35"/>
  <c r="AA303" i="35" s="1"/>
  <c r="AB303" i="35" s="1"/>
  <c r="Y303" i="35"/>
  <c r="CB303" i="35"/>
  <c r="EF303" i="35"/>
  <c r="Z299" i="35"/>
  <c r="AA299" i="35" s="1"/>
  <c r="AB299" i="35" s="1"/>
  <c r="Y299" i="35"/>
  <c r="CB299" i="35"/>
  <c r="EF299" i="35"/>
  <c r="AL295" i="35"/>
  <c r="CP295" i="35"/>
  <c r="ET295" i="35"/>
  <c r="AL291" i="35"/>
  <c r="CB291" i="35"/>
  <c r="ET291" i="35"/>
  <c r="AZ287" i="35"/>
  <c r="CP287" i="35"/>
  <c r="FH287" i="35"/>
  <c r="BN284" i="35"/>
  <c r="DR284" i="35"/>
  <c r="BN280" i="35"/>
  <c r="DR280" i="35"/>
  <c r="BN276" i="35"/>
  <c r="DR276" i="35"/>
  <c r="Z272" i="35"/>
  <c r="AA272" i="35" s="1"/>
  <c r="AB272" i="35" s="1"/>
  <c r="Y272" i="35"/>
  <c r="CB272" i="35"/>
  <c r="EF272" i="35"/>
  <c r="AL268" i="35"/>
  <c r="CB268" i="35"/>
  <c r="ET268" i="35"/>
  <c r="AZ264" i="35"/>
  <c r="DD264" i="35"/>
  <c r="FH264" i="35"/>
  <c r="AZ260" i="35"/>
  <c r="CP260" i="35"/>
  <c r="FH260" i="35"/>
  <c r="BN256" i="35"/>
  <c r="DR256" i="35"/>
  <c r="Y252" i="35"/>
  <c r="Z252" i="35"/>
  <c r="AA252" i="35" s="1"/>
  <c r="AB252" i="35" s="1"/>
  <c r="CB252" i="35"/>
  <c r="EF252" i="35"/>
  <c r="Y248" i="35"/>
  <c r="Z248" i="35"/>
  <c r="AA248" i="35" s="1"/>
  <c r="AB248" i="35" s="1"/>
  <c r="CB248" i="35"/>
  <c r="EF248" i="35"/>
  <c r="Y244" i="35"/>
  <c r="Z244" i="35"/>
  <c r="AA244" i="35" s="1"/>
  <c r="AB244" i="35" s="1"/>
  <c r="CB244" i="35"/>
  <c r="EF244" i="35"/>
  <c r="Y240" i="35"/>
  <c r="Z240" i="35"/>
  <c r="AA240" i="35" s="1"/>
  <c r="AB240" i="35" s="1"/>
  <c r="CB240" i="35"/>
  <c r="EF240" i="35"/>
  <c r="AZ236" i="35"/>
  <c r="CP236" i="35"/>
  <c r="ET236" i="35"/>
  <c r="AL232" i="35"/>
  <c r="CB232" i="35"/>
  <c r="ET232" i="35"/>
  <c r="AL228" i="35"/>
  <c r="DD228" i="35"/>
  <c r="FH228" i="35"/>
  <c r="AL224" i="35"/>
  <c r="DD224" i="35"/>
  <c r="FH224" i="35"/>
  <c r="BN220" i="35"/>
  <c r="DR220" i="35"/>
  <c r="Z216" i="35"/>
  <c r="AA216" i="35" s="1"/>
  <c r="AB216" i="35" s="1"/>
  <c r="Y216" i="35"/>
  <c r="CB216" i="35"/>
  <c r="EF216" i="35"/>
  <c r="AZ212" i="35"/>
  <c r="CP212" i="35"/>
  <c r="ET212" i="35"/>
  <c r="AZ208" i="35"/>
  <c r="CB208" i="35"/>
  <c r="ET208" i="35"/>
  <c r="AL204" i="35"/>
  <c r="CP204" i="35"/>
  <c r="ET204" i="35"/>
  <c r="AL200" i="35"/>
  <c r="DR200" i="35"/>
  <c r="ET200" i="35"/>
  <c r="AL196" i="35"/>
  <c r="CP196" i="35"/>
  <c r="ET196" i="35"/>
  <c r="AL192" i="35"/>
  <c r="CP192" i="35"/>
  <c r="ET192" i="35"/>
  <c r="AL188" i="35"/>
  <c r="CP188" i="35"/>
  <c r="ET188" i="35"/>
  <c r="AL184" i="35"/>
  <c r="CP184" i="35"/>
  <c r="ET184" i="35"/>
  <c r="AL180" i="35"/>
  <c r="CP180" i="35"/>
  <c r="ET180" i="35"/>
  <c r="AL176" i="35"/>
  <c r="CB176" i="35"/>
  <c r="ET176" i="35"/>
  <c r="AZ172" i="35"/>
  <c r="CB172" i="35"/>
  <c r="ET172" i="35"/>
  <c r="AL168" i="35"/>
  <c r="CP168" i="35"/>
  <c r="ET168" i="35"/>
  <c r="AL164" i="35"/>
  <c r="CP164" i="35"/>
  <c r="ET164" i="35"/>
  <c r="AZ160" i="35"/>
  <c r="CB160" i="35"/>
  <c r="ET160" i="35"/>
  <c r="AZ156" i="35"/>
  <c r="DD156" i="35"/>
  <c r="ET156" i="35"/>
  <c r="AL152" i="35"/>
  <c r="CP152" i="35"/>
  <c r="ET152" i="35"/>
  <c r="AL148" i="35"/>
  <c r="CP148" i="35"/>
  <c r="ET148" i="35"/>
  <c r="AZ144" i="35"/>
  <c r="CP144" i="35"/>
  <c r="ET144" i="35"/>
  <c r="AZ140" i="35"/>
  <c r="DR140" i="35"/>
  <c r="ET140" i="35"/>
  <c r="AL137" i="35"/>
  <c r="CP137" i="35"/>
  <c r="ET137" i="35"/>
  <c r="BN127" i="35"/>
  <c r="EF127" i="35"/>
  <c r="Y123" i="35"/>
  <c r="Z123" i="35"/>
  <c r="AA123" i="35" s="1"/>
  <c r="AB123" i="35" s="1"/>
  <c r="CP123" i="35"/>
  <c r="DR123" i="35"/>
  <c r="AL119" i="35"/>
  <c r="CP119" i="35"/>
  <c r="ET119" i="35"/>
  <c r="AL115" i="35"/>
  <c r="CP115" i="35"/>
  <c r="FH115" i="35"/>
  <c r="BN112" i="35"/>
  <c r="DR112" i="35"/>
  <c r="BN108" i="35"/>
  <c r="DR108" i="35"/>
  <c r="BN104" i="35"/>
  <c r="DR104" i="35"/>
  <c r="BN101" i="35"/>
  <c r="DR101" i="35"/>
  <c r="Y97" i="35"/>
  <c r="Z97" i="35"/>
  <c r="AA97" i="35" s="1"/>
  <c r="AB97" i="35" s="1"/>
  <c r="CB97" i="35"/>
  <c r="EF97" i="35"/>
  <c r="AZ93" i="35"/>
  <c r="CP93" i="35"/>
  <c r="ET93" i="35"/>
  <c r="AL89" i="35"/>
  <c r="DD89" i="35"/>
  <c r="FH89" i="35"/>
  <c r="BN85" i="35"/>
  <c r="DR85" i="35"/>
  <c r="Z82" i="35"/>
  <c r="AA82" i="35" s="1"/>
  <c r="AB82" i="35" s="1"/>
  <c r="Y82" i="35"/>
  <c r="CB82" i="35"/>
  <c r="EF82" i="35"/>
  <c r="Z78" i="35"/>
  <c r="AA78" i="35" s="1"/>
  <c r="AB78" i="35" s="1"/>
  <c r="Y78" i="35"/>
  <c r="CB78" i="35"/>
  <c r="EF78" i="35"/>
  <c r="Y75" i="35"/>
  <c r="Z75" i="35"/>
  <c r="AA75" i="35" s="1"/>
  <c r="AB75" i="35" s="1"/>
  <c r="CB75" i="35"/>
  <c r="EF75" i="35"/>
  <c r="Z72" i="35"/>
  <c r="AA72" i="35" s="1"/>
  <c r="AB72" i="35" s="1"/>
  <c r="Y72" i="35"/>
  <c r="BN72" i="35"/>
  <c r="EF72" i="35"/>
  <c r="BN66" i="35"/>
  <c r="DR66" i="35"/>
  <c r="BN63" i="35"/>
  <c r="EF63" i="35"/>
  <c r="BN60" i="35"/>
  <c r="EF60" i="35"/>
  <c r="CB57" i="35"/>
  <c r="DR57" i="35"/>
  <c r="CB55" i="35"/>
  <c r="EF55" i="35"/>
  <c r="AL51" i="35"/>
  <c r="CP51" i="35"/>
  <c r="ET51" i="35"/>
  <c r="BN47" i="35"/>
  <c r="EF47" i="35"/>
  <c r="AL43" i="35"/>
  <c r="CP43" i="35"/>
  <c r="ET43" i="35"/>
  <c r="CB39" i="35"/>
  <c r="EF39" i="35"/>
  <c r="AZ35" i="35"/>
  <c r="CP35" i="35"/>
  <c r="ET35" i="35"/>
  <c r="BN31" i="35"/>
  <c r="DR31" i="35"/>
  <c r="CB24" i="35"/>
  <c r="EF24" i="35"/>
  <c r="CB21" i="35"/>
  <c r="EF21" i="35"/>
  <c r="BN19" i="35"/>
  <c r="EF19" i="35"/>
  <c r="BN14" i="35"/>
  <c r="DR14" i="35"/>
  <c r="AL9" i="35"/>
  <c r="DD9" i="35"/>
  <c r="FH9" i="35"/>
  <c r="BN502" i="35"/>
  <c r="DR502" i="35"/>
  <c r="FH502" i="35"/>
  <c r="AZ494" i="35"/>
  <c r="DD494" i="35"/>
  <c r="FH494" i="35"/>
  <c r="AZ486" i="35"/>
  <c r="CP486" i="35"/>
  <c r="FH486" i="35"/>
  <c r="AZ479" i="35"/>
  <c r="CP479" i="35"/>
  <c r="FH479" i="35"/>
  <c r="BN471" i="35"/>
  <c r="CP471" i="35"/>
  <c r="FH471" i="35"/>
  <c r="AZ463" i="35"/>
  <c r="DD463" i="35"/>
  <c r="FH463" i="35"/>
  <c r="BN455" i="35"/>
  <c r="CP455" i="35"/>
  <c r="FH455" i="35"/>
  <c r="AZ448" i="35"/>
  <c r="DD448" i="35"/>
  <c r="FH448" i="35"/>
  <c r="BN436" i="35"/>
  <c r="DR436" i="35"/>
  <c r="Y424" i="35"/>
  <c r="Z424" i="35"/>
  <c r="AA424" i="35" s="1"/>
  <c r="AB424" i="35" s="1"/>
  <c r="CB424" i="35"/>
  <c r="EF424" i="35"/>
  <c r="Z417" i="35"/>
  <c r="AA417" i="35" s="1"/>
  <c r="AB417" i="35" s="1"/>
  <c r="Y417" i="35"/>
  <c r="CB417" i="35"/>
  <c r="EF417" i="35"/>
  <c r="AL409" i="35"/>
  <c r="CP409" i="35"/>
  <c r="ET409" i="35"/>
  <c r="AZ401" i="35"/>
  <c r="DD401" i="35"/>
  <c r="FH401" i="35"/>
  <c r="BN393" i="35"/>
  <c r="DR393" i="35"/>
  <c r="Z385" i="35"/>
  <c r="AA385" i="35" s="1"/>
  <c r="AB385" i="35" s="1"/>
  <c r="Y385" i="35"/>
  <c r="CB385" i="35"/>
  <c r="EF385" i="35"/>
  <c r="Z381" i="35"/>
  <c r="AA381" i="35" s="1"/>
  <c r="AB381" i="35" s="1"/>
  <c r="Y381" i="35"/>
  <c r="CB381" i="35"/>
  <c r="EF381" i="35"/>
  <c r="Z373" i="35"/>
  <c r="AA373" i="35" s="1"/>
  <c r="AB373" i="35" s="1"/>
  <c r="Y373" i="35"/>
  <c r="CB373" i="35"/>
  <c r="EF373" i="35"/>
  <c r="Z365" i="35"/>
  <c r="AA365" i="35" s="1"/>
  <c r="AB365" i="35" s="1"/>
  <c r="Y365" i="35"/>
  <c r="CB365" i="35"/>
  <c r="EF365" i="35"/>
  <c r="Z357" i="35"/>
  <c r="AA357" i="35" s="1"/>
  <c r="AB357" i="35" s="1"/>
  <c r="Y357" i="35"/>
  <c r="CB357" i="35"/>
  <c r="EF357" i="35"/>
  <c r="AL349" i="35"/>
  <c r="CB349" i="35"/>
  <c r="ET349" i="35"/>
  <c r="AZ333" i="35"/>
  <c r="DD333" i="35"/>
  <c r="FH333" i="35"/>
  <c r="AZ325" i="35"/>
  <c r="CB325" i="35"/>
  <c r="FH325" i="35"/>
  <c r="AZ317" i="35"/>
  <c r="DD317" i="35"/>
  <c r="FH317" i="35"/>
  <c r="AZ309" i="35"/>
  <c r="DD309" i="35"/>
  <c r="FH309" i="35"/>
  <c r="AZ301" i="35"/>
  <c r="CP301" i="35"/>
  <c r="FH301" i="35"/>
  <c r="BN289" i="35"/>
  <c r="DD289" i="35"/>
  <c r="BN282" i="35"/>
  <c r="DR282" i="35"/>
  <c r="BN278" i="35"/>
  <c r="DR278" i="35"/>
  <c r="Z270" i="35"/>
  <c r="AA270" i="35" s="1"/>
  <c r="AB270" i="35" s="1"/>
  <c r="Y270" i="35"/>
  <c r="CB270" i="35"/>
  <c r="EF270" i="35"/>
  <c r="AL262" i="35"/>
  <c r="CP262" i="35"/>
  <c r="ET262" i="35"/>
  <c r="AL254" i="35"/>
  <c r="CP254" i="35"/>
  <c r="ET254" i="35"/>
  <c r="AL246" i="35"/>
  <c r="DD246" i="35"/>
  <c r="FH246" i="35"/>
  <c r="AL238" i="35"/>
  <c r="DR238" i="35"/>
  <c r="FH238" i="35"/>
  <c r="BN234" i="35"/>
  <c r="DR234" i="35"/>
  <c r="Y226" i="35"/>
  <c r="Z226" i="35"/>
  <c r="AA226" i="35" s="1"/>
  <c r="AB226" i="35" s="1"/>
  <c r="CB226" i="35"/>
  <c r="EF226" i="35"/>
  <c r="Z218" i="35"/>
  <c r="AA218" i="35" s="1"/>
  <c r="AB218" i="35" s="1"/>
  <c r="Y218" i="35"/>
  <c r="CP218" i="35"/>
  <c r="EF218" i="35"/>
  <c r="Z210" i="35"/>
  <c r="AA210" i="35" s="1"/>
  <c r="AB210" i="35" s="1"/>
  <c r="Y210" i="35"/>
  <c r="CB210" i="35"/>
  <c r="EF210" i="35"/>
  <c r="Z202" i="35"/>
  <c r="AA202" i="35" s="1"/>
  <c r="AB202" i="35" s="1"/>
  <c r="Y202" i="35"/>
  <c r="CB202" i="35"/>
  <c r="DR202" i="35"/>
  <c r="Z194" i="35"/>
  <c r="AA194" i="35" s="1"/>
  <c r="AB194" i="35" s="1"/>
  <c r="Y194" i="35"/>
  <c r="CB194" i="35"/>
  <c r="DR194" i="35"/>
  <c r="Z186" i="35"/>
  <c r="AA186" i="35" s="1"/>
  <c r="AB186" i="35" s="1"/>
  <c r="Y186" i="35"/>
  <c r="CP186" i="35"/>
  <c r="EF186" i="35"/>
  <c r="Z178" i="35"/>
  <c r="AA178" i="35" s="1"/>
  <c r="AB178" i="35" s="1"/>
  <c r="Y178" i="35"/>
  <c r="CB178" i="35"/>
  <c r="EF178" i="35"/>
  <c r="Z170" i="35"/>
  <c r="AA170" i="35" s="1"/>
  <c r="AB170" i="35" s="1"/>
  <c r="Y170" i="35"/>
  <c r="CB170" i="35"/>
  <c r="EF170" i="35"/>
  <c r="Y162" i="35"/>
  <c r="Z162" i="35"/>
  <c r="AA162" i="35" s="1"/>
  <c r="AB162" i="35" s="1"/>
  <c r="CB162" i="35"/>
  <c r="EF162" i="35"/>
  <c r="Y150" i="35"/>
  <c r="Z150" i="35"/>
  <c r="AA150" i="35" s="1"/>
  <c r="AB150" i="35" s="1"/>
  <c r="CB150" i="35"/>
  <c r="EF150" i="35"/>
  <c r="Z142" i="35"/>
  <c r="AA142" i="35" s="1"/>
  <c r="AB142" i="35" s="1"/>
  <c r="Y142" i="35"/>
  <c r="CB142" i="35"/>
  <c r="EF142" i="35"/>
  <c r="AL135" i="35"/>
  <c r="CP135" i="35"/>
  <c r="ET135" i="35"/>
  <c r="AZ129" i="35"/>
  <c r="CP129" i="35"/>
  <c r="ET129" i="35"/>
  <c r="AZ121" i="35"/>
  <c r="DD121" i="35"/>
  <c r="FH121" i="35"/>
  <c r="BN114" i="35"/>
  <c r="EF114" i="35"/>
  <c r="Y106" i="35"/>
  <c r="Z106" i="35"/>
  <c r="AA106" i="35" s="1"/>
  <c r="AB106" i="35" s="1"/>
  <c r="CB106" i="35"/>
  <c r="DR106" i="35"/>
  <c r="Z99" i="35"/>
  <c r="AA99" i="35" s="1"/>
  <c r="AB99" i="35" s="1"/>
  <c r="Y99" i="35"/>
  <c r="CB99" i="35"/>
  <c r="DR99" i="35"/>
  <c r="AZ95" i="35"/>
  <c r="CP95" i="35"/>
  <c r="ET95" i="35"/>
  <c r="AL87" i="35"/>
  <c r="DR87" i="35"/>
  <c r="FH87" i="35"/>
  <c r="CB70" i="35"/>
  <c r="DD70" i="35"/>
  <c r="BN58" i="35"/>
  <c r="EF58" i="35"/>
  <c r="BN53" i="35"/>
  <c r="EF53" i="35"/>
  <c r="BN49" i="35"/>
  <c r="EF49" i="35"/>
  <c r="BN45" i="35"/>
  <c r="EF45" i="35"/>
  <c r="BN33" i="35"/>
  <c r="DR33" i="35"/>
  <c r="BN29" i="35"/>
  <c r="DR29" i="35"/>
  <c r="BN22" i="35"/>
  <c r="DR22" i="35"/>
  <c r="BN13" i="35"/>
  <c r="EF13" i="35"/>
  <c r="AZ503" i="35"/>
  <c r="DD503" i="35"/>
  <c r="BN499" i="35"/>
  <c r="DR499" i="35"/>
  <c r="Z495" i="35"/>
  <c r="AA495" i="35" s="1"/>
  <c r="AB495" i="35" s="1"/>
  <c r="Y495" i="35"/>
  <c r="CP495" i="35"/>
  <c r="EF495" i="35"/>
  <c r="Y491" i="35"/>
  <c r="Z491" i="35"/>
  <c r="AA491" i="35" s="1"/>
  <c r="AB491" i="35" s="1"/>
  <c r="CB491" i="35"/>
  <c r="EF491" i="35"/>
  <c r="Z487" i="35"/>
  <c r="AA487" i="35" s="1"/>
  <c r="AB487" i="35" s="1"/>
  <c r="Y487" i="35"/>
  <c r="CB487" i="35"/>
  <c r="EF487" i="35"/>
  <c r="Y483" i="35"/>
  <c r="Z483" i="35"/>
  <c r="AA483" i="35" s="1"/>
  <c r="AB483" i="35" s="1"/>
  <c r="CP483" i="35"/>
  <c r="EF483" i="35"/>
  <c r="AL476" i="35"/>
  <c r="CB476" i="35"/>
  <c r="ET476" i="35"/>
  <c r="BN472" i="35"/>
  <c r="DD472" i="35"/>
  <c r="FH472" i="35"/>
  <c r="BN468" i="35"/>
  <c r="DD468" i="35"/>
  <c r="FH468" i="35"/>
  <c r="BN464" i="35"/>
  <c r="DR464" i="35"/>
  <c r="AZ460" i="35"/>
  <c r="DR460" i="35"/>
  <c r="AZ456" i="35"/>
  <c r="DR456" i="35"/>
  <c r="AZ449" i="35"/>
  <c r="DR449" i="35"/>
  <c r="FH449" i="35"/>
  <c r="AZ445" i="35"/>
  <c r="DR445" i="35"/>
  <c r="Z441" i="35"/>
  <c r="AA441" i="35" s="1"/>
  <c r="AB441" i="35" s="1"/>
  <c r="Y441" i="35"/>
  <c r="CB441" i="35"/>
  <c r="EF441" i="35"/>
  <c r="AL437" i="35"/>
  <c r="CP437" i="35"/>
  <c r="ET437" i="35"/>
  <c r="BN433" i="35"/>
  <c r="CP433" i="35"/>
  <c r="FH433" i="35"/>
  <c r="BN429" i="35"/>
  <c r="DR429" i="35"/>
  <c r="Z425" i="35"/>
  <c r="AA425" i="35" s="1"/>
  <c r="AB425" i="35" s="1"/>
  <c r="Y425" i="35"/>
  <c r="DR425" i="35"/>
  <c r="EF425" i="35"/>
  <c r="AL421" i="35"/>
  <c r="DD421" i="35"/>
  <c r="ET421" i="35"/>
  <c r="AZ418" i="35"/>
  <c r="DD418" i="35"/>
  <c r="FH418" i="35"/>
  <c r="AZ414" i="35"/>
  <c r="DR414" i="35"/>
  <c r="BN410" i="35"/>
  <c r="DR410" i="35"/>
  <c r="BN406" i="35"/>
  <c r="DR406" i="35"/>
  <c r="Z402" i="35"/>
  <c r="AA402" i="35" s="1"/>
  <c r="AB402" i="35" s="1"/>
  <c r="Y402" i="35"/>
  <c r="CB402" i="35"/>
  <c r="EF402" i="35"/>
  <c r="AL398" i="35"/>
  <c r="CP398" i="35"/>
  <c r="ET398" i="35"/>
  <c r="AL394" i="35"/>
  <c r="CP394" i="35"/>
  <c r="ET394" i="35"/>
  <c r="AZ390" i="35"/>
  <c r="DD390" i="35"/>
  <c r="FH390" i="35"/>
  <c r="AZ386" i="35"/>
  <c r="DD386" i="35"/>
  <c r="FH386" i="35"/>
  <c r="BN382" i="35"/>
  <c r="DR382" i="35"/>
  <c r="BN378" i="35"/>
  <c r="DR378" i="35"/>
  <c r="BN374" i="35"/>
  <c r="DR374" i="35"/>
  <c r="BN370" i="35"/>
  <c r="DR370" i="35"/>
  <c r="Y366" i="35"/>
  <c r="Z366" i="35"/>
  <c r="AA366" i="35" s="1"/>
  <c r="AB366" i="35" s="1"/>
  <c r="CP366" i="35"/>
  <c r="EF366" i="35"/>
  <c r="Y362" i="35"/>
  <c r="Z362" i="35"/>
  <c r="AA362" i="35" s="1"/>
  <c r="AB362" i="35" s="1"/>
  <c r="CB362" i="35"/>
  <c r="EF362" i="35"/>
  <c r="AL358" i="35"/>
  <c r="CP358" i="35"/>
  <c r="ET358" i="35"/>
  <c r="AL354" i="35"/>
  <c r="CP354" i="35"/>
  <c r="ET354" i="35"/>
  <c r="AZ350" i="35"/>
  <c r="DD350" i="35"/>
  <c r="FH350" i="35"/>
  <c r="AZ346" i="35"/>
  <c r="DR346" i="35"/>
  <c r="Y342" i="35"/>
  <c r="Z342" i="35"/>
  <c r="AA342" i="35" s="1"/>
  <c r="AB342" i="35" s="1"/>
  <c r="CB342" i="35"/>
  <c r="EF342" i="35"/>
  <c r="Y338" i="35"/>
  <c r="Z338" i="35"/>
  <c r="AA338" i="35" s="1"/>
  <c r="AB338" i="35" s="1"/>
  <c r="DD338" i="35"/>
  <c r="EF338" i="35"/>
  <c r="AL334" i="35"/>
  <c r="DD334" i="35"/>
  <c r="ET334" i="35"/>
  <c r="AL330" i="35"/>
  <c r="DD330" i="35"/>
  <c r="ET330" i="35"/>
  <c r="AL326" i="35"/>
  <c r="CB326" i="35"/>
  <c r="ET326" i="35"/>
  <c r="AZ322" i="35"/>
  <c r="CP322" i="35"/>
  <c r="ET322" i="35"/>
  <c r="AL318" i="35"/>
  <c r="CP318" i="35"/>
  <c r="FH318" i="35"/>
  <c r="BN314" i="35"/>
  <c r="DR314" i="35"/>
  <c r="Z310" i="35"/>
  <c r="AA310" i="35" s="1"/>
  <c r="AB310" i="35" s="1"/>
  <c r="Y310" i="35"/>
  <c r="CB310" i="35"/>
  <c r="EF310" i="35"/>
  <c r="Z306" i="35"/>
  <c r="AA306" i="35" s="1"/>
  <c r="AB306" i="35" s="1"/>
  <c r="Y306" i="35"/>
  <c r="CB306" i="35"/>
  <c r="EF306" i="35"/>
  <c r="AZ302" i="35"/>
  <c r="CP302" i="35"/>
  <c r="ET302" i="35"/>
  <c r="AZ298" i="35"/>
  <c r="CP298" i="35"/>
  <c r="ET298" i="35"/>
  <c r="AZ294" i="35"/>
  <c r="DD294" i="35"/>
  <c r="FH294" i="35"/>
  <c r="BN290" i="35"/>
  <c r="DR290" i="35"/>
  <c r="Y286" i="35"/>
  <c r="Z286" i="35"/>
  <c r="AA286" i="35" s="1"/>
  <c r="AB286" i="35" s="1"/>
  <c r="CB286" i="35"/>
  <c r="EF286" i="35"/>
  <c r="Y283" i="35"/>
  <c r="Z283" i="35"/>
  <c r="AA283" i="35" s="1"/>
  <c r="AB283" i="35" s="1"/>
  <c r="CP283" i="35"/>
  <c r="EF283" i="35"/>
  <c r="AZ279" i="35"/>
  <c r="CP279" i="35"/>
  <c r="ET279" i="35"/>
  <c r="AL275" i="35"/>
  <c r="DD275" i="35"/>
  <c r="FH275" i="35"/>
  <c r="BN271" i="35"/>
  <c r="DR271" i="35"/>
  <c r="Z267" i="35"/>
  <c r="AA267" i="35" s="1"/>
  <c r="AB267" i="35" s="1"/>
  <c r="Y267" i="35"/>
  <c r="CP267" i="35"/>
  <c r="EF267" i="35"/>
  <c r="AL263" i="35"/>
  <c r="CP263" i="35"/>
  <c r="ET263" i="35"/>
  <c r="AZ259" i="35"/>
  <c r="DD259" i="35"/>
  <c r="FH259" i="35"/>
  <c r="BN255" i="35"/>
  <c r="DR255" i="35"/>
  <c r="Y251" i="35"/>
  <c r="Z251" i="35"/>
  <c r="AA251" i="35" s="1"/>
  <c r="AB251" i="35" s="1"/>
  <c r="DD251" i="35"/>
  <c r="EF251" i="35"/>
  <c r="AZ247" i="35"/>
  <c r="CP247" i="35"/>
  <c r="ET247" i="35"/>
  <c r="AL243" i="35"/>
  <c r="DD243" i="35"/>
  <c r="FH243" i="35"/>
  <c r="BN239" i="35"/>
  <c r="DR239" i="35"/>
  <c r="Y235" i="35"/>
  <c r="Z235" i="35"/>
  <c r="AA235" i="35" s="1"/>
  <c r="AB235" i="35" s="1"/>
  <c r="CB235" i="35"/>
  <c r="EF235" i="35"/>
  <c r="AL231" i="35"/>
  <c r="CB231" i="35"/>
  <c r="ET231" i="35"/>
  <c r="AL227" i="35"/>
  <c r="DD227" i="35"/>
  <c r="FH227" i="35"/>
  <c r="BN223" i="35"/>
  <c r="DR223" i="35"/>
  <c r="Y219" i="35"/>
  <c r="Z219" i="35"/>
  <c r="AA219" i="35" s="1"/>
  <c r="AB219" i="35" s="1"/>
  <c r="CP219" i="35"/>
  <c r="EF219" i="35"/>
  <c r="AL215" i="35"/>
  <c r="CB215" i="35"/>
  <c r="ET215" i="35"/>
  <c r="AL211" i="35"/>
  <c r="EF211" i="35"/>
  <c r="FH211" i="35"/>
  <c r="BN207" i="35"/>
  <c r="DD207" i="35"/>
  <c r="Y203" i="35"/>
  <c r="Z203" i="35"/>
  <c r="AA203" i="35" s="1"/>
  <c r="AB203" i="35" s="1"/>
  <c r="CB203" i="35"/>
  <c r="DR203" i="35"/>
  <c r="AL199" i="35"/>
  <c r="CP199" i="35"/>
  <c r="ET199" i="35"/>
  <c r="AZ195" i="35"/>
  <c r="DD195" i="35"/>
  <c r="FH195" i="35"/>
  <c r="BN191" i="35"/>
  <c r="DR191" i="35"/>
  <c r="BN187" i="35"/>
  <c r="DR187" i="35"/>
  <c r="BN183" i="35"/>
  <c r="DR183" i="35"/>
  <c r="BN179" i="35"/>
  <c r="DR179" i="35"/>
  <c r="BN175" i="35"/>
  <c r="DR175" i="35"/>
  <c r="BN171" i="35"/>
  <c r="DR171" i="35"/>
  <c r="BN167" i="35"/>
  <c r="DR167" i="35"/>
  <c r="Y163" i="35"/>
  <c r="Z163" i="35"/>
  <c r="AA163" i="35" s="1"/>
  <c r="AB163" i="35" s="1"/>
  <c r="CB163" i="35"/>
  <c r="EF163" i="35"/>
  <c r="AZ159" i="35"/>
  <c r="CP159" i="35"/>
  <c r="ET159" i="35"/>
  <c r="AZ155" i="35"/>
  <c r="DD155" i="35"/>
  <c r="FH155" i="35"/>
  <c r="AZ151" i="35"/>
  <c r="DD151" i="35"/>
  <c r="FH151" i="35"/>
  <c r="AL147" i="35"/>
  <c r="DD147" i="35"/>
  <c r="FH147" i="35"/>
  <c r="AL143" i="35"/>
  <c r="DD143" i="35"/>
  <c r="FH143" i="35"/>
  <c r="AZ139" i="35"/>
  <c r="CB139" i="35"/>
  <c r="FH139" i="35"/>
  <c r="AZ136" i="35"/>
  <c r="DD136" i="35"/>
  <c r="FH136" i="35"/>
  <c r="AL133" i="35"/>
  <c r="CP133" i="35"/>
  <c r="FH133" i="35"/>
  <c r="AL130" i="35"/>
  <c r="DD130" i="35"/>
  <c r="FH130" i="35"/>
  <c r="AZ126" i="35"/>
  <c r="DD126" i="35"/>
  <c r="FH126" i="35"/>
  <c r="AL122" i="35"/>
  <c r="DD122" i="35"/>
  <c r="FH122" i="35"/>
  <c r="AL118" i="35"/>
  <c r="DD118" i="35"/>
  <c r="FH118" i="35"/>
  <c r="AL111" i="35"/>
  <c r="DD111" i="35"/>
  <c r="FH111" i="35"/>
  <c r="BN107" i="35"/>
  <c r="EF107" i="35"/>
  <c r="Z103" i="35"/>
  <c r="AA103" i="35" s="1"/>
  <c r="AB103" i="35" s="1"/>
  <c r="Y103" i="35"/>
  <c r="CB103" i="35"/>
  <c r="DR103" i="35"/>
  <c r="AZ100" i="35"/>
  <c r="CP100" i="35"/>
  <c r="ET100" i="35"/>
  <c r="AZ96" i="35"/>
  <c r="CP96" i="35"/>
  <c r="ET96" i="35"/>
  <c r="AZ92" i="35"/>
  <c r="CP92" i="35"/>
  <c r="ET92" i="35"/>
  <c r="AZ88" i="35"/>
  <c r="DR88" i="35"/>
  <c r="ET88" i="35"/>
  <c r="AL84" i="35"/>
  <c r="DD84" i="35"/>
  <c r="ET84" i="35"/>
  <c r="AZ81" i="35"/>
  <c r="CP81" i="35"/>
  <c r="ET81" i="35"/>
  <c r="AZ77" i="35"/>
  <c r="CP77" i="35"/>
  <c r="ET77" i="35"/>
  <c r="Y71" i="35"/>
  <c r="Z71" i="35"/>
  <c r="AA71" i="35" s="1"/>
  <c r="AB71" i="35" s="1"/>
  <c r="BN71" i="35"/>
  <c r="EF71" i="35"/>
  <c r="Z68" i="35"/>
  <c r="AA68" i="35" s="1"/>
  <c r="AB68" i="35" s="1"/>
  <c r="Y68" i="35"/>
  <c r="BN68" i="35"/>
  <c r="EF68" i="35"/>
  <c r="Z65" i="35"/>
  <c r="AA65" i="35" s="1"/>
  <c r="AB65" i="35" s="1"/>
  <c r="Y65" i="35"/>
  <c r="CB65" i="35"/>
  <c r="EF65" i="35"/>
  <c r="Z62" i="35"/>
  <c r="AA62" i="35" s="1"/>
  <c r="AB62" i="35" s="1"/>
  <c r="Y62" i="35"/>
  <c r="CB62" i="35"/>
  <c r="DR62" i="35"/>
  <c r="Y59" i="35"/>
  <c r="Z59" i="35"/>
  <c r="AA59" i="35" s="1"/>
  <c r="AB59" i="35" s="1"/>
  <c r="CB59" i="35"/>
  <c r="DR59" i="35"/>
  <c r="BN56" i="35"/>
  <c r="DR56" i="35"/>
  <c r="BN52" i="35"/>
  <c r="EF52" i="35"/>
  <c r="CB48" i="35"/>
  <c r="EF48" i="35"/>
  <c r="CB44" i="35"/>
  <c r="EF44" i="35"/>
  <c r="CB40" i="35"/>
  <c r="DR40" i="35"/>
  <c r="AZ36" i="35"/>
  <c r="DD36" i="35"/>
  <c r="FH36" i="35"/>
  <c r="AZ32" i="35"/>
  <c r="CP32" i="35"/>
  <c r="FH32" i="35"/>
  <c r="AZ28" i="35"/>
  <c r="DR28" i="35"/>
  <c r="FH28" i="35"/>
  <c r="AZ25" i="35"/>
  <c r="DD25" i="35"/>
  <c r="FH25" i="35"/>
  <c r="AL23" i="35"/>
  <c r="DD23" i="35"/>
  <c r="FH23" i="35"/>
  <c r="AL18" i="35"/>
  <c r="DD18" i="35"/>
  <c r="FH18" i="35"/>
  <c r="AL12" i="35"/>
  <c r="CP12" i="35"/>
  <c r="ET12" i="35"/>
  <c r="AL8" i="35"/>
  <c r="CP8" i="35"/>
  <c r="ET8" i="35"/>
  <c r="AL506" i="35"/>
  <c r="CP506" i="35"/>
  <c r="ET506" i="35"/>
  <c r="AZ498" i="35"/>
  <c r="CP498" i="35"/>
  <c r="FH498" i="35"/>
  <c r="AZ490" i="35"/>
  <c r="CP490" i="35"/>
  <c r="FH490" i="35"/>
  <c r="AZ482" i="35"/>
  <c r="DR482" i="35"/>
  <c r="BN475" i="35"/>
  <c r="DR475" i="35"/>
  <c r="Y467" i="35"/>
  <c r="Z467" i="35"/>
  <c r="AA467" i="35" s="1"/>
  <c r="AB467" i="35" s="1"/>
  <c r="CB467" i="35"/>
  <c r="EF467" i="35"/>
  <c r="AL459" i="35"/>
  <c r="CB459" i="35"/>
  <c r="ET459" i="35"/>
  <c r="AZ452" i="35"/>
  <c r="CP452" i="35"/>
  <c r="FH452" i="35"/>
  <c r="AZ444" i="35"/>
  <c r="DD444" i="35"/>
  <c r="FH444" i="35"/>
  <c r="BN440" i="35"/>
  <c r="DR440" i="35"/>
  <c r="AZ432" i="35"/>
  <c r="DR432" i="35"/>
  <c r="Y428" i="35"/>
  <c r="Z428" i="35"/>
  <c r="AA428" i="35" s="1"/>
  <c r="AB428" i="35" s="1"/>
  <c r="CB428" i="35"/>
  <c r="EF428" i="35"/>
  <c r="AL420" i="35"/>
  <c r="CP420" i="35"/>
  <c r="ET420" i="35"/>
  <c r="BN413" i="35"/>
  <c r="DD413" i="35"/>
  <c r="FH413" i="35"/>
  <c r="BN405" i="35"/>
  <c r="DR405" i="35"/>
  <c r="Z397" i="35"/>
  <c r="AA397" i="35" s="1"/>
  <c r="AB397" i="35" s="1"/>
  <c r="Y397" i="35"/>
  <c r="CP397" i="35"/>
  <c r="EF397" i="35"/>
  <c r="Z389" i="35"/>
  <c r="AA389" i="35" s="1"/>
  <c r="AB389" i="35" s="1"/>
  <c r="Y389" i="35"/>
  <c r="CB389" i="35"/>
  <c r="EF389" i="35"/>
  <c r="AL377" i="35"/>
  <c r="CP377" i="35"/>
  <c r="ET377" i="35"/>
  <c r="BN369" i="35"/>
  <c r="DD369" i="35"/>
  <c r="FH369" i="35"/>
  <c r="AZ361" i="35"/>
  <c r="DD361" i="35"/>
  <c r="BN353" i="35"/>
  <c r="DR353" i="35"/>
  <c r="BN345" i="35"/>
  <c r="CP345" i="35"/>
  <c r="BN337" i="35"/>
  <c r="DR337" i="35"/>
  <c r="BN329" i="35"/>
  <c r="DR329" i="35"/>
  <c r="BN321" i="35"/>
  <c r="DR321" i="35"/>
  <c r="Y313" i="35"/>
  <c r="Z313" i="35"/>
  <c r="AA313" i="35" s="1"/>
  <c r="AB313" i="35" s="1"/>
  <c r="CB313" i="35"/>
  <c r="EF313" i="35"/>
  <c r="Z305" i="35"/>
  <c r="AA305" i="35" s="1"/>
  <c r="AB305" i="35" s="1"/>
  <c r="Y305" i="35"/>
  <c r="CP305" i="35"/>
  <c r="EF305" i="35"/>
  <c r="AL297" i="35"/>
  <c r="CB297" i="35"/>
  <c r="ET297" i="35"/>
  <c r="AZ293" i="35"/>
  <c r="DD293" i="35"/>
  <c r="FH293" i="35"/>
  <c r="BN285" i="35"/>
  <c r="DR285" i="35"/>
  <c r="BN274" i="35"/>
  <c r="DR274" i="35"/>
  <c r="BN266" i="35"/>
  <c r="DR266" i="35"/>
  <c r="BN258" i="35"/>
  <c r="DR258" i="35"/>
  <c r="Z250" i="35"/>
  <c r="AA250" i="35" s="1"/>
  <c r="AB250" i="35" s="1"/>
  <c r="Y250" i="35"/>
  <c r="DD250" i="35"/>
  <c r="EF250" i="35"/>
  <c r="AZ242" i="35"/>
  <c r="CB242" i="35"/>
  <c r="ET242" i="35"/>
  <c r="AL230" i="35"/>
  <c r="CP230" i="35"/>
  <c r="FH230" i="35"/>
  <c r="BN222" i="35"/>
  <c r="DR222" i="35"/>
  <c r="Z214" i="35"/>
  <c r="AA214" i="35" s="1"/>
  <c r="AB214" i="35" s="1"/>
  <c r="Y214" i="35"/>
  <c r="CP214" i="35"/>
  <c r="EF214" i="35"/>
  <c r="Z206" i="35"/>
  <c r="AA206" i="35" s="1"/>
  <c r="AB206" i="35" s="1"/>
  <c r="Y206" i="35"/>
  <c r="CB206" i="35"/>
  <c r="EF206" i="35"/>
  <c r="Y198" i="35"/>
  <c r="Z198" i="35"/>
  <c r="AA198" i="35" s="1"/>
  <c r="AB198" i="35" s="1"/>
  <c r="CB198" i="35"/>
  <c r="EF198" i="35"/>
  <c r="Z190" i="35"/>
  <c r="AA190" i="35" s="1"/>
  <c r="AB190" i="35" s="1"/>
  <c r="Y190" i="35"/>
  <c r="CP190" i="35"/>
  <c r="EF190" i="35"/>
  <c r="Y182" i="35"/>
  <c r="Z182" i="35"/>
  <c r="AA182" i="35" s="1"/>
  <c r="AB182" i="35" s="1"/>
  <c r="CB182" i="35"/>
  <c r="EF182" i="35"/>
  <c r="Z174" i="35"/>
  <c r="AA174" i="35" s="1"/>
  <c r="AB174" i="35" s="1"/>
  <c r="Y174" i="35"/>
  <c r="CB174" i="35"/>
  <c r="EF174" i="35"/>
  <c r="Z166" i="35"/>
  <c r="AA166" i="35" s="1"/>
  <c r="AB166" i="35" s="1"/>
  <c r="Y166" i="35"/>
  <c r="DD166" i="35"/>
  <c r="EF166" i="35"/>
  <c r="Z158" i="35"/>
  <c r="AA158" i="35" s="1"/>
  <c r="AB158" i="35" s="1"/>
  <c r="Y158" i="35"/>
  <c r="CB158" i="35"/>
  <c r="EF158" i="35"/>
  <c r="Z146" i="35"/>
  <c r="AA146" i="35" s="1"/>
  <c r="AB146" i="35" s="1"/>
  <c r="Y146" i="35"/>
  <c r="DD146" i="35"/>
  <c r="EF146" i="35"/>
  <c r="Z138" i="35"/>
  <c r="AA138" i="35" s="1"/>
  <c r="AB138" i="35" s="1"/>
  <c r="Y138" i="35"/>
  <c r="CB138" i="35"/>
  <c r="EF138" i="35"/>
  <c r="Y132" i="35"/>
  <c r="Z132" i="35"/>
  <c r="AA132" i="35" s="1"/>
  <c r="AB132" i="35" s="1"/>
  <c r="CB132" i="35"/>
  <c r="EF132" i="35"/>
  <c r="Z125" i="35"/>
  <c r="AA125" i="35" s="1"/>
  <c r="AB125" i="35" s="1"/>
  <c r="Y125" i="35"/>
  <c r="CB125" i="35"/>
  <c r="EF125" i="35"/>
  <c r="AZ117" i="35"/>
  <c r="CP117" i="35"/>
  <c r="ET117" i="35"/>
  <c r="AL110" i="35"/>
  <c r="DD110" i="35"/>
  <c r="FH110" i="35"/>
  <c r="AL91" i="35"/>
  <c r="DD91" i="35"/>
  <c r="FH91" i="35"/>
  <c r="BN80" i="35"/>
  <c r="DD80" i="35"/>
  <c r="BN74" i="35"/>
  <c r="DR74" i="35"/>
  <c r="CB67" i="35"/>
  <c r="DR67" i="35"/>
  <c r="CB41" i="35"/>
  <c r="EF41" i="35"/>
  <c r="BN37" i="35"/>
  <c r="EF37" i="35"/>
  <c r="CB27" i="35"/>
  <c r="DD27" i="35"/>
  <c r="BN16" i="35"/>
  <c r="DR16" i="35"/>
  <c r="M440" i="35"/>
  <c r="N440" i="35" s="1"/>
  <c r="O440" i="35" s="1"/>
  <c r="L244" i="35"/>
  <c r="M330" i="35"/>
  <c r="N330" i="35" s="1"/>
  <c r="O330" i="35" s="1"/>
  <c r="L138" i="35"/>
  <c r="M300" i="35"/>
  <c r="N300" i="35" s="1"/>
  <c r="O300" i="35" s="1"/>
  <c r="M126" i="35"/>
  <c r="N126" i="35" s="1"/>
  <c r="O126" i="35" s="1"/>
  <c r="M122" i="35"/>
  <c r="N122" i="35" s="1"/>
  <c r="O122" i="35" s="1"/>
  <c r="M118" i="35"/>
  <c r="N118" i="35" s="1"/>
  <c r="O118" i="35" s="1"/>
  <c r="M114" i="35"/>
  <c r="N114" i="35" s="1"/>
  <c r="O114" i="35" s="1"/>
  <c r="M110" i="35"/>
  <c r="N110" i="35" s="1"/>
  <c r="O110" i="35" s="1"/>
  <c r="M106" i="35"/>
  <c r="N106" i="35" s="1"/>
  <c r="O106" i="35" s="1"/>
  <c r="M102" i="35"/>
  <c r="N102" i="35" s="1"/>
  <c r="O102" i="35" s="1"/>
  <c r="M98" i="35"/>
  <c r="N98" i="35" s="1"/>
  <c r="O98" i="35" s="1"/>
  <c r="M94" i="35"/>
  <c r="N94" i="35" s="1"/>
  <c r="O94" i="35" s="1"/>
  <c r="M90" i="35"/>
  <c r="N90" i="35" s="1"/>
  <c r="O90" i="35" s="1"/>
  <c r="M86" i="35"/>
  <c r="N86" i="35" s="1"/>
  <c r="O86" i="35" s="1"/>
  <c r="M129" i="35"/>
  <c r="N129" i="35" s="1"/>
  <c r="O129" i="35" s="1"/>
  <c r="M79" i="35"/>
  <c r="N79" i="35" s="1"/>
  <c r="O79" i="35" s="1"/>
  <c r="L142" i="35"/>
  <c r="L146" i="35"/>
  <c r="L204" i="35"/>
  <c r="M70" i="35"/>
  <c r="N70" i="35" s="1"/>
  <c r="O70" i="35" s="1"/>
  <c r="M162" i="35"/>
  <c r="N162" i="35" s="1"/>
  <c r="O162" i="35" s="1"/>
  <c r="L78" i="35"/>
  <c r="M236" i="35"/>
  <c r="N236" i="35" s="1"/>
  <c r="O236" i="35" s="1"/>
  <c r="M406" i="35"/>
  <c r="N406" i="35" s="1"/>
  <c r="O406" i="35" s="1"/>
  <c r="M254" i="35"/>
  <c r="N254" i="35" s="1"/>
  <c r="O254" i="35" s="1"/>
  <c r="M272" i="35"/>
  <c r="N272" i="35" s="1"/>
  <c r="O272" i="35" s="1"/>
  <c r="L375" i="35"/>
  <c r="M134" i="35"/>
  <c r="N134" i="35" s="1"/>
  <c r="O134" i="35" s="1"/>
  <c r="M430" i="35"/>
  <c r="N430" i="35" s="1"/>
  <c r="O430" i="35" s="1"/>
  <c r="L71" i="35"/>
  <c r="L65" i="35"/>
  <c r="M450" i="35"/>
  <c r="N450" i="35" s="1"/>
  <c r="O450" i="35" s="1"/>
  <c r="L77" i="35"/>
  <c r="M280" i="35"/>
  <c r="N280" i="35" s="1"/>
  <c r="O280" i="35" s="1"/>
  <c r="M210" i="35"/>
  <c r="N210" i="35" s="1"/>
  <c r="O210" i="35" s="1"/>
  <c r="M133" i="35"/>
  <c r="N133" i="35" s="1"/>
  <c r="O133" i="35" s="1"/>
  <c r="M125" i="35"/>
  <c r="N125" i="35" s="1"/>
  <c r="O125" i="35" s="1"/>
  <c r="M121" i="35"/>
  <c r="N121" i="35" s="1"/>
  <c r="O121" i="35" s="1"/>
  <c r="M109" i="35"/>
  <c r="N109" i="35" s="1"/>
  <c r="O109" i="35" s="1"/>
  <c r="M105" i="35"/>
  <c r="N105" i="35" s="1"/>
  <c r="O105" i="35" s="1"/>
  <c r="M93" i="35"/>
  <c r="N93" i="35" s="1"/>
  <c r="O93" i="35" s="1"/>
  <c r="M89" i="35"/>
  <c r="N89" i="35" s="1"/>
  <c r="O89" i="35" s="1"/>
  <c r="M75" i="35"/>
  <c r="N75" i="35" s="1"/>
  <c r="O75" i="35" s="1"/>
  <c r="M454" i="35"/>
  <c r="N454" i="35" s="1"/>
  <c r="O454" i="35" s="1"/>
  <c r="L220" i="35"/>
  <c r="M446" i="35"/>
  <c r="N446" i="35" s="1"/>
  <c r="O446" i="35" s="1"/>
  <c r="M128" i="35"/>
  <c r="N128" i="35" s="1"/>
  <c r="O128" i="35" s="1"/>
  <c r="M124" i="35"/>
  <c r="N124" i="35" s="1"/>
  <c r="O124" i="35" s="1"/>
  <c r="M120" i="35"/>
  <c r="N120" i="35" s="1"/>
  <c r="O120" i="35" s="1"/>
  <c r="M116" i="35"/>
  <c r="N116" i="35" s="1"/>
  <c r="O116" i="35" s="1"/>
  <c r="M112" i="35"/>
  <c r="N112" i="35" s="1"/>
  <c r="O112" i="35" s="1"/>
  <c r="M104" i="35"/>
  <c r="N104" i="35" s="1"/>
  <c r="O104" i="35" s="1"/>
  <c r="M100" i="35"/>
  <c r="N100" i="35" s="1"/>
  <c r="O100" i="35" s="1"/>
  <c r="M88" i="35"/>
  <c r="N88" i="35" s="1"/>
  <c r="O88" i="35" s="1"/>
  <c r="M84" i="35"/>
  <c r="N84" i="35" s="1"/>
  <c r="O84" i="35" s="1"/>
  <c r="L58" i="35"/>
  <c r="L184" i="35"/>
  <c r="L22" i="35"/>
  <c r="M226" i="35"/>
  <c r="N226" i="35" s="1"/>
  <c r="O226" i="35" s="1"/>
  <c r="M424" i="35"/>
  <c r="N424" i="35" s="1"/>
  <c r="O424" i="35" s="1"/>
  <c r="M77" i="35"/>
  <c r="N77" i="35" s="1"/>
  <c r="O77" i="35" s="1"/>
  <c r="M67" i="35"/>
  <c r="N67" i="35" s="1"/>
  <c r="O67" i="35" s="1"/>
  <c r="L346" i="35"/>
  <c r="M224" i="35"/>
  <c r="N224" i="35" s="1"/>
  <c r="O224" i="35" s="1"/>
  <c r="M56" i="35"/>
  <c r="N56" i="35" s="1"/>
  <c r="O56" i="35" s="1"/>
  <c r="L75" i="35"/>
  <c r="M81" i="35"/>
  <c r="N81" i="35" s="1"/>
  <c r="O81" i="35" s="1"/>
  <c r="L73" i="35"/>
  <c r="M214" i="35"/>
  <c r="N214" i="35" s="1"/>
  <c r="O214" i="35" s="1"/>
  <c r="L11" i="35"/>
  <c r="M72" i="35"/>
  <c r="N72" i="35" s="1"/>
  <c r="O72" i="35" s="1"/>
  <c r="M69" i="35"/>
  <c r="N69" i="35" s="1"/>
  <c r="O69" i="35" s="1"/>
  <c r="L256" i="35"/>
  <c r="L276" i="35"/>
  <c r="L222" i="35"/>
  <c r="L79" i="35"/>
  <c r="L288" i="35"/>
  <c r="M80" i="35"/>
  <c r="N80" i="35" s="1"/>
  <c r="O80" i="35" s="1"/>
  <c r="M318" i="35"/>
  <c r="N318" i="35" s="1"/>
  <c r="O318" i="35" s="1"/>
  <c r="L391" i="35"/>
  <c r="M448" i="35"/>
  <c r="N448" i="35" s="1"/>
  <c r="O448" i="35" s="1"/>
  <c r="M127" i="35"/>
  <c r="N127" i="35" s="1"/>
  <c r="O127" i="35" s="1"/>
  <c r="M123" i="35"/>
  <c r="N123" i="35" s="1"/>
  <c r="O123" i="35" s="1"/>
  <c r="M119" i="35"/>
  <c r="N119" i="35" s="1"/>
  <c r="O119" i="35" s="1"/>
  <c r="M115" i="35"/>
  <c r="N115" i="35" s="1"/>
  <c r="O115" i="35" s="1"/>
  <c r="M111" i="35"/>
  <c r="N111" i="35" s="1"/>
  <c r="O111" i="35" s="1"/>
  <c r="M107" i="35"/>
  <c r="N107" i="35" s="1"/>
  <c r="O107" i="35" s="1"/>
  <c r="M103" i="35"/>
  <c r="N103" i="35" s="1"/>
  <c r="O103" i="35" s="1"/>
  <c r="M99" i="35"/>
  <c r="N99" i="35" s="1"/>
  <c r="O99" i="35" s="1"/>
  <c r="M95" i="35"/>
  <c r="N95" i="35" s="1"/>
  <c r="O95" i="35" s="1"/>
  <c r="M91" i="35"/>
  <c r="N91" i="35" s="1"/>
  <c r="O91" i="35" s="1"/>
  <c r="M87" i="35"/>
  <c r="N87" i="35" s="1"/>
  <c r="O87" i="35" s="1"/>
  <c r="M83" i="35"/>
  <c r="N83" i="35" s="1"/>
  <c r="O83" i="35" s="1"/>
  <c r="N46" i="34"/>
  <c r="L446" i="35"/>
  <c r="L81" i="35"/>
  <c r="L76" i="35"/>
  <c r="M310" i="35"/>
  <c r="N310" i="35" s="1"/>
  <c r="O310" i="35" s="1"/>
  <c r="M262" i="35"/>
  <c r="N262" i="35" s="1"/>
  <c r="O262" i="35" s="1"/>
  <c r="M137" i="35"/>
  <c r="N137" i="35" s="1"/>
  <c r="O137" i="35" s="1"/>
  <c r="L503" i="35"/>
  <c r="M282" i="35"/>
  <c r="N282" i="35" s="1"/>
  <c r="O282" i="35" s="1"/>
  <c r="L450" i="35"/>
  <c r="M59" i="35"/>
  <c r="N59" i="35" s="1"/>
  <c r="O59" i="35" s="1"/>
  <c r="M73" i="35"/>
  <c r="N73" i="35" s="1"/>
  <c r="O73" i="35" s="1"/>
  <c r="L270" i="35"/>
  <c r="L128" i="35"/>
  <c r="L124" i="35"/>
  <c r="L120" i="35"/>
  <c r="L116" i="35"/>
  <c r="L112" i="35"/>
  <c r="L108" i="35"/>
  <c r="L104" i="35"/>
  <c r="L100" i="35"/>
  <c r="L96" i="35"/>
  <c r="L92" i="35"/>
  <c r="L88" i="35"/>
  <c r="L84" i="35"/>
  <c r="L125" i="35"/>
  <c r="L121" i="35"/>
  <c r="L117" i="35"/>
  <c r="L113" i="35"/>
  <c r="L109" i="35"/>
  <c r="L105" i="35"/>
  <c r="L101" i="35"/>
  <c r="L97" i="35"/>
  <c r="L93" i="35"/>
  <c r="L196" i="35"/>
  <c r="M234" i="35"/>
  <c r="N234" i="35" s="1"/>
  <c r="O234" i="35" s="1"/>
  <c r="L448" i="35"/>
  <c r="L404" i="35"/>
  <c r="M74" i="35"/>
  <c r="N74" i="35" s="1"/>
  <c r="O74" i="35" s="1"/>
  <c r="M66" i="35"/>
  <c r="N66" i="35" s="1"/>
  <c r="O66" i="35" s="1"/>
  <c r="M156" i="35"/>
  <c r="N156" i="35" s="1"/>
  <c r="O156" i="35" s="1"/>
  <c r="M487" i="35"/>
  <c r="N487" i="35" s="1"/>
  <c r="O487" i="35" s="1"/>
  <c r="L406" i="35"/>
  <c r="L292" i="35"/>
  <c r="M377" i="35"/>
  <c r="N377" i="35" s="1"/>
  <c r="O377" i="35" s="1"/>
  <c r="L302" i="35"/>
  <c r="L242" i="35"/>
  <c r="M375" i="35"/>
  <c r="N375" i="35" s="1"/>
  <c r="O375" i="35" s="1"/>
  <c r="L430" i="35"/>
  <c r="L180" i="35"/>
  <c r="M200" i="35"/>
  <c r="N200" i="35" s="1"/>
  <c r="O200" i="35" s="1"/>
  <c r="L134" i="35"/>
  <c r="M132" i="35"/>
  <c r="N132" i="35" s="1"/>
  <c r="O132" i="35" s="1"/>
  <c r="L495" i="35"/>
  <c r="M367" i="35"/>
  <c r="N367" i="35" s="1"/>
  <c r="O367" i="35" s="1"/>
  <c r="M346" i="35"/>
  <c r="N346" i="35" s="1"/>
  <c r="O346" i="35" s="1"/>
  <c r="L294" i="35"/>
  <c r="M78" i="35"/>
  <c r="N78" i="35" s="1"/>
  <c r="O78" i="35" s="1"/>
  <c r="L338" i="35"/>
  <c r="L300" i="35"/>
  <c r="M216" i="35"/>
  <c r="N216" i="35" s="1"/>
  <c r="O216" i="35" s="1"/>
  <c r="L129" i="35"/>
  <c r="M212" i="35"/>
  <c r="N212" i="35" s="1"/>
  <c r="O212" i="35" s="1"/>
  <c r="L224" i="35"/>
  <c r="M268" i="35"/>
  <c r="N268" i="35" s="1"/>
  <c r="O268" i="35" s="1"/>
  <c r="L408" i="35"/>
  <c r="M140" i="35"/>
  <c r="N140" i="35" s="1"/>
  <c r="O140" i="35" s="1"/>
  <c r="L141" i="35"/>
  <c r="L89" i="35"/>
  <c r="L85" i="35"/>
  <c r="L192" i="35"/>
  <c r="L176" i="35"/>
  <c r="M274" i="35"/>
  <c r="N274" i="35" s="1"/>
  <c r="O274" i="35" s="1"/>
  <c r="L170" i="35"/>
  <c r="L438" i="35"/>
  <c r="M270" i="35"/>
  <c r="N270" i="35" s="1"/>
  <c r="O270" i="35" s="1"/>
  <c r="M146" i="35"/>
  <c r="N146" i="35" s="1"/>
  <c r="O146" i="35" s="1"/>
  <c r="L454" i="35"/>
  <c r="L418" i="35"/>
  <c r="M290" i="35"/>
  <c r="N290" i="35" s="1"/>
  <c r="O290" i="35" s="1"/>
  <c r="L254" i="35"/>
  <c r="M220" i="35"/>
  <c r="N220" i="35" s="1"/>
  <c r="O220" i="35" s="1"/>
  <c r="L139" i="35"/>
  <c r="L131" i="35"/>
  <c r="L136" i="35"/>
  <c r="L150" i="35"/>
  <c r="L206" i="35"/>
  <c r="M198" i="35"/>
  <c r="N198" i="35" s="1"/>
  <c r="O198" i="35" s="1"/>
  <c r="M292" i="35"/>
  <c r="N292" i="35" s="1"/>
  <c r="O292" i="35" s="1"/>
  <c r="M242" i="35"/>
  <c r="N242" i="35" s="1"/>
  <c r="O242" i="35" s="1"/>
  <c r="M306" i="35"/>
  <c r="N306" i="35" s="1"/>
  <c r="O306" i="35" s="1"/>
  <c r="M260" i="35"/>
  <c r="N260" i="35" s="1"/>
  <c r="O260" i="35" s="1"/>
  <c r="L248" i="35"/>
  <c r="L232" i="35"/>
  <c r="M416" i="35"/>
  <c r="N416" i="35" s="1"/>
  <c r="O416" i="35" s="1"/>
  <c r="M326" i="35"/>
  <c r="N326" i="35" s="1"/>
  <c r="O326" i="35" s="1"/>
  <c r="M218" i="35"/>
  <c r="N218" i="35" s="1"/>
  <c r="O218" i="35" s="1"/>
  <c r="M432" i="35"/>
  <c r="N432" i="35" s="1"/>
  <c r="O432" i="35" s="1"/>
  <c r="L377" i="35"/>
  <c r="M312" i="35"/>
  <c r="N312" i="35" s="1"/>
  <c r="O312" i="35" s="1"/>
  <c r="M298" i="35"/>
  <c r="N298" i="35" s="1"/>
  <c r="O298" i="35" s="1"/>
  <c r="L272" i="35"/>
  <c r="L216" i="35"/>
  <c r="L126" i="35"/>
  <c r="L122" i="35"/>
  <c r="L118" i="35"/>
  <c r="L114" i="35"/>
  <c r="L110" i="35"/>
  <c r="L106" i="35"/>
  <c r="L102" i="35"/>
  <c r="L98" i="35"/>
  <c r="L94" i="35"/>
  <c r="L90" i="35"/>
  <c r="L86" i="35"/>
  <c r="L127" i="35"/>
  <c r="L123" i="35"/>
  <c r="L119" i="35"/>
  <c r="L115" i="35"/>
  <c r="L111" i="35"/>
  <c r="L107" i="35"/>
  <c r="L103" i="35"/>
  <c r="L99" i="35"/>
  <c r="L95" i="35"/>
  <c r="L91" i="35"/>
  <c r="L87" i="35"/>
  <c r="L83" i="35"/>
  <c r="M136" i="35"/>
  <c r="N136" i="35" s="1"/>
  <c r="O136" i="35" s="1"/>
  <c r="L326" i="35"/>
  <c r="L218" i="35"/>
  <c r="L416" i="35"/>
  <c r="L432" i="35"/>
  <c r="M338" i="35"/>
  <c r="N338" i="35" s="1"/>
  <c r="O338" i="35" s="1"/>
  <c r="L132" i="35"/>
  <c r="L208" i="35"/>
  <c r="M391" i="35"/>
  <c r="N391" i="35" s="1"/>
  <c r="O391" i="35" s="1"/>
  <c r="L383" i="35"/>
  <c r="L258" i="35"/>
  <c r="M240" i="35"/>
  <c r="N240" i="35" s="1"/>
  <c r="O240" i="35" s="1"/>
  <c r="M404" i="35"/>
  <c r="N404" i="35" s="1"/>
  <c r="O404" i="35" s="1"/>
  <c r="L238" i="35"/>
  <c r="M139" i="35"/>
  <c r="N139" i="35" s="1"/>
  <c r="O139" i="35" s="1"/>
  <c r="M131" i="35"/>
  <c r="N131" i="35" s="1"/>
  <c r="O131" i="35" s="1"/>
  <c r="L314" i="35"/>
  <c r="L278" i="35"/>
  <c r="L290" i="35"/>
  <c r="L312" i="35"/>
  <c r="L135" i="35"/>
  <c r="L188" i="35"/>
  <c r="L172" i="35"/>
  <c r="L479" i="35"/>
  <c r="M202" i="35"/>
  <c r="N202" i="35" s="1"/>
  <c r="O202" i="35" s="1"/>
  <c r="M194" i="35"/>
  <c r="N194" i="35" s="1"/>
  <c r="O194" i="35" s="1"/>
  <c r="M138" i="35"/>
  <c r="N138" i="35" s="1"/>
  <c r="O138" i="35" s="1"/>
  <c r="M130" i="35"/>
  <c r="N130" i="35" s="1"/>
  <c r="O130" i="35" s="1"/>
  <c r="L298" i="35"/>
  <c r="L140" i="35"/>
  <c r="U22" i="34"/>
  <c r="X24" i="34"/>
  <c r="N22" i="34"/>
  <c r="AH22" i="34" s="1"/>
  <c r="X22" i="34"/>
  <c r="Q24" i="34"/>
  <c r="W39" i="34"/>
  <c r="U16" i="34"/>
  <c r="Q16" i="34"/>
  <c r="X16" i="34"/>
  <c r="U18" i="34"/>
  <c r="Q22" i="34"/>
  <c r="W22" i="34"/>
  <c r="U24" i="34"/>
  <c r="T39" i="34"/>
  <c r="X39" i="34"/>
  <c r="U41" i="34"/>
  <c r="M308" i="35"/>
  <c r="N308" i="35" s="1"/>
  <c r="O308" i="35" s="1"/>
  <c r="L308" i="35"/>
  <c r="M182" i="35"/>
  <c r="N182" i="35" s="1"/>
  <c r="O182" i="35" s="1"/>
  <c r="L182" i="35"/>
  <c r="M428" i="35"/>
  <c r="N428" i="35" s="1"/>
  <c r="O428" i="35" s="1"/>
  <c r="L428" i="35"/>
  <c r="M481" i="35"/>
  <c r="N481" i="35" s="1"/>
  <c r="O481" i="35" s="1"/>
  <c r="L399" i="35"/>
  <c r="L367" i="35"/>
  <c r="M314" i="35"/>
  <c r="N314" i="35" s="1"/>
  <c r="O314" i="35" s="1"/>
  <c r="M294" i="35"/>
  <c r="N294" i="35" s="1"/>
  <c r="O294" i="35" s="1"/>
  <c r="M276" i="35"/>
  <c r="N276" i="35" s="1"/>
  <c r="O276" i="35" s="1"/>
  <c r="M228" i="35"/>
  <c r="N228" i="35" s="1"/>
  <c r="O228" i="35" s="1"/>
  <c r="M383" i="35"/>
  <c r="N383" i="35" s="1"/>
  <c r="O383" i="35" s="1"/>
  <c r="L306" i="35"/>
  <c r="M286" i="35"/>
  <c r="N286" i="35" s="1"/>
  <c r="O286" i="35" s="1"/>
  <c r="L286" i="35"/>
  <c r="L260" i="35"/>
  <c r="M250" i="35"/>
  <c r="N250" i="35" s="1"/>
  <c r="O250" i="35" s="1"/>
  <c r="L250" i="35"/>
  <c r="M168" i="35"/>
  <c r="N168" i="35" s="1"/>
  <c r="O168" i="35" s="1"/>
  <c r="L168" i="35"/>
  <c r="M154" i="35"/>
  <c r="N154" i="35" s="1"/>
  <c r="O154" i="35" s="1"/>
  <c r="L154" i="35"/>
  <c r="L274" i="35"/>
  <c r="M258" i="35"/>
  <c r="N258" i="35" s="1"/>
  <c r="O258" i="35" s="1"/>
  <c r="M420" i="35"/>
  <c r="N420" i="35" s="1"/>
  <c r="O420" i="35" s="1"/>
  <c r="L420" i="35"/>
  <c r="L322" i="35"/>
  <c r="M296" i="35"/>
  <c r="N296" i="35" s="1"/>
  <c r="O296" i="35" s="1"/>
  <c r="L296" i="35"/>
  <c r="L268" i="35"/>
  <c r="M238" i="35"/>
  <c r="N238" i="35" s="1"/>
  <c r="O238" i="35" s="1"/>
  <c r="M230" i="35"/>
  <c r="N230" i="35" s="1"/>
  <c r="O230" i="35" s="1"/>
  <c r="L230" i="35"/>
  <c r="M178" i="35"/>
  <c r="N178" i="35" s="1"/>
  <c r="O178" i="35" s="1"/>
  <c r="L178" i="35"/>
  <c r="M444" i="35"/>
  <c r="N444" i="35" s="1"/>
  <c r="O444" i="35" s="1"/>
  <c r="L444" i="35"/>
  <c r="M278" i="35"/>
  <c r="N278" i="35" s="1"/>
  <c r="O278" i="35" s="1"/>
  <c r="L461" i="35"/>
  <c r="M461" i="35"/>
  <c r="N461" i="35" s="1"/>
  <c r="O461" i="35" s="1"/>
  <c r="M164" i="35"/>
  <c r="N164" i="35" s="1"/>
  <c r="O164" i="35" s="1"/>
  <c r="L164" i="35"/>
  <c r="M144" i="35"/>
  <c r="N144" i="35" s="1"/>
  <c r="O144" i="35" s="1"/>
  <c r="L144" i="35"/>
  <c r="M190" i="35"/>
  <c r="N190" i="35" s="1"/>
  <c r="O190" i="35" s="1"/>
  <c r="L190" i="35"/>
  <c r="M436" i="35"/>
  <c r="N436" i="35" s="1"/>
  <c r="O436" i="35" s="1"/>
  <c r="L436" i="35"/>
  <c r="M174" i="35"/>
  <c r="N174" i="35" s="1"/>
  <c r="O174" i="35" s="1"/>
  <c r="L174" i="35"/>
  <c r="M324" i="35"/>
  <c r="N324" i="35" s="1"/>
  <c r="O324" i="35" s="1"/>
  <c r="L324" i="35"/>
  <c r="M304" i="35"/>
  <c r="N304" i="35" s="1"/>
  <c r="O304" i="35" s="1"/>
  <c r="L304" i="35"/>
  <c r="M288" i="35"/>
  <c r="N288" i="35" s="1"/>
  <c r="O288" i="35" s="1"/>
  <c r="M256" i="35"/>
  <c r="N256" i="35" s="1"/>
  <c r="O256" i="35" s="1"/>
  <c r="M248" i="35"/>
  <c r="N248" i="35" s="1"/>
  <c r="O248" i="35" s="1"/>
  <c r="M232" i="35"/>
  <c r="N232" i="35" s="1"/>
  <c r="O232" i="35" s="1"/>
  <c r="M320" i="35"/>
  <c r="N320" i="35" s="1"/>
  <c r="O320" i="35" s="1"/>
  <c r="L320" i="35"/>
  <c r="M266" i="35"/>
  <c r="N266" i="35" s="1"/>
  <c r="O266" i="35" s="1"/>
  <c r="L266" i="35"/>
  <c r="M160" i="35"/>
  <c r="N160" i="35" s="1"/>
  <c r="O160" i="35" s="1"/>
  <c r="L160" i="35"/>
  <c r="L240" i="35"/>
  <c r="M152" i="35"/>
  <c r="N152" i="35" s="1"/>
  <c r="O152" i="35" s="1"/>
  <c r="L152" i="35"/>
  <c r="M186" i="35"/>
  <c r="N186" i="35" s="1"/>
  <c r="O186" i="35" s="1"/>
  <c r="L186" i="35"/>
  <c r="M412" i="35"/>
  <c r="N412" i="35" s="1"/>
  <c r="O412" i="35" s="1"/>
  <c r="L412" i="35"/>
  <c r="L318" i="35"/>
  <c r="M222" i="35"/>
  <c r="N222" i="35" s="1"/>
  <c r="O222" i="35" s="1"/>
  <c r="L477" i="35"/>
  <c r="M477" i="35"/>
  <c r="N477" i="35" s="1"/>
  <c r="O477" i="35" s="1"/>
  <c r="L475" i="35"/>
  <c r="M475" i="35"/>
  <c r="N475" i="35" s="1"/>
  <c r="O475" i="35" s="1"/>
  <c r="L506" i="35"/>
  <c r="M506" i="35"/>
  <c r="N506" i="35" s="1"/>
  <c r="O506" i="35" s="1"/>
  <c r="L445" i="35"/>
  <c r="M445" i="35"/>
  <c r="N445" i="35" s="1"/>
  <c r="O445" i="35" s="1"/>
  <c r="M366" i="35"/>
  <c r="N366" i="35" s="1"/>
  <c r="O366" i="35" s="1"/>
  <c r="L366" i="35"/>
  <c r="L474" i="35"/>
  <c r="M474" i="35"/>
  <c r="N474" i="35" s="1"/>
  <c r="O474" i="35" s="1"/>
  <c r="L355" i="35"/>
  <c r="M355" i="35"/>
  <c r="N355" i="35" s="1"/>
  <c r="O355" i="35" s="1"/>
  <c r="M329" i="35"/>
  <c r="N329" i="35" s="1"/>
  <c r="O329" i="35" s="1"/>
  <c r="L329" i="35"/>
  <c r="M439" i="35"/>
  <c r="N439" i="35" s="1"/>
  <c r="O439" i="35" s="1"/>
  <c r="L439" i="35"/>
  <c r="L373" i="35"/>
  <c r="M373" i="35"/>
  <c r="N373" i="35" s="1"/>
  <c r="O373" i="35" s="1"/>
  <c r="M364" i="35"/>
  <c r="N364" i="35" s="1"/>
  <c r="O364" i="35" s="1"/>
  <c r="L364" i="35"/>
  <c r="L386" i="35"/>
  <c r="M386" i="35"/>
  <c r="N386" i="35" s="1"/>
  <c r="O386" i="35" s="1"/>
  <c r="M347" i="35"/>
  <c r="N347" i="35" s="1"/>
  <c r="O347" i="35" s="1"/>
  <c r="L347" i="35"/>
  <c r="L389" i="35"/>
  <c r="M389" i="35"/>
  <c r="N389" i="35" s="1"/>
  <c r="O389" i="35" s="1"/>
  <c r="L363" i="35"/>
  <c r="M363" i="35"/>
  <c r="N363" i="35" s="1"/>
  <c r="O363" i="35" s="1"/>
  <c r="M494" i="35"/>
  <c r="N494" i="35" s="1"/>
  <c r="O494" i="35" s="1"/>
  <c r="L494" i="35"/>
  <c r="M492" i="35"/>
  <c r="N492" i="35" s="1"/>
  <c r="O492" i="35" s="1"/>
  <c r="L492" i="35"/>
  <c r="L482" i="35"/>
  <c r="M482" i="35"/>
  <c r="N482" i="35" s="1"/>
  <c r="O482" i="35" s="1"/>
  <c r="M472" i="35"/>
  <c r="N472" i="35" s="1"/>
  <c r="O472" i="35" s="1"/>
  <c r="L472" i="35"/>
  <c r="L465" i="35"/>
  <c r="M465" i="35"/>
  <c r="N465" i="35" s="1"/>
  <c r="O465" i="35" s="1"/>
  <c r="L498" i="35"/>
  <c r="M498" i="35"/>
  <c r="N498" i="35" s="1"/>
  <c r="O498" i="35" s="1"/>
  <c r="M451" i="35"/>
  <c r="N451" i="35" s="1"/>
  <c r="O451" i="35" s="1"/>
  <c r="L451" i="35"/>
  <c r="L433" i="35"/>
  <c r="M433" i="35"/>
  <c r="N433" i="35" s="1"/>
  <c r="O433" i="35" s="1"/>
  <c r="L403" i="35"/>
  <c r="M403" i="35"/>
  <c r="N403" i="35" s="1"/>
  <c r="O403" i="35" s="1"/>
  <c r="L467" i="35"/>
  <c r="M467" i="35"/>
  <c r="N467" i="35" s="1"/>
  <c r="O467" i="35" s="1"/>
  <c r="L429" i="35"/>
  <c r="M429" i="35"/>
  <c r="N429" i="35" s="1"/>
  <c r="O429" i="35" s="1"/>
  <c r="L400" i="35"/>
  <c r="M400" i="35"/>
  <c r="N400" i="35" s="1"/>
  <c r="O400" i="35" s="1"/>
  <c r="M374" i="35"/>
  <c r="N374" i="35" s="1"/>
  <c r="O374" i="35" s="1"/>
  <c r="L374" i="35"/>
  <c r="M476" i="35"/>
  <c r="N476" i="35" s="1"/>
  <c r="O476" i="35" s="1"/>
  <c r="L476" i="35"/>
  <c r="L464" i="35"/>
  <c r="L459" i="35"/>
  <c r="M459" i="35"/>
  <c r="N459" i="35" s="1"/>
  <c r="O459" i="35" s="1"/>
  <c r="M431" i="35"/>
  <c r="N431" i="35" s="1"/>
  <c r="O431" i="35" s="1"/>
  <c r="L431" i="35"/>
  <c r="M388" i="35"/>
  <c r="N388" i="35" s="1"/>
  <c r="O388" i="35" s="1"/>
  <c r="L388" i="35"/>
  <c r="L378" i="35"/>
  <c r="M378" i="35"/>
  <c r="N378" i="35" s="1"/>
  <c r="O378" i="35" s="1"/>
  <c r="M368" i="35"/>
  <c r="N368" i="35" s="1"/>
  <c r="O368" i="35" s="1"/>
  <c r="L368" i="35"/>
  <c r="L337" i="35"/>
  <c r="M337" i="35"/>
  <c r="N337" i="35" s="1"/>
  <c r="O337" i="35" s="1"/>
  <c r="L402" i="35"/>
  <c r="M402" i="35"/>
  <c r="N402" i="35" s="1"/>
  <c r="O402" i="35" s="1"/>
  <c r="M392" i="35"/>
  <c r="N392" i="35" s="1"/>
  <c r="O392" i="35" s="1"/>
  <c r="L392" i="35"/>
  <c r="L352" i="35"/>
  <c r="M352" i="35"/>
  <c r="N352" i="35" s="1"/>
  <c r="O352" i="35" s="1"/>
  <c r="M480" i="35"/>
  <c r="N480" i="35" s="1"/>
  <c r="O480" i="35" s="1"/>
  <c r="L480" i="35"/>
  <c r="M456" i="35"/>
  <c r="N456" i="35" s="1"/>
  <c r="O456" i="35" s="1"/>
  <c r="L437" i="35"/>
  <c r="M437" i="35"/>
  <c r="N437" i="35" s="1"/>
  <c r="O437" i="35" s="1"/>
  <c r="L371" i="35"/>
  <c r="M371" i="35"/>
  <c r="N371" i="35" s="1"/>
  <c r="O371" i="35" s="1"/>
  <c r="L335" i="35"/>
  <c r="M335" i="35"/>
  <c r="N335" i="35" s="1"/>
  <c r="O335" i="35" s="1"/>
  <c r="M325" i="35"/>
  <c r="N325" i="35" s="1"/>
  <c r="O325" i="35" s="1"/>
  <c r="L325" i="35"/>
  <c r="M317" i="35"/>
  <c r="N317" i="35" s="1"/>
  <c r="O317" i="35" s="1"/>
  <c r="L317" i="35"/>
  <c r="L309" i="35"/>
  <c r="M309" i="35"/>
  <c r="N309" i="35" s="1"/>
  <c r="O309" i="35" s="1"/>
  <c r="M301" i="35"/>
  <c r="N301" i="35" s="1"/>
  <c r="O301" i="35" s="1"/>
  <c r="L301" i="35"/>
  <c r="M293" i="35"/>
  <c r="N293" i="35" s="1"/>
  <c r="O293" i="35" s="1"/>
  <c r="L293" i="35"/>
  <c r="L497" i="35"/>
  <c r="M497" i="35"/>
  <c r="N497" i="35" s="1"/>
  <c r="O497" i="35" s="1"/>
  <c r="M303" i="35"/>
  <c r="N303" i="35" s="1"/>
  <c r="O303" i="35" s="1"/>
  <c r="L303" i="35"/>
  <c r="M289" i="35"/>
  <c r="N289" i="35" s="1"/>
  <c r="O289" i="35" s="1"/>
  <c r="L289" i="35"/>
  <c r="M281" i="35"/>
  <c r="N281" i="35" s="1"/>
  <c r="O281" i="35" s="1"/>
  <c r="L281" i="35"/>
  <c r="M273" i="35"/>
  <c r="N273" i="35" s="1"/>
  <c r="O273" i="35" s="1"/>
  <c r="L273" i="35"/>
  <c r="M265" i="35"/>
  <c r="N265" i="35" s="1"/>
  <c r="O265" i="35" s="1"/>
  <c r="L265" i="35"/>
  <c r="M257" i="35"/>
  <c r="N257" i="35" s="1"/>
  <c r="O257" i="35" s="1"/>
  <c r="L257" i="35"/>
  <c r="M249" i="35"/>
  <c r="N249" i="35" s="1"/>
  <c r="O249" i="35" s="1"/>
  <c r="L249" i="35"/>
  <c r="M241" i="35"/>
  <c r="N241" i="35" s="1"/>
  <c r="O241" i="35" s="1"/>
  <c r="L241" i="35"/>
  <c r="M233" i="35"/>
  <c r="N233" i="35" s="1"/>
  <c r="O233" i="35" s="1"/>
  <c r="L233" i="35"/>
  <c r="M225" i="35"/>
  <c r="N225" i="35" s="1"/>
  <c r="O225" i="35" s="1"/>
  <c r="L225" i="35"/>
  <c r="M217" i="35"/>
  <c r="N217" i="35" s="1"/>
  <c r="O217" i="35" s="1"/>
  <c r="L217" i="35"/>
  <c r="L370" i="35"/>
  <c r="M370" i="35"/>
  <c r="N370" i="35" s="1"/>
  <c r="O370" i="35" s="1"/>
  <c r="M351" i="35"/>
  <c r="N351" i="35" s="1"/>
  <c r="O351" i="35" s="1"/>
  <c r="L351" i="35"/>
  <c r="M319" i="35"/>
  <c r="N319" i="35" s="1"/>
  <c r="O319" i="35" s="1"/>
  <c r="L319" i="35"/>
  <c r="L328" i="35"/>
  <c r="M328" i="35"/>
  <c r="N328" i="35" s="1"/>
  <c r="O328" i="35" s="1"/>
  <c r="M299" i="35"/>
  <c r="N299" i="35" s="1"/>
  <c r="O299" i="35" s="1"/>
  <c r="L299" i="35"/>
  <c r="L287" i="35"/>
  <c r="M287" i="35"/>
  <c r="N287" i="35" s="1"/>
  <c r="O287" i="35" s="1"/>
  <c r="L279" i="35"/>
  <c r="M279" i="35"/>
  <c r="N279" i="35" s="1"/>
  <c r="O279" i="35" s="1"/>
  <c r="L271" i="35"/>
  <c r="M271" i="35"/>
  <c r="N271" i="35" s="1"/>
  <c r="O271" i="35" s="1"/>
  <c r="L263" i="35"/>
  <c r="M263" i="35"/>
  <c r="N263" i="35" s="1"/>
  <c r="O263" i="35" s="1"/>
  <c r="L255" i="35"/>
  <c r="M255" i="35"/>
  <c r="N255" i="35" s="1"/>
  <c r="O255" i="35" s="1"/>
  <c r="L247" i="35"/>
  <c r="M247" i="35"/>
  <c r="N247" i="35" s="1"/>
  <c r="O247" i="35" s="1"/>
  <c r="L239" i="35"/>
  <c r="M239" i="35"/>
  <c r="N239" i="35" s="1"/>
  <c r="O239" i="35" s="1"/>
  <c r="L231" i="35"/>
  <c r="M231" i="35"/>
  <c r="N231" i="35" s="1"/>
  <c r="O231" i="35" s="1"/>
  <c r="L223" i="35"/>
  <c r="M223" i="35"/>
  <c r="N223" i="35" s="1"/>
  <c r="O223" i="35" s="1"/>
  <c r="L209" i="35"/>
  <c r="M209" i="35"/>
  <c r="N209" i="35" s="1"/>
  <c r="O209" i="35" s="1"/>
  <c r="L155" i="35"/>
  <c r="M155" i="35"/>
  <c r="N155" i="35" s="1"/>
  <c r="O155" i="35" s="1"/>
  <c r="L195" i="35"/>
  <c r="M195" i="35"/>
  <c r="N195" i="35" s="1"/>
  <c r="O195" i="35" s="1"/>
  <c r="L151" i="35"/>
  <c r="M151" i="35"/>
  <c r="N151" i="35" s="1"/>
  <c r="O151" i="35" s="1"/>
  <c r="M441" i="35"/>
  <c r="N441" i="35" s="1"/>
  <c r="O441" i="35" s="1"/>
  <c r="L441" i="35"/>
  <c r="M311" i="35"/>
  <c r="N311" i="35" s="1"/>
  <c r="O311" i="35" s="1"/>
  <c r="L311" i="35"/>
  <c r="L205" i="35"/>
  <c r="M205" i="35"/>
  <c r="N205" i="35" s="1"/>
  <c r="O205" i="35" s="1"/>
  <c r="L169" i="35"/>
  <c r="M169" i="35"/>
  <c r="N169" i="35" s="1"/>
  <c r="O169" i="35" s="1"/>
  <c r="L161" i="35"/>
  <c r="M161" i="35"/>
  <c r="N161" i="35" s="1"/>
  <c r="O161" i="35" s="1"/>
  <c r="L149" i="35"/>
  <c r="M149" i="35"/>
  <c r="N149" i="35" s="1"/>
  <c r="O149" i="35" s="1"/>
  <c r="M147" i="35"/>
  <c r="N147" i="35" s="1"/>
  <c r="O147" i="35" s="1"/>
  <c r="L147" i="35"/>
  <c r="L340" i="35"/>
  <c r="M340" i="35"/>
  <c r="N340" i="35" s="1"/>
  <c r="O340" i="35" s="1"/>
  <c r="L203" i="35"/>
  <c r="M203" i="35"/>
  <c r="N203" i="35" s="1"/>
  <c r="O203" i="35" s="1"/>
  <c r="L181" i="35"/>
  <c r="M181" i="35"/>
  <c r="N181" i="35" s="1"/>
  <c r="O181" i="35" s="1"/>
  <c r="L163" i="35"/>
  <c r="M163" i="35"/>
  <c r="N163" i="35" s="1"/>
  <c r="O163" i="35" s="1"/>
  <c r="L148" i="35"/>
  <c r="L486" i="35"/>
  <c r="M486" i="35"/>
  <c r="N486" i="35" s="1"/>
  <c r="O486" i="35" s="1"/>
  <c r="L449" i="35"/>
  <c r="M449" i="35"/>
  <c r="N449" i="35" s="1"/>
  <c r="O449" i="35" s="1"/>
  <c r="M411" i="35"/>
  <c r="N411" i="35" s="1"/>
  <c r="O411" i="35" s="1"/>
  <c r="L411" i="35"/>
  <c r="M398" i="35"/>
  <c r="N398" i="35" s="1"/>
  <c r="O398" i="35" s="1"/>
  <c r="L398" i="35"/>
  <c r="M415" i="35"/>
  <c r="N415" i="35" s="1"/>
  <c r="O415" i="35" s="1"/>
  <c r="L415" i="35"/>
  <c r="L463" i="35"/>
  <c r="M463" i="35"/>
  <c r="N463" i="35" s="1"/>
  <c r="O463" i="35" s="1"/>
  <c r="L333" i="35"/>
  <c r="M333" i="35"/>
  <c r="N333" i="35" s="1"/>
  <c r="O333" i="35" s="1"/>
  <c r="L191" i="35"/>
  <c r="M191" i="35"/>
  <c r="N191" i="35" s="1"/>
  <c r="O191" i="35" s="1"/>
  <c r="L183" i="35"/>
  <c r="M183" i="35"/>
  <c r="N183" i="35" s="1"/>
  <c r="O183" i="35" s="1"/>
  <c r="L165" i="35"/>
  <c r="M165" i="35"/>
  <c r="N165" i="35" s="1"/>
  <c r="O165" i="35" s="1"/>
  <c r="L453" i="35"/>
  <c r="M453" i="35"/>
  <c r="N453" i="35" s="1"/>
  <c r="O453" i="35" s="1"/>
  <c r="L193" i="35"/>
  <c r="M193" i="35"/>
  <c r="N193" i="35" s="1"/>
  <c r="O193" i="35" s="1"/>
  <c r="L177" i="35"/>
  <c r="M177" i="35"/>
  <c r="N177" i="35" s="1"/>
  <c r="O177" i="35" s="1"/>
  <c r="L159" i="35"/>
  <c r="M159" i="35"/>
  <c r="N159" i="35" s="1"/>
  <c r="O159" i="35" s="1"/>
  <c r="L382" i="35"/>
  <c r="M382" i="35"/>
  <c r="N382" i="35" s="1"/>
  <c r="O382" i="35" s="1"/>
  <c r="M488" i="35"/>
  <c r="N488" i="35" s="1"/>
  <c r="O488" i="35" s="1"/>
  <c r="L488" i="35"/>
  <c r="M462" i="35"/>
  <c r="N462" i="35" s="1"/>
  <c r="O462" i="35" s="1"/>
  <c r="L462" i="35"/>
  <c r="M447" i="35"/>
  <c r="N447" i="35" s="1"/>
  <c r="O447" i="35" s="1"/>
  <c r="L447" i="35"/>
  <c r="L397" i="35"/>
  <c r="M397" i="35"/>
  <c r="N397" i="35" s="1"/>
  <c r="O397" i="35" s="1"/>
  <c r="M356" i="35"/>
  <c r="N356" i="35" s="1"/>
  <c r="O356" i="35" s="1"/>
  <c r="L356" i="35"/>
  <c r="M345" i="35"/>
  <c r="N345" i="35" s="1"/>
  <c r="O345" i="35" s="1"/>
  <c r="L345" i="35"/>
  <c r="M409" i="35"/>
  <c r="N409" i="35" s="1"/>
  <c r="O409" i="35" s="1"/>
  <c r="L409" i="35"/>
  <c r="L381" i="35"/>
  <c r="M381" i="35"/>
  <c r="N381" i="35" s="1"/>
  <c r="O381" i="35" s="1"/>
  <c r="L342" i="35"/>
  <c r="M342" i="35"/>
  <c r="N342" i="35" s="1"/>
  <c r="O342" i="35" s="1"/>
  <c r="L483" i="35"/>
  <c r="M483" i="35"/>
  <c r="N483" i="35" s="1"/>
  <c r="O483" i="35" s="1"/>
  <c r="L395" i="35"/>
  <c r="M395" i="35"/>
  <c r="N395" i="35" s="1"/>
  <c r="O395" i="35" s="1"/>
  <c r="L357" i="35"/>
  <c r="M357" i="35"/>
  <c r="N357" i="35" s="1"/>
  <c r="O357" i="35" s="1"/>
  <c r="L344" i="35"/>
  <c r="M344" i="35"/>
  <c r="N344" i="35" s="1"/>
  <c r="O344" i="35" s="1"/>
  <c r="M460" i="35"/>
  <c r="N460" i="35" s="1"/>
  <c r="O460" i="35" s="1"/>
  <c r="M339" i="35"/>
  <c r="N339" i="35" s="1"/>
  <c r="O339" i="35" s="1"/>
  <c r="L339" i="35"/>
  <c r="M396" i="35"/>
  <c r="N396" i="35" s="1"/>
  <c r="O396" i="35" s="1"/>
  <c r="L396" i="35"/>
  <c r="M372" i="35"/>
  <c r="N372" i="35" s="1"/>
  <c r="O372" i="35" s="1"/>
  <c r="L372" i="35"/>
  <c r="L336" i="35"/>
  <c r="M336" i="35"/>
  <c r="N336" i="35" s="1"/>
  <c r="O336" i="35" s="1"/>
  <c r="L369" i="35"/>
  <c r="M369" i="35"/>
  <c r="N369" i="35" s="1"/>
  <c r="O369" i="35" s="1"/>
  <c r="M331" i="35"/>
  <c r="N331" i="35" s="1"/>
  <c r="O331" i="35" s="1"/>
  <c r="L331" i="35"/>
  <c r="L211" i="35"/>
  <c r="M211" i="35"/>
  <c r="N211" i="35" s="1"/>
  <c r="O211" i="35" s="1"/>
  <c r="L201" i="35"/>
  <c r="M201" i="35"/>
  <c r="N201" i="35" s="1"/>
  <c r="O201" i="35" s="1"/>
  <c r="L207" i="35"/>
  <c r="M207" i="35"/>
  <c r="N207" i="35" s="1"/>
  <c r="O207" i="35" s="1"/>
  <c r="L197" i="35"/>
  <c r="M197" i="35"/>
  <c r="N197" i="35" s="1"/>
  <c r="O197" i="35" s="1"/>
  <c r="L185" i="35"/>
  <c r="M185" i="35"/>
  <c r="N185" i="35" s="1"/>
  <c r="O185" i="35" s="1"/>
  <c r="L167" i="35"/>
  <c r="M167" i="35"/>
  <c r="N167" i="35" s="1"/>
  <c r="O167" i="35" s="1"/>
  <c r="L157" i="35"/>
  <c r="M157" i="35"/>
  <c r="N157" i="35" s="1"/>
  <c r="O157" i="35" s="1"/>
  <c r="M323" i="35"/>
  <c r="N323" i="35" s="1"/>
  <c r="O323" i="35" s="1"/>
  <c r="L323" i="35"/>
  <c r="M145" i="35"/>
  <c r="N145" i="35" s="1"/>
  <c r="O145" i="35" s="1"/>
  <c r="L145" i="35"/>
  <c r="M376" i="35"/>
  <c r="N376" i="35" s="1"/>
  <c r="O376" i="35" s="1"/>
  <c r="L376" i="35"/>
  <c r="M504" i="35"/>
  <c r="N504" i="35" s="1"/>
  <c r="O504" i="35" s="1"/>
  <c r="L504" i="35"/>
  <c r="M343" i="35"/>
  <c r="N343" i="35" s="1"/>
  <c r="O343" i="35" s="1"/>
  <c r="L343" i="35"/>
  <c r="L466" i="35"/>
  <c r="M466" i="35"/>
  <c r="N466" i="35" s="1"/>
  <c r="O466" i="35" s="1"/>
  <c r="M425" i="35"/>
  <c r="N425" i="35" s="1"/>
  <c r="O425" i="35" s="1"/>
  <c r="L425" i="35"/>
  <c r="L458" i="35"/>
  <c r="M458" i="35"/>
  <c r="N458" i="35" s="1"/>
  <c r="O458" i="35" s="1"/>
  <c r="M407" i="35"/>
  <c r="N407" i="35" s="1"/>
  <c r="O407" i="35" s="1"/>
  <c r="L407" i="35"/>
  <c r="M327" i="35"/>
  <c r="N327" i="35" s="1"/>
  <c r="O327" i="35" s="1"/>
  <c r="L327" i="35"/>
  <c r="L394" i="35"/>
  <c r="M394" i="35"/>
  <c r="N394" i="35" s="1"/>
  <c r="O394" i="35" s="1"/>
  <c r="L393" i="35"/>
  <c r="M393" i="35"/>
  <c r="N393" i="35" s="1"/>
  <c r="O393" i="35" s="1"/>
  <c r="L215" i="35"/>
  <c r="M215" i="35"/>
  <c r="N215" i="35" s="1"/>
  <c r="O215" i="35" s="1"/>
  <c r="L175" i="35"/>
  <c r="M175" i="35"/>
  <c r="N175" i="35" s="1"/>
  <c r="O175" i="35" s="1"/>
  <c r="M360" i="35"/>
  <c r="N360" i="35" s="1"/>
  <c r="O360" i="35" s="1"/>
  <c r="L360" i="35"/>
  <c r="M502" i="35"/>
  <c r="N502" i="35" s="1"/>
  <c r="O502" i="35" s="1"/>
  <c r="L502" i="35"/>
  <c r="M470" i="35"/>
  <c r="N470" i="35" s="1"/>
  <c r="O470" i="35" s="1"/>
  <c r="L470" i="35"/>
  <c r="L501" i="35"/>
  <c r="M501" i="35"/>
  <c r="N501" i="35" s="1"/>
  <c r="O501" i="35" s="1"/>
  <c r="M496" i="35"/>
  <c r="N496" i="35" s="1"/>
  <c r="O496" i="35" s="1"/>
  <c r="L496" i="35"/>
  <c r="L485" i="35"/>
  <c r="M485" i="35"/>
  <c r="N485" i="35" s="1"/>
  <c r="O485" i="35" s="1"/>
  <c r="L473" i="35"/>
  <c r="M473" i="35"/>
  <c r="N473" i="35" s="1"/>
  <c r="O473" i="35" s="1"/>
  <c r="L457" i="35"/>
  <c r="M457" i="35"/>
  <c r="N457" i="35" s="1"/>
  <c r="O457" i="35" s="1"/>
  <c r="M435" i="35"/>
  <c r="N435" i="35" s="1"/>
  <c r="O435" i="35" s="1"/>
  <c r="L435" i="35"/>
  <c r="L417" i="35"/>
  <c r="M417" i="35"/>
  <c r="N417" i="35" s="1"/>
  <c r="O417" i="35" s="1"/>
  <c r="L484" i="35"/>
  <c r="M484" i="35"/>
  <c r="N484" i="35" s="1"/>
  <c r="O484" i="35" s="1"/>
  <c r="M443" i="35"/>
  <c r="N443" i="35" s="1"/>
  <c r="O443" i="35" s="1"/>
  <c r="L443" i="35"/>
  <c r="L413" i="35"/>
  <c r="M413" i="35"/>
  <c r="N413" i="35" s="1"/>
  <c r="O413" i="35" s="1"/>
  <c r="M478" i="35"/>
  <c r="N478" i="35" s="1"/>
  <c r="O478" i="35" s="1"/>
  <c r="L478" i="35"/>
  <c r="L491" i="35"/>
  <c r="M491" i="35"/>
  <c r="N491" i="35" s="1"/>
  <c r="O491" i="35" s="1"/>
  <c r="L469" i="35"/>
  <c r="M469" i="35"/>
  <c r="N469" i="35" s="1"/>
  <c r="O469" i="35" s="1"/>
  <c r="L505" i="35"/>
  <c r="M505" i="35"/>
  <c r="N505" i="35" s="1"/>
  <c r="O505" i="35" s="1"/>
  <c r="M468" i="35"/>
  <c r="N468" i="35" s="1"/>
  <c r="O468" i="35" s="1"/>
  <c r="L468" i="35"/>
  <c r="M500" i="35"/>
  <c r="N500" i="35" s="1"/>
  <c r="O500" i="35" s="1"/>
  <c r="L500" i="35"/>
  <c r="M419" i="35"/>
  <c r="N419" i="35" s="1"/>
  <c r="O419" i="35" s="1"/>
  <c r="L419" i="35"/>
  <c r="L490" i="35"/>
  <c r="M490" i="35"/>
  <c r="N490" i="35" s="1"/>
  <c r="O490" i="35" s="1"/>
  <c r="M427" i="35"/>
  <c r="N427" i="35" s="1"/>
  <c r="O427" i="35" s="1"/>
  <c r="L427" i="35"/>
  <c r="M401" i="35"/>
  <c r="N401" i="35" s="1"/>
  <c r="O401" i="35" s="1"/>
  <c r="L401" i="35"/>
  <c r="M390" i="35"/>
  <c r="N390" i="35" s="1"/>
  <c r="O390" i="35" s="1"/>
  <c r="L390" i="35"/>
  <c r="L358" i="35"/>
  <c r="M358" i="35"/>
  <c r="N358" i="35" s="1"/>
  <c r="O358" i="35" s="1"/>
  <c r="L387" i="35"/>
  <c r="M387" i="35"/>
  <c r="N387" i="35" s="1"/>
  <c r="O387" i="35" s="1"/>
  <c r="L365" i="35"/>
  <c r="M365" i="35"/>
  <c r="N365" i="35" s="1"/>
  <c r="O365" i="35" s="1"/>
  <c r="M353" i="35"/>
  <c r="N353" i="35" s="1"/>
  <c r="O353" i="35" s="1"/>
  <c r="L353" i="35"/>
  <c r="L499" i="35"/>
  <c r="M499" i="35"/>
  <c r="N499" i="35" s="1"/>
  <c r="O499" i="35" s="1"/>
  <c r="L421" i="35"/>
  <c r="M421" i="35"/>
  <c r="N421" i="35" s="1"/>
  <c r="O421" i="35" s="1"/>
  <c r="L361" i="35"/>
  <c r="M361" i="35"/>
  <c r="N361" i="35" s="1"/>
  <c r="O361" i="35" s="1"/>
  <c r="L493" i="35"/>
  <c r="M493" i="35"/>
  <c r="N493" i="35" s="1"/>
  <c r="O493" i="35" s="1"/>
  <c r="L379" i="35"/>
  <c r="M379" i="35"/>
  <c r="N379" i="35" s="1"/>
  <c r="O379" i="35" s="1"/>
  <c r="L362" i="35"/>
  <c r="M362" i="35"/>
  <c r="N362" i="35" s="1"/>
  <c r="O362" i="35" s="1"/>
  <c r="L334" i="35"/>
  <c r="M334" i="35"/>
  <c r="N334" i="35" s="1"/>
  <c r="O334" i="35" s="1"/>
  <c r="L321" i="35"/>
  <c r="M321" i="35"/>
  <c r="N321" i="35" s="1"/>
  <c r="O321" i="35" s="1"/>
  <c r="M313" i="35"/>
  <c r="N313" i="35" s="1"/>
  <c r="O313" i="35" s="1"/>
  <c r="L313" i="35"/>
  <c r="M305" i="35"/>
  <c r="N305" i="35" s="1"/>
  <c r="O305" i="35" s="1"/>
  <c r="L305" i="35"/>
  <c r="M297" i="35"/>
  <c r="N297" i="35" s="1"/>
  <c r="O297" i="35" s="1"/>
  <c r="L297" i="35"/>
  <c r="L349" i="35"/>
  <c r="M349" i="35"/>
  <c r="N349" i="35" s="1"/>
  <c r="O349" i="35" s="1"/>
  <c r="M315" i="35"/>
  <c r="N315" i="35" s="1"/>
  <c r="O315" i="35" s="1"/>
  <c r="L315" i="35"/>
  <c r="M295" i="35"/>
  <c r="N295" i="35" s="1"/>
  <c r="O295" i="35" s="1"/>
  <c r="L295" i="35"/>
  <c r="M285" i="35"/>
  <c r="N285" i="35" s="1"/>
  <c r="O285" i="35" s="1"/>
  <c r="L285" i="35"/>
  <c r="M277" i="35"/>
  <c r="N277" i="35" s="1"/>
  <c r="O277" i="35" s="1"/>
  <c r="L277" i="35"/>
  <c r="M269" i="35"/>
  <c r="N269" i="35" s="1"/>
  <c r="O269" i="35" s="1"/>
  <c r="L269" i="35"/>
  <c r="M261" i="35"/>
  <c r="N261" i="35" s="1"/>
  <c r="O261" i="35" s="1"/>
  <c r="L261" i="35"/>
  <c r="M253" i="35"/>
  <c r="N253" i="35" s="1"/>
  <c r="O253" i="35" s="1"/>
  <c r="L253" i="35"/>
  <c r="M245" i="35"/>
  <c r="N245" i="35" s="1"/>
  <c r="O245" i="35" s="1"/>
  <c r="L245" i="35"/>
  <c r="M237" i="35"/>
  <c r="N237" i="35" s="1"/>
  <c r="O237" i="35" s="1"/>
  <c r="L237" i="35"/>
  <c r="M229" i="35"/>
  <c r="N229" i="35" s="1"/>
  <c r="O229" i="35" s="1"/>
  <c r="L229" i="35"/>
  <c r="M221" i="35"/>
  <c r="N221" i="35" s="1"/>
  <c r="O221" i="35" s="1"/>
  <c r="L221" i="35"/>
  <c r="L405" i="35"/>
  <c r="M405" i="35"/>
  <c r="N405" i="35" s="1"/>
  <c r="O405" i="35" s="1"/>
  <c r="L380" i="35"/>
  <c r="M380" i="35"/>
  <c r="N380" i="35" s="1"/>
  <c r="O380" i="35" s="1"/>
  <c r="L341" i="35"/>
  <c r="M341" i="35"/>
  <c r="N341" i="35" s="1"/>
  <c r="O341" i="35" s="1"/>
  <c r="M384" i="35"/>
  <c r="N384" i="35" s="1"/>
  <c r="O384" i="35" s="1"/>
  <c r="L384" i="35"/>
  <c r="L348" i="35"/>
  <c r="M348" i="35"/>
  <c r="N348" i="35" s="1"/>
  <c r="O348" i="35" s="1"/>
  <c r="M307" i="35"/>
  <c r="N307" i="35" s="1"/>
  <c r="O307" i="35" s="1"/>
  <c r="L307" i="35"/>
  <c r="M291" i="35"/>
  <c r="N291" i="35" s="1"/>
  <c r="O291" i="35" s="1"/>
  <c r="L291" i="35"/>
  <c r="L283" i="35"/>
  <c r="M283" i="35"/>
  <c r="N283" i="35" s="1"/>
  <c r="O283" i="35" s="1"/>
  <c r="L275" i="35"/>
  <c r="M275" i="35"/>
  <c r="N275" i="35" s="1"/>
  <c r="O275" i="35" s="1"/>
  <c r="L267" i="35"/>
  <c r="M267" i="35"/>
  <c r="N267" i="35" s="1"/>
  <c r="O267" i="35" s="1"/>
  <c r="L259" i="35"/>
  <c r="M259" i="35"/>
  <c r="N259" i="35" s="1"/>
  <c r="O259" i="35" s="1"/>
  <c r="L251" i="35"/>
  <c r="M251" i="35"/>
  <c r="N251" i="35" s="1"/>
  <c r="O251" i="35" s="1"/>
  <c r="L243" i="35"/>
  <c r="M243" i="35"/>
  <c r="N243" i="35" s="1"/>
  <c r="O243" i="35" s="1"/>
  <c r="L235" i="35"/>
  <c r="M235" i="35"/>
  <c r="N235" i="35" s="1"/>
  <c r="O235" i="35" s="1"/>
  <c r="L227" i="35"/>
  <c r="M227" i="35"/>
  <c r="N227" i="35" s="1"/>
  <c r="O227" i="35" s="1"/>
  <c r="L219" i="35"/>
  <c r="M219" i="35"/>
  <c r="N219" i="35" s="1"/>
  <c r="O219" i="35" s="1"/>
  <c r="L213" i="35"/>
  <c r="M213" i="35"/>
  <c r="N213" i="35" s="1"/>
  <c r="O213" i="35" s="1"/>
  <c r="L153" i="35"/>
  <c r="M153" i="35"/>
  <c r="N153" i="35" s="1"/>
  <c r="O153" i="35" s="1"/>
  <c r="L199" i="35"/>
  <c r="M199" i="35"/>
  <c r="N199" i="35" s="1"/>
  <c r="O199" i="35" s="1"/>
  <c r="L350" i="35"/>
  <c r="M350" i="35"/>
  <c r="N350" i="35" s="1"/>
  <c r="O350" i="35" s="1"/>
  <c r="L187" i="35"/>
  <c r="M187" i="35"/>
  <c r="N187" i="35" s="1"/>
  <c r="O187" i="35" s="1"/>
  <c r="L179" i="35"/>
  <c r="M179" i="35"/>
  <c r="N179" i="35" s="1"/>
  <c r="O179" i="35" s="1"/>
  <c r="L171" i="35"/>
  <c r="M171" i="35"/>
  <c r="N171" i="35" s="1"/>
  <c r="O171" i="35" s="1"/>
  <c r="M143" i="35"/>
  <c r="N143" i="35" s="1"/>
  <c r="O143" i="35" s="1"/>
  <c r="L143" i="35"/>
  <c r="M423" i="35"/>
  <c r="N423" i="35" s="1"/>
  <c r="O423" i="35" s="1"/>
  <c r="L423" i="35"/>
  <c r="L189" i="35"/>
  <c r="M189" i="35"/>
  <c r="N189" i="35" s="1"/>
  <c r="O189" i="35" s="1"/>
  <c r="L173" i="35"/>
  <c r="M173" i="35"/>
  <c r="N173" i="35" s="1"/>
  <c r="O173" i="35" s="1"/>
  <c r="V20" i="34"/>
  <c r="V18" i="34"/>
  <c r="N20" i="34"/>
  <c r="AH20" i="34" s="1"/>
  <c r="W20" i="34"/>
  <c r="M31" i="34"/>
  <c r="V43" i="34"/>
  <c r="V16" i="34"/>
  <c r="N18" i="34"/>
  <c r="AH18" i="34" s="1"/>
  <c r="W18" i="34"/>
  <c r="Q20" i="34"/>
  <c r="X20" i="34"/>
  <c r="V24" i="34"/>
  <c r="N26" i="34"/>
  <c r="AH26" i="34" s="1"/>
  <c r="V41" i="34"/>
  <c r="N43" i="34"/>
  <c r="AH43" i="34" s="1"/>
  <c r="W43" i="34"/>
  <c r="N16" i="34"/>
  <c r="AH16" i="34" s="1"/>
  <c r="Q18" i="34"/>
  <c r="N24" i="34"/>
  <c r="AH24" i="34" s="1"/>
  <c r="U39" i="34"/>
  <c r="N41" i="34"/>
  <c r="AH41" i="34" s="1"/>
  <c r="W41" i="34"/>
  <c r="R43" i="34"/>
  <c r="R46" i="34" s="1"/>
  <c r="X43" i="34"/>
  <c r="T41" i="34"/>
  <c r="T46" i="34" s="1"/>
  <c r="N28" i="35" l="1"/>
  <c r="O28" i="35" s="1"/>
  <c r="AO28" i="35" s="1"/>
  <c r="BC28" i="35" s="1"/>
  <c r="BQ28" i="35" s="1"/>
  <c r="AM28" i="35"/>
  <c r="AB57" i="36"/>
  <c r="AB507" i="36" s="1"/>
  <c r="R507" i="36" s="1"/>
  <c r="AA507" i="36"/>
  <c r="AG7" i="34"/>
  <c r="BU7" i="34"/>
  <c r="FQ7" i="34"/>
  <c r="EC7" i="34"/>
  <c r="GK7" i="34"/>
  <c r="EW7" i="34"/>
  <c r="HE7" i="34"/>
  <c r="DI7" i="34"/>
  <c r="CO7" i="34"/>
  <c r="BA7" i="34"/>
  <c r="AD5" i="34"/>
  <c r="HE5" i="34" s="1"/>
  <c r="E47" i="34"/>
  <c r="AC297" i="35"/>
  <c r="AC377" i="35"/>
  <c r="AC459" i="35"/>
  <c r="AC12" i="35"/>
  <c r="S12" i="35"/>
  <c r="AC23" i="35"/>
  <c r="S23" i="35"/>
  <c r="AC84" i="35"/>
  <c r="AC111" i="35"/>
  <c r="AC130" i="35"/>
  <c r="AC143" i="35"/>
  <c r="AC215" i="35"/>
  <c r="AC227" i="35"/>
  <c r="AC334" i="35"/>
  <c r="AC354" i="35"/>
  <c r="AC394" i="35"/>
  <c r="AC409" i="35"/>
  <c r="AC43" i="35"/>
  <c r="S43" i="35"/>
  <c r="AC119" i="35"/>
  <c r="AC137" i="35"/>
  <c r="AC152" i="35"/>
  <c r="AC168" i="35"/>
  <c r="AC184" i="35"/>
  <c r="AC228" i="35"/>
  <c r="AC291" i="35"/>
  <c r="AC339" i="35"/>
  <c r="AC367" i="35"/>
  <c r="AC387" i="35"/>
  <c r="AC415" i="35"/>
  <c r="AC296" i="35"/>
  <c r="AC316" i="35"/>
  <c r="AC368" i="35"/>
  <c r="AC485" i="35"/>
  <c r="AC182" i="35"/>
  <c r="AC310" i="35"/>
  <c r="AC216" i="35"/>
  <c r="AC300" i="35"/>
  <c r="AC413" i="35"/>
  <c r="AC25" i="35"/>
  <c r="S25" i="35"/>
  <c r="AC107" i="35"/>
  <c r="AC139" i="35"/>
  <c r="AC155" i="35"/>
  <c r="AC314" i="35"/>
  <c r="AC386" i="35"/>
  <c r="AC433" i="35"/>
  <c r="AC472" i="35"/>
  <c r="AC13" i="35"/>
  <c r="S13" i="35"/>
  <c r="AC14" i="35"/>
  <c r="S14" i="35"/>
  <c r="AC104" i="35"/>
  <c r="AC112" i="35"/>
  <c r="AC311" i="35"/>
  <c r="AC461" i="35"/>
  <c r="AC154" i="35"/>
  <c r="AC17" i="35"/>
  <c r="S17" i="35"/>
  <c r="AC42" i="35"/>
  <c r="S42" i="35"/>
  <c r="AC50" i="35"/>
  <c r="S50" i="35"/>
  <c r="AC94" i="35"/>
  <c r="AC128" i="35"/>
  <c r="AC201" i="35"/>
  <c r="AC419" i="35"/>
  <c r="AC174" i="35"/>
  <c r="AC44" i="35"/>
  <c r="S44" i="35"/>
  <c r="AC52" i="35"/>
  <c r="S52" i="35"/>
  <c r="AC81" i="35"/>
  <c r="AC88" i="35"/>
  <c r="AC267" i="35"/>
  <c r="AC178" i="35"/>
  <c r="AC252" i="35"/>
  <c r="AC299" i="35"/>
  <c r="AC189" i="35"/>
  <c r="AC352" i="35"/>
  <c r="AC37" i="35"/>
  <c r="S37" i="35"/>
  <c r="AC67" i="35"/>
  <c r="AC146" i="35"/>
  <c r="AC274" i="35"/>
  <c r="AC329" i="35"/>
  <c r="AC361" i="35"/>
  <c r="AC440" i="35"/>
  <c r="AC40" i="35"/>
  <c r="S40" i="35"/>
  <c r="AC103" i="35"/>
  <c r="AC271" i="35"/>
  <c r="AC283" i="35"/>
  <c r="AC290" i="35"/>
  <c r="AC306" i="35"/>
  <c r="AC338" i="35"/>
  <c r="AC378" i="35"/>
  <c r="AC410" i="35"/>
  <c r="AC499" i="35"/>
  <c r="AC53" i="35"/>
  <c r="S53" i="35"/>
  <c r="AC393" i="35"/>
  <c r="AC436" i="35"/>
  <c r="AC57" i="35"/>
  <c r="AC63" i="35"/>
  <c r="AC72" i="35"/>
  <c r="AC78" i="35"/>
  <c r="AC97" i="35"/>
  <c r="AC355" i="35"/>
  <c r="AC375" i="35"/>
  <c r="AC399" i="35"/>
  <c r="AC181" i="35"/>
  <c r="AC245" i="35"/>
  <c r="AC261" i="35"/>
  <c r="AC439" i="35"/>
  <c r="AC501" i="35"/>
  <c r="AC92" i="35"/>
  <c r="AC162" i="35"/>
  <c r="AC365" i="35"/>
  <c r="AC240" i="35"/>
  <c r="AC327" i="35"/>
  <c r="AC18" i="35"/>
  <c r="S18" i="35"/>
  <c r="AC118" i="35"/>
  <c r="AC147" i="35"/>
  <c r="AC243" i="35"/>
  <c r="AC330" i="35"/>
  <c r="AC437" i="35"/>
  <c r="AC87" i="35"/>
  <c r="AC135" i="35"/>
  <c r="AC349" i="35"/>
  <c r="AC9" i="35"/>
  <c r="S9" i="35"/>
  <c r="AC51" i="35"/>
  <c r="S51" i="35"/>
  <c r="AC115" i="35"/>
  <c r="AC148" i="35"/>
  <c r="AC164" i="35"/>
  <c r="AC180" i="35"/>
  <c r="AC188" i="35"/>
  <c r="AC196" i="35"/>
  <c r="AC204" i="35"/>
  <c r="AC224" i="35"/>
  <c r="AC232" i="35"/>
  <c r="AC335" i="35"/>
  <c r="AC446" i="35"/>
  <c r="AC480" i="35"/>
  <c r="AC102" i="35"/>
  <c r="AC312" i="35"/>
  <c r="AC344" i="35"/>
  <c r="AC423" i="35"/>
  <c r="AC454" i="35"/>
  <c r="AC481" i="35"/>
  <c r="AC117" i="35"/>
  <c r="AC206" i="35"/>
  <c r="AC313" i="35"/>
  <c r="AC428" i="35"/>
  <c r="AC129" i="35"/>
  <c r="AC218" i="35"/>
  <c r="AC385" i="35"/>
  <c r="AC24" i="35"/>
  <c r="S24" i="35"/>
  <c r="AC140" i="35"/>
  <c r="AC272" i="35"/>
  <c r="AC450" i="35"/>
  <c r="AC372" i="35"/>
  <c r="AC16" i="35"/>
  <c r="S16" i="35"/>
  <c r="AC80" i="35"/>
  <c r="AC285" i="35"/>
  <c r="AC345" i="35"/>
  <c r="AC444" i="35"/>
  <c r="AC498" i="35"/>
  <c r="AC32" i="35"/>
  <c r="AC126" i="35"/>
  <c r="AC223" i="35"/>
  <c r="AC45" i="35"/>
  <c r="S45" i="35"/>
  <c r="AC121" i="35"/>
  <c r="AC278" i="35"/>
  <c r="AC309" i="35"/>
  <c r="AC325" i="35"/>
  <c r="AC401" i="35"/>
  <c r="AC455" i="35"/>
  <c r="AC471" i="35"/>
  <c r="AC486" i="35"/>
  <c r="AC502" i="35"/>
  <c r="AC85" i="35"/>
  <c r="AC220" i="35"/>
  <c r="AC260" i="35"/>
  <c r="AC287" i="35"/>
  <c r="AC379" i="35"/>
  <c r="AC407" i="35"/>
  <c r="AC442" i="35"/>
  <c r="AC469" i="35"/>
  <c r="AC477" i="35"/>
  <c r="AC61" i="35"/>
  <c r="AC76" i="35"/>
  <c r="AC113" i="35"/>
  <c r="AC134" i="35"/>
  <c r="AC145" i="35"/>
  <c r="AC169" i="35"/>
  <c r="AC213" i="35"/>
  <c r="AC221" i="35"/>
  <c r="AC229" i="35"/>
  <c r="AC237" i="35"/>
  <c r="AC277" i="35"/>
  <c r="AC288" i="35"/>
  <c r="AC308" i="35"/>
  <c r="AC360" i="35"/>
  <c r="AC380" i="35"/>
  <c r="AC400" i="35"/>
  <c r="AC451" i="35"/>
  <c r="AC470" i="35"/>
  <c r="AC198" i="35"/>
  <c r="AC159" i="35"/>
  <c r="AC279" i="35"/>
  <c r="AC298" i="35"/>
  <c r="AC402" i="35"/>
  <c r="AC95" i="35"/>
  <c r="AC142" i="35"/>
  <c r="AC373" i="35"/>
  <c r="AC248" i="35"/>
  <c r="AC500" i="35"/>
  <c r="AC193" i="35"/>
  <c r="AC435" i="35"/>
  <c r="AC138" i="35"/>
  <c r="AC337" i="35"/>
  <c r="AC432" i="35"/>
  <c r="AC71" i="35"/>
  <c r="AC167" i="35"/>
  <c r="AC175" i="35"/>
  <c r="AC203" i="35"/>
  <c r="AC374" i="35"/>
  <c r="AC406" i="35"/>
  <c r="AC414" i="35"/>
  <c r="AC445" i="35"/>
  <c r="AC464" i="35"/>
  <c r="AC503" i="35"/>
  <c r="AC150" i="35"/>
  <c r="AC170" i="35"/>
  <c r="AC75" i="35"/>
  <c r="AC453" i="35"/>
  <c r="AC488" i="35"/>
  <c r="AC10" i="35"/>
  <c r="S10" i="35"/>
  <c r="AC26" i="35"/>
  <c r="S26" i="35"/>
  <c r="AC34" i="35"/>
  <c r="S34" i="35"/>
  <c r="AC69" i="35"/>
  <c r="AC86" i="35"/>
  <c r="AC120" i="35"/>
  <c r="AC153" i="35"/>
  <c r="AC253" i="35"/>
  <c r="AC269" i="35"/>
  <c r="AC328" i="35"/>
  <c r="AC376" i="35"/>
  <c r="AC100" i="35"/>
  <c r="AC366" i="35"/>
  <c r="AC495" i="35"/>
  <c r="AC202" i="35"/>
  <c r="AC270" i="35"/>
  <c r="AC123" i="35"/>
  <c r="AC212" i="35"/>
  <c r="AC391" i="35"/>
  <c r="AC422" i="35"/>
  <c r="AC177" i="35"/>
  <c r="AC205" i="35"/>
  <c r="AC320" i="35"/>
  <c r="AC388" i="35"/>
  <c r="AC408" i="35"/>
  <c r="AC458" i="35"/>
  <c r="AC91" i="35"/>
  <c r="AC8" i="35"/>
  <c r="S8" i="35"/>
  <c r="AC133" i="35"/>
  <c r="AC199" i="35"/>
  <c r="AC211" i="35"/>
  <c r="AC231" i="35"/>
  <c r="AC263" i="35"/>
  <c r="AC275" i="35"/>
  <c r="AC358" i="35"/>
  <c r="AC398" i="35"/>
  <c r="AC238" i="35"/>
  <c r="AC254" i="35"/>
  <c r="AC268" i="35"/>
  <c r="AC295" i="35"/>
  <c r="AC383" i="35"/>
  <c r="AC161" i="35"/>
  <c r="AC336" i="35"/>
  <c r="AC364" i="35"/>
  <c r="AC384" i="35"/>
  <c r="AC404" i="35"/>
  <c r="AC474" i="35"/>
  <c r="AC489" i="35"/>
  <c r="AC132" i="35"/>
  <c r="AC305" i="35"/>
  <c r="AC389" i="35"/>
  <c r="AC483" i="35"/>
  <c r="AC417" i="35"/>
  <c r="AC144" i="35"/>
  <c r="AC426" i="35"/>
  <c r="AC348" i="35"/>
  <c r="AC452" i="35"/>
  <c r="AC490" i="35"/>
  <c r="AC151" i="35"/>
  <c r="AC207" i="35"/>
  <c r="AC294" i="35"/>
  <c r="AC350" i="35"/>
  <c r="AC449" i="35"/>
  <c r="AC58" i="35"/>
  <c r="AC114" i="35"/>
  <c r="AC317" i="35"/>
  <c r="AC448" i="35"/>
  <c r="AC463" i="35"/>
  <c r="AC127" i="35"/>
  <c r="AC264" i="35"/>
  <c r="AC438" i="35"/>
  <c r="AC465" i="35"/>
  <c r="AC46" i="35"/>
  <c r="S46" i="35"/>
  <c r="AC165" i="35"/>
  <c r="AC185" i="35"/>
  <c r="AC225" i="35"/>
  <c r="AC416" i="35"/>
  <c r="AC466" i="35"/>
  <c r="AC158" i="35"/>
  <c r="AC48" i="35"/>
  <c r="S48" i="35"/>
  <c r="AC56" i="35"/>
  <c r="S56" i="35"/>
  <c r="AC68" i="35"/>
  <c r="AC77" i="35"/>
  <c r="AC219" i="35"/>
  <c r="AC487" i="35"/>
  <c r="AC172" i="35"/>
  <c r="AC343" i="35"/>
  <c r="AC371" i="35"/>
  <c r="AC109" i="35"/>
  <c r="AC173" i="35"/>
  <c r="AC27" i="35"/>
  <c r="S27" i="35"/>
  <c r="AC41" i="35"/>
  <c r="S41" i="35"/>
  <c r="AC125" i="35"/>
  <c r="AC190" i="35"/>
  <c r="AC222" i="35"/>
  <c r="AC266" i="35"/>
  <c r="AC321" i="35"/>
  <c r="AC482" i="35"/>
  <c r="AC65" i="35"/>
  <c r="AC183" i="35"/>
  <c r="AC191" i="35"/>
  <c r="AC255" i="35"/>
  <c r="AC286" i="35"/>
  <c r="AC382" i="35"/>
  <c r="AC456" i="35"/>
  <c r="AC22" i="35"/>
  <c r="S22" i="35"/>
  <c r="AC106" i="35"/>
  <c r="AC186" i="35"/>
  <c r="AC234" i="35"/>
  <c r="AC289" i="35"/>
  <c r="AC19" i="35"/>
  <c r="S19" i="35"/>
  <c r="AC60" i="35"/>
  <c r="AC82" i="35"/>
  <c r="AC101" i="35"/>
  <c r="AC108" i="35"/>
  <c r="AC280" i="35"/>
  <c r="AC323" i="35"/>
  <c r="AC331" i="35"/>
  <c r="AC351" i="35"/>
  <c r="AC359" i="35"/>
  <c r="AC395" i="35"/>
  <c r="AC403" i="35"/>
  <c r="AC434" i="35"/>
  <c r="AC30" i="35"/>
  <c r="S30" i="35"/>
  <c r="AC38" i="35"/>
  <c r="S38" i="35"/>
  <c r="AC116" i="35"/>
  <c r="AC197" i="35"/>
  <c r="AC233" i="35"/>
  <c r="AC241" i="35"/>
  <c r="AC324" i="35"/>
  <c r="AC497" i="35"/>
  <c r="AC505" i="35"/>
  <c r="AC96" i="35"/>
  <c r="AC425" i="35"/>
  <c r="AC194" i="35"/>
  <c r="AC210" i="35"/>
  <c r="AC21" i="35"/>
  <c r="S21" i="35"/>
  <c r="AC35" i="35"/>
  <c r="S35" i="35"/>
  <c r="AC93" i="35"/>
  <c r="AC160" i="35"/>
  <c r="AC208" i="35"/>
  <c r="AC504" i="35"/>
  <c r="AC105" i="35"/>
  <c r="AC493" i="35"/>
  <c r="AC163" i="35"/>
  <c r="AC110" i="35"/>
  <c r="AC230" i="35"/>
  <c r="AC420" i="35"/>
  <c r="AC506" i="35"/>
  <c r="AC122" i="35"/>
  <c r="AC318" i="35"/>
  <c r="AC326" i="35"/>
  <c r="AC421" i="35"/>
  <c r="AC476" i="35"/>
  <c r="AC246" i="35"/>
  <c r="AC262" i="35"/>
  <c r="AC89" i="35"/>
  <c r="AC176" i="35"/>
  <c r="AC192" i="35"/>
  <c r="AC200" i="35"/>
  <c r="AC496" i="35"/>
  <c r="AC157" i="35"/>
  <c r="AC340" i="35"/>
  <c r="AC427" i="35"/>
  <c r="AC478" i="35"/>
  <c r="AC166" i="35"/>
  <c r="AC250" i="35"/>
  <c r="AC467" i="35"/>
  <c r="AC251" i="35"/>
  <c r="AC302" i="35"/>
  <c r="AC156" i="35"/>
  <c r="AC303" i="35"/>
  <c r="AC74" i="35"/>
  <c r="AC293" i="35"/>
  <c r="AC353" i="35"/>
  <c r="AC369" i="35"/>
  <c r="AC28" i="35"/>
  <c r="S28" i="35"/>
  <c r="AC36" i="35"/>
  <c r="S36" i="35"/>
  <c r="AC136" i="35"/>
  <c r="AC187" i="35"/>
  <c r="AC195" i="35"/>
  <c r="AC239" i="35"/>
  <c r="AC259" i="35"/>
  <c r="AC390" i="35"/>
  <c r="AC418" i="35"/>
  <c r="AC468" i="35"/>
  <c r="AC33" i="35"/>
  <c r="S33" i="35"/>
  <c r="AC49" i="35"/>
  <c r="S49" i="35"/>
  <c r="AC282" i="35"/>
  <c r="AC301" i="35"/>
  <c r="AC333" i="35"/>
  <c r="AC479" i="35"/>
  <c r="AC494" i="35"/>
  <c r="AC31" i="35"/>
  <c r="S31" i="35"/>
  <c r="AC39" i="35"/>
  <c r="S39" i="35"/>
  <c r="AC55" i="35"/>
  <c r="S55" i="35"/>
  <c r="AC66" i="35"/>
  <c r="AC276" i="35"/>
  <c r="AC284" i="35"/>
  <c r="AC315" i="35"/>
  <c r="AC363" i="35"/>
  <c r="AC411" i="35"/>
  <c r="AC457" i="35"/>
  <c r="AC473" i="35"/>
  <c r="AC492" i="35"/>
  <c r="AC20" i="35"/>
  <c r="S20" i="35"/>
  <c r="AC90" i="35"/>
  <c r="AC98" i="35"/>
  <c r="AC124" i="35"/>
  <c r="AC131" i="35"/>
  <c r="AC141" i="35"/>
  <c r="AC149" i="35"/>
  <c r="AC292" i="35"/>
  <c r="AC396" i="35"/>
  <c r="AC447" i="35"/>
  <c r="AC242" i="35"/>
  <c r="AC397" i="35"/>
  <c r="AC59" i="35"/>
  <c r="AC247" i="35"/>
  <c r="AC322" i="35"/>
  <c r="AC441" i="35"/>
  <c r="AC491" i="35"/>
  <c r="AC381" i="35"/>
  <c r="AC319" i="35"/>
  <c r="AC347" i="35"/>
  <c r="AC484" i="35"/>
  <c r="AC431" i="35"/>
  <c r="AC214" i="35"/>
  <c r="AC258" i="35"/>
  <c r="AC405" i="35"/>
  <c r="AC475" i="35"/>
  <c r="AC62" i="35"/>
  <c r="AC171" i="35"/>
  <c r="AC179" i="35"/>
  <c r="AC346" i="35"/>
  <c r="AC370" i="35"/>
  <c r="AC429" i="35"/>
  <c r="AC460" i="35"/>
  <c r="AC29" i="35"/>
  <c r="S29" i="35"/>
  <c r="AC70" i="35"/>
  <c r="AC99" i="35"/>
  <c r="AC226" i="35"/>
  <c r="AC47" i="35"/>
  <c r="S47" i="35"/>
  <c r="AC256" i="35"/>
  <c r="AC307" i="35"/>
  <c r="AC430" i="35"/>
  <c r="AC83" i="35"/>
  <c r="AC341" i="35"/>
  <c r="AC15" i="35"/>
  <c r="S15" i="35"/>
  <c r="AC54" i="35"/>
  <c r="S54" i="35"/>
  <c r="AC64" i="35"/>
  <c r="AC73" i="35"/>
  <c r="AC79" i="35"/>
  <c r="AC209" i="35"/>
  <c r="AC217" i="35"/>
  <c r="AC249" i="35"/>
  <c r="AC257" i="35"/>
  <c r="AC265" i="35"/>
  <c r="AC273" i="35"/>
  <c r="AC281" i="35"/>
  <c r="AC304" i="35"/>
  <c r="AC332" i="35"/>
  <c r="AC356" i="35"/>
  <c r="AC392" i="35"/>
  <c r="AC412" i="35"/>
  <c r="AC443" i="35"/>
  <c r="AC462" i="35"/>
  <c r="AC235" i="35"/>
  <c r="AC342" i="35"/>
  <c r="AC362" i="35"/>
  <c r="AC357" i="35"/>
  <c r="AC424" i="35"/>
  <c r="AC236" i="35"/>
  <c r="AC244" i="35"/>
  <c r="AC11" i="35"/>
  <c r="S11" i="35"/>
  <c r="DE507" i="35"/>
  <c r="EB29" i="34" s="1"/>
  <c r="CQ507" i="35"/>
  <c r="DH29" i="34" s="1"/>
  <c r="CC507" i="35"/>
  <c r="CN29" i="34" s="1"/>
  <c r="DS507" i="35"/>
  <c r="EV29" i="34" s="1"/>
  <c r="EU507" i="35"/>
  <c r="GJ29" i="34" s="1"/>
  <c r="FI507" i="35"/>
  <c r="HD29" i="34" s="1"/>
  <c r="EG507" i="35"/>
  <c r="Q46" i="34"/>
  <c r="U31" i="34"/>
  <c r="M12" i="34" s="1"/>
  <c r="X31" i="34"/>
  <c r="S31" i="34"/>
  <c r="S46" i="34" s="1"/>
  <c r="W31" i="34"/>
  <c r="V31" i="34"/>
  <c r="BA28" i="35" l="1"/>
  <c r="AN28" i="35"/>
  <c r="CL6" i="34"/>
  <c r="CN45" i="34"/>
  <c r="DZ6" i="34"/>
  <c r="EB45" i="34"/>
  <c r="ET6" i="34"/>
  <c r="EV45" i="34"/>
  <c r="FP29" i="34"/>
  <c r="GH6" i="34"/>
  <c r="GJ45" i="34"/>
  <c r="AG5" i="34"/>
  <c r="EC5" i="34"/>
  <c r="BU5" i="34"/>
  <c r="FQ5" i="34"/>
  <c r="EW5" i="34"/>
  <c r="DI5" i="34"/>
  <c r="GK5" i="34"/>
  <c r="CO5" i="34"/>
  <c r="BA5" i="34"/>
  <c r="N47" i="34"/>
  <c r="U46" i="34" s="1"/>
  <c r="X11" i="35"/>
  <c r="V34" i="35"/>
  <c r="X34" i="35"/>
  <c r="T34" i="35"/>
  <c r="V26" i="35"/>
  <c r="X26" i="35"/>
  <c r="T26" i="35"/>
  <c r="V10" i="35"/>
  <c r="X10" i="35"/>
  <c r="T10" i="35"/>
  <c r="V45" i="35"/>
  <c r="X45" i="35"/>
  <c r="T45" i="35"/>
  <c r="V32" i="35"/>
  <c r="X32" i="35"/>
  <c r="T32" i="35"/>
  <c r="V16" i="35"/>
  <c r="X16" i="35"/>
  <c r="T16" i="35"/>
  <c r="V24" i="35"/>
  <c r="X24" i="35"/>
  <c r="T24" i="35"/>
  <c r="V51" i="35"/>
  <c r="X51" i="35"/>
  <c r="T51" i="35"/>
  <c r="V9" i="35"/>
  <c r="X9" i="35"/>
  <c r="T9" i="35"/>
  <c r="V18" i="35"/>
  <c r="X18" i="35"/>
  <c r="T18" i="35"/>
  <c r="V53" i="35"/>
  <c r="X53" i="35"/>
  <c r="T53" i="35"/>
  <c r="V40" i="35"/>
  <c r="X40" i="35"/>
  <c r="T40" i="35"/>
  <c r="V37" i="35"/>
  <c r="X37" i="35"/>
  <c r="T37" i="35"/>
  <c r="X52" i="35"/>
  <c r="V52" i="35"/>
  <c r="T52" i="35"/>
  <c r="X44" i="35"/>
  <c r="V44" i="35"/>
  <c r="T44" i="35"/>
  <c r="V50" i="35"/>
  <c r="X50" i="35"/>
  <c r="T50" i="35"/>
  <c r="V42" i="35"/>
  <c r="X42" i="35"/>
  <c r="T42" i="35"/>
  <c r="V17" i="35"/>
  <c r="X17" i="35"/>
  <c r="T17" i="35"/>
  <c r="V14" i="35"/>
  <c r="X14" i="35"/>
  <c r="T14" i="35"/>
  <c r="V13" i="35"/>
  <c r="X13" i="35"/>
  <c r="T13" i="35"/>
  <c r="V25" i="35"/>
  <c r="X25" i="35"/>
  <c r="T25" i="35"/>
  <c r="V43" i="35"/>
  <c r="X43" i="35"/>
  <c r="T43" i="35"/>
  <c r="V23" i="35"/>
  <c r="X23" i="35"/>
  <c r="T23" i="35"/>
  <c r="X12" i="35"/>
  <c r="V12" i="35"/>
  <c r="T12" i="35"/>
  <c r="V54" i="35"/>
  <c r="X54" i="35"/>
  <c r="T54" i="35"/>
  <c r="V47" i="35"/>
  <c r="X47" i="35"/>
  <c r="T47" i="35"/>
  <c r="X20" i="35"/>
  <c r="V20" i="35"/>
  <c r="T20" i="35"/>
  <c r="V39" i="35"/>
  <c r="X39" i="35"/>
  <c r="T39" i="35"/>
  <c r="V36" i="35"/>
  <c r="X36" i="35"/>
  <c r="T36" i="35"/>
  <c r="V35" i="35"/>
  <c r="X35" i="35"/>
  <c r="T35" i="35"/>
  <c r="X38" i="35"/>
  <c r="V38" i="35"/>
  <c r="T38" i="35"/>
  <c r="V19" i="35"/>
  <c r="X19" i="35"/>
  <c r="T19" i="35"/>
  <c r="V22" i="35"/>
  <c r="X22" i="35"/>
  <c r="T22" i="35"/>
  <c r="X41" i="35"/>
  <c r="V41" i="35"/>
  <c r="T41" i="35"/>
  <c r="V48" i="35"/>
  <c r="X48" i="35"/>
  <c r="T48" i="35"/>
  <c r="V46" i="35"/>
  <c r="X46" i="35"/>
  <c r="T46" i="35"/>
  <c r="V15" i="35"/>
  <c r="X15" i="35"/>
  <c r="T15" i="35"/>
  <c r="V29" i="35"/>
  <c r="X29" i="35"/>
  <c r="T29" i="35"/>
  <c r="V55" i="35"/>
  <c r="X55" i="35"/>
  <c r="T55" i="35"/>
  <c r="V31" i="35"/>
  <c r="X31" i="35"/>
  <c r="T31" i="35"/>
  <c r="X49" i="35"/>
  <c r="V49" i="35"/>
  <c r="T49" i="35"/>
  <c r="X33" i="35"/>
  <c r="V33" i="35"/>
  <c r="T33" i="35"/>
  <c r="X28" i="35"/>
  <c r="V28" i="35"/>
  <c r="T28" i="35"/>
  <c r="V21" i="35"/>
  <c r="X21" i="35"/>
  <c r="T21" i="35"/>
  <c r="V30" i="35"/>
  <c r="X30" i="35"/>
  <c r="T30" i="35"/>
  <c r="V27" i="35"/>
  <c r="X27" i="35"/>
  <c r="T27" i="35"/>
  <c r="V56" i="35"/>
  <c r="X56" i="35"/>
  <c r="T56" i="35"/>
  <c r="X8" i="35"/>
  <c r="V8" i="35"/>
  <c r="T8" i="35"/>
  <c r="AC507" i="35"/>
  <c r="Z508" i="35" s="1"/>
  <c r="V11" i="35"/>
  <c r="T11" i="35"/>
  <c r="FK507" i="35"/>
  <c r="FA507" i="35" s="1"/>
  <c r="FJ507" i="35"/>
  <c r="EW507" i="35"/>
  <c r="EM507" i="35" s="1"/>
  <c r="EV507" i="35"/>
  <c r="GH29" i="34" s="1"/>
  <c r="GI29" i="34" s="1"/>
  <c r="GN29" i="34" s="1"/>
  <c r="CE507" i="35"/>
  <c r="BU507" i="35" s="1"/>
  <c r="CD507" i="35"/>
  <c r="CL29" i="34" s="1"/>
  <c r="CM29" i="34" s="1"/>
  <c r="CR29" i="34" s="1"/>
  <c r="CS507" i="35"/>
  <c r="CI507" i="35" s="1"/>
  <c r="CR507" i="35"/>
  <c r="DF29" i="34" s="1"/>
  <c r="DG29" i="34" s="1"/>
  <c r="DL29" i="34" s="1"/>
  <c r="EI507" i="35"/>
  <c r="DY507" i="35" s="1"/>
  <c r="EH507" i="35"/>
  <c r="FN29" i="34" s="1"/>
  <c r="FO29" i="34" s="1"/>
  <c r="FT29" i="34" s="1"/>
  <c r="DU507" i="35"/>
  <c r="DT507" i="35"/>
  <c r="ET29" i="34" s="1"/>
  <c r="EU29" i="34" s="1"/>
  <c r="EZ29" i="34" s="1"/>
  <c r="DG507" i="35"/>
  <c r="CW507" i="35" s="1"/>
  <c r="DF507" i="35"/>
  <c r="DZ29" i="34" s="1"/>
  <c r="EA29" i="34" s="1"/>
  <c r="EF29" i="34" s="1"/>
  <c r="BB28" i="35" l="1"/>
  <c r="BO28" i="35"/>
  <c r="EB15" i="34"/>
  <c r="EA13" i="34"/>
  <c r="GJ15" i="34"/>
  <c r="GI13" i="34"/>
  <c r="EV15" i="34"/>
  <c r="EU13" i="34"/>
  <c r="CN15" i="34"/>
  <c r="CM13" i="34"/>
  <c r="HB29" i="34"/>
  <c r="HC29" i="34" s="1"/>
  <c r="HH29" i="34" s="1"/>
  <c r="DA29" i="34"/>
  <c r="DA46" i="34" s="1"/>
  <c r="O28" i="28" s="1"/>
  <c r="CR46" i="34"/>
  <c r="O23" i="28" s="1"/>
  <c r="DB29" i="34"/>
  <c r="DB46" i="34" s="1"/>
  <c r="O29" i="28" s="1"/>
  <c r="DU29" i="34"/>
  <c r="DU46" i="34" s="1"/>
  <c r="Q28" i="28" s="1"/>
  <c r="DL46" i="34"/>
  <c r="Q23" i="28" s="1"/>
  <c r="DV29" i="34"/>
  <c r="DV46" i="34" s="1"/>
  <c r="Q29" i="28" s="1"/>
  <c r="EO29" i="34"/>
  <c r="EO46" i="34" s="1"/>
  <c r="S28" i="28" s="1"/>
  <c r="EP29" i="34"/>
  <c r="EP46" i="34" s="1"/>
  <c r="S29" i="28" s="1"/>
  <c r="EF46" i="34"/>
  <c r="S23" i="28" s="1"/>
  <c r="FI29" i="34"/>
  <c r="FI46" i="34" s="1"/>
  <c r="U28" i="28" s="1"/>
  <c r="FJ29" i="34"/>
  <c r="FJ46" i="34" s="1"/>
  <c r="U29" i="28" s="1"/>
  <c r="EZ46" i="34"/>
  <c r="U23" i="28" s="1"/>
  <c r="EV6" i="34"/>
  <c r="GC29" i="34"/>
  <c r="GC46" i="34" s="1"/>
  <c r="W28" i="28" s="1"/>
  <c r="GD29" i="34"/>
  <c r="GD46" i="34" s="1"/>
  <c r="W29" i="28" s="1"/>
  <c r="FT46" i="34"/>
  <c r="W23" i="28" s="1"/>
  <c r="HB6" i="34"/>
  <c r="HD45" i="34"/>
  <c r="FP45" i="34"/>
  <c r="FN6" i="34"/>
  <c r="GJ6" i="34" s="1"/>
  <c r="GN46" i="34"/>
  <c r="Y23" i="28" s="1"/>
  <c r="GW29" i="34"/>
  <c r="GW46" i="34" s="1"/>
  <c r="Y28" i="28" s="1"/>
  <c r="GX29" i="34"/>
  <c r="GX46" i="34" s="1"/>
  <c r="Y29" i="28" s="1"/>
  <c r="DK507" i="35"/>
  <c r="Z21" i="35"/>
  <c r="AA21" i="35" s="1"/>
  <c r="AB21" i="35" s="1"/>
  <c r="Y21" i="35"/>
  <c r="Y49" i="35"/>
  <c r="Z49" i="35" s="1"/>
  <c r="AA49" i="35" s="1"/>
  <c r="AB49" i="35" s="1"/>
  <c r="Y19" i="35"/>
  <c r="Z19" i="35"/>
  <c r="AA19" i="35" s="1"/>
  <c r="AB19" i="35" s="1"/>
  <c r="Z13" i="35"/>
  <c r="AA13" i="35" s="1"/>
  <c r="AB13" i="35" s="1"/>
  <c r="Y13" i="35"/>
  <c r="Z50" i="35"/>
  <c r="AA50" i="35" s="1"/>
  <c r="AB50" i="35" s="1"/>
  <c r="Y50" i="35"/>
  <c r="Z40" i="35"/>
  <c r="AA40" i="35" s="1"/>
  <c r="AB40" i="35" s="1"/>
  <c r="Y40" i="35"/>
  <c r="Y51" i="35"/>
  <c r="Z51" i="35" s="1"/>
  <c r="AA51" i="35" s="1"/>
  <c r="AB51" i="35" s="1"/>
  <c r="Y45" i="35"/>
  <c r="Z45" i="35"/>
  <c r="AA45" i="35" s="1"/>
  <c r="AB45" i="35" s="1"/>
  <c r="Z27" i="35"/>
  <c r="AA27" i="35" s="1"/>
  <c r="AB27" i="35" s="1"/>
  <c r="Y27" i="35"/>
  <c r="Z28" i="35"/>
  <c r="AA28" i="35" s="1"/>
  <c r="AB28" i="35" s="1"/>
  <c r="Y28" i="35"/>
  <c r="Z29" i="35"/>
  <c r="AA29" i="35" s="1"/>
  <c r="AB29" i="35" s="1"/>
  <c r="Y29" i="35"/>
  <c r="Z38" i="35"/>
  <c r="AA38" i="35" s="1"/>
  <c r="AB38" i="35" s="1"/>
  <c r="Y38" i="35"/>
  <c r="Z35" i="35"/>
  <c r="AA35" i="35" s="1"/>
  <c r="AB35" i="35" s="1"/>
  <c r="Y35" i="35"/>
  <c r="Y20" i="35"/>
  <c r="Z20" i="35"/>
  <c r="AA20" i="35" s="1"/>
  <c r="AB20" i="35" s="1"/>
  <c r="Z47" i="35"/>
  <c r="AA47" i="35" s="1"/>
  <c r="AB47" i="35" s="1"/>
  <c r="Y47" i="35"/>
  <c r="Z43" i="35"/>
  <c r="AA43" i="35" s="1"/>
  <c r="AB43" i="35" s="1"/>
  <c r="Y43" i="35"/>
  <c r="Z17" i="35"/>
  <c r="AA17" i="35" s="1"/>
  <c r="AB17" i="35" s="1"/>
  <c r="Y17" i="35"/>
  <c r="Z44" i="35"/>
  <c r="AA44" i="35" s="1"/>
  <c r="AB44" i="35" s="1"/>
  <c r="Y44" i="35"/>
  <c r="Z18" i="35"/>
  <c r="AA18" i="35" s="1"/>
  <c r="AB18" i="35" s="1"/>
  <c r="Y18" i="35"/>
  <c r="Z16" i="35"/>
  <c r="AA16" i="35" s="1"/>
  <c r="AB16" i="35" s="1"/>
  <c r="Y16" i="35"/>
  <c r="Z26" i="35"/>
  <c r="AA26" i="35" s="1"/>
  <c r="AB26" i="35" s="1"/>
  <c r="Y26" i="35"/>
  <c r="Z8" i="35"/>
  <c r="AA8" i="35" s="1"/>
  <c r="AB8" i="35" s="1"/>
  <c r="Y8" i="35"/>
  <c r="Y56" i="35"/>
  <c r="Z56" i="35" s="1"/>
  <c r="AA56" i="35" s="1"/>
  <c r="AB56" i="35" s="1"/>
  <c r="Y55" i="35"/>
  <c r="Z55" i="35"/>
  <c r="AA55" i="35" s="1"/>
  <c r="AB55" i="35" s="1"/>
  <c r="Y48" i="35"/>
  <c r="Z48" i="35"/>
  <c r="AA48" i="35" s="1"/>
  <c r="AB48" i="35" s="1"/>
  <c r="Z12" i="35"/>
  <c r="AA12" i="35" s="1"/>
  <c r="AB12" i="35" s="1"/>
  <c r="Y12" i="35"/>
  <c r="Z23" i="35"/>
  <c r="AA23" i="35" s="1"/>
  <c r="AB23" i="35" s="1"/>
  <c r="Y23" i="35"/>
  <c r="Z14" i="35"/>
  <c r="AA14" i="35" s="1"/>
  <c r="AB14" i="35" s="1"/>
  <c r="Y14" i="35"/>
  <c r="Z53" i="35"/>
  <c r="AA53" i="35" s="1"/>
  <c r="AB53" i="35" s="1"/>
  <c r="Y53" i="35"/>
  <c r="Y24" i="35"/>
  <c r="Z24" i="35"/>
  <c r="AA24" i="35" s="1"/>
  <c r="AB24" i="35" s="1"/>
  <c r="Z10" i="35"/>
  <c r="AA10" i="35" s="1"/>
  <c r="AB10" i="35" s="1"/>
  <c r="Y10" i="35"/>
  <c r="Z31" i="35"/>
  <c r="AA31" i="35" s="1"/>
  <c r="AB31" i="35" s="1"/>
  <c r="Y31" i="35"/>
  <c r="Z46" i="35"/>
  <c r="AA46" i="35" s="1"/>
  <c r="AB46" i="35" s="1"/>
  <c r="Y46" i="35"/>
  <c r="Z39" i="35"/>
  <c r="AA39" i="35" s="1"/>
  <c r="AB39" i="35" s="1"/>
  <c r="Y39" i="35"/>
  <c r="Y30" i="35"/>
  <c r="Z30" i="35"/>
  <c r="AA30" i="35" s="1"/>
  <c r="AB30" i="35" s="1"/>
  <c r="Z33" i="35"/>
  <c r="AA33" i="35" s="1"/>
  <c r="AB33" i="35" s="1"/>
  <c r="Y33" i="35"/>
  <c r="Z15" i="35"/>
  <c r="AA15" i="35" s="1"/>
  <c r="AB15" i="35" s="1"/>
  <c r="Y15" i="35"/>
  <c r="Z41" i="35"/>
  <c r="AA41" i="35" s="1"/>
  <c r="AB41" i="35" s="1"/>
  <c r="Y41" i="35"/>
  <c r="Y22" i="35"/>
  <c r="Z22" i="35"/>
  <c r="AA22" i="35" s="1"/>
  <c r="AB22" i="35" s="1"/>
  <c r="Z36" i="35"/>
  <c r="AA36" i="35" s="1"/>
  <c r="AB36" i="35" s="1"/>
  <c r="Y36" i="35"/>
  <c r="Z54" i="35"/>
  <c r="AA54" i="35" s="1"/>
  <c r="AB54" i="35" s="1"/>
  <c r="Y54" i="35"/>
  <c r="Y25" i="35"/>
  <c r="Z25" i="35"/>
  <c r="AA25" i="35" s="1"/>
  <c r="AB25" i="35" s="1"/>
  <c r="Z42" i="35"/>
  <c r="AA42" i="35" s="1"/>
  <c r="AB42" i="35" s="1"/>
  <c r="Y42" i="35"/>
  <c r="Y52" i="35"/>
  <c r="Z52" i="35" s="1"/>
  <c r="AA52" i="35" s="1"/>
  <c r="AB52" i="35" s="1"/>
  <c r="Z37" i="35"/>
  <c r="AA37" i="35" s="1"/>
  <c r="AB37" i="35" s="1"/>
  <c r="Y37" i="35"/>
  <c r="Z9" i="35"/>
  <c r="AA9" i="35" s="1"/>
  <c r="AB9" i="35" s="1"/>
  <c r="Y9" i="35"/>
  <c r="Y32" i="35"/>
  <c r="Z32" i="35" s="1"/>
  <c r="AA32" i="35" s="1"/>
  <c r="AB32" i="35" s="1"/>
  <c r="Y34" i="35"/>
  <c r="Z34" i="35"/>
  <c r="AA34" i="35" s="1"/>
  <c r="AB34" i="35" s="1"/>
  <c r="Y11" i="35"/>
  <c r="Z11" i="35" s="1"/>
  <c r="V46" i="34"/>
  <c r="X46" i="34" s="1"/>
  <c r="V44" i="23"/>
  <c r="ET4" i="34" l="1"/>
  <c r="U6" i="28" s="1"/>
  <c r="U5" i="28" s="1"/>
  <c r="U15" i="28" s="1"/>
  <c r="EX29" i="34"/>
  <c r="ED39" i="34"/>
  <c r="ED29" i="34"/>
  <c r="GH4" i="34"/>
  <c r="Y6" i="28" s="1"/>
  <c r="Y5" i="28" s="1"/>
  <c r="Y18" i="28" s="1"/>
  <c r="GL29" i="34"/>
  <c r="CL4" i="34"/>
  <c r="O6" i="28" s="1"/>
  <c r="O5" i="28" s="1"/>
  <c r="O19" i="28" s="1"/>
  <c r="CP29" i="34"/>
  <c r="BP28" i="35"/>
  <c r="CP39" i="34"/>
  <c r="GL39" i="34"/>
  <c r="DZ4" i="34"/>
  <c r="S6" i="28" s="1"/>
  <c r="S5" i="28" s="1"/>
  <c r="EX39" i="34"/>
  <c r="FP15" i="34"/>
  <c r="FO13" i="34"/>
  <c r="HD15" i="34"/>
  <c r="HC13" i="34"/>
  <c r="X23" i="28"/>
  <c r="V28" i="28"/>
  <c r="R28" i="28"/>
  <c r="V23" i="28"/>
  <c r="T23" i="28"/>
  <c r="Z23" i="28"/>
  <c r="X28" i="28"/>
  <c r="T28" i="28"/>
  <c r="R23" i="28"/>
  <c r="Z28" i="28"/>
  <c r="HH46" i="34"/>
  <c r="AA23" i="28" s="1"/>
  <c r="AB23" i="28" s="1"/>
  <c r="HQ29" i="34"/>
  <c r="HQ46" i="34" s="1"/>
  <c r="AA28" i="28" s="1"/>
  <c r="AB28" i="28" s="1"/>
  <c r="HR29" i="34"/>
  <c r="HR46" i="34" s="1"/>
  <c r="AA29" i="28" s="1"/>
  <c r="HD6" i="34"/>
  <c r="FP6" i="34"/>
  <c r="DF6" i="34"/>
  <c r="DH45" i="34"/>
  <c r="AA11" i="35"/>
  <c r="Z507" i="35"/>
  <c r="W46" i="34"/>
  <c r="T44" i="23"/>
  <c r="U44" i="23"/>
  <c r="W44" i="23"/>
  <c r="X44" i="23"/>
  <c r="Y17" i="28" l="1"/>
  <c r="U13" i="28"/>
  <c r="U19" i="28"/>
  <c r="U14" i="28"/>
  <c r="Y15" i="28"/>
  <c r="U18" i="28"/>
  <c r="U17" i="28"/>
  <c r="HF39" i="34"/>
  <c r="HF29" i="34"/>
  <c r="FN4" i="34"/>
  <c r="W6" i="28" s="1"/>
  <c r="W5" i="28" s="1"/>
  <c r="FR29" i="34"/>
  <c r="Y19" i="28"/>
  <c r="Y13" i="28"/>
  <c r="O17" i="28"/>
  <c r="O15" i="28"/>
  <c r="O11" i="28" s="1"/>
  <c r="O18" i="28"/>
  <c r="O13" i="28"/>
  <c r="FR39" i="34"/>
  <c r="EV4" i="34"/>
  <c r="S18" i="28"/>
  <c r="S13" i="28"/>
  <c r="S15" i="28"/>
  <c r="S19" i="28"/>
  <c r="S14" i="28"/>
  <c r="S17" i="28"/>
  <c r="U11" i="28"/>
  <c r="HB4" i="34"/>
  <c r="AA6" i="28" s="1"/>
  <c r="AA5" i="28" s="1"/>
  <c r="DH15" i="34"/>
  <c r="DG13" i="34"/>
  <c r="EB6" i="34"/>
  <c r="DH6" i="34"/>
  <c r="AB11" i="35"/>
  <c r="AB507" i="35" s="1"/>
  <c r="AA507" i="35"/>
  <c r="C43" i="31"/>
  <c r="C39" i="31"/>
  <c r="C38" i="31"/>
  <c r="C37" i="31"/>
  <c r="K10" i="35" s="1"/>
  <c r="C36" i="31"/>
  <c r="C35" i="31"/>
  <c r="D32" i="31"/>
  <c r="C32" i="31"/>
  <c r="D31" i="31"/>
  <c r="C31" i="31"/>
  <c r="D30" i="31"/>
  <c r="C30" i="31"/>
  <c r="D29" i="31"/>
  <c r="C29" i="31"/>
  <c r="D28" i="31"/>
  <c r="C28" i="31"/>
  <c r="D27" i="31"/>
  <c r="C27" i="31"/>
  <c r="D26" i="31"/>
  <c r="C26" i="31"/>
  <c r="D25" i="31"/>
  <c r="C25" i="31"/>
  <c r="D24" i="31"/>
  <c r="C24" i="31"/>
  <c r="D23" i="31"/>
  <c r="C23" i="31"/>
  <c r="D22" i="31"/>
  <c r="C22" i="31"/>
  <c r="D21" i="31"/>
  <c r="C21" i="31"/>
  <c r="D20" i="31"/>
  <c r="C20" i="31"/>
  <c r="D19" i="31"/>
  <c r="C19" i="31"/>
  <c r="D18" i="31"/>
  <c r="C18" i="31"/>
  <c r="D17" i="31"/>
  <c r="C17" i="31"/>
  <c r="D16" i="31"/>
  <c r="C16" i="31"/>
  <c r="D15" i="31"/>
  <c r="C15" i="31"/>
  <c r="D14" i="31"/>
  <c r="C14" i="31"/>
  <c r="D13" i="31"/>
  <c r="C13" i="31"/>
  <c r="D12" i="31"/>
  <c r="C12" i="31"/>
  <c r="D11" i="31"/>
  <c r="C11" i="31"/>
  <c r="D10" i="31"/>
  <c r="C10" i="31"/>
  <c r="D9" i="31"/>
  <c r="C9" i="31"/>
  <c r="D8" i="31"/>
  <c r="C8" i="31"/>
  <c r="D7" i="31"/>
  <c r="C7" i="31"/>
  <c r="D6" i="31"/>
  <c r="C6" i="31"/>
  <c r="I10" i="35" s="1"/>
  <c r="D5" i="31"/>
  <c r="C5" i="31"/>
  <c r="D4" i="31"/>
  <c r="C4" i="31"/>
  <c r="C3" i="31"/>
  <c r="Y11" i="28" l="1"/>
  <c r="GL7" i="23" s="1"/>
  <c r="FP4" i="34"/>
  <c r="GJ4" i="34"/>
  <c r="DJ39" i="34"/>
  <c r="DJ29" i="34"/>
  <c r="W18" i="28"/>
  <c r="W13" i="28"/>
  <c r="W15" i="28"/>
  <c r="W19" i="28"/>
  <c r="W14" i="28"/>
  <c r="W17" i="28"/>
  <c r="AA13" i="28"/>
  <c r="AA15" i="28"/>
  <c r="AA19" i="28"/>
  <c r="S11" i="28"/>
  <c r="EX7" i="34"/>
  <c r="EX7" i="23"/>
  <c r="CP7" i="23"/>
  <c r="CP7" i="34"/>
  <c r="HD4" i="34"/>
  <c r="DF4" i="34"/>
  <c r="Q6" i="28" s="1"/>
  <c r="Q5" i="28" s="1"/>
  <c r="R507" i="35"/>
  <c r="I8" i="36"/>
  <c r="I8" i="35"/>
  <c r="I9" i="36"/>
  <c r="I10" i="36"/>
  <c r="I9" i="35"/>
  <c r="K8" i="36"/>
  <c r="K7" i="36"/>
  <c r="K8" i="35"/>
  <c r="L10" i="35"/>
  <c r="M10" i="35" s="1"/>
  <c r="N10" i="35" s="1"/>
  <c r="O10" i="35" s="1"/>
  <c r="K9" i="36"/>
  <c r="K10" i="36"/>
  <c r="K9" i="35"/>
  <c r="F13" i="23"/>
  <c r="GL7" i="34" l="1"/>
  <c r="W11" i="28"/>
  <c r="FR7" i="34" s="1"/>
  <c r="Q15" i="28"/>
  <c r="Q19" i="28"/>
  <c r="Q18" i="28"/>
  <c r="Q13" i="28"/>
  <c r="Q17" i="28"/>
  <c r="AA11" i="28"/>
  <c r="ED7" i="34"/>
  <c r="ED7" i="23"/>
  <c r="DH4" i="34"/>
  <c r="EB4" i="34"/>
  <c r="AF51" i="23"/>
  <c r="EV51" i="23"/>
  <c r="AZ51" i="23"/>
  <c r="DH51" i="23"/>
  <c r="HD51" i="23"/>
  <c r="CN51" i="23"/>
  <c r="BT51" i="23"/>
  <c r="FP51" i="23"/>
  <c r="EB51" i="23"/>
  <c r="GJ51" i="23"/>
  <c r="L7" i="36"/>
  <c r="M7" i="36" s="1"/>
  <c r="L8" i="36"/>
  <c r="L9" i="36"/>
  <c r="M7" i="35"/>
  <c r="AM7" i="35" s="1"/>
  <c r="BA7" i="35" s="1"/>
  <c r="BO7" i="35" s="1"/>
  <c r="M9" i="35"/>
  <c r="N9" i="35" s="1"/>
  <c r="O9" i="35" s="1"/>
  <c r="L9" i="35"/>
  <c r="M9" i="36"/>
  <c r="N9" i="36" s="1"/>
  <c r="O9" i="36" s="1"/>
  <c r="M8" i="36"/>
  <c r="N8" i="36" s="1"/>
  <c r="O8" i="36" s="1"/>
  <c r="M10" i="36"/>
  <c r="N10" i="36" s="1"/>
  <c r="O10" i="36" s="1"/>
  <c r="L10" i="36"/>
  <c r="L8" i="35"/>
  <c r="M8" i="35" s="1"/>
  <c r="N8" i="35" s="1"/>
  <c r="O8" i="35" s="1"/>
  <c r="M42" i="23"/>
  <c r="N42" i="23" s="1"/>
  <c r="AH42" i="23" s="1"/>
  <c r="BP7" i="35" l="1"/>
  <c r="BP507" i="35" s="1"/>
  <c r="BR29" i="34" s="1"/>
  <c r="BS29" i="34" s="1"/>
  <c r="BX29" i="34" s="1"/>
  <c r="BO507" i="35"/>
  <c r="BT29" i="34" s="1"/>
  <c r="FR7" i="23"/>
  <c r="HF7" i="23"/>
  <c r="HF7" i="34"/>
  <c r="Q11" i="28"/>
  <c r="AP507" i="36"/>
  <c r="AM508" i="36" s="1"/>
  <c r="P7" i="36"/>
  <c r="P507" i="36" s="1"/>
  <c r="M508" i="36" s="1"/>
  <c r="N7" i="36"/>
  <c r="N507" i="36" s="1"/>
  <c r="L30" i="23" s="1"/>
  <c r="P7" i="35"/>
  <c r="P507" i="35" s="1"/>
  <c r="M508" i="35" s="1"/>
  <c r="N7" i="35"/>
  <c r="O7" i="35" s="1"/>
  <c r="AO7" i="35" s="1"/>
  <c r="BC7" i="35" s="1"/>
  <c r="BQ7" i="35" s="1"/>
  <c r="BQ507" i="35" s="1"/>
  <c r="BG507" i="35" s="1"/>
  <c r="M507" i="35"/>
  <c r="N29" i="34" s="1"/>
  <c r="M507" i="36"/>
  <c r="N30" i="23" s="1"/>
  <c r="M24" i="23"/>
  <c r="M22" i="23"/>
  <c r="M20" i="23"/>
  <c r="M18" i="23"/>
  <c r="M16" i="23"/>
  <c r="BR6" i="34" l="1"/>
  <c r="CN6" i="34" s="1"/>
  <c r="BT45" i="34"/>
  <c r="BX46" i="34"/>
  <c r="M23" i="28" s="1"/>
  <c r="P23" i="28" s="1"/>
  <c r="CG29" i="34"/>
  <c r="CG46" i="34" s="1"/>
  <c r="M28" i="28" s="1"/>
  <c r="P28" i="28" s="1"/>
  <c r="CH29" i="34"/>
  <c r="CH46" i="34" s="1"/>
  <c r="M29" i="28" s="1"/>
  <c r="DJ7" i="23"/>
  <c r="DJ7" i="34"/>
  <c r="O7" i="36"/>
  <c r="O507" i="36" s="1"/>
  <c r="E507" i="36" s="1"/>
  <c r="AN7" i="36"/>
  <c r="AM507" i="36"/>
  <c r="AF30" i="23" s="1"/>
  <c r="AN7" i="35"/>
  <c r="BB7" i="35"/>
  <c r="G47" i="34"/>
  <c r="D47" i="34" s="1"/>
  <c r="AD6" i="34"/>
  <c r="N507" i="35"/>
  <c r="L29" i="34" s="1"/>
  <c r="M29" i="34" s="1"/>
  <c r="P29" i="34" s="1"/>
  <c r="O507" i="35"/>
  <c r="E507" i="35" s="1"/>
  <c r="N45" i="34"/>
  <c r="M13" i="34" s="1"/>
  <c r="M48" i="23"/>
  <c r="M46" i="23"/>
  <c r="M40" i="23"/>
  <c r="X40" i="23" s="1"/>
  <c r="M30" i="23"/>
  <c r="P30" i="23" s="1"/>
  <c r="Y30" i="23" s="1"/>
  <c r="Z30" i="23" s="1"/>
  <c r="M28" i="23"/>
  <c r="M26" i="23"/>
  <c r="M32" i="23"/>
  <c r="AH30" i="23" l="1"/>
  <c r="BB30" i="23"/>
  <c r="BT15" i="34"/>
  <c r="BV29" i="34" s="1"/>
  <c r="BS13" i="34"/>
  <c r="AN507" i="36"/>
  <c r="AD30" i="23" s="1"/>
  <c r="AE30" i="23" s="1"/>
  <c r="AJ30" i="23" s="1"/>
  <c r="AS30" i="23" s="1"/>
  <c r="AO7" i="36"/>
  <c r="AO507" i="36" s="1"/>
  <c r="AE507" i="36" s="1"/>
  <c r="AF6" i="23"/>
  <c r="AZ6" i="23" s="1"/>
  <c r="AF50" i="23"/>
  <c r="AE12" i="23"/>
  <c r="EC6" i="34"/>
  <c r="S12" i="28" s="1"/>
  <c r="EW6" i="34"/>
  <c r="U12" i="28" s="1"/>
  <c r="CO6" i="34"/>
  <c r="BU6" i="34"/>
  <c r="GK6" i="34"/>
  <c r="HE6" i="34"/>
  <c r="FQ6" i="34"/>
  <c r="W12" i="28" s="1"/>
  <c r="DI6" i="34"/>
  <c r="EA45" i="34"/>
  <c r="GI45" i="34"/>
  <c r="GI15" i="34" s="1"/>
  <c r="BS45" i="34"/>
  <c r="BS15" i="34" s="1"/>
  <c r="FO45" i="34"/>
  <c r="FO15" i="34" s="1"/>
  <c r="HC45" i="34"/>
  <c r="HC15" i="34" s="1"/>
  <c r="CM45" i="34"/>
  <c r="CM15" i="34" s="1"/>
  <c r="DG45" i="34"/>
  <c r="DG15" i="34" s="1"/>
  <c r="EU45" i="34"/>
  <c r="EU15" i="34" s="1"/>
  <c r="M45" i="34"/>
  <c r="M15" i="34" s="1"/>
  <c r="Y29" i="34"/>
  <c r="Y46" i="34" s="1"/>
  <c r="Z29" i="34"/>
  <c r="Z46" i="34" s="1"/>
  <c r="P46" i="34"/>
  <c r="N15" i="34"/>
  <c r="S32" i="23"/>
  <c r="W32" i="23"/>
  <c r="U32" i="23"/>
  <c r="X32" i="23"/>
  <c r="V32" i="23"/>
  <c r="N32" i="23"/>
  <c r="U40" i="23"/>
  <c r="W40" i="23"/>
  <c r="T40" i="23"/>
  <c r="V40" i="23"/>
  <c r="H52" i="23" l="1"/>
  <c r="AD7" i="23"/>
  <c r="AH32" i="23"/>
  <c r="N51" i="23"/>
  <c r="Y14" i="28"/>
  <c r="Y12" i="28" s="1"/>
  <c r="O14" i="28"/>
  <c r="O12" i="28" s="1"/>
  <c r="BR4" i="34"/>
  <c r="BV39" i="34"/>
  <c r="AA14" i="28"/>
  <c r="AA12" i="28" s="1"/>
  <c r="Q14" i="28"/>
  <c r="Q12" i="28" s="1"/>
  <c r="AJ51" i="23"/>
  <c r="AF15" i="23"/>
  <c r="AH44" i="23" s="1"/>
  <c r="AE13" i="23"/>
  <c r="AT30" i="23"/>
  <c r="AT51" i="23" s="1"/>
  <c r="AS51" i="23"/>
  <c r="S10" i="28"/>
  <c r="U10" i="28"/>
  <c r="W10" i="28"/>
  <c r="AQ51" i="23"/>
  <c r="AR51" i="23"/>
  <c r="ES46" i="34"/>
  <c r="DY46" i="34"/>
  <c r="EA15" i="34"/>
  <c r="DY45" i="34"/>
  <c r="DY15" i="34" s="1"/>
  <c r="BQ46" i="34"/>
  <c r="HA45" i="34"/>
  <c r="HA15" i="34" s="1"/>
  <c r="GG46" i="34"/>
  <c r="ES45" i="34"/>
  <c r="ES15" i="34" s="1"/>
  <c r="BQ45" i="34"/>
  <c r="BQ15" i="34" s="1"/>
  <c r="HA46" i="34"/>
  <c r="FM45" i="34"/>
  <c r="FM15" i="34" s="1"/>
  <c r="DE45" i="34"/>
  <c r="DE15" i="34" s="1"/>
  <c r="CK46" i="34"/>
  <c r="FM46" i="34"/>
  <c r="DE46" i="34"/>
  <c r="GG45" i="34"/>
  <c r="GG15" i="34" s="1"/>
  <c r="CK45" i="34"/>
  <c r="CK15" i="34" s="1"/>
  <c r="AD4" i="34"/>
  <c r="G6" i="28" s="1"/>
  <c r="K45" i="34"/>
  <c r="K15" i="34" s="1"/>
  <c r="H45" i="34"/>
  <c r="H15" i="34" s="1"/>
  <c r="P26" i="23"/>
  <c r="U24" i="23"/>
  <c r="X22" i="23"/>
  <c r="W20" i="23"/>
  <c r="W18" i="23"/>
  <c r="EW7" i="23" l="1"/>
  <c r="HE7" i="23"/>
  <c r="CO7" i="23"/>
  <c r="BA7" i="23"/>
  <c r="GK7" i="23"/>
  <c r="EC7" i="23"/>
  <c r="AG7" i="23"/>
  <c r="FQ7" i="23"/>
  <c r="BU7" i="23"/>
  <c r="DI7" i="23"/>
  <c r="Y10" i="28"/>
  <c r="GL6" i="34" s="1"/>
  <c r="O10" i="28"/>
  <c r="CN4" i="34"/>
  <c r="M6" i="28"/>
  <c r="M5" i="28" s="1"/>
  <c r="Q10" i="28"/>
  <c r="DJ6" i="34" s="1"/>
  <c r="AF4" i="23"/>
  <c r="I7" i="28" s="1"/>
  <c r="ED6" i="23"/>
  <c r="ED6" i="34"/>
  <c r="FR6" i="34"/>
  <c r="FR6" i="23"/>
  <c r="CP6" i="34"/>
  <c r="CP6" i="23"/>
  <c r="EX6" i="23"/>
  <c r="EX6" i="34"/>
  <c r="EC4" i="34"/>
  <c r="ED4" i="34" s="1"/>
  <c r="HE4" i="34"/>
  <c r="HF4" i="34" s="1"/>
  <c r="FQ4" i="34"/>
  <c r="FR4" i="34" s="1"/>
  <c r="EW4" i="34"/>
  <c r="EX4" i="34" s="1"/>
  <c r="BU4" i="34"/>
  <c r="BV4" i="34" s="1"/>
  <c r="GK4" i="34"/>
  <c r="GL4" i="34" s="1"/>
  <c r="DI4" i="34"/>
  <c r="DJ4" i="34" s="1"/>
  <c r="CO4" i="34"/>
  <c r="CP4" i="34" s="1"/>
  <c r="N28" i="23"/>
  <c r="AH28" i="23" s="1"/>
  <c r="P28" i="23"/>
  <c r="X42" i="23"/>
  <c r="V42" i="23"/>
  <c r="T42" i="23"/>
  <c r="W42" i="23"/>
  <c r="U42" i="23"/>
  <c r="X46" i="23"/>
  <c r="V46" i="23"/>
  <c r="T46" i="23"/>
  <c r="W46" i="23"/>
  <c r="U46" i="23"/>
  <c r="W48" i="23"/>
  <c r="U48" i="23"/>
  <c r="X48" i="23"/>
  <c r="V48" i="23"/>
  <c r="R48" i="23"/>
  <c r="R51" i="23" s="1"/>
  <c r="G25" i="28" s="1"/>
  <c r="J25" i="28" s="1"/>
  <c r="S51" i="23"/>
  <c r="G26" i="28" s="1"/>
  <c r="J26" i="28" s="1"/>
  <c r="N40" i="23"/>
  <c r="AH40" i="23" s="1"/>
  <c r="N26" i="23"/>
  <c r="N22" i="23"/>
  <c r="AH22" i="23" s="1"/>
  <c r="W22" i="23"/>
  <c r="U22" i="23"/>
  <c r="X20" i="23"/>
  <c r="Q20" i="23"/>
  <c r="N18" i="23"/>
  <c r="V18" i="23"/>
  <c r="Q18" i="23"/>
  <c r="U18" i="23"/>
  <c r="X18" i="23"/>
  <c r="U16" i="23"/>
  <c r="Q16" i="23"/>
  <c r="V24" i="23"/>
  <c r="N16" i="23"/>
  <c r="AH16" i="23" s="1"/>
  <c r="W16" i="23"/>
  <c r="U20" i="23"/>
  <c r="V22" i="23"/>
  <c r="N24" i="23"/>
  <c r="AH24" i="23" s="1"/>
  <c r="W24" i="23"/>
  <c r="N46" i="23"/>
  <c r="AH46" i="23" s="1"/>
  <c r="N48" i="23"/>
  <c r="AH48" i="23" s="1"/>
  <c r="V16" i="23"/>
  <c r="X16" i="23"/>
  <c r="V20" i="23"/>
  <c r="Q24" i="23"/>
  <c r="X24" i="23"/>
  <c r="N20" i="23"/>
  <c r="AH20" i="23" s="1"/>
  <c r="Q22" i="23"/>
  <c r="AH26" i="23" l="1"/>
  <c r="AD6" i="23"/>
  <c r="GL6" i="23"/>
  <c r="DJ6" i="23"/>
  <c r="M13" i="28"/>
  <c r="M17" i="28"/>
  <c r="M14" i="28"/>
  <c r="M15" i="28"/>
  <c r="M19" i="28"/>
  <c r="M18" i="28"/>
  <c r="N52" i="23"/>
  <c r="U51" i="23" s="1"/>
  <c r="AZ4" i="23"/>
  <c r="AD5" i="23"/>
  <c r="CO5" i="23" s="1"/>
  <c r="AH18" i="23"/>
  <c r="G52" i="23"/>
  <c r="Q51" i="23"/>
  <c r="G24" i="28" s="1"/>
  <c r="J24" i="28" s="1"/>
  <c r="F52" i="23"/>
  <c r="T51" i="23"/>
  <c r="G27" i="28" s="1"/>
  <c r="J27" i="28" s="1"/>
  <c r="P51" i="23"/>
  <c r="G23" i="28" s="1"/>
  <c r="Y51" i="23"/>
  <c r="G28" i="28" s="1"/>
  <c r="Z51" i="23"/>
  <c r="G29" i="28" s="1"/>
  <c r="N50" i="23"/>
  <c r="M12" i="23"/>
  <c r="HE6" i="23" l="1"/>
  <c r="AA18" i="28" s="1"/>
  <c r="AA10" i="28" s="1"/>
  <c r="FQ6" i="23"/>
  <c r="DI6" i="23"/>
  <c r="CO6" i="23"/>
  <c r="GK6" i="23"/>
  <c r="BA6" i="23"/>
  <c r="EC6" i="23"/>
  <c r="EW6" i="23"/>
  <c r="BU6" i="23"/>
  <c r="AG6" i="23"/>
  <c r="M10" i="28"/>
  <c r="BV6" i="23" s="1"/>
  <c r="M11" i="28"/>
  <c r="BV7" i="34" s="1"/>
  <c r="BV6" i="34"/>
  <c r="M12" i="28"/>
  <c r="D52" i="23"/>
  <c r="BU5" i="23"/>
  <c r="M9" i="28" s="1"/>
  <c r="EW5" i="23"/>
  <c r="U16" i="28" s="1"/>
  <c r="HE5" i="23"/>
  <c r="GK5" i="23"/>
  <c r="Y9" i="28" s="1"/>
  <c r="DI5" i="23"/>
  <c r="Q9" i="28" s="1"/>
  <c r="AG5" i="23"/>
  <c r="FQ5" i="23"/>
  <c r="W16" i="28" s="1"/>
  <c r="EC5" i="23"/>
  <c r="S9" i="28" s="1"/>
  <c r="BA5" i="23"/>
  <c r="GI50" i="23"/>
  <c r="GI15" i="23" s="1"/>
  <c r="EU50" i="23"/>
  <c r="EU15" i="23" s="1"/>
  <c r="BS50" i="23"/>
  <c r="BS15" i="23" s="1"/>
  <c r="HC50" i="23"/>
  <c r="HC15" i="23" s="1"/>
  <c r="AY50" i="23"/>
  <c r="AY15" i="23" s="1"/>
  <c r="DG50" i="23"/>
  <c r="DG15" i="23" s="1"/>
  <c r="FO50" i="23"/>
  <c r="FO15" i="23" s="1"/>
  <c r="CM50" i="23"/>
  <c r="CM15" i="23" s="1"/>
  <c r="EA50" i="23"/>
  <c r="EA15" i="23" s="1"/>
  <c r="M16" i="28"/>
  <c r="O9" i="28"/>
  <c r="O16" i="28"/>
  <c r="M50" i="23"/>
  <c r="M15" i="23" s="1"/>
  <c r="M13" i="23"/>
  <c r="AE50" i="23"/>
  <c r="AE15" i="23" s="1"/>
  <c r="V51" i="23"/>
  <c r="N15" i="23"/>
  <c r="HF6" i="34" l="1"/>
  <c r="HF6" i="23"/>
  <c r="BV7" i="23"/>
  <c r="AA17" i="28"/>
  <c r="AA16" i="28" s="1"/>
  <c r="Q16" i="28"/>
  <c r="Y16" i="28"/>
  <c r="W9" i="28"/>
  <c r="FR5" i="34" s="1"/>
  <c r="U9" i="28"/>
  <c r="U8" i="28" s="1"/>
  <c r="S16" i="28"/>
  <c r="O8" i="28"/>
  <c r="CP5" i="34"/>
  <c r="CP5" i="23"/>
  <c r="Q8" i="28"/>
  <c r="DJ5" i="23"/>
  <c r="DJ5" i="34"/>
  <c r="M8" i="28"/>
  <c r="BV5" i="34"/>
  <c r="BV5" i="23"/>
  <c r="S8" i="28"/>
  <c r="ED5" i="23"/>
  <c r="ED5" i="34"/>
  <c r="Y8" i="28"/>
  <c r="GL5" i="34"/>
  <c r="GL5" i="23"/>
  <c r="AC51" i="23"/>
  <c r="DE50" i="23"/>
  <c r="DE15" i="23" s="1"/>
  <c r="DY50" i="23"/>
  <c r="DY15" i="23" s="1"/>
  <c r="ES50" i="23"/>
  <c r="ES15" i="23" s="1"/>
  <c r="AW50" i="23"/>
  <c r="AW15" i="23" s="1"/>
  <c r="BQ50" i="23"/>
  <c r="BQ15" i="23" s="1"/>
  <c r="DE51" i="23"/>
  <c r="DY51" i="23"/>
  <c r="GG51" i="23"/>
  <c r="HA50" i="23"/>
  <c r="HA15" i="23" s="1"/>
  <c r="ES51" i="23"/>
  <c r="CK50" i="23"/>
  <c r="CK15" i="23" s="1"/>
  <c r="HA51" i="23"/>
  <c r="AW51" i="23"/>
  <c r="BQ51" i="23"/>
  <c r="CK51" i="23"/>
  <c r="FM50" i="23"/>
  <c r="FM15" i="23" s="1"/>
  <c r="FM51" i="23"/>
  <c r="GG50" i="23"/>
  <c r="GG15" i="23" s="1"/>
  <c r="K50" i="23"/>
  <c r="K15" i="23" s="1"/>
  <c r="AD4" i="23"/>
  <c r="AC50" i="23"/>
  <c r="AC15" i="23" s="1"/>
  <c r="W51" i="23"/>
  <c r="X51" i="23"/>
  <c r="H50" i="23"/>
  <c r="H15" i="23" s="1"/>
  <c r="AA9" i="28" l="1"/>
  <c r="HF5" i="34" s="1"/>
  <c r="W8" i="28"/>
  <c r="EX5" i="23"/>
  <c r="FR5" i="23"/>
  <c r="AA8" i="28"/>
  <c r="EX5" i="34"/>
  <c r="G7" i="28"/>
  <c r="G5" i="28" s="1"/>
  <c r="BU4" i="23"/>
  <c r="BV4" i="23" s="1"/>
  <c r="CO4" i="23"/>
  <c r="CP4" i="23" s="1"/>
  <c r="BA4" i="23"/>
  <c r="BB4" i="23" s="1"/>
  <c r="HE4" i="23"/>
  <c r="HF4" i="23" s="1"/>
  <c r="EC4" i="23"/>
  <c r="ED4" i="23" s="1"/>
  <c r="FQ4" i="23"/>
  <c r="FR4" i="23" s="1"/>
  <c r="EW4" i="23"/>
  <c r="EX4" i="23" s="1"/>
  <c r="GK4" i="23"/>
  <c r="GL4" i="23" s="1"/>
  <c r="DI4" i="23"/>
  <c r="DJ4" i="23" s="1"/>
  <c r="AG4" i="23"/>
  <c r="AH4" i="23" s="1"/>
  <c r="HF5" i="23" l="1"/>
  <c r="AP507" i="35"/>
  <c r="AM508" i="35" s="1"/>
  <c r="AO507" i="35"/>
  <c r="AE507" i="35" s="1"/>
  <c r="AM507" i="35" l="1"/>
  <c r="AF29" i="34" s="1"/>
  <c r="AN507" i="35"/>
  <c r="AD29" i="34" s="1"/>
  <c r="AE29" i="34" s="1"/>
  <c r="AJ29" i="34" s="1"/>
  <c r="AS29" i="34" l="1"/>
  <c r="AS46" i="34" s="1"/>
  <c r="I28" i="28" s="1"/>
  <c r="AJ46" i="34"/>
  <c r="I23" i="28" s="1"/>
  <c r="AT29" i="34"/>
  <c r="AT46" i="34" s="1"/>
  <c r="I29" i="28" s="1"/>
  <c r="AF6" i="34"/>
  <c r="AF45" i="34"/>
  <c r="AE13" i="34" s="1"/>
  <c r="J28" i="28" l="1"/>
  <c r="AE45" i="34"/>
  <c r="AE15" i="34" s="1"/>
  <c r="AF15" i="34"/>
  <c r="J23" i="28"/>
  <c r="AG6" i="34"/>
  <c r="AH39" i="34" l="1"/>
  <c r="AH29" i="34"/>
  <c r="AF4" i="34"/>
  <c r="AC46" i="34"/>
  <c r="AC45" i="34"/>
  <c r="AC15" i="34" s="1"/>
  <c r="I6" i="28" l="1"/>
  <c r="I5" i="28" s="1"/>
  <c r="AG4" i="34"/>
  <c r="AH4" i="34" s="1"/>
  <c r="I14" i="28" l="1"/>
  <c r="I18" i="28"/>
  <c r="I13" i="28"/>
  <c r="I17" i="28"/>
  <c r="I15" i="28"/>
  <c r="I19" i="28"/>
  <c r="BD507" i="35"/>
  <c r="BA508" i="35" s="1"/>
  <c r="BC507" i="35"/>
  <c r="AS507" i="35" s="1"/>
  <c r="I16" i="28" l="1"/>
  <c r="I11" i="28"/>
  <c r="I10" i="28"/>
  <c r="AH6" i="34" s="1"/>
  <c r="I9" i="28"/>
  <c r="I12" i="28"/>
  <c r="AH7" i="34"/>
  <c r="AH7" i="23"/>
  <c r="BB507" i="35"/>
  <c r="AX29" i="34" s="1"/>
  <c r="AY29" i="34" s="1"/>
  <c r="BD29" i="34" s="1"/>
  <c r="BA507" i="35"/>
  <c r="AZ29" i="34" s="1"/>
  <c r="AH6" i="23" l="1"/>
  <c r="I8" i="28"/>
  <c r="AH5" i="23"/>
  <c r="AH5" i="34"/>
  <c r="AZ45" i="34"/>
  <c r="AY13" i="34" s="1"/>
  <c r="AX6" i="34"/>
  <c r="BD46" i="34"/>
  <c r="K23" i="28" s="1"/>
  <c r="BM29" i="34"/>
  <c r="BM46" i="34" s="1"/>
  <c r="K28" i="28" s="1"/>
  <c r="BN29" i="34"/>
  <c r="BN46" i="34" s="1"/>
  <c r="K29" i="28" s="1"/>
  <c r="AZ6" i="34" l="1"/>
  <c r="BT6" i="34"/>
  <c r="BA6" i="34"/>
  <c r="L28" i="28"/>
  <c r="N28" i="28"/>
  <c r="AZ15" i="34"/>
  <c r="BB29" i="34" s="1"/>
  <c r="AY45" i="34"/>
  <c r="AY15" i="34" s="1"/>
  <c r="N23" i="28"/>
  <c r="L23" i="28"/>
  <c r="AW45" i="34" l="1"/>
  <c r="AW15" i="34" s="1"/>
  <c r="BB39" i="34"/>
  <c r="AX4" i="34"/>
  <c r="AW46" i="34"/>
  <c r="BT4" i="34" l="1"/>
  <c r="BA4" i="34"/>
  <c r="BB4" i="34" s="1"/>
  <c r="AZ4" i="34"/>
  <c r="K6" i="28"/>
  <c r="K5" i="28" s="1"/>
  <c r="K19" i="28" l="1"/>
  <c r="K14" i="28"/>
  <c r="K17" i="28"/>
  <c r="K18" i="28"/>
  <c r="K13" i="28"/>
  <c r="K15" i="28"/>
  <c r="K11" i="28" l="1"/>
  <c r="BB7" i="23" s="1"/>
  <c r="K16" i="28"/>
  <c r="K10" i="28"/>
  <c r="K9" i="28"/>
  <c r="K12" i="28"/>
  <c r="BB7" i="34" l="1"/>
  <c r="BB6" i="23"/>
  <c r="BB6" i="34"/>
  <c r="K8" i="28"/>
  <c r="BB5" i="23"/>
  <c r="BB5" i="34"/>
</calcChain>
</file>

<file path=xl/sharedStrings.xml><?xml version="1.0" encoding="utf-8"?>
<sst xmlns="http://schemas.openxmlformats.org/spreadsheetml/2006/main" count="24403" uniqueCount="809">
  <si>
    <t>Počet podpůrných personálních opatření ve školách</t>
  </si>
  <si>
    <t>milník</t>
  </si>
  <si>
    <t>Celkový počet účastníků</t>
  </si>
  <si>
    <t>Počet organizací, ve kterých se zvýšila kvalita výchovy a vzdělávání a proinkluzivnost</t>
  </si>
  <si>
    <t>Počet dětí a žáků s potřebou podpůrných opatření v podpořených organizacích</t>
  </si>
  <si>
    <t>Počet dětí, žáků a studentů Romů v podpořených organizacích</t>
  </si>
  <si>
    <t>Celkový počet dětí, žáků a studentů v podpořených organizacích</t>
  </si>
  <si>
    <t>Počet pracovníků ve vzdělávání, kteří v praxi uplatňují nově získané poznatky a dovednosti</t>
  </si>
  <si>
    <t>výsledky</t>
  </si>
  <si>
    <t>výstupy</t>
  </si>
  <si>
    <t>počet podpořených osob - pracovníci ve vzdělávání</t>
  </si>
  <si>
    <t>02.3.61.1</t>
  </si>
  <si>
    <t>POSTUP:</t>
  </si>
  <si>
    <t>3.</t>
  </si>
  <si>
    <t>1.</t>
  </si>
  <si>
    <t>2.</t>
  </si>
  <si>
    <t>Maximální dotace</t>
  </si>
  <si>
    <t>Počet podpořených osob - pracovníci ve vzdělávání</t>
  </si>
  <si>
    <t>Výstupy</t>
  </si>
  <si>
    <t>Výsledky</t>
  </si>
  <si>
    <t>Milník</t>
  </si>
  <si>
    <t>Cena jedné šablony
(v Kč)</t>
  </si>
  <si>
    <t>Požadováno celkem 
(v Kč)</t>
  </si>
  <si>
    <t>Požadováno šablon (v tomto sloupci vyplňte 
počet šablon)</t>
  </si>
  <si>
    <t>Typ</t>
  </si>
  <si>
    <t>Název</t>
  </si>
  <si>
    <t>Speciální škola</t>
  </si>
  <si>
    <t>Ne</t>
  </si>
  <si>
    <t>4.</t>
  </si>
  <si>
    <t>Hodnoty nekopírujte a nepřesunujte, vždy je ručně vepište.</t>
  </si>
  <si>
    <t>5.</t>
  </si>
  <si>
    <t>K A L K U L A Č K A   I N D I K Á T O R Ů</t>
  </si>
  <si>
    <t>02.3.68.5</t>
  </si>
  <si>
    <t>Výstup šablony
(Podrobněji v Příloze č. 3)</t>
  </si>
  <si>
    <t>Práce školního kariérového poradce ve škole ve výši úvazku 0,1 na 1 měsíc</t>
  </si>
  <si>
    <t>Práce školního asistenta ve škole ve výši úvazku 0,1 na jeden měsíc</t>
  </si>
  <si>
    <t>Práce speciálního pedagoga ve škole ve výši úvazku 0,1 na jeden měsíc</t>
  </si>
  <si>
    <t>Práce školního psychologa ve škole ve výši úvazku 0,5 na jeden měsíc</t>
  </si>
  <si>
    <t>Práce sociálního pedagoga ve škole ve výši úvazku 0,1 na jeden měsíc</t>
  </si>
  <si>
    <t>Počet dětí/žáků</t>
  </si>
  <si>
    <t>Základní škola</t>
  </si>
  <si>
    <t>Mateřská škola</t>
  </si>
  <si>
    <t>kliknutím na barevný blok budete přesměrováni na vybraný subjekt</t>
  </si>
  <si>
    <t>zpět na úvodní stranu</t>
  </si>
  <si>
    <t>Za MŠ finance celkem</t>
  </si>
  <si>
    <t>Za ZŠ finance celkem</t>
  </si>
  <si>
    <t>Školní asistent – personální podpora MŠ</t>
  </si>
  <si>
    <t>Školní speciální pedagog – personální podpora MŠ</t>
  </si>
  <si>
    <t>Školní psycholog – personální podpora MŠ</t>
  </si>
  <si>
    <t>Sociální pedagog – personální podpora MŠ</t>
  </si>
  <si>
    <t>Chůva – personální podpora MŠ</t>
  </si>
  <si>
    <t>Práce chůvy v mateřské škole ve výši úvazku 0,1 na jeden měsíc</t>
  </si>
  <si>
    <t>1.5</t>
  </si>
  <si>
    <t>Realizovaná výuka s ICT </t>
  </si>
  <si>
    <t>Realizovaný projektový den</t>
  </si>
  <si>
    <t>Projektový den mimo školu</t>
  </si>
  <si>
    <t>Realizovaný projektový den mimo školu</t>
  </si>
  <si>
    <t>Odborně zaměřená tematická setkávání a spolupráce s rodiči dětí v MŠ</t>
  </si>
  <si>
    <t xml:space="preserve">Realizovaná dvouhodinová setkání v celkovém rozsahu 12 h </t>
  </si>
  <si>
    <t xml:space="preserve">Počet platforem pro odborná tematická setkání </t>
  </si>
  <si>
    <t>Počet produktů polytechnického vzdělávání</t>
  </si>
  <si>
    <t xml:space="preserve">Počet rozvojových aktivit vedoucích k rozvoji kompetencí </t>
  </si>
  <si>
    <t>Sdílení zkušeností pedagogů z různých škol/ školských zařízení prostřednictvím vzájemných návštěv</t>
  </si>
  <si>
    <t>Školní asistent – personální podpora ZŠ</t>
  </si>
  <si>
    <t>Práce školního asistenta ve škole ve výši úvazku 0,1 na jeden měsíc</t>
  </si>
  <si>
    <t>Školní speciální pedagog – personální podpora ZŠ</t>
  </si>
  <si>
    <t>Školní psycholog – personální podpora ZŠ</t>
  </si>
  <si>
    <t>Sociální pedagog – personální podpora ZŠ</t>
  </si>
  <si>
    <t>Školní kariérový poradce – personální podpora ZŠ</t>
  </si>
  <si>
    <t>Sdílení zkušeností pedagogů z různých škol/školských zařízení prostřednictvím vzájemných návštěv</t>
  </si>
  <si>
    <t>Tandemová výuka v ZŠ</t>
  </si>
  <si>
    <t xml:space="preserve">Klub pro žáky ZŠ </t>
  </si>
  <si>
    <t>Ucelený proces zřízení, vybavení a realizace klubu</t>
  </si>
  <si>
    <t>Doučování žáků ZŠ ohrožených školním neúspěchem</t>
  </si>
  <si>
    <t>Ucelený blok doučování</t>
  </si>
  <si>
    <t>Odborně zaměřená tematická setkávání a spolupráce s rodiči žáků ZŠ</t>
  </si>
  <si>
    <t>Realizovaná dvouhodinová setkání v celkovém rozsahu 12 h</t>
  </si>
  <si>
    <t>ICT</t>
  </si>
  <si>
    <t>Využití ICT ve vzdělávání a) 64 hodin</t>
  </si>
  <si>
    <t>Využití ICT ve vzdělávání b) 48 hodin</t>
  </si>
  <si>
    <t>Využití ICT ve vzdělávání c) 32 hodin</t>
  </si>
  <si>
    <t>Využití ICT ve vzdělávání d) 16 hodin</t>
  </si>
  <si>
    <t xml:space="preserve">Tato tabulka není určena pro žadatele. Slouží pro potřeby administrativní kontroly MŠMT. </t>
  </si>
  <si>
    <t>Kč</t>
  </si>
  <si>
    <t>komplet vyplněná mobilita</t>
  </si>
  <si>
    <t>počet dní mobility</t>
  </si>
  <si>
    <t>Počet dní</t>
  </si>
  <si>
    <t>Mzdové příspěvky</t>
  </si>
  <si>
    <t>Pobytové náklady</t>
  </si>
  <si>
    <t>Cestovné (náklady na zpáteční jízdenku/ letenku)</t>
  </si>
  <si>
    <t>vyberte ze seznamu cílovou zemi</t>
  </si>
  <si>
    <t xml:space="preserve">vyberte ze seznamu vzdálenost určenou podle  webu ec.europa.eu </t>
  </si>
  <si>
    <t>Účastník 1</t>
  </si>
  <si>
    <t>Dánsko</t>
  </si>
  <si>
    <t>100 až 499 km</t>
  </si>
  <si>
    <t>Účastník 2</t>
  </si>
  <si>
    <t xml:space="preserve"> </t>
  </si>
  <si>
    <t>Účastník 3</t>
  </si>
  <si>
    <t>Účastník 4</t>
  </si>
  <si>
    <t>Irsko</t>
  </si>
  <si>
    <t>500 až 1 999 km</t>
  </si>
  <si>
    <t>Účastník 5</t>
  </si>
  <si>
    <t>Estonsko</t>
  </si>
  <si>
    <t>Účastník 6</t>
  </si>
  <si>
    <t>Účastník 7</t>
  </si>
  <si>
    <t>Účastník 8</t>
  </si>
  <si>
    <t>Účastník 9</t>
  </si>
  <si>
    <t>Účastník 10</t>
  </si>
  <si>
    <t>Účastník 11</t>
  </si>
  <si>
    <t>Účastník 12</t>
  </si>
  <si>
    <t>Účastník 13</t>
  </si>
  <si>
    <t>Účastník 14</t>
  </si>
  <si>
    <t>Účastník 15</t>
  </si>
  <si>
    <t>Účastník 16</t>
  </si>
  <si>
    <t>Účastník 17</t>
  </si>
  <si>
    <t>Účastník 18</t>
  </si>
  <si>
    <t>Účastník 19</t>
  </si>
  <si>
    <t>Účastník 20</t>
  </si>
  <si>
    <t>Účastník 21</t>
  </si>
  <si>
    <t>Účastník 22</t>
  </si>
  <si>
    <t>Účastník 23</t>
  </si>
  <si>
    <t>Účastník 24</t>
  </si>
  <si>
    <t>Účastník 25</t>
  </si>
  <si>
    <t>Účastník 26</t>
  </si>
  <si>
    <t>Účastník 27</t>
  </si>
  <si>
    <t>Účastník 28</t>
  </si>
  <si>
    <t>Účastník 29</t>
  </si>
  <si>
    <t>Účastník 30</t>
  </si>
  <si>
    <t>Účastník 31</t>
  </si>
  <si>
    <t>Účastník 32</t>
  </si>
  <si>
    <t>Účastník 33</t>
  </si>
  <si>
    <t>Účastník 34</t>
  </si>
  <si>
    <t>Účastník 35</t>
  </si>
  <si>
    <t>Účastník 36</t>
  </si>
  <si>
    <t>Účastník 37</t>
  </si>
  <si>
    <t>Účastník 38</t>
  </si>
  <si>
    <t>Účastník 39</t>
  </si>
  <si>
    <t>Účastník 40</t>
  </si>
  <si>
    <t>Účastník 41</t>
  </si>
  <si>
    <t>Účastník 42</t>
  </si>
  <si>
    <t>Účastník 43</t>
  </si>
  <si>
    <t>Účastník 44</t>
  </si>
  <si>
    <t>Účastník 45</t>
  </si>
  <si>
    <t>Účastník 46</t>
  </si>
  <si>
    <t>Účastník 47</t>
  </si>
  <si>
    <t>Účastník 48</t>
  </si>
  <si>
    <t>Účastník 49</t>
  </si>
  <si>
    <t>Účastník 50</t>
  </si>
  <si>
    <t>Účastník 51</t>
  </si>
  <si>
    <t>Účastník 52</t>
  </si>
  <si>
    <t>Účastník 53</t>
  </si>
  <si>
    <t>Účastník 54</t>
  </si>
  <si>
    <t>Účastník 55</t>
  </si>
  <si>
    <t>Účastník 56</t>
  </si>
  <si>
    <t>Účastník 57</t>
  </si>
  <si>
    <t>Účastník 58</t>
  </si>
  <si>
    <t>Účastník 59</t>
  </si>
  <si>
    <t>Účastník 60</t>
  </si>
  <si>
    <t>Účastník 61</t>
  </si>
  <si>
    <t>Účastník 62</t>
  </si>
  <si>
    <t>Účastník 63</t>
  </si>
  <si>
    <t>Účastník 64</t>
  </si>
  <si>
    <t>Účastník 65</t>
  </si>
  <si>
    <t>Účastník 66</t>
  </si>
  <si>
    <t>Účastník 67</t>
  </si>
  <si>
    <t>Účastník 68</t>
  </si>
  <si>
    <t>Účastník 69</t>
  </si>
  <si>
    <t>Účastník 70</t>
  </si>
  <si>
    <t>Účastník 71</t>
  </si>
  <si>
    <t>Účastník 72</t>
  </si>
  <si>
    <t>Účastník 73</t>
  </si>
  <si>
    <t>Účastník 74</t>
  </si>
  <si>
    <t>Účastník 75</t>
  </si>
  <si>
    <t>Účastník 76</t>
  </si>
  <si>
    <t>Účastník 77</t>
  </si>
  <si>
    <t>Účastník 78</t>
  </si>
  <si>
    <t>Účastník 79</t>
  </si>
  <si>
    <t>Účastník 80</t>
  </si>
  <si>
    <t>Účastník 81</t>
  </si>
  <si>
    <t>Účastník 82</t>
  </si>
  <si>
    <t>Účastník 83</t>
  </si>
  <si>
    <t>Účastník 84</t>
  </si>
  <si>
    <t>Účastník 85</t>
  </si>
  <si>
    <t>Účastník 86</t>
  </si>
  <si>
    <t>Účastník 87</t>
  </si>
  <si>
    <t>Účastník 88</t>
  </si>
  <si>
    <t>Účastník 89</t>
  </si>
  <si>
    <t>Účastník 90</t>
  </si>
  <si>
    <t>Účastník 91</t>
  </si>
  <si>
    <t>Účastník 92</t>
  </si>
  <si>
    <t>Účastník 93</t>
  </si>
  <si>
    <t>Účastník 94</t>
  </si>
  <si>
    <t>Účastník 95</t>
  </si>
  <si>
    <t>Účastník 96</t>
  </si>
  <si>
    <t>Účastník 97</t>
  </si>
  <si>
    <t>Účastník 98</t>
  </si>
  <si>
    <t>Účastník 99</t>
  </si>
  <si>
    <t>Účastník 100</t>
  </si>
  <si>
    <t>Účastník 101</t>
  </si>
  <si>
    <t>Účastník 102</t>
  </si>
  <si>
    <t>Účastník 103</t>
  </si>
  <si>
    <t>Účastník 104</t>
  </si>
  <si>
    <t>Účastník 105</t>
  </si>
  <si>
    <t>Účastník 106</t>
  </si>
  <si>
    <t>Účastník 107</t>
  </si>
  <si>
    <t>Účastník 108</t>
  </si>
  <si>
    <t>Účastník 109</t>
  </si>
  <si>
    <t>Účastník 110</t>
  </si>
  <si>
    <t>Účastník 111</t>
  </si>
  <si>
    <t>Účastník 112</t>
  </si>
  <si>
    <t>Účastník 113</t>
  </si>
  <si>
    <t>Účastník 114</t>
  </si>
  <si>
    <t>Účastník 115</t>
  </si>
  <si>
    <t>Účastník 116</t>
  </si>
  <si>
    <t>Účastník 117</t>
  </si>
  <si>
    <t>Účastník 118</t>
  </si>
  <si>
    <t>Účastník 119</t>
  </si>
  <si>
    <t>Účastník 120</t>
  </si>
  <si>
    <t>Účastník 121</t>
  </si>
  <si>
    <t>Účastník 122</t>
  </si>
  <si>
    <t>Účastník 123</t>
  </si>
  <si>
    <t>Účastník 124</t>
  </si>
  <si>
    <t>Účastník 125</t>
  </si>
  <si>
    <t>Účastník 126</t>
  </si>
  <si>
    <t>Účastník 127</t>
  </si>
  <si>
    <t>Účastník 128</t>
  </si>
  <si>
    <t>Účastník 129</t>
  </si>
  <si>
    <t>Účastník 130</t>
  </si>
  <si>
    <t>Účastník 131</t>
  </si>
  <si>
    <t>Účastník 132</t>
  </si>
  <si>
    <t>Účastník 133</t>
  </si>
  <si>
    <t>Účastník 134</t>
  </si>
  <si>
    <t>Účastník 135</t>
  </si>
  <si>
    <t>Účastník 136</t>
  </si>
  <si>
    <t>Účastník 137</t>
  </si>
  <si>
    <t>Účastník 138</t>
  </si>
  <si>
    <t>Účastník 139</t>
  </si>
  <si>
    <t>Účastník 140</t>
  </si>
  <si>
    <t>Účastník 141</t>
  </si>
  <si>
    <t>Účastník 142</t>
  </si>
  <si>
    <t>Účastník 143</t>
  </si>
  <si>
    <t>Účastník 144</t>
  </si>
  <si>
    <t>Účastník 145</t>
  </si>
  <si>
    <t>Účastník 146</t>
  </si>
  <si>
    <t>Účastník 147</t>
  </si>
  <si>
    <t>Účastník 148</t>
  </si>
  <si>
    <t>Účastník 149</t>
  </si>
  <si>
    <t>Účastník 150</t>
  </si>
  <si>
    <t>Účastník 151</t>
  </si>
  <si>
    <t>Účastník 152</t>
  </si>
  <si>
    <t>Účastník 153</t>
  </si>
  <si>
    <t>Účastník 154</t>
  </si>
  <si>
    <t>Účastník 155</t>
  </si>
  <si>
    <t>Účastník 156</t>
  </si>
  <si>
    <t>Účastník 157</t>
  </si>
  <si>
    <t>Účastník 158</t>
  </si>
  <si>
    <t>Účastník 159</t>
  </si>
  <si>
    <t>Účastník 160</t>
  </si>
  <si>
    <t>Účastník 161</t>
  </si>
  <si>
    <t>Účastník 162</t>
  </si>
  <si>
    <t>Účastník 163</t>
  </si>
  <si>
    <t>Účastník 164</t>
  </si>
  <si>
    <t>Účastník 165</t>
  </si>
  <si>
    <t>Účastník 166</t>
  </si>
  <si>
    <t>Účastník 167</t>
  </si>
  <si>
    <t>Účastník 168</t>
  </si>
  <si>
    <t>Účastník 169</t>
  </si>
  <si>
    <t>Účastník 170</t>
  </si>
  <si>
    <t>Účastník 171</t>
  </si>
  <si>
    <t>Účastník 172</t>
  </si>
  <si>
    <t>Účastník 173</t>
  </si>
  <si>
    <t>Účastník 174</t>
  </si>
  <si>
    <t>Účastník 175</t>
  </si>
  <si>
    <t>Účastník 176</t>
  </si>
  <si>
    <t>Účastník 177</t>
  </si>
  <si>
    <t>Účastník 178</t>
  </si>
  <si>
    <t>Účastník 179</t>
  </si>
  <si>
    <t>Účastník 180</t>
  </si>
  <si>
    <t>Účastník 181</t>
  </si>
  <si>
    <t>Účastník 182</t>
  </si>
  <si>
    <t>Účastník 183</t>
  </si>
  <si>
    <t>Účastník 184</t>
  </si>
  <si>
    <t>Účastník 185</t>
  </si>
  <si>
    <t>Účastník 186</t>
  </si>
  <si>
    <t>Účastník 187</t>
  </si>
  <si>
    <t>Účastník 188</t>
  </si>
  <si>
    <t>Účastník 189</t>
  </si>
  <si>
    <t>Účastník 190</t>
  </si>
  <si>
    <t>Účastník 191</t>
  </si>
  <si>
    <t>Účastník 192</t>
  </si>
  <si>
    <t>Účastník 193</t>
  </si>
  <si>
    <t>Účastník 194</t>
  </si>
  <si>
    <t>Účastník 195</t>
  </si>
  <si>
    <t>Účastník 196</t>
  </si>
  <si>
    <t>Účastník 197</t>
  </si>
  <si>
    <t>Účastník 198</t>
  </si>
  <si>
    <t>Účastník 199</t>
  </si>
  <si>
    <t>Účastník 200</t>
  </si>
  <si>
    <t>Účastník 201</t>
  </si>
  <si>
    <t>Účastník 202</t>
  </si>
  <si>
    <t>Účastník 203</t>
  </si>
  <si>
    <t>Účastník 204</t>
  </si>
  <si>
    <t>Účastník 205</t>
  </si>
  <si>
    <t>Účastník 206</t>
  </si>
  <si>
    <t>Účastník 207</t>
  </si>
  <si>
    <t>Účastník 208</t>
  </si>
  <si>
    <t>Účastník 209</t>
  </si>
  <si>
    <t>Účastník 210</t>
  </si>
  <si>
    <t>Účastník 211</t>
  </si>
  <si>
    <t>Účastník 212</t>
  </si>
  <si>
    <t>Účastník 213</t>
  </si>
  <si>
    <t>Účastník 214</t>
  </si>
  <si>
    <t>Účastník 215</t>
  </si>
  <si>
    <t>Účastník 216</t>
  </si>
  <si>
    <t>Účastník 217</t>
  </si>
  <si>
    <t>Účastník 218</t>
  </si>
  <si>
    <t>Účastník 219</t>
  </si>
  <si>
    <t>Účastník 220</t>
  </si>
  <si>
    <t>Účastník 221</t>
  </si>
  <si>
    <t>Účastník 222</t>
  </si>
  <si>
    <t>Účastník 223</t>
  </si>
  <si>
    <t>Účastník 224</t>
  </si>
  <si>
    <t>Účastník 225</t>
  </si>
  <si>
    <t>Účastník 226</t>
  </si>
  <si>
    <t>Účastník 227</t>
  </si>
  <si>
    <t>Účastník 228</t>
  </si>
  <si>
    <t>Účastník 229</t>
  </si>
  <si>
    <t>Účastník 230</t>
  </si>
  <si>
    <t>Účastník 231</t>
  </si>
  <si>
    <t>Účastník 232</t>
  </si>
  <si>
    <t>Účastník 233</t>
  </si>
  <si>
    <t>Účastník 234</t>
  </si>
  <si>
    <t>Účastník 235</t>
  </si>
  <si>
    <t>Účastník 236</t>
  </si>
  <si>
    <t>Účastník 237</t>
  </si>
  <si>
    <t>Účastník 238</t>
  </si>
  <si>
    <t>Účastník 239</t>
  </si>
  <si>
    <t>Účastník 240</t>
  </si>
  <si>
    <t>Účastník 241</t>
  </si>
  <si>
    <t>Účastník 242</t>
  </si>
  <si>
    <t>Účastník 243</t>
  </si>
  <si>
    <t>Účastník 244</t>
  </si>
  <si>
    <t>Účastník 245</t>
  </si>
  <si>
    <t>Účastník 246</t>
  </si>
  <si>
    <t>Účastník 247</t>
  </si>
  <si>
    <t>Účastník 248</t>
  </si>
  <si>
    <t>Účastník 249</t>
  </si>
  <si>
    <t>Účastník 250</t>
  </si>
  <si>
    <t>Účastník 251</t>
  </si>
  <si>
    <t>Účastník 252</t>
  </si>
  <si>
    <t>Účastník 253</t>
  </si>
  <si>
    <t>Účastník 254</t>
  </si>
  <si>
    <t>Účastník 255</t>
  </si>
  <si>
    <t>Účastník 256</t>
  </si>
  <si>
    <t>Účastník 257</t>
  </si>
  <si>
    <t>Účastník 258</t>
  </si>
  <si>
    <t>Účastník 259</t>
  </si>
  <si>
    <t>Účastník 260</t>
  </si>
  <si>
    <t>Účastník 261</t>
  </si>
  <si>
    <t>Účastník 262</t>
  </si>
  <si>
    <t>Účastník 263</t>
  </si>
  <si>
    <t>Účastník 264</t>
  </si>
  <si>
    <t>Účastník 265</t>
  </si>
  <si>
    <t>Účastník 266</t>
  </si>
  <si>
    <t>Účastník 267</t>
  </si>
  <si>
    <t>Účastník 268</t>
  </si>
  <si>
    <t>Účastník 269</t>
  </si>
  <si>
    <t>Účastník 270</t>
  </si>
  <si>
    <t>Účastník 271</t>
  </si>
  <si>
    <t>Účastník 272</t>
  </si>
  <si>
    <t>Účastník 273</t>
  </si>
  <si>
    <t>Účastník 274</t>
  </si>
  <si>
    <t>Účastník 275</t>
  </si>
  <si>
    <t>Účastník 276</t>
  </si>
  <si>
    <t>Účastník 277</t>
  </si>
  <si>
    <t>Účastník 278</t>
  </si>
  <si>
    <t>Účastník 279</t>
  </si>
  <si>
    <t>Účastník 280</t>
  </si>
  <si>
    <t>Účastník 281</t>
  </si>
  <si>
    <t>Účastník 282</t>
  </si>
  <si>
    <t>Účastník 283</t>
  </si>
  <si>
    <t>Účastník 284</t>
  </si>
  <si>
    <t>Účastník 285</t>
  </si>
  <si>
    <t>Účastník 286</t>
  </si>
  <si>
    <t>Účastník 287</t>
  </si>
  <si>
    <t>Účastník 288</t>
  </si>
  <si>
    <t>Účastník 289</t>
  </si>
  <si>
    <t>Účastník 290</t>
  </si>
  <si>
    <t>Účastník 291</t>
  </si>
  <si>
    <t>Účastník 292</t>
  </si>
  <si>
    <t>Účastník 293</t>
  </si>
  <si>
    <t>Účastník 294</t>
  </si>
  <si>
    <t>Účastník 295</t>
  </si>
  <si>
    <t>Účastník 296</t>
  </si>
  <si>
    <t>Účastník 297</t>
  </si>
  <si>
    <t>Účastník 298</t>
  </si>
  <si>
    <t>Účastník 299</t>
  </si>
  <si>
    <t>Účastník 300</t>
  </si>
  <si>
    <t>Účastník 301</t>
  </si>
  <si>
    <t>Účastník 302</t>
  </si>
  <si>
    <t>Účastník 303</t>
  </si>
  <si>
    <t>Účastník 304</t>
  </si>
  <si>
    <t>Účastník 305</t>
  </si>
  <si>
    <t>Účastník 306</t>
  </si>
  <si>
    <t>Účastník 307</t>
  </si>
  <si>
    <t>Účastník 308</t>
  </si>
  <si>
    <t>Účastník 309</t>
  </si>
  <si>
    <t>Účastník 310</t>
  </si>
  <si>
    <t>Účastník 311</t>
  </si>
  <si>
    <t>Účastník 312</t>
  </si>
  <si>
    <t>Účastník 313</t>
  </si>
  <si>
    <t>Účastník 314</t>
  </si>
  <si>
    <t>Účastník 315</t>
  </si>
  <si>
    <t>Účastník 316</t>
  </si>
  <si>
    <t>Účastník 317</t>
  </si>
  <si>
    <t>Účastník 318</t>
  </si>
  <si>
    <t>Účastník 319</t>
  </si>
  <si>
    <t>Účastník 320</t>
  </si>
  <si>
    <t>Účastník 321</t>
  </si>
  <si>
    <t>Účastník 322</t>
  </si>
  <si>
    <t>Účastník 323</t>
  </si>
  <si>
    <t>Účastník 324</t>
  </si>
  <si>
    <t>Účastník 325</t>
  </si>
  <si>
    <t>Účastník 326</t>
  </si>
  <si>
    <t>Účastník 327</t>
  </si>
  <si>
    <t>Účastník 328</t>
  </si>
  <si>
    <t>Účastník 329</t>
  </si>
  <si>
    <t>Účastník 330</t>
  </si>
  <si>
    <t>Účastník 331</t>
  </si>
  <si>
    <t>Účastník 332</t>
  </si>
  <si>
    <t>Účastník 333</t>
  </si>
  <si>
    <t>Účastník 334</t>
  </si>
  <si>
    <t>Účastník 335</t>
  </si>
  <si>
    <t>Účastník 336</t>
  </si>
  <si>
    <t>Účastník 337</t>
  </si>
  <si>
    <t>Účastník 338</t>
  </si>
  <si>
    <t>Účastník 339</t>
  </si>
  <si>
    <t>Účastník 340</t>
  </si>
  <si>
    <t>Účastník 341</t>
  </si>
  <si>
    <t>Účastník 342</t>
  </si>
  <si>
    <t>Účastník 343</t>
  </si>
  <si>
    <t>Účastník 344</t>
  </si>
  <si>
    <t>Účastník 345</t>
  </si>
  <si>
    <t>Účastník 346</t>
  </si>
  <si>
    <t>Účastník 347</t>
  </si>
  <si>
    <t>Účastník 348</t>
  </si>
  <si>
    <t>Účastník 349</t>
  </si>
  <si>
    <t>Účastník 350</t>
  </si>
  <si>
    <t>Účastník 351</t>
  </si>
  <si>
    <t>Účastník 352</t>
  </si>
  <si>
    <t>Účastník 353</t>
  </si>
  <si>
    <t>Účastník 354</t>
  </si>
  <si>
    <t>Účastník 355</t>
  </si>
  <si>
    <t>Účastník 356</t>
  </si>
  <si>
    <t>Účastník 357</t>
  </si>
  <si>
    <t>Účastník 358</t>
  </si>
  <si>
    <t>Účastník 359</t>
  </si>
  <si>
    <t>Účastník 360</t>
  </si>
  <si>
    <t>Účastník 361</t>
  </si>
  <si>
    <t>Účastník 362</t>
  </si>
  <si>
    <t>Účastník 363</t>
  </si>
  <si>
    <t>Účastník 364</t>
  </si>
  <si>
    <t>Účastník 365</t>
  </si>
  <si>
    <t>Účastník 366</t>
  </si>
  <si>
    <t>Účastník 367</t>
  </si>
  <si>
    <t>Účastník 368</t>
  </si>
  <si>
    <t>Účastník 369</t>
  </si>
  <si>
    <t>Účastník 370</t>
  </si>
  <si>
    <t>Účastník 371</t>
  </si>
  <si>
    <t>Účastník 372</t>
  </si>
  <si>
    <t>Účastník 373</t>
  </si>
  <si>
    <t>Účastník 374</t>
  </si>
  <si>
    <t>Účastník 375</t>
  </si>
  <si>
    <t>Účastník 376</t>
  </si>
  <si>
    <t>Účastník 377</t>
  </si>
  <si>
    <t>Účastník 378</t>
  </si>
  <si>
    <t>Účastník 379</t>
  </si>
  <si>
    <t>Účastník 380</t>
  </si>
  <si>
    <t>Účastník 381</t>
  </si>
  <si>
    <t>Účastník 382</t>
  </si>
  <si>
    <t>Účastník 383</t>
  </si>
  <si>
    <t>Účastník 384</t>
  </si>
  <si>
    <t>Účastník 385</t>
  </si>
  <si>
    <t>Účastník 386</t>
  </si>
  <si>
    <t>Účastník 387</t>
  </si>
  <si>
    <t>Účastník 388</t>
  </si>
  <si>
    <t>Účastník 389</t>
  </si>
  <si>
    <t>Účastník 390</t>
  </si>
  <si>
    <t>Účastník 391</t>
  </si>
  <si>
    <t>Účastník 392</t>
  </si>
  <si>
    <t>Účastník 393</t>
  </si>
  <si>
    <t>Účastník 394</t>
  </si>
  <si>
    <t>Účastník 395</t>
  </si>
  <si>
    <t>Účastník 396</t>
  </si>
  <si>
    <t>Účastník 397</t>
  </si>
  <si>
    <t>Účastník 398</t>
  </si>
  <si>
    <t>Účastník 399</t>
  </si>
  <si>
    <t>Účastník 400</t>
  </si>
  <si>
    <t>Účastník 401</t>
  </si>
  <si>
    <t>Účastník 402</t>
  </si>
  <si>
    <t>Účastník 403</t>
  </si>
  <si>
    <t>Účastník 404</t>
  </si>
  <si>
    <t>Účastník 405</t>
  </si>
  <si>
    <t>Účastník 406</t>
  </si>
  <si>
    <t>Účastník 407</t>
  </si>
  <si>
    <t>Účastník 408</t>
  </si>
  <si>
    <t>Účastník 409</t>
  </si>
  <si>
    <t>Účastník 410</t>
  </si>
  <si>
    <t>Účastník 411</t>
  </si>
  <si>
    <t>Účastník 412</t>
  </si>
  <si>
    <t>Účastník 413</t>
  </si>
  <si>
    <t>Účastník 414</t>
  </si>
  <si>
    <t>Účastník 415</t>
  </si>
  <si>
    <t>Účastník 416</t>
  </si>
  <si>
    <t>Účastník 417</t>
  </si>
  <si>
    <t>Účastník 418</t>
  </si>
  <si>
    <t>Účastník 419</t>
  </si>
  <si>
    <t>Účastník 420</t>
  </si>
  <si>
    <t>Účastník 421</t>
  </si>
  <si>
    <t>Účastník 422</t>
  </si>
  <si>
    <t>Účastník 423</t>
  </si>
  <si>
    <t>Účastník 424</t>
  </si>
  <si>
    <t>Účastník 425</t>
  </si>
  <si>
    <t>Účastník 426</t>
  </si>
  <si>
    <t>Účastník 427</t>
  </si>
  <si>
    <t>Účastník 428</t>
  </si>
  <si>
    <t>Účastník 429</t>
  </si>
  <si>
    <t>Účastník 430</t>
  </si>
  <si>
    <t>Účastník 431</t>
  </si>
  <si>
    <t>Účastník 432</t>
  </si>
  <si>
    <t>Účastník 433</t>
  </si>
  <si>
    <t>Účastník 434</t>
  </si>
  <si>
    <t>Účastník 435</t>
  </si>
  <si>
    <t>Účastník 436</t>
  </si>
  <si>
    <t>Účastník 437</t>
  </si>
  <si>
    <t>Účastník 438</t>
  </si>
  <si>
    <t>Účastník 439</t>
  </si>
  <si>
    <t>Účastník 440</t>
  </si>
  <si>
    <t>Účastník 441</t>
  </si>
  <si>
    <t>Účastník 442</t>
  </si>
  <si>
    <t>Účastník 443</t>
  </si>
  <si>
    <t>Účastník 444</t>
  </si>
  <si>
    <t>Účastník 445</t>
  </si>
  <si>
    <t>Účastník 446</t>
  </si>
  <si>
    <t>Účastník 447</t>
  </si>
  <si>
    <t>Účastník 448</t>
  </si>
  <si>
    <t>Účastník 449</t>
  </si>
  <si>
    <t>Účastník 450</t>
  </si>
  <si>
    <t>Účastník 451</t>
  </si>
  <si>
    <t>Účastník 452</t>
  </si>
  <si>
    <t>Účastník 453</t>
  </si>
  <si>
    <t>Účastník 454</t>
  </si>
  <si>
    <t>Účastník 455</t>
  </si>
  <si>
    <t>Účastník 456</t>
  </si>
  <si>
    <t>Účastník 457</t>
  </si>
  <si>
    <t>Účastník 458</t>
  </si>
  <si>
    <t>Účastník 459</t>
  </si>
  <si>
    <t>Účastník 460</t>
  </si>
  <si>
    <t>Účastník 461</t>
  </si>
  <si>
    <t>Účastník 462</t>
  </si>
  <si>
    <t>Účastník 463</t>
  </si>
  <si>
    <t>Účastník 464</t>
  </si>
  <si>
    <t>Účastník 465</t>
  </si>
  <si>
    <t>Účastník 466</t>
  </si>
  <si>
    <t>Účastník 467</t>
  </si>
  <si>
    <t>Účastník 468</t>
  </si>
  <si>
    <t>Účastník 469</t>
  </si>
  <si>
    <t>Účastník 470</t>
  </si>
  <si>
    <t>Účastník 471</t>
  </si>
  <si>
    <t>Účastník 472</t>
  </si>
  <si>
    <t>Účastník 473</t>
  </si>
  <si>
    <t>Účastník 474</t>
  </si>
  <si>
    <t>Účastník 475</t>
  </si>
  <si>
    <t>Účastník 476</t>
  </si>
  <si>
    <t>Účastník 477</t>
  </si>
  <si>
    <t>Účastník 478</t>
  </si>
  <si>
    <t>Účastník 479</t>
  </si>
  <si>
    <t>Účastník 480</t>
  </si>
  <si>
    <t>Účastník 481</t>
  </si>
  <si>
    <t>Účastník 482</t>
  </si>
  <si>
    <t>Účastník 483</t>
  </si>
  <si>
    <t>Účastník 484</t>
  </si>
  <si>
    <t>Účastník 485</t>
  </si>
  <si>
    <t>Účastník 486</t>
  </si>
  <si>
    <t>Účastník 487</t>
  </si>
  <si>
    <t>Účastník 488</t>
  </si>
  <si>
    <t>Účastník 489</t>
  </si>
  <si>
    <t>Účastník 490</t>
  </si>
  <si>
    <t>Účastník 491</t>
  </si>
  <si>
    <t>Účastník 492</t>
  </si>
  <si>
    <t>Účastník 493</t>
  </si>
  <si>
    <t>Účastník 494</t>
  </si>
  <si>
    <t>Účastník 495</t>
  </si>
  <si>
    <t>Účastník 496</t>
  </si>
  <si>
    <t>Účastník 497</t>
  </si>
  <si>
    <t>Účastník 498</t>
  </si>
  <si>
    <t>Účastník 499</t>
  </si>
  <si>
    <t>Účastník 500</t>
  </si>
  <si>
    <t>Celkem</t>
  </si>
  <si>
    <t>EUR</t>
  </si>
  <si>
    <t>ubytování</t>
  </si>
  <si>
    <t>Belgie</t>
  </si>
  <si>
    <t>Bulharsko</t>
  </si>
  <si>
    <t>Finsko</t>
  </si>
  <si>
    <t>Francie</t>
  </si>
  <si>
    <t>Chorvatsko</t>
  </si>
  <si>
    <t>Island</t>
  </si>
  <si>
    <t>Itálie</t>
  </si>
  <si>
    <t>Kypr</t>
  </si>
  <si>
    <t>Litva</t>
  </si>
  <si>
    <t>Lotyšsko</t>
  </si>
  <si>
    <t>Lucembursko</t>
  </si>
  <si>
    <t>Maďarsko</t>
  </si>
  <si>
    <t>Malta</t>
  </si>
  <si>
    <t>Německo</t>
  </si>
  <si>
    <t>Nizozemsko</t>
  </si>
  <si>
    <t>Norsko</t>
  </si>
  <si>
    <t>Polsko</t>
  </si>
  <si>
    <t>Portugalsko</t>
  </si>
  <si>
    <t>Rakousko</t>
  </si>
  <si>
    <t>Rumunsko</t>
  </si>
  <si>
    <t>Řecko</t>
  </si>
  <si>
    <t>Slovensko</t>
  </si>
  <si>
    <t>Slovinsko</t>
  </si>
  <si>
    <t>Spojené Království</t>
  </si>
  <si>
    <t>Španělsko</t>
  </si>
  <si>
    <t>Švédsko</t>
  </si>
  <si>
    <t>cestovné</t>
  </si>
  <si>
    <t>10 až 99 km</t>
  </si>
  <si>
    <t>2 000 až 2 999 km</t>
  </si>
  <si>
    <t>mzdy/den</t>
  </si>
  <si>
    <t>fixní náklady</t>
  </si>
  <si>
    <t>kurz Eura</t>
  </si>
  <si>
    <t>AN</t>
  </si>
  <si>
    <t>ano</t>
  </si>
  <si>
    <t>ne</t>
  </si>
  <si>
    <t>3.I/1</t>
  </si>
  <si>
    <t>3.I/2</t>
  </si>
  <si>
    <t>3.I/3</t>
  </si>
  <si>
    <t>3.I/4</t>
  </si>
  <si>
    <t>3.I/5</t>
  </si>
  <si>
    <t>3.I/6</t>
  </si>
  <si>
    <t>Zahraniční stáže pedagogických pracovníků MŠ</t>
  </si>
  <si>
    <t>3.I/7</t>
  </si>
  <si>
    <t>3.I/8</t>
  </si>
  <si>
    <t>3.I/9</t>
  </si>
  <si>
    <t>3.I/10</t>
  </si>
  <si>
    <t>3.I/11</t>
  </si>
  <si>
    <t>Účastník stáže v zahraničí v délce a za podmínek stanovených aktivitou</t>
  </si>
  <si>
    <t>3.II/1</t>
  </si>
  <si>
    <t>3.II/2</t>
  </si>
  <si>
    <t>3.II/3</t>
  </si>
  <si>
    <t>3.II/4</t>
  </si>
  <si>
    <t>3.II/5</t>
  </si>
  <si>
    <t>3.II/6</t>
  </si>
  <si>
    <t>3.II/7</t>
  </si>
  <si>
    <t>Zahraniční stáže pedagogických pracovníků ZŠ</t>
  </si>
  <si>
    <t>3.II/8</t>
  </si>
  <si>
    <t>3.II/9</t>
  </si>
  <si>
    <t>3.II/10</t>
  </si>
  <si>
    <t>3.II/11</t>
  </si>
  <si>
    <t>3.II/12</t>
  </si>
  <si>
    <t>3.II/13</t>
  </si>
  <si>
    <t>3.II/14</t>
  </si>
  <si>
    <t>Dva absolventi dvou ucelených bloků vzájemného vzdělávání v celkové délce 8 hodin vzdělávání každého pedagoga</t>
  </si>
  <si>
    <t>Dva absolventi uceleného bloku vzájemného vzdělávání o délce 8 hodin</t>
  </si>
  <si>
    <t>02.3.62.1</t>
  </si>
  <si>
    <t>Osoba</t>
  </si>
  <si>
    <t>mimo EU</t>
  </si>
  <si>
    <t>a</t>
  </si>
  <si>
    <t>výzvy č. 02_20_080 a výzvy č. 02_20_081 OP VVV</t>
  </si>
  <si>
    <t>Stáž</t>
  </si>
  <si>
    <t>Fixní náklady na  stáž</t>
  </si>
  <si>
    <t>Celková částka za jednu stáž</t>
  </si>
  <si>
    <t>vyplňte počet dní stáže</t>
  </si>
  <si>
    <t>Dva absolventi deseti ucelených bloků vzájemné spolupráce pedagogů v celkové délce 20 hodin vzdělávání každého pedagoga</t>
  </si>
  <si>
    <t>Projektový den ve výuce - (povinná aktivita)</t>
  </si>
  <si>
    <t>5. - 14. den</t>
  </si>
  <si>
    <t>15. - 20. den</t>
  </si>
  <si>
    <t>Specifický cíl</t>
  </si>
  <si>
    <t>Změna proti Rozhodnutí
(v Kč)</t>
  </si>
  <si>
    <r>
      <t xml:space="preserve">Nově požadováno šablon
</t>
    </r>
    <r>
      <rPr>
        <sz val="11"/>
        <color theme="1"/>
        <rFont val="Segoe UI"/>
        <family val="2"/>
        <charset val="238"/>
      </rPr>
      <t xml:space="preserve"> (v tomto sloupci vyplňte 
počet šablon)</t>
    </r>
  </si>
  <si>
    <t>Přehled zahraničních stáží MŠ - původní</t>
  </si>
  <si>
    <t>Přehled zahraničních stáží MŠ - Změna č. 1</t>
  </si>
  <si>
    <t>Přehled zahraničních stáží MŠ - Změna č. 2</t>
  </si>
  <si>
    <t>Přehled zahraničních stáží MŠ - Změna č. 3</t>
  </si>
  <si>
    <t>Přehled zahraničních stáží MŠ - Změna č. 4</t>
  </si>
  <si>
    <t>Přehled zahraničních stáží MŠ - Změna č. 5</t>
  </si>
  <si>
    <t>Přehled zahraničních stáží MŠ - Změna č. 6</t>
  </si>
  <si>
    <t>Přehled zahraničních stáží MŠ - Změna č. 7</t>
  </si>
  <si>
    <t>Přehled zahraničních stáží MŠ - Změna č. 8</t>
  </si>
  <si>
    <t>Přehled zahraničních stáží MŠ - Změna č. 9</t>
  </si>
  <si>
    <t>Přehled zahraničních stáží MŠ - Změna č. 10</t>
  </si>
  <si>
    <t>počet dní stáže</t>
  </si>
  <si>
    <t>cílová země</t>
  </si>
  <si>
    <t xml:space="preserve">vzdálenost určená podle  webu ec.europa.eu </t>
  </si>
  <si>
    <t>Po úpravách</t>
  </si>
  <si>
    <t>Rozdíl vůči Změně č. 1</t>
  </si>
  <si>
    <t>Finální úspora za MŠ</t>
  </si>
  <si>
    <t>Kontrola</t>
  </si>
  <si>
    <t>Změna č. 1</t>
  </si>
  <si>
    <t>Původní hodnota</t>
  </si>
  <si>
    <t>Úspora za MŠ</t>
  </si>
  <si>
    <t>celkem za MŠ</t>
  </si>
  <si>
    <t>Změna č. 2</t>
  </si>
  <si>
    <t>Změna č. 3</t>
  </si>
  <si>
    <t>Rozdíl vůči Změně č. 2</t>
  </si>
  <si>
    <t>Změna vůči Změně č. 1
(v Kč)</t>
  </si>
  <si>
    <t>Změna vůči Změně č. 2
(v Kč)</t>
  </si>
  <si>
    <t>Změna č. 4</t>
  </si>
  <si>
    <t>Změna vůči Změně č. 3
(v Kč)</t>
  </si>
  <si>
    <t>Změna č. 5</t>
  </si>
  <si>
    <t>Změna vůči Změně č. 4
(v Kč)</t>
  </si>
  <si>
    <t>Rozdíl vůči Změně č. 3</t>
  </si>
  <si>
    <t>Rozdíl vůči Změně č. 4</t>
  </si>
  <si>
    <t>Změna č. 6</t>
  </si>
  <si>
    <t>Rozdíl vůči Změně č. 5</t>
  </si>
  <si>
    <t>Změna vůči Změně č. 5
(v Kč)</t>
  </si>
  <si>
    <t>Změna vůči Změně č. 6
(v Kč)</t>
  </si>
  <si>
    <t>Rozdíl vůči Změně č. 6</t>
  </si>
  <si>
    <t>Změna č. 7</t>
  </si>
  <si>
    <t>Změna č. 8</t>
  </si>
  <si>
    <t>Rozdíl vůči Změně č. 7</t>
  </si>
  <si>
    <t>Změna vůči Změně č. 7
(v Kč)</t>
  </si>
  <si>
    <t>Změna č. 9</t>
  </si>
  <si>
    <t>Rozdíl vůči Změně č. 8</t>
  </si>
  <si>
    <t>Změna vůči Změně č. 8
(v Kč)</t>
  </si>
  <si>
    <t>Změna č. 10</t>
  </si>
  <si>
    <t>Rozdíl vůči Změně č. 9</t>
  </si>
  <si>
    <t>Změna vůči Změně č. 9
(v Kč)</t>
  </si>
  <si>
    <t>Přehled zahraničních stáží ZŠ - původní</t>
  </si>
  <si>
    <t>Přehled zahraničních stáží MŠ - celkový po změnách</t>
  </si>
  <si>
    <t>Přehled zahraničních stáží ZŠ - celkový po změnách</t>
  </si>
  <si>
    <t>provedena změna</t>
  </si>
  <si>
    <r>
      <t xml:space="preserve">Nově požadováno šablon
 </t>
    </r>
    <r>
      <rPr>
        <sz val="11"/>
        <color theme="1"/>
        <rFont val="Segoe UI"/>
        <family val="2"/>
        <charset val="238"/>
      </rPr>
      <t>(v tomto sloupci vyplňte 
počet šablon)</t>
    </r>
  </si>
  <si>
    <t>Změna vůči Rozhodnutí 
(v Kč)</t>
  </si>
  <si>
    <t>Úspora za ZŠ</t>
  </si>
  <si>
    <t>Finální úspora za ZŠ</t>
  </si>
  <si>
    <t>celkem za ZŠ</t>
  </si>
  <si>
    <t>Změna vůči Změně č. 1 
(v Kč)</t>
  </si>
  <si>
    <t>Změna vůči Změně č. 2 
(v Kč)</t>
  </si>
  <si>
    <t>Změna vůči Změně č. 3 
(v Kč)</t>
  </si>
  <si>
    <t>Změna vůči Změně č. 4 
(v Kč)</t>
  </si>
  <si>
    <t>Změna vůči Změně č. 5 
(v Kč)</t>
  </si>
  <si>
    <t>Změna vůči Změně č. 6 
(v Kč)</t>
  </si>
  <si>
    <t>Změna vůči Změně č. 7 
(v Kč)</t>
  </si>
  <si>
    <t>Změna vůči Změně č. 8 
(v Kč)</t>
  </si>
  <si>
    <t>Změna vůči Změně č. 9 
(v Kč)</t>
  </si>
  <si>
    <t>Kontrola nastavení monitorovacích indikátorů</t>
  </si>
  <si>
    <t>SC 02.3.61.1</t>
  </si>
  <si>
    <t>SC 02.3.62.1</t>
  </si>
  <si>
    <t>SC 02.3.68.5</t>
  </si>
  <si>
    <t>Celková dotace</t>
  </si>
  <si>
    <t>ÚSPORY</t>
  </si>
  <si>
    <t>z toho dotace pro ZŠ</t>
  </si>
  <si>
    <t>z toho dotace pro MŠ</t>
  </si>
  <si>
    <t>Hodnota MI</t>
  </si>
  <si>
    <t>Částka</t>
  </si>
  <si>
    <t>Číslo MI</t>
  </si>
  <si>
    <t>-</t>
  </si>
  <si>
    <t>celkové úspory</t>
  </si>
  <si>
    <t>z toho úspory za MŠ (celkem)</t>
  </si>
  <si>
    <t>z toho úspory za ZŠ (celkem)</t>
  </si>
  <si>
    <t>Kontrola částek požadované dotace</t>
  </si>
  <si>
    <t>Tyto částky vyplňte do žádosti o změnu – do záložky Aktivity – do nově vybrané aktivity Úspory k rozdělení.</t>
  </si>
  <si>
    <t>Pomůcka pro přípravu žádosti o podstatnou změnu - pro násobné změny aktivit</t>
  </si>
  <si>
    <t>Vyplňujte počet všech požadovaných šablon (tedy i těch, kde nedochází ke změně a jsou požadované v původním množství).</t>
  </si>
  <si>
    <t>Dodržujte pravidla stanovená výzvou (minimální počet či maximální limity rozpočtu zvolených šablon, limity celkové dotace apod.).</t>
  </si>
  <si>
    <t>Vyplňujte vždy pouze celá kladná čísla nebo nulu.</t>
  </si>
  <si>
    <t>Souhrnné hodnoty úspor za jednotlivé specifické cíle (tj. svodně za všechny subjekty) se vypočítají na listě „Souhrn“. Dle nich vyberte v žádosti o podporu na záložce Aktivity příslušnou šablonu Úspory k rozdělení a vypočtenou částku ve specifickém cíli přepište do žlutě podbarveného pole „Počet aktivit ZP“. Název tohoto pole nelze změnit - v šabloně Úspory k rozdělení je pole určeno pro uvedení nevyužitých finančních prostředků.</t>
  </si>
  <si>
    <t>Na listech s aktivitami jednotlivých subjektů je v horní části přehled (a kontrola dodržení) dílčích limitů. Specifické cíle jsou pro snazší orientaci uvedeny v této kalkulačce v řádku každé aktivity.</t>
  </si>
  <si>
    <t>Jedna stáž = 1 osoba. Pro každou osobu vyplňte samostatný řádek.</t>
  </si>
  <si>
    <t>Následně ze seznamu vyberte cílovou zemi a vzdálenost stáže (dle webu https://ec.europa.eu/programmes/erasmus-plus/resources/distance-calculator_cs).</t>
  </si>
  <si>
    <t>U zahraničních stáží vyplňte do IS KP14+ jako fixní náklady hodnotu 1 a jako počet šablon hodnoty uvedené na listech s aktivitami jednotlivých subjektů.</t>
  </si>
  <si>
    <t>Při zpracování Změny č. 1 vyplňte do vedlejšího pole "ano". Nezáleží na tom, zda v této změně došlo k úpravě stáží či nikoliv.</t>
  </si>
  <si>
    <t>6.</t>
  </si>
  <si>
    <t>Při zpracování změn dodržujte shodné číslování změn aktivit i stáží (listy jsou na sebe vzájemně navázané).</t>
  </si>
  <si>
    <t>Dále vyplňujte údaje pouze u těch stáží, kde dochází k nějaké změně (vždy všechny údaje - počet dní, destinaci, vzdálenost).</t>
  </si>
  <si>
    <t>Při zpracování každé změny vyplňte v hlavičce dané změny na listu Stáže MŠ/ZŠ "ano". Nezáleží na tom, zda v této změně došlo k úpravě stáží či nikoliv.</t>
  </si>
  <si>
    <t>Příklad - Změna č. 1 na listu MŠ je navázaná na Změnu č. 1 na listu Stáže MŠ (z listu Stáže MŠ, Změna č. 1 se dotahují údaje o stážích na list MŠ).</t>
  </si>
  <si>
    <t>Při zpracování Změny č. 2 vyplňte do vedlejšího pole "ano". Nezáleží na tom, zda v této změně došlo k úpravě stáží či nikoliv.</t>
  </si>
  <si>
    <t>Při zpracování Změny č. 3 vyplňte do vedlejšího pole "ano". Nezáleží na tom, zda v této změně došlo k úpravě stáží či nikoliv.</t>
  </si>
  <si>
    <t>Při zpracování Změny č. 4 vyplňte do vedlejšího pole "ano". Nezáleží na tom, zda v této změně došlo k úpravě stáží či nikoliv.</t>
  </si>
  <si>
    <t>Při zpracování Změny č. 5 vyplňte do vedlejšího pole "ano". Nezáleží na tom, zda v této změně došlo k úpravě stáží či nikoliv.</t>
  </si>
  <si>
    <t>Při zpracování Změny č. 6 vyplňte do vedlejšího pole "ano". Nezáleží na tom, zda v této změně došlo k úpravě stáží či nikoliv.</t>
  </si>
  <si>
    <t>Při zpracování Změny č. 7 vyplňte do vedlejšího pole "ano". Nezáleží na tom, zda v této změně došlo k úpravě stáží či nikoliv.</t>
  </si>
  <si>
    <t>Při zpracování Změny č. 8 vyplňte do vedlejšího pole "ano". Nezáleží na tom, zda v této změně došlo k úpravě stáží či nikoliv.</t>
  </si>
  <si>
    <t>Při zpracování Změny č. 9 vyplňte do vedlejšího pole "ano". Nezáleží na tom, zda v této změně došlo k úpravě stáží či nikoliv.</t>
  </si>
  <si>
    <t>Při zpracování Změny č. 10 vyplňte do vedlejšího pole "ano". Nezáleží na tom, zda v této změně došlo k úpravě stáží či nikoliv.</t>
  </si>
  <si>
    <t>Přehled zahraničních stáží ZŠ - Změna č. 1</t>
  </si>
  <si>
    <t>Přehled zahraničních stáží ZŠ - Změna č. 2</t>
  </si>
  <si>
    <t>Přehled zahraničních stáží ZŠ - Změna č. 3</t>
  </si>
  <si>
    <t>Přehled zahraničních stáží ZŠ - Změna č. 4</t>
  </si>
  <si>
    <t>Přehled zahraničních stáží ZŠ - Změna č. 5</t>
  </si>
  <si>
    <t>Přehled zahraničních stáží ZŠ - Změna č. 6</t>
  </si>
  <si>
    <t>Přehled zahraničních stáží ZŠ - Změna č. 7</t>
  </si>
  <si>
    <t>Přehled zahraničních stáží ZŠ - Změna č. 8</t>
  </si>
  <si>
    <t>Přehled zahraničních stáží ZŠ - Změna č. 9</t>
  </si>
  <si>
    <t>Přehled zahraničních stáží ZŠ - Změna č. 10</t>
  </si>
  <si>
    <t>Tuto kalkulačka indikátorů příjemce využije při žádosti o změnu aktivit či stáží a bude přílohou žádosti v IS KP14+. Nejprve na listech jednotlivých subjektů vyplňte počet dětí/žáků a aktivity (listy "MŠ" a "ZŠ"); či stáže (listy "Stáže MŠ" a "Stáže ZŠ") dle původní kalkulačky indikátorů v žádosti o podporu. Poté si na listě "Souhrn" zkontrolujte vypočtené indikátory (sloupec Původní hodnota). Teprve potom na listech jednotlivých subjektů vyplňujte požadované změny v počtu aktivit/stáží.</t>
  </si>
  <si>
    <r>
      <rPr>
        <b/>
        <sz val="10"/>
        <color theme="1"/>
        <rFont val="Segoe UI"/>
        <family val="2"/>
        <charset val="238"/>
      </rPr>
      <t>Stáže:</t>
    </r>
    <r>
      <rPr>
        <sz val="10"/>
        <color theme="1"/>
        <rFont val="Segoe UI"/>
        <family val="2"/>
        <charset val="238"/>
      </rPr>
      <t xml:space="preserve"> Údaje pro šablonu "Zahraniční stáže pedagogických pracovníků" vyplňte na listech "Stáže MŠ", "Stáže ZŠ".</t>
    </r>
  </si>
  <si>
    <t>Vyplňte počet dní stáže (5 - 20 dní). Pokud chcete danou stáž úplně zrušit, vyplňte nulu.</t>
  </si>
  <si>
    <r>
      <rPr>
        <b/>
        <sz val="10"/>
        <color theme="1"/>
        <rFont val="Segoe UI"/>
        <family val="2"/>
        <charset val="238"/>
      </rPr>
      <t>Ostatní šablony:</t>
    </r>
    <r>
      <rPr>
        <sz val="10"/>
        <color theme="1"/>
        <rFont val="Segoe UI"/>
        <family val="2"/>
        <charset val="238"/>
      </rPr>
      <t xml:space="preserve"> Vyplňte na listu MŠ/ZŠ sloupec "Nově požadováno šablon (v tomto sloupci vyplňte počet šablon)" v pravé části jednotlivých listů - vždy pouze "BÍLÁ" pole; a to v relevantní části pro změnu č. 1 až 10.</t>
    </r>
  </si>
  <si>
    <t>Jméno účastníka</t>
  </si>
  <si>
    <t>Vyplňte v hlavičce "ano" (viz bod 2), abyste zaktivovali načítání aktuálních stáží. Pole nechte vyplněné i při zpracování následujících změn (tzn. že při zpracování změny č. 3 bude "ano" vyplněno u změn č. 1, 2 a 3).</t>
  </si>
  <si>
    <t>Na hodnoty níže uvedených výsledkových indikátorů nemá žádost o změnu vliv:
   51010 - Počet organizací, ve kterých se zvýšila kvalita výchovy a vzdělávání a proinkluzivnost,
   51510 - Celkový počet dětí, žáků a studentů v podpořených organizacích,
   51610 - Počet dětí a žáků s potřebou podpůrných opatření v podpořených organizacích,
   51710 - Počet dětí, žáků a studentů Romů v podpořených organizacích.</t>
  </si>
  <si>
    <r>
      <t xml:space="preserve">Vysvětlivky ke kontrolním symbolům i monitorovacích indikátorů:
   ✔           Nedošlo ke změně hodnot.
   !!!          Došlo ke změně hodnoty indikátoru. Požádejte o změnu indikátoru v IS KP14+.
   </t>
    </r>
    <r>
      <rPr>
        <sz val="10"/>
        <rFont val="Calibri"/>
        <family val="2"/>
        <charset val="238"/>
      </rPr>
      <t>***</t>
    </r>
    <r>
      <rPr>
        <sz val="10"/>
        <rFont val="Segoe UI"/>
        <family val="2"/>
        <charset val="238"/>
      </rPr>
      <t xml:space="preserve">        Nedošlo k přímé změně hodnot, ale zkontrolujte, zda změnou šablon nedojde ke
                změně hodnoty indikátoru v žádosti o podporu. Pokud ano, požádejte o změnu
                indikátoru v IS KP14+.
   ???        Vyhodnoťte, zda skutečně došlo ke změně. Uvedená hodnota je pouze orientační. 
                Pokud dojde ke změně hodnoty indikátoru, požádejte o změnu indikátoru v IS
                KP14+. (52510 - počet podpořených konkrétních osob - jedna osoba se
                započítává jen jednou; 54000 - počet kurzů DVPP - počet doložených osvědčení)
   60000    Povinný k naplnění. Tato hodnota je pouze orientační. Vyhodnoťte, zda skutečně   
                došlo ke změně, v tom případě požádejte o změnu indikátoru v IS KP14+.</t>
    </r>
  </si>
  <si>
    <r>
      <t xml:space="preserve">Tento dokument je přílohou </t>
    </r>
    <r>
      <rPr>
        <b/>
        <sz val="9"/>
        <color theme="1"/>
        <rFont val="Segoe UI"/>
        <family val="2"/>
        <charset val="238"/>
      </rPr>
      <t>Žádosti o podstatnou změnu</t>
    </r>
    <r>
      <rPr>
        <sz val="9"/>
        <color theme="1"/>
        <rFont val="Segoe UI"/>
        <family val="2"/>
        <charset val="238"/>
      </rPr>
      <t xml:space="preserve"> ve výzvě č. 02_20_080 Šablony III (výzva pro méně rozvinuté regiony) a výzvě č. 02_20_081  Šablony III (výzva pro hl. m. Praha) Operačního programu Výzkum, vývoj a vzdělávání (dále jen „OP VVV“).
Kromě výše dotace a jednotlivých šablon počítá i hodnoty indikátorů a další povinné položky při vyplňování žádosti o podporu v IS KP14+. 
Změnu aktivit/y zjednodušeného projektu je možné provést pouze za podmínky, že se jedná o změnu aktivity v rámci jednoho specifického cíle projektu a že tato změna je v souladu s dotazníkovým šetřením. </t>
    </r>
    <r>
      <rPr>
        <b/>
        <sz val="10"/>
        <color rgb="FF7EA2D1"/>
        <rFont val="Segoe UI"/>
        <family val="2"/>
        <charset val="238"/>
      </rPr>
      <t>Není možné navýšit celkový rozpočet projektu, celkové částky jednotlivých specifických cílů ani výši dílčích rozpočtů jednotlivých subjektů.</t>
    </r>
    <r>
      <rPr>
        <sz val="9"/>
        <color theme="1"/>
        <rFont val="Segoe UI"/>
        <family val="2"/>
        <charset val="238"/>
      </rPr>
      <t xml:space="preserve">
</t>
    </r>
    <r>
      <rPr>
        <sz val="9"/>
        <rFont val="Segoe UI"/>
        <family val="2"/>
        <charset val="238"/>
      </rPr>
      <t>Tento dokument předpokládá provádění podstatné změny. Změna aktivit se promítá do rozpočtu projektu a do finančního plánu projektu, ale nemá dopad na samotný právní akt o poskytnutí/převodu podpory. Pokud změna aktivit ovlivní cílové hodnoty indikátorů 52510 a 60000, jedná se o podstatnou změnu zakládající změnu právního aktu o poskytnutí/převodu podpory. Změnou aktivit nedochází ke snížení rozpočtu projektu. Pokud změnou aktivit/y vzniknou v rozpočtu nevyužité finanční prostředky (tj. nepřiřazené k žádné aktivitě), vybere příjemce v žádosti o změnu novou aktivitu s názvem Úspory k rozdělení v konkrétním specifickém cíli a na záznamu vyplní částku nevyužitých finančních prostředků dle této kalkulačky (list Souhrn).
Přesun uspořených finančních prostředků z položky „Úspory k rozdělení“ nebo přímý přesun uspořených finančních prostředků do jiné položky rozpočtu je možný pouze v rámci jednoho specifického cíle.</t>
    </r>
  </si>
  <si>
    <t>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</si>
</sst>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Kč&quot;_-;\-* #,##0\ &quot;Kč&quot;_-;_-* &quot;-&quot;\ &quot;Kč&quot;_-;_-@_-"/>
    <numFmt numFmtId="44" formatCode="_-* #,##0.00\ &quot;Kč&quot;_-;\-* #,##0.00\ &quot;Kč&quot;_-;_-* &quot;-&quot;??\ &quot;Kč&quot;_-;_-@_-"/>
    <numFmt numFmtId="164" formatCode="#,##0\ &quot;Kč&quot;"/>
    <numFmt numFmtId="165" formatCode="0.000"/>
    <numFmt numFmtId="166" formatCode="#,##0.000"/>
  </numFmts>
  <fonts count="72"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b/>
      <sz val="22"/>
      <color theme="0"/>
      <name val="Arial"/>
      <family val="2"/>
      <charset val="238"/>
    </font>
    <font>
      <sz val="10"/>
      <color theme="1"/>
      <name val="Segoe UI"/>
      <family val="2"/>
      <charset val="238"/>
    </font>
    <font>
      <b/>
      <sz val="10"/>
      <color theme="1"/>
      <name val="Segoe UI"/>
      <family val="2"/>
      <charset val="238"/>
    </font>
    <font>
      <sz val="9"/>
      <color theme="1"/>
      <name val="Segoe UI"/>
      <family val="2"/>
      <charset val="238"/>
    </font>
    <font>
      <b/>
      <sz val="9"/>
      <color theme="1"/>
      <name val="Segoe UI"/>
      <family val="2"/>
      <charset val="238"/>
    </font>
    <font>
      <b/>
      <sz val="14"/>
      <color theme="1"/>
      <name val="Segoe UI"/>
      <family val="2"/>
      <charset val="238"/>
    </font>
    <font>
      <b/>
      <sz val="14"/>
      <color rgb="FF003399"/>
      <name val="Segoe UI"/>
      <family val="2"/>
      <charset val="238"/>
    </font>
    <font>
      <b/>
      <sz val="10"/>
      <name val="Segoe UI"/>
      <family val="2"/>
      <charset val="238"/>
    </font>
    <font>
      <sz val="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sz val="12"/>
      <color theme="1"/>
      <name val="Segoe UI"/>
      <family val="2"/>
      <charset val="238"/>
    </font>
    <font>
      <b/>
      <i/>
      <sz val="10"/>
      <color theme="1"/>
      <name val="Segoe UI"/>
      <family val="2"/>
      <charset val="238"/>
    </font>
    <font>
      <b/>
      <sz val="16"/>
      <color theme="0"/>
      <name val="Segoe UI"/>
      <family val="2"/>
      <charset val="238"/>
    </font>
    <font>
      <b/>
      <sz val="28"/>
      <color theme="1"/>
      <name val="Segoe UI"/>
      <family val="2"/>
      <charset val="238"/>
    </font>
    <font>
      <i/>
      <sz val="10"/>
      <color theme="1"/>
      <name val="Segoe UI Light"/>
      <family val="2"/>
      <charset val="238"/>
    </font>
    <font>
      <sz val="10"/>
      <color rgb="FFFF0000"/>
      <name val="Segoe UI"/>
      <family val="2"/>
      <charset val="238"/>
    </font>
    <font>
      <sz val="11"/>
      <color rgb="FFFF0000"/>
      <name val="Segoe UI"/>
      <family val="2"/>
      <charset val="238"/>
    </font>
    <font>
      <b/>
      <sz val="14"/>
      <color theme="0"/>
      <name val="Segoe UI"/>
      <family val="2"/>
      <charset val="238"/>
    </font>
    <font>
      <b/>
      <sz val="11"/>
      <name val="Segoe UI"/>
      <family val="2"/>
      <charset val="238"/>
    </font>
    <font>
      <i/>
      <sz val="10"/>
      <color theme="3" tint="0.79998168889431442"/>
      <name val="Segoe UI"/>
      <family val="2"/>
      <charset val="238"/>
    </font>
    <font>
      <sz val="10"/>
      <color theme="3" tint="0.79998168889431442"/>
      <name val="Segoe UI"/>
      <family val="2"/>
      <charset val="238"/>
    </font>
    <font>
      <i/>
      <sz val="10"/>
      <color theme="5" tint="0.79998168889431442"/>
      <name val="Segoe UI"/>
      <family val="2"/>
      <charset val="238"/>
    </font>
    <font>
      <i/>
      <sz val="11"/>
      <name val="Segoe UI"/>
      <family val="2"/>
      <charset val="238"/>
    </font>
    <font>
      <b/>
      <sz val="18"/>
      <name val="Segoe UI"/>
      <family val="2"/>
      <charset val="238"/>
    </font>
    <font>
      <b/>
      <sz val="10"/>
      <color rgb="FFFF0000"/>
      <name val="Segoe UI"/>
      <family val="2"/>
      <charset val="238"/>
    </font>
    <font>
      <sz val="10"/>
      <color theme="0" tint="-0.249977111117893"/>
      <name val="Segoe UI"/>
      <family val="2"/>
      <charset val="238"/>
    </font>
    <font>
      <sz val="10"/>
      <color theme="5" tint="0.59999389629810485"/>
      <name val="Segoe UI"/>
      <family val="2"/>
      <charset val="238"/>
    </font>
    <font>
      <b/>
      <sz val="16"/>
      <color theme="1"/>
      <name val="Segoe UI"/>
      <family val="2"/>
      <charset val="238"/>
    </font>
    <font>
      <sz val="10"/>
      <color theme="0" tint="-4.9989318521683403E-2"/>
      <name val="Segoe UI"/>
      <family val="2"/>
      <charset val="238"/>
    </font>
    <font>
      <b/>
      <sz val="12"/>
      <color theme="0"/>
      <name val="Segoe UI"/>
      <family val="2"/>
      <charset val="238"/>
    </font>
    <font>
      <sz val="10"/>
      <color rgb="FFBFBFBF"/>
      <name val="Segoe UI"/>
      <family val="2"/>
      <charset val="238"/>
    </font>
    <font>
      <sz val="14"/>
      <color rgb="FFBFBFBF"/>
      <name val="Segoe UI"/>
      <family val="2"/>
      <charset val="238"/>
    </font>
    <font>
      <b/>
      <sz val="10"/>
      <color rgb="FFBFBFBF"/>
      <name val="Segoe UI"/>
      <family val="2"/>
      <charset val="238"/>
    </font>
    <font>
      <i/>
      <sz val="10"/>
      <color rgb="FFBFBFBF"/>
      <name val="Segoe UI"/>
      <family val="2"/>
      <charset val="238"/>
    </font>
    <font>
      <i/>
      <sz val="10"/>
      <name val="Segoe UI"/>
      <family val="2"/>
      <charset val="238"/>
    </font>
    <font>
      <b/>
      <i/>
      <sz val="10"/>
      <name val="Segoe UI"/>
      <family val="2"/>
      <charset val="238"/>
    </font>
    <font>
      <b/>
      <sz val="11"/>
      <color rgb="FFFF0000"/>
      <name val="Calibri"/>
      <family val="2"/>
      <charset val="238"/>
      <scheme val="minor"/>
    </font>
    <font>
      <b/>
      <sz val="10"/>
      <color rgb="FFFFFF00"/>
      <name val="Segoe UI"/>
      <family val="2"/>
      <charset val="238"/>
    </font>
    <font>
      <sz val="10"/>
      <name val="Calibri"/>
      <family val="2"/>
      <charset val="238"/>
    </font>
    <font>
      <b/>
      <sz val="10"/>
      <color rgb="FF7EA2D1"/>
      <name val="Segoe UI"/>
      <family val="2"/>
      <charset val="238"/>
    </font>
    <font>
      <b/>
      <sz val="9"/>
      <name val="Segoe UI"/>
      <family val="2"/>
      <charset val="238"/>
    </font>
    <font>
      <b/>
      <sz val="20"/>
      <name val="Segoe UI"/>
      <family val="2"/>
      <charset val="238"/>
    </font>
    <font>
      <b/>
      <sz val="11"/>
      <color theme="3" tint="0.59999389629810485"/>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rgb="FFBD0D37"/>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81FC24"/>
        <bgColor indexed="64"/>
      </patternFill>
    </fill>
    <fill>
      <patternFill patternType="solid">
        <fgColor rgb="FFF3FBC5"/>
        <bgColor indexed="64"/>
      </patternFill>
    </fill>
    <fill>
      <patternFill patternType="solid">
        <fgColor rgb="FFBFFD91"/>
        <bgColor indexed="64"/>
      </patternFill>
    </fill>
    <fill>
      <patternFill patternType="solid">
        <fgColor rgb="FFF9B1F9"/>
        <bgColor indexed="64"/>
      </patternFill>
    </fill>
    <fill>
      <patternFill patternType="solid">
        <fgColor rgb="FFFFC000"/>
        <bgColor indexed="64"/>
      </patternFill>
    </fill>
    <fill>
      <patternFill patternType="solid">
        <fgColor rgb="FF3399FF"/>
        <bgColor indexed="64"/>
      </patternFill>
    </fill>
    <fill>
      <patternFill patternType="solid">
        <fgColor rgb="FF00B050"/>
        <bgColor indexed="64"/>
      </patternFill>
    </fill>
    <fill>
      <patternFill patternType="solid">
        <fgColor rgb="FF92D050"/>
        <bgColor indexed="64"/>
      </patternFill>
    </fill>
    <fill>
      <patternFill patternType="solid">
        <fgColor theme="4" tint="0.79998168889431442"/>
        <bgColor indexed="64"/>
      </patternFill>
    </fill>
    <fill>
      <patternFill patternType="solid">
        <fgColor rgb="FFBFBFBF"/>
        <bgColor indexed="64"/>
      </patternFill>
    </fill>
  </fills>
  <borders count="1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style="thin">
        <color indexed="64"/>
      </right>
      <top/>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dashed">
        <color theme="5" tint="-0.24994659260841701"/>
      </left>
      <right/>
      <top style="dashed">
        <color theme="5" tint="-0.24994659260841701"/>
      </top>
      <bottom style="dashed">
        <color theme="5" tint="-0.24994659260841701"/>
      </bottom>
      <diagonal/>
    </border>
    <border>
      <left/>
      <right/>
      <top style="dashed">
        <color theme="5" tint="-0.24994659260841701"/>
      </top>
      <bottom style="dashed">
        <color theme="5" tint="-0.24994659260841701"/>
      </bottom>
      <diagonal/>
    </border>
    <border>
      <left/>
      <right style="dashed">
        <color theme="5" tint="-0.24994659260841701"/>
      </right>
      <top style="dashed">
        <color theme="5" tint="-0.24994659260841701"/>
      </top>
      <bottom style="dashed">
        <color theme="5" tint="-0.24994659260841701"/>
      </bottom>
      <diagonal/>
    </border>
    <border>
      <left style="thin">
        <color indexed="64"/>
      </left>
      <right/>
      <top style="medium">
        <color indexed="64"/>
      </top>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style="double">
        <color indexed="64"/>
      </left>
      <right style="thick">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835">
    <xf numFmtId="0" fontId="0" fillId="0" borderId="0" xfId="0"/>
    <xf numFmtId="0" fontId="25" fillId="34" borderId="0" xfId="0" applyFont="1" applyFill="1" applyBorder="1" applyAlignment="1" applyProtection="1">
      <alignment vertical="center"/>
      <protection hidden="1"/>
    </xf>
    <xf numFmtId="0" fontId="36" fillId="33" borderId="63" xfId="0" applyFont="1" applyFill="1" applyBorder="1" applyAlignment="1" applyProtection="1">
      <alignment horizontal="center" vertical="center"/>
      <protection hidden="1"/>
    </xf>
    <xf numFmtId="0" fontId="36" fillId="33" borderId="65" xfId="0" applyFont="1" applyFill="1" applyBorder="1" applyAlignment="1" applyProtection="1">
      <alignment horizontal="center" vertical="center"/>
      <protection hidden="1"/>
    </xf>
    <xf numFmtId="0" fontId="25" fillId="34" borderId="0" xfId="0" applyFont="1" applyFill="1" applyBorder="1" applyProtection="1">
      <protection hidden="1"/>
    </xf>
    <xf numFmtId="0" fontId="25" fillId="34" borderId="0" xfId="0" applyFont="1" applyFill="1" applyProtection="1">
      <protection hidden="1"/>
    </xf>
    <xf numFmtId="3" fontId="25" fillId="34" borderId="0" xfId="0" applyNumberFormat="1" applyFont="1" applyFill="1" applyProtection="1">
      <protection hidden="1"/>
    </xf>
    <xf numFmtId="0" fontId="25" fillId="34" borderId="0" xfId="0" applyFont="1" applyFill="1" applyAlignment="1" applyProtection="1">
      <alignment vertical="center"/>
      <protection hidden="1"/>
    </xf>
    <xf numFmtId="0" fontId="38" fillId="34" borderId="0" xfId="0" applyFont="1" applyFill="1" applyAlignment="1" applyProtection="1">
      <alignment horizontal="center" vertical="center"/>
      <protection hidden="1"/>
    </xf>
    <xf numFmtId="0" fontId="44" fillId="34" borderId="0" xfId="0" applyFont="1" applyFill="1" applyProtection="1">
      <protection hidden="1"/>
    </xf>
    <xf numFmtId="0" fontId="44" fillId="34" borderId="0" xfId="0" applyFont="1" applyFill="1" applyBorder="1" applyAlignment="1" applyProtection="1">
      <alignment vertical="center"/>
      <protection hidden="1"/>
    </xf>
    <xf numFmtId="0" fontId="34" fillId="36" borderId="0" xfId="0" applyFont="1" applyFill="1" applyBorder="1" applyAlignment="1" applyProtection="1">
      <alignment vertical="center"/>
      <protection hidden="1"/>
    </xf>
    <xf numFmtId="0" fontId="38" fillId="36" borderId="26" xfId="0" applyFont="1" applyFill="1" applyBorder="1" applyAlignment="1" applyProtection="1">
      <alignment horizontal="center" vertical="center"/>
      <protection hidden="1"/>
    </xf>
    <xf numFmtId="0" fontId="38" fillId="37" borderId="26" xfId="0" applyFont="1" applyFill="1" applyBorder="1" applyAlignment="1" applyProtection="1">
      <alignment horizontal="center" vertical="center"/>
      <protection hidden="1"/>
    </xf>
    <xf numFmtId="0" fontId="25" fillId="37" borderId="27" xfId="0" applyFont="1" applyFill="1" applyBorder="1" applyProtection="1">
      <protection hidden="1"/>
    </xf>
    <xf numFmtId="0" fontId="38" fillId="37" borderId="35" xfId="0" applyFont="1" applyFill="1" applyBorder="1" applyAlignment="1" applyProtection="1">
      <alignment horizontal="center" vertical="center"/>
      <protection hidden="1"/>
    </xf>
    <xf numFmtId="0" fontId="37" fillId="37" borderId="0" xfId="0" applyFont="1" applyFill="1" applyProtection="1">
      <protection hidden="1"/>
    </xf>
    <xf numFmtId="0" fontId="34" fillId="37" borderId="0" xfId="0" applyFont="1" applyFill="1" applyBorder="1" applyAlignment="1" applyProtection="1">
      <alignment vertical="center"/>
      <protection hidden="1"/>
    </xf>
    <xf numFmtId="0" fontId="25" fillId="37" borderId="0" xfId="0" applyFont="1" applyFill="1" applyBorder="1" applyAlignment="1" applyProtection="1">
      <alignment vertical="center"/>
      <protection hidden="1"/>
    </xf>
    <xf numFmtId="0" fontId="25" fillId="37" borderId="0" xfId="0" applyFont="1" applyFill="1" applyBorder="1" applyProtection="1">
      <protection hidden="1"/>
    </xf>
    <xf numFmtId="0" fontId="39" fillId="37" borderId="82" xfId="0" applyFont="1" applyFill="1" applyBorder="1" applyAlignment="1" applyProtection="1">
      <alignment horizontal="center" vertical="center"/>
      <protection hidden="1"/>
    </xf>
    <xf numFmtId="0" fontId="38" fillId="37" borderId="60" xfId="0" applyFont="1" applyFill="1" applyBorder="1" applyAlignment="1" applyProtection="1">
      <alignment horizontal="center" vertical="center"/>
      <protection hidden="1"/>
    </xf>
    <xf numFmtId="164" fontId="25" fillId="37" borderId="32" xfId="0" applyNumberFormat="1" applyFont="1" applyFill="1" applyBorder="1" applyAlignment="1" applyProtection="1">
      <alignment horizontal="center" vertical="center"/>
      <protection hidden="1"/>
    </xf>
    <xf numFmtId="0" fontId="38" fillId="37" borderId="39" xfId="0" applyFont="1" applyFill="1" applyBorder="1" applyAlignment="1" applyProtection="1">
      <alignment horizontal="center" vertical="center"/>
      <protection hidden="1"/>
    </xf>
    <xf numFmtId="0" fontId="25" fillId="37" borderId="20" xfId="0" applyFont="1" applyFill="1" applyBorder="1" applyAlignment="1" applyProtection="1">
      <alignment horizontal="left" vertical="center" wrapText="1"/>
      <protection hidden="1"/>
    </xf>
    <xf numFmtId="164" fontId="25" fillId="37" borderId="76" xfId="0" applyNumberFormat="1" applyFont="1" applyFill="1" applyBorder="1" applyAlignment="1" applyProtection="1">
      <alignment horizontal="center" vertical="center"/>
      <protection hidden="1"/>
    </xf>
    <xf numFmtId="0" fontId="38" fillId="37" borderId="38" xfId="0" applyFont="1" applyFill="1" applyBorder="1" applyAlignment="1" applyProtection="1">
      <alignment horizontal="center" vertical="center"/>
      <protection hidden="1"/>
    </xf>
    <xf numFmtId="164" fontId="25" fillId="37" borderId="37" xfId="0" applyNumberFormat="1" applyFont="1" applyFill="1" applyBorder="1" applyAlignment="1" applyProtection="1">
      <alignment horizontal="center" vertical="center"/>
      <protection hidden="1"/>
    </xf>
    <xf numFmtId="0" fontId="25" fillId="37" borderId="16" xfId="0" applyFont="1" applyFill="1" applyBorder="1" applyAlignment="1" applyProtection="1">
      <alignment horizontal="left" vertical="center" wrapText="1"/>
      <protection hidden="1"/>
    </xf>
    <xf numFmtId="164" fontId="25" fillId="37" borderId="45" xfId="0" applyNumberFormat="1" applyFont="1" applyFill="1" applyBorder="1" applyAlignment="1" applyProtection="1">
      <alignment horizontal="center" vertical="center"/>
      <protection hidden="1"/>
    </xf>
    <xf numFmtId="164" fontId="25" fillId="37" borderId="73"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protection hidden="1"/>
    </xf>
    <xf numFmtId="3" fontId="34" fillId="37" borderId="30" xfId="0" applyNumberFormat="1" applyFont="1" applyFill="1" applyBorder="1" applyAlignment="1" applyProtection="1">
      <alignment horizontal="center" vertical="center"/>
      <protection hidden="1"/>
    </xf>
    <xf numFmtId="4" fontId="34" fillId="37" borderId="31" xfId="0" applyNumberFormat="1" applyFont="1" applyFill="1" applyBorder="1" applyAlignment="1" applyProtection="1">
      <alignment horizontal="center" vertical="center"/>
      <protection hidden="1"/>
    </xf>
    <xf numFmtId="3" fontId="25" fillId="37" borderId="31" xfId="0" applyNumberFormat="1" applyFont="1" applyFill="1" applyBorder="1" applyAlignment="1" applyProtection="1">
      <alignment horizontal="center" vertical="center"/>
      <protection hidden="1"/>
    </xf>
    <xf numFmtId="1" fontId="25" fillId="37" borderId="61" xfId="0" applyNumberFormat="1" applyFont="1" applyFill="1" applyBorder="1" applyAlignment="1" applyProtection="1">
      <alignment horizontal="center" vertical="center"/>
      <protection hidden="1"/>
    </xf>
    <xf numFmtId="4" fontId="25" fillId="37" borderId="58" xfId="0" applyNumberFormat="1" applyFont="1" applyFill="1" applyBorder="1" applyAlignment="1" applyProtection="1">
      <alignment horizontal="center" vertical="center"/>
      <protection hidden="1"/>
    </xf>
    <xf numFmtId="3" fontId="34" fillId="37" borderId="80" xfId="0" applyNumberFormat="1" applyFont="1" applyFill="1" applyBorder="1" applyAlignment="1" applyProtection="1">
      <alignment horizontal="center" vertical="center"/>
      <protection hidden="1"/>
    </xf>
    <xf numFmtId="4" fontId="34" fillId="37" borderId="75" xfId="0" applyNumberFormat="1" applyFont="1" applyFill="1" applyBorder="1" applyAlignment="1" applyProtection="1">
      <alignment horizontal="center" vertical="center"/>
      <protection hidden="1"/>
    </xf>
    <xf numFmtId="3" fontId="25" fillId="37" borderId="75" xfId="0" applyNumberFormat="1" applyFont="1" applyFill="1" applyBorder="1" applyAlignment="1" applyProtection="1">
      <alignment horizontal="center" vertical="center"/>
      <protection hidden="1"/>
    </xf>
    <xf numFmtId="1" fontId="25" fillId="37" borderId="74" xfId="0" applyNumberFormat="1" applyFont="1" applyFill="1" applyBorder="1" applyAlignment="1" applyProtection="1">
      <alignment horizontal="center" vertical="center"/>
      <protection hidden="1"/>
    </xf>
    <xf numFmtId="4" fontId="25" fillId="37" borderId="15" xfId="0" applyNumberFormat="1" applyFont="1" applyFill="1" applyBorder="1" applyAlignment="1" applyProtection="1">
      <alignment horizontal="center" vertical="center"/>
      <protection hidden="1"/>
    </xf>
    <xf numFmtId="3" fontId="34" fillId="37" borderId="96" xfId="0" applyNumberFormat="1" applyFont="1" applyFill="1" applyBorder="1" applyAlignment="1" applyProtection="1">
      <alignment horizontal="center" vertical="center"/>
      <protection hidden="1"/>
    </xf>
    <xf numFmtId="4" fontId="34" fillId="37" borderId="11" xfId="0" applyNumberFormat="1" applyFont="1" applyFill="1" applyBorder="1" applyAlignment="1" applyProtection="1">
      <alignment horizontal="center" vertical="center"/>
      <protection hidden="1"/>
    </xf>
    <xf numFmtId="3" fontId="25" fillId="37" borderId="11" xfId="0" applyNumberFormat="1" applyFont="1" applyFill="1" applyBorder="1" applyAlignment="1" applyProtection="1">
      <alignment horizontal="center" vertical="center"/>
      <protection hidden="1"/>
    </xf>
    <xf numFmtId="1" fontId="25" fillId="37" borderId="18" xfId="0" applyNumberFormat="1" applyFont="1" applyFill="1" applyBorder="1" applyAlignment="1" applyProtection="1">
      <alignment horizontal="center" vertical="center"/>
      <protection hidden="1"/>
    </xf>
    <xf numFmtId="4" fontId="25" fillId="37" borderId="12" xfId="0" applyNumberFormat="1" applyFont="1" applyFill="1" applyBorder="1" applyAlignment="1" applyProtection="1">
      <alignment horizontal="center" vertical="center"/>
      <protection hidden="1"/>
    </xf>
    <xf numFmtId="4" fontId="25" fillId="37" borderId="11" xfId="0" applyNumberFormat="1" applyFont="1" applyFill="1" applyBorder="1" applyAlignment="1" applyProtection="1">
      <alignment horizontal="center" vertical="center"/>
      <protection hidden="1"/>
    </xf>
    <xf numFmtId="3" fontId="44" fillId="35" borderId="43" xfId="0" applyNumberFormat="1" applyFont="1" applyFill="1" applyBorder="1" applyAlignment="1" applyProtection="1">
      <alignment horizontal="right" vertical="center"/>
      <protection hidden="1"/>
    </xf>
    <xf numFmtId="164" fontId="26" fillId="35" borderId="10" xfId="0" applyNumberFormat="1" applyFont="1" applyFill="1" applyBorder="1" applyAlignment="1" applyProtection="1">
      <alignment horizontal="center" vertical="center"/>
      <protection hidden="1"/>
    </xf>
    <xf numFmtId="3" fontId="44" fillId="38" borderId="43" xfId="0" applyNumberFormat="1" applyFont="1" applyFill="1" applyBorder="1" applyAlignment="1" applyProtection="1">
      <alignment horizontal="right" vertical="center"/>
      <protection hidden="1"/>
    </xf>
    <xf numFmtId="164" fontId="26" fillId="38" borderId="10" xfId="0" applyNumberFormat="1" applyFont="1" applyFill="1" applyBorder="1" applyAlignment="1" applyProtection="1">
      <alignment horizontal="center" vertical="center"/>
      <protection hidden="1"/>
    </xf>
    <xf numFmtId="0" fontId="27" fillId="38" borderId="78" xfId="0" applyFont="1" applyFill="1" applyBorder="1" applyAlignment="1" applyProtection="1">
      <alignment horizontal="center" vertical="center"/>
      <protection hidden="1"/>
    </xf>
    <xf numFmtId="0" fontId="27" fillId="38" borderId="14" xfId="0" applyFont="1" applyFill="1" applyBorder="1" applyAlignment="1" applyProtection="1">
      <alignment horizontal="center" vertical="center"/>
      <protection hidden="1"/>
    </xf>
    <xf numFmtId="0" fontId="27" fillId="38" borderId="18" xfId="0" applyFont="1" applyFill="1" applyBorder="1" applyAlignment="1" applyProtection="1">
      <alignment horizontal="center" vertical="center"/>
      <protection hidden="1"/>
    </xf>
    <xf numFmtId="0" fontId="27" fillId="38" borderId="11" xfId="0" applyFont="1" applyFill="1" applyBorder="1" applyAlignment="1" applyProtection="1">
      <alignment horizontal="center" vertical="center"/>
      <protection hidden="1"/>
    </xf>
    <xf numFmtId="0" fontId="27" fillId="38" borderId="93" xfId="0" applyFont="1" applyFill="1" applyBorder="1" applyAlignment="1" applyProtection="1">
      <alignment horizontal="center" vertical="center"/>
      <protection hidden="1"/>
    </xf>
    <xf numFmtId="0" fontId="27" fillId="38" borderId="97" xfId="0" applyFont="1" applyFill="1" applyBorder="1" applyAlignment="1" applyProtection="1">
      <alignment horizontal="center" vertical="center"/>
      <protection hidden="1"/>
    </xf>
    <xf numFmtId="0" fontId="27" fillId="38" borderId="51" xfId="0" applyFont="1" applyFill="1" applyBorder="1" applyAlignment="1" applyProtection="1">
      <alignment horizontal="center" vertical="center"/>
      <protection hidden="1"/>
    </xf>
    <xf numFmtId="0" fontId="27" fillId="38" borderId="50" xfId="0" applyFont="1" applyFill="1" applyBorder="1" applyAlignment="1" applyProtection="1">
      <alignment horizontal="center" vertical="center"/>
      <protection hidden="1"/>
    </xf>
    <xf numFmtId="0" fontId="27" fillId="38" borderId="22" xfId="0" applyFont="1" applyFill="1" applyBorder="1" applyAlignment="1" applyProtection="1">
      <alignment horizontal="center" vertical="center"/>
      <protection hidden="1"/>
    </xf>
    <xf numFmtId="0" fontId="35" fillId="38" borderId="21" xfId="0" applyFont="1" applyFill="1" applyBorder="1" applyAlignment="1" applyProtection="1">
      <alignment horizontal="left" vertical="center" indent="1"/>
      <protection hidden="1"/>
    </xf>
    <xf numFmtId="0" fontId="35" fillId="38" borderId="43" xfId="0" applyFont="1" applyFill="1" applyBorder="1" applyAlignment="1" applyProtection="1">
      <alignment horizontal="left" vertical="center" indent="1"/>
      <protection hidden="1"/>
    </xf>
    <xf numFmtId="3" fontId="44" fillId="38" borderId="23" xfId="0" applyNumberFormat="1" applyFont="1" applyFill="1" applyBorder="1" applyAlignment="1" applyProtection="1">
      <alignment horizontal="center" vertical="center"/>
      <protection hidden="1"/>
    </xf>
    <xf numFmtId="0" fontId="23" fillId="34" borderId="0" xfId="51" applyFill="1" applyBorder="1" applyProtection="1">
      <protection hidden="1"/>
    </xf>
    <xf numFmtId="0" fontId="25" fillId="36" borderId="27" xfId="0" applyFont="1" applyFill="1" applyBorder="1" applyProtection="1">
      <protection hidden="1"/>
    </xf>
    <xf numFmtId="0" fontId="38" fillId="36" borderId="35" xfId="0" applyFont="1" applyFill="1" applyBorder="1" applyAlignment="1" applyProtection="1">
      <alignment horizontal="center" vertical="center"/>
      <protection hidden="1"/>
    </xf>
    <xf numFmtId="0" fontId="37" fillId="36" borderId="0" xfId="0" applyFont="1" applyFill="1" applyProtection="1">
      <protection hidden="1"/>
    </xf>
    <xf numFmtId="0" fontId="25" fillId="36" borderId="0" xfId="0" applyFont="1" applyFill="1" applyBorder="1" applyAlignment="1" applyProtection="1">
      <alignment vertical="center"/>
      <protection hidden="1"/>
    </xf>
    <xf numFmtId="0" fontId="25" fillId="36" borderId="0" xfId="0" applyFont="1" applyFill="1" applyBorder="1" applyProtection="1">
      <protection hidden="1"/>
    </xf>
    <xf numFmtId="0" fontId="39" fillId="36" borderId="82" xfId="0" applyFont="1" applyFill="1" applyBorder="1" applyAlignment="1" applyProtection="1">
      <alignment horizontal="center" vertical="center"/>
      <protection hidden="1"/>
    </xf>
    <xf numFmtId="3" fontId="34" fillId="36" borderId="30" xfId="0" applyNumberFormat="1" applyFont="1" applyFill="1" applyBorder="1" applyAlignment="1" applyProtection="1">
      <alignment horizontal="center" vertical="center"/>
      <protection hidden="1"/>
    </xf>
    <xf numFmtId="4" fontId="34" fillId="36" borderId="31" xfId="0" applyNumberFormat="1" applyFont="1" applyFill="1" applyBorder="1" applyAlignment="1" applyProtection="1">
      <alignment horizontal="center" vertical="center"/>
      <protection hidden="1"/>
    </xf>
    <xf numFmtId="3" fontId="25" fillId="36" borderId="31" xfId="0" applyNumberFormat="1" applyFont="1" applyFill="1" applyBorder="1" applyAlignment="1" applyProtection="1">
      <alignment horizontal="center" vertical="center"/>
      <protection hidden="1"/>
    </xf>
    <xf numFmtId="1" fontId="25" fillId="36" borderId="61" xfId="0" applyNumberFormat="1" applyFont="1" applyFill="1" applyBorder="1" applyAlignment="1" applyProtection="1">
      <alignment horizontal="center" vertical="center"/>
      <protection hidden="1"/>
    </xf>
    <xf numFmtId="4" fontId="25" fillId="36" borderId="58" xfId="0" applyNumberFormat="1" applyFont="1" applyFill="1" applyBorder="1" applyAlignment="1" applyProtection="1">
      <alignment horizontal="center" vertical="center"/>
      <protection hidden="1"/>
    </xf>
    <xf numFmtId="4" fontId="25" fillId="36" borderId="85" xfId="0" applyNumberFormat="1" applyFont="1" applyFill="1" applyBorder="1" applyAlignment="1" applyProtection="1">
      <alignment horizontal="center" vertical="center"/>
      <protection hidden="1"/>
    </xf>
    <xf numFmtId="3" fontId="34" fillId="36" borderId="80" xfId="0" applyNumberFormat="1" applyFont="1" applyFill="1" applyBorder="1" applyAlignment="1" applyProtection="1">
      <alignment horizontal="center" vertical="center"/>
      <protection hidden="1"/>
    </xf>
    <xf numFmtId="4" fontId="34" fillId="36" borderId="75" xfId="0" applyNumberFormat="1" applyFont="1" applyFill="1" applyBorder="1" applyAlignment="1" applyProtection="1">
      <alignment horizontal="center" vertical="center"/>
      <protection hidden="1"/>
    </xf>
    <xf numFmtId="3" fontId="25" fillId="36" borderId="75" xfId="0" applyNumberFormat="1" applyFont="1" applyFill="1" applyBorder="1" applyAlignment="1" applyProtection="1">
      <alignment horizontal="center" vertical="center"/>
      <protection hidden="1"/>
    </xf>
    <xf numFmtId="1" fontId="25" fillId="36" borderId="74" xfId="0" applyNumberFormat="1" applyFont="1" applyFill="1" applyBorder="1" applyAlignment="1" applyProtection="1">
      <alignment horizontal="center" vertical="center"/>
      <protection hidden="1"/>
    </xf>
    <xf numFmtId="4" fontId="25" fillId="36" borderId="15" xfId="0" applyNumberFormat="1" applyFont="1" applyFill="1" applyBorder="1" applyAlignment="1" applyProtection="1">
      <alignment horizontal="center" vertical="center"/>
      <protection hidden="1"/>
    </xf>
    <xf numFmtId="4" fontId="25" fillId="36" borderId="86" xfId="0" applyNumberFormat="1" applyFont="1" applyFill="1" applyBorder="1" applyAlignment="1" applyProtection="1">
      <alignment horizontal="center" vertical="center"/>
      <protection hidden="1"/>
    </xf>
    <xf numFmtId="3" fontId="34" fillId="36" borderId="96" xfId="0" applyNumberFormat="1" applyFont="1" applyFill="1" applyBorder="1" applyAlignment="1" applyProtection="1">
      <alignment horizontal="center" vertical="center"/>
      <protection hidden="1"/>
    </xf>
    <xf numFmtId="4" fontId="34" fillId="36" borderId="11" xfId="0" applyNumberFormat="1" applyFont="1" applyFill="1" applyBorder="1" applyAlignment="1" applyProtection="1">
      <alignment horizontal="center" vertical="center"/>
      <protection hidden="1"/>
    </xf>
    <xf numFmtId="3" fontId="25" fillId="36" borderId="11" xfId="0" applyNumberFormat="1" applyFont="1" applyFill="1" applyBorder="1" applyAlignment="1" applyProtection="1">
      <alignment horizontal="center" vertical="center"/>
      <protection hidden="1"/>
    </xf>
    <xf numFmtId="1" fontId="25" fillId="36" borderId="18" xfId="0" applyNumberFormat="1" applyFont="1" applyFill="1" applyBorder="1" applyAlignment="1" applyProtection="1">
      <alignment horizontal="center" vertical="center"/>
      <protection hidden="1"/>
    </xf>
    <xf numFmtId="4" fontId="25" fillId="36" borderId="12" xfId="0" applyNumberFormat="1" applyFont="1" applyFill="1" applyBorder="1" applyAlignment="1" applyProtection="1">
      <alignment horizontal="center" vertical="center"/>
      <protection hidden="1"/>
    </xf>
    <xf numFmtId="4" fontId="25" fillId="36" borderId="82" xfId="0" applyNumberFormat="1" applyFont="1" applyFill="1" applyBorder="1" applyAlignment="1" applyProtection="1">
      <alignment horizontal="center" vertical="center"/>
      <protection hidden="1"/>
    </xf>
    <xf numFmtId="4" fontId="25" fillId="36" borderId="11" xfId="0" applyNumberFormat="1" applyFont="1" applyFill="1" applyBorder="1" applyAlignment="1" applyProtection="1">
      <alignment horizontal="center" vertical="center"/>
      <protection hidden="1"/>
    </xf>
    <xf numFmtId="3" fontId="25" fillId="36" borderId="96" xfId="0" applyNumberFormat="1" applyFont="1" applyFill="1" applyBorder="1" applyAlignment="1" applyProtection="1">
      <alignment horizontal="center" vertical="center"/>
      <protection hidden="1"/>
    </xf>
    <xf numFmtId="164" fontId="25" fillId="36" borderId="45" xfId="0" applyNumberFormat="1" applyFont="1" applyFill="1" applyBorder="1" applyAlignment="1" applyProtection="1">
      <alignment horizontal="center" vertical="center"/>
      <protection hidden="1"/>
    </xf>
    <xf numFmtId="164" fontId="25" fillId="36" borderId="73" xfId="0" applyNumberFormat="1" applyFont="1" applyFill="1" applyBorder="1" applyAlignment="1" applyProtection="1">
      <alignment horizontal="center" vertical="center"/>
      <protection hidden="1"/>
    </xf>
    <xf numFmtId="164" fontId="25" fillId="36" borderId="46" xfId="0" applyNumberFormat="1" applyFont="1" applyFill="1" applyBorder="1" applyAlignment="1" applyProtection="1">
      <alignment horizontal="center" vertical="center"/>
      <protection hidden="1"/>
    </xf>
    <xf numFmtId="0" fontId="38" fillId="36" borderId="60" xfId="0" applyFont="1" applyFill="1" applyBorder="1" applyAlignment="1" applyProtection="1">
      <alignment horizontal="center" vertical="center"/>
      <protection hidden="1"/>
    </xf>
    <xf numFmtId="164" fontId="25" fillId="36" borderId="32" xfId="0" applyNumberFormat="1" applyFont="1" applyFill="1" applyBorder="1" applyAlignment="1" applyProtection="1">
      <alignment horizontal="center" vertical="center"/>
      <protection hidden="1"/>
    </xf>
    <xf numFmtId="0" fontId="38" fillId="36" borderId="39" xfId="0" applyFont="1" applyFill="1" applyBorder="1" applyAlignment="1" applyProtection="1">
      <alignment horizontal="center" vertical="center"/>
      <protection hidden="1"/>
    </xf>
    <xf numFmtId="0" fontId="25" fillId="36" borderId="20" xfId="0" applyFont="1" applyFill="1" applyBorder="1" applyAlignment="1" applyProtection="1">
      <alignment horizontal="left" vertical="center" wrapText="1"/>
      <protection hidden="1"/>
    </xf>
    <xf numFmtId="0" fontId="25" fillId="36" borderId="38" xfId="0" applyFont="1" applyFill="1" applyBorder="1" applyAlignment="1" applyProtection="1">
      <alignment horizontal="left" vertical="center"/>
      <protection hidden="1"/>
    </xf>
    <xf numFmtId="0" fontId="25" fillId="36" borderId="16" xfId="0" applyFont="1" applyFill="1" applyBorder="1" applyAlignment="1" applyProtection="1">
      <alignment horizontal="left" vertical="center"/>
      <protection hidden="1"/>
    </xf>
    <xf numFmtId="0" fontId="25" fillId="36" borderId="13" xfId="0" applyFont="1" applyFill="1" applyBorder="1" applyAlignment="1" applyProtection="1">
      <alignment horizontal="left" vertical="center"/>
      <protection hidden="1"/>
    </xf>
    <xf numFmtId="164" fontId="25" fillId="36" borderId="76" xfId="0" applyNumberFormat="1" applyFont="1" applyFill="1" applyBorder="1" applyAlignment="1" applyProtection="1">
      <alignment horizontal="center" vertical="center"/>
      <protection hidden="1"/>
    </xf>
    <xf numFmtId="0" fontId="38" fillId="36" borderId="38" xfId="0" applyFont="1" applyFill="1" applyBorder="1" applyAlignment="1" applyProtection="1">
      <alignment horizontal="center" vertical="center"/>
      <protection hidden="1"/>
    </xf>
    <xf numFmtId="164" fontId="25" fillId="36" borderId="37"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vertical="center"/>
      <protection hidden="1"/>
    </xf>
    <xf numFmtId="0" fontId="27" fillId="35" borderId="78" xfId="0" applyFont="1" applyFill="1" applyBorder="1" applyAlignment="1" applyProtection="1">
      <alignment horizontal="center" vertical="center"/>
      <protection hidden="1"/>
    </xf>
    <xf numFmtId="0" fontId="27" fillId="35" borderId="14" xfId="0" applyFont="1" applyFill="1" applyBorder="1" applyAlignment="1" applyProtection="1">
      <alignment horizontal="center" vertical="center"/>
      <protection hidden="1"/>
    </xf>
    <xf numFmtId="0" fontId="27" fillId="35" borderId="18" xfId="0" applyFont="1" applyFill="1" applyBorder="1" applyAlignment="1" applyProtection="1">
      <alignment horizontal="center" vertical="center"/>
      <protection hidden="1"/>
    </xf>
    <xf numFmtId="0" fontId="27" fillId="35" borderId="11" xfId="0" applyFont="1" applyFill="1" applyBorder="1" applyAlignment="1" applyProtection="1">
      <alignment horizontal="center" vertical="center"/>
      <protection hidden="1"/>
    </xf>
    <xf numFmtId="0" fontId="27" fillId="35" borderId="93" xfId="0" applyFont="1" applyFill="1" applyBorder="1" applyAlignment="1" applyProtection="1">
      <alignment horizontal="center" vertical="center"/>
      <protection hidden="1"/>
    </xf>
    <xf numFmtId="0" fontId="27" fillId="35" borderId="83" xfId="0" applyFont="1" applyFill="1" applyBorder="1" applyAlignment="1" applyProtection="1">
      <alignment horizontal="center" vertical="center"/>
      <protection hidden="1"/>
    </xf>
    <xf numFmtId="0" fontId="35" fillId="35" borderId="21" xfId="0" applyFont="1" applyFill="1" applyBorder="1" applyAlignment="1" applyProtection="1">
      <alignment horizontal="left" vertical="center" indent="1"/>
      <protection hidden="1"/>
    </xf>
    <xf numFmtId="0" fontId="35" fillId="35" borderId="43" xfId="0" applyFont="1" applyFill="1" applyBorder="1" applyAlignment="1" applyProtection="1">
      <alignment horizontal="left" vertical="center" indent="1"/>
      <protection hidden="1"/>
    </xf>
    <xf numFmtId="3" fontId="44" fillId="35" borderId="23" xfId="0" applyNumberFormat="1" applyFont="1" applyFill="1" applyBorder="1" applyAlignment="1" applyProtection="1">
      <alignment horizontal="center" vertical="center"/>
      <protection hidden="1"/>
    </xf>
    <xf numFmtId="0" fontId="27" fillId="35" borderId="97" xfId="0" applyFont="1" applyFill="1" applyBorder="1" applyAlignment="1" applyProtection="1">
      <alignment horizontal="center" vertical="center"/>
      <protection hidden="1"/>
    </xf>
    <xf numFmtId="0" fontId="27" fillId="35" borderId="51" xfId="0" applyFont="1" applyFill="1" applyBorder="1" applyAlignment="1" applyProtection="1">
      <alignment horizontal="center" vertical="center"/>
      <protection hidden="1"/>
    </xf>
    <xf numFmtId="0" fontId="27" fillId="35" borderId="50" xfId="0" applyFont="1" applyFill="1" applyBorder="1" applyAlignment="1" applyProtection="1">
      <alignment horizontal="center" vertical="center"/>
      <protection hidden="1"/>
    </xf>
    <xf numFmtId="0" fontId="27" fillId="35" borderId="22" xfId="0" applyFont="1" applyFill="1" applyBorder="1" applyAlignment="1" applyProtection="1">
      <alignment horizontal="center" vertical="center"/>
      <protection hidden="1"/>
    </xf>
    <xf numFmtId="0" fontId="27" fillId="35" borderId="84" xfId="0" applyFont="1" applyFill="1" applyBorder="1" applyAlignment="1" applyProtection="1">
      <alignment horizontal="center" vertical="center"/>
      <protection hidden="1"/>
    </xf>
    <xf numFmtId="164" fontId="25" fillId="37" borderId="63" xfId="0" applyNumberFormat="1" applyFont="1" applyFill="1" applyBorder="1" applyAlignment="1" applyProtection="1">
      <alignment horizontal="center" vertical="center"/>
      <protection hidden="1"/>
    </xf>
    <xf numFmtId="0" fontId="25" fillId="34" borderId="0" xfId="0" applyFont="1" applyFill="1" applyAlignment="1" applyProtection="1">
      <alignment vertical="center" textRotation="45"/>
      <protection hidden="1"/>
    </xf>
    <xf numFmtId="0" fontId="27" fillId="38" borderId="48" xfId="0" applyFont="1" applyFill="1" applyBorder="1" applyAlignment="1" applyProtection="1">
      <alignment horizontal="center" vertical="center"/>
      <protection hidden="1"/>
    </xf>
    <xf numFmtId="3" fontId="25" fillId="37" borderId="58" xfId="0" applyNumberFormat="1" applyFont="1" applyFill="1" applyBorder="1" applyAlignment="1" applyProtection="1">
      <alignment horizontal="center" vertical="center"/>
      <protection hidden="1"/>
    </xf>
    <xf numFmtId="3" fontId="25" fillId="37" borderId="15" xfId="0" applyNumberFormat="1" applyFont="1" applyFill="1" applyBorder="1" applyAlignment="1" applyProtection="1">
      <alignment horizontal="center" vertical="center"/>
      <protection hidden="1"/>
    </xf>
    <xf numFmtId="3" fontId="25" fillId="37" borderId="12" xfId="0" applyNumberFormat="1" applyFont="1" applyFill="1" applyBorder="1" applyAlignment="1" applyProtection="1">
      <alignment horizontal="center" vertical="center"/>
      <protection hidden="1"/>
    </xf>
    <xf numFmtId="0" fontId="27" fillId="35" borderId="48" xfId="0" applyFont="1" applyFill="1" applyBorder="1" applyAlignment="1" applyProtection="1">
      <alignment horizontal="center" vertical="center"/>
      <protection hidden="1"/>
    </xf>
    <xf numFmtId="3" fontId="25" fillId="36" borderId="58" xfId="0" applyNumberFormat="1" applyFont="1" applyFill="1" applyBorder="1" applyAlignment="1" applyProtection="1">
      <alignment horizontal="center" vertical="center"/>
      <protection hidden="1"/>
    </xf>
    <xf numFmtId="3" fontId="25" fillId="36" borderId="15" xfId="0" applyNumberFormat="1" applyFont="1" applyFill="1" applyBorder="1" applyAlignment="1" applyProtection="1">
      <alignment horizontal="center" vertical="center"/>
      <protection hidden="1"/>
    </xf>
    <xf numFmtId="3" fontId="25" fillId="36" borderId="12" xfId="0" applyNumberFormat="1" applyFont="1" applyFill="1" applyBorder="1" applyAlignment="1" applyProtection="1">
      <alignment horizontal="center" vertical="center"/>
      <protection hidden="1"/>
    </xf>
    <xf numFmtId="3" fontId="34" fillId="36" borderId="12" xfId="0" applyNumberFormat="1" applyFont="1" applyFill="1" applyBorder="1" applyAlignment="1" applyProtection="1">
      <alignment horizontal="center" vertical="center"/>
      <protection hidden="1"/>
    </xf>
    <xf numFmtId="3" fontId="34" fillId="37" borderId="11" xfId="0" applyNumberFormat="1" applyFont="1" applyFill="1" applyBorder="1" applyAlignment="1" applyProtection="1">
      <alignment horizontal="center" vertical="center"/>
      <protection hidden="1"/>
    </xf>
    <xf numFmtId="0" fontId="25" fillId="37" borderId="38"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protection hidden="1"/>
    </xf>
    <xf numFmtId="0" fontId="25" fillId="37" borderId="16" xfId="0" applyFont="1" applyFill="1" applyBorder="1" applyAlignment="1" applyProtection="1">
      <alignment horizontal="left" vertical="top" wrapText="1"/>
      <protection hidden="1"/>
    </xf>
    <xf numFmtId="0" fontId="25" fillId="37" borderId="16" xfId="0" applyFont="1" applyFill="1" applyBorder="1" applyAlignment="1" applyProtection="1">
      <alignment vertical="top"/>
      <protection hidden="1"/>
    </xf>
    <xf numFmtId="3" fontId="0" fillId="0" borderId="0" xfId="0" applyNumberFormat="1"/>
    <xf numFmtId="3" fontId="34" fillId="36" borderId="11" xfId="0" applyNumberFormat="1" applyFont="1" applyFill="1" applyBorder="1" applyAlignment="1" applyProtection="1">
      <alignment horizontal="center" vertical="center"/>
      <protection hidden="1"/>
    </xf>
    <xf numFmtId="4" fontId="25" fillId="37" borderId="82" xfId="0" applyNumberFormat="1" applyFont="1" applyFill="1" applyBorder="1" applyAlignment="1" applyProtection="1">
      <alignment horizontal="center" vertical="center"/>
      <protection hidden="1"/>
    </xf>
    <xf numFmtId="4" fontId="25" fillId="37" borderId="85" xfId="0" applyNumberFormat="1" applyFont="1" applyFill="1" applyBorder="1" applyAlignment="1" applyProtection="1">
      <alignment horizontal="center" vertical="center"/>
      <protection hidden="1"/>
    </xf>
    <xf numFmtId="4" fontId="25" fillId="37" borderId="86" xfId="0" applyNumberFormat="1" applyFont="1" applyFill="1" applyBorder="1" applyAlignment="1" applyProtection="1">
      <alignment horizontal="center" vertical="center"/>
      <protection hidden="1"/>
    </xf>
    <xf numFmtId="0" fontId="27" fillId="38" borderId="84"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3" borderId="0" xfId="0" applyFont="1" applyFill="1" applyProtection="1">
      <protection hidden="1"/>
    </xf>
    <xf numFmtId="0" fontId="36" fillId="35" borderId="11" xfId="0" applyFont="1" applyFill="1" applyBorder="1" applyAlignment="1" applyProtection="1">
      <alignment horizontal="center" vertical="center" wrapText="1"/>
      <protection hidden="1"/>
    </xf>
    <xf numFmtId="0" fontId="36" fillId="38" borderId="12" xfId="0" applyFont="1" applyFill="1" applyBorder="1" applyAlignment="1" applyProtection="1">
      <alignment horizontal="center" vertical="center" wrapText="1"/>
      <protection hidden="1"/>
    </xf>
    <xf numFmtId="0" fontId="36" fillId="38" borderId="11" xfId="0" applyFont="1" applyFill="1" applyBorder="1" applyAlignment="1" applyProtection="1">
      <alignment horizontal="center" vertical="center" wrapText="1"/>
      <protection hidden="1"/>
    </xf>
    <xf numFmtId="0" fontId="36" fillId="35" borderId="12" xfId="0" applyFont="1" applyFill="1" applyBorder="1" applyAlignment="1" applyProtection="1">
      <alignment horizontal="center" vertical="center" wrapText="1"/>
      <protection hidden="1"/>
    </xf>
    <xf numFmtId="0" fontId="44" fillId="42" borderId="59" xfId="0" applyFont="1" applyFill="1" applyBorder="1" applyAlignment="1" applyProtection="1">
      <alignment horizontal="center" vertical="center"/>
      <protection hidden="1"/>
    </xf>
    <xf numFmtId="0" fontId="44" fillId="42" borderId="46" xfId="0" applyFont="1" applyFill="1" applyBorder="1" applyAlignment="1" applyProtection="1">
      <alignment horizontal="center" vertical="center"/>
      <protection hidden="1"/>
    </xf>
    <xf numFmtId="0" fontId="44" fillId="42" borderId="20" xfId="0" applyFont="1" applyFill="1" applyBorder="1" applyAlignment="1" applyProtection="1">
      <alignment horizontal="center" vertical="center"/>
      <protection hidden="1"/>
    </xf>
    <xf numFmtId="0" fontId="44" fillId="42" borderId="16" xfId="0" applyFont="1" applyFill="1" applyBorder="1" applyAlignment="1" applyProtection="1">
      <alignment horizontal="center" vertical="center"/>
      <protection hidden="1"/>
    </xf>
    <xf numFmtId="0" fontId="44" fillId="43" borderId="59" xfId="0" applyFont="1" applyFill="1" applyBorder="1" applyAlignment="1" applyProtection="1">
      <alignment horizontal="center" vertical="center"/>
      <protection hidden="1"/>
    </xf>
    <xf numFmtId="0" fontId="44" fillId="43" borderId="46" xfId="0" applyFont="1" applyFill="1" applyBorder="1" applyAlignment="1" applyProtection="1">
      <alignment horizontal="center" vertical="center"/>
      <protection hidden="1"/>
    </xf>
    <xf numFmtId="0" fontId="44" fillId="43" borderId="16" xfId="0" applyFont="1" applyFill="1" applyBorder="1" applyAlignment="1" applyProtection="1">
      <alignment horizontal="center" vertical="center"/>
      <protection hidden="1"/>
    </xf>
    <xf numFmtId="0" fontId="44" fillId="43" borderId="73" xfId="0" applyFont="1" applyFill="1" applyBorder="1" applyAlignment="1" applyProtection="1">
      <alignment horizontal="center" vertical="center"/>
      <protection hidden="1"/>
    </xf>
    <xf numFmtId="3" fontId="31" fillId="42" borderId="10" xfId="0" applyNumberFormat="1" applyFont="1" applyFill="1" applyBorder="1" applyAlignment="1" applyProtection="1">
      <alignment horizontal="center" vertical="center"/>
      <protection hidden="1"/>
    </xf>
    <xf numFmtId="0" fontId="26" fillId="42" borderId="102" xfId="0" applyFont="1" applyFill="1" applyBorder="1" applyAlignment="1" applyProtection="1">
      <alignment horizontal="center" vertical="center"/>
      <protection hidden="1"/>
    </xf>
    <xf numFmtId="0" fontId="26" fillId="42" borderId="10" xfId="0" applyFont="1" applyFill="1" applyBorder="1" applyAlignment="1" applyProtection="1">
      <alignment horizontal="center" vertical="center"/>
      <protection hidden="1"/>
    </xf>
    <xf numFmtId="0" fontId="26" fillId="42" borderId="21" xfId="0" applyFont="1" applyFill="1" applyBorder="1" applyAlignment="1" applyProtection="1">
      <alignment horizontal="center" vertical="center"/>
      <protection hidden="1"/>
    </xf>
    <xf numFmtId="1" fontId="26" fillId="42" borderId="103" xfId="0" applyNumberFormat="1" applyFont="1" applyFill="1" applyBorder="1" applyAlignment="1" applyProtection="1">
      <alignment horizontal="center" vertical="center"/>
      <protection hidden="1"/>
    </xf>
    <xf numFmtId="1" fontId="26" fillId="42" borderId="84" xfId="0" applyNumberFormat="1" applyFont="1" applyFill="1" applyBorder="1" applyAlignment="1" applyProtection="1">
      <alignment horizontal="center" vertical="center"/>
      <protection hidden="1"/>
    </xf>
    <xf numFmtId="3" fontId="31" fillId="43" borderId="10" xfId="0" applyNumberFormat="1" applyFont="1" applyFill="1" applyBorder="1" applyAlignment="1" applyProtection="1">
      <alignment horizontal="center" vertical="center"/>
      <protection hidden="1"/>
    </xf>
    <xf numFmtId="0" fontId="26" fillId="43" borderId="102" xfId="0" applyFont="1" applyFill="1" applyBorder="1" applyAlignment="1" applyProtection="1">
      <alignment horizontal="center" vertical="center"/>
      <protection hidden="1"/>
    </xf>
    <xf numFmtId="0" fontId="26" fillId="43" borderId="10" xfId="0" applyFont="1" applyFill="1" applyBorder="1" applyAlignment="1" applyProtection="1">
      <alignment horizontal="center" vertical="center"/>
      <protection hidden="1"/>
    </xf>
    <xf numFmtId="0" fontId="26" fillId="43" borderId="21" xfId="0" applyFont="1" applyFill="1" applyBorder="1" applyAlignment="1" applyProtection="1">
      <alignment horizontal="center" vertical="center"/>
      <protection hidden="1"/>
    </xf>
    <xf numFmtId="1" fontId="26" fillId="43" borderId="103" xfId="0" applyNumberFormat="1" applyFont="1" applyFill="1" applyBorder="1" applyAlignment="1" applyProtection="1">
      <alignment horizontal="center" vertical="center"/>
      <protection hidden="1"/>
    </xf>
    <xf numFmtId="1" fontId="26" fillId="43" borderId="84" xfId="0" applyNumberFormat="1" applyFont="1" applyFill="1" applyBorder="1" applyAlignment="1" applyProtection="1">
      <alignment horizontal="center" vertical="center"/>
      <protection hidden="1"/>
    </xf>
    <xf numFmtId="0" fontId="45" fillId="39" borderId="0" xfId="0" applyFont="1" applyFill="1" applyBorder="1" applyAlignment="1" applyProtection="1">
      <alignment horizontal="center" vertical="center"/>
      <protection hidden="1"/>
    </xf>
    <xf numFmtId="3" fontId="45" fillId="36" borderId="0" xfId="0" applyNumberFormat="1" applyFont="1" applyFill="1" applyBorder="1" applyAlignment="1" applyProtection="1">
      <alignment vertical="center"/>
      <protection hidden="1"/>
    </xf>
    <xf numFmtId="0" fontId="45" fillId="36" borderId="0" xfId="0" applyFont="1" applyFill="1" applyAlignment="1" applyProtection="1">
      <alignment horizontal="center" vertical="center"/>
      <protection hidden="1"/>
    </xf>
    <xf numFmtId="0" fontId="45" fillId="36" borderId="0" xfId="0" applyFont="1" applyFill="1" applyBorder="1" applyAlignment="1" applyProtection="1">
      <alignment horizontal="center" vertical="center"/>
      <protection hidden="1"/>
    </xf>
    <xf numFmtId="3" fontId="45" fillId="37" borderId="0" xfId="0" applyNumberFormat="1" applyFont="1" applyFill="1" applyBorder="1" applyAlignment="1" applyProtection="1">
      <alignment vertical="center"/>
      <protection hidden="1"/>
    </xf>
    <xf numFmtId="0" fontId="45" fillId="37" borderId="0" xfId="0" applyFont="1" applyFill="1" applyAlignment="1" applyProtection="1">
      <alignment horizontal="center" vertical="center"/>
      <protection hidden="1"/>
    </xf>
    <xf numFmtId="0" fontId="45" fillId="37" borderId="0" xfId="0" applyFont="1" applyFill="1" applyBorder="1" applyAlignment="1" applyProtection="1">
      <alignment horizontal="center" vertical="center"/>
      <protection hidden="1"/>
    </xf>
    <xf numFmtId="49" fontId="0" fillId="36" borderId="13" xfId="0" applyNumberFormat="1" applyFill="1" applyBorder="1" applyAlignment="1" applyProtection="1">
      <alignment horizontal="center" vertical="top"/>
      <protection hidden="1"/>
    </xf>
    <xf numFmtId="49" fontId="0" fillId="37" borderId="13" xfId="0" applyNumberFormat="1" applyFill="1" applyBorder="1" applyAlignment="1" applyProtection="1">
      <alignment horizontal="center" vertical="top"/>
      <protection hidden="1"/>
    </xf>
    <xf numFmtId="0" fontId="25" fillId="36" borderId="20" xfId="0" applyFont="1" applyFill="1" applyBorder="1" applyAlignment="1" applyProtection="1">
      <alignment horizontal="left" vertical="center"/>
      <protection hidden="1"/>
    </xf>
    <xf numFmtId="49" fontId="0" fillId="36" borderId="13" xfId="0" applyNumberFormat="1" applyFill="1" applyBorder="1" applyAlignment="1" applyProtection="1">
      <alignment horizontal="left" vertical="center"/>
      <protection hidden="1"/>
    </xf>
    <xf numFmtId="0" fontId="25" fillId="37" borderId="0" xfId="0" applyFont="1" applyFill="1" applyBorder="1" applyAlignment="1" applyProtection="1">
      <alignment horizontal="left" vertical="center" wrapText="1"/>
      <protection hidden="1"/>
    </xf>
    <xf numFmtId="0" fontId="25" fillId="37" borderId="0" xfId="0" applyFont="1" applyFill="1" applyBorder="1" applyAlignment="1" applyProtection="1">
      <alignment horizontal="left" vertical="center"/>
      <protection hidden="1"/>
    </xf>
    <xf numFmtId="0" fontId="25" fillId="37" borderId="77" xfId="0" applyFont="1" applyFill="1" applyBorder="1" applyAlignment="1" applyProtection="1">
      <alignment horizontal="left" vertical="center"/>
      <protection hidden="1"/>
    </xf>
    <xf numFmtId="0" fontId="25" fillId="37" borderId="17" xfId="0" applyFont="1" applyFill="1" applyBorder="1" applyAlignment="1" applyProtection="1">
      <alignment horizontal="left" vertical="center"/>
      <protection hidden="1"/>
    </xf>
    <xf numFmtId="0" fontId="25" fillId="37" borderId="53" xfId="0" applyFont="1" applyFill="1" applyBorder="1" applyAlignment="1" applyProtection="1">
      <alignment horizontal="left" vertical="center"/>
      <protection hidden="1"/>
    </xf>
    <xf numFmtId="0" fontId="25" fillId="37" borderId="20" xfId="0" applyFont="1" applyFill="1" applyBorder="1" applyAlignment="1" applyProtection="1">
      <alignment horizontal="left" vertical="center"/>
      <protection hidden="1"/>
    </xf>
    <xf numFmtId="0" fontId="25" fillId="37" borderId="39" xfId="0" applyFont="1" applyFill="1" applyBorder="1" applyAlignment="1" applyProtection="1">
      <alignment horizontal="left" vertical="center"/>
      <protection hidden="1"/>
    </xf>
    <xf numFmtId="49" fontId="0" fillId="37" borderId="55" xfId="0" applyNumberFormat="1" applyFill="1" applyBorder="1" applyAlignment="1" applyProtection="1">
      <alignment horizontal="left" vertical="center"/>
      <protection hidden="1"/>
    </xf>
    <xf numFmtId="0" fontId="25" fillId="37" borderId="16" xfId="0" applyFont="1" applyFill="1" applyBorder="1" applyAlignment="1" applyProtection="1">
      <alignment horizontal="left" vertical="center"/>
      <protection hidden="1"/>
    </xf>
    <xf numFmtId="0" fontId="25" fillId="37" borderId="38" xfId="0" applyFont="1" applyFill="1" applyBorder="1" applyAlignment="1" applyProtection="1">
      <alignment horizontal="left" vertical="center"/>
      <protection hidden="1"/>
    </xf>
    <xf numFmtId="49" fontId="0" fillId="37" borderId="13" xfId="0" applyNumberFormat="1" applyFill="1" applyBorder="1" applyAlignment="1" applyProtection="1">
      <alignment horizontal="left" vertical="center"/>
      <protection hidden="1"/>
    </xf>
    <xf numFmtId="0" fontId="36" fillId="33" borderId="63" xfId="0" applyFont="1" applyFill="1" applyBorder="1" applyAlignment="1" applyProtection="1">
      <alignment horizontal="center" vertical="center"/>
      <protection locked="0" hidden="1"/>
    </xf>
    <xf numFmtId="0" fontId="36" fillId="33" borderId="11" xfId="0" applyFont="1" applyFill="1" applyBorder="1" applyAlignment="1" applyProtection="1">
      <alignment horizontal="center" vertical="center"/>
      <protection locked="0" hidden="1"/>
    </xf>
    <xf numFmtId="164" fontId="36" fillId="33" borderId="11" xfId="0" applyNumberFormat="1" applyFont="1" applyFill="1" applyBorder="1" applyAlignment="1" applyProtection="1">
      <alignment horizontal="center" vertical="center"/>
      <protection locked="0" hidden="1"/>
    </xf>
    <xf numFmtId="0" fontId="36" fillId="33" borderId="64" xfId="0" applyFont="1" applyFill="1" applyBorder="1" applyAlignment="1" applyProtection="1">
      <alignment horizontal="center" vertical="center"/>
      <protection locked="0"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26" fillId="33" borderId="70" xfId="0" applyFont="1" applyFill="1" applyBorder="1" applyAlignment="1" applyProtection="1">
      <alignment horizontal="center" vertical="center"/>
      <protection hidden="1"/>
    </xf>
    <xf numFmtId="0" fontId="26" fillId="33" borderId="71" xfId="0" applyFont="1" applyFill="1" applyBorder="1" applyAlignment="1" applyProtection="1">
      <alignment horizontal="center" vertical="center"/>
      <protection hidden="1"/>
    </xf>
    <xf numFmtId="0" fontId="26" fillId="33" borderId="72" xfId="0" applyFont="1" applyFill="1" applyBorder="1" applyAlignment="1" applyProtection="1">
      <alignment horizontal="center" vertical="center"/>
      <protection hidden="1"/>
    </xf>
    <xf numFmtId="0" fontId="22" fillId="33" borderId="48" xfId="0" applyFont="1" applyFill="1" applyBorder="1" applyProtection="1">
      <protection hidden="1"/>
    </xf>
    <xf numFmtId="0" fontId="22" fillId="33" borderId="53" xfId="0" applyFont="1" applyFill="1" applyBorder="1" applyProtection="1">
      <protection hidden="1"/>
    </xf>
    <xf numFmtId="0" fontId="22" fillId="33" borderId="47" xfId="0" applyFont="1" applyFill="1" applyBorder="1" applyProtection="1">
      <protection hidden="1"/>
    </xf>
    <xf numFmtId="0" fontId="22" fillId="33" borderId="0" xfId="0" applyFont="1" applyFill="1" applyBorder="1" applyProtection="1">
      <protection hidden="1"/>
    </xf>
    <xf numFmtId="0" fontId="22" fillId="33" borderId="54" xfId="0" applyFont="1" applyFill="1" applyBorder="1" applyProtection="1">
      <protection hidden="1"/>
    </xf>
    <xf numFmtId="0" fontId="22" fillId="33" borderId="15" xfId="0" applyFont="1" applyFill="1" applyBorder="1" applyProtection="1">
      <protection hidden="1"/>
    </xf>
    <xf numFmtId="0" fontId="22" fillId="33" borderId="20" xfId="0" applyFont="1" applyFill="1" applyBorder="1" applyProtection="1">
      <protection hidden="1"/>
    </xf>
    <xf numFmtId="0" fontId="22" fillId="33" borderId="55" xfId="0" applyFont="1" applyFill="1" applyBorder="1" applyProtection="1">
      <protection hidden="1"/>
    </xf>
    <xf numFmtId="0" fontId="22" fillId="33" borderId="17" xfId="0" applyFont="1" applyFill="1" applyBorder="1" applyProtection="1">
      <protection hidden="1"/>
    </xf>
    <xf numFmtId="0" fontId="25" fillId="36" borderId="16" xfId="0" applyFont="1" applyFill="1" applyBorder="1" applyAlignment="1" applyProtection="1">
      <alignment horizontal="left" vertical="center" wrapText="1"/>
      <protection hidden="1"/>
    </xf>
    <xf numFmtId="164" fontId="26" fillId="35" borderId="43" xfId="0" applyNumberFormat="1"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42" fontId="0" fillId="34" borderId="0" xfId="0" applyNumberFormat="1" applyFill="1" applyProtection="1">
      <protection hidden="1"/>
    </xf>
    <xf numFmtId="0" fontId="0" fillId="34" borderId="0" xfId="0" applyFill="1" applyProtection="1">
      <protection hidden="1"/>
    </xf>
    <xf numFmtId="0" fontId="34" fillId="44" borderId="26" xfId="0" applyFont="1" applyFill="1" applyBorder="1" applyProtection="1">
      <protection hidden="1"/>
    </xf>
    <xf numFmtId="0" fontId="34" fillId="44" borderId="27" xfId="0" applyFont="1" applyFill="1" applyBorder="1" applyProtection="1">
      <protection hidden="1"/>
    </xf>
    <xf numFmtId="42" fontId="34" fillId="44" borderId="27" xfId="0" applyNumberFormat="1" applyFont="1" applyFill="1" applyBorder="1" applyProtection="1">
      <protection hidden="1"/>
    </xf>
    <xf numFmtId="0" fontId="51" fillId="44" borderId="27" xfId="0" applyFont="1" applyFill="1" applyBorder="1" applyAlignment="1" applyProtection="1">
      <alignment horizontal="left" wrapText="1"/>
      <protection hidden="1"/>
    </xf>
    <xf numFmtId="0" fontId="51" fillId="44" borderId="28" xfId="0" applyFont="1" applyFill="1" applyBorder="1" applyAlignment="1" applyProtection="1">
      <alignment horizontal="left" wrapText="1"/>
      <protection hidden="1"/>
    </xf>
    <xf numFmtId="0" fontId="0" fillId="34" borderId="0" xfId="0" applyFill="1" applyAlignment="1" applyProtection="1">
      <alignment vertical="center"/>
      <protection hidden="1"/>
    </xf>
    <xf numFmtId="0" fontId="16" fillId="44" borderId="27" xfId="0" applyFont="1" applyFill="1" applyBorder="1" applyAlignment="1" applyProtection="1">
      <alignment horizontal="center" vertical="center" wrapText="1"/>
      <protection hidden="1"/>
    </xf>
    <xf numFmtId="0" fontId="25" fillId="34" borderId="0" xfId="0" applyFont="1" applyFill="1" applyAlignment="1" applyProtection="1">
      <alignment vertical="center" wrapText="1"/>
      <protection hidden="1"/>
    </xf>
    <xf numFmtId="0" fontId="0" fillId="46" borderId="39" xfId="0" applyFill="1" applyBorder="1" applyAlignment="1" applyProtection="1">
      <alignment vertical="center" wrapText="1"/>
      <protection hidden="1"/>
    </xf>
    <xf numFmtId="0" fontId="0" fillId="0" borderId="76" xfId="0" applyFill="1" applyBorder="1" applyAlignment="1" applyProtection="1">
      <alignment horizontal="center" vertical="center" wrapText="1"/>
      <protection locked="0"/>
    </xf>
    <xf numFmtId="0" fontId="16" fillId="0" borderId="60" xfId="0" applyFont="1" applyFill="1" applyBorder="1" applyAlignment="1" applyProtection="1">
      <alignment horizontal="center" vertical="center" wrapText="1"/>
      <protection locked="0"/>
    </xf>
    <xf numFmtId="0" fontId="0" fillId="43" borderId="11" xfId="0" applyFill="1" applyBorder="1" applyAlignment="1" applyProtection="1">
      <alignment vertical="center" wrapText="1"/>
      <protection hidden="1"/>
    </xf>
    <xf numFmtId="42" fontId="0" fillId="46" borderId="32" xfId="0" applyNumberFormat="1" applyFill="1" applyBorder="1" applyAlignment="1" applyProtection="1">
      <alignment vertical="center" wrapText="1"/>
      <protection hidden="1"/>
    </xf>
    <xf numFmtId="44" fontId="0" fillId="46" borderId="32" xfId="0" applyNumberForma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16" fillId="0" borderId="38" xfId="0" applyFont="1" applyFill="1" applyBorder="1" applyAlignment="1" applyProtection="1">
      <alignment horizontal="center" vertical="center" wrapText="1"/>
      <protection locked="0"/>
    </xf>
    <xf numFmtId="42" fontId="0" fillId="46" borderId="37" xfId="0" applyNumberFormat="1" applyFill="1" applyBorder="1" applyAlignment="1" applyProtection="1">
      <alignment vertical="center" wrapText="1"/>
      <protection hidden="1"/>
    </xf>
    <xf numFmtId="44" fontId="0" fillId="46" borderId="37" xfId="0" applyNumberFormat="1" applyFill="1" applyBorder="1" applyAlignment="1" applyProtection="1">
      <alignment vertical="center" wrapText="1"/>
      <protection hidden="1"/>
    </xf>
    <xf numFmtId="44" fontId="0" fillId="46" borderId="46" xfId="0" applyNumberFormat="1" applyFill="1" applyBorder="1" applyAlignment="1" applyProtection="1">
      <alignment vertical="center" wrapText="1"/>
      <protection hidden="1"/>
    </xf>
    <xf numFmtId="0" fontId="25" fillId="34" borderId="0" xfId="0" applyFont="1" applyFill="1" applyBorder="1" applyAlignment="1" applyProtection="1">
      <alignment vertical="center" wrapText="1"/>
      <protection hidden="1"/>
    </xf>
    <xf numFmtId="0" fontId="0" fillId="0" borderId="104" xfId="0" applyFill="1" applyBorder="1" applyAlignment="1" applyProtection="1">
      <alignment horizontal="center" vertical="center" wrapText="1"/>
      <protection locked="0"/>
    </xf>
    <xf numFmtId="0" fontId="16" fillId="0" borderId="62" xfId="0" applyFont="1" applyFill="1" applyBorder="1" applyAlignment="1" applyProtection="1">
      <alignment horizontal="center" vertical="center" wrapText="1"/>
      <protection locked="0"/>
    </xf>
    <xf numFmtId="42" fontId="0" fillId="46" borderId="34" xfId="0" applyNumberFormat="1" applyFill="1" applyBorder="1" applyAlignment="1" applyProtection="1">
      <alignment vertical="center" wrapText="1"/>
      <protection hidden="1"/>
    </xf>
    <xf numFmtId="44" fontId="0" fillId="46" borderId="34" xfId="0" applyNumberFormat="1" applyFill="1" applyBorder="1" applyAlignment="1" applyProtection="1">
      <alignment vertical="center" wrapText="1"/>
      <protection hidden="1"/>
    </xf>
    <xf numFmtId="44" fontId="0" fillId="46" borderId="105" xfId="0" applyNumberFormat="1" applyFill="1" applyBorder="1" applyAlignment="1" applyProtection="1">
      <alignment vertical="center" wrapText="1"/>
      <protection hidden="1"/>
    </xf>
    <xf numFmtId="0" fontId="0" fillId="43" borderId="14" xfId="0" applyFill="1" applyBorder="1" applyAlignment="1" applyProtection="1">
      <alignment vertical="center" wrapText="1"/>
      <protection hidden="1"/>
    </xf>
    <xf numFmtId="0" fontId="35" fillId="44" borderId="10" xfId="0" applyFont="1" applyFill="1" applyBorder="1" applyAlignment="1" applyProtection="1">
      <alignment horizontal="center" vertical="center"/>
      <protection hidden="1"/>
    </xf>
    <xf numFmtId="0" fontId="0" fillId="34" borderId="0" xfId="0" applyFill="1" applyAlignment="1" applyProtection="1">
      <alignment horizontal="center"/>
      <protection hidden="1"/>
    </xf>
    <xf numFmtId="4" fontId="0" fillId="0" borderId="0" xfId="0" applyNumberFormat="1"/>
    <xf numFmtId="0" fontId="14" fillId="0" borderId="0" xfId="0" applyFont="1"/>
    <xf numFmtId="0" fontId="0" fillId="0" borderId="0" xfId="0" applyFill="1" applyBorder="1" applyAlignment="1" applyProtection="1">
      <alignment vertical="center" wrapText="1"/>
      <protection hidden="1"/>
    </xf>
    <xf numFmtId="0" fontId="0" fillId="0" borderId="0" xfId="0" applyAlignment="1">
      <alignment horizontal="center"/>
    </xf>
    <xf numFmtId="3" fontId="0" fillId="0" borderId="0" xfId="0" applyNumberFormat="1" applyAlignment="1">
      <alignment horizontal="center"/>
    </xf>
    <xf numFmtId="165" fontId="0" fillId="47" borderId="10" xfId="0" applyNumberFormat="1" applyFill="1" applyBorder="1" applyAlignment="1">
      <alignment horizontal="center"/>
    </xf>
    <xf numFmtId="0" fontId="0" fillId="40" borderId="11" xfId="0" applyFill="1" applyBorder="1" applyAlignment="1">
      <alignment horizontal="center"/>
    </xf>
    <xf numFmtId="3" fontId="0" fillId="49" borderId="11" xfId="0" applyNumberFormat="1" applyFont="1" applyFill="1" applyBorder="1" applyAlignment="1">
      <alignment horizontal="center"/>
    </xf>
    <xf numFmtId="0" fontId="0" fillId="40" borderId="11" xfId="0" applyFill="1" applyBorder="1" applyAlignment="1" applyProtection="1">
      <alignment horizontal="center"/>
      <protection hidden="1"/>
    </xf>
    <xf numFmtId="0" fontId="25" fillId="40" borderId="20" xfId="0" applyFont="1" applyFill="1" applyBorder="1" applyAlignment="1" applyProtection="1">
      <alignment horizontal="left" vertical="center" wrapText="1"/>
      <protection hidden="1"/>
    </xf>
    <xf numFmtId="0" fontId="25" fillId="40" borderId="16" xfId="0" applyFont="1" applyFill="1" applyBorder="1" applyAlignment="1" applyProtection="1">
      <alignment horizontal="left" vertical="center" wrapText="1"/>
      <protection hidden="1"/>
    </xf>
    <xf numFmtId="0" fontId="0" fillId="48" borderId="11" xfId="0" applyFill="1" applyBorder="1" applyAlignment="1">
      <alignment horizontal="center"/>
    </xf>
    <xf numFmtId="0" fontId="0" fillId="0" borderId="11" xfId="0" applyFill="1" applyBorder="1" applyAlignment="1">
      <alignment horizontal="center"/>
    </xf>
    <xf numFmtId="0" fontId="44" fillId="34" borderId="0" xfId="0" applyFont="1" applyFill="1" applyBorder="1" applyProtection="1">
      <protection hidden="1"/>
    </xf>
    <xf numFmtId="166" fontId="31" fillId="43" borderId="10" xfId="0" applyNumberFormat="1" applyFont="1" applyFill="1" applyBorder="1" applyAlignment="1" applyProtection="1">
      <alignment horizontal="center" vertical="center"/>
      <protection hidden="1"/>
    </xf>
    <xf numFmtId="166" fontId="34" fillId="37" borderId="31" xfId="0" applyNumberFormat="1" applyFont="1" applyFill="1" applyBorder="1" applyAlignment="1" applyProtection="1">
      <alignment horizontal="center" vertical="center"/>
      <protection hidden="1"/>
    </xf>
    <xf numFmtId="166" fontId="34" fillId="37" borderId="75" xfId="0" applyNumberFormat="1" applyFont="1" applyFill="1" applyBorder="1" applyAlignment="1" applyProtection="1">
      <alignment horizontal="center" vertical="center"/>
      <protection hidden="1"/>
    </xf>
    <xf numFmtId="166" fontId="34" fillId="37" borderId="11" xfId="0" applyNumberFormat="1" applyFont="1" applyFill="1" applyBorder="1" applyAlignment="1" applyProtection="1">
      <alignment horizontal="center" vertical="center"/>
      <protection hidden="1"/>
    </xf>
    <xf numFmtId="166" fontId="34" fillId="36" borderId="31" xfId="0" applyNumberFormat="1" applyFont="1" applyFill="1" applyBorder="1" applyAlignment="1" applyProtection="1">
      <alignment horizontal="center" vertical="center"/>
      <protection hidden="1"/>
    </xf>
    <xf numFmtId="166" fontId="34" fillId="36" borderId="75" xfId="0" applyNumberFormat="1" applyFont="1" applyFill="1" applyBorder="1" applyAlignment="1" applyProtection="1">
      <alignment horizontal="center" vertical="center"/>
      <protection hidden="1"/>
    </xf>
    <xf numFmtId="166" fontId="34" fillId="36" borderId="11" xfId="0" applyNumberFormat="1" applyFont="1" applyFill="1" applyBorder="1" applyAlignment="1" applyProtection="1">
      <alignment horizontal="center" vertical="center"/>
      <protection hidden="1"/>
    </xf>
    <xf numFmtId="166" fontId="31" fillId="42" borderId="10" xfId="0" applyNumberFormat="1" applyFont="1" applyFill="1" applyBorder="1" applyAlignment="1" applyProtection="1">
      <alignment horizontal="center" vertical="center"/>
      <protection hidden="1"/>
    </xf>
    <xf numFmtId="0" fontId="0" fillId="0" borderId="30" xfId="0" applyFill="1" applyBorder="1" applyAlignment="1" applyProtection="1">
      <alignment vertical="center" wrapText="1"/>
      <protection locked="0" hidden="1"/>
    </xf>
    <xf numFmtId="0" fontId="0" fillId="0" borderId="96" xfId="0" applyFill="1" applyBorder="1" applyAlignment="1" applyProtection="1">
      <alignment vertical="center" wrapText="1"/>
      <protection locked="0" hidden="1"/>
    </xf>
    <xf numFmtId="0" fontId="0" fillId="0" borderId="33" xfId="0" applyFill="1" applyBorder="1" applyAlignment="1" applyProtection="1">
      <alignment vertical="center" wrapText="1"/>
      <protection locked="0" hidden="1"/>
    </xf>
    <xf numFmtId="44" fontId="0" fillId="46" borderId="45" xfId="0" applyNumberFormat="1" applyFill="1" applyBorder="1" applyAlignment="1" applyProtection="1">
      <alignment vertical="center" wrapText="1"/>
      <protection hidden="1"/>
    </xf>
    <xf numFmtId="42" fontId="0" fillId="46" borderId="45" xfId="0" applyNumberFormat="1" applyFill="1" applyBorder="1" applyAlignment="1" applyProtection="1">
      <alignment vertical="center" wrapText="1"/>
      <protection hidden="1"/>
    </xf>
    <xf numFmtId="42" fontId="0" fillId="46" borderId="46" xfId="0" applyNumberFormat="1" applyFill="1" applyBorder="1" applyAlignment="1" applyProtection="1">
      <alignment vertical="center" wrapText="1"/>
      <protection hidden="1"/>
    </xf>
    <xf numFmtId="42" fontId="0" fillId="46" borderId="105" xfId="0" applyNumberFormat="1" applyFill="1" applyBorder="1" applyAlignment="1" applyProtection="1">
      <alignment vertical="center" wrapText="1"/>
      <protection hidden="1"/>
    </xf>
    <xf numFmtId="0" fontId="0" fillId="43" borderId="31" xfId="0" applyFill="1" applyBorder="1" applyAlignment="1" applyProtection="1">
      <alignment vertical="center" wrapText="1"/>
      <protection hidden="1"/>
    </xf>
    <xf numFmtId="0" fontId="0" fillId="43" borderId="56" xfId="0" applyFill="1" applyBorder="1" applyAlignment="1" applyProtection="1">
      <alignment vertical="center" wrapText="1"/>
      <protection hidden="1"/>
    </xf>
    <xf numFmtId="0" fontId="52" fillId="37" borderId="35" xfId="0" applyFont="1" applyFill="1" applyBorder="1" applyAlignment="1" applyProtection="1">
      <alignment horizontal="center" vertical="center" wrapText="1"/>
      <protection hidden="1"/>
    </xf>
    <xf numFmtId="0" fontId="52" fillId="37" borderId="0" xfId="0" applyFont="1" applyFill="1" applyBorder="1" applyAlignment="1" applyProtection="1">
      <alignment horizontal="center" vertical="center" wrapText="1"/>
      <protection hidden="1"/>
    </xf>
    <xf numFmtId="0" fontId="51" fillId="37" borderId="36" xfId="0" applyFont="1" applyFill="1" applyBorder="1" applyAlignment="1" applyProtection="1">
      <alignment horizontal="left" wrapText="1"/>
      <protection hidden="1"/>
    </xf>
    <xf numFmtId="0" fontId="52" fillId="36" borderId="35"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center" vertical="center" wrapText="1"/>
      <protection hidden="1"/>
    </xf>
    <xf numFmtId="0" fontId="51" fillId="36" borderId="36" xfId="0" applyFont="1" applyFill="1" applyBorder="1" applyAlignment="1" applyProtection="1">
      <alignment horizontal="left" wrapText="1"/>
      <protection hidden="1"/>
    </xf>
    <xf numFmtId="0" fontId="36" fillId="36" borderId="63" xfId="0" applyFont="1" applyFill="1" applyBorder="1" applyAlignment="1" applyProtection="1">
      <alignment horizontal="center" vertical="center"/>
      <protection hidden="1"/>
    </xf>
    <xf numFmtId="0" fontId="35" fillId="36" borderId="43" xfId="0" applyFont="1" applyFill="1" applyBorder="1" applyAlignment="1" applyProtection="1">
      <alignment horizontal="center" vertical="center"/>
      <protection hidden="1"/>
    </xf>
    <xf numFmtId="0" fontId="35" fillId="36" borderId="43" xfId="0" applyFont="1" applyFill="1" applyBorder="1" applyAlignment="1" applyProtection="1">
      <alignment horizontal="left" vertical="center"/>
      <protection hidden="1"/>
    </xf>
    <xf numFmtId="42" fontId="35" fillId="36" borderId="23" xfId="0" applyNumberFormat="1" applyFont="1" applyFill="1" applyBorder="1" applyAlignment="1" applyProtection="1">
      <alignment horizontal="left" vertical="center"/>
      <protection hidden="1"/>
    </xf>
    <xf numFmtId="0" fontId="35" fillId="36" borderId="10" xfId="0" applyFont="1" applyFill="1" applyBorder="1" applyAlignment="1" applyProtection="1">
      <alignment horizontal="center" vertical="center"/>
      <protection hidden="1"/>
    </xf>
    <xf numFmtId="0" fontId="35" fillId="37" borderId="43" xfId="0" applyFont="1" applyFill="1" applyBorder="1" applyAlignment="1" applyProtection="1">
      <alignment horizontal="center" vertical="center"/>
      <protection hidden="1"/>
    </xf>
    <xf numFmtId="0" fontId="35" fillId="37" borderId="43" xfId="0" applyFont="1" applyFill="1" applyBorder="1" applyAlignment="1" applyProtection="1">
      <alignment horizontal="left" vertical="center"/>
      <protection hidden="1"/>
    </xf>
    <xf numFmtId="42" fontId="35" fillId="37" borderId="23" xfId="0" applyNumberFormat="1" applyFont="1" applyFill="1" applyBorder="1" applyAlignment="1" applyProtection="1">
      <alignment horizontal="left" vertical="center"/>
      <protection hidden="1"/>
    </xf>
    <xf numFmtId="0" fontId="36" fillId="37" borderId="63" xfId="0" applyFont="1" applyFill="1" applyBorder="1" applyAlignment="1" applyProtection="1">
      <alignment horizontal="center" vertical="center"/>
      <protection hidden="1"/>
    </xf>
    <xf numFmtId="0" fontId="52" fillId="37" borderId="0" xfId="0" applyFont="1" applyFill="1" applyBorder="1" applyAlignment="1" applyProtection="1">
      <alignment horizontal="left" vertical="center"/>
      <protection hidden="1"/>
    </xf>
    <xf numFmtId="0" fontId="0" fillId="34" borderId="0" xfId="0" applyFill="1"/>
    <xf numFmtId="0" fontId="52" fillId="36" borderId="0" xfId="0" applyFont="1" applyFill="1" applyBorder="1" applyAlignment="1" applyProtection="1">
      <alignment horizontal="left" vertical="center"/>
      <protection hidden="1"/>
    </xf>
    <xf numFmtId="0" fontId="44" fillId="43" borderId="21" xfId="0" applyFont="1" applyFill="1" applyBorder="1" applyAlignment="1" applyProtection="1">
      <alignment vertical="center"/>
      <protection hidden="1"/>
    </xf>
    <xf numFmtId="0" fontId="44" fillId="43" borderId="43" xfId="0" applyFont="1" applyFill="1" applyBorder="1" applyAlignment="1" applyProtection="1">
      <alignment vertical="center"/>
      <protection hidden="1"/>
    </xf>
    <xf numFmtId="0" fontId="53" fillId="43" borderId="23" xfId="0" applyFont="1" applyFill="1" applyBorder="1" applyAlignment="1" applyProtection="1">
      <alignment horizontal="right"/>
      <protection hidden="1"/>
    </xf>
    <xf numFmtId="164" fontId="44" fillId="34" borderId="0" xfId="0" applyNumberFormat="1" applyFont="1" applyFill="1" applyBorder="1" applyAlignment="1" applyProtection="1">
      <alignment horizontal="left" vertical="center"/>
      <protection hidden="1"/>
    </xf>
    <xf numFmtId="0" fontId="50" fillId="34" borderId="0" xfId="0" applyFont="1" applyFill="1" applyBorder="1" applyAlignment="1" applyProtection="1">
      <alignment horizontal="center" vertical="center"/>
      <protection hidden="1"/>
    </xf>
    <xf numFmtId="0" fontId="25" fillId="34" borderId="0" xfId="0" applyFont="1" applyFill="1" applyBorder="1" applyAlignment="1" applyProtection="1">
      <alignment horizontal="left" vertical="center"/>
      <protection hidden="1"/>
    </xf>
    <xf numFmtId="0" fontId="44" fillId="34" borderId="0" xfId="0" applyFont="1" applyFill="1" applyBorder="1" applyAlignment="1" applyProtection="1">
      <alignment horizontal="right"/>
      <protection hidden="1"/>
    </xf>
    <xf numFmtId="0" fontId="38" fillId="34" borderId="0" xfId="0" applyFont="1" applyFill="1" applyBorder="1" applyAlignment="1" applyProtection="1">
      <alignment horizontal="center" vertical="center"/>
      <protection hidden="1"/>
    </xf>
    <xf numFmtId="3" fontId="44" fillId="34" borderId="0" xfId="0" applyNumberFormat="1" applyFont="1" applyFill="1" applyBorder="1" applyProtection="1">
      <protection hidden="1"/>
    </xf>
    <xf numFmtId="0" fontId="48" fillId="34" borderId="0" xfId="0" applyFont="1" applyFill="1" applyBorder="1" applyAlignment="1" applyProtection="1">
      <alignment horizontal="center" vertical="center"/>
      <protection hidden="1"/>
    </xf>
    <xf numFmtId="0" fontId="49" fillId="34" borderId="0" xfId="0" applyFont="1" applyFill="1" applyBorder="1" applyAlignment="1" applyProtection="1">
      <alignment vertical="center"/>
      <protection hidden="1"/>
    </xf>
    <xf numFmtId="0" fontId="44" fillId="42" borderId="21" xfId="0" applyFont="1" applyFill="1" applyBorder="1" applyAlignment="1" applyProtection="1">
      <alignment vertical="center"/>
      <protection hidden="1"/>
    </xf>
    <xf numFmtId="0" fontId="44" fillId="42" borderId="43" xfId="0" applyFont="1" applyFill="1" applyBorder="1" applyAlignment="1" applyProtection="1">
      <alignment vertical="center"/>
      <protection hidden="1"/>
    </xf>
    <xf numFmtId="0" fontId="53" fillId="42" borderId="23" xfId="0" applyFont="1" applyFill="1" applyBorder="1" applyAlignment="1" applyProtection="1">
      <alignment horizontal="right"/>
      <protection hidden="1"/>
    </xf>
    <xf numFmtId="0" fontId="54" fillId="34" borderId="0" xfId="0" applyFont="1" applyFill="1" applyProtection="1">
      <protection hidden="1"/>
    </xf>
    <xf numFmtId="0" fontId="27" fillId="38" borderId="107" xfId="0" applyFont="1" applyFill="1" applyBorder="1" applyAlignment="1" applyProtection="1">
      <alignment horizontal="center" vertical="center"/>
      <protection hidden="1"/>
    </xf>
    <xf numFmtId="0" fontId="25" fillId="36" borderId="16" xfId="0" applyFont="1" applyFill="1" applyBorder="1" applyAlignment="1" applyProtection="1">
      <alignment horizontal="left" vertical="center" wrapText="1"/>
      <protection hidden="1"/>
    </xf>
    <xf numFmtId="0" fontId="52" fillId="37" borderId="0" xfId="0" applyFont="1" applyFill="1" applyBorder="1" applyAlignment="1" applyProtection="1">
      <alignment horizontal="left" vertical="center"/>
      <protection hidden="1"/>
    </xf>
    <xf numFmtId="0" fontId="16" fillId="44" borderId="24" xfId="0" applyFont="1" applyFill="1" applyBorder="1" applyAlignment="1" applyProtection="1">
      <alignment horizontal="center" vertical="center" wrapText="1"/>
      <protection hidden="1"/>
    </xf>
    <xf numFmtId="0" fontId="25" fillId="43" borderId="16" xfId="0" applyFont="1" applyFill="1" applyBorder="1" applyAlignment="1" applyProtection="1">
      <alignment horizontal="left" vertical="center" wrapText="1"/>
      <protection hidden="1"/>
    </xf>
    <xf numFmtId="0" fontId="25" fillId="43" borderId="16" xfId="0" applyFont="1" applyFill="1" applyBorder="1" applyAlignment="1" applyProtection="1">
      <alignment horizontal="left" vertical="center"/>
      <protection hidden="1"/>
    </xf>
    <xf numFmtId="0" fontId="25" fillId="42" borderId="16" xfId="0" applyFont="1" applyFill="1" applyBorder="1" applyAlignment="1" applyProtection="1">
      <alignment horizontal="left" vertical="center" wrapText="1"/>
      <protection hidden="1"/>
    </xf>
    <xf numFmtId="0" fontId="25" fillId="42" borderId="16" xfId="0" applyFont="1" applyFill="1" applyBorder="1" applyAlignment="1" applyProtection="1">
      <alignment vertical="center"/>
      <protection hidden="1"/>
    </xf>
    <xf numFmtId="0" fontId="55" fillId="37" borderId="0" xfId="0" applyFont="1" applyFill="1" applyBorder="1" applyProtection="1">
      <protection hidden="1"/>
    </xf>
    <xf numFmtId="0" fontId="55" fillId="37" borderId="0" xfId="0" applyFont="1" applyFill="1" applyBorder="1" applyAlignment="1" applyProtection="1">
      <alignment vertical="center"/>
      <protection hidden="1"/>
    </xf>
    <xf numFmtId="3" fontId="45" fillId="37" borderId="27" xfId="0" applyNumberFormat="1" applyFont="1" applyFill="1" applyBorder="1" applyAlignment="1" applyProtection="1">
      <alignment vertical="center"/>
      <protection hidden="1"/>
    </xf>
    <xf numFmtId="0" fontId="36" fillId="33" borderId="46" xfId="0" applyFont="1" applyFill="1" applyBorder="1" applyAlignment="1" applyProtection="1">
      <alignment horizontal="center" vertical="center"/>
      <protection hidden="1"/>
    </xf>
    <xf numFmtId="0" fontId="36" fillId="37" borderId="46" xfId="0" applyFont="1" applyFill="1" applyBorder="1" applyAlignment="1" applyProtection="1">
      <alignment horizontal="center" vertical="center"/>
      <protection hidden="1"/>
    </xf>
    <xf numFmtId="0" fontId="25" fillId="34" borderId="0" xfId="0" applyNumberFormat="1" applyFont="1" applyFill="1" applyProtection="1">
      <protection hidden="1"/>
    </xf>
    <xf numFmtId="0" fontId="44" fillId="34" borderId="0" xfId="0" applyNumberFormat="1" applyFont="1" applyFill="1" applyBorder="1" applyAlignment="1" applyProtection="1">
      <alignment horizontal="right"/>
      <protection hidden="1"/>
    </xf>
    <xf numFmtId="0" fontId="44" fillId="43" borderId="0" xfId="0" applyFont="1" applyFill="1" applyBorder="1" applyAlignment="1" applyProtection="1">
      <alignment horizontal="center" vertical="center"/>
      <protection hidden="1"/>
    </xf>
    <xf numFmtId="164" fontId="25" fillId="37" borderId="79" xfId="0" applyNumberFormat="1" applyFont="1" applyFill="1" applyBorder="1" applyAlignment="1" applyProtection="1">
      <alignment horizontal="center" vertical="center"/>
      <protection hidden="1"/>
    </xf>
    <xf numFmtId="0" fontId="36" fillId="33" borderId="42" xfId="0" applyFont="1" applyFill="1" applyBorder="1" applyAlignment="1" applyProtection="1">
      <alignment horizontal="center" vertical="center"/>
      <protection hidden="1"/>
    </xf>
    <xf numFmtId="164" fontId="25" fillId="37" borderId="42" xfId="0" applyNumberFormat="1" applyFont="1" applyFill="1" applyBorder="1" applyAlignment="1" applyProtection="1">
      <alignment horizontal="center" vertical="center"/>
      <protection hidden="1"/>
    </xf>
    <xf numFmtId="0" fontId="25" fillId="37" borderId="42" xfId="0" applyNumberFormat="1" applyFont="1" applyFill="1" applyBorder="1" applyAlignment="1" applyProtection="1">
      <alignment horizontal="center" vertical="center"/>
      <protection hidden="1"/>
    </xf>
    <xf numFmtId="164" fontId="25" fillId="37" borderId="109" xfId="0" applyNumberFormat="1" applyFont="1" applyFill="1" applyBorder="1" applyAlignment="1" applyProtection="1">
      <alignment horizontal="center" vertical="center"/>
      <protection hidden="1"/>
    </xf>
    <xf numFmtId="164" fontId="25" fillId="37" borderId="105" xfId="0" applyNumberFormat="1" applyFont="1" applyFill="1" applyBorder="1" applyAlignment="1" applyProtection="1">
      <alignment horizontal="center" vertical="center"/>
      <protection hidden="1"/>
    </xf>
    <xf numFmtId="0" fontId="25" fillId="37" borderId="73" xfId="0" applyNumberFormat="1" applyFont="1" applyFill="1" applyBorder="1" applyAlignment="1" applyProtection="1">
      <alignment horizontal="center" vertical="center"/>
      <protection hidden="1"/>
    </xf>
    <xf numFmtId="0" fontId="25" fillId="37" borderId="46" xfId="0" applyNumberFormat="1" applyFont="1" applyFill="1" applyBorder="1" applyAlignment="1" applyProtection="1">
      <alignment horizontal="center" vertical="center"/>
      <protection hidden="1"/>
    </xf>
    <xf numFmtId="0" fontId="25" fillId="37" borderId="105" xfId="0" applyNumberFormat="1" applyFont="1" applyFill="1" applyBorder="1" applyAlignment="1" applyProtection="1">
      <alignment horizontal="center" vertical="center"/>
      <protection hidden="1"/>
    </xf>
    <xf numFmtId="3" fontId="44" fillId="38" borderId="27" xfId="0" applyNumberFormat="1" applyFont="1" applyFill="1" applyBorder="1" applyAlignment="1" applyProtection="1">
      <alignment horizontal="center" vertical="center"/>
      <protection hidden="1"/>
    </xf>
    <xf numFmtId="164" fontId="26" fillId="38" borderId="101" xfId="0" applyNumberFormat="1" applyFont="1" applyFill="1" applyBorder="1" applyAlignment="1" applyProtection="1">
      <alignment horizontal="center" vertical="center"/>
      <protection hidden="1"/>
    </xf>
    <xf numFmtId="164" fontId="25" fillId="37" borderId="46" xfId="0" applyNumberFormat="1" applyFont="1" applyFill="1" applyBorder="1" applyAlignment="1" applyProtection="1">
      <alignment horizontal="center" vertical="center" wrapText="1"/>
      <protection hidden="1"/>
    </xf>
    <xf numFmtId="42" fontId="0" fillId="40" borderId="0" xfId="0" applyNumberFormat="1" applyFill="1" applyAlignment="1" applyProtection="1">
      <alignment horizontal="center"/>
      <protection hidden="1"/>
    </xf>
    <xf numFmtId="42" fontId="0" fillId="40" borderId="0" xfId="0" applyNumberFormat="1" applyFill="1" applyProtection="1">
      <protection hidden="1"/>
    </xf>
    <xf numFmtId="0" fontId="0" fillId="40" borderId="0" xfId="0" applyFill="1" applyProtection="1">
      <protection hidden="1"/>
    </xf>
    <xf numFmtId="0" fontId="35" fillId="37" borderId="25" xfId="0" applyFont="1" applyFill="1" applyBorder="1" applyAlignment="1" applyProtection="1">
      <alignment horizontal="left" vertical="center"/>
      <protection hidden="1"/>
    </xf>
    <xf numFmtId="0" fontId="0" fillId="0" borderId="11" xfId="0" applyFill="1" applyBorder="1" applyAlignment="1" applyProtection="1">
      <alignment vertical="center" wrapText="1"/>
      <protection locked="0" hidden="1"/>
    </xf>
    <xf numFmtId="0" fontId="35" fillId="37" borderId="29" xfId="0" applyFont="1" applyFill="1" applyBorder="1" applyAlignment="1" applyProtection="1">
      <alignment horizontal="left" vertical="center"/>
      <protection hidden="1"/>
    </xf>
    <xf numFmtId="0" fontId="35" fillId="37" borderId="25" xfId="0" applyFont="1" applyFill="1" applyBorder="1" applyAlignment="1" applyProtection="1">
      <alignment horizontal="center" vertical="center"/>
      <protection hidden="1"/>
    </xf>
    <xf numFmtId="0" fontId="0" fillId="46" borderId="60" xfId="0" applyFill="1" applyBorder="1" applyAlignment="1" applyProtection="1">
      <alignment vertical="center" wrapText="1"/>
      <protection hidden="1"/>
    </xf>
    <xf numFmtId="0" fontId="0" fillId="0" borderId="31" xfId="0" applyFill="1" applyBorder="1" applyAlignment="1" applyProtection="1">
      <alignment vertical="center" wrapText="1"/>
      <protection locked="0" hidden="1"/>
    </xf>
    <xf numFmtId="0" fontId="0" fillId="0" borderId="32" xfId="0" applyFill="1" applyBorder="1" applyAlignment="1" applyProtection="1">
      <alignment horizontal="center" vertical="center" wrapText="1"/>
      <protection locked="0"/>
    </xf>
    <xf numFmtId="0" fontId="0" fillId="46" borderId="29" xfId="0" applyFill="1" applyBorder="1" applyAlignment="1" applyProtection="1">
      <alignment vertical="center" wrapText="1"/>
      <protection hidden="1"/>
    </xf>
    <xf numFmtId="0" fontId="0" fillId="0" borderId="56" xfId="0" applyFill="1" applyBorder="1" applyAlignment="1" applyProtection="1">
      <alignment vertical="center" wrapText="1"/>
      <protection locked="0" hidden="1"/>
    </xf>
    <xf numFmtId="0" fontId="34" fillId="50" borderId="26" xfId="0" applyFont="1" applyFill="1" applyBorder="1" applyProtection="1">
      <protection hidden="1"/>
    </xf>
    <xf numFmtId="0" fontId="34" fillId="50" borderId="27" xfId="0" applyFont="1" applyFill="1" applyBorder="1" applyProtection="1">
      <protection hidden="1"/>
    </xf>
    <xf numFmtId="0" fontId="34" fillId="50" borderId="27" xfId="0" applyFont="1" applyFill="1" applyBorder="1" applyAlignment="1" applyProtection="1">
      <alignment horizontal="center"/>
      <protection hidden="1"/>
    </xf>
    <xf numFmtId="42" fontId="34" fillId="50" borderId="27" xfId="0" applyNumberFormat="1" applyFont="1" applyFill="1" applyBorder="1" applyProtection="1">
      <protection hidden="1"/>
    </xf>
    <xf numFmtId="0" fontId="51" fillId="50" borderId="27" xfId="0" applyFont="1" applyFill="1" applyBorder="1" applyAlignment="1" applyProtection="1">
      <alignment horizontal="left" wrapText="1"/>
      <protection hidden="1"/>
    </xf>
    <xf numFmtId="0" fontId="51" fillId="50" borderId="28" xfId="0" applyFont="1" applyFill="1" applyBorder="1" applyAlignment="1" applyProtection="1">
      <alignment horizontal="left" wrapText="1"/>
      <protection hidden="1"/>
    </xf>
    <xf numFmtId="0" fontId="16" fillId="50" borderId="28" xfId="0" applyFont="1" applyFill="1" applyBorder="1" applyAlignment="1" applyProtection="1">
      <alignment horizontal="center" vertical="center" wrapText="1"/>
      <protection hidden="1"/>
    </xf>
    <xf numFmtId="0" fontId="16" fillId="50" borderId="27"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35" fillId="50" borderId="10" xfId="0" applyFont="1" applyFill="1" applyBorder="1" applyAlignment="1" applyProtection="1">
      <alignment horizontal="center" vertical="center"/>
      <protection hidden="1"/>
    </xf>
    <xf numFmtId="42" fontId="0" fillId="51" borderId="32" xfId="0" applyNumberFormat="1" applyFill="1" applyBorder="1" applyAlignment="1" applyProtection="1">
      <alignment vertical="center" wrapText="1"/>
      <protection hidden="1"/>
    </xf>
    <xf numFmtId="42" fontId="0" fillId="51" borderId="37" xfId="0" applyNumberFormat="1" applyFill="1" applyBorder="1" applyAlignment="1" applyProtection="1">
      <alignment vertical="center" wrapText="1"/>
      <protection hidden="1"/>
    </xf>
    <xf numFmtId="42" fontId="0" fillId="51" borderId="34" xfId="0" applyNumberFormat="1" applyFill="1" applyBorder="1" applyAlignment="1" applyProtection="1">
      <alignment vertical="center" wrapText="1"/>
      <protection hidden="1"/>
    </xf>
    <xf numFmtId="44" fontId="0" fillId="51" borderId="32" xfId="0" applyNumberFormat="1" applyFill="1" applyBorder="1" applyAlignment="1" applyProtection="1">
      <alignment vertical="center" wrapText="1"/>
      <protection hidden="1"/>
    </xf>
    <xf numFmtId="44" fontId="0" fillId="51" borderId="37" xfId="0" applyNumberFormat="1" applyFill="1" applyBorder="1" applyAlignment="1" applyProtection="1">
      <alignment vertical="center" wrapText="1"/>
      <protection hidden="1"/>
    </xf>
    <xf numFmtId="44" fontId="0" fillId="51" borderId="34" xfId="0" applyNumberFormat="1" applyFill="1" applyBorder="1" applyAlignment="1" applyProtection="1">
      <alignment vertical="center" wrapText="1"/>
      <protection hidden="1"/>
    </xf>
    <xf numFmtId="44" fontId="0" fillId="51" borderId="45" xfId="0" applyNumberFormat="1" applyFill="1" applyBorder="1" applyAlignment="1" applyProtection="1">
      <alignment vertical="center" wrapText="1"/>
      <protection hidden="1"/>
    </xf>
    <xf numFmtId="42" fontId="0" fillId="51" borderId="45" xfId="0" applyNumberFormat="1" applyFill="1" applyBorder="1" applyAlignment="1" applyProtection="1">
      <alignment vertical="center" wrapText="1"/>
      <protection hidden="1"/>
    </xf>
    <xf numFmtId="44" fontId="0" fillId="51" borderId="46" xfId="0" applyNumberFormat="1" applyFill="1" applyBorder="1" applyAlignment="1" applyProtection="1">
      <alignment vertical="center" wrapText="1"/>
      <protection hidden="1"/>
    </xf>
    <xf numFmtId="42" fontId="0" fillId="51" borderId="46" xfId="0" applyNumberFormat="1" applyFill="1" applyBorder="1" applyAlignment="1" applyProtection="1">
      <alignment vertical="center" wrapText="1"/>
      <protection hidden="1"/>
    </xf>
    <xf numFmtId="44" fontId="0" fillId="51" borderId="105" xfId="0" applyNumberFormat="1" applyFill="1" applyBorder="1" applyAlignment="1" applyProtection="1">
      <alignment vertical="center" wrapText="1"/>
      <protection hidden="1"/>
    </xf>
    <xf numFmtId="42" fontId="0" fillId="51" borderId="105" xfId="0" applyNumberFormat="1" applyFill="1" applyBorder="1" applyAlignment="1" applyProtection="1">
      <alignment vertical="center" wrapText="1"/>
      <protection hidden="1"/>
    </xf>
    <xf numFmtId="0" fontId="35" fillId="37" borderId="21" xfId="0" applyFont="1" applyFill="1" applyBorder="1" applyAlignment="1" applyProtection="1">
      <alignment horizontal="center" vertical="center"/>
      <protection hidden="1"/>
    </xf>
    <xf numFmtId="0" fontId="0" fillId="46" borderId="30" xfId="0" applyFill="1" applyBorder="1" applyAlignment="1" applyProtection="1">
      <alignment vertical="center" wrapText="1"/>
      <protection hidden="1"/>
    </xf>
    <xf numFmtId="0" fontId="0" fillId="46" borderId="96" xfId="0" applyFill="1" applyBorder="1" applyAlignment="1" applyProtection="1">
      <alignment vertical="center" wrapText="1"/>
      <protection hidden="1"/>
    </xf>
    <xf numFmtId="0" fontId="0" fillId="46" borderId="33" xfId="0" applyFill="1" applyBorder="1" applyAlignment="1" applyProtection="1">
      <alignment vertical="center" wrapText="1"/>
      <protection hidden="1"/>
    </xf>
    <xf numFmtId="0" fontId="51" fillId="44" borderId="25" xfId="0" applyFont="1" applyFill="1" applyBorder="1" applyAlignment="1" applyProtection="1">
      <alignment vertical="center" wrapText="1"/>
      <protection hidden="1"/>
    </xf>
    <xf numFmtId="0" fontId="51" fillId="44" borderId="40" xfId="0" applyFont="1" applyFill="1" applyBorder="1" applyAlignment="1" applyProtection="1">
      <alignment vertical="center" wrapText="1"/>
      <protection hidden="1"/>
    </xf>
    <xf numFmtId="0" fontId="51" fillId="44" borderId="29" xfId="0" applyFont="1" applyFill="1" applyBorder="1" applyAlignment="1" applyProtection="1">
      <alignment vertical="center" wrapText="1"/>
      <protection hidden="1"/>
    </xf>
    <xf numFmtId="164" fontId="26" fillId="38" borderId="43" xfId="0" applyNumberFormat="1"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0" fontId="16" fillId="44" borderId="24"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0" fillId="34" borderId="0" xfId="0" applyNumberFormat="1" applyFill="1" applyProtection="1">
      <protection hidden="1"/>
    </xf>
    <xf numFmtId="0" fontId="14" fillId="34" borderId="0" xfId="0" applyFont="1" applyFill="1" applyProtection="1">
      <protection hidden="1"/>
    </xf>
    <xf numFmtId="0" fontId="35" fillId="38" borderId="79" xfId="0" applyFont="1" applyFill="1" applyBorder="1" applyAlignment="1" applyProtection="1">
      <alignment horizontal="center" vertical="center" wrapText="1"/>
      <protection hidden="1"/>
    </xf>
    <xf numFmtId="0" fontId="35" fillId="38" borderId="42" xfId="0" applyFont="1" applyFill="1" applyBorder="1" applyAlignment="1" applyProtection="1">
      <alignment horizontal="center" vertical="center" wrapText="1"/>
      <protection hidden="1"/>
    </xf>
    <xf numFmtId="0" fontId="35" fillId="38" borderId="109" xfId="0" applyFont="1" applyFill="1" applyBorder="1" applyAlignment="1" applyProtection="1">
      <alignment horizontal="center" vertical="center" wrapText="1"/>
      <protection hidden="1"/>
    </xf>
    <xf numFmtId="0" fontId="35" fillId="38" borderId="97" xfId="0" applyFont="1" applyFill="1" applyBorder="1" applyAlignment="1" applyProtection="1">
      <alignment horizontal="center" vertical="center" wrapText="1"/>
      <protection hidden="1"/>
    </xf>
    <xf numFmtId="3" fontId="35" fillId="37" borderId="51" xfId="0" applyNumberFormat="1" applyFont="1" applyFill="1" applyBorder="1" applyAlignment="1" applyProtection="1">
      <alignment horizontal="right" vertical="center" wrapText="1" indent="1"/>
      <protection hidden="1"/>
    </xf>
    <xf numFmtId="3" fontId="35" fillId="37" borderId="51" xfId="0" applyNumberFormat="1" applyFont="1" applyFill="1" applyBorder="1" applyAlignment="1" applyProtection="1">
      <alignment vertical="center" wrapText="1"/>
      <protection hidden="1"/>
    </xf>
    <xf numFmtId="3" fontId="35" fillId="43" borderId="51" xfId="0" applyNumberFormat="1" applyFont="1" applyFill="1" applyBorder="1" applyAlignment="1" applyProtection="1">
      <alignment horizontal="right" vertical="center" wrapText="1" indent="1"/>
      <protection hidden="1"/>
    </xf>
    <xf numFmtId="0" fontId="35" fillId="38" borderId="80" xfId="0" applyFont="1" applyFill="1" applyBorder="1" applyAlignment="1" applyProtection="1">
      <alignment horizontal="center" vertical="center" wrapText="1"/>
      <protection hidden="1"/>
    </xf>
    <xf numFmtId="3" fontId="35" fillId="37" borderId="75" xfId="0" applyNumberFormat="1" applyFont="1" applyFill="1" applyBorder="1" applyAlignment="1" applyProtection="1">
      <alignment horizontal="right" vertical="center" wrapText="1" indent="1"/>
      <protection hidden="1"/>
    </xf>
    <xf numFmtId="3" fontId="35" fillId="37" borderId="75" xfId="0" applyNumberFormat="1" applyFont="1" applyFill="1" applyBorder="1" applyAlignment="1" applyProtection="1">
      <alignment vertical="center" wrapText="1"/>
      <protection hidden="1"/>
    </xf>
    <xf numFmtId="3" fontId="35" fillId="43" borderId="75" xfId="0" applyNumberFormat="1" applyFont="1" applyFill="1" applyBorder="1" applyAlignment="1" applyProtection="1">
      <alignment horizontal="right" vertical="center" wrapText="1" indent="1"/>
      <protection hidden="1"/>
    </xf>
    <xf numFmtId="0" fontId="35" fillId="38" borderId="96" xfId="0" applyFont="1" applyFill="1" applyBorder="1" applyAlignment="1" applyProtection="1">
      <alignment horizontal="center" vertical="center" wrapText="1"/>
      <protection hidden="1"/>
    </xf>
    <xf numFmtId="3" fontId="35" fillId="37" borderId="11" xfId="0" applyNumberFormat="1" applyFont="1" applyFill="1" applyBorder="1" applyAlignment="1" applyProtection="1">
      <alignment horizontal="right" vertical="center" wrapText="1" indent="1"/>
      <protection hidden="1"/>
    </xf>
    <xf numFmtId="3" fontId="35" fillId="37" borderId="11" xfId="0" applyNumberFormat="1" applyFont="1" applyFill="1" applyBorder="1" applyAlignment="1" applyProtection="1">
      <alignment vertical="center" wrapText="1"/>
      <protection hidden="1"/>
    </xf>
    <xf numFmtId="3" fontId="35" fillId="43" borderId="11" xfId="0" applyNumberFormat="1" applyFont="1" applyFill="1" applyBorder="1" applyAlignment="1" applyProtection="1">
      <alignment horizontal="right" vertical="center" wrapText="1" indent="1"/>
      <protection hidden="1"/>
    </xf>
    <xf numFmtId="0" fontId="35" fillId="38" borderId="33" xfId="0" applyFont="1" applyFill="1" applyBorder="1" applyAlignment="1" applyProtection="1">
      <alignment horizontal="center" vertical="center" wrapText="1"/>
      <protection hidden="1"/>
    </xf>
    <xf numFmtId="3" fontId="35" fillId="37" borderId="56" xfId="0" applyNumberFormat="1" applyFont="1" applyFill="1" applyBorder="1" applyAlignment="1" applyProtection="1">
      <alignment horizontal="right" vertical="center" wrapText="1" indent="1"/>
      <protection hidden="1"/>
    </xf>
    <xf numFmtId="3" fontId="35" fillId="37" borderId="56" xfId="0" applyNumberFormat="1" applyFont="1" applyFill="1" applyBorder="1" applyAlignment="1" applyProtection="1">
      <alignment vertical="center" wrapText="1"/>
      <protection hidden="1"/>
    </xf>
    <xf numFmtId="3" fontId="35" fillId="43" borderId="56" xfId="0" applyNumberFormat="1" applyFont="1" applyFill="1" applyBorder="1" applyAlignment="1" applyProtection="1">
      <alignment horizontal="right" vertical="center" wrapText="1" indent="1"/>
      <protection hidden="1"/>
    </xf>
    <xf numFmtId="0" fontId="0" fillId="48" borderId="11" xfId="0" applyFill="1" applyBorder="1" applyAlignment="1" applyProtection="1">
      <alignment horizontal="center"/>
      <protection hidden="1"/>
    </xf>
    <xf numFmtId="49" fontId="0" fillId="49" borderId="11" xfId="0" applyNumberFormat="1" applyFont="1" applyFill="1" applyBorder="1" applyAlignment="1" applyProtection="1">
      <alignment horizontal="center"/>
      <protection hidden="1"/>
    </xf>
    <xf numFmtId="0" fontId="0" fillId="0" borderId="11" xfId="0" applyFill="1" applyBorder="1" applyAlignment="1" applyProtection="1">
      <alignment horizontal="center"/>
      <protection hidden="1"/>
    </xf>
    <xf numFmtId="0" fontId="0" fillId="34" borderId="0" xfId="0" applyFill="1" applyBorder="1" applyProtection="1">
      <protection hidden="1"/>
    </xf>
    <xf numFmtId="0" fontId="0" fillId="34" borderId="0" xfId="0" applyNumberFormat="1" applyFill="1" applyBorder="1" applyProtection="1">
      <protection hidden="1"/>
    </xf>
    <xf numFmtId="0" fontId="14" fillId="34" borderId="0" xfId="0" applyFont="1" applyFill="1" applyBorder="1" applyProtection="1">
      <protection hidden="1"/>
    </xf>
    <xf numFmtId="0" fontId="36" fillId="33" borderId="73" xfId="0" applyFont="1" applyFill="1" applyBorder="1" applyAlignment="1" applyProtection="1">
      <alignment horizontal="center" vertical="center"/>
      <protection locked="0"/>
    </xf>
    <xf numFmtId="0" fontId="36" fillId="33" borderId="46" xfId="0" applyFont="1" applyFill="1" applyBorder="1" applyAlignment="1" applyProtection="1">
      <alignment horizontal="center" vertical="center"/>
      <protection locked="0"/>
    </xf>
    <xf numFmtId="0" fontId="36" fillId="33" borderId="105" xfId="0" applyFont="1" applyFill="1" applyBorder="1" applyAlignment="1" applyProtection="1">
      <alignment horizontal="center" vertical="center"/>
      <protection locked="0"/>
    </xf>
    <xf numFmtId="0" fontId="36" fillId="33" borderId="63" xfId="0" applyFont="1" applyFill="1" applyBorder="1" applyAlignment="1" applyProtection="1">
      <alignment horizontal="center" vertical="center"/>
      <protection locked="0"/>
    </xf>
    <xf numFmtId="0" fontId="36" fillId="33" borderId="64" xfId="0" applyFont="1" applyFill="1" applyBorder="1" applyAlignment="1" applyProtection="1">
      <alignment horizontal="center" vertical="center"/>
      <protection locked="0"/>
    </xf>
    <xf numFmtId="0" fontId="36" fillId="33" borderId="11" xfId="0" applyFont="1" applyFill="1" applyBorder="1" applyAlignment="1" applyProtection="1">
      <alignment horizontal="center" vertical="center"/>
      <protection locked="0"/>
    </xf>
    <xf numFmtId="164" fontId="36" fillId="33" borderId="11" xfId="0" applyNumberFormat="1" applyFont="1" applyFill="1" applyBorder="1" applyAlignment="1" applyProtection="1">
      <alignment horizontal="center" vertical="center"/>
      <protection locked="0"/>
    </xf>
    <xf numFmtId="0" fontId="35" fillId="36" borderId="29" xfId="0" applyFont="1" applyFill="1" applyBorder="1" applyAlignment="1" applyProtection="1">
      <alignment horizontal="left" vertical="center"/>
      <protection hidden="1"/>
    </xf>
    <xf numFmtId="0" fontId="35" fillId="36" borderId="25" xfId="0" applyFont="1" applyFill="1" applyBorder="1" applyAlignment="1" applyProtection="1">
      <alignment horizontal="left" vertical="center"/>
      <protection hidden="1"/>
    </xf>
    <xf numFmtId="0" fontId="0" fillId="0" borderId="37" xfId="0" applyFill="1" applyBorder="1" applyAlignment="1" applyProtection="1">
      <alignment vertical="center" wrapText="1"/>
      <protection locked="0"/>
    </xf>
    <xf numFmtId="0" fontId="0" fillId="0" borderId="34" xfId="0" applyFill="1" applyBorder="1" applyAlignment="1" applyProtection="1">
      <alignment vertical="center" wrapText="1"/>
      <protection locked="0"/>
    </xf>
    <xf numFmtId="0" fontId="0" fillId="0" borderId="65" xfId="0" applyFill="1" applyBorder="1" applyAlignment="1" applyProtection="1">
      <alignment horizontal="center" vertical="center" wrapText="1"/>
      <protection hidden="1"/>
    </xf>
    <xf numFmtId="0" fontId="0" fillId="0" borderId="40" xfId="0" applyFill="1" applyBorder="1" applyAlignment="1" applyProtection="1">
      <alignment horizontal="center" vertical="center" wrapText="1"/>
      <protection hidden="1"/>
    </xf>
    <xf numFmtId="0" fontId="0" fillId="46" borderId="80" xfId="0" applyFill="1" applyBorder="1" applyAlignment="1" applyProtection="1">
      <alignment vertical="center" wrapText="1"/>
      <protection hidden="1"/>
    </xf>
    <xf numFmtId="0" fontId="0" fillId="0" borderId="76" xfId="0" applyFill="1" applyBorder="1" applyAlignment="1" applyProtection="1">
      <alignment vertical="center" wrapText="1"/>
      <protection locked="0"/>
    </xf>
    <xf numFmtId="0" fontId="25" fillId="34" borderId="26" xfId="0" applyFont="1" applyFill="1" applyBorder="1" applyAlignment="1" applyProtection="1">
      <alignment vertical="center"/>
      <protection hidden="1"/>
    </xf>
    <xf numFmtId="0" fontId="25" fillId="34" borderId="29" xfId="0" applyFont="1" applyFill="1" applyBorder="1" applyAlignment="1" applyProtection="1">
      <alignment vertical="center"/>
      <protection hidden="1"/>
    </xf>
    <xf numFmtId="0" fontId="0" fillId="44" borderId="35" xfId="0" applyFill="1" applyBorder="1"/>
    <xf numFmtId="0" fontId="0" fillId="44" borderId="0" xfId="0" applyFill="1" applyBorder="1"/>
    <xf numFmtId="0" fontId="0" fillId="44" borderId="36" xfId="0" applyFill="1" applyBorder="1"/>
    <xf numFmtId="164" fontId="26" fillId="35" borderId="43" xfId="0" applyNumberFormat="1" applyFont="1" applyFill="1" applyBorder="1" applyAlignment="1" applyProtection="1">
      <alignment horizontal="center" vertical="center"/>
      <protection hidden="1"/>
    </xf>
    <xf numFmtId="0" fontId="16" fillId="50" borderId="24"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52" fillId="36" borderId="0" xfId="0" applyFont="1" applyFill="1" applyBorder="1" applyAlignment="1" applyProtection="1">
      <alignment horizontal="left" vertical="center"/>
      <protection hidden="1"/>
    </xf>
    <xf numFmtId="0" fontId="0" fillId="43" borderId="0" xfId="0" applyFill="1" applyBorder="1" applyAlignment="1" applyProtection="1">
      <alignment vertical="center" wrapText="1"/>
      <protection hidden="1"/>
    </xf>
    <xf numFmtId="0" fontId="35" fillId="36" borderId="0" xfId="0" applyFont="1" applyFill="1" applyBorder="1" applyAlignment="1" applyProtection="1">
      <alignment horizontal="center" vertical="center"/>
      <protection hidden="1"/>
    </xf>
    <xf numFmtId="0" fontId="35" fillId="36" borderId="21" xfId="0" applyFont="1" applyFill="1" applyBorder="1" applyAlignment="1" applyProtection="1">
      <alignment horizontal="center" vertical="center"/>
      <protection hidden="1"/>
    </xf>
    <xf numFmtId="0" fontId="0" fillId="50" borderId="35" xfId="0" applyFill="1" applyBorder="1" applyProtection="1">
      <protection hidden="1"/>
    </xf>
    <xf numFmtId="0" fontId="0" fillId="50" borderId="0" xfId="0" applyFill="1" applyBorder="1" applyProtection="1">
      <protection hidden="1"/>
    </xf>
    <xf numFmtId="0" fontId="0" fillId="50" borderId="36" xfId="0" applyFill="1" applyBorder="1" applyProtection="1">
      <protection hidden="1"/>
    </xf>
    <xf numFmtId="0" fontId="0" fillId="46" borderId="60" xfId="0" applyFont="1" applyFill="1" applyBorder="1" applyAlignment="1" applyProtection="1">
      <alignment horizontal="center" vertical="center" wrapText="1"/>
      <protection hidden="1"/>
    </xf>
    <xf numFmtId="0" fontId="0" fillId="46" borderId="38" xfId="0" applyFont="1" applyFill="1" applyBorder="1" applyAlignment="1" applyProtection="1">
      <alignment horizontal="center" vertical="center" wrapText="1"/>
      <protection hidden="1"/>
    </xf>
    <xf numFmtId="0" fontId="0" fillId="46" borderId="62" xfId="0" applyFont="1" applyFill="1" applyBorder="1" applyAlignment="1" applyProtection="1">
      <alignment horizontal="center" vertical="center" wrapText="1"/>
      <protection hidden="1"/>
    </xf>
    <xf numFmtId="0" fontId="35" fillId="44" borderId="0" xfId="0" applyFont="1" applyFill="1" applyBorder="1" applyAlignment="1" applyProtection="1">
      <alignment horizontal="center" vertical="center"/>
      <protection hidden="1"/>
    </xf>
    <xf numFmtId="0" fontId="44" fillId="40" borderId="0" xfId="0" applyFont="1" applyFill="1" applyProtection="1">
      <protection hidden="1"/>
    </xf>
    <xf numFmtId="0" fontId="25" fillId="40" borderId="0" xfId="0" applyFont="1" applyFill="1" applyProtection="1">
      <protection hidden="1"/>
    </xf>
    <xf numFmtId="0" fontId="25" fillId="40" borderId="0" xfId="0" applyFont="1" applyFill="1" applyBorder="1" applyProtection="1">
      <protection hidden="1"/>
    </xf>
    <xf numFmtId="0" fontId="35" fillId="35" borderId="79" xfId="0" applyFont="1" applyFill="1" applyBorder="1" applyAlignment="1" applyProtection="1">
      <alignment horizontal="center" vertical="center" wrapText="1"/>
      <protection hidden="1"/>
    </xf>
    <xf numFmtId="0" fontId="35" fillId="35" borderId="42" xfId="0" applyFont="1" applyFill="1" applyBorder="1" applyAlignment="1" applyProtection="1">
      <alignment horizontal="center" vertical="center" wrapText="1"/>
      <protection hidden="1"/>
    </xf>
    <xf numFmtId="0" fontId="35" fillId="35" borderId="109" xfId="0" applyFont="1" applyFill="1" applyBorder="1" applyAlignment="1" applyProtection="1">
      <alignment horizontal="center" vertical="center" wrapText="1"/>
      <protection hidden="1"/>
    </xf>
    <xf numFmtId="0" fontId="35" fillId="35" borderId="97" xfId="0" applyFont="1" applyFill="1" applyBorder="1" applyAlignment="1" applyProtection="1">
      <alignment horizontal="center" vertical="center" wrapText="1"/>
      <protection hidden="1"/>
    </xf>
    <xf numFmtId="0" fontId="35" fillId="35" borderId="80" xfId="0" applyFont="1" applyFill="1" applyBorder="1" applyAlignment="1" applyProtection="1">
      <alignment horizontal="center" vertical="center" wrapText="1"/>
      <protection hidden="1"/>
    </xf>
    <xf numFmtId="0" fontId="35" fillId="35" borderId="96" xfId="0" applyFont="1" applyFill="1" applyBorder="1" applyAlignment="1" applyProtection="1">
      <alignment horizontal="center" vertical="center" wrapText="1"/>
      <protection hidden="1"/>
    </xf>
    <xf numFmtId="0" fontId="35" fillId="35" borderId="33" xfId="0" applyFont="1" applyFill="1" applyBorder="1" applyAlignment="1" applyProtection="1">
      <alignment horizontal="center" vertical="center" wrapText="1"/>
      <protection hidden="1"/>
    </xf>
    <xf numFmtId="3" fontId="35" fillId="36" borderId="51" xfId="0" applyNumberFormat="1" applyFont="1" applyFill="1" applyBorder="1" applyAlignment="1" applyProtection="1">
      <alignment horizontal="right" vertical="center" wrapText="1" indent="1"/>
      <protection hidden="1"/>
    </xf>
    <xf numFmtId="3" fontId="35" fillId="36" borderId="51" xfId="0" applyNumberFormat="1" applyFont="1" applyFill="1" applyBorder="1" applyAlignment="1" applyProtection="1">
      <alignment vertical="center" wrapText="1"/>
      <protection hidden="1"/>
    </xf>
    <xf numFmtId="3" fontId="35" fillId="36" borderId="75" xfId="0" applyNumberFormat="1" applyFont="1" applyFill="1" applyBorder="1" applyAlignment="1" applyProtection="1">
      <alignment horizontal="right" vertical="center" wrapText="1" indent="1"/>
      <protection hidden="1"/>
    </xf>
    <xf numFmtId="3" fontId="35" fillId="36" borderId="75" xfId="0" applyNumberFormat="1" applyFont="1" applyFill="1" applyBorder="1" applyAlignment="1" applyProtection="1">
      <alignment vertical="center" wrapText="1"/>
      <protection hidden="1"/>
    </xf>
    <xf numFmtId="3" fontId="35" fillId="36" borderId="11" xfId="0" applyNumberFormat="1" applyFont="1" applyFill="1" applyBorder="1" applyAlignment="1" applyProtection="1">
      <alignment horizontal="right" vertical="center" wrapText="1" indent="1"/>
      <protection hidden="1"/>
    </xf>
    <xf numFmtId="3" fontId="35" fillId="36" borderId="11" xfId="0" applyNumberFormat="1" applyFont="1" applyFill="1" applyBorder="1" applyAlignment="1" applyProtection="1">
      <alignment vertical="center" wrapText="1"/>
      <protection hidden="1"/>
    </xf>
    <xf numFmtId="3" fontId="35" fillId="36" borderId="56" xfId="0" applyNumberFormat="1" applyFont="1" applyFill="1" applyBorder="1" applyAlignment="1" applyProtection="1">
      <alignment horizontal="right" vertical="center" wrapText="1" indent="1"/>
      <protection hidden="1"/>
    </xf>
    <xf numFmtId="3" fontId="35" fillId="36" borderId="56" xfId="0" applyNumberFormat="1" applyFont="1" applyFill="1" applyBorder="1" applyAlignment="1" applyProtection="1">
      <alignment vertical="center" wrapText="1"/>
      <protection hidden="1"/>
    </xf>
    <xf numFmtId="3" fontId="35" fillId="42" borderId="51" xfId="0" applyNumberFormat="1" applyFont="1" applyFill="1" applyBorder="1" applyAlignment="1" applyProtection="1">
      <alignment horizontal="right" vertical="center" wrapText="1" indent="1"/>
      <protection hidden="1"/>
    </xf>
    <xf numFmtId="3" fontId="35" fillId="42" borderId="75" xfId="0" applyNumberFormat="1" applyFont="1" applyFill="1" applyBorder="1" applyAlignment="1" applyProtection="1">
      <alignment horizontal="right" vertical="center" wrapText="1" indent="1"/>
      <protection hidden="1"/>
    </xf>
    <xf numFmtId="3" fontId="35" fillId="42" borderId="11" xfId="0" applyNumberFormat="1" applyFont="1" applyFill="1" applyBorder="1" applyAlignment="1" applyProtection="1">
      <alignment horizontal="right" vertical="center" wrapText="1" indent="1"/>
      <protection hidden="1"/>
    </xf>
    <xf numFmtId="3" fontId="35" fillId="42" borderId="56" xfId="0" applyNumberFormat="1" applyFont="1" applyFill="1" applyBorder="1" applyAlignment="1" applyProtection="1">
      <alignment horizontal="right" vertical="center" wrapText="1" indent="1"/>
      <protection hidden="1"/>
    </xf>
    <xf numFmtId="164" fontId="25" fillId="36" borderId="78" xfId="0" applyNumberFormat="1" applyFont="1" applyFill="1" applyBorder="1" applyAlignment="1" applyProtection="1">
      <alignment horizontal="center" vertical="center"/>
      <protection hidden="1"/>
    </xf>
    <xf numFmtId="0" fontId="44" fillId="42" borderId="14" xfId="0" applyFont="1" applyFill="1" applyBorder="1" applyAlignment="1" applyProtection="1">
      <alignment horizontal="center" vertical="center"/>
      <protection hidden="1"/>
    </xf>
    <xf numFmtId="164" fontId="26" fillId="35" borderId="21" xfId="0" applyNumberFormat="1" applyFont="1" applyFill="1" applyBorder="1" applyAlignment="1" applyProtection="1">
      <alignment horizontal="center" vertical="center"/>
      <protection hidden="1"/>
    </xf>
    <xf numFmtId="164" fontId="25" fillId="36" borderId="39" xfId="0" applyNumberFormat="1" applyFont="1" applyFill="1" applyBorder="1" applyAlignment="1" applyProtection="1">
      <alignment horizontal="center" vertical="center"/>
      <protection hidden="1"/>
    </xf>
    <xf numFmtId="164" fontId="25" fillId="36" borderId="38" xfId="0" applyNumberFormat="1" applyFont="1" applyFill="1" applyBorder="1" applyAlignment="1" applyProtection="1">
      <alignment horizontal="center" vertical="center"/>
      <protection hidden="1"/>
    </xf>
    <xf numFmtId="164" fontId="25" fillId="36" borderId="48" xfId="0" applyNumberFormat="1" applyFont="1" applyFill="1" applyBorder="1" applyAlignment="1" applyProtection="1">
      <alignment horizontal="center" vertical="center"/>
      <protection hidden="1"/>
    </xf>
    <xf numFmtId="3" fontId="45" fillId="36" borderId="59" xfId="0" applyNumberFormat="1" applyFont="1" applyFill="1" applyBorder="1" applyAlignment="1" applyProtection="1">
      <alignment vertical="center"/>
      <protection hidden="1"/>
    </xf>
    <xf numFmtId="3" fontId="45" fillId="36" borderId="16" xfId="0" applyNumberFormat="1" applyFont="1" applyFill="1" applyBorder="1" applyAlignment="1" applyProtection="1">
      <alignment vertical="center"/>
      <protection hidden="1"/>
    </xf>
    <xf numFmtId="0" fontId="45" fillId="36" borderId="16" xfId="0" applyFont="1" applyFill="1" applyBorder="1" applyAlignment="1" applyProtection="1">
      <alignment horizontal="center" vertical="center"/>
      <protection hidden="1"/>
    </xf>
    <xf numFmtId="0" fontId="45" fillId="39" borderId="17" xfId="0" applyFont="1" applyFill="1" applyBorder="1" applyAlignment="1" applyProtection="1">
      <alignment horizontal="center" vertical="center"/>
      <protection hidden="1"/>
    </xf>
    <xf numFmtId="164" fontId="25" fillId="36" borderId="20" xfId="0" applyNumberFormat="1" applyFont="1" applyFill="1" applyBorder="1" applyAlignment="1" applyProtection="1">
      <alignment horizontal="center" vertical="center"/>
      <protection hidden="1"/>
    </xf>
    <xf numFmtId="164" fontId="25" fillId="36" borderId="42" xfId="0" applyNumberFormat="1" applyFont="1" applyFill="1" applyBorder="1" applyAlignment="1" applyProtection="1">
      <alignment horizontal="center" vertical="center"/>
      <protection hidden="1"/>
    </xf>
    <xf numFmtId="0" fontId="36" fillId="33" borderId="73" xfId="0" applyFont="1" applyFill="1" applyBorder="1" applyAlignment="1" applyProtection="1">
      <alignment horizontal="center" vertical="center"/>
      <protection locked="0" hidden="1"/>
    </xf>
    <xf numFmtId="0" fontId="36" fillId="33" borderId="46" xfId="0" applyFont="1" applyFill="1" applyBorder="1" applyAlignment="1" applyProtection="1">
      <alignment horizontal="center" vertical="center"/>
      <protection locked="0" hidden="1"/>
    </xf>
    <xf numFmtId="0" fontId="36" fillId="36" borderId="46" xfId="0" applyFont="1" applyFill="1" applyBorder="1" applyAlignment="1" applyProtection="1">
      <alignment horizontal="center" vertical="center"/>
      <protection hidden="1"/>
    </xf>
    <xf numFmtId="0" fontId="36" fillId="33" borderId="105" xfId="0" applyFont="1" applyFill="1" applyBorder="1" applyAlignment="1" applyProtection="1">
      <alignment horizontal="center" vertical="center"/>
      <protection locked="0" hidden="1"/>
    </xf>
    <xf numFmtId="164" fontId="25" fillId="36" borderId="105" xfId="0" applyNumberFormat="1" applyFont="1" applyFill="1" applyBorder="1" applyAlignment="1" applyProtection="1">
      <alignment horizontal="center" vertical="center"/>
      <protection hidden="1"/>
    </xf>
    <xf numFmtId="164" fontId="25" fillId="36" borderId="110"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3" fontId="57" fillId="35" borderId="43" xfId="0" applyNumberFormat="1" applyFont="1" applyFill="1" applyBorder="1" applyAlignment="1" applyProtection="1">
      <alignment horizontal="right" vertical="center"/>
      <protection hidden="1"/>
    </xf>
    <xf numFmtId="3" fontId="57" fillId="35" borderId="43" xfId="0" applyNumberFormat="1" applyFont="1" applyFill="1" applyBorder="1" applyAlignment="1" applyProtection="1">
      <alignment horizontal="center" vertical="center"/>
      <protection hidden="1"/>
    </xf>
    <xf numFmtId="0" fontId="46" fillId="35" borderId="10" xfId="0" applyFont="1" applyFill="1" applyBorder="1" applyAlignment="1" applyProtection="1">
      <alignment horizontal="center" vertical="center" wrapText="1"/>
      <protection hidden="1"/>
    </xf>
    <xf numFmtId="0" fontId="59" fillId="53" borderId="0" xfId="0" applyFont="1" applyFill="1" applyBorder="1" applyAlignment="1" applyProtection="1">
      <alignment horizontal="center" vertical="center" wrapText="1"/>
      <protection hidden="1"/>
    </xf>
    <xf numFmtId="0" fontId="60" fillId="53" borderId="0" xfId="0" applyFont="1" applyFill="1" applyBorder="1" applyAlignment="1" applyProtection="1">
      <alignment horizontal="center" vertical="center" wrapText="1"/>
      <protection hidden="1"/>
    </xf>
    <xf numFmtId="0" fontId="31" fillId="36" borderId="97" xfId="0" applyFont="1" applyFill="1" applyBorder="1" applyAlignment="1" applyProtection="1">
      <alignment horizontal="center" vertical="center" wrapText="1"/>
      <protection hidden="1"/>
    </xf>
    <xf numFmtId="0" fontId="31" fillId="36" borderId="111" xfId="0" applyFont="1" applyFill="1" applyBorder="1" applyAlignment="1" applyProtection="1">
      <alignment horizontal="center" vertical="center" wrapText="1"/>
      <protection hidden="1"/>
    </xf>
    <xf numFmtId="0" fontId="34" fillId="42" borderId="76" xfId="0" applyFont="1" applyFill="1" applyBorder="1" applyAlignment="1" applyProtection="1">
      <alignment horizontal="center" vertical="center" wrapText="1"/>
      <protection hidden="1"/>
    </xf>
    <xf numFmtId="0" fontId="34" fillId="42" borderId="37" xfId="0" applyFont="1" applyFill="1" applyBorder="1" applyAlignment="1" applyProtection="1">
      <alignment horizontal="center" vertical="center" wrapText="1"/>
      <protection hidden="1"/>
    </xf>
    <xf numFmtId="0" fontId="34" fillId="42" borderId="108" xfId="0" applyFont="1" applyFill="1" applyBorder="1" applyAlignment="1" applyProtection="1">
      <alignment horizontal="center" vertical="center" wrapText="1"/>
      <protection hidden="1"/>
    </xf>
    <xf numFmtId="0" fontId="34" fillId="42" borderId="111" xfId="0" applyFont="1" applyFill="1" applyBorder="1" applyAlignment="1" applyProtection="1">
      <alignment horizontal="center" vertical="center" wrapText="1"/>
      <protection hidden="1"/>
    </xf>
    <xf numFmtId="0" fontId="34" fillId="53" borderId="0" xfId="0" applyFont="1" applyFill="1" applyBorder="1" applyAlignment="1" applyProtection="1">
      <alignment horizontal="center" vertical="center" wrapText="1"/>
      <protection hidden="1"/>
    </xf>
    <xf numFmtId="0" fontId="31" fillId="36" borderId="10" xfId="0" applyFont="1" applyFill="1" applyBorder="1" applyAlignment="1" applyProtection="1">
      <alignment horizontal="center" vertical="center" wrapText="1"/>
      <protection hidden="1"/>
    </xf>
    <xf numFmtId="0" fontId="34" fillId="42" borderId="109"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center" vertical="center" wrapText="1"/>
      <protection hidden="1"/>
    </xf>
    <xf numFmtId="0" fontId="62" fillId="53" borderId="0" xfId="0" applyFont="1" applyFill="1" applyBorder="1" applyAlignment="1" applyProtection="1">
      <alignment horizontal="center" vertical="center" wrapText="1"/>
      <protection hidden="1"/>
    </xf>
    <xf numFmtId="0" fontId="61" fillId="53" borderId="0" xfId="0" applyFont="1" applyFill="1" applyBorder="1" applyAlignment="1" applyProtection="1">
      <alignment horizontal="right" vertical="center" wrapText="1" indent="1"/>
      <protection hidden="1"/>
    </xf>
    <xf numFmtId="0" fontId="59" fillId="53" borderId="0" xfId="0" applyFont="1" applyFill="1" applyBorder="1" applyAlignment="1" applyProtection="1">
      <alignment horizontal="right" vertical="center" wrapText="1" indent="1"/>
      <protection hidden="1"/>
    </xf>
    <xf numFmtId="0" fontId="62" fillId="53" borderId="0" xfId="0" applyFont="1" applyFill="1" applyBorder="1" applyAlignment="1" applyProtection="1">
      <alignment horizontal="right" vertical="center" wrapText="1" indent="1"/>
      <protection hidden="1"/>
    </xf>
    <xf numFmtId="4" fontId="31" fillId="42" borderId="46" xfId="0" applyNumberFormat="1" applyFont="1" applyFill="1" applyBorder="1" applyAlignment="1" applyProtection="1">
      <alignment horizontal="right" vertical="center" wrapText="1" indent="1"/>
      <protection hidden="1"/>
    </xf>
    <xf numFmtId="4" fontId="31" fillId="42" borderId="105" xfId="0" applyNumberFormat="1" applyFont="1" applyFill="1" applyBorder="1" applyAlignment="1" applyProtection="1">
      <alignment horizontal="right" vertical="center" wrapText="1" indent="1"/>
      <protection hidden="1"/>
    </xf>
    <xf numFmtId="4" fontId="63" fillId="43" borderId="45" xfId="0" applyNumberFormat="1" applyFont="1" applyFill="1" applyBorder="1" applyAlignment="1" applyProtection="1">
      <alignment horizontal="right" vertical="center" wrapText="1" indent="1"/>
      <protection hidden="1"/>
    </xf>
    <xf numFmtId="4" fontId="34" fillId="43" borderId="46" xfId="0" applyNumberFormat="1" applyFont="1" applyFill="1" applyBorder="1" applyAlignment="1" applyProtection="1">
      <alignment horizontal="right" vertical="center" wrapText="1" indent="1"/>
      <protection hidden="1"/>
    </xf>
    <xf numFmtId="4" fontId="34" fillId="43" borderId="105" xfId="0" applyNumberFormat="1" applyFont="1" applyFill="1" applyBorder="1" applyAlignment="1" applyProtection="1">
      <alignment horizontal="right" vertical="center" wrapText="1" indent="1"/>
      <protection hidden="1"/>
    </xf>
    <xf numFmtId="4" fontId="63" fillId="52" borderId="45" xfId="0" applyNumberFormat="1" applyFont="1" applyFill="1" applyBorder="1" applyAlignment="1" applyProtection="1">
      <alignment horizontal="right" vertical="center" wrapText="1" indent="1"/>
      <protection hidden="1"/>
    </xf>
    <xf numFmtId="4" fontId="34" fillId="52" borderId="46" xfId="0" applyNumberFormat="1" applyFont="1" applyFill="1" applyBorder="1" applyAlignment="1" applyProtection="1">
      <alignment horizontal="right" vertical="center" wrapText="1" indent="1"/>
      <protection hidden="1"/>
    </xf>
    <xf numFmtId="4" fontId="34" fillId="52" borderId="105" xfId="0" applyNumberFormat="1" applyFont="1" applyFill="1" applyBorder="1" applyAlignment="1" applyProtection="1">
      <alignment horizontal="right" vertical="center" wrapText="1" indent="1"/>
      <protection hidden="1"/>
    </xf>
    <xf numFmtId="3" fontId="34" fillId="42" borderId="45" xfId="0" applyNumberFormat="1" applyFont="1" applyFill="1" applyBorder="1" applyAlignment="1" applyProtection="1">
      <alignment horizontal="center" vertical="center" wrapText="1"/>
      <protection hidden="1"/>
    </xf>
    <xf numFmtId="166" fontId="34" fillId="42" borderId="46" xfId="0" applyNumberFormat="1" applyFont="1" applyFill="1" applyBorder="1" applyAlignment="1" applyProtection="1">
      <alignment horizontal="center" vertical="center" wrapText="1"/>
      <protection hidden="1"/>
    </xf>
    <xf numFmtId="3" fontId="34" fillId="42" borderId="46" xfId="0" applyNumberFormat="1" applyFont="1" applyFill="1" applyBorder="1" applyAlignment="1" applyProtection="1">
      <alignment horizontal="center" vertical="center" wrapText="1"/>
      <protection hidden="1"/>
    </xf>
    <xf numFmtId="3" fontId="34" fillId="42" borderId="10" xfId="0" applyNumberFormat="1" applyFont="1" applyFill="1" applyBorder="1" applyAlignment="1" applyProtection="1">
      <alignment horizontal="center" vertical="center" wrapText="1"/>
      <protection hidden="1"/>
    </xf>
    <xf numFmtId="0" fontId="26" fillId="36" borderId="37" xfId="0" applyFont="1" applyFill="1" applyBorder="1" applyAlignment="1" applyProtection="1">
      <alignment horizontal="left" vertical="center" wrapText="1"/>
      <protection hidden="1"/>
    </xf>
    <xf numFmtId="0" fontId="26" fillId="36" borderId="34" xfId="0" applyFont="1" applyFill="1" applyBorder="1" applyAlignment="1" applyProtection="1">
      <alignment horizontal="left" vertical="center" wrapText="1"/>
      <protection hidden="1"/>
    </xf>
    <xf numFmtId="0" fontId="26" fillId="36" borderId="111" xfId="0" applyFont="1" applyFill="1" applyBorder="1" applyAlignment="1" applyProtection="1">
      <alignment horizontal="left" vertical="center" wrapText="1"/>
      <protection hidden="1"/>
    </xf>
    <xf numFmtId="0" fontId="26" fillId="36" borderId="76" xfId="0" applyFont="1" applyFill="1" applyBorder="1" applyAlignment="1" applyProtection="1">
      <alignment horizontal="left" vertical="center" wrapText="1"/>
      <protection hidden="1"/>
    </xf>
    <xf numFmtId="0" fontId="40" fillId="34" borderId="0" xfId="0" applyFont="1" applyFill="1" applyAlignment="1" applyProtection="1">
      <alignment horizontal="center" vertical="center"/>
      <protection hidden="1"/>
    </xf>
    <xf numFmtId="0" fontId="26" fillId="34" borderId="0" xfId="0" applyFont="1" applyFill="1" applyProtection="1">
      <protection hidden="1"/>
    </xf>
    <xf numFmtId="0" fontId="26" fillId="34" borderId="0" xfId="0" applyFont="1" applyFill="1" applyBorder="1" applyProtection="1">
      <protection hidden="1"/>
    </xf>
    <xf numFmtId="0" fontId="53" fillId="34" borderId="0" xfId="0" applyFont="1" applyFill="1" applyProtection="1">
      <protection hidden="1"/>
    </xf>
    <xf numFmtId="3" fontId="26" fillId="34" borderId="0" xfId="0" applyNumberFormat="1" applyFont="1" applyFill="1" applyProtection="1">
      <protection hidden="1"/>
    </xf>
    <xf numFmtId="0" fontId="65" fillId="34" borderId="0" xfId="0" applyFont="1" applyFill="1" applyProtection="1">
      <protection hidden="1"/>
    </xf>
    <xf numFmtId="0" fontId="16" fillId="34" borderId="0" xfId="0" applyFont="1" applyFill="1" applyProtection="1">
      <protection hidden="1"/>
    </xf>
    <xf numFmtId="0" fontId="16" fillId="53" borderId="0" xfId="0" applyFont="1" applyFill="1" applyProtection="1">
      <protection hidden="1"/>
    </xf>
    <xf numFmtId="0" fontId="26" fillId="37" borderId="111" xfId="0" applyFont="1" applyFill="1" applyBorder="1" applyAlignment="1" applyProtection="1">
      <alignment horizontal="left" vertical="center" wrapText="1"/>
      <protection hidden="1"/>
    </xf>
    <xf numFmtId="0" fontId="26" fillId="37" borderId="76" xfId="0" applyFont="1" applyFill="1" applyBorder="1" applyAlignment="1" applyProtection="1">
      <alignment horizontal="left" vertical="center" wrapText="1"/>
      <protection hidden="1"/>
    </xf>
    <xf numFmtId="0" fontId="26" fillId="37" borderId="37" xfId="0" applyFont="1" applyFill="1" applyBorder="1" applyAlignment="1" applyProtection="1">
      <alignment horizontal="left" vertical="center" wrapText="1"/>
      <protection hidden="1"/>
    </xf>
    <xf numFmtId="0" fontId="26" fillId="37" borderId="34" xfId="0" applyFont="1" applyFill="1" applyBorder="1" applyAlignment="1" applyProtection="1">
      <alignment horizontal="left" vertical="center" wrapText="1"/>
      <protection hidden="1"/>
    </xf>
    <xf numFmtId="0" fontId="64" fillId="36" borderId="58" xfId="0" applyFont="1" applyFill="1" applyBorder="1" applyAlignment="1" applyProtection="1">
      <alignment horizontal="left" vertical="center" wrapText="1" indent="2"/>
      <protection hidden="1"/>
    </xf>
    <xf numFmtId="0" fontId="31" fillId="36" borderId="12" xfId="0" applyFont="1" applyFill="1" applyBorder="1" applyAlignment="1" applyProtection="1">
      <alignment horizontal="left" vertical="center" wrapText="1" indent="3"/>
      <protection hidden="1"/>
    </xf>
    <xf numFmtId="0" fontId="31" fillId="36" borderId="57" xfId="0" applyFont="1" applyFill="1" applyBorder="1" applyAlignment="1" applyProtection="1">
      <alignment horizontal="left" vertical="center" wrapText="1" indent="3"/>
      <protection hidden="1"/>
    </xf>
    <xf numFmtId="0" fontId="31" fillId="36" borderId="24" xfId="0" applyFont="1" applyFill="1" applyBorder="1" applyAlignment="1" applyProtection="1">
      <alignment horizontal="center" vertical="center" wrapText="1"/>
      <protection hidden="1"/>
    </xf>
    <xf numFmtId="4" fontId="63" fillId="42" borderId="73" xfId="0" applyNumberFormat="1" applyFont="1" applyFill="1" applyBorder="1" applyAlignment="1" applyProtection="1">
      <alignment horizontal="right" vertical="center" wrapText="1" indent="1"/>
      <protection hidden="1"/>
    </xf>
    <xf numFmtId="4" fontId="31" fillId="42" borderId="45" xfId="0" applyNumberFormat="1" applyFont="1" applyFill="1" applyBorder="1" applyAlignment="1" applyProtection="1">
      <alignment horizontal="right" vertical="center" wrapText="1" indent="1"/>
      <protection hidden="1"/>
    </xf>
    <xf numFmtId="0" fontId="34" fillId="36" borderId="97"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70" fillId="33" borderId="36" xfId="0" applyFont="1" applyFill="1" applyBorder="1" applyAlignment="1" applyProtection="1">
      <alignment horizontal="center" vertical="center" wrapText="1"/>
      <protection locked="0"/>
    </xf>
    <xf numFmtId="0" fontId="70" fillId="0" borderId="36" xfId="0" applyFont="1" applyFill="1" applyBorder="1" applyAlignment="1" applyProtection="1">
      <alignment horizontal="center" vertical="center" wrapText="1"/>
      <protection locked="0"/>
    </xf>
    <xf numFmtId="0" fontId="71" fillId="36" borderId="0" xfId="0" applyFont="1" applyFill="1" applyBorder="1" applyAlignment="1" applyProtection="1">
      <alignment horizontal="center" vertical="center" wrapText="1"/>
      <protection hidden="1"/>
    </xf>
    <xf numFmtId="164" fontId="71" fillId="36" borderId="0" xfId="0" applyNumberFormat="1" applyFont="1" applyFill="1" applyBorder="1" applyAlignment="1" applyProtection="1">
      <alignment horizontal="center" vertical="center"/>
      <protection hidden="1"/>
    </xf>
    <xf numFmtId="4" fontId="34" fillId="42" borderId="46" xfId="0" applyNumberFormat="1" applyFont="1" applyFill="1" applyBorder="1" applyAlignment="1" applyProtection="1">
      <alignment horizontal="center" vertical="center" wrapText="1"/>
      <protection hidden="1"/>
    </xf>
    <xf numFmtId="0" fontId="43" fillId="33" borderId="17" xfId="0" applyFont="1" applyFill="1" applyBorder="1" applyAlignment="1" applyProtection="1">
      <alignment horizontal="center"/>
      <protection hidden="1"/>
    </xf>
    <xf numFmtId="0" fontId="24" fillId="41" borderId="98" xfId="51" applyFont="1" applyFill="1" applyBorder="1" applyAlignment="1" applyProtection="1">
      <alignment horizontal="center" vertical="center"/>
      <protection hidden="1"/>
    </xf>
    <xf numFmtId="0" fontId="24" fillId="41" borderId="99" xfId="51" applyFont="1" applyFill="1" applyBorder="1" applyAlignment="1" applyProtection="1">
      <alignment horizontal="center" vertical="center"/>
      <protection hidden="1"/>
    </xf>
    <xf numFmtId="0" fontId="24" fillId="41" borderId="100" xfId="51" applyFont="1" applyFill="1" applyBorder="1" applyAlignment="1" applyProtection="1">
      <alignment horizontal="center" vertical="center"/>
      <protection hidden="1"/>
    </xf>
    <xf numFmtId="0" fontId="24" fillId="35" borderId="98" xfId="51" applyFont="1" applyFill="1" applyBorder="1" applyAlignment="1" applyProtection="1">
      <alignment horizontal="center" vertical="center"/>
      <protection hidden="1"/>
    </xf>
    <xf numFmtId="0" fontId="24" fillId="35" borderId="99" xfId="51" applyFont="1" applyFill="1" applyBorder="1" applyAlignment="1" applyProtection="1">
      <alignment horizontal="center" vertical="center"/>
      <protection hidden="1"/>
    </xf>
    <xf numFmtId="0" fontId="24" fillId="35" borderId="100" xfId="51" applyFont="1" applyFill="1" applyBorder="1" applyAlignment="1" applyProtection="1">
      <alignment horizontal="center" vertical="center"/>
      <protection hidden="1"/>
    </xf>
    <xf numFmtId="0" fontId="25" fillId="33" borderId="116" xfId="0" applyFont="1" applyFill="1" applyBorder="1" applyAlignment="1" applyProtection="1">
      <alignment horizontal="left" vertical="center" wrapText="1"/>
      <protection hidden="1"/>
    </xf>
    <xf numFmtId="0" fontId="25" fillId="33" borderId="68" xfId="0" applyFont="1" applyFill="1" applyBorder="1" applyAlignment="1" applyProtection="1">
      <alignment horizontal="left" vertical="center" wrapText="1"/>
      <protection hidden="1"/>
    </xf>
    <xf numFmtId="0" fontId="25" fillId="33" borderId="69" xfId="0" applyFont="1" applyFill="1" applyBorder="1" applyAlignment="1" applyProtection="1">
      <alignment horizontal="left" vertical="center" wrapText="1"/>
      <protection hidden="1"/>
    </xf>
    <xf numFmtId="0" fontId="25" fillId="33" borderId="106" xfId="0" applyFont="1" applyFill="1" applyBorder="1" applyAlignment="1" applyProtection="1">
      <alignment horizontal="left" vertical="center" wrapText="1"/>
      <protection hidden="1"/>
    </xf>
    <xf numFmtId="0" fontId="25" fillId="33" borderId="66" xfId="0" applyFont="1" applyFill="1" applyBorder="1" applyAlignment="1" applyProtection="1">
      <alignment horizontal="left" vertical="center" wrapText="1"/>
      <protection hidden="1"/>
    </xf>
    <xf numFmtId="0" fontId="25" fillId="33" borderId="67" xfId="0" applyFont="1" applyFill="1" applyBorder="1" applyAlignment="1" applyProtection="1">
      <alignment horizontal="left" vertical="center" wrapText="1"/>
      <protection hidden="1"/>
    </xf>
    <xf numFmtId="0" fontId="25" fillId="33" borderId="106" xfId="0" applyFont="1" applyFill="1" applyBorder="1" applyAlignment="1" applyProtection="1">
      <alignment horizontal="left" vertical="center" wrapText="1" indent="3"/>
      <protection hidden="1"/>
    </xf>
    <xf numFmtId="0" fontId="25" fillId="33" borderId="66" xfId="0" applyFont="1" applyFill="1" applyBorder="1" applyAlignment="1" applyProtection="1">
      <alignment horizontal="left" vertical="center" wrapText="1" indent="3"/>
      <protection hidden="1"/>
    </xf>
    <xf numFmtId="0" fontId="25" fillId="33" borderId="67" xfId="0" applyFont="1" applyFill="1" applyBorder="1" applyAlignment="1" applyProtection="1">
      <alignment horizontal="left" vertical="center" wrapText="1" indent="3"/>
      <protection hidden="1"/>
    </xf>
    <xf numFmtId="0" fontId="34" fillId="33" borderId="106" xfId="0" applyFont="1" applyFill="1" applyBorder="1" applyAlignment="1" applyProtection="1">
      <alignment horizontal="left" vertical="center" wrapText="1" indent="3"/>
      <protection hidden="1"/>
    </xf>
    <xf numFmtId="0" fontId="34" fillId="33" borderId="66" xfId="0" applyFont="1" applyFill="1" applyBorder="1" applyAlignment="1" applyProtection="1">
      <alignment horizontal="left" vertical="center" wrapText="1" indent="3"/>
      <protection hidden="1"/>
    </xf>
    <xf numFmtId="0" fontId="34" fillId="33" borderId="67" xfId="0" applyFont="1" applyFill="1" applyBorder="1" applyAlignment="1" applyProtection="1">
      <alignment horizontal="left" vertical="center" wrapText="1" indent="3"/>
      <protection hidden="1"/>
    </xf>
    <xf numFmtId="0" fontId="25" fillId="33" borderId="106" xfId="0" applyFont="1" applyFill="1" applyBorder="1" applyAlignment="1" applyProtection="1">
      <alignment horizontal="left" vertical="center" wrapText="1" indent="4"/>
      <protection hidden="1"/>
    </xf>
    <xf numFmtId="0" fontId="25" fillId="33" borderId="66" xfId="0" applyFont="1" applyFill="1" applyBorder="1" applyAlignment="1" applyProtection="1">
      <alignment horizontal="left" vertical="center" wrapText="1" indent="4"/>
      <protection hidden="1"/>
    </xf>
    <xf numFmtId="0" fontId="25" fillId="33" borderId="67" xfId="0" applyFont="1" applyFill="1" applyBorder="1" applyAlignment="1" applyProtection="1">
      <alignment horizontal="left" vertical="center" wrapText="1" indent="4"/>
      <protection hidden="1"/>
    </xf>
    <xf numFmtId="0" fontId="22" fillId="33" borderId="0" xfId="0" applyFont="1" applyFill="1" applyAlignment="1" applyProtection="1">
      <alignment horizontal="center"/>
      <protection hidden="1"/>
    </xf>
    <xf numFmtId="0" fontId="42" fillId="33" borderId="0" xfId="0" applyFont="1" applyFill="1" applyAlignment="1" applyProtection="1">
      <alignment horizontal="center" vertical="top"/>
      <protection hidden="1"/>
    </xf>
    <xf numFmtId="0" fontId="38" fillId="33" borderId="0" xfId="0" applyFont="1" applyFill="1" applyAlignment="1" applyProtection="1">
      <alignment horizontal="center" vertical="center"/>
      <protection hidden="1"/>
    </xf>
    <xf numFmtId="0" fontId="30"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41" fillId="35" borderId="12" xfId="0" applyFont="1" applyFill="1" applyBorder="1" applyAlignment="1" applyProtection="1">
      <alignment horizontal="center" vertical="top"/>
      <protection hidden="1"/>
    </xf>
    <xf numFmtId="0" fontId="41" fillId="35" borderId="16" xfId="0" applyFont="1" applyFill="1" applyBorder="1" applyAlignment="1" applyProtection="1">
      <alignment horizontal="center" vertical="top"/>
      <protection hidden="1"/>
    </xf>
    <xf numFmtId="0" fontId="41" fillId="35" borderId="13" xfId="0" applyFont="1" applyFill="1" applyBorder="1" applyAlignment="1" applyProtection="1">
      <alignment horizontal="center" vertical="top"/>
      <protection hidden="1"/>
    </xf>
    <xf numFmtId="0" fontId="26" fillId="33" borderId="106" xfId="0" applyFont="1" applyFill="1" applyBorder="1" applyAlignment="1" applyProtection="1">
      <alignment horizontal="left" vertical="center" wrapText="1" indent="3"/>
      <protection hidden="1"/>
    </xf>
    <xf numFmtId="0" fontId="26" fillId="33" borderId="66" xfId="0" applyFont="1" applyFill="1" applyBorder="1" applyAlignment="1" applyProtection="1">
      <alignment horizontal="left" vertical="center" wrapText="1" indent="3"/>
      <protection hidden="1"/>
    </xf>
    <xf numFmtId="0" fontId="26" fillId="33" borderId="67" xfId="0" applyFont="1" applyFill="1" applyBorder="1" applyAlignment="1" applyProtection="1">
      <alignment horizontal="left" vertical="center" wrapText="1" indent="3"/>
      <protection hidden="1"/>
    </xf>
    <xf numFmtId="0" fontId="34" fillId="53" borderId="0" xfId="0" applyFont="1" applyFill="1" applyBorder="1" applyAlignment="1" applyProtection="1">
      <alignment horizontal="left" vertical="center" wrapText="1" indent="1"/>
      <protection hidden="1"/>
    </xf>
    <xf numFmtId="0" fontId="63" fillId="42" borderId="21" xfId="0" applyFont="1" applyFill="1" applyBorder="1" applyAlignment="1" applyProtection="1">
      <alignment horizontal="left" vertical="center" wrapText="1"/>
      <protection hidden="1"/>
    </xf>
    <xf numFmtId="0" fontId="63" fillId="42" borderId="43" xfId="0" applyFont="1" applyFill="1" applyBorder="1" applyAlignment="1" applyProtection="1">
      <alignment horizontal="left" vertical="center" wrapText="1"/>
      <protection hidden="1"/>
    </xf>
    <xf numFmtId="0" fontId="63" fillId="42" borderId="23" xfId="0" applyFont="1" applyFill="1" applyBorder="1" applyAlignment="1" applyProtection="1">
      <alignment horizontal="left" vertical="center" wrapText="1"/>
      <protection hidden="1"/>
    </xf>
    <xf numFmtId="0" fontId="34" fillId="36" borderId="95" xfId="0" applyFont="1" applyFill="1" applyBorder="1" applyAlignment="1" applyProtection="1">
      <alignment horizontal="center" vertical="center" wrapText="1"/>
      <protection hidden="1"/>
    </xf>
    <xf numFmtId="0" fontId="34" fillId="36" borderId="79" xfId="0" applyFont="1" applyFill="1" applyBorder="1" applyAlignment="1" applyProtection="1">
      <alignment horizontal="center" vertical="center" wrapText="1"/>
      <protection hidden="1"/>
    </xf>
    <xf numFmtId="0" fontId="34" fillId="36" borderId="114" xfId="0" applyFont="1" applyFill="1" applyBorder="1" applyAlignment="1" applyProtection="1">
      <alignment horizontal="center" vertical="center" wrapText="1"/>
      <protection hidden="1"/>
    </xf>
    <xf numFmtId="0" fontId="58" fillId="35" borderId="21" xfId="0" applyFont="1" applyFill="1" applyBorder="1" applyAlignment="1" applyProtection="1">
      <alignment horizontal="left" vertical="center" wrapText="1"/>
      <protection hidden="1"/>
    </xf>
    <xf numFmtId="0" fontId="58" fillId="35" borderId="43" xfId="0" applyFont="1" applyFill="1" applyBorder="1" applyAlignment="1" applyProtection="1">
      <alignment horizontal="left" vertical="center" wrapText="1"/>
      <protection hidden="1"/>
    </xf>
    <xf numFmtId="0" fontId="58" fillId="35" borderId="23" xfId="0" applyFont="1" applyFill="1" applyBorder="1" applyAlignment="1" applyProtection="1">
      <alignment horizontal="left" vertical="center" wrapText="1"/>
      <protection hidden="1"/>
    </xf>
    <xf numFmtId="0" fontId="34" fillId="43" borderId="11" xfId="0" applyFont="1" applyFill="1" applyBorder="1" applyAlignment="1" applyProtection="1">
      <alignment horizontal="left" vertical="center" wrapText="1" indent="5"/>
      <protection hidden="1"/>
    </xf>
    <xf numFmtId="0" fontId="34" fillId="43" borderId="12" xfId="0" applyFont="1" applyFill="1" applyBorder="1" applyAlignment="1" applyProtection="1">
      <alignment horizontal="left" vertical="center" wrapText="1" indent="5"/>
      <protection hidden="1"/>
    </xf>
    <xf numFmtId="0" fontId="34" fillId="43" borderId="37" xfId="0" applyFont="1" applyFill="1" applyBorder="1" applyAlignment="1" applyProtection="1">
      <alignment horizontal="left" vertical="center" wrapText="1" indent="5"/>
      <protection hidden="1"/>
    </xf>
    <xf numFmtId="0" fontId="34" fillId="42" borderId="12" xfId="0" applyNumberFormat="1" applyFont="1" applyFill="1" applyBorder="1" applyAlignment="1" applyProtection="1">
      <alignment horizontal="left" vertical="center" wrapText="1"/>
      <protection hidden="1"/>
    </xf>
    <xf numFmtId="0" fontId="34" fillId="42" borderId="13" xfId="0" applyNumberFormat="1" applyFont="1" applyFill="1" applyBorder="1" applyAlignment="1" applyProtection="1">
      <alignment horizontal="left" vertical="center" wrapText="1"/>
      <protection hidden="1"/>
    </xf>
    <xf numFmtId="0" fontId="34" fillId="42" borderId="58" xfId="0" applyNumberFormat="1" applyFont="1" applyFill="1" applyBorder="1" applyAlignment="1" applyProtection="1">
      <alignment horizontal="left" vertical="center" wrapText="1"/>
      <protection hidden="1"/>
    </xf>
    <xf numFmtId="0" fontId="34" fillId="42" borderId="44" xfId="0" applyNumberFormat="1" applyFont="1" applyFill="1" applyBorder="1" applyAlignment="1" applyProtection="1">
      <alignment horizontal="left" vertical="center" wrapText="1"/>
      <protection hidden="1"/>
    </xf>
    <xf numFmtId="0" fontId="31" fillId="36" borderId="22" xfId="0" applyFont="1" applyFill="1" applyBorder="1" applyAlignment="1" applyProtection="1">
      <alignment horizontal="left" vertical="center" wrapText="1"/>
      <protection hidden="1"/>
    </xf>
    <xf numFmtId="0" fontId="31" fillId="36" borderId="115" xfId="0" applyFont="1" applyFill="1" applyBorder="1" applyAlignment="1" applyProtection="1">
      <alignment horizontal="left" vertical="center" wrapText="1"/>
      <protection hidden="1"/>
    </xf>
    <xf numFmtId="0" fontId="34" fillId="42" borderId="22" xfId="0" applyNumberFormat="1" applyFont="1" applyFill="1" applyBorder="1" applyAlignment="1" applyProtection="1">
      <alignment horizontal="left" vertical="center" wrapText="1"/>
      <protection hidden="1"/>
    </xf>
    <xf numFmtId="0" fontId="34" fillId="42" borderId="115" xfId="0" applyNumberFormat="1" applyFont="1" applyFill="1" applyBorder="1" applyAlignment="1" applyProtection="1">
      <alignment horizontal="left" vertical="center" wrapText="1"/>
      <protection hidden="1"/>
    </xf>
    <xf numFmtId="0" fontId="34" fillId="42" borderId="57" xfId="0" applyNumberFormat="1" applyFont="1" applyFill="1" applyBorder="1" applyAlignment="1" applyProtection="1">
      <alignment horizontal="left" vertical="center" wrapText="1"/>
      <protection hidden="1"/>
    </xf>
    <xf numFmtId="0" fontId="34" fillId="42" borderId="113" xfId="0" applyNumberFormat="1" applyFont="1" applyFill="1" applyBorder="1" applyAlignment="1" applyProtection="1">
      <alignment horizontal="left" vertical="center" wrapText="1"/>
      <protection hidden="1"/>
    </xf>
    <xf numFmtId="0" fontId="58" fillId="35" borderId="26" xfId="0" applyFont="1" applyFill="1" applyBorder="1" applyAlignment="1" applyProtection="1">
      <alignment horizontal="left" vertical="center" wrapText="1"/>
      <protection hidden="1"/>
    </xf>
    <xf numFmtId="0" fontId="58" fillId="35" borderId="27" xfId="0" applyFont="1" applyFill="1" applyBorder="1" applyAlignment="1" applyProtection="1">
      <alignment horizontal="left" vertical="center" wrapText="1"/>
      <protection hidden="1"/>
    </xf>
    <xf numFmtId="0" fontId="58" fillId="35" borderId="28" xfId="0" applyFont="1" applyFill="1" applyBorder="1" applyAlignment="1" applyProtection="1">
      <alignment horizontal="left" vertical="center" wrapText="1"/>
      <protection hidden="1"/>
    </xf>
    <xf numFmtId="0" fontId="63" fillId="43" borderId="75" xfId="0" applyFont="1" applyFill="1" applyBorder="1" applyAlignment="1" applyProtection="1">
      <alignment horizontal="left" vertical="center" wrapText="1" indent="4"/>
      <protection hidden="1"/>
    </xf>
    <xf numFmtId="0" fontId="63" fillId="43" borderId="15" xfId="0" applyFont="1" applyFill="1" applyBorder="1" applyAlignment="1" applyProtection="1">
      <alignment horizontal="left" vertical="center" wrapText="1" indent="4"/>
      <protection hidden="1"/>
    </xf>
    <xf numFmtId="0" fontId="63" fillId="43" borderId="76" xfId="0" applyFont="1" applyFill="1" applyBorder="1" applyAlignment="1" applyProtection="1">
      <alignment horizontal="left" vertical="center" wrapText="1" indent="4"/>
      <protection hidden="1"/>
    </xf>
    <xf numFmtId="0" fontId="63" fillId="52" borderId="75" xfId="0" applyFont="1" applyFill="1" applyBorder="1" applyAlignment="1" applyProtection="1">
      <alignment horizontal="left" vertical="center" wrapText="1" indent="4"/>
      <protection hidden="1"/>
    </xf>
    <xf numFmtId="0" fontId="63" fillId="52" borderId="15" xfId="0" applyFont="1" applyFill="1" applyBorder="1" applyAlignment="1" applyProtection="1">
      <alignment horizontal="left" vertical="center" wrapText="1" indent="4"/>
      <protection hidden="1"/>
    </xf>
    <xf numFmtId="0" fontId="63" fillId="52" borderId="76" xfId="0" applyFont="1" applyFill="1" applyBorder="1" applyAlignment="1" applyProtection="1">
      <alignment horizontal="left" vertical="center" wrapText="1" indent="4"/>
      <protection hidden="1"/>
    </xf>
    <xf numFmtId="0" fontId="31" fillId="43" borderId="96" xfId="0" applyFont="1" applyFill="1" applyBorder="1" applyAlignment="1" applyProtection="1">
      <alignment horizontal="left" vertical="center" wrapText="1" indent="3"/>
      <protection hidden="1"/>
    </xf>
    <xf numFmtId="0" fontId="31" fillId="43" borderId="11" xfId="0" applyFont="1" applyFill="1" applyBorder="1" applyAlignment="1" applyProtection="1">
      <alignment horizontal="left" vertical="center" wrapText="1" indent="3"/>
      <protection hidden="1"/>
    </xf>
    <xf numFmtId="0" fontId="31" fillId="43" borderId="12" xfId="0" applyFont="1" applyFill="1" applyBorder="1" applyAlignment="1" applyProtection="1">
      <alignment horizontal="left" vertical="center" wrapText="1" indent="3"/>
      <protection hidden="1"/>
    </xf>
    <xf numFmtId="0" fontId="31" fillId="43" borderId="37" xfId="0" applyFont="1" applyFill="1" applyBorder="1" applyAlignment="1" applyProtection="1">
      <alignment horizontal="left" vertical="center" wrapText="1" indent="3"/>
      <protection hidden="1"/>
    </xf>
    <xf numFmtId="0" fontId="31" fillId="52" borderId="33" xfId="0" applyFont="1" applyFill="1" applyBorder="1" applyAlignment="1" applyProtection="1">
      <alignment horizontal="left" vertical="center" wrapText="1" indent="3"/>
      <protection hidden="1"/>
    </xf>
    <xf numFmtId="0" fontId="31" fillId="52" borderId="56" xfId="0" applyFont="1" applyFill="1" applyBorder="1" applyAlignment="1" applyProtection="1">
      <alignment horizontal="left" vertical="center" wrapText="1" indent="3"/>
      <protection hidden="1"/>
    </xf>
    <xf numFmtId="0" fontId="31" fillId="52" borderId="48" xfId="0" applyFont="1" applyFill="1" applyBorder="1" applyAlignment="1" applyProtection="1">
      <alignment horizontal="left" vertical="center" wrapText="1" indent="3"/>
      <protection hidden="1"/>
    </xf>
    <xf numFmtId="0" fontId="31" fillId="52" borderId="108" xfId="0" applyFont="1" applyFill="1" applyBorder="1" applyAlignment="1" applyProtection="1">
      <alignment horizontal="left" vertical="center" wrapText="1" indent="3"/>
      <protection hidden="1"/>
    </xf>
    <xf numFmtId="0" fontId="31" fillId="36" borderId="95" xfId="0" applyFont="1" applyFill="1" applyBorder="1" applyAlignment="1" applyProtection="1">
      <alignment horizontal="center" vertical="center" textRotation="90" wrapText="1"/>
      <protection hidden="1"/>
    </xf>
    <xf numFmtId="0" fontId="31" fillId="36" borderId="79" xfId="0" applyFont="1" applyFill="1" applyBorder="1" applyAlignment="1" applyProtection="1">
      <alignment horizontal="center" vertical="center" textRotation="90" wrapText="1"/>
      <protection hidden="1"/>
    </xf>
    <xf numFmtId="0" fontId="31" fillId="36" borderId="114" xfId="0" applyFont="1" applyFill="1" applyBorder="1" applyAlignment="1" applyProtection="1">
      <alignment horizontal="center" vertical="center" textRotation="90" wrapText="1"/>
      <protection hidden="1"/>
    </xf>
    <xf numFmtId="0" fontId="66" fillId="50" borderId="26" xfId="0" applyFont="1" applyFill="1" applyBorder="1" applyAlignment="1" applyProtection="1">
      <alignment horizontal="center" vertical="center" wrapText="1"/>
      <protection hidden="1"/>
    </xf>
    <xf numFmtId="0" fontId="66" fillId="50" borderId="28" xfId="0" applyFont="1" applyFill="1" applyBorder="1" applyAlignment="1" applyProtection="1">
      <alignment horizontal="center" vertical="center" wrapText="1"/>
      <protection hidden="1"/>
    </xf>
    <xf numFmtId="0" fontId="66" fillId="50" borderId="35" xfId="0" applyFont="1" applyFill="1" applyBorder="1" applyAlignment="1" applyProtection="1">
      <alignment horizontal="center" vertical="center" wrapText="1"/>
      <protection hidden="1"/>
    </xf>
    <xf numFmtId="0" fontId="66" fillId="50" borderId="36" xfId="0" applyFont="1" applyFill="1" applyBorder="1" applyAlignment="1" applyProtection="1">
      <alignment horizontal="center" vertical="center" wrapText="1"/>
      <protection hidden="1"/>
    </xf>
    <xf numFmtId="0" fontId="66" fillId="50" borderId="29" xfId="0" applyFont="1" applyFill="1" applyBorder="1" applyAlignment="1" applyProtection="1">
      <alignment horizontal="center" vertical="center" wrapText="1"/>
      <protection hidden="1"/>
    </xf>
    <xf numFmtId="0" fontId="66" fillId="50" borderId="40"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left" vertical="center" wrapText="1" indent="1"/>
      <protection hidden="1"/>
    </xf>
    <xf numFmtId="0" fontId="31" fillId="36" borderId="31" xfId="0" applyFont="1" applyFill="1" applyBorder="1" applyAlignment="1" applyProtection="1">
      <alignment horizontal="left" vertical="center" wrapText="1" indent="1"/>
      <protection hidden="1"/>
    </xf>
    <xf numFmtId="0" fontId="31" fillId="36" borderId="58" xfId="0" applyFont="1" applyFill="1" applyBorder="1" applyAlignment="1" applyProtection="1">
      <alignment horizontal="left" vertical="center" wrapText="1" indent="1"/>
      <protection hidden="1"/>
    </xf>
    <xf numFmtId="0" fontId="31" fillId="36" borderId="32" xfId="0" applyFont="1" applyFill="1" applyBorder="1" applyAlignment="1" applyProtection="1">
      <alignment horizontal="left" vertical="center" wrapText="1" indent="1"/>
      <protection hidden="1"/>
    </xf>
    <xf numFmtId="0" fontId="34" fillId="52" borderId="56" xfId="0" applyFont="1" applyFill="1" applyBorder="1" applyAlignment="1" applyProtection="1">
      <alignment horizontal="left" vertical="center" wrapText="1" indent="5"/>
      <protection hidden="1"/>
    </xf>
    <xf numFmtId="0" fontId="34" fillId="52" borderId="57" xfId="0" applyFont="1" applyFill="1" applyBorder="1" applyAlignment="1" applyProtection="1">
      <alignment horizontal="left" vertical="center" wrapText="1" indent="5"/>
      <protection hidden="1"/>
    </xf>
    <xf numFmtId="0" fontId="34" fillId="52" borderId="34" xfId="0" applyFont="1" applyFill="1" applyBorder="1" applyAlignment="1" applyProtection="1">
      <alignment horizontal="left" vertical="center" wrapText="1" indent="5"/>
      <protection hidden="1"/>
    </xf>
    <xf numFmtId="0" fontId="34" fillId="52" borderId="11" xfId="0" applyFont="1" applyFill="1" applyBorder="1" applyAlignment="1" applyProtection="1">
      <alignment horizontal="left" vertical="center" wrapText="1" indent="5"/>
      <protection hidden="1"/>
    </xf>
    <xf numFmtId="0" fontId="34" fillId="52" borderId="12" xfId="0" applyFont="1" applyFill="1" applyBorder="1" applyAlignment="1" applyProtection="1">
      <alignment horizontal="left" vertical="center" wrapText="1" indent="5"/>
      <protection hidden="1"/>
    </xf>
    <xf numFmtId="0" fontId="34" fillId="52" borderId="37" xfId="0" applyFont="1" applyFill="1" applyBorder="1" applyAlignment="1" applyProtection="1">
      <alignment horizontal="left" vertical="center" wrapText="1" indent="5"/>
      <protection hidden="1"/>
    </xf>
    <xf numFmtId="0" fontId="34" fillId="43" borderId="56" xfId="0" applyFont="1" applyFill="1" applyBorder="1" applyAlignment="1" applyProtection="1">
      <alignment horizontal="left" vertical="center" wrapText="1" indent="5"/>
      <protection hidden="1"/>
    </xf>
    <xf numFmtId="0" fontId="34" fillId="43" borderId="57" xfId="0" applyFont="1" applyFill="1" applyBorder="1" applyAlignment="1" applyProtection="1">
      <alignment horizontal="left" vertical="center" wrapText="1" indent="5"/>
      <protection hidden="1"/>
    </xf>
    <xf numFmtId="0" fontId="34" fillId="43" borderId="34" xfId="0" applyFont="1" applyFill="1" applyBorder="1" applyAlignment="1" applyProtection="1">
      <alignment horizontal="left" vertical="center" wrapText="1" indent="5"/>
      <protection hidden="1"/>
    </xf>
    <xf numFmtId="164" fontId="26" fillId="38" borderId="43" xfId="0" applyNumberFormat="1" applyFont="1" applyFill="1" applyBorder="1" applyAlignment="1" applyProtection="1">
      <alignment horizontal="center" vertical="center"/>
      <protection hidden="1"/>
    </xf>
    <xf numFmtId="0" fontId="25" fillId="37" borderId="13" xfId="0" applyFont="1" applyFill="1" applyBorder="1" applyAlignment="1" applyProtection="1">
      <alignment horizontal="left" vertical="center" wrapText="1"/>
      <protection hidden="1"/>
    </xf>
    <xf numFmtId="0" fontId="25" fillId="37" borderId="11" xfId="0" applyFont="1" applyFill="1" applyBorder="1" applyAlignment="1" applyProtection="1">
      <alignment horizontal="left" vertical="center" wrapText="1"/>
      <protection hidden="1"/>
    </xf>
    <xf numFmtId="0" fontId="25" fillId="37" borderId="37" xfId="0" applyFont="1" applyFill="1" applyBorder="1" applyAlignment="1" applyProtection="1">
      <alignment horizontal="left" vertical="center" wrapText="1"/>
      <protection hidden="1"/>
    </xf>
    <xf numFmtId="0" fontId="25" fillId="37" borderId="96" xfId="0" applyFont="1" applyFill="1" applyBorder="1" applyAlignment="1" applyProtection="1">
      <alignment horizontal="left" vertical="center" wrapText="1"/>
      <protection hidden="1"/>
    </xf>
    <xf numFmtId="0" fontId="25" fillId="43" borderId="13" xfId="0" applyFont="1" applyFill="1" applyBorder="1" applyAlignment="1" applyProtection="1">
      <alignment horizontal="left" vertical="center" wrapText="1"/>
      <protection hidden="1"/>
    </xf>
    <xf numFmtId="0" fontId="25" fillId="43" borderId="11" xfId="0" applyFont="1" applyFill="1" applyBorder="1" applyAlignment="1" applyProtection="1">
      <alignment horizontal="left" vertical="center" wrapText="1"/>
      <protection hidden="1"/>
    </xf>
    <xf numFmtId="0" fontId="25" fillId="43" borderId="37" xfId="0" applyFont="1" applyFill="1" applyBorder="1" applyAlignment="1" applyProtection="1">
      <alignment horizontal="left" vertical="center" wrapText="1"/>
      <protection hidden="1"/>
    </xf>
    <xf numFmtId="0" fontId="25" fillId="37" borderId="13" xfId="0" applyFont="1" applyFill="1" applyBorder="1" applyAlignment="1" applyProtection="1">
      <alignment vertical="top" wrapText="1"/>
      <protection hidden="1"/>
    </xf>
    <xf numFmtId="0" fontId="25" fillId="37" borderId="11" xfId="0" applyFont="1" applyFill="1" applyBorder="1" applyAlignment="1" applyProtection="1">
      <alignment vertical="top" wrapText="1"/>
      <protection hidden="1"/>
    </xf>
    <xf numFmtId="0" fontId="25" fillId="37" borderId="37" xfId="0" applyFont="1" applyFill="1" applyBorder="1" applyAlignment="1" applyProtection="1">
      <alignment vertical="top" wrapText="1"/>
      <protection hidden="1"/>
    </xf>
    <xf numFmtId="0" fontId="25" fillId="37" borderId="96" xfId="0" applyFont="1" applyFill="1" applyBorder="1" applyAlignment="1" applyProtection="1">
      <alignment horizontal="left" vertical="top" wrapText="1"/>
      <protection hidden="1"/>
    </xf>
    <xf numFmtId="0" fontId="25" fillId="37" borderId="11" xfId="0" applyFont="1" applyFill="1" applyBorder="1" applyAlignment="1" applyProtection="1">
      <alignment horizontal="left" vertical="top" wrapText="1"/>
      <protection hidden="1"/>
    </xf>
    <xf numFmtId="0" fontId="35" fillId="38" borderId="21" xfId="0" applyFont="1" applyFill="1" applyBorder="1" applyAlignment="1" applyProtection="1">
      <alignment vertical="center"/>
      <protection hidden="1"/>
    </xf>
    <xf numFmtId="0" fontId="35" fillId="38" borderId="43" xfId="0" applyFont="1" applyFill="1" applyBorder="1" applyAlignment="1" applyProtection="1">
      <alignment vertical="center"/>
      <protection hidden="1"/>
    </xf>
    <xf numFmtId="0" fontId="25" fillId="37" borderId="59" xfId="0" applyFont="1" applyFill="1" applyBorder="1" applyAlignment="1" applyProtection="1">
      <alignment horizontal="left" vertical="center" wrapText="1"/>
      <protection hidden="1"/>
    </xf>
    <xf numFmtId="0" fontId="25" fillId="37" borderId="64" xfId="0" applyFont="1" applyFill="1" applyBorder="1" applyAlignment="1" applyProtection="1">
      <alignment horizontal="left" vertical="center" wrapText="1"/>
      <protection hidden="1"/>
    </xf>
    <xf numFmtId="0" fontId="25" fillId="37" borderId="60" xfId="0" applyFont="1" applyFill="1" applyBorder="1" applyAlignment="1" applyProtection="1">
      <alignment horizontal="left" vertical="center" wrapText="1"/>
      <protection hidden="1"/>
    </xf>
    <xf numFmtId="0" fontId="25" fillId="37" borderId="44" xfId="0" applyFont="1" applyFill="1" applyBorder="1" applyAlignment="1" applyProtection="1">
      <alignment horizontal="left" vertical="center" wrapText="1"/>
      <protection hidden="1"/>
    </xf>
    <xf numFmtId="0" fontId="32" fillId="37" borderId="81" xfId="42" applyNumberFormat="1" applyFont="1" applyFill="1" applyBorder="1" applyAlignment="1" applyProtection="1">
      <alignment horizontal="center" textRotation="90" wrapText="1"/>
      <protection hidden="1"/>
    </xf>
    <xf numFmtId="0" fontId="32" fillId="37" borderId="42" xfId="42" applyNumberFormat="1" applyFont="1" applyFill="1" applyBorder="1" applyAlignment="1" applyProtection="1">
      <alignment horizontal="center" textRotation="90" wrapText="1"/>
      <protection hidden="1"/>
    </xf>
    <xf numFmtId="0" fontId="32" fillId="37" borderId="91" xfId="42" applyNumberFormat="1" applyFont="1" applyFill="1" applyBorder="1" applyAlignment="1" applyProtection="1">
      <alignment horizontal="center" textRotation="90" wrapText="1"/>
      <protection hidden="1"/>
    </xf>
    <xf numFmtId="0" fontId="32" fillId="37" borderId="92" xfId="42" applyNumberFormat="1" applyFont="1" applyFill="1" applyBorder="1" applyAlignment="1" applyProtection="1">
      <alignment horizontal="center" textRotation="90" wrapText="1"/>
      <protection hidden="1"/>
    </xf>
    <xf numFmtId="0" fontId="27" fillId="37" borderId="89" xfId="0" applyNumberFormat="1" applyFont="1" applyFill="1" applyBorder="1" applyAlignment="1" applyProtection="1">
      <alignment horizontal="center" textRotation="90"/>
      <protection hidden="1"/>
    </xf>
    <xf numFmtId="0" fontId="27" fillId="37" borderId="90" xfId="0" applyNumberFormat="1" applyFont="1" applyFill="1" applyBorder="1" applyAlignment="1" applyProtection="1">
      <alignment horizontal="center" textRotation="90"/>
      <protection hidden="1"/>
    </xf>
    <xf numFmtId="0" fontId="33" fillId="37" borderId="35" xfId="0" applyFont="1" applyFill="1" applyBorder="1" applyAlignment="1" applyProtection="1">
      <alignment horizontal="center" vertical="top" wrapText="1"/>
      <protection hidden="1"/>
    </xf>
    <xf numFmtId="0" fontId="33" fillId="37" borderId="0" xfId="0" applyFont="1" applyFill="1" applyBorder="1" applyAlignment="1" applyProtection="1">
      <alignment horizontal="center" vertical="top" wrapText="1"/>
      <protection hidden="1"/>
    </xf>
    <xf numFmtId="0" fontId="33" fillId="37" borderId="36" xfId="0" applyFont="1" applyFill="1" applyBorder="1" applyAlignment="1" applyProtection="1">
      <alignment horizontal="center" vertical="top" wrapText="1"/>
      <protection hidden="1"/>
    </xf>
    <xf numFmtId="0" fontId="29" fillId="37" borderId="26" xfId="0" applyFont="1" applyFill="1" applyBorder="1" applyAlignment="1" applyProtection="1">
      <alignment horizontal="center" vertical="center" wrapText="1"/>
      <protection hidden="1"/>
    </xf>
    <xf numFmtId="0" fontId="29" fillId="37" borderId="27" xfId="0" applyFont="1" applyFill="1" applyBorder="1" applyAlignment="1" applyProtection="1">
      <alignment horizontal="center" vertical="center" wrapText="1"/>
      <protection hidden="1"/>
    </xf>
    <xf numFmtId="0" fontId="29" fillId="37" borderId="28" xfId="0" applyFont="1" applyFill="1" applyBorder="1" applyAlignment="1" applyProtection="1">
      <alignment horizontal="center" vertical="center" wrapText="1"/>
      <protection hidden="1"/>
    </xf>
    <xf numFmtId="0" fontId="29" fillId="37" borderId="35" xfId="0" applyFont="1" applyFill="1" applyBorder="1" applyAlignment="1" applyProtection="1">
      <alignment horizontal="center" vertical="center" wrapText="1"/>
      <protection hidden="1"/>
    </xf>
    <xf numFmtId="0" fontId="29" fillId="37" borderId="0" xfId="0" applyFont="1" applyFill="1" applyBorder="1" applyAlignment="1" applyProtection="1">
      <alignment horizontal="center" vertical="center" wrapText="1"/>
      <protection hidden="1"/>
    </xf>
    <xf numFmtId="0" fontId="29" fillId="37" borderId="36" xfId="0" applyFont="1" applyFill="1" applyBorder="1" applyAlignment="1" applyProtection="1">
      <alignment horizontal="center" vertical="center" wrapText="1"/>
      <protection hidden="1"/>
    </xf>
    <xf numFmtId="0" fontId="29" fillId="37" borderId="29" xfId="0" applyFont="1" applyFill="1" applyBorder="1" applyAlignment="1" applyProtection="1">
      <alignment horizontal="center" vertical="center" wrapText="1"/>
      <protection hidden="1"/>
    </xf>
    <xf numFmtId="0" fontId="29" fillId="37" borderId="25" xfId="0" applyFont="1" applyFill="1" applyBorder="1" applyAlignment="1" applyProtection="1">
      <alignment horizontal="center" vertical="center" wrapText="1"/>
      <protection hidden="1"/>
    </xf>
    <xf numFmtId="0" fontId="29" fillId="37" borderId="40" xfId="0" applyFont="1" applyFill="1" applyBorder="1" applyAlignment="1" applyProtection="1">
      <alignment horizontal="center" vertical="center" wrapText="1"/>
      <protection hidden="1"/>
    </xf>
    <xf numFmtId="3" fontId="36" fillId="37" borderId="24" xfId="0" applyNumberFormat="1" applyFont="1" applyFill="1" applyBorder="1" applyAlignment="1" applyProtection="1">
      <alignment horizontal="center" vertical="center" wrapText="1"/>
      <protection hidden="1"/>
    </xf>
    <xf numFmtId="3" fontId="36" fillId="37" borderId="41" xfId="0" applyNumberFormat="1" applyFont="1" applyFill="1" applyBorder="1" applyAlignment="1" applyProtection="1">
      <alignment horizontal="center" vertical="center" wrapText="1"/>
      <protection hidden="1"/>
    </xf>
    <xf numFmtId="3" fontId="36" fillId="37" borderId="52" xfId="0" applyNumberFormat="1" applyFont="1" applyFill="1" applyBorder="1" applyAlignment="1" applyProtection="1">
      <alignment horizontal="center" vertical="center" wrapText="1"/>
      <protection hidden="1"/>
    </xf>
    <xf numFmtId="0" fontId="36" fillId="37" borderId="24" xfId="0" applyFont="1" applyFill="1" applyBorder="1" applyAlignment="1" applyProtection="1">
      <alignment horizontal="center" vertical="center" wrapText="1"/>
      <protection hidden="1"/>
    </xf>
    <xf numFmtId="0" fontId="36" fillId="37" borderId="41" xfId="0" applyFont="1" applyFill="1" applyBorder="1" applyAlignment="1" applyProtection="1">
      <alignment horizontal="center" vertical="center" wrapText="1"/>
      <protection hidden="1"/>
    </xf>
    <xf numFmtId="0" fontId="36" fillId="37" borderId="52" xfId="0" applyFont="1" applyFill="1" applyBorder="1" applyAlignment="1" applyProtection="1">
      <alignment horizontal="center" vertical="center" wrapText="1"/>
      <protection hidden="1"/>
    </xf>
    <xf numFmtId="0" fontId="47" fillId="37" borderId="24" xfId="42" applyNumberFormat="1" applyFont="1" applyFill="1" applyBorder="1" applyAlignment="1" applyProtection="1">
      <alignment horizontal="center" vertical="center" wrapText="1"/>
      <protection hidden="1"/>
    </xf>
    <xf numFmtId="0" fontId="47" fillId="37" borderId="41" xfId="42" applyNumberFormat="1" applyFont="1" applyFill="1" applyBorder="1" applyAlignment="1" applyProtection="1">
      <alignment horizontal="center" vertical="center" wrapText="1"/>
      <protection hidden="1"/>
    </xf>
    <xf numFmtId="0" fontId="47" fillId="37" borderId="52" xfId="42" applyNumberFormat="1" applyFont="1" applyFill="1" applyBorder="1" applyAlignment="1" applyProtection="1">
      <alignment horizontal="center" vertical="center" wrapText="1"/>
      <protection hidden="1"/>
    </xf>
    <xf numFmtId="0" fontId="39" fillId="37" borderId="38" xfId="0" applyFont="1" applyFill="1" applyBorder="1" applyAlignment="1" applyProtection="1">
      <alignment horizontal="center" vertical="center"/>
      <protection hidden="1"/>
    </xf>
    <xf numFmtId="0" fontId="39" fillId="37" borderId="16" xfId="0" applyFont="1" applyFill="1" applyBorder="1" applyAlignment="1" applyProtection="1">
      <alignment horizontal="center" vertical="center"/>
      <protection hidden="1"/>
    </xf>
    <xf numFmtId="0" fontId="39" fillId="37" borderId="19" xfId="0" applyFont="1" applyFill="1" applyBorder="1" applyAlignment="1" applyProtection="1">
      <alignment horizontal="center" vertical="center"/>
      <protection hidden="1"/>
    </xf>
    <xf numFmtId="0" fontId="39" fillId="37" borderId="87" xfId="0" applyFont="1" applyFill="1" applyBorder="1" applyAlignment="1" applyProtection="1">
      <alignment horizontal="center" vertical="center"/>
      <protection hidden="1"/>
    </xf>
    <xf numFmtId="0" fontId="32" fillId="37" borderId="101" xfId="0" applyNumberFormat="1" applyFont="1" applyFill="1" applyBorder="1" applyAlignment="1" applyProtection="1">
      <alignment horizontal="center" textRotation="90" wrapText="1"/>
      <protection hidden="1"/>
    </xf>
    <xf numFmtId="0" fontId="32" fillId="37" borderId="47" xfId="0" applyNumberFormat="1" applyFont="1" applyFill="1" applyBorder="1" applyAlignment="1" applyProtection="1">
      <alignment horizontal="center" textRotation="90" wrapText="1"/>
      <protection hidden="1"/>
    </xf>
    <xf numFmtId="0" fontId="32" fillId="37" borderId="88" xfId="42" applyNumberFormat="1" applyFont="1" applyFill="1" applyBorder="1" applyAlignment="1" applyProtection="1">
      <alignment horizontal="center" textRotation="90" wrapText="1"/>
      <protection hidden="1"/>
    </xf>
    <xf numFmtId="0" fontId="32" fillId="37" borderId="49" xfId="42" applyNumberFormat="1" applyFont="1" applyFill="1" applyBorder="1" applyAlignment="1" applyProtection="1">
      <alignment horizontal="center" textRotation="90" wrapText="1"/>
      <protection hidden="1"/>
    </xf>
    <xf numFmtId="0" fontId="32" fillId="37" borderId="95" xfId="0" applyNumberFormat="1" applyFont="1" applyFill="1" applyBorder="1" applyAlignment="1" applyProtection="1">
      <alignment horizontal="center" textRotation="90" wrapText="1"/>
      <protection hidden="1"/>
    </xf>
    <xf numFmtId="0" fontId="32" fillId="37" borderId="79" xfId="0" applyNumberFormat="1" applyFont="1" applyFill="1" applyBorder="1" applyAlignment="1" applyProtection="1">
      <alignment horizontal="center" textRotation="90" wrapText="1"/>
      <protection hidden="1"/>
    </xf>
    <xf numFmtId="0" fontId="31" fillId="43" borderId="21"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vertical="center"/>
      <protection hidden="1"/>
    </xf>
    <xf numFmtId="0" fontId="31" fillId="43" borderId="43" xfId="0" applyFont="1" applyFill="1" applyBorder="1" applyAlignment="1" applyProtection="1">
      <alignment horizontal="center" wrapText="1"/>
      <protection hidden="1"/>
    </xf>
    <xf numFmtId="0" fontId="31" fillId="43" borderId="23" xfId="0" applyFont="1" applyFill="1" applyBorder="1" applyAlignment="1" applyProtection="1">
      <alignment horizontal="center" wrapText="1"/>
      <protection hidden="1"/>
    </xf>
    <xf numFmtId="0" fontId="47" fillId="37" borderId="45" xfId="42" applyNumberFormat="1" applyFont="1" applyFill="1" applyBorder="1" applyAlignment="1" applyProtection="1">
      <alignment horizontal="center" vertical="center" wrapText="1"/>
      <protection hidden="1"/>
    </xf>
    <xf numFmtId="0" fontId="47" fillId="37" borderId="46" xfId="42" applyNumberFormat="1" applyFont="1" applyFill="1" applyBorder="1" applyAlignment="1" applyProtection="1">
      <alignment horizontal="center" vertical="center" wrapText="1"/>
      <protection hidden="1"/>
    </xf>
    <xf numFmtId="0" fontId="47" fillId="37" borderId="110" xfId="42" applyNumberFormat="1" applyFont="1" applyFill="1" applyBorder="1" applyAlignment="1" applyProtection="1">
      <alignment horizontal="center" vertical="center" wrapText="1"/>
      <protection hidden="1"/>
    </xf>
    <xf numFmtId="0" fontId="26" fillId="38" borderId="21" xfId="0" applyNumberFormat="1" applyFont="1" applyFill="1" applyBorder="1" applyAlignment="1" applyProtection="1">
      <alignment horizontal="center" vertical="center"/>
      <protection hidden="1"/>
    </xf>
    <xf numFmtId="0" fontId="26" fillId="38" borderId="23" xfId="0" applyNumberFormat="1" applyFont="1" applyFill="1" applyBorder="1" applyAlignment="1" applyProtection="1">
      <alignment horizontal="center" vertical="center"/>
      <protection hidden="1"/>
    </xf>
    <xf numFmtId="164" fontId="26" fillId="38" borderId="21" xfId="0" applyNumberFormat="1" applyFont="1" applyFill="1" applyBorder="1" applyAlignment="1" applyProtection="1">
      <alignment horizontal="center" vertical="center"/>
      <protection hidden="1"/>
    </xf>
    <xf numFmtId="164" fontId="26" fillId="38" borderId="23" xfId="0" applyNumberFormat="1" applyFont="1" applyFill="1" applyBorder="1" applyAlignment="1" applyProtection="1">
      <alignment horizontal="center" vertical="center"/>
      <protection hidden="1"/>
    </xf>
    <xf numFmtId="0" fontId="26" fillId="38" borderId="26" xfId="0" applyNumberFormat="1" applyFont="1" applyFill="1" applyBorder="1" applyAlignment="1" applyProtection="1">
      <alignment horizontal="center" vertical="center"/>
      <protection hidden="1"/>
    </xf>
    <xf numFmtId="0" fontId="26" fillId="38" borderId="28" xfId="0" applyNumberFormat="1" applyFont="1" applyFill="1" applyBorder="1" applyAlignment="1" applyProtection="1">
      <alignment horizontal="center" vertical="center"/>
      <protection hidden="1"/>
    </xf>
    <xf numFmtId="164" fontId="26" fillId="38" borderId="26" xfId="0" applyNumberFormat="1" applyFont="1" applyFill="1" applyBorder="1" applyAlignment="1" applyProtection="1">
      <alignment horizontal="center" vertical="center"/>
      <protection hidden="1"/>
    </xf>
    <xf numFmtId="164" fontId="26" fillId="38" borderId="28" xfId="0" applyNumberFormat="1" applyFont="1" applyFill="1" applyBorder="1" applyAlignment="1" applyProtection="1">
      <alignment horizontal="center" vertical="center"/>
      <protection hidden="1"/>
    </xf>
    <xf numFmtId="3" fontId="36" fillId="37" borderId="45" xfId="0" applyNumberFormat="1" applyFont="1" applyFill="1" applyBorder="1" applyAlignment="1" applyProtection="1">
      <alignment horizontal="center" vertical="center" wrapText="1"/>
      <protection hidden="1"/>
    </xf>
    <xf numFmtId="3" fontId="36" fillId="37" borderId="46" xfId="0" applyNumberFormat="1" applyFont="1" applyFill="1" applyBorder="1" applyAlignment="1" applyProtection="1">
      <alignment horizontal="center" vertical="center" wrapText="1"/>
      <protection hidden="1"/>
    </xf>
    <xf numFmtId="3" fontId="36" fillId="37" borderId="110" xfId="0" applyNumberFormat="1" applyFont="1" applyFill="1" applyBorder="1" applyAlignment="1" applyProtection="1">
      <alignment horizontal="center" vertical="center" wrapText="1"/>
      <protection hidden="1"/>
    </xf>
    <xf numFmtId="0" fontId="36" fillId="37" borderId="45" xfId="0" applyFont="1" applyFill="1" applyBorder="1" applyAlignment="1" applyProtection="1">
      <alignment horizontal="center" vertical="center" wrapText="1"/>
      <protection hidden="1"/>
    </xf>
    <xf numFmtId="0" fontId="36" fillId="37" borderId="46" xfId="0" applyFont="1" applyFill="1" applyBorder="1" applyAlignment="1" applyProtection="1">
      <alignment horizontal="center" vertical="center" wrapText="1"/>
      <protection hidden="1"/>
    </xf>
    <xf numFmtId="0" fontId="36" fillId="37" borderId="110" xfId="0" applyFont="1" applyFill="1" applyBorder="1" applyAlignment="1" applyProtection="1">
      <alignment horizontal="center" vertical="center" wrapText="1"/>
      <protection hidden="1"/>
    </xf>
    <xf numFmtId="0" fontId="56" fillId="38" borderId="97" xfId="0" applyFont="1" applyFill="1" applyBorder="1" applyAlignment="1" applyProtection="1">
      <alignment horizontal="center" vertical="center" wrapText="1"/>
      <protection hidden="1"/>
    </xf>
    <xf numFmtId="0" fontId="56" fillId="38" borderId="51" xfId="0" applyFont="1" applyFill="1" applyBorder="1" applyAlignment="1" applyProtection="1">
      <alignment horizontal="center" vertical="center" wrapText="1"/>
      <protection hidden="1"/>
    </xf>
    <xf numFmtId="0" fontId="56" fillId="38" borderId="111" xfId="0" applyFont="1" applyFill="1" applyBorder="1" applyAlignment="1" applyProtection="1">
      <alignment horizontal="center" vertical="center" wrapText="1"/>
      <protection hidden="1"/>
    </xf>
    <xf numFmtId="0" fontId="31" fillId="43" borderId="43" xfId="0" applyFont="1" applyFill="1" applyBorder="1" applyAlignment="1" applyProtection="1">
      <alignment horizontal="center" vertical="center" wrapText="1"/>
      <protection hidden="1"/>
    </xf>
    <xf numFmtId="0" fontId="31" fillId="43" borderId="23" xfId="0" applyFont="1" applyFill="1" applyBorder="1" applyAlignment="1" applyProtection="1">
      <alignment horizontal="center" vertical="center" wrapText="1"/>
      <protection hidden="1"/>
    </xf>
    <xf numFmtId="0" fontId="33" fillId="36" borderId="35" xfId="0" applyFont="1" applyFill="1" applyBorder="1" applyAlignment="1" applyProtection="1">
      <alignment horizontal="center" vertical="top" wrapText="1"/>
      <protection hidden="1"/>
    </xf>
    <xf numFmtId="0" fontId="33" fillId="36" borderId="0" xfId="0" applyFont="1" applyFill="1" applyBorder="1" applyAlignment="1" applyProtection="1">
      <alignment horizontal="center" vertical="top" wrapText="1"/>
      <protection hidden="1"/>
    </xf>
    <xf numFmtId="0" fontId="33" fillId="36" borderId="36" xfId="0" applyFont="1" applyFill="1" applyBorder="1" applyAlignment="1" applyProtection="1">
      <alignment horizontal="center" vertical="top" wrapText="1"/>
      <protection hidden="1"/>
    </xf>
    <xf numFmtId="0" fontId="35" fillId="35" borderId="21" xfId="0" applyFont="1" applyFill="1" applyBorder="1" applyAlignment="1" applyProtection="1">
      <alignment vertical="center"/>
      <protection hidden="1"/>
    </xf>
    <xf numFmtId="0" fontId="35" fillId="35" borderId="27" xfId="0" applyFont="1" applyFill="1" applyBorder="1" applyAlignment="1" applyProtection="1">
      <alignment vertical="center"/>
      <protection hidden="1"/>
    </xf>
    <xf numFmtId="0" fontId="35" fillId="35" borderId="43" xfId="0" applyFont="1" applyFill="1" applyBorder="1" applyAlignment="1" applyProtection="1">
      <alignment vertical="center"/>
      <protection hidden="1"/>
    </xf>
    <xf numFmtId="164" fontId="26" fillId="35" borderId="43" xfId="0" applyNumberFormat="1" applyFont="1" applyFill="1" applyBorder="1" applyAlignment="1" applyProtection="1">
      <alignment horizontal="center" vertical="center"/>
      <protection hidden="1"/>
    </xf>
    <xf numFmtId="0" fontId="47" fillId="36" borderId="24" xfId="42" applyNumberFormat="1" applyFont="1" applyFill="1" applyBorder="1" applyAlignment="1" applyProtection="1">
      <alignment horizontal="center" vertical="center" wrapText="1"/>
      <protection hidden="1"/>
    </xf>
    <xf numFmtId="0" fontId="47" fillId="36" borderId="41" xfId="42" applyNumberFormat="1" applyFont="1" applyFill="1" applyBorder="1" applyAlignment="1" applyProtection="1">
      <alignment horizontal="center" vertical="center" wrapText="1"/>
      <protection hidden="1"/>
    </xf>
    <xf numFmtId="0" fontId="47" fillId="36" borderId="52" xfId="42" applyNumberFormat="1" applyFont="1" applyFill="1" applyBorder="1" applyAlignment="1" applyProtection="1">
      <alignment horizontal="center" vertical="center" wrapText="1"/>
      <protection hidden="1"/>
    </xf>
    <xf numFmtId="0" fontId="29" fillId="36" borderId="26" xfId="0" applyFont="1" applyFill="1" applyBorder="1" applyAlignment="1" applyProtection="1">
      <alignment horizontal="center" vertical="center" wrapText="1"/>
      <protection hidden="1"/>
    </xf>
    <xf numFmtId="0" fontId="29" fillId="36" borderId="27" xfId="0" applyFont="1" applyFill="1" applyBorder="1" applyAlignment="1" applyProtection="1">
      <alignment horizontal="center" vertical="center" wrapText="1"/>
      <protection hidden="1"/>
    </xf>
    <xf numFmtId="0" fontId="29" fillId="36" borderId="28" xfId="0" applyFont="1" applyFill="1" applyBorder="1" applyAlignment="1" applyProtection="1">
      <alignment horizontal="center" vertical="center" wrapText="1"/>
      <protection hidden="1"/>
    </xf>
    <xf numFmtId="0" fontId="29" fillId="36" borderId="35" xfId="0" applyFont="1" applyFill="1" applyBorder="1" applyAlignment="1" applyProtection="1">
      <alignment horizontal="center" vertical="center" wrapText="1"/>
      <protection hidden="1"/>
    </xf>
    <xf numFmtId="0" fontId="29" fillId="36" borderId="0" xfId="0" applyFont="1" applyFill="1" applyBorder="1" applyAlignment="1" applyProtection="1">
      <alignment horizontal="center" vertical="center" wrapText="1"/>
      <protection hidden="1"/>
    </xf>
    <xf numFmtId="0" fontId="29" fillId="36" borderId="36" xfId="0" applyFont="1" applyFill="1" applyBorder="1" applyAlignment="1" applyProtection="1">
      <alignment horizontal="center" vertical="center" wrapText="1"/>
      <protection hidden="1"/>
    </xf>
    <xf numFmtId="0" fontId="29" fillId="36" borderId="29" xfId="0" applyFont="1" applyFill="1" applyBorder="1" applyAlignment="1" applyProtection="1">
      <alignment horizontal="center" vertical="center" wrapText="1"/>
      <protection hidden="1"/>
    </xf>
    <xf numFmtId="0" fontId="29" fillId="36" borderId="25" xfId="0" applyFont="1" applyFill="1" applyBorder="1" applyAlignment="1" applyProtection="1">
      <alignment horizontal="center" vertical="center" wrapText="1"/>
      <protection hidden="1"/>
    </xf>
    <xf numFmtId="0" fontId="29" fillId="36" borderId="40" xfId="0" applyFont="1" applyFill="1" applyBorder="1" applyAlignment="1" applyProtection="1">
      <alignment horizontal="center" vertical="center" wrapText="1"/>
      <protection hidden="1"/>
    </xf>
    <xf numFmtId="0" fontId="27" fillId="36" borderId="89" xfId="0" applyNumberFormat="1" applyFont="1" applyFill="1" applyBorder="1" applyAlignment="1" applyProtection="1">
      <alignment horizontal="center" textRotation="90"/>
      <protection hidden="1"/>
    </xf>
    <xf numFmtId="0" fontId="27" fillId="36" borderId="90" xfId="0" applyNumberFormat="1" applyFont="1" applyFill="1" applyBorder="1" applyAlignment="1" applyProtection="1">
      <alignment horizontal="center" textRotation="90"/>
      <protection hidden="1"/>
    </xf>
    <xf numFmtId="0" fontId="32" fillId="36" borderId="81" xfId="42" applyNumberFormat="1" applyFont="1" applyFill="1" applyBorder="1" applyAlignment="1" applyProtection="1">
      <alignment horizontal="center" textRotation="90" wrapText="1"/>
      <protection hidden="1"/>
    </xf>
    <xf numFmtId="0" fontId="32" fillId="36" borderId="42" xfId="42" applyNumberFormat="1" applyFont="1" applyFill="1" applyBorder="1" applyAlignment="1" applyProtection="1">
      <alignment horizontal="center" textRotation="90" wrapText="1"/>
      <protection hidden="1"/>
    </xf>
    <xf numFmtId="0" fontId="39" fillId="36" borderId="19" xfId="0" applyFont="1" applyFill="1" applyBorder="1" applyAlignment="1" applyProtection="1">
      <alignment horizontal="center" vertical="center"/>
      <protection hidden="1"/>
    </xf>
    <xf numFmtId="0" fontId="39" fillId="36" borderId="16" xfId="0" applyFont="1" applyFill="1" applyBorder="1" applyAlignment="1" applyProtection="1">
      <alignment horizontal="center" vertical="center"/>
      <protection hidden="1"/>
    </xf>
    <xf numFmtId="0" fontId="39" fillId="36" borderId="87" xfId="0" applyFont="1" applyFill="1" applyBorder="1" applyAlignment="1" applyProtection="1">
      <alignment horizontal="center" vertical="center"/>
      <protection hidden="1"/>
    </xf>
    <xf numFmtId="0" fontId="32" fillId="36" borderId="88" xfId="42" applyNumberFormat="1" applyFont="1" applyFill="1" applyBorder="1" applyAlignment="1" applyProtection="1">
      <alignment horizontal="center" textRotation="90" wrapText="1"/>
      <protection hidden="1"/>
    </xf>
    <xf numFmtId="0" fontId="32" fillId="36" borderId="49" xfId="42" applyNumberFormat="1" applyFont="1" applyFill="1" applyBorder="1" applyAlignment="1" applyProtection="1">
      <alignment horizontal="center" textRotation="90" wrapText="1"/>
      <protection hidden="1"/>
    </xf>
    <xf numFmtId="0" fontId="39" fillId="36" borderId="38" xfId="0" applyFont="1" applyFill="1" applyBorder="1" applyAlignment="1" applyProtection="1">
      <alignment horizontal="center" vertical="center"/>
      <protection hidden="1"/>
    </xf>
    <xf numFmtId="0" fontId="32" fillId="36" borderId="91" xfId="42" applyNumberFormat="1" applyFont="1" applyFill="1" applyBorder="1" applyAlignment="1" applyProtection="1">
      <alignment horizontal="center" textRotation="90" wrapText="1"/>
      <protection hidden="1"/>
    </xf>
    <xf numFmtId="0" fontId="32" fillId="36" borderId="92" xfId="42" applyNumberFormat="1" applyFont="1" applyFill="1" applyBorder="1" applyAlignment="1" applyProtection="1">
      <alignment horizontal="center" textRotation="90" wrapText="1"/>
      <protection hidden="1"/>
    </xf>
    <xf numFmtId="3" fontId="36" fillId="36" borderId="24" xfId="0" applyNumberFormat="1" applyFont="1" applyFill="1" applyBorder="1" applyAlignment="1" applyProtection="1">
      <alignment horizontal="center" vertical="center" wrapText="1"/>
      <protection hidden="1"/>
    </xf>
    <xf numFmtId="3" fontId="36" fillId="36" borderId="41" xfId="0" applyNumberFormat="1" applyFont="1" applyFill="1" applyBorder="1" applyAlignment="1" applyProtection="1">
      <alignment horizontal="center" vertical="center" wrapText="1"/>
      <protection hidden="1"/>
    </xf>
    <xf numFmtId="3" fontId="36" fillId="36" borderId="52" xfId="0" applyNumberFormat="1" applyFont="1" applyFill="1" applyBorder="1" applyAlignment="1" applyProtection="1">
      <alignment horizontal="center" vertical="center" wrapText="1"/>
      <protection hidden="1"/>
    </xf>
    <xf numFmtId="0" fontId="36" fillId="36" borderId="24" xfId="0" applyFont="1" applyFill="1" applyBorder="1" applyAlignment="1" applyProtection="1">
      <alignment horizontal="center" vertical="center" wrapText="1"/>
      <protection hidden="1"/>
    </xf>
    <xf numFmtId="0" fontId="36" fillId="36" borderId="41" xfId="0" applyFont="1" applyFill="1" applyBorder="1" applyAlignment="1" applyProtection="1">
      <alignment horizontal="center" vertical="center" wrapText="1"/>
      <protection hidden="1"/>
    </xf>
    <xf numFmtId="0" fontId="36" fillId="36" borderId="52" xfId="0" applyFont="1" applyFill="1" applyBorder="1" applyAlignment="1" applyProtection="1">
      <alignment horizontal="center" vertical="center" wrapText="1"/>
      <protection hidden="1"/>
    </xf>
    <xf numFmtId="0" fontId="32" fillId="36" borderId="95" xfId="0" applyNumberFormat="1" applyFont="1" applyFill="1" applyBorder="1" applyAlignment="1" applyProtection="1">
      <alignment horizontal="center" textRotation="90" wrapText="1"/>
      <protection hidden="1"/>
    </xf>
    <xf numFmtId="0" fontId="32" fillId="36" borderId="79" xfId="0" applyNumberFormat="1" applyFont="1" applyFill="1" applyBorder="1" applyAlignment="1" applyProtection="1">
      <alignment horizontal="center" textRotation="90" wrapText="1"/>
      <protection hidden="1"/>
    </xf>
    <xf numFmtId="0" fontId="25" fillId="36" borderId="38" xfId="0" applyFont="1" applyFill="1" applyBorder="1" applyAlignment="1" applyProtection="1">
      <alignment horizontal="left" vertical="center" wrapText="1"/>
      <protection hidden="1"/>
    </xf>
    <xf numFmtId="0" fontId="25" fillId="36" borderId="16" xfId="0" applyFont="1" applyFill="1" applyBorder="1" applyAlignment="1" applyProtection="1">
      <alignment horizontal="left" vertical="center" wrapText="1"/>
      <protection hidden="1"/>
    </xf>
    <xf numFmtId="0" fontId="25" fillId="36" borderId="13" xfId="0" applyFont="1" applyFill="1" applyBorder="1" applyAlignment="1" applyProtection="1">
      <alignment horizontal="left" vertical="center" wrapText="1"/>
      <protection hidden="1"/>
    </xf>
    <xf numFmtId="0" fontId="25" fillId="36" borderId="59" xfId="0" applyFont="1" applyFill="1" applyBorder="1" applyAlignment="1" applyProtection="1">
      <alignment horizontal="left" vertical="center" wrapText="1"/>
      <protection hidden="1"/>
    </xf>
    <xf numFmtId="0" fontId="25" fillId="36" borderId="64" xfId="0" applyFont="1" applyFill="1" applyBorder="1" applyAlignment="1" applyProtection="1">
      <alignment horizontal="left" vertical="center" wrapText="1"/>
      <protection hidden="1"/>
    </xf>
    <xf numFmtId="0" fontId="25" fillId="36" borderId="63" xfId="0" applyFont="1" applyFill="1" applyBorder="1" applyAlignment="1" applyProtection="1">
      <alignment horizontal="left" vertical="center" wrapText="1"/>
      <protection hidden="1"/>
    </xf>
    <xf numFmtId="0" fontId="25" fillId="36" borderId="60" xfId="0" applyFont="1" applyFill="1" applyBorder="1" applyAlignment="1" applyProtection="1">
      <alignment horizontal="left" vertical="center" wrapText="1"/>
      <protection hidden="1"/>
    </xf>
    <xf numFmtId="0" fontId="25" fillId="36" borderId="44" xfId="0" applyFont="1" applyFill="1" applyBorder="1" applyAlignment="1" applyProtection="1">
      <alignment horizontal="left" vertical="center" wrapText="1"/>
      <protection hidden="1"/>
    </xf>
    <xf numFmtId="0" fontId="25" fillId="36" borderId="16" xfId="0" applyFont="1" applyFill="1" applyBorder="1" applyAlignment="1" applyProtection="1">
      <alignment vertical="center" wrapText="1"/>
      <protection hidden="1"/>
    </xf>
    <xf numFmtId="0" fontId="25" fillId="36" borderId="63" xfId="0" applyFont="1" applyFill="1" applyBorder="1" applyAlignment="1" applyProtection="1">
      <alignment vertical="center" wrapText="1"/>
      <protection hidden="1"/>
    </xf>
    <xf numFmtId="0" fontId="25" fillId="42" borderId="13" xfId="0" applyFont="1" applyFill="1" applyBorder="1" applyAlignment="1" applyProtection="1">
      <alignment vertical="center" wrapText="1"/>
      <protection hidden="1"/>
    </xf>
    <xf numFmtId="0" fontId="25" fillId="42" borderId="11" xfId="0" applyFont="1" applyFill="1" applyBorder="1" applyAlignment="1" applyProtection="1">
      <alignment vertical="center" wrapText="1"/>
      <protection hidden="1"/>
    </xf>
    <xf numFmtId="0" fontId="25" fillId="42" borderId="37" xfId="0" applyFont="1" applyFill="1" applyBorder="1" applyAlignment="1" applyProtection="1">
      <alignment vertical="center" wrapText="1"/>
      <protection hidden="1"/>
    </xf>
    <xf numFmtId="0" fontId="56" fillId="35" borderId="97" xfId="0" applyFont="1" applyFill="1" applyBorder="1" applyAlignment="1" applyProtection="1">
      <alignment horizontal="center" vertical="center" wrapText="1"/>
      <protection hidden="1"/>
    </xf>
    <xf numFmtId="0" fontId="56" fillId="35" borderId="51" xfId="0" applyFont="1" applyFill="1" applyBorder="1" applyAlignment="1" applyProtection="1">
      <alignment horizontal="center" vertical="center" wrapText="1"/>
      <protection hidden="1"/>
    </xf>
    <xf numFmtId="0" fontId="56" fillId="35" borderId="111" xfId="0" applyFont="1" applyFill="1" applyBorder="1" applyAlignment="1" applyProtection="1">
      <alignment horizontal="center" vertical="center" wrapText="1"/>
      <protection hidden="1"/>
    </xf>
    <xf numFmtId="3" fontId="36" fillId="36" borderId="60" xfId="0" applyNumberFormat="1" applyFont="1" applyFill="1" applyBorder="1" applyAlignment="1" applyProtection="1">
      <alignment horizontal="center" vertical="center" wrapText="1"/>
      <protection hidden="1"/>
    </xf>
    <xf numFmtId="3" fontId="36" fillId="36" borderId="38" xfId="0" applyNumberFormat="1" applyFont="1" applyFill="1" applyBorder="1" applyAlignment="1" applyProtection="1">
      <alignment horizontal="center" vertical="center" wrapText="1"/>
      <protection hidden="1"/>
    </xf>
    <xf numFmtId="3" fontId="36" fillId="36" borderId="77" xfId="0" applyNumberFormat="1" applyFont="1" applyFill="1" applyBorder="1" applyAlignment="1" applyProtection="1">
      <alignment horizontal="center" vertical="center" wrapText="1"/>
      <protection hidden="1"/>
    </xf>
    <xf numFmtId="0" fontId="36" fillId="36" borderId="45" xfId="0" applyFont="1" applyFill="1" applyBorder="1" applyAlignment="1" applyProtection="1">
      <alignment horizontal="center" vertical="center" wrapText="1"/>
      <protection hidden="1"/>
    </xf>
    <xf numFmtId="0" fontId="36" fillId="36" borderId="46" xfId="0" applyFont="1" applyFill="1" applyBorder="1" applyAlignment="1" applyProtection="1">
      <alignment horizontal="center" vertical="center" wrapText="1"/>
      <protection hidden="1"/>
    </xf>
    <xf numFmtId="0" fontId="36" fillId="36" borderId="110" xfId="0" applyFont="1" applyFill="1" applyBorder="1" applyAlignment="1" applyProtection="1">
      <alignment horizontal="center" vertical="center" wrapText="1"/>
      <protection hidden="1"/>
    </xf>
    <xf numFmtId="0" fontId="47" fillId="36" borderId="45" xfId="42" applyNumberFormat="1" applyFont="1" applyFill="1" applyBorder="1" applyAlignment="1" applyProtection="1">
      <alignment horizontal="center" vertical="center" wrapText="1"/>
      <protection hidden="1"/>
    </xf>
    <xf numFmtId="0" fontId="47" fillId="36" borderId="46" xfId="42" applyNumberFormat="1" applyFont="1" applyFill="1" applyBorder="1" applyAlignment="1" applyProtection="1">
      <alignment horizontal="center" vertical="center" wrapText="1"/>
      <protection hidden="1"/>
    </xf>
    <xf numFmtId="0" fontId="47" fillId="36" borderId="110" xfId="42" applyNumberFormat="1" applyFont="1" applyFill="1" applyBorder="1" applyAlignment="1" applyProtection="1">
      <alignment horizontal="center" vertical="center" wrapText="1"/>
      <protection hidden="1"/>
    </xf>
    <xf numFmtId="0" fontId="47" fillId="36" borderId="59" xfId="42" applyNumberFormat="1" applyFont="1" applyFill="1" applyBorder="1" applyAlignment="1" applyProtection="1">
      <alignment horizontal="center" vertical="center" wrapText="1"/>
      <protection hidden="1"/>
    </xf>
    <xf numFmtId="0" fontId="47" fillId="36" borderId="16" xfId="42" applyNumberFormat="1" applyFont="1" applyFill="1" applyBorder="1" applyAlignment="1" applyProtection="1">
      <alignment horizontal="center" vertical="center" wrapText="1"/>
      <protection hidden="1"/>
    </xf>
    <xf numFmtId="0" fontId="47" fillId="36" borderId="17" xfId="42" applyNumberFormat="1" applyFont="1" applyFill="1" applyBorder="1" applyAlignment="1" applyProtection="1">
      <alignment horizontal="center" vertical="center" wrapText="1"/>
      <protection hidden="1"/>
    </xf>
    <xf numFmtId="0" fontId="31" fillId="42" borderId="21" xfId="0" applyFont="1" applyFill="1" applyBorder="1" applyAlignment="1" applyProtection="1">
      <alignment horizontal="center" vertical="center" wrapText="1"/>
      <protection hidden="1"/>
    </xf>
    <xf numFmtId="0" fontId="31" fillId="42" borderId="43" xfId="0" applyFont="1" applyFill="1" applyBorder="1" applyAlignment="1" applyProtection="1">
      <alignment horizontal="center" vertical="center" wrapText="1"/>
      <protection hidden="1"/>
    </xf>
    <xf numFmtId="164" fontId="26" fillId="35" borderId="21" xfId="0" applyNumberFormat="1" applyFont="1" applyFill="1" applyBorder="1" applyAlignment="1" applyProtection="1">
      <alignment horizontal="center" vertical="center"/>
      <protection hidden="1"/>
    </xf>
    <xf numFmtId="164" fontId="26" fillId="35" borderId="23" xfId="0" applyNumberFormat="1" applyFont="1" applyFill="1" applyBorder="1" applyAlignment="1" applyProtection="1">
      <alignment horizontal="center" vertical="center"/>
      <protection hidden="1"/>
    </xf>
    <xf numFmtId="0" fontId="31" fillId="42" borderId="25" xfId="0" applyFont="1" applyFill="1" applyBorder="1" applyAlignment="1" applyProtection="1">
      <alignment horizontal="center" wrapText="1"/>
      <protection hidden="1"/>
    </xf>
    <xf numFmtId="0" fontId="31" fillId="42" borderId="40" xfId="0" applyFont="1" applyFill="1" applyBorder="1" applyAlignment="1" applyProtection="1">
      <alignment horizontal="center" wrapText="1"/>
      <protection hidden="1"/>
    </xf>
    <xf numFmtId="0" fontId="14" fillId="34" borderId="0" xfId="0" applyFont="1" applyFill="1" applyAlignment="1" applyProtection="1">
      <alignment horizontal="center" textRotation="90"/>
      <protection hidden="1"/>
    </xf>
    <xf numFmtId="0" fontId="14" fillId="34" borderId="20" xfId="0" applyFont="1" applyFill="1" applyBorder="1" applyAlignment="1" applyProtection="1">
      <alignment horizontal="center" textRotation="90"/>
      <protection hidden="1"/>
    </xf>
    <xf numFmtId="0" fontId="51" fillId="44" borderId="29" xfId="0" applyFont="1" applyFill="1" applyBorder="1" applyAlignment="1" applyProtection="1">
      <alignment horizontal="left" vertical="center" wrapText="1"/>
      <protection hidden="1"/>
    </xf>
    <xf numFmtId="0" fontId="51" fillId="44" borderId="25" xfId="0" applyFont="1" applyFill="1" applyBorder="1" applyAlignment="1" applyProtection="1">
      <alignment horizontal="left" vertical="center" wrapText="1"/>
      <protection hidden="1"/>
    </xf>
    <xf numFmtId="0" fontId="51" fillId="44" borderId="40" xfId="0" applyFont="1" applyFill="1" applyBorder="1" applyAlignment="1" applyProtection="1">
      <alignment horizontal="left" vertical="center" wrapText="1"/>
      <protection hidden="1"/>
    </xf>
    <xf numFmtId="0" fontId="16" fillId="44" borderId="26" xfId="0" applyFont="1" applyFill="1" applyBorder="1" applyAlignment="1" applyProtection="1">
      <alignment horizontal="center" vertical="center" wrapText="1"/>
      <protection hidden="1"/>
    </xf>
    <xf numFmtId="0" fontId="16" fillId="44" borderId="28" xfId="0" applyFont="1" applyFill="1" applyBorder="1" applyAlignment="1" applyProtection="1">
      <alignment horizontal="center" vertical="center" wrapText="1"/>
      <protection hidden="1"/>
    </xf>
    <xf numFmtId="0" fontId="16" fillId="44" borderId="24" xfId="0" applyFont="1" applyFill="1" applyBorder="1" applyAlignment="1" applyProtection="1">
      <alignment horizontal="center" vertical="center" wrapText="1"/>
      <protection hidden="1"/>
    </xf>
    <xf numFmtId="0" fontId="16" fillId="44" borderId="52" xfId="0" applyFont="1" applyFill="1" applyBorder="1" applyAlignment="1" applyProtection="1">
      <alignment horizontal="center" vertical="center" wrapText="1"/>
      <protection hidden="1"/>
    </xf>
    <xf numFmtId="42" fontId="16" fillId="44" borderId="28" xfId="0" applyNumberFormat="1" applyFont="1" applyFill="1" applyBorder="1" applyAlignment="1" applyProtection="1">
      <alignment horizontal="center" vertical="center" wrapText="1"/>
      <protection hidden="1"/>
    </xf>
    <xf numFmtId="42" fontId="16" fillId="44" borderId="40" xfId="0" applyNumberFormat="1" applyFont="1" applyFill="1" applyBorder="1" applyAlignment="1" applyProtection="1">
      <alignment horizontal="center" vertical="center" wrapText="1"/>
      <protection hidden="1"/>
    </xf>
    <xf numFmtId="0" fontId="16" fillId="45" borderId="21" xfId="0" applyFont="1" applyFill="1" applyBorder="1" applyAlignment="1" applyProtection="1">
      <alignment horizontal="center" vertical="center" wrapText="1"/>
      <protection hidden="1"/>
    </xf>
    <xf numFmtId="0" fontId="16" fillId="45" borderId="43" xfId="0" applyFont="1" applyFill="1" applyBorder="1" applyAlignment="1" applyProtection="1">
      <alignment horizontal="center" vertical="center" wrapText="1"/>
      <protection hidden="1"/>
    </xf>
    <xf numFmtId="0" fontId="16" fillId="45" borderId="23" xfId="0" applyFont="1" applyFill="1" applyBorder="1" applyAlignment="1" applyProtection="1">
      <alignment horizontal="center" vertical="center" wrapText="1"/>
      <protection hidden="1"/>
    </xf>
    <xf numFmtId="0" fontId="52" fillId="37" borderId="35" xfId="0" applyFont="1" applyFill="1" applyBorder="1" applyAlignment="1" applyProtection="1">
      <alignment horizontal="left" vertical="center"/>
      <protection hidden="1"/>
    </xf>
    <xf numFmtId="0" fontId="52" fillId="37" borderId="0" xfId="0" applyFont="1" applyFill="1" applyBorder="1" applyAlignment="1" applyProtection="1">
      <alignment horizontal="left" vertical="center"/>
      <protection hidden="1"/>
    </xf>
    <xf numFmtId="0" fontId="69" fillId="37" borderId="0" xfId="0" applyFont="1" applyFill="1" applyBorder="1" applyAlignment="1" applyProtection="1">
      <alignment horizontal="left" vertical="center" wrapText="1" indent="2"/>
      <protection hidden="1"/>
    </xf>
    <xf numFmtId="0" fontId="51" fillId="50" borderId="35" xfId="0" applyFont="1" applyFill="1" applyBorder="1" applyAlignment="1" applyProtection="1">
      <alignment horizontal="left" vertical="center" wrapText="1"/>
      <protection hidden="1"/>
    </xf>
    <xf numFmtId="0" fontId="51" fillId="50" borderId="0" xfId="0" applyFont="1" applyFill="1" applyBorder="1" applyAlignment="1" applyProtection="1">
      <alignment horizontal="left" vertical="center" wrapText="1"/>
      <protection hidden="1"/>
    </xf>
    <xf numFmtId="0" fontId="51" fillId="50" borderId="25" xfId="0" applyFont="1" applyFill="1" applyBorder="1" applyAlignment="1" applyProtection="1">
      <alignment horizontal="left" vertical="center" wrapText="1"/>
      <protection hidden="1"/>
    </xf>
    <xf numFmtId="0" fontId="51" fillId="50" borderId="40" xfId="0" applyFont="1" applyFill="1" applyBorder="1" applyAlignment="1" applyProtection="1">
      <alignment horizontal="left" vertical="center" wrapText="1"/>
      <protection hidden="1"/>
    </xf>
    <xf numFmtId="0" fontId="16" fillId="50" borderId="30" xfId="0" applyFont="1" applyFill="1" applyBorder="1" applyAlignment="1" applyProtection="1">
      <alignment horizontal="center" vertical="center" wrapText="1"/>
      <protection hidden="1"/>
    </xf>
    <xf numFmtId="0" fontId="16" fillId="50" borderId="78" xfId="0" applyFont="1" applyFill="1" applyBorder="1" applyAlignment="1" applyProtection="1">
      <alignment horizontal="center" vertical="center" wrapText="1"/>
      <protection hidden="1"/>
    </xf>
    <xf numFmtId="0" fontId="16" fillId="50" borderId="32" xfId="0" applyFont="1" applyFill="1" applyBorder="1" applyAlignment="1" applyProtection="1">
      <alignment horizontal="center" vertical="center" wrapText="1"/>
      <protection hidden="1"/>
    </xf>
    <xf numFmtId="0" fontId="16" fillId="50" borderId="108" xfId="0" applyFont="1" applyFill="1" applyBorder="1" applyAlignment="1" applyProtection="1">
      <alignment horizontal="center" vertical="center" wrapText="1"/>
      <protection hidden="1"/>
    </xf>
    <xf numFmtId="0" fontId="16" fillId="50" borderId="26" xfId="0" applyFont="1" applyFill="1" applyBorder="1" applyAlignment="1" applyProtection="1">
      <alignment horizontal="center" vertical="center" wrapText="1"/>
      <protection hidden="1"/>
    </xf>
    <xf numFmtId="0" fontId="16" fillId="50" borderId="28" xfId="0" applyFont="1" applyFill="1" applyBorder="1" applyAlignment="1" applyProtection="1">
      <alignment horizontal="center" vertical="center" wrapText="1"/>
      <protection hidden="1"/>
    </xf>
    <xf numFmtId="0" fontId="16" fillId="50" borderId="24" xfId="0" applyFont="1" applyFill="1" applyBorder="1" applyAlignment="1" applyProtection="1">
      <alignment horizontal="center" vertical="center" wrapText="1"/>
      <protection hidden="1"/>
    </xf>
    <xf numFmtId="0" fontId="16" fillId="50" borderId="52" xfId="0" applyFont="1" applyFill="1" applyBorder="1" applyAlignment="1" applyProtection="1">
      <alignment horizontal="center" vertical="center" wrapText="1"/>
      <protection hidden="1"/>
    </xf>
    <xf numFmtId="42" fontId="16" fillId="50" borderId="28" xfId="0" applyNumberFormat="1" applyFont="1" applyFill="1" applyBorder="1" applyAlignment="1" applyProtection="1">
      <alignment horizontal="center" vertical="center" wrapText="1"/>
      <protection hidden="1"/>
    </xf>
    <xf numFmtId="42" fontId="16" fillId="50" borderId="40" xfId="0" applyNumberFormat="1" applyFont="1" applyFill="1" applyBorder="1" applyAlignment="1" applyProtection="1">
      <alignment horizontal="center" vertical="center" wrapText="1"/>
      <protection hidden="1"/>
    </xf>
    <xf numFmtId="0" fontId="51" fillId="50" borderId="29" xfId="0" applyFont="1" applyFill="1" applyBorder="1" applyAlignment="1" applyProtection="1">
      <alignment horizontal="left" vertical="center" wrapText="1"/>
      <protection hidden="1"/>
    </xf>
    <xf numFmtId="0" fontId="16" fillId="51" borderId="21" xfId="0" applyFont="1" applyFill="1" applyBorder="1" applyAlignment="1" applyProtection="1">
      <alignment horizontal="center" vertical="center" wrapText="1"/>
      <protection hidden="1"/>
    </xf>
    <xf numFmtId="0" fontId="16" fillId="51" borderId="43" xfId="0" applyFont="1" applyFill="1" applyBorder="1" applyAlignment="1" applyProtection="1">
      <alignment horizontal="center" vertical="center" wrapText="1"/>
      <protection hidden="1"/>
    </xf>
    <xf numFmtId="0" fontId="16" fillId="51" borderId="23" xfId="0" applyFont="1" applyFill="1" applyBorder="1" applyAlignment="1" applyProtection="1">
      <alignment horizontal="center" vertical="center" wrapText="1"/>
      <protection hidden="1"/>
    </xf>
    <xf numFmtId="0" fontId="52" fillId="36" borderId="35" xfId="0" applyFont="1" applyFill="1" applyBorder="1" applyAlignment="1" applyProtection="1">
      <alignment horizontal="left" vertical="center"/>
      <protection hidden="1"/>
    </xf>
    <xf numFmtId="0" fontId="52" fillId="36" borderId="0" xfId="0" applyFont="1" applyFill="1" applyBorder="1" applyAlignment="1" applyProtection="1">
      <alignment horizontal="left" vertical="center"/>
      <protection hidden="1"/>
    </xf>
    <xf numFmtId="0" fontId="69" fillId="36" borderId="0" xfId="0" applyFont="1" applyFill="1" applyBorder="1" applyAlignment="1" applyProtection="1">
      <alignment horizontal="left" vertical="center" wrapText="1" indent="2"/>
      <protection hidden="1"/>
    </xf>
    <xf numFmtId="0" fontId="16" fillId="50" borderId="112" xfId="0" applyFont="1" applyFill="1" applyBorder="1" applyAlignment="1" applyProtection="1">
      <alignment horizontal="center" vertical="center" wrapText="1"/>
      <protection hidden="1"/>
    </xf>
    <xf numFmtId="0" fontId="16" fillId="50" borderId="104" xfId="0" applyFont="1" applyFill="1" applyBorder="1" applyAlignment="1" applyProtection="1">
      <alignment horizontal="center" vertical="center" wrapText="1"/>
      <protection hidden="1"/>
    </xf>
    <xf numFmtId="0" fontId="16" fillId="50" borderId="33" xfId="0" applyFont="1" applyFill="1" applyBorder="1" applyAlignment="1" applyProtection="1">
      <alignment horizontal="center" vertical="center" wrapText="1"/>
      <protection hidden="1"/>
    </xf>
    <xf numFmtId="0" fontId="16" fillId="50" borderId="64" xfId="0" applyFont="1" applyFill="1" applyBorder="1" applyAlignment="1" applyProtection="1">
      <alignment horizontal="center" vertical="center" wrapText="1"/>
      <protection hidden="1"/>
    </xf>
    <xf numFmtId="0" fontId="16" fillId="50" borderId="94" xfId="0" applyFont="1" applyFill="1" applyBorder="1" applyAlignment="1" applyProtection="1">
      <alignment horizontal="center" vertical="center" wrapText="1"/>
      <protection hidden="1"/>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269">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00B0F0"/>
      </font>
    </dxf>
    <dxf>
      <font>
        <b/>
        <i val="0"/>
        <color rgb="FF00B0F0"/>
      </font>
    </dxf>
    <dxf>
      <font>
        <b/>
        <i val="0"/>
        <color rgb="FF00B0F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A7A7"/>
        </patternFill>
      </fill>
    </dxf>
    <dxf>
      <fill>
        <patternFill>
          <bgColor rgb="FFFF8585"/>
        </patternFill>
      </fill>
    </dxf>
    <dxf>
      <fill>
        <patternFill>
          <bgColor rgb="FFFF0000"/>
        </patternFill>
      </fill>
    </dxf>
    <dxf>
      <fill>
        <patternFill>
          <bgColor theme="0" tint="-0.34998626667073579"/>
        </patternFill>
      </fill>
    </dxf>
    <dxf>
      <fill>
        <patternFill>
          <bgColor rgb="FFFFA7A7"/>
        </patternFill>
      </fill>
    </dxf>
    <dxf>
      <fill>
        <patternFill>
          <bgColor rgb="FFFF9B9B"/>
        </patternFill>
      </fill>
    </dxf>
    <dxf>
      <fill>
        <patternFill>
          <bgColor rgb="FFFF8585"/>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8989"/>
        </patternFill>
      </fill>
    </dxf>
    <dxf>
      <fill>
        <patternFill>
          <bgColor rgb="FFFF0000"/>
        </patternFill>
      </fill>
    </dxf>
    <dxf>
      <fill>
        <patternFill>
          <bgColor theme="0" tint="-0.34998626667073579"/>
        </patternFill>
      </fill>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color theme="5" tint="0.79998168889431442"/>
      </font>
    </dxf>
    <dxf>
      <font>
        <color theme="5" tint="0.59996337778862885"/>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theme="0" tint="-0.34998626667073579"/>
        </patternFill>
      </fill>
    </dxf>
    <dxf>
      <font>
        <b/>
        <i val="0"/>
      </font>
      <fill>
        <patternFill>
          <bgColor rgb="FFFF0000"/>
        </patternFill>
      </fill>
    </dxf>
    <dxf>
      <fill>
        <patternFill>
          <bgColor rgb="FFFF0000"/>
        </patternFill>
      </fill>
    </dxf>
    <dxf>
      <fill>
        <patternFill>
          <bgColor theme="0" tint="-0.34998626667073579"/>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8585"/>
        </patternFill>
      </fill>
    </dxf>
    <dxf>
      <fill>
        <patternFill>
          <bgColor rgb="FFFF0000"/>
        </patternFill>
      </fill>
    </dxf>
    <dxf>
      <fill>
        <patternFill>
          <bgColor rgb="FFFF8989"/>
        </patternFill>
      </fill>
    </dxf>
    <dxf>
      <fill>
        <patternFill>
          <bgColor rgb="FFFF0000"/>
        </patternFill>
      </fill>
    </dxf>
    <dxf>
      <fill>
        <patternFill>
          <bgColor rgb="FFFF0000"/>
        </patternFill>
      </fill>
    </dxf>
    <dxf>
      <fill>
        <patternFill>
          <bgColor theme="0" tint="-0.34998626667073579"/>
        </patternFill>
      </fill>
    </dxf>
  </dxfs>
  <tableStyles count="0" defaultTableStyle="TableStyleMedium2" defaultPivotStyle="PivotStyleLight16"/>
  <colors>
    <mruColors>
      <color rgb="FF7EA2D1"/>
      <color rgb="FFBFBFBF"/>
      <color rgb="FFBFFD91"/>
      <color rgb="FF81FC24"/>
      <color rgb="FF11FF7D"/>
      <color rgb="FFCE87F9"/>
      <color rgb="FFC36CF8"/>
      <color rgb="FFEBA3F7"/>
      <color rgb="FFFAA700"/>
      <color rgb="FFFFE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hyperlink" Target="http://www.msmt.cz/strukturalni-fondy-1/vyhlasene-vyzvy" TargetMode="Externa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41</xdr:row>
      <xdr:rowOff>19049</xdr:rowOff>
    </xdr:from>
    <xdr:to>
      <xdr:col>9</xdr:col>
      <xdr:colOff>5175</xdr:colOff>
      <xdr:row>47</xdr:row>
      <xdr:rowOff>70376</xdr:rowOff>
    </xdr:to>
    <xdr:pic>
      <xdr:nvPicPr>
        <xdr:cNvPr id="2" name="Obrázek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150" y="4857749"/>
          <a:ext cx="4320000" cy="1137176"/>
        </a:xfrm>
        <a:prstGeom prst="rect">
          <a:avLst/>
        </a:prstGeom>
      </xdr:spPr>
    </xdr:pic>
    <xdr:clientData/>
  </xdr:twoCellAnchor>
  <xdr:twoCellAnchor editAs="oneCell">
    <xdr:from>
      <xdr:col>12</xdr:col>
      <xdr:colOff>38100</xdr:colOff>
      <xdr:row>41</xdr:row>
      <xdr:rowOff>9525</xdr:rowOff>
    </xdr:from>
    <xdr:to>
      <xdr:col>15</xdr:col>
      <xdr:colOff>380137</xdr:colOff>
      <xdr:row>47</xdr:row>
      <xdr:rowOff>3676</xdr:rowOff>
    </xdr:to>
    <xdr:pic>
      <xdr:nvPicPr>
        <xdr:cNvPr id="3" name="Obrázek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53275" y="4848225"/>
          <a:ext cx="2275612" cy="1080000"/>
        </a:xfrm>
        <a:prstGeom prst="rect">
          <a:avLst/>
        </a:prstGeom>
      </xdr:spPr>
    </xdr:pic>
    <xdr:clientData/>
  </xdr:twoCellAnchor>
  <xdr:twoCellAnchor editAs="oneCell">
    <xdr:from>
      <xdr:col>1</xdr:col>
      <xdr:colOff>28575</xdr:colOff>
      <xdr:row>1</xdr:row>
      <xdr:rowOff>76200</xdr:rowOff>
    </xdr:from>
    <xdr:to>
      <xdr:col>16</xdr:col>
      <xdr:colOff>0</xdr:colOff>
      <xdr:row>4</xdr:row>
      <xdr:rowOff>142592</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stretch>
          <a:fillRect/>
        </a:stretch>
      </xdr:blipFill>
      <xdr:spPr>
        <a:xfrm>
          <a:off x="638175" y="257175"/>
          <a:ext cx="8677275" cy="609317"/>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P40"/>
  <sheetViews>
    <sheetView tabSelected="1" zoomScaleNormal="100" workbookViewId="0">
      <selection activeCell="H7" sqref="H7"/>
    </sheetView>
  </sheetViews>
  <sheetFormatPr defaultColWidth="9.28515625" defaultRowHeight="14.25" x14ac:dyDescent="0.2"/>
  <cols>
    <col min="1" max="1" width="2.42578125" style="194" customWidth="1"/>
    <col min="2" max="2" width="8.7109375" style="194" customWidth="1"/>
    <col min="3" max="3" width="8.42578125" style="194" customWidth="1"/>
    <col min="4" max="5" width="7.42578125" style="194" customWidth="1"/>
    <col min="6" max="6" width="6.5703125" style="194" customWidth="1"/>
    <col min="7" max="11" width="8.7109375" style="194" customWidth="1"/>
    <col min="12" max="12" width="10" style="194" customWidth="1"/>
    <col min="13" max="13" width="6.42578125" style="194" customWidth="1"/>
    <col min="14" max="14" width="9.28515625" style="194" customWidth="1"/>
    <col min="15" max="15" width="13.28515625" style="194" customWidth="1"/>
    <col min="16" max="16" width="8.7109375" style="194" customWidth="1"/>
    <col min="17" max="16384" width="9.28515625" style="194"/>
  </cols>
  <sheetData>
    <row r="6" spans="2:16" ht="15.75" customHeight="1" x14ac:dyDescent="0.2">
      <c r="H6" s="564" t="s">
        <v>808</v>
      </c>
      <c r="I6" s="564"/>
      <c r="J6" s="564"/>
      <c r="K6" s="564"/>
      <c r="L6" s="564"/>
    </row>
    <row r="7" spans="2:16" ht="7.5" customHeight="1" x14ac:dyDescent="0.2"/>
    <row r="8" spans="2:16" ht="40.5" x14ac:dyDescent="0.2">
      <c r="B8" s="565" t="s">
        <v>31</v>
      </c>
      <c r="C8" s="565"/>
      <c r="D8" s="565"/>
      <c r="E8" s="565"/>
      <c r="F8" s="565"/>
      <c r="G8" s="565"/>
      <c r="H8" s="565"/>
      <c r="I8" s="565"/>
      <c r="J8" s="565"/>
      <c r="K8" s="565"/>
      <c r="L8" s="565"/>
      <c r="M8" s="565"/>
      <c r="N8" s="565"/>
      <c r="O8" s="565"/>
      <c r="P8" s="565"/>
    </row>
    <row r="9" spans="2:16" ht="20.25" x14ac:dyDescent="0.2">
      <c r="B9" s="567" t="s">
        <v>765</v>
      </c>
      <c r="C9" s="567"/>
      <c r="D9" s="567"/>
      <c r="E9" s="567"/>
      <c r="F9" s="567"/>
      <c r="G9" s="567"/>
      <c r="H9" s="567"/>
      <c r="I9" s="567"/>
      <c r="J9" s="567"/>
      <c r="K9" s="567"/>
      <c r="L9" s="567"/>
      <c r="M9" s="567"/>
      <c r="N9" s="567"/>
      <c r="O9" s="567"/>
      <c r="P9" s="567"/>
    </row>
    <row r="10" spans="2:16" ht="15" customHeight="1" x14ac:dyDescent="0.2">
      <c r="B10" s="566" t="s">
        <v>670</v>
      </c>
      <c r="C10" s="566"/>
      <c r="D10" s="566"/>
      <c r="E10" s="566"/>
      <c r="F10" s="566"/>
      <c r="G10" s="566"/>
      <c r="H10" s="566"/>
      <c r="I10" s="566"/>
      <c r="J10" s="566"/>
      <c r="K10" s="566"/>
      <c r="L10" s="566"/>
      <c r="M10" s="566"/>
      <c r="N10" s="566"/>
      <c r="O10" s="566"/>
      <c r="P10" s="566"/>
    </row>
    <row r="11" spans="2:16" ht="14.25" customHeight="1" x14ac:dyDescent="0.2">
      <c r="B11" s="195"/>
      <c r="C11" s="196"/>
      <c r="D11" s="196"/>
      <c r="E11" s="196"/>
      <c r="F11" s="196"/>
      <c r="G11" s="196"/>
      <c r="H11" s="196"/>
      <c r="I11" s="196"/>
      <c r="J11" s="196"/>
      <c r="K11" s="196"/>
    </row>
    <row r="12" spans="2:16" ht="198" customHeight="1" x14ac:dyDescent="0.2">
      <c r="B12" s="568" t="s">
        <v>807</v>
      </c>
      <c r="C12" s="568"/>
      <c r="D12" s="568"/>
      <c r="E12" s="568"/>
      <c r="F12" s="568"/>
      <c r="G12" s="568"/>
      <c r="H12" s="568"/>
      <c r="I12" s="568"/>
      <c r="J12" s="568"/>
      <c r="K12" s="568"/>
      <c r="L12" s="568"/>
      <c r="M12" s="568"/>
      <c r="N12" s="568"/>
      <c r="O12" s="568"/>
      <c r="P12" s="568"/>
    </row>
    <row r="13" spans="2:16" ht="25.5" x14ac:dyDescent="0.2">
      <c r="B13" s="569" t="s">
        <v>12</v>
      </c>
      <c r="C13" s="570"/>
      <c r="D13" s="570"/>
      <c r="E13" s="570"/>
      <c r="F13" s="570"/>
      <c r="G13" s="570"/>
      <c r="H13" s="570"/>
      <c r="I13" s="570"/>
      <c r="J13" s="570"/>
      <c r="K13" s="570"/>
      <c r="L13" s="570"/>
      <c r="M13" s="570"/>
      <c r="N13" s="570"/>
      <c r="O13" s="570"/>
      <c r="P13" s="571"/>
    </row>
    <row r="14" spans="2:16" s="143" customFormat="1" ht="63" customHeight="1" x14ac:dyDescent="0.25">
      <c r="B14" s="197" t="s">
        <v>14</v>
      </c>
      <c r="C14" s="552" t="s">
        <v>799</v>
      </c>
      <c r="D14" s="553"/>
      <c r="E14" s="553"/>
      <c r="F14" s="553"/>
      <c r="G14" s="553"/>
      <c r="H14" s="553"/>
      <c r="I14" s="553"/>
      <c r="J14" s="553"/>
      <c r="K14" s="553"/>
      <c r="L14" s="553"/>
      <c r="M14" s="553"/>
      <c r="N14" s="553"/>
      <c r="O14" s="553"/>
      <c r="P14" s="554"/>
    </row>
    <row r="15" spans="2:16" s="143" customFormat="1" ht="30" customHeight="1" x14ac:dyDescent="0.25">
      <c r="B15" s="198" t="s">
        <v>15</v>
      </c>
      <c r="C15" s="552" t="s">
        <v>776</v>
      </c>
      <c r="D15" s="553"/>
      <c r="E15" s="553"/>
      <c r="F15" s="553"/>
      <c r="G15" s="553"/>
      <c r="H15" s="553"/>
      <c r="I15" s="553"/>
      <c r="J15" s="553"/>
      <c r="K15" s="553"/>
      <c r="L15" s="553"/>
      <c r="M15" s="553"/>
      <c r="N15" s="553"/>
      <c r="O15" s="553"/>
      <c r="P15" s="554"/>
    </row>
    <row r="16" spans="2:16" s="143" customFormat="1" ht="30" customHeight="1" x14ac:dyDescent="0.25">
      <c r="B16" s="198"/>
      <c r="C16" s="572" t="s">
        <v>778</v>
      </c>
      <c r="D16" s="573"/>
      <c r="E16" s="573"/>
      <c r="F16" s="573"/>
      <c r="G16" s="573"/>
      <c r="H16" s="573"/>
      <c r="I16" s="573"/>
      <c r="J16" s="573"/>
      <c r="K16" s="573"/>
      <c r="L16" s="573"/>
      <c r="M16" s="573"/>
      <c r="N16" s="573"/>
      <c r="O16" s="573"/>
      <c r="P16" s="574"/>
    </row>
    <row r="17" spans="2:16" s="143" customFormat="1" ht="30" customHeight="1" x14ac:dyDescent="0.25">
      <c r="B17" s="198"/>
      <c r="C17" s="555" t="s">
        <v>779</v>
      </c>
      <c r="D17" s="556"/>
      <c r="E17" s="556"/>
      <c r="F17" s="556"/>
      <c r="G17" s="556"/>
      <c r="H17" s="556"/>
      <c r="I17" s="556"/>
      <c r="J17" s="556"/>
      <c r="K17" s="556"/>
      <c r="L17" s="556"/>
      <c r="M17" s="556"/>
      <c r="N17" s="556"/>
      <c r="O17" s="556"/>
      <c r="P17" s="557"/>
    </row>
    <row r="18" spans="2:16" s="143" customFormat="1" ht="30" customHeight="1" x14ac:dyDescent="0.25">
      <c r="B18" s="198" t="s">
        <v>13</v>
      </c>
      <c r="C18" s="552" t="s">
        <v>800</v>
      </c>
      <c r="D18" s="553"/>
      <c r="E18" s="553"/>
      <c r="F18" s="553"/>
      <c r="G18" s="553"/>
      <c r="H18" s="553"/>
      <c r="I18" s="553"/>
      <c r="J18" s="553"/>
      <c r="K18" s="553"/>
      <c r="L18" s="553"/>
      <c r="M18" s="553"/>
      <c r="N18" s="553"/>
      <c r="O18" s="553"/>
      <c r="P18" s="554"/>
    </row>
    <row r="19" spans="2:16" s="143" customFormat="1" ht="30" customHeight="1" x14ac:dyDescent="0.25">
      <c r="B19" s="198"/>
      <c r="C19" s="558" t="s">
        <v>804</v>
      </c>
      <c r="D19" s="559"/>
      <c r="E19" s="559"/>
      <c r="F19" s="559"/>
      <c r="G19" s="559"/>
      <c r="H19" s="559"/>
      <c r="I19" s="559"/>
      <c r="J19" s="559"/>
      <c r="K19" s="559"/>
      <c r="L19" s="559"/>
      <c r="M19" s="559"/>
      <c r="N19" s="559"/>
      <c r="O19" s="559"/>
      <c r="P19" s="560"/>
    </row>
    <row r="20" spans="2:16" s="143" customFormat="1" ht="30" customHeight="1" x14ac:dyDescent="0.25">
      <c r="B20" s="198"/>
      <c r="C20" s="555" t="s">
        <v>777</v>
      </c>
      <c r="D20" s="556"/>
      <c r="E20" s="556"/>
      <c r="F20" s="556"/>
      <c r="G20" s="556"/>
      <c r="H20" s="556"/>
      <c r="I20" s="556"/>
      <c r="J20" s="556"/>
      <c r="K20" s="556"/>
      <c r="L20" s="556"/>
      <c r="M20" s="556"/>
      <c r="N20" s="556"/>
      <c r="O20" s="556"/>
      <c r="P20" s="557"/>
    </row>
    <row r="21" spans="2:16" s="143" customFormat="1" ht="30" customHeight="1" x14ac:dyDescent="0.25">
      <c r="B21" s="198"/>
      <c r="C21" s="561" t="s">
        <v>771</v>
      </c>
      <c r="D21" s="562"/>
      <c r="E21" s="562"/>
      <c r="F21" s="562"/>
      <c r="G21" s="562"/>
      <c r="H21" s="562"/>
      <c r="I21" s="562"/>
      <c r="J21" s="562"/>
      <c r="K21" s="562"/>
      <c r="L21" s="562"/>
      <c r="M21" s="562"/>
      <c r="N21" s="562"/>
      <c r="O21" s="562"/>
      <c r="P21" s="563"/>
    </row>
    <row r="22" spans="2:16" s="143" customFormat="1" ht="30" customHeight="1" x14ac:dyDescent="0.25">
      <c r="B22" s="198"/>
      <c r="C22" s="561" t="s">
        <v>801</v>
      </c>
      <c r="D22" s="562"/>
      <c r="E22" s="562"/>
      <c r="F22" s="562"/>
      <c r="G22" s="562"/>
      <c r="H22" s="562"/>
      <c r="I22" s="562"/>
      <c r="J22" s="562"/>
      <c r="K22" s="562"/>
      <c r="L22" s="562"/>
      <c r="M22" s="562"/>
      <c r="N22" s="562"/>
      <c r="O22" s="562"/>
      <c r="P22" s="563"/>
    </row>
    <row r="23" spans="2:16" s="143" customFormat="1" ht="30" customHeight="1" x14ac:dyDescent="0.25">
      <c r="B23" s="198"/>
      <c r="C23" s="561" t="s">
        <v>772</v>
      </c>
      <c r="D23" s="562"/>
      <c r="E23" s="562"/>
      <c r="F23" s="562"/>
      <c r="G23" s="562"/>
      <c r="H23" s="562"/>
      <c r="I23" s="562"/>
      <c r="J23" s="562"/>
      <c r="K23" s="562"/>
      <c r="L23" s="562"/>
      <c r="M23" s="562"/>
      <c r="N23" s="562"/>
      <c r="O23" s="562"/>
      <c r="P23" s="563"/>
    </row>
    <row r="24" spans="2:16" s="143" customFormat="1" ht="30" customHeight="1" x14ac:dyDescent="0.25">
      <c r="B24" s="198"/>
      <c r="C24" s="555" t="s">
        <v>773</v>
      </c>
      <c r="D24" s="556"/>
      <c r="E24" s="556"/>
      <c r="F24" s="556"/>
      <c r="G24" s="556"/>
      <c r="H24" s="556"/>
      <c r="I24" s="556"/>
      <c r="J24" s="556"/>
      <c r="K24" s="556"/>
      <c r="L24" s="556"/>
      <c r="M24" s="556"/>
      <c r="N24" s="556"/>
      <c r="O24" s="556"/>
      <c r="P24" s="557"/>
    </row>
    <row r="25" spans="2:16" s="143" customFormat="1" ht="30" customHeight="1" x14ac:dyDescent="0.25">
      <c r="B25" s="198" t="s">
        <v>28</v>
      </c>
      <c r="C25" s="552" t="s">
        <v>802</v>
      </c>
      <c r="D25" s="553"/>
      <c r="E25" s="553"/>
      <c r="F25" s="553"/>
      <c r="G25" s="553"/>
      <c r="H25" s="553"/>
      <c r="I25" s="553"/>
      <c r="J25" s="553"/>
      <c r="K25" s="553"/>
      <c r="L25" s="553"/>
      <c r="M25" s="553"/>
      <c r="N25" s="553"/>
      <c r="O25" s="553"/>
      <c r="P25" s="554"/>
    </row>
    <row r="26" spans="2:16" s="143" customFormat="1" ht="30" customHeight="1" x14ac:dyDescent="0.25">
      <c r="B26" s="198"/>
      <c r="C26" s="555" t="s">
        <v>766</v>
      </c>
      <c r="D26" s="556"/>
      <c r="E26" s="556"/>
      <c r="F26" s="556"/>
      <c r="G26" s="556"/>
      <c r="H26" s="556"/>
      <c r="I26" s="556"/>
      <c r="J26" s="556"/>
      <c r="K26" s="556"/>
      <c r="L26" s="556"/>
      <c r="M26" s="556"/>
      <c r="N26" s="556"/>
      <c r="O26" s="556"/>
      <c r="P26" s="557"/>
    </row>
    <row r="27" spans="2:16" s="143" customFormat="1" ht="30" customHeight="1" x14ac:dyDescent="0.25">
      <c r="B27" s="198"/>
      <c r="C27" s="555" t="s">
        <v>767</v>
      </c>
      <c r="D27" s="556"/>
      <c r="E27" s="556"/>
      <c r="F27" s="556"/>
      <c r="G27" s="556"/>
      <c r="H27" s="556"/>
      <c r="I27" s="556"/>
      <c r="J27" s="556"/>
      <c r="K27" s="556"/>
      <c r="L27" s="556"/>
      <c r="M27" s="556"/>
      <c r="N27" s="556"/>
      <c r="O27" s="556"/>
      <c r="P27" s="557"/>
    </row>
    <row r="28" spans="2:16" s="143" customFormat="1" ht="30" customHeight="1" x14ac:dyDescent="0.25">
      <c r="B28" s="198"/>
      <c r="C28" s="555" t="s">
        <v>768</v>
      </c>
      <c r="D28" s="556"/>
      <c r="E28" s="556"/>
      <c r="F28" s="556"/>
      <c r="G28" s="556"/>
      <c r="H28" s="556"/>
      <c r="I28" s="556"/>
      <c r="J28" s="556"/>
      <c r="K28" s="556"/>
      <c r="L28" s="556"/>
      <c r="M28" s="556"/>
      <c r="N28" s="556"/>
      <c r="O28" s="556"/>
      <c r="P28" s="557"/>
    </row>
    <row r="29" spans="2:16" ht="30" customHeight="1" x14ac:dyDescent="0.2">
      <c r="B29" s="198"/>
      <c r="C29" s="555" t="s">
        <v>29</v>
      </c>
      <c r="D29" s="556"/>
      <c r="E29" s="556"/>
      <c r="F29" s="556"/>
      <c r="G29" s="556"/>
      <c r="H29" s="556"/>
      <c r="I29" s="556"/>
      <c r="J29" s="556"/>
      <c r="K29" s="556"/>
      <c r="L29" s="556"/>
      <c r="M29" s="556"/>
      <c r="N29" s="556"/>
      <c r="O29" s="556"/>
      <c r="P29" s="557"/>
    </row>
    <row r="30" spans="2:16" ht="30" customHeight="1" x14ac:dyDescent="0.2">
      <c r="B30" s="198" t="s">
        <v>30</v>
      </c>
      <c r="C30" s="552" t="s">
        <v>770</v>
      </c>
      <c r="D30" s="553"/>
      <c r="E30" s="553"/>
      <c r="F30" s="553"/>
      <c r="G30" s="553"/>
      <c r="H30" s="553"/>
      <c r="I30" s="553"/>
      <c r="J30" s="553"/>
      <c r="K30" s="553"/>
      <c r="L30" s="553"/>
      <c r="M30" s="553"/>
      <c r="N30" s="553"/>
      <c r="O30" s="553"/>
      <c r="P30" s="554"/>
    </row>
    <row r="31" spans="2:16" ht="45" customHeight="1" x14ac:dyDescent="0.2">
      <c r="B31" s="199" t="s">
        <v>775</v>
      </c>
      <c r="C31" s="549" t="s">
        <v>769</v>
      </c>
      <c r="D31" s="550"/>
      <c r="E31" s="550"/>
      <c r="F31" s="550"/>
      <c r="G31" s="550"/>
      <c r="H31" s="550"/>
      <c r="I31" s="550"/>
      <c r="J31" s="550"/>
      <c r="K31" s="550"/>
      <c r="L31" s="550"/>
      <c r="M31" s="550"/>
      <c r="N31" s="550"/>
      <c r="O31" s="550"/>
      <c r="P31" s="551"/>
    </row>
    <row r="34" spans="2:16" s="203" customFormat="1" ht="15" x14ac:dyDescent="0.25">
      <c r="B34" s="200"/>
      <c r="C34" s="542" t="s">
        <v>42</v>
      </c>
      <c r="D34" s="542"/>
      <c r="E34" s="542"/>
      <c r="F34" s="542"/>
      <c r="G34" s="542"/>
      <c r="H34" s="542"/>
      <c r="I34" s="542"/>
      <c r="J34" s="542"/>
      <c r="K34" s="542"/>
      <c r="L34" s="542"/>
      <c r="M34" s="542"/>
      <c r="N34" s="542"/>
      <c r="O34" s="542"/>
      <c r="P34" s="201"/>
    </row>
    <row r="35" spans="2:16" s="203" customFormat="1" ht="14.25" customHeight="1" x14ac:dyDescent="0.2">
      <c r="B35" s="202"/>
      <c r="P35" s="204"/>
    </row>
    <row r="36" spans="2:16" ht="50.25" customHeight="1" x14ac:dyDescent="0.2">
      <c r="B36" s="202"/>
      <c r="C36" s="543" t="s">
        <v>41</v>
      </c>
      <c r="D36" s="544"/>
      <c r="E36" s="544"/>
      <c r="F36" s="544"/>
      <c r="G36" s="544"/>
      <c r="H36" s="545"/>
      <c r="I36" s="203"/>
      <c r="J36" s="546" t="s">
        <v>40</v>
      </c>
      <c r="K36" s="547"/>
      <c r="L36" s="547"/>
      <c r="M36" s="547"/>
      <c r="N36" s="547"/>
      <c r="O36" s="548"/>
      <c r="P36" s="204"/>
    </row>
    <row r="37" spans="2:16" x14ac:dyDescent="0.2">
      <c r="B37" s="202"/>
      <c r="C37" s="203"/>
      <c r="D37" s="203"/>
      <c r="E37" s="203"/>
      <c r="F37" s="203"/>
      <c r="G37" s="203"/>
      <c r="H37" s="203"/>
      <c r="I37" s="203"/>
      <c r="J37" s="203"/>
      <c r="K37" s="203"/>
      <c r="L37" s="203"/>
      <c r="M37" s="203"/>
      <c r="N37" s="203"/>
      <c r="O37" s="203"/>
      <c r="P37" s="204"/>
    </row>
    <row r="38" spans="2:16" ht="14.25" customHeight="1" x14ac:dyDescent="0.2">
      <c r="B38" s="205"/>
      <c r="C38" s="206"/>
      <c r="D38" s="206"/>
      <c r="E38" s="206"/>
      <c r="F38" s="206"/>
      <c r="G38" s="206"/>
      <c r="H38" s="206"/>
      <c r="I38" s="206"/>
      <c r="J38" s="206"/>
      <c r="K38" s="206"/>
      <c r="L38" s="206"/>
      <c r="M38" s="206"/>
      <c r="N38" s="206"/>
      <c r="O38" s="206"/>
      <c r="P38" s="207"/>
    </row>
    <row r="39" spans="2:16" x14ac:dyDescent="0.2">
      <c r="B39" s="208"/>
      <c r="C39" s="208"/>
      <c r="D39" s="208"/>
      <c r="E39" s="208"/>
      <c r="F39" s="208"/>
      <c r="G39" s="208"/>
      <c r="H39" s="208"/>
      <c r="I39" s="208"/>
      <c r="J39" s="208"/>
      <c r="K39" s="208"/>
      <c r="L39" s="208"/>
      <c r="M39" s="208"/>
      <c r="N39" s="208"/>
      <c r="O39" s="208"/>
      <c r="P39" s="208"/>
    </row>
    <row r="40" spans="2:16" x14ac:dyDescent="0.2">
      <c r="B40" s="203"/>
      <c r="C40" s="203"/>
      <c r="D40" s="203"/>
      <c r="E40" s="203"/>
      <c r="F40" s="203"/>
      <c r="G40" s="203"/>
      <c r="H40" s="203"/>
      <c r="I40" s="203"/>
      <c r="J40" s="203"/>
      <c r="K40" s="203"/>
      <c r="L40" s="203"/>
      <c r="M40" s="203"/>
      <c r="N40" s="203"/>
      <c r="O40" s="203"/>
      <c r="P40" s="203"/>
    </row>
  </sheetData>
  <sheetProtection password="C7A0" sheet="1" objects="1" scenarios="1" autoFilter="0"/>
  <mergeCells count="27">
    <mergeCell ref="C26:P26"/>
    <mergeCell ref="H6:L6"/>
    <mergeCell ref="B8:P8"/>
    <mergeCell ref="B10:P10"/>
    <mergeCell ref="B9:P9"/>
    <mergeCell ref="B12:P12"/>
    <mergeCell ref="B13:P13"/>
    <mergeCell ref="C14:P14"/>
    <mergeCell ref="C15:P15"/>
    <mergeCell ref="C16:P16"/>
    <mergeCell ref="C17:P17"/>
    <mergeCell ref="C34:O34"/>
    <mergeCell ref="C36:H36"/>
    <mergeCell ref="J36:O36"/>
    <mergeCell ref="C31:P31"/>
    <mergeCell ref="C18:P18"/>
    <mergeCell ref="C25:P25"/>
    <mergeCell ref="C27:P27"/>
    <mergeCell ref="C19:P19"/>
    <mergeCell ref="C23:P23"/>
    <mergeCell ref="C30:P30"/>
    <mergeCell ref="C29:P29"/>
    <mergeCell ref="C20:P20"/>
    <mergeCell ref="C21:P21"/>
    <mergeCell ref="C22:P22"/>
    <mergeCell ref="C24:P24"/>
    <mergeCell ref="C28:P28"/>
  </mergeCells>
  <hyperlinks>
    <hyperlink ref="C36:H36" location="MŠ!A1" display="Mateřská škola" xr:uid="{00000000-0004-0000-0000-000000000000}"/>
    <hyperlink ref="J36:O36" location="ZŠ!A1" display="Základní škola" xr:uid="{00000000-0004-0000-0000-000001000000}"/>
  </hyperlinks>
  <pageMargins left="0.70866141732283472" right="0.70866141732283472" top="0.78740157480314965" bottom="0.78740157480314965"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B30"/>
  <sheetViews>
    <sheetView topLeftCell="B1" workbookViewId="0">
      <pane ySplit="2" topLeftCell="A3" activePane="bottomLeft" state="frozen"/>
      <selection activeCell="B1" sqref="B1"/>
      <selection pane="bottomLeft" activeCell="C18" sqref="C18:E18"/>
    </sheetView>
  </sheetViews>
  <sheetFormatPr defaultColWidth="9.28515625" defaultRowHeight="14.25" x14ac:dyDescent="0.25"/>
  <cols>
    <col min="1" max="1" width="4.85546875" style="485" customWidth="1"/>
    <col min="2" max="2" width="11.42578125" style="485" customWidth="1"/>
    <col min="3" max="3" width="43.140625" style="485" customWidth="1"/>
    <col min="4" max="4" width="13.42578125" style="485" customWidth="1"/>
    <col min="5" max="5" width="14" style="485" customWidth="1"/>
    <col min="6" max="6" width="4.85546875" style="485" customWidth="1"/>
    <col min="7" max="7" width="16.42578125" style="485" customWidth="1"/>
    <col min="8" max="8" width="4.85546875" style="485" customWidth="1"/>
    <col min="9" max="9" width="16.42578125" style="485" customWidth="1"/>
    <col min="10" max="10" width="4.85546875" style="485" customWidth="1"/>
    <col min="11" max="11" width="16.42578125" style="485" customWidth="1"/>
    <col min="12" max="12" width="4.85546875" style="485" customWidth="1"/>
    <col min="13" max="13" width="16.42578125" style="485" customWidth="1"/>
    <col min="14" max="14" width="4.85546875" style="485" hidden="1" customWidth="1"/>
    <col min="15" max="15" width="16.42578125" style="485" hidden="1" customWidth="1"/>
    <col min="16" max="16" width="4.85546875" style="485" hidden="1" customWidth="1"/>
    <col min="17" max="17" width="16.42578125" style="485" hidden="1" customWidth="1"/>
    <col min="18" max="18" width="4.85546875" style="485" hidden="1" customWidth="1"/>
    <col min="19" max="19" width="16.42578125" style="485" hidden="1" customWidth="1"/>
    <col min="20" max="20" width="4.85546875" style="485" hidden="1" customWidth="1"/>
    <col min="21" max="21" width="16.42578125" style="485" hidden="1" customWidth="1"/>
    <col min="22" max="22" width="4.85546875" style="485" hidden="1" customWidth="1"/>
    <col min="23" max="23" width="16.42578125" style="485" hidden="1" customWidth="1"/>
    <col min="24" max="24" width="4.85546875" style="485" hidden="1" customWidth="1"/>
    <col min="25" max="25" width="16.42578125" style="485" hidden="1" customWidth="1"/>
    <col min="26" max="26" width="4.85546875" style="485" hidden="1" customWidth="1"/>
    <col min="27" max="27" width="16.42578125" style="485" hidden="1" customWidth="1"/>
    <col min="28" max="28" width="4.85546875" style="485" hidden="1" customWidth="1"/>
    <col min="29" max="16384" width="9.28515625" style="485"/>
  </cols>
  <sheetData>
    <row r="1" spans="2:27" ht="15" thickBot="1" x14ac:dyDescent="0.3"/>
    <row r="2" spans="2:27" s="486" customFormat="1" ht="41.25" thickBot="1" x14ac:dyDescent="0.3">
      <c r="G2" s="484" t="s">
        <v>701</v>
      </c>
      <c r="I2" s="484" t="s">
        <v>700</v>
      </c>
      <c r="K2" s="484" t="s">
        <v>704</v>
      </c>
      <c r="M2" s="484" t="s">
        <v>705</v>
      </c>
      <c r="O2" s="484" t="s">
        <v>709</v>
      </c>
      <c r="Q2" s="484" t="s">
        <v>711</v>
      </c>
      <c r="S2" s="484" t="s">
        <v>715</v>
      </c>
      <c r="U2" s="484" t="s">
        <v>720</v>
      </c>
      <c r="W2" s="484" t="s">
        <v>721</v>
      </c>
      <c r="Y2" s="484" t="s">
        <v>724</v>
      </c>
      <c r="AA2" s="484" t="s">
        <v>727</v>
      </c>
    </row>
    <row r="3" spans="2:27" ht="15" thickBot="1" x14ac:dyDescent="0.3"/>
    <row r="4" spans="2:27" ht="30" customHeight="1" thickBot="1" x14ac:dyDescent="0.3">
      <c r="B4" s="598" t="s">
        <v>763</v>
      </c>
      <c r="C4" s="599"/>
      <c r="D4" s="599"/>
      <c r="E4" s="600"/>
      <c r="G4" s="532" t="s">
        <v>757</v>
      </c>
      <c r="I4" s="532" t="s">
        <v>757</v>
      </c>
      <c r="K4" s="532" t="s">
        <v>757</v>
      </c>
      <c r="M4" s="532" t="s">
        <v>757</v>
      </c>
      <c r="O4" s="532" t="s">
        <v>757</v>
      </c>
      <c r="Q4" s="532" t="s">
        <v>757</v>
      </c>
      <c r="S4" s="532" t="s">
        <v>757</v>
      </c>
      <c r="U4" s="532" t="s">
        <v>757</v>
      </c>
      <c r="W4" s="532" t="s">
        <v>757</v>
      </c>
      <c r="Y4" s="532" t="s">
        <v>757</v>
      </c>
      <c r="AA4" s="532" t="s">
        <v>757</v>
      </c>
    </row>
    <row r="5" spans="2:27" s="496" customFormat="1" ht="18.75" customHeight="1" x14ac:dyDescent="0.25">
      <c r="B5" s="624" t="s">
        <v>752</v>
      </c>
      <c r="C5" s="625"/>
      <c r="D5" s="626"/>
      <c r="E5" s="627"/>
      <c r="G5" s="534">
        <f>G6+G7</f>
        <v>0</v>
      </c>
      <c r="H5" s="498"/>
      <c r="I5" s="534">
        <f>I6+I7</f>
        <v>0</v>
      </c>
      <c r="J5" s="498"/>
      <c r="K5" s="534">
        <f>K6+K7</f>
        <v>0</v>
      </c>
      <c r="L5" s="498"/>
      <c r="M5" s="534">
        <f>M6+M7</f>
        <v>0</v>
      </c>
      <c r="N5" s="498"/>
      <c r="O5" s="534">
        <f>O6+O7</f>
        <v>0</v>
      </c>
      <c r="P5" s="498"/>
      <c r="Q5" s="534">
        <f>Q6+Q7</f>
        <v>0</v>
      </c>
      <c r="R5" s="498"/>
      <c r="S5" s="534">
        <f>S6+S7</f>
        <v>0</v>
      </c>
      <c r="T5" s="498"/>
      <c r="U5" s="534">
        <f>U6+U7</f>
        <v>0</v>
      </c>
      <c r="V5" s="498"/>
      <c r="W5" s="534">
        <f>W6+W7</f>
        <v>0</v>
      </c>
      <c r="X5" s="498"/>
      <c r="Y5" s="534">
        <f>Y6+Y7</f>
        <v>0</v>
      </c>
      <c r="Z5" s="498"/>
      <c r="AA5" s="534">
        <f>AA6+AA7</f>
        <v>0</v>
      </c>
    </row>
    <row r="6" spans="2:27" ht="18.75" customHeight="1" x14ac:dyDescent="0.25">
      <c r="B6" s="607" t="s">
        <v>755</v>
      </c>
      <c r="C6" s="608"/>
      <c r="D6" s="609"/>
      <c r="E6" s="610"/>
      <c r="G6" s="504">
        <f>MŠ!AD$4</f>
        <v>0</v>
      </c>
      <c r="H6" s="499"/>
      <c r="I6" s="504">
        <f>MŠ!AF$4</f>
        <v>0</v>
      </c>
      <c r="J6" s="499"/>
      <c r="K6" s="504">
        <f>MŠ!AX$4</f>
        <v>0</v>
      </c>
      <c r="L6" s="499"/>
      <c r="M6" s="504">
        <f>MŠ!BR$4</f>
        <v>0</v>
      </c>
      <c r="N6" s="499"/>
      <c r="O6" s="504">
        <f>MŠ!CL$4</f>
        <v>0</v>
      </c>
      <c r="P6" s="499"/>
      <c r="Q6" s="504">
        <f>MŠ!DF$4</f>
        <v>0</v>
      </c>
      <c r="R6" s="499"/>
      <c r="S6" s="504">
        <f>MŠ!DZ$4</f>
        <v>0</v>
      </c>
      <c r="T6" s="499"/>
      <c r="U6" s="504">
        <f>MŠ!ET$4</f>
        <v>0</v>
      </c>
      <c r="V6" s="499"/>
      <c r="W6" s="504">
        <f>MŠ!FN$4</f>
        <v>0</v>
      </c>
      <c r="X6" s="499"/>
      <c r="Y6" s="504">
        <f>MŠ!GH$4</f>
        <v>0</v>
      </c>
      <c r="Z6" s="499"/>
      <c r="AA6" s="504">
        <f>MŠ!HB$4</f>
        <v>0</v>
      </c>
    </row>
    <row r="7" spans="2:27" ht="18.75" customHeight="1" thickBot="1" x14ac:dyDescent="0.3">
      <c r="B7" s="611" t="s">
        <v>754</v>
      </c>
      <c r="C7" s="612"/>
      <c r="D7" s="613"/>
      <c r="E7" s="614"/>
      <c r="G7" s="508">
        <f>ZŠ!AD$4</f>
        <v>0</v>
      </c>
      <c r="H7" s="499"/>
      <c r="I7" s="508">
        <f>ZŠ!AF$4</f>
        <v>0</v>
      </c>
      <c r="J7" s="499"/>
      <c r="K7" s="508">
        <f>ZŠ!AX$4</f>
        <v>0</v>
      </c>
      <c r="L7" s="499"/>
      <c r="M7" s="508">
        <f>ZŠ!BR$4</f>
        <v>0</v>
      </c>
      <c r="N7" s="499"/>
      <c r="O7" s="508">
        <f>ZŠ!CL$4</f>
        <v>0</v>
      </c>
      <c r="P7" s="499"/>
      <c r="Q7" s="508">
        <f>ZŠ!DF$4</f>
        <v>0</v>
      </c>
      <c r="R7" s="499"/>
      <c r="S7" s="508">
        <f>ZŠ!DZ$4</f>
        <v>0</v>
      </c>
      <c r="T7" s="499"/>
      <c r="U7" s="508">
        <f>ZŠ!ET$4</f>
        <v>0</v>
      </c>
      <c r="V7" s="499"/>
      <c r="W7" s="508">
        <f>ZŠ!FN$4</f>
        <v>0</v>
      </c>
      <c r="X7" s="499"/>
      <c r="Y7" s="508">
        <f>ZŠ!GH$4</f>
        <v>0</v>
      </c>
      <c r="Z7" s="499"/>
      <c r="AA7" s="508">
        <f>ZŠ!HB$4</f>
        <v>0</v>
      </c>
    </row>
    <row r="8" spans="2:27" s="497" customFormat="1" ht="18.75" customHeight="1" x14ac:dyDescent="0.25">
      <c r="B8" s="615" t="s">
        <v>753</v>
      </c>
      <c r="C8" s="529" t="s">
        <v>760</v>
      </c>
      <c r="D8" s="618" t="s">
        <v>764</v>
      </c>
      <c r="E8" s="619"/>
      <c r="F8" s="485"/>
      <c r="G8" s="533" t="s">
        <v>759</v>
      </c>
      <c r="H8" s="500"/>
      <c r="I8" s="533">
        <f>I9+I10+I11</f>
        <v>0</v>
      </c>
      <c r="J8" s="500"/>
      <c r="K8" s="533">
        <f>K9+K10+K11</f>
        <v>0</v>
      </c>
      <c r="L8" s="500"/>
      <c r="M8" s="533">
        <f>M9+M10+M11</f>
        <v>0</v>
      </c>
      <c r="N8" s="500"/>
      <c r="O8" s="533">
        <f>O9+O10+O11</f>
        <v>0</v>
      </c>
      <c r="P8" s="500"/>
      <c r="Q8" s="533">
        <f>Q9+Q10+Q11</f>
        <v>0</v>
      </c>
      <c r="R8" s="500"/>
      <c r="S8" s="533">
        <f>S9+S10+S11</f>
        <v>0</v>
      </c>
      <c r="T8" s="500"/>
      <c r="U8" s="533">
        <f>U9+U10+U11</f>
        <v>0</v>
      </c>
      <c r="V8" s="500"/>
      <c r="W8" s="533">
        <f>W9+W10+W11</f>
        <v>0</v>
      </c>
      <c r="X8" s="500"/>
      <c r="Y8" s="533">
        <f>Y9+Y10+Y11</f>
        <v>0</v>
      </c>
      <c r="Z8" s="500"/>
      <c r="AA8" s="533">
        <f>AA9+AA10+AA11</f>
        <v>0</v>
      </c>
    </row>
    <row r="9" spans="2:27" s="496" customFormat="1" ht="18.75" customHeight="1" x14ac:dyDescent="0.25">
      <c r="B9" s="616"/>
      <c r="C9" s="530" t="s">
        <v>749</v>
      </c>
      <c r="D9" s="620"/>
      <c r="E9" s="621"/>
      <c r="G9" s="501" t="s">
        <v>759</v>
      </c>
      <c r="H9" s="498"/>
      <c r="I9" s="501">
        <f>I13+I17</f>
        <v>0</v>
      </c>
      <c r="J9" s="498"/>
      <c r="K9" s="501">
        <f>K13+K17</f>
        <v>0</v>
      </c>
      <c r="L9" s="498"/>
      <c r="M9" s="501">
        <f>M13+M17</f>
        <v>0</v>
      </c>
      <c r="N9" s="498"/>
      <c r="O9" s="501">
        <f>O13+O17</f>
        <v>0</v>
      </c>
      <c r="P9" s="498"/>
      <c r="Q9" s="501">
        <f>Q13+Q17</f>
        <v>0</v>
      </c>
      <c r="R9" s="498"/>
      <c r="S9" s="501">
        <f>S13+S17</f>
        <v>0</v>
      </c>
      <c r="T9" s="498"/>
      <c r="U9" s="501">
        <f>U13+U17</f>
        <v>0</v>
      </c>
      <c r="V9" s="498"/>
      <c r="W9" s="501">
        <f>W13+W17</f>
        <v>0</v>
      </c>
      <c r="X9" s="498"/>
      <c r="Y9" s="501">
        <f>Y13+Y17</f>
        <v>0</v>
      </c>
      <c r="Z9" s="498"/>
      <c r="AA9" s="501">
        <f>AA13+AA17</f>
        <v>0</v>
      </c>
    </row>
    <row r="10" spans="2:27" s="496" customFormat="1" ht="18.75" customHeight="1" x14ac:dyDescent="0.25">
      <c r="B10" s="616"/>
      <c r="C10" s="530" t="s">
        <v>750</v>
      </c>
      <c r="D10" s="620"/>
      <c r="E10" s="621"/>
      <c r="F10" s="485"/>
      <c r="G10" s="501" t="s">
        <v>759</v>
      </c>
      <c r="H10" s="498"/>
      <c r="I10" s="501">
        <f>I14+I18</f>
        <v>0</v>
      </c>
      <c r="J10" s="498"/>
      <c r="K10" s="501">
        <f>K14+K18</f>
        <v>0</v>
      </c>
      <c r="L10" s="498"/>
      <c r="M10" s="501">
        <f>M14+M18</f>
        <v>0</v>
      </c>
      <c r="N10" s="498"/>
      <c r="O10" s="501">
        <f>O14+O18</f>
        <v>0</v>
      </c>
      <c r="P10" s="498"/>
      <c r="Q10" s="501">
        <f>Q14+Q18</f>
        <v>0</v>
      </c>
      <c r="R10" s="498"/>
      <c r="S10" s="501">
        <f>S14+S18</f>
        <v>0</v>
      </c>
      <c r="T10" s="498"/>
      <c r="U10" s="501">
        <f>U14+U18</f>
        <v>0</v>
      </c>
      <c r="V10" s="498"/>
      <c r="W10" s="501">
        <f>W14+W18</f>
        <v>0</v>
      </c>
      <c r="X10" s="498"/>
      <c r="Y10" s="501">
        <f>Y14+Y18</f>
        <v>0</v>
      </c>
      <c r="Z10" s="498"/>
      <c r="AA10" s="501">
        <f>AA14+AA18</f>
        <v>0</v>
      </c>
    </row>
    <row r="11" spans="2:27" s="496" customFormat="1" ht="18.75" customHeight="1" thickBot="1" x14ac:dyDescent="0.3">
      <c r="B11" s="616"/>
      <c r="C11" s="531" t="s">
        <v>751</v>
      </c>
      <c r="D11" s="622"/>
      <c r="E11" s="623"/>
      <c r="F11" s="485"/>
      <c r="G11" s="502" t="s">
        <v>759</v>
      </c>
      <c r="H11" s="498"/>
      <c r="I11" s="502">
        <f>I15+I19</f>
        <v>0</v>
      </c>
      <c r="J11" s="498"/>
      <c r="K11" s="502">
        <f>K15+K19</f>
        <v>0</v>
      </c>
      <c r="L11" s="498"/>
      <c r="M11" s="502">
        <f>M15+M19</f>
        <v>0</v>
      </c>
      <c r="N11" s="498"/>
      <c r="O11" s="502">
        <f>O15+O19</f>
        <v>0</v>
      </c>
      <c r="P11" s="498"/>
      <c r="Q11" s="502">
        <f>Q15+Q19</f>
        <v>0</v>
      </c>
      <c r="R11" s="498"/>
      <c r="S11" s="502">
        <f>S15+S19</f>
        <v>0</v>
      </c>
      <c r="T11" s="498"/>
      <c r="U11" s="502">
        <f>U15+U19</f>
        <v>0</v>
      </c>
      <c r="V11" s="498"/>
      <c r="W11" s="502">
        <f>W15+W19</f>
        <v>0</v>
      </c>
      <c r="X11" s="498"/>
      <c r="Y11" s="502">
        <f>Y15+Y19</f>
        <v>0</v>
      </c>
      <c r="Z11" s="498"/>
      <c r="AA11" s="502">
        <f>AA15+AA19</f>
        <v>0</v>
      </c>
    </row>
    <row r="12" spans="2:27" s="497" customFormat="1" ht="18.75" customHeight="1" x14ac:dyDescent="0.25">
      <c r="B12" s="616"/>
      <c r="C12" s="601" t="s">
        <v>761</v>
      </c>
      <c r="D12" s="602"/>
      <c r="E12" s="603"/>
      <c r="G12" s="503" t="s">
        <v>759</v>
      </c>
      <c r="H12" s="500"/>
      <c r="I12" s="503">
        <f>I13+I14+I15</f>
        <v>0</v>
      </c>
      <c r="J12" s="500"/>
      <c r="K12" s="503">
        <f>K13+K14+K15</f>
        <v>0</v>
      </c>
      <c r="L12" s="500"/>
      <c r="M12" s="503">
        <f>M13+M14+M15</f>
        <v>0</v>
      </c>
      <c r="N12" s="500"/>
      <c r="O12" s="503">
        <f>O13+O14+O15</f>
        <v>0</v>
      </c>
      <c r="P12" s="500"/>
      <c r="Q12" s="503">
        <f>Q13+Q14+Q15</f>
        <v>0</v>
      </c>
      <c r="R12" s="500"/>
      <c r="S12" s="503">
        <f>S13+S14+S15</f>
        <v>0</v>
      </c>
      <c r="T12" s="500"/>
      <c r="U12" s="503">
        <f>U13+U14+U15</f>
        <v>0</v>
      </c>
      <c r="V12" s="500"/>
      <c r="W12" s="503">
        <f>W13+W14+W15</f>
        <v>0</v>
      </c>
      <c r="X12" s="500"/>
      <c r="Y12" s="503">
        <f>Y13+Y14+Y15</f>
        <v>0</v>
      </c>
      <c r="Z12" s="500"/>
      <c r="AA12" s="503">
        <f>AA13+AA14+AA15</f>
        <v>0</v>
      </c>
    </row>
    <row r="13" spans="2:27" ht="18.75" customHeight="1" x14ac:dyDescent="0.25">
      <c r="B13" s="616"/>
      <c r="C13" s="585" t="s">
        <v>749</v>
      </c>
      <c r="D13" s="586"/>
      <c r="E13" s="587"/>
      <c r="G13" s="504" t="s">
        <v>759</v>
      </c>
      <c r="H13" s="499"/>
      <c r="I13" s="504">
        <f>IF(I5=0,0,MŠ!AG$5)</f>
        <v>0</v>
      </c>
      <c r="J13" s="499"/>
      <c r="K13" s="504">
        <f>IF(K5=0,0,MŠ!BA$5)</f>
        <v>0</v>
      </c>
      <c r="L13" s="499"/>
      <c r="M13" s="504">
        <f>IF(M5=0,0,MŠ!BU$5)</f>
        <v>0</v>
      </c>
      <c r="N13" s="499"/>
      <c r="O13" s="504">
        <f>IF(O5=0,0,MŠ!CO$5)</f>
        <v>0</v>
      </c>
      <c r="P13" s="499"/>
      <c r="Q13" s="504">
        <f>IF(Q5=0,0,MŠ!DI$5)</f>
        <v>0</v>
      </c>
      <c r="R13" s="499"/>
      <c r="S13" s="504">
        <f>IF(S5=0,0,MŠ!EC$5)</f>
        <v>0</v>
      </c>
      <c r="T13" s="499"/>
      <c r="U13" s="504">
        <f>IF(U5=0,0,MŠ!EW$5)</f>
        <v>0</v>
      </c>
      <c r="V13" s="499"/>
      <c r="W13" s="504">
        <f>IF(W5=0,0,MŠ!FQ$5)</f>
        <v>0</v>
      </c>
      <c r="X13" s="499"/>
      <c r="Y13" s="504">
        <f>IF(Y5=0,0,MŠ!GK$5)</f>
        <v>0</v>
      </c>
      <c r="Z13" s="499"/>
      <c r="AA13" s="504">
        <f>IF(AA5=0,0,MŠ!HE$5)</f>
        <v>0</v>
      </c>
    </row>
    <row r="14" spans="2:27" ht="18.75" customHeight="1" x14ac:dyDescent="0.25">
      <c r="B14" s="616"/>
      <c r="C14" s="585" t="s">
        <v>750</v>
      </c>
      <c r="D14" s="586"/>
      <c r="E14" s="587"/>
      <c r="G14" s="504" t="s">
        <v>759</v>
      </c>
      <c r="H14" s="499"/>
      <c r="I14" s="504">
        <f>IF(I5=0,0,MŠ!AG$6)</f>
        <v>0</v>
      </c>
      <c r="J14" s="499"/>
      <c r="K14" s="504">
        <f>IF(K5=0,0,MŠ!BA$6)</f>
        <v>0</v>
      </c>
      <c r="L14" s="499"/>
      <c r="M14" s="504">
        <f>IF(M5=0,0,MŠ!BU$6)</f>
        <v>0</v>
      </c>
      <c r="N14" s="499"/>
      <c r="O14" s="504">
        <f>IF(O5=0,0,MŠ!CO$6)</f>
        <v>0</v>
      </c>
      <c r="P14" s="499"/>
      <c r="Q14" s="504">
        <f>IF(Q5=0,0,MŠ!DI$6)</f>
        <v>0</v>
      </c>
      <c r="R14" s="499"/>
      <c r="S14" s="504">
        <f>IF(S5=0,0,MŠ!EC$6)</f>
        <v>0</v>
      </c>
      <c r="T14" s="499"/>
      <c r="U14" s="504">
        <f>IF(U5=0,0,MŠ!EW$6)</f>
        <v>0</v>
      </c>
      <c r="V14" s="499"/>
      <c r="W14" s="504">
        <f>IF(W5=0,0,MŠ!FQ$6)</f>
        <v>0</v>
      </c>
      <c r="X14" s="499"/>
      <c r="Y14" s="504">
        <f>IF(Y5=0,0,MŠ!GK$6)</f>
        <v>0</v>
      </c>
      <c r="Z14" s="499"/>
      <c r="AA14" s="504">
        <f>IF(AA5=0,0,MŠ!HE$6)</f>
        <v>0</v>
      </c>
    </row>
    <row r="15" spans="2:27" ht="18.75" customHeight="1" thickBot="1" x14ac:dyDescent="0.3">
      <c r="B15" s="616"/>
      <c r="C15" s="634" t="s">
        <v>751</v>
      </c>
      <c r="D15" s="635"/>
      <c r="E15" s="636"/>
      <c r="G15" s="505" t="s">
        <v>759</v>
      </c>
      <c r="H15" s="499"/>
      <c r="I15" s="505">
        <f>IF(I5=0,0,MŠ!AG$7)</f>
        <v>0</v>
      </c>
      <c r="J15" s="499"/>
      <c r="K15" s="505">
        <f>IF(K5=0,0,MŠ!BA$7)</f>
        <v>0</v>
      </c>
      <c r="L15" s="499"/>
      <c r="M15" s="505">
        <f>IF(M5=0,0,MŠ!BU$7)</f>
        <v>0</v>
      </c>
      <c r="N15" s="499"/>
      <c r="O15" s="505">
        <f>IF(O5=0,0,MŠ!CO$7)</f>
        <v>0</v>
      </c>
      <c r="P15" s="499"/>
      <c r="Q15" s="505">
        <f>IF(Q5=0,0,MŠ!DI$7)</f>
        <v>0</v>
      </c>
      <c r="R15" s="499"/>
      <c r="S15" s="505">
        <f>IF(S5=0,0,MŠ!EC$7)</f>
        <v>0</v>
      </c>
      <c r="T15" s="499"/>
      <c r="U15" s="505">
        <f>IF(U5=0,0,MŠ!EW$7)</f>
        <v>0</v>
      </c>
      <c r="V15" s="499"/>
      <c r="W15" s="505">
        <f>IF(W5=0,0,MŠ!FQ$7)</f>
        <v>0</v>
      </c>
      <c r="X15" s="499"/>
      <c r="Y15" s="505">
        <f>IF(Y5=0,0,MŠ!GK$7)</f>
        <v>0</v>
      </c>
      <c r="Z15" s="499"/>
      <c r="AA15" s="505">
        <f>IF(AA5=0,0,MŠ!HE$7)</f>
        <v>0</v>
      </c>
    </row>
    <row r="16" spans="2:27" s="497" customFormat="1" ht="18.75" customHeight="1" x14ac:dyDescent="0.25">
      <c r="B16" s="616"/>
      <c r="C16" s="604" t="s">
        <v>762</v>
      </c>
      <c r="D16" s="605"/>
      <c r="E16" s="606"/>
      <c r="G16" s="506" t="s">
        <v>759</v>
      </c>
      <c r="H16" s="500"/>
      <c r="I16" s="506">
        <f>I17+I18+I19</f>
        <v>0</v>
      </c>
      <c r="J16" s="500"/>
      <c r="K16" s="506">
        <f>K17+K18+K19</f>
        <v>0</v>
      </c>
      <c r="L16" s="500"/>
      <c r="M16" s="506">
        <f>M17+M18+M19</f>
        <v>0</v>
      </c>
      <c r="N16" s="500"/>
      <c r="O16" s="506">
        <f>O17+O18+O19</f>
        <v>0</v>
      </c>
      <c r="P16" s="500"/>
      <c r="Q16" s="506">
        <f>Q17+Q18+Q19</f>
        <v>0</v>
      </c>
      <c r="R16" s="500"/>
      <c r="S16" s="506">
        <f>S17+S18+S19</f>
        <v>0</v>
      </c>
      <c r="T16" s="500"/>
      <c r="U16" s="506">
        <f>U17+U18+U19</f>
        <v>0</v>
      </c>
      <c r="V16" s="500"/>
      <c r="W16" s="506">
        <f>W17+W18+W19</f>
        <v>0</v>
      </c>
      <c r="X16" s="500"/>
      <c r="Y16" s="506">
        <f>Y17+Y18+Y19</f>
        <v>0</v>
      </c>
      <c r="Z16" s="500"/>
      <c r="AA16" s="506">
        <f>AA17+AA18+AA19</f>
        <v>0</v>
      </c>
    </row>
    <row r="17" spans="2:28" ht="18.75" customHeight="1" x14ac:dyDescent="0.25">
      <c r="B17" s="616"/>
      <c r="C17" s="631" t="s">
        <v>749</v>
      </c>
      <c r="D17" s="632"/>
      <c r="E17" s="633"/>
      <c r="G17" s="507" t="s">
        <v>759</v>
      </c>
      <c r="H17" s="499"/>
      <c r="I17" s="507">
        <f>IF(I5=0,0,ZŠ!AG5)</f>
        <v>0</v>
      </c>
      <c r="J17" s="499"/>
      <c r="K17" s="507">
        <f>IF(K5=0,0,ZŠ!BA5)</f>
        <v>0</v>
      </c>
      <c r="L17" s="499"/>
      <c r="M17" s="507">
        <f>IF(M5=0,0,ZŠ!BU5)</f>
        <v>0</v>
      </c>
      <c r="N17" s="499"/>
      <c r="O17" s="507">
        <f>IF(O5=0,0,ZŠ!CO5)</f>
        <v>0</v>
      </c>
      <c r="P17" s="499"/>
      <c r="Q17" s="507">
        <f>IF(Q5=0,0,ZŠ!DI5)</f>
        <v>0</v>
      </c>
      <c r="R17" s="499"/>
      <c r="S17" s="507">
        <f>IF(S5=0,0,ZŠ!EC5)</f>
        <v>0</v>
      </c>
      <c r="T17" s="499"/>
      <c r="U17" s="507">
        <f>IF(U5=0,0,ZŠ!EW5)</f>
        <v>0</v>
      </c>
      <c r="V17" s="499"/>
      <c r="W17" s="507">
        <f>IF(W5=0,0,ZŠ!FQ5)</f>
        <v>0</v>
      </c>
      <c r="X17" s="499"/>
      <c r="Y17" s="507">
        <f>IF(Y5=0,0,ZŠ!GK5)</f>
        <v>0</v>
      </c>
      <c r="Z17" s="499"/>
      <c r="AA17" s="507">
        <f>IF(AA5=0,0,ZŠ!HE5)</f>
        <v>0</v>
      </c>
    </row>
    <row r="18" spans="2:28" ht="18.75" customHeight="1" x14ac:dyDescent="0.25">
      <c r="B18" s="616"/>
      <c r="C18" s="631" t="s">
        <v>750</v>
      </c>
      <c r="D18" s="632"/>
      <c r="E18" s="633"/>
      <c r="G18" s="507" t="s">
        <v>759</v>
      </c>
      <c r="H18" s="499"/>
      <c r="I18" s="507">
        <f>IF(I5=0,0,ZŠ!AG6)</f>
        <v>0</v>
      </c>
      <c r="J18" s="499"/>
      <c r="K18" s="507">
        <f>IF(K5=0,0,ZŠ!BA6)</f>
        <v>0</v>
      </c>
      <c r="L18" s="499"/>
      <c r="M18" s="507">
        <f>IF(M5=0,0,ZŠ!BU6)</f>
        <v>0</v>
      </c>
      <c r="N18" s="499"/>
      <c r="O18" s="507">
        <f>IF(O5=0,0,ZŠ!CO6)</f>
        <v>0</v>
      </c>
      <c r="P18" s="499"/>
      <c r="Q18" s="507">
        <f>IF(Q5=0,0,ZŠ!DI6)</f>
        <v>0</v>
      </c>
      <c r="R18" s="499"/>
      <c r="S18" s="507">
        <f>IF(S5=0,0,ZŠ!EC6)</f>
        <v>0</v>
      </c>
      <c r="T18" s="499"/>
      <c r="U18" s="507">
        <f>IF(U5=0,0,ZŠ!EW6)</f>
        <v>0</v>
      </c>
      <c r="V18" s="499"/>
      <c r="W18" s="507">
        <f>IF(W5=0,0,ZŠ!FQ6)</f>
        <v>0</v>
      </c>
      <c r="X18" s="499"/>
      <c r="Y18" s="507">
        <f>IF(Y5=0,0,ZŠ!GK6)</f>
        <v>0</v>
      </c>
      <c r="Z18" s="499"/>
      <c r="AA18" s="507">
        <f>IF(AA5=0,0,ZŠ!HE6)</f>
        <v>0</v>
      </c>
    </row>
    <row r="19" spans="2:28" ht="18.75" customHeight="1" thickBot="1" x14ac:dyDescent="0.3">
      <c r="B19" s="617"/>
      <c r="C19" s="628" t="s">
        <v>751</v>
      </c>
      <c r="D19" s="629"/>
      <c r="E19" s="630"/>
      <c r="G19" s="508" t="s">
        <v>759</v>
      </c>
      <c r="H19" s="499"/>
      <c r="I19" s="508">
        <f>IF(I5=0,0,ZŠ!AG7)</f>
        <v>0</v>
      </c>
      <c r="J19" s="499"/>
      <c r="K19" s="508">
        <f>IF(K5=0,0,ZŠ!BA7)</f>
        <v>0</v>
      </c>
      <c r="L19" s="499"/>
      <c r="M19" s="508">
        <f>IF(M5=0,0,ZŠ!BU7)</f>
        <v>0</v>
      </c>
      <c r="N19" s="499"/>
      <c r="O19" s="508">
        <f>IF(O5=0,0,ZŠ!CO7)</f>
        <v>0</v>
      </c>
      <c r="P19" s="499"/>
      <c r="Q19" s="508">
        <f>IF(Q5=0,0,ZŠ!DI7)</f>
        <v>0</v>
      </c>
      <c r="R19" s="499"/>
      <c r="S19" s="508">
        <f>IF(S5=0,0,ZŠ!EC7)</f>
        <v>0</v>
      </c>
      <c r="T19" s="499"/>
      <c r="U19" s="508">
        <f>IF(U5=0,0,ZŠ!EW7)</f>
        <v>0</v>
      </c>
      <c r="V19" s="499"/>
      <c r="W19" s="508">
        <f>IF(W5=0,0,ZŠ!FQ7)</f>
        <v>0</v>
      </c>
      <c r="X19" s="499"/>
      <c r="Y19" s="508">
        <f>IF(Y5=0,0,ZŠ!GK7)</f>
        <v>0</v>
      </c>
      <c r="Z19" s="499"/>
      <c r="AA19" s="508">
        <f>IF(AA5=0,0,ZŠ!HE7)</f>
        <v>0</v>
      </c>
    </row>
    <row r="20" spans="2:28" ht="29.25" customHeight="1" thickBot="1" x14ac:dyDescent="0.3"/>
    <row r="21" spans="2:28" ht="30" customHeight="1" thickBot="1" x14ac:dyDescent="0.3">
      <c r="B21" s="582" t="s">
        <v>748</v>
      </c>
      <c r="C21" s="583"/>
      <c r="D21" s="583"/>
      <c r="E21" s="584"/>
    </row>
    <row r="22" spans="2:28" ht="29.25" customHeight="1" thickBot="1" x14ac:dyDescent="0.3">
      <c r="B22" s="487" t="s">
        <v>24</v>
      </c>
      <c r="C22" s="592" t="s">
        <v>25</v>
      </c>
      <c r="D22" s="593"/>
      <c r="E22" s="488" t="s">
        <v>758</v>
      </c>
      <c r="G22" s="494" t="s">
        <v>756</v>
      </c>
      <c r="I22" s="494" t="s">
        <v>756</v>
      </c>
      <c r="K22" s="494" t="s">
        <v>756</v>
      </c>
      <c r="M22" s="494" t="s">
        <v>756</v>
      </c>
      <c r="O22" s="494" t="s">
        <v>756</v>
      </c>
      <c r="Q22" s="494" t="s">
        <v>756</v>
      </c>
      <c r="S22" s="494" t="s">
        <v>756</v>
      </c>
      <c r="U22" s="494" t="s">
        <v>756</v>
      </c>
      <c r="W22" s="494" t="s">
        <v>756</v>
      </c>
      <c r="Y22" s="494" t="s">
        <v>756</v>
      </c>
      <c r="AA22" s="494" t="s">
        <v>756</v>
      </c>
    </row>
    <row r="23" spans="2:28" ht="29.25" customHeight="1" x14ac:dyDescent="0.25">
      <c r="B23" s="579" t="s">
        <v>18</v>
      </c>
      <c r="C23" s="590" t="s">
        <v>17</v>
      </c>
      <c r="D23" s="591"/>
      <c r="E23" s="489">
        <v>54000</v>
      </c>
      <c r="G23" s="509">
        <f>MŠ!P46+ZŠ!P51</f>
        <v>0</v>
      </c>
      <c r="I23" s="509">
        <f>MŠ!AJ46+ZŠ!AJ51</f>
        <v>0</v>
      </c>
      <c r="J23" s="493" t="str">
        <f>IF(G23=I23,"***","???")</f>
        <v>***</v>
      </c>
      <c r="K23" s="509">
        <f>MŠ!BD46+ZŠ!BD51</f>
        <v>0</v>
      </c>
      <c r="L23" s="493" t="str">
        <f>IF(I23=K23,"***","???")</f>
        <v>***</v>
      </c>
      <c r="M23" s="509">
        <f>MŠ!BX46+ZŠ!BX51</f>
        <v>0</v>
      </c>
      <c r="N23" s="493" t="str">
        <f>IF(K23=M23,"***","???")</f>
        <v>***</v>
      </c>
      <c r="O23" s="509">
        <f>MŠ!CR46+ZŠ!CR51</f>
        <v>0</v>
      </c>
      <c r="P23" s="493" t="str">
        <f>IF(M23=O23,"***","???")</f>
        <v>***</v>
      </c>
      <c r="Q23" s="509">
        <f>MŠ!DL46+ZŠ!DL51</f>
        <v>0</v>
      </c>
      <c r="R23" s="493" t="str">
        <f>IF(O23=Q23,"***","???")</f>
        <v>***</v>
      </c>
      <c r="S23" s="509">
        <f>MŠ!EF46+ZŠ!EF51</f>
        <v>0</v>
      </c>
      <c r="T23" s="493" t="str">
        <f>IF(Q23=S23,"***","???")</f>
        <v>***</v>
      </c>
      <c r="U23" s="509">
        <f>MŠ!EZ46+ZŠ!EZ51</f>
        <v>0</v>
      </c>
      <c r="V23" s="493" t="str">
        <f>IF(S23=U23,"***","???")</f>
        <v>***</v>
      </c>
      <c r="W23" s="509">
        <f>MŠ!FT46+ZŠ!FT51</f>
        <v>0</v>
      </c>
      <c r="X23" s="493" t="str">
        <f>IF(U23=W23,"***","???")</f>
        <v>***</v>
      </c>
      <c r="Y23" s="509">
        <f>MŠ!GN46+ZŠ!GN51</f>
        <v>0</v>
      </c>
      <c r="Z23" s="493" t="str">
        <f>IF(W23=Y23,"***","???")</f>
        <v>***</v>
      </c>
      <c r="AA23" s="509">
        <f>MŠ!HH46+ZŠ!HH51</f>
        <v>0</v>
      </c>
      <c r="AB23" s="493" t="str">
        <f>IF(Y23=AA23,"***","???")</f>
        <v>***</v>
      </c>
    </row>
    <row r="24" spans="2:28" ht="29.25" customHeight="1" x14ac:dyDescent="0.25">
      <c r="B24" s="580"/>
      <c r="C24" s="588" t="s">
        <v>0</v>
      </c>
      <c r="D24" s="589"/>
      <c r="E24" s="490">
        <v>50501</v>
      </c>
      <c r="G24" s="510">
        <f>MŠ!Q46+ZŠ!Q51</f>
        <v>0</v>
      </c>
      <c r="I24" s="510">
        <f>MŠ!AK46+ZŠ!AK51</f>
        <v>0</v>
      </c>
      <c r="J24" s="493" t="str">
        <f>IF(G24=I24,"✔","!!!")</f>
        <v>✔</v>
      </c>
      <c r="K24" s="510">
        <f>MŠ!BE46+ZŠ!BE51</f>
        <v>0</v>
      </c>
      <c r="L24" s="493" t="str">
        <f>IF(I24=K24,"✔","!!!")</f>
        <v>✔</v>
      </c>
      <c r="M24" s="510">
        <f>MŠ!BY46+ZŠ!BY51</f>
        <v>0</v>
      </c>
      <c r="N24" s="493" t="str">
        <f>IF(K24=M24,"✔","!!!")</f>
        <v>✔</v>
      </c>
      <c r="O24" s="510">
        <f>MŠ!CS46+ZŠ!CS51</f>
        <v>0</v>
      </c>
      <c r="P24" s="493" t="str">
        <f>IF(M24=O24,"✔","!!!")</f>
        <v>✔</v>
      </c>
      <c r="Q24" s="510">
        <f>MŠ!DM46+ZŠ!DM51</f>
        <v>0</v>
      </c>
      <c r="R24" s="493" t="str">
        <f>IF(O24=Q24,"✔","!!!")</f>
        <v>✔</v>
      </c>
      <c r="S24" s="510">
        <f>MŠ!EG46+ZŠ!EG51</f>
        <v>0</v>
      </c>
      <c r="T24" s="493" t="str">
        <f>IF(Q24=S24,"✔","!!!")</f>
        <v>✔</v>
      </c>
      <c r="U24" s="510">
        <f>MŠ!FA46+ZŠ!FA51</f>
        <v>0</v>
      </c>
      <c r="V24" s="493" t="str">
        <f>IF(S24=U24,"✔","!!!")</f>
        <v>✔</v>
      </c>
      <c r="W24" s="510">
        <f>MŠ!FU46+ZŠ!FU51</f>
        <v>0</v>
      </c>
      <c r="X24" s="493" t="str">
        <f>IF(U24=W24,"✔","!!!")</f>
        <v>✔</v>
      </c>
      <c r="Y24" s="510">
        <f>MŠ!GO46+ZŠ!GO51</f>
        <v>0</v>
      </c>
      <c r="Z24" s="493" t="str">
        <f>IF(W24=Y24,"✔","!!!")</f>
        <v>✔</v>
      </c>
      <c r="AA24" s="510">
        <f>MŠ!HI46+ZŠ!HI51</f>
        <v>0</v>
      </c>
      <c r="AB24" s="493" t="str">
        <f>IF(Y24=AA24,"✔","!!!")</f>
        <v>✔</v>
      </c>
    </row>
    <row r="25" spans="2:28" ht="29.25" customHeight="1" x14ac:dyDescent="0.25">
      <c r="B25" s="580"/>
      <c r="C25" s="588" t="s">
        <v>59</v>
      </c>
      <c r="D25" s="589"/>
      <c r="E25" s="490">
        <v>52602</v>
      </c>
      <c r="G25" s="511">
        <f>MŠ!R46+ZŠ!R51</f>
        <v>0</v>
      </c>
      <c r="I25" s="511">
        <f>MŠ!AL46+ZŠ!AL51</f>
        <v>0</v>
      </c>
      <c r="J25" s="493" t="str">
        <f>IF(G25=I25,"✔","!!!")</f>
        <v>✔</v>
      </c>
      <c r="K25" s="511">
        <f>MŠ!BF46+ZŠ!BF51</f>
        <v>0</v>
      </c>
      <c r="L25" s="493" t="str">
        <f>IF(I25=K25,"✔","!!!")</f>
        <v>✔</v>
      </c>
      <c r="M25" s="511">
        <f>MŠ!BZ46+ZŠ!BZ51</f>
        <v>0</v>
      </c>
      <c r="N25" s="493" t="str">
        <f>IF(K25=M25,"✔","!!!")</f>
        <v>✔</v>
      </c>
      <c r="O25" s="511">
        <f>MŠ!CT46+ZŠ!CT51</f>
        <v>0</v>
      </c>
      <c r="P25" s="493" t="str">
        <f>IF(M25=O25,"✔","!!!")</f>
        <v>✔</v>
      </c>
      <c r="Q25" s="511">
        <f>MŠ!DN46+ZŠ!DN51</f>
        <v>0</v>
      </c>
      <c r="R25" s="493" t="str">
        <f>IF(O25=Q25,"✔","!!!")</f>
        <v>✔</v>
      </c>
      <c r="S25" s="511">
        <f>MŠ!EH46+ZŠ!EH51</f>
        <v>0</v>
      </c>
      <c r="T25" s="493" t="str">
        <f>IF(Q25=S25,"✔","!!!")</f>
        <v>✔</v>
      </c>
      <c r="U25" s="511">
        <f>MŠ!FB46+ZŠ!FB51</f>
        <v>0</v>
      </c>
      <c r="V25" s="493" t="str">
        <f>IF(S25=U25,"✔","!!!")</f>
        <v>✔</v>
      </c>
      <c r="W25" s="511">
        <f>MŠ!FV46+ZŠ!FV51</f>
        <v>0</v>
      </c>
      <c r="X25" s="493" t="str">
        <f>IF(U25=W25,"✔","!!!")</f>
        <v>✔</v>
      </c>
      <c r="Y25" s="511">
        <f>MŠ!GP46+ZŠ!GP51</f>
        <v>0</v>
      </c>
      <c r="Z25" s="493" t="str">
        <f>IF(W25=Y25,"✔","!!!")</f>
        <v>✔</v>
      </c>
      <c r="AA25" s="511">
        <f>MŠ!HJ46+ZŠ!HJ51</f>
        <v>0</v>
      </c>
      <c r="AB25" s="493" t="str">
        <f>IF(Y25=AA25,"✔","!!!")</f>
        <v>✔</v>
      </c>
    </row>
    <row r="26" spans="2:28" ht="29.25" customHeight="1" x14ac:dyDescent="0.25">
      <c r="B26" s="580"/>
      <c r="C26" s="588" t="s">
        <v>60</v>
      </c>
      <c r="D26" s="589"/>
      <c r="E26" s="490">
        <v>52106</v>
      </c>
      <c r="G26" s="541">
        <f>MŠ!S46+ZŠ!S51</f>
        <v>0</v>
      </c>
      <c r="I26" s="541">
        <f>MŠ!AM46+ZŠ!AM51</f>
        <v>0</v>
      </c>
      <c r="J26" s="493" t="str">
        <f>IF(G26=I26,"✔","!!!")</f>
        <v>✔</v>
      </c>
      <c r="K26" s="541">
        <f>MŠ!BG46+ZŠ!BG51</f>
        <v>0</v>
      </c>
      <c r="L26" s="493" t="str">
        <f>IF(I26=K26,"✔","!!!")</f>
        <v>✔</v>
      </c>
      <c r="M26" s="541">
        <f>MŠ!CA46+ZŠ!CA51</f>
        <v>0</v>
      </c>
      <c r="N26" s="493" t="str">
        <f>IF(K26=M26,"✔","!!!")</f>
        <v>✔</v>
      </c>
      <c r="O26" s="541">
        <f>MŠ!CU46+ZŠ!CU51</f>
        <v>0</v>
      </c>
      <c r="P26" s="493" t="str">
        <f>IF(M26=O26,"✔","!!!")</f>
        <v>✔</v>
      </c>
      <c r="Q26" s="541">
        <f>MŠ!DO46+ZŠ!DO51</f>
        <v>0</v>
      </c>
      <c r="R26" s="493" t="str">
        <f>IF(O26=Q26,"✔","!!!")</f>
        <v>✔</v>
      </c>
      <c r="S26" s="541">
        <f>MŠ!EI46+ZŠ!EI51</f>
        <v>0</v>
      </c>
      <c r="T26" s="493" t="str">
        <f>IF(Q26=S26,"✔","!!!")</f>
        <v>✔</v>
      </c>
      <c r="U26" s="541">
        <f>MŠ!FC46+ZŠ!FC51</f>
        <v>0</v>
      </c>
      <c r="V26" s="493" t="str">
        <f>IF(S26=U26,"✔","!!!")</f>
        <v>✔</v>
      </c>
      <c r="W26" s="541">
        <f>MŠ!FW46+ZŠ!FW51</f>
        <v>0</v>
      </c>
      <c r="X26" s="493" t="str">
        <f>IF(U26=W26,"✔","!!!")</f>
        <v>✔</v>
      </c>
      <c r="Y26" s="541">
        <f>MŠ!GQ46+ZŠ!GQ51</f>
        <v>0</v>
      </c>
      <c r="Z26" s="493" t="str">
        <f>IF(W26=Y26,"✔","!!!")</f>
        <v>✔</v>
      </c>
      <c r="AA26" s="541">
        <f>MŠ!HK46+ZŠ!HK51</f>
        <v>0</v>
      </c>
      <c r="AB26" s="493" t="str">
        <f>IF(Y26=AA26,"✔","!!!")</f>
        <v>✔</v>
      </c>
    </row>
    <row r="27" spans="2:28" ht="29.25" customHeight="1" thickBot="1" x14ac:dyDescent="0.3">
      <c r="B27" s="581"/>
      <c r="C27" s="596" t="s">
        <v>61</v>
      </c>
      <c r="D27" s="597"/>
      <c r="E27" s="491">
        <v>51212</v>
      </c>
      <c r="G27" s="511">
        <f>MŠ!T46+ZŠ!T51</f>
        <v>0</v>
      </c>
      <c r="I27" s="511">
        <f>MŠ!AN46+ZŠ!AN51</f>
        <v>0</v>
      </c>
      <c r="J27" s="493" t="str">
        <f>IF(G27=I27,"✔","!!!")</f>
        <v>✔</v>
      </c>
      <c r="K27" s="511">
        <f>MŠ!BH46+ZŠ!BH51</f>
        <v>0</v>
      </c>
      <c r="L27" s="493" t="str">
        <f>IF(I27=K27,"✔","!!!")</f>
        <v>✔</v>
      </c>
      <c r="M27" s="511">
        <f>MŠ!CB46+ZŠ!CB51</f>
        <v>0</v>
      </c>
      <c r="N27" s="493" t="str">
        <f>IF(K27=M27,"✔","!!!")</f>
        <v>✔</v>
      </c>
      <c r="O27" s="511">
        <f>MŠ!CV46+ZŠ!CV51</f>
        <v>0</v>
      </c>
      <c r="P27" s="493" t="str">
        <f>IF(M27=O27,"✔","!!!")</f>
        <v>✔</v>
      </c>
      <c r="Q27" s="511">
        <f>MŠ!DP46+ZŠ!DP51</f>
        <v>0</v>
      </c>
      <c r="R27" s="493" t="str">
        <f>IF(O27=Q27,"✔","!!!")</f>
        <v>✔</v>
      </c>
      <c r="S27" s="511">
        <f>MŠ!EJ46+ZŠ!EJ51</f>
        <v>0</v>
      </c>
      <c r="T27" s="493" t="str">
        <f>IF(Q27=S27,"✔","!!!")</f>
        <v>✔</v>
      </c>
      <c r="U27" s="511">
        <f>MŠ!FD46+ZŠ!FD51</f>
        <v>0</v>
      </c>
      <c r="V27" s="493" t="str">
        <f>IF(S27=U27,"✔","!!!")</f>
        <v>✔</v>
      </c>
      <c r="W27" s="511">
        <f>MŠ!FX46+ZŠ!FX51</f>
        <v>0</v>
      </c>
      <c r="X27" s="493" t="str">
        <f>IF(U27=W27,"✔","!!!")</f>
        <v>✔</v>
      </c>
      <c r="Y27" s="511">
        <f>MŠ!GR46+ZŠ!GR51</f>
        <v>0</v>
      </c>
      <c r="Z27" s="493" t="str">
        <f>IF(W27=Y27,"✔","!!!")</f>
        <v>✔</v>
      </c>
      <c r="AA27" s="511">
        <f>MŠ!HL46+ZŠ!HL51</f>
        <v>0</v>
      </c>
      <c r="AB27" s="493" t="str">
        <f>IF(Y27=AA27,"✔","!!!")</f>
        <v>✔</v>
      </c>
    </row>
    <row r="28" spans="2:28" ht="29.25" customHeight="1" thickBot="1" x14ac:dyDescent="0.3">
      <c r="B28" s="535" t="s">
        <v>19</v>
      </c>
      <c r="C28" s="594" t="s">
        <v>7</v>
      </c>
      <c r="D28" s="595"/>
      <c r="E28" s="492">
        <v>52510</v>
      </c>
      <c r="G28" s="512">
        <f>MŠ!Y46+ZŠ!Y51</f>
        <v>0</v>
      </c>
      <c r="I28" s="512">
        <f>MŠ!AS46+ZŠ!AS51</f>
        <v>0</v>
      </c>
      <c r="J28" s="493" t="str">
        <f>IF(G28=I28,"***","???")</f>
        <v>***</v>
      </c>
      <c r="K28" s="512">
        <f>MŠ!BM46+ZŠ!BM51</f>
        <v>0</v>
      </c>
      <c r="L28" s="493" t="str">
        <f>IF(I28=K28,"***","???")</f>
        <v>***</v>
      </c>
      <c r="M28" s="512">
        <f>MŠ!CG46+ZŠ!CG51</f>
        <v>0</v>
      </c>
      <c r="N28" s="493" t="str">
        <f>IF(K28=M28,"***","???")</f>
        <v>***</v>
      </c>
      <c r="O28" s="512">
        <f>MŠ!DA46+ZŠ!DA51</f>
        <v>0</v>
      </c>
      <c r="P28" s="493" t="str">
        <f>IF(M28=O28,"***","???")</f>
        <v>***</v>
      </c>
      <c r="Q28" s="512">
        <f>MŠ!DU46+ZŠ!DU51</f>
        <v>0</v>
      </c>
      <c r="R28" s="493" t="str">
        <f>IF(O28=Q28,"***","???")</f>
        <v>***</v>
      </c>
      <c r="S28" s="512">
        <f>MŠ!EO46+ZŠ!EO51</f>
        <v>0</v>
      </c>
      <c r="T28" s="493" t="str">
        <f>IF(Q28=S28,"***","???")</f>
        <v>***</v>
      </c>
      <c r="U28" s="512">
        <f>MŠ!FI46+ZŠ!FI51</f>
        <v>0</v>
      </c>
      <c r="V28" s="493" t="str">
        <f>IF(S28=U28,"***","???")</f>
        <v>***</v>
      </c>
      <c r="W28" s="512">
        <f>MŠ!GC46+ZŠ!GC51</f>
        <v>0</v>
      </c>
      <c r="X28" s="493" t="str">
        <f>IF(U28=W28,"***","???")</f>
        <v>***</v>
      </c>
      <c r="Y28" s="512">
        <f>MŠ!GW46+ZŠ!GW51</f>
        <v>0</v>
      </c>
      <c r="Z28" s="493" t="str">
        <f>IF(W28=Y28,"***","???")</f>
        <v>***</v>
      </c>
      <c r="AA28" s="512">
        <f>MŠ!HQ46+ZŠ!HQ51</f>
        <v>0</v>
      </c>
      <c r="AB28" s="493" t="str">
        <f>IF(Y28=AA28,"***","???")</f>
        <v>***</v>
      </c>
    </row>
    <row r="29" spans="2:28" ht="29.25" customHeight="1" thickBot="1" x14ac:dyDescent="0.3">
      <c r="B29" s="536" t="s">
        <v>20</v>
      </c>
      <c r="C29" s="594" t="s">
        <v>2</v>
      </c>
      <c r="D29" s="595"/>
      <c r="E29" s="495">
        <v>60000</v>
      </c>
      <c r="G29" s="512">
        <f>MŠ!Z46+ZŠ!Z51</f>
        <v>0</v>
      </c>
      <c r="I29" s="512">
        <f>MŠ!AT46+ZŠ!AT51</f>
        <v>0</v>
      </c>
      <c r="J29" s="493"/>
      <c r="K29" s="512">
        <f>MŠ!BN46+ZŠ!BN51</f>
        <v>0</v>
      </c>
      <c r="L29" s="493"/>
      <c r="M29" s="512">
        <f>MŠ!CH46+ZŠ!CH51</f>
        <v>0</v>
      </c>
      <c r="O29" s="512">
        <f>MŠ!DB46+ZŠ!DB51</f>
        <v>0</v>
      </c>
      <c r="Q29" s="512">
        <f>MŠ!DV46+ZŠ!DV51</f>
        <v>0</v>
      </c>
      <c r="S29" s="512">
        <f>MŠ!EP46+ZŠ!EP51</f>
        <v>0</v>
      </c>
      <c r="U29" s="512">
        <f>MŠ!FJ46+ZŠ!FJ51</f>
        <v>0</v>
      </c>
      <c r="W29" s="512">
        <f>MŠ!GD46+ZŠ!GD51</f>
        <v>0</v>
      </c>
      <c r="Y29" s="512">
        <f>MŠ!GX46+ZŠ!GX51</f>
        <v>0</v>
      </c>
      <c r="AA29" s="512">
        <f>MŠ!HR46+ZŠ!HR51</f>
        <v>0</v>
      </c>
    </row>
    <row r="30" spans="2:28" ht="192.75" customHeight="1" thickBot="1" x14ac:dyDescent="0.3">
      <c r="B30" s="576" t="s">
        <v>805</v>
      </c>
      <c r="C30" s="577"/>
      <c r="D30" s="577"/>
      <c r="E30" s="578"/>
      <c r="G30" s="575" t="s">
        <v>806</v>
      </c>
      <c r="H30" s="575"/>
      <c r="I30" s="575"/>
      <c r="J30" s="575"/>
      <c r="K30" s="575"/>
      <c r="L30" s="575"/>
      <c r="M30" s="575"/>
      <c r="N30" s="575"/>
      <c r="O30" s="575"/>
      <c r="P30" s="575"/>
      <c r="Q30" s="575"/>
      <c r="R30" s="575"/>
      <c r="S30" s="575"/>
      <c r="T30" s="575"/>
      <c r="U30" s="575"/>
      <c r="V30" s="575"/>
      <c r="W30" s="575"/>
      <c r="X30" s="575"/>
      <c r="Y30" s="575"/>
      <c r="Z30" s="575"/>
      <c r="AA30" s="575"/>
    </row>
  </sheetData>
  <sheetProtection password="C7A0" sheet="1" objects="1" scenarios="1" autoFilter="0"/>
  <mergeCells count="26">
    <mergeCell ref="B4:E4"/>
    <mergeCell ref="C12:E12"/>
    <mergeCell ref="C16:E16"/>
    <mergeCell ref="B6:E6"/>
    <mergeCell ref="B7:E7"/>
    <mergeCell ref="B8:B19"/>
    <mergeCell ref="D8:E11"/>
    <mergeCell ref="B5:E5"/>
    <mergeCell ref="C13:E13"/>
    <mergeCell ref="C19:E19"/>
    <mergeCell ref="C18:E18"/>
    <mergeCell ref="C17:E17"/>
    <mergeCell ref="C15:E15"/>
    <mergeCell ref="G30:AA30"/>
    <mergeCell ref="B30:E30"/>
    <mergeCell ref="B23:B27"/>
    <mergeCell ref="B21:E21"/>
    <mergeCell ref="C14:E14"/>
    <mergeCell ref="C24:D24"/>
    <mergeCell ref="C23:D23"/>
    <mergeCell ref="C22:D22"/>
    <mergeCell ref="C29:D29"/>
    <mergeCell ref="C28:D28"/>
    <mergeCell ref="C27:D27"/>
    <mergeCell ref="C26:D26"/>
    <mergeCell ref="C25:D25"/>
  </mergeCells>
  <pageMargins left="0.31496062992125984" right="0.31496062992125984" top="0.59055118110236227" bottom="0.19685039370078741"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S49"/>
  <sheetViews>
    <sheetView workbookViewId="0">
      <selection activeCell="H24" sqref="H24:J24"/>
    </sheetView>
  </sheetViews>
  <sheetFormatPr defaultColWidth="9.28515625" defaultRowHeight="15" x14ac:dyDescent="0.25"/>
  <cols>
    <col min="1" max="1" width="1.7109375" style="213" customWidth="1"/>
    <col min="2" max="2" width="7.5703125" style="213" customWidth="1"/>
    <col min="3" max="3" width="2.7109375" style="213" hidden="1" customWidth="1"/>
    <col min="4" max="5" width="12" style="213" customWidth="1"/>
    <col min="6" max="6" width="17" style="213" customWidth="1"/>
    <col min="7" max="7" width="12.5703125" style="213" customWidth="1"/>
    <col min="8" max="8" width="17.7109375" style="213" customWidth="1"/>
    <col min="9" max="9" width="17.28515625" style="213" customWidth="1"/>
    <col min="10" max="10" width="21.7109375" style="213" customWidth="1"/>
    <col min="11" max="12" width="16.7109375" style="213" customWidth="1"/>
    <col min="13" max="13" width="9.28515625" style="213" hidden="1" customWidth="1"/>
    <col min="14" max="14" width="16.7109375" style="213" customWidth="1"/>
    <col min="15" max="15" width="4" style="213" hidden="1" customWidth="1"/>
    <col min="16" max="26" width="7.7109375" style="213" hidden="1" customWidth="1"/>
    <col min="27" max="27" width="9.28515625" style="213" hidden="1" customWidth="1"/>
    <col min="28" max="28" width="9.28515625" style="213"/>
    <col min="29" max="30" width="16.7109375" style="213" customWidth="1"/>
    <col min="31" max="31" width="9.28515625" style="213" hidden="1" customWidth="1"/>
    <col min="32" max="32" width="16.7109375" style="213" customWidth="1"/>
    <col min="33" max="33" width="16.7109375" style="380" customWidth="1"/>
    <col min="34" max="34" width="16.7109375" style="213" customWidth="1"/>
    <col min="35" max="35" width="4" style="381" hidden="1" customWidth="1"/>
    <col min="36" max="46" width="7.7109375" style="213" hidden="1" customWidth="1"/>
    <col min="47" max="47" width="9.28515625" style="213" hidden="1" customWidth="1"/>
    <col min="48" max="48" width="9.28515625" style="213"/>
    <col min="49" max="50" width="16.7109375" style="213" customWidth="1"/>
    <col min="51" max="51" width="9.28515625" style="213" hidden="1" customWidth="1"/>
    <col min="52" max="52" width="16.7109375" style="213" customWidth="1"/>
    <col min="53" max="53" width="16.7109375" style="380" customWidth="1"/>
    <col min="54" max="54" width="16.7109375" style="213" customWidth="1"/>
    <col min="55" max="55" width="4" style="381" hidden="1" customWidth="1"/>
    <col min="56" max="66" width="7.7109375" style="213" hidden="1" customWidth="1"/>
    <col min="67" max="67" width="9.28515625" style="213" hidden="1" customWidth="1"/>
    <col min="68" max="68" width="9.28515625" style="213"/>
    <col min="69" max="70" width="16.7109375" style="213" customWidth="1"/>
    <col min="71" max="71" width="9.28515625" style="213" hidden="1" customWidth="1"/>
    <col min="72" max="72" width="16.7109375" style="213" customWidth="1"/>
    <col min="73" max="73" width="16.7109375" style="380" customWidth="1"/>
    <col min="74" max="74" width="16.7109375" style="213" customWidth="1"/>
    <col min="75" max="75" width="4" style="381" hidden="1" customWidth="1"/>
    <col min="76" max="86" width="7.7109375" style="213" hidden="1" customWidth="1"/>
    <col min="87" max="87" width="9.28515625" style="213" hidden="1" customWidth="1"/>
    <col min="88" max="88" width="0" style="213" hidden="1" customWidth="1"/>
    <col min="89" max="90" width="16.7109375" style="213" hidden="1" customWidth="1"/>
    <col min="91" max="91" width="9.28515625" style="213" hidden="1" customWidth="1"/>
    <col min="92" max="92" width="16.7109375" style="213" hidden="1" customWidth="1"/>
    <col min="93" max="93" width="16.7109375" style="380" hidden="1" customWidth="1"/>
    <col min="94" max="94" width="16.7109375" style="213" hidden="1" customWidth="1"/>
    <col min="95" max="95" width="4" style="381" hidden="1" customWidth="1"/>
    <col min="96" max="106" width="7.7109375" style="213" hidden="1" customWidth="1"/>
    <col min="107" max="107" width="9.28515625" style="213" hidden="1" customWidth="1"/>
    <col min="108" max="108" width="0" style="213" hidden="1" customWidth="1"/>
    <col min="109" max="110" width="16.7109375" style="213" hidden="1" customWidth="1"/>
    <col min="111" max="111" width="9.28515625" style="213" hidden="1" customWidth="1"/>
    <col min="112" max="112" width="16.7109375" style="213" hidden="1" customWidth="1"/>
    <col min="113" max="113" width="16.7109375" style="380" hidden="1" customWidth="1"/>
    <col min="114" max="114" width="16.7109375" style="213" hidden="1" customWidth="1"/>
    <col min="115" max="115" width="4" style="381" hidden="1" customWidth="1"/>
    <col min="116" max="126" width="7.7109375" style="213" hidden="1" customWidth="1"/>
    <col min="127" max="127" width="9.28515625" style="213" hidden="1" customWidth="1"/>
    <col min="128" max="128" width="0" style="213" hidden="1" customWidth="1"/>
    <col min="129" max="130" width="16.7109375" style="213" hidden="1" customWidth="1"/>
    <col min="131" max="131" width="9.28515625" style="213" hidden="1" customWidth="1"/>
    <col min="132" max="132" width="16.7109375" style="213" hidden="1" customWidth="1"/>
    <col min="133" max="133" width="16.7109375" style="380" hidden="1" customWidth="1"/>
    <col min="134" max="134" width="16.7109375" style="213" hidden="1" customWidth="1"/>
    <col min="135" max="135" width="4" style="381" hidden="1" customWidth="1"/>
    <col min="136" max="146" width="7.7109375" style="213" hidden="1" customWidth="1"/>
    <col min="147" max="147" width="9.28515625" style="213" hidden="1" customWidth="1"/>
    <col min="148" max="148" width="0" style="213" hidden="1" customWidth="1"/>
    <col min="149" max="150" width="16.7109375" style="213" hidden="1" customWidth="1"/>
    <col min="151" max="151" width="9.28515625" style="213" hidden="1" customWidth="1"/>
    <col min="152" max="152" width="16.7109375" style="213" hidden="1" customWidth="1"/>
    <col min="153" max="153" width="16.7109375" style="380" hidden="1" customWidth="1"/>
    <col min="154" max="154" width="16.7109375" style="213" hidden="1" customWidth="1"/>
    <col min="155" max="155" width="4" style="381" hidden="1" customWidth="1"/>
    <col min="156" max="166" width="7.7109375" style="213" hidden="1" customWidth="1"/>
    <col min="167" max="167" width="9.28515625" style="213" hidden="1" customWidth="1"/>
    <col min="168" max="168" width="0" style="213" hidden="1" customWidth="1"/>
    <col min="169" max="170" width="16.7109375" style="213" hidden="1" customWidth="1"/>
    <col min="171" max="171" width="9.28515625" style="213" hidden="1" customWidth="1"/>
    <col min="172" max="172" width="16.7109375" style="213" hidden="1" customWidth="1"/>
    <col min="173" max="173" width="16.7109375" style="380" hidden="1" customWidth="1"/>
    <col min="174" max="174" width="16.7109375" style="213" hidden="1" customWidth="1"/>
    <col min="175" max="175" width="4" style="381" hidden="1" customWidth="1"/>
    <col min="176" max="186" width="7.7109375" style="213" hidden="1" customWidth="1"/>
    <col min="187" max="187" width="9.28515625" style="213" hidden="1" customWidth="1"/>
    <col min="188" max="188" width="0" style="213" hidden="1" customWidth="1"/>
    <col min="189" max="190" width="16.7109375" style="213" hidden="1" customWidth="1"/>
    <col min="191" max="191" width="9.28515625" style="213" hidden="1" customWidth="1"/>
    <col min="192" max="192" width="16.7109375" style="213" hidden="1" customWidth="1"/>
    <col min="193" max="193" width="16.7109375" style="380" hidden="1" customWidth="1"/>
    <col min="194" max="194" width="16.7109375" style="213" hidden="1" customWidth="1"/>
    <col min="195" max="195" width="4" style="381" hidden="1" customWidth="1"/>
    <col min="196" max="206" width="7.7109375" style="213" hidden="1" customWidth="1"/>
    <col min="207" max="207" width="9.28515625" style="213" hidden="1" customWidth="1"/>
    <col min="208" max="208" width="0" style="213" hidden="1" customWidth="1"/>
    <col min="209" max="210" width="16.7109375" style="213" hidden="1" customWidth="1"/>
    <col min="211" max="211" width="9.28515625" style="213" hidden="1" customWidth="1"/>
    <col min="212" max="212" width="16.7109375" style="213" hidden="1" customWidth="1"/>
    <col min="213" max="213" width="16.7109375" style="380" hidden="1" customWidth="1"/>
    <col min="214" max="214" width="16.7109375" style="213" hidden="1" customWidth="1"/>
    <col min="215" max="215" width="4" style="381" hidden="1" customWidth="1"/>
    <col min="216" max="226" width="7.7109375" style="213" hidden="1" customWidth="1"/>
    <col min="227" max="227" width="9.28515625" style="213" hidden="1" customWidth="1"/>
    <col min="228" max="228" width="0" style="213" hidden="1" customWidth="1"/>
    <col min="229" max="16384" width="9.28515625" style="213"/>
  </cols>
  <sheetData>
    <row r="1" spans="2:226" ht="15.75" thickBot="1" x14ac:dyDescent="0.3"/>
    <row r="2" spans="2:226" ht="21" customHeight="1" thickBot="1" x14ac:dyDescent="0.3">
      <c r="AC2" s="714" t="s">
        <v>700</v>
      </c>
      <c r="AD2" s="715"/>
      <c r="AE2" s="715"/>
      <c r="AF2" s="715"/>
      <c r="AG2" s="715"/>
      <c r="AH2" s="716"/>
      <c r="AW2" s="714" t="s">
        <v>704</v>
      </c>
      <c r="AX2" s="715"/>
      <c r="AY2" s="715"/>
      <c r="AZ2" s="715"/>
      <c r="BA2" s="715"/>
      <c r="BB2" s="716"/>
      <c r="BQ2" s="714" t="s">
        <v>705</v>
      </c>
      <c r="BR2" s="715"/>
      <c r="BS2" s="715"/>
      <c r="BT2" s="715"/>
      <c r="BU2" s="715"/>
      <c r="BV2" s="716"/>
      <c r="CK2" s="714" t="s">
        <v>709</v>
      </c>
      <c r="CL2" s="715"/>
      <c r="CM2" s="715"/>
      <c r="CN2" s="715"/>
      <c r="CO2" s="715"/>
      <c r="CP2" s="716"/>
      <c r="DE2" s="714" t="s">
        <v>711</v>
      </c>
      <c r="DF2" s="715"/>
      <c r="DG2" s="715"/>
      <c r="DH2" s="715"/>
      <c r="DI2" s="715"/>
      <c r="DJ2" s="716"/>
      <c r="DY2" s="714" t="s">
        <v>715</v>
      </c>
      <c r="DZ2" s="715"/>
      <c r="EA2" s="715"/>
      <c r="EB2" s="715"/>
      <c r="EC2" s="715"/>
      <c r="ED2" s="716"/>
      <c r="ES2" s="714" t="s">
        <v>720</v>
      </c>
      <c r="ET2" s="715"/>
      <c r="EU2" s="715"/>
      <c r="EV2" s="715"/>
      <c r="EW2" s="715"/>
      <c r="EX2" s="716"/>
      <c r="FM2" s="714" t="s">
        <v>721</v>
      </c>
      <c r="FN2" s="715"/>
      <c r="FO2" s="715"/>
      <c r="FP2" s="715"/>
      <c r="FQ2" s="715"/>
      <c r="FR2" s="716"/>
      <c r="GG2" s="714" t="s">
        <v>724</v>
      </c>
      <c r="GH2" s="715"/>
      <c r="GI2" s="715"/>
      <c r="GJ2" s="715"/>
      <c r="GK2" s="715"/>
      <c r="GL2" s="716"/>
      <c r="HA2" s="714" t="s">
        <v>727</v>
      </c>
      <c r="HB2" s="715"/>
      <c r="HC2" s="715"/>
      <c r="HD2" s="715"/>
      <c r="HE2" s="715"/>
      <c r="HF2" s="716"/>
    </row>
    <row r="3" spans="2:226" s="523" customFormat="1" ht="33.75" customHeight="1" thickBot="1" x14ac:dyDescent="0.3">
      <c r="H3" s="524"/>
      <c r="AC3" s="382" t="s">
        <v>679</v>
      </c>
      <c r="AD3" s="383" t="s">
        <v>701</v>
      </c>
      <c r="AE3" s="383"/>
      <c r="AF3" s="383" t="s">
        <v>696</v>
      </c>
      <c r="AG3" s="383" t="s">
        <v>702</v>
      </c>
      <c r="AH3" s="384" t="s">
        <v>699</v>
      </c>
      <c r="AI3" s="522"/>
      <c r="AW3" s="382" t="s">
        <v>679</v>
      </c>
      <c r="AX3" s="383" t="s">
        <v>696</v>
      </c>
      <c r="AY3" s="383"/>
      <c r="AZ3" s="383" t="s">
        <v>697</v>
      </c>
      <c r="BA3" s="383" t="s">
        <v>698</v>
      </c>
      <c r="BB3" s="384" t="s">
        <v>699</v>
      </c>
      <c r="BC3" s="522"/>
      <c r="BQ3" s="382" t="s">
        <v>679</v>
      </c>
      <c r="BR3" s="383" t="s">
        <v>696</v>
      </c>
      <c r="BS3" s="383"/>
      <c r="BT3" s="383" t="s">
        <v>706</v>
      </c>
      <c r="BU3" s="383" t="s">
        <v>698</v>
      </c>
      <c r="BV3" s="384" t="s">
        <v>699</v>
      </c>
      <c r="BW3" s="522"/>
      <c r="CK3" s="382" t="s">
        <v>679</v>
      </c>
      <c r="CL3" s="383" t="s">
        <v>696</v>
      </c>
      <c r="CM3" s="383"/>
      <c r="CN3" s="383" t="s">
        <v>713</v>
      </c>
      <c r="CO3" s="383" t="s">
        <v>698</v>
      </c>
      <c r="CP3" s="384" t="s">
        <v>699</v>
      </c>
      <c r="CQ3" s="522"/>
      <c r="DE3" s="382" t="s">
        <v>679</v>
      </c>
      <c r="DF3" s="383" t="s">
        <v>696</v>
      </c>
      <c r="DG3" s="383"/>
      <c r="DH3" s="383" t="s">
        <v>714</v>
      </c>
      <c r="DI3" s="383" t="s">
        <v>698</v>
      </c>
      <c r="DJ3" s="384" t="s">
        <v>699</v>
      </c>
      <c r="DK3" s="522"/>
      <c r="DY3" s="382" t="s">
        <v>679</v>
      </c>
      <c r="DZ3" s="383" t="s">
        <v>696</v>
      </c>
      <c r="EA3" s="383"/>
      <c r="EB3" s="383" t="s">
        <v>716</v>
      </c>
      <c r="EC3" s="383" t="s">
        <v>698</v>
      </c>
      <c r="ED3" s="384" t="s">
        <v>699</v>
      </c>
      <c r="EE3" s="522"/>
      <c r="ES3" s="382" t="s">
        <v>679</v>
      </c>
      <c r="ET3" s="383" t="s">
        <v>696</v>
      </c>
      <c r="EU3" s="383"/>
      <c r="EV3" s="383" t="s">
        <v>719</v>
      </c>
      <c r="EW3" s="383" t="s">
        <v>698</v>
      </c>
      <c r="EX3" s="384" t="s">
        <v>699</v>
      </c>
      <c r="EY3" s="522"/>
      <c r="FM3" s="382" t="s">
        <v>679</v>
      </c>
      <c r="FN3" s="383" t="s">
        <v>696</v>
      </c>
      <c r="FO3" s="383"/>
      <c r="FP3" s="383" t="s">
        <v>722</v>
      </c>
      <c r="FQ3" s="383" t="s">
        <v>698</v>
      </c>
      <c r="FR3" s="384" t="s">
        <v>699</v>
      </c>
      <c r="FS3" s="522"/>
      <c r="GG3" s="382" t="s">
        <v>679</v>
      </c>
      <c r="GH3" s="383" t="s">
        <v>696</v>
      </c>
      <c r="GI3" s="383"/>
      <c r="GJ3" s="383" t="s">
        <v>725</v>
      </c>
      <c r="GK3" s="383" t="s">
        <v>698</v>
      </c>
      <c r="GL3" s="384" t="s">
        <v>699</v>
      </c>
      <c r="GM3" s="522"/>
      <c r="HA3" s="382" t="s">
        <v>679</v>
      </c>
      <c r="HB3" s="383" t="s">
        <v>696</v>
      </c>
      <c r="HC3" s="383"/>
      <c r="HD3" s="383" t="s">
        <v>728</v>
      </c>
      <c r="HE3" s="383" t="s">
        <v>698</v>
      </c>
      <c r="HF3" s="384" t="s">
        <v>699</v>
      </c>
      <c r="HG3" s="522"/>
    </row>
    <row r="4" spans="2:226" s="523" customFormat="1" ht="42" customHeight="1" thickBot="1" x14ac:dyDescent="0.3">
      <c r="AC4" s="385" t="s">
        <v>703</v>
      </c>
      <c r="AD4" s="386">
        <f>N15</f>
        <v>0</v>
      </c>
      <c r="AE4" s="387"/>
      <c r="AF4" s="386">
        <f>AF15</f>
        <v>0</v>
      </c>
      <c r="AG4" s="388">
        <f>AD4-AF4</f>
        <v>0</v>
      </c>
      <c r="AH4" s="525" t="str">
        <f>IF(AG4&gt;=0,"OK","nelze navýšit dotaci subjektu")</f>
        <v>OK</v>
      </c>
      <c r="AI4" s="522"/>
      <c r="AW4" s="385" t="s">
        <v>703</v>
      </c>
      <c r="AX4" s="386">
        <f>AZ15</f>
        <v>0</v>
      </c>
      <c r="AY4" s="387"/>
      <c r="AZ4" s="386">
        <f>AX4-AF4</f>
        <v>0</v>
      </c>
      <c r="BA4" s="388">
        <f>$AD4-AX4</f>
        <v>0</v>
      </c>
      <c r="BB4" s="525" t="str">
        <f>IF(BA4&gt;=0,"OK","nelze navýšit dotaci subjektu")</f>
        <v>OK</v>
      </c>
      <c r="BC4" s="522"/>
      <c r="BQ4" s="385" t="s">
        <v>703</v>
      </c>
      <c r="BR4" s="386">
        <f>BT15</f>
        <v>0</v>
      </c>
      <c r="BS4" s="387"/>
      <c r="BT4" s="386">
        <f>BR4-AX4</f>
        <v>0</v>
      </c>
      <c r="BU4" s="388">
        <f>$AD4-BR4</f>
        <v>0</v>
      </c>
      <c r="BV4" s="525" t="str">
        <f>IF(BU4&gt;=0,"OK","nelze navýšit dotaci subjektu")</f>
        <v>OK</v>
      </c>
      <c r="BW4" s="522"/>
      <c r="CK4" s="385" t="s">
        <v>703</v>
      </c>
      <c r="CL4" s="386">
        <f>CN15</f>
        <v>0</v>
      </c>
      <c r="CM4" s="387"/>
      <c r="CN4" s="386">
        <f>CL4-BR4</f>
        <v>0</v>
      </c>
      <c r="CO4" s="388">
        <f>$AD4-CL4</f>
        <v>0</v>
      </c>
      <c r="CP4" s="525" t="str">
        <f>IF(CO4&gt;=0,"OK","nelze navýšit dotaci subjektu")</f>
        <v>OK</v>
      </c>
      <c r="CQ4" s="522"/>
      <c r="DE4" s="385" t="s">
        <v>703</v>
      </c>
      <c r="DF4" s="386">
        <f>DH15</f>
        <v>0</v>
      </c>
      <c r="DG4" s="387"/>
      <c r="DH4" s="386">
        <f>DF4-CL4</f>
        <v>0</v>
      </c>
      <c r="DI4" s="388">
        <f>$AD4-DF4</f>
        <v>0</v>
      </c>
      <c r="DJ4" s="525" t="str">
        <f>IF(DI4&gt;=0,"OK","nelze navýšit dotaci subjektu")</f>
        <v>OK</v>
      </c>
      <c r="DK4" s="522"/>
      <c r="DY4" s="385" t="s">
        <v>703</v>
      </c>
      <c r="DZ4" s="386">
        <f>EB15</f>
        <v>0</v>
      </c>
      <c r="EA4" s="387"/>
      <c r="EB4" s="386">
        <f>DZ4-DF4</f>
        <v>0</v>
      </c>
      <c r="EC4" s="388">
        <f>$AD4-DZ4</f>
        <v>0</v>
      </c>
      <c r="ED4" s="525" t="str">
        <f>IF(EC4&gt;=0,"OK","nelze navýšit dotaci subjektu")</f>
        <v>OK</v>
      </c>
      <c r="EE4" s="522"/>
      <c r="ES4" s="385" t="s">
        <v>703</v>
      </c>
      <c r="ET4" s="386">
        <f>EV15</f>
        <v>0</v>
      </c>
      <c r="EU4" s="387"/>
      <c r="EV4" s="386">
        <f>ET4-DZ4</f>
        <v>0</v>
      </c>
      <c r="EW4" s="388">
        <f>$AD4-ET4</f>
        <v>0</v>
      </c>
      <c r="EX4" s="525" t="str">
        <f>IF(EW4&gt;=0,"OK","nelze navýšit dotaci subjektu")</f>
        <v>OK</v>
      </c>
      <c r="EY4" s="522"/>
      <c r="FM4" s="385" t="s">
        <v>703</v>
      </c>
      <c r="FN4" s="386">
        <f>FP15</f>
        <v>0</v>
      </c>
      <c r="FO4" s="387"/>
      <c r="FP4" s="386">
        <f>FN4-ET4</f>
        <v>0</v>
      </c>
      <c r="FQ4" s="388">
        <f>$AD4-FN4</f>
        <v>0</v>
      </c>
      <c r="FR4" s="525" t="str">
        <f>IF(FQ4&gt;=0,"OK","nelze navýšit dotaci subjektu")</f>
        <v>OK</v>
      </c>
      <c r="FS4" s="522"/>
      <c r="GG4" s="385" t="s">
        <v>703</v>
      </c>
      <c r="GH4" s="386">
        <f>GJ15</f>
        <v>0</v>
      </c>
      <c r="GI4" s="387"/>
      <c r="GJ4" s="386">
        <f>GH4-FN4</f>
        <v>0</v>
      </c>
      <c r="GK4" s="388">
        <f>$AD4-GH4</f>
        <v>0</v>
      </c>
      <c r="GL4" s="525" t="str">
        <f>IF(GK4&gt;=0,"OK","nelze navýšit dotaci subjektu")</f>
        <v>OK</v>
      </c>
      <c r="GM4" s="522"/>
      <c r="HA4" s="385" t="s">
        <v>703</v>
      </c>
      <c r="HB4" s="386">
        <f>HD15</f>
        <v>0</v>
      </c>
      <c r="HC4" s="387"/>
      <c r="HD4" s="386">
        <f>HB4-GH4</f>
        <v>0</v>
      </c>
      <c r="HE4" s="388">
        <f>$AD4-HB4</f>
        <v>0</v>
      </c>
      <c r="HF4" s="525" t="str">
        <f>IF(HE4&gt;=0,"OK","nelze navýšit dotaci subjektu")</f>
        <v>OK</v>
      </c>
      <c r="HG4" s="522"/>
    </row>
    <row r="5" spans="2:226" s="523" customFormat="1" ht="42" customHeight="1" x14ac:dyDescent="0.25">
      <c r="AC5" s="389" t="s">
        <v>11</v>
      </c>
      <c r="AD5" s="390">
        <f>SUMIFS(N16:N43,$C16:$C43,"3")</f>
        <v>0</v>
      </c>
      <c r="AE5" s="391"/>
      <c r="AF5" s="390">
        <f>SUMIFS(AF16:AF43,$C16:$C43,"3")</f>
        <v>0</v>
      </c>
      <c r="AG5" s="392">
        <f>AD5-AF5</f>
        <v>0</v>
      </c>
      <c r="AH5" s="526" t="str">
        <f>IF(Souhrn!I9&lt;0,CONCATENATE("je překročena celková částka za SC ",IF(AND(Souhrn!I13&lt;0,Souhrn!I17&lt;0)=TRUE,"(u MŠ i ZŠ)",IF(Souhrn!I13&lt;0,"(u MŠ)",IF(Souhrn!I17&lt;0,"(u ZŠ)",)))),"OK")</f>
        <v>OK</v>
      </c>
      <c r="AI5" s="522"/>
      <c r="AW5" s="389" t="s">
        <v>11</v>
      </c>
      <c r="AX5" s="390">
        <f>SUMIFS(AZ16:AZ43,$C16:$C43,"3")</f>
        <v>0</v>
      </c>
      <c r="AY5" s="391"/>
      <c r="AZ5" s="390">
        <f t="shared" ref="AZ5:AZ7" si="0">AX5-AF5</f>
        <v>0</v>
      </c>
      <c r="BA5" s="392">
        <f t="shared" ref="BA5:BA7" si="1">$AD5-AX5</f>
        <v>0</v>
      </c>
      <c r="BB5" s="526" t="str">
        <f>IF(Souhrn!K9&lt;0,CONCATENATE("je překročena celková částka za SC ",IF(AND(Souhrn!K13&lt;0,Souhrn!K17&lt;0)=TRUE,"(u MŠ i ZŠ)",IF(Souhrn!K13&lt;0,"(u MŠ)",IF(Souhrn!K17&lt;0,"(u ZŠ)",)))),"OK")</f>
        <v>OK</v>
      </c>
      <c r="BC5" s="522"/>
      <c r="BQ5" s="389" t="s">
        <v>11</v>
      </c>
      <c r="BR5" s="390">
        <f>SUMIFS(BT16:BT43,$C16:$C43,"3")</f>
        <v>0</v>
      </c>
      <c r="BS5" s="391"/>
      <c r="BT5" s="390">
        <f t="shared" ref="BT5:BT7" si="2">BR5-AX5</f>
        <v>0</v>
      </c>
      <c r="BU5" s="392">
        <f>$AD5-BR5</f>
        <v>0</v>
      </c>
      <c r="BV5" s="526" t="str">
        <f>IF(Souhrn!M9&lt;0,CONCATENATE("je překročena celková částka za SC ",IF(AND(Souhrn!M13&lt;0,Souhrn!M17&lt;0)=TRUE,"(u MŠ i ZŠ)",IF(Souhrn!M13&lt;0,"(u MŠ)",IF(Souhrn!M17&lt;0,"(u ZŠ)",)))),"OK")</f>
        <v>OK</v>
      </c>
      <c r="BW5" s="522"/>
      <c r="CK5" s="389" t="s">
        <v>11</v>
      </c>
      <c r="CL5" s="390">
        <f>SUMIFS(CN16:CN43,$C16:$C43,"3")</f>
        <v>0</v>
      </c>
      <c r="CM5" s="391"/>
      <c r="CN5" s="390">
        <f t="shared" ref="CN5:CN7" si="3">CL5-BR5</f>
        <v>0</v>
      </c>
      <c r="CO5" s="392">
        <f t="shared" ref="CO5:CO7" si="4">$AD5-CL5</f>
        <v>0</v>
      </c>
      <c r="CP5" s="526" t="str">
        <f>IF(Souhrn!O9&lt;0,CONCATENATE("je překročena celková částka za SC ",IF(AND(Souhrn!O13&lt;0,Souhrn!O17&lt;0)=TRUE,"(u MŠ i ZŠ)",IF(Souhrn!O13&lt;0,"(u MŠ)",IF(Souhrn!O17&lt;0,"(u ZŠ)",)))),"OK")</f>
        <v>OK</v>
      </c>
      <c r="CQ5" s="522"/>
      <c r="DE5" s="389" t="s">
        <v>11</v>
      </c>
      <c r="DF5" s="390">
        <f>SUMIFS(DH16:DH43,$C16:$C43,"3")</f>
        <v>0</v>
      </c>
      <c r="DG5" s="391"/>
      <c r="DH5" s="390">
        <f>DF5-CL5</f>
        <v>0</v>
      </c>
      <c r="DI5" s="392">
        <f t="shared" ref="DI5" si="5">$AD5-DF5</f>
        <v>0</v>
      </c>
      <c r="DJ5" s="526" t="str">
        <f>IF(Souhrn!Q9&lt;0,CONCATENATE("je překročena celková částka za SC ",IF(AND(Souhrn!Q13&lt;0,Souhrn!Q17&lt;0)=TRUE,"(u MŠ i ZŠ)",IF(Souhrn!Q13&lt;0,"(u MŠ)",IF(Souhrn!Q17&lt;0,"(u ZŠ)",)))),"OK")</f>
        <v>OK</v>
      </c>
      <c r="DK5" s="522"/>
      <c r="DY5" s="389" t="s">
        <v>11</v>
      </c>
      <c r="DZ5" s="390">
        <f>SUMIFS(EB16:EB43,$C16:$C43,"3")</f>
        <v>0</v>
      </c>
      <c r="EA5" s="391"/>
      <c r="EB5" s="390">
        <f>DZ5-DF5</f>
        <v>0</v>
      </c>
      <c r="EC5" s="392">
        <f>$AD5-DZ5</f>
        <v>0</v>
      </c>
      <c r="ED5" s="526" t="str">
        <f>IF(Souhrn!S9&lt;0,CONCATENATE("je překročena celková částka za SC ",IF(AND(Souhrn!S13&lt;0,Souhrn!S17&lt;0)=TRUE,"(u MŠ i ZŠ)",IF(Souhrn!S13&lt;0,"(u MŠ)",IF(Souhrn!S17&lt;0,"(u ZŠ)",)))),"OK")</f>
        <v>OK</v>
      </c>
      <c r="EE5" s="522"/>
      <c r="ES5" s="389" t="s">
        <v>11</v>
      </c>
      <c r="ET5" s="390">
        <f>SUMIFS(EV16:EV43,$C16:$C43,"3")</f>
        <v>0</v>
      </c>
      <c r="EU5" s="391"/>
      <c r="EV5" s="390">
        <f t="shared" ref="EV5:EV7" si="6">ET5-DZ5</f>
        <v>0</v>
      </c>
      <c r="EW5" s="392">
        <f t="shared" ref="EW5" si="7">$AD5-ET5</f>
        <v>0</v>
      </c>
      <c r="EX5" s="526" t="str">
        <f>IF(Souhrn!U9&lt;0,CONCATENATE("je překročena celková částka za SC ",IF(AND(Souhrn!U13&lt;0,Souhrn!U17&lt;0)=TRUE,"(u MŠ i ZŠ)",IF(Souhrn!U13&lt;0,"(u MŠ)",IF(Souhrn!U17&lt;0,"(u ZŠ)",)))),"OK")</f>
        <v>OK</v>
      </c>
      <c r="EY5" s="522"/>
      <c r="FM5" s="389" t="s">
        <v>11</v>
      </c>
      <c r="FN5" s="390">
        <f>SUMIFS(FP16:FP43,$C16:$C43,"3")</f>
        <v>0</v>
      </c>
      <c r="FO5" s="391"/>
      <c r="FP5" s="390">
        <f t="shared" ref="FP5:FP7" si="8">FN5-ET5</f>
        <v>0</v>
      </c>
      <c r="FQ5" s="392">
        <f t="shared" ref="FQ5" si="9">$AD5-FN5</f>
        <v>0</v>
      </c>
      <c r="FR5" s="526" t="str">
        <f>IF(Souhrn!W9&lt;0,CONCATENATE("je překročena celková částka za SC ",IF(AND(Souhrn!W13&lt;0,Souhrn!W17&lt;0)=TRUE,"(u MŠ i ZŠ)",IF(Souhrn!W13&lt;0,"(u MŠ)",IF(Souhrn!W17&lt;0,"(u ZŠ)",)))),"OK")</f>
        <v>OK</v>
      </c>
      <c r="FS5" s="522"/>
      <c r="GG5" s="389" t="s">
        <v>11</v>
      </c>
      <c r="GH5" s="390">
        <f>SUMIFS(GJ16:GJ43,$C16:$C43,"3")</f>
        <v>0</v>
      </c>
      <c r="GI5" s="391"/>
      <c r="GJ5" s="390">
        <f t="shared" ref="GJ5:GJ7" si="10">GH5-FN5</f>
        <v>0</v>
      </c>
      <c r="GK5" s="392">
        <f t="shared" ref="GK5" si="11">$AD5-GH5</f>
        <v>0</v>
      </c>
      <c r="GL5" s="526" t="str">
        <f>IF(Souhrn!Y9&lt;0,CONCATENATE("je překročena celková částka za SC ",IF(AND(Souhrn!Y13&lt;0,Souhrn!Y17&lt;0)=TRUE,"(u MŠ i ZŠ)",IF(Souhrn!Y13&lt;0,"(u MŠ)",IF(Souhrn!Y17&lt;0,"(u ZŠ)",)))),"OK")</f>
        <v>OK</v>
      </c>
      <c r="GM5" s="522"/>
      <c r="HA5" s="389" t="s">
        <v>11</v>
      </c>
      <c r="HB5" s="390">
        <f>SUMIFS(HD16:HD43,$C16:$C43,"3")</f>
        <v>0</v>
      </c>
      <c r="HC5" s="391"/>
      <c r="HD5" s="390">
        <f>HB5-GH5</f>
        <v>0</v>
      </c>
      <c r="HE5" s="392">
        <f>$AD5-HB5</f>
        <v>0</v>
      </c>
      <c r="HF5" s="526" t="str">
        <f>IF(Souhrn!AA9&lt;0,CONCATENATE("je překročena celková částka za SC ",IF(AND(Souhrn!AA13&lt;0,Souhrn!AA17&lt;0)=TRUE,"(u MŠ i ZŠ)",IF(Souhrn!AA13&lt;0,"(u MŠ)",IF(Souhrn!AA17&lt;0,"(u ZŠ)",)))),"OK")</f>
        <v>OK</v>
      </c>
      <c r="HG5" s="522"/>
    </row>
    <row r="6" spans="2:226" s="523" customFormat="1" ht="42" customHeight="1" x14ac:dyDescent="0.25">
      <c r="AC6" s="393" t="s">
        <v>666</v>
      </c>
      <c r="AD6" s="394">
        <f>SUMIFS(N16:N43,$C16:$C43,"2")</f>
        <v>0</v>
      </c>
      <c r="AE6" s="395"/>
      <c r="AF6" s="394">
        <f>SUMIFS(AF16:AF43,$C16:$C43,"2")</f>
        <v>0</v>
      </c>
      <c r="AG6" s="396">
        <f t="shared" ref="AG6:AG7" si="12">AD6-AF6</f>
        <v>0</v>
      </c>
      <c r="AH6" s="527" t="str">
        <f>IF(Souhrn!I10&lt;0,CONCATENATE("je překročena celková částka za SC ",IF(AND(Souhrn!I14&lt;0,Souhrn!I18&lt;0)=TRUE,"(u MŠ i ZŠ)",IF(Souhrn!I14&lt;0,"(u MŠ)",IF(Souhrn!I18&lt;0,"(u ZŠ)",)))),"OK")</f>
        <v>OK</v>
      </c>
      <c r="AI6" s="522"/>
      <c r="AW6" s="393" t="s">
        <v>666</v>
      </c>
      <c r="AX6" s="394">
        <f>SUMIFS(AZ16:AZ43,$C16:$C43,"2")</f>
        <v>0</v>
      </c>
      <c r="AY6" s="395"/>
      <c r="AZ6" s="394">
        <f>AX6-AF6</f>
        <v>0</v>
      </c>
      <c r="BA6" s="396">
        <f t="shared" si="1"/>
        <v>0</v>
      </c>
      <c r="BB6" s="527" t="str">
        <f>IF(Souhrn!K10&lt;0,CONCATENATE("je překročena celková částka za SC ",IF(AND(Souhrn!K14&lt;0,Souhrn!K18&lt;0)=TRUE,"(u MŠ i ZŠ)",IF(Souhrn!K14&lt;0,"(u MŠ)",IF(Souhrn!K18&lt;0,"(u ZŠ)",)))),"OK")</f>
        <v>OK</v>
      </c>
      <c r="BC6" s="522"/>
      <c r="BQ6" s="393" t="s">
        <v>666</v>
      </c>
      <c r="BR6" s="394">
        <f>SUMIFS(BT16:BT43,$C16:$C43,"2")</f>
        <v>0</v>
      </c>
      <c r="BS6" s="395"/>
      <c r="BT6" s="394">
        <f t="shared" si="2"/>
        <v>0</v>
      </c>
      <c r="BU6" s="396">
        <f>$AD6-BR6</f>
        <v>0</v>
      </c>
      <c r="BV6" s="527" t="str">
        <f>IF(Souhrn!M10&lt;0,CONCATENATE("je překročena celková částka za SC ",IF(AND(Souhrn!M14&lt;0,Souhrn!M18&lt;0)=TRUE,"(u MŠ i ZŠ)",IF(Souhrn!M14&lt;0,"(u MŠ)",IF(Souhrn!M18&lt;0,"(u ZŠ)",)))),"OK")</f>
        <v>OK</v>
      </c>
      <c r="BW6" s="522"/>
      <c r="CK6" s="393" t="s">
        <v>666</v>
      </c>
      <c r="CL6" s="394">
        <f>SUMIFS(CN16:CN43,$C16:$C43,"2")</f>
        <v>0</v>
      </c>
      <c r="CM6" s="395"/>
      <c r="CN6" s="394">
        <f t="shared" si="3"/>
        <v>0</v>
      </c>
      <c r="CO6" s="396">
        <f>$AD6-CL6</f>
        <v>0</v>
      </c>
      <c r="CP6" s="527" t="str">
        <f>IF(Souhrn!O10&lt;0,CONCATENATE("je překročena celková částka za SC ",IF(AND(Souhrn!O14&lt;0,Souhrn!O18&lt;0)=TRUE,"(u MŠ i ZŠ)",IF(Souhrn!O14&lt;0,"(u MŠ)",IF(Souhrn!O18&lt;0,"(u ZŠ)",)))),"OK")</f>
        <v>OK</v>
      </c>
      <c r="CQ6" s="522"/>
      <c r="DE6" s="393" t="s">
        <v>666</v>
      </c>
      <c r="DF6" s="394">
        <f>SUMIFS(DH16:DH43,$C16:$C43,"2")</f>
        <v>0</v>
      </c>
      <c r="DG6" s="395"/>
      <c r="DH6" s="394">
        <f t="shared" ref="DH6:DH7" si="13">DF6-CL6</f>
        <v>0</v>
      </c>
      <c r="DI6" s="396">
        <f>$AD6-DF6</f>
        <v>0</v>
      </c>
      <c r="DJ6" s="527" t="str">
        <f>IF(Souhrn!Q10&lt;0,CONCATENATE("je překročena celková částka za SC ",IF(AND(Souhrn!Q14&lt;0,Souhrn!Q18&lt;0)=TRUE,"(u MŠ i ZŠ)",IF(Souhrn!Q14&lt;0,"(u MŠ)",IF(Souhrn!Q18&lt;0,"(u ZŠ)",)))),"OK")</f>
        <v>OK</v>
      </c>
      <c r="DK6" s="522"/>
      <c r="DY6" s="393" t="s">
        <v>666</v>
      </c>
      <c r="DZ6" s="394">
        <f>SUMIFS(EB16:EB43,$C16:$C43,"2")</f>
        <v>0</v>
      </c>
      <c r="EA6" s="395"/>
      <c r="EB6" s="394">
        <f t="shared" ref="EB6:EB7" si="14">DZ6-DF6</f>
        <v>0</v>
      </c>
      <c r="EC6" s="396">
        <f>$AD6-DZ6</f>
        <v>0</v>
      </c>
      <c r="ED6" s="527" t="str">
        <f>IF(Souhrn!S10&lt;0,CONCATENATE("je překročena celková částka za SC ",IF(AND(Souhrn!S14&lt;0,Souhrn!S18&lt;0)=TRUE,"(u MŠ i ZŠ)",IF(Souhrn!S14&lt;0,"(u MŠ)",IF(Souhrn!S18&lt;0,"(u ZŠ)",)))),"OK")</f>
        <v>OK</v>
      </c>
      <c r="EE6" s="522"/>
      <c r="ES6" s="393" t="s">
        <v>666</v>
      </c>
      <c r="ET6" s="394">
        <f>SUMIFS(EV16:EV43,$C16:$C43,"2")</f>
        <v>0</v>
      </c>
      <c r="EU6" s="395"/>
      <c r="EV6" s="394">
        <f t="shared" si="6"/>
        <v>0</v>
      </c>
      <c r="EW6" s="396">
        <f>$AD6-ET6</f>
        <v>0</v>
      </c>
      <c r="EX6" s="527" t="str">
        <f>IF(Souhrn!U10&lt;0,CONCATENATE("je překročena celková částka za SC ",IF(AND(Souhrn!U14&lt;0,Souhrn!U18&lt;0)=TRUE,"(u MŠ i ZŠ)",IF(Souhrn!U14&lt;0,"(u MŠ)",IF(Souhrn!U18&lt;0,"(u ZŠ)",)))),"OK")</f>
        <v>OK</v>
      </c>
      <c r="EY6" s="522"/>
      <c r="FM6" s="393" t="s">
        <v>666</v>
      </c>
      <c r="FN6" s="394">
        <f>SUMIFS(FP16:FP43,$C16:$C43,"2")</f>
        <v>0</v>
      </c>
      <c r="FO6" s="395"/>
      <c r="FP6" s="394">
        <f t="shared" si="8"/>
        <v>0</v>
      </c>
      <c r="FQ6" s="396">
        <f>$AD6-FN6</f>
        <v>0</v>
      </c>
      <c r="FR6" s="527" t="str">
        <f>IF(Souhrn!W10&lt;0,CONCATENATE("je překročena celková částka za SC ",IF(AND(Souhrn!W14&lt;0,Souhrn!W18&lt;0)=TRUE,"(u MŠ i ZŠ)",IF(Souhrn!W14&lt;0,"(u MŠ)",IF(Souhrn!W18&lt;0,"(u ZŠ)",)))),"OK")</f>
        <v>OK</v>
      </c>
      <c r="FS6" s="522"/>
      <c r="GG6" s="393" t="s">
        <v>666</v>
      </c>
      <c r="GH6" s="394">
        <f>SUMIFS(GJ16:GJ43,$C16:$C43,"2")</f>
        <v>0</v>
      </c>
      <c r="GI6" s="395"/>
      <c r="GJ6" s="394">
        <f t="shared" si="10"/>
        <v>0</v>
      </c>
      <c r="GK6" s="396">
        <f>$AD6-GH6</f>
        <v>0</v>
      </c>
      <c r="GL6" s="527" t="str">
        <f>IF(Souhrn!Y10&lt;0,CONCATENATE("je překročena celková částka za SC ",IF(AND(Souhrn!Y14&lt;0,Souhrn!Y18&lt;0)=TRUE,"(u MŠ i ZŠ)",IF(Souhrn!Y14&lt;0,"(u MŠ)",IF(Souhrn!Y18&lt;0,"(u ZŠ)",)))),"OK")</f>
        <v>OK</v>
      </c>
      <c r="GM6" s="522"/>
      <c r="HA6" s="393" t="s">
        <v>666</v>
      </c>
      <c r="HB6" s="394">
        <f>SUMIFS(HD16:HD43,$C16:$C43,"2")</f>
        <v>0</v>
      </c>
      <c r="HC6" s="395"/>
      <c r="HD6" s="394">
        <f t="shared" ref="HD6:HD7" si="15">HB6-GH6</f>
        <v>0</v>
      </c>
      <c r="HE6" s="396">
        <f>$AD6-HB6</f>
        <v>0</v>
      </c>
      <c r="HF6" s="527" t="str">
        <f>IF(Souhrn!AA10&lt;0,CONCATENATE("je překročena celková částka za SC ",IF(AND(Souhrn!AA14&lt;0,Souhrn!AA18&lt;0)=TRUE,"(u MŠ i ZŠ)",IF(Souhrn!AA14&lt;0,"(u MŠ)",IF(Souhrn!AA18&lt;0,"(u ZŠ)",)))),"OK")</f>
        <v>OK</v>
      </c>
      <c r="HG6" s="522"/>
    </row>
    <row r="7" spans="2:226" s="523" customFormat="1" ht="42" customHeight="1" thickBot="1" x14ac:dyDescent="0.3">
      <c r="AC7" s="397" t="s">
        <v>32</v>
      </c>
      <c r="AD7" s="398">
        <f>SUMIFS(N16:N43,$C16:$C43,"1.5")</f>
        <v>0</v>
      </c>
      <c r="AE7" s="399"/>
      <c r="AF7" s="398">
        <f>SUMIFS(AF16:AF43,$C16:$C43,"1.5")</f>
        <v>0</v>
      </c>
      <c r="AG7" s="400">
        <f t="shared" si="12"/>
        <v>0</v>
      </c>
      <c r="AH7" s="528" t="str">
        <f>IF(Souhrn!I11&lt;0,CONCATENATE("je překročena celková částka za SC ",IF(AND(Souhrn!I15&lt;0,Souhrn!I19&lt;0)=TRUE,"(u MŠ i ZŠ)",IF(Souhrn!I15&lt;0,"(u MŠ)",IF(Souhrn!I19&lt;0,"(u ZŠ)",)))),"OK")</f>
        <v>OK</v>
      </c>
      <c r="AI7" s="522"/>
      <c r="AW7" s="397" t="s">
        <v>32</v>
      </c>
      <c r="AX7" s="398">
        <f>SUMIFS(AZ16:AZ43,$C16:$C43,"1.5")</f>
        <v>0</v>
      </c>
      <c r="AY7" s="399"/>
      <c r="AZ7" s="398">
        <f t="shared" si="0"/>
        <v>0</v>
      </c>
      <c r="BA7" s="400">
        <f t="shared" si="1"/>
        <v>0</v>
      </c>
      <c r="BB7" s="528" t="str">
        <f>IF(Souhrn!K11&lt;0,CONCATENATE("je překročena celková částka za SC ",IF(AND(Souhrn!K15&lt;0,Souhrn!K19&lt;0)=TRUE,"(u MŠ i ZŠ)",IF(Souhrn!K15&lt;0,"(u MŠ)",IF(Souhrn!K19&lt;0,"(u ZŠ)",)))),"OK")</f>
        <v>OK</v>
      </c>
      <c r="BC7" s="522"/>
      <c r="BQ7" s="397" t="s">
        <v>32</v>
      </c>
      <c r="BR7" s="398">
        <f>SUMIFS(BT16:BT43,$C16:$C43,"1.5")</f>
        <v>0</v>
      </c>
      <c r="BS7" s="399"/>
      <c r="BT7" s="398">
        <f t="shared" si="2"/>
        <v>0</v>
      </c>
      <c r="BU7" s="400">
        <f>$AD7-BR7</f>
        <v>0</v>
      </c>
      <c r="BV7" s="528" t="str">
        <f>IF(Souhrn!M11&lt;0,CONCATENATE("je překročena celková částka za SC ",IF(AND(Souhrn!M15&lt;0,Souhrn!M19&lt;0)=TRUE,"(u MŠ i ZŠ)",IF(Souhrn!M15&lt;0,"(u MŠ)",IF(Souhrn!M19&lt;0,"(u ZŠ)",)))),"OK")</f>
        <v>OK</v>
      </c>
      <c r="BW7" s="522"/>
      <c r="CK7" s="397" t="s">
        <v>32</v>
      </c>
      <c r="CL7" s="398">
        <f>SUMIFS(CN16:CN43,$C16:$C43,"1.5")</f>
        <v>0</v>
      </c>
      <c r="CM7" s="399"/>
      <c r="CN7" s="398">
        <f t="shared" si="3"/>
        <v>0</v>
      </c>
      <c r="CO7" s="400">
        <f t="shared" si="4"/>
        <v>0</v>
      </c>
      <c r="CP7" s="528" t="str">
        <f>IF(Souhrn!O11&lt;0,CONCATENATE("je překročena celková částka za SC ",IF(AND(Souhrn!O15&lt;0,Souhrn!O19&lt;0)=TRUE,"(u MŠ i ZŠ)",IF(Souhrn!O15&lt;0,"(u MŠ)",IF(Souhrn!O19&lt;0,"(u ZŠ)",)))),"OK")</f>
        <v>OK</v>
      </c>
      <c r="CQ7" s="522"/>
      <c r="DE7" s="397" t="s">
        <v>32</v>
      </c>
      <c r="DF7" s="398">
        <f>SUMIFS(DH16:DH43,$C16:$C43,"1.5")</f>
        <v>0</v>
      </c>
      <c r="DG7" s="399"/>
      <c r="DH7" s="398">
        <f t="shared" si="13"/>
        <v>0</v>
      </c>
      <c r="DI7" s="400">
        <f t="shared" ref="DI7" si="16">$AD7-DF7</f>
        <v>0</v>
      </c>
      <c r="DJ7" s="528" t="str">
        <f>IF(Souhrn!Q11&lt;0,CONCATENATE("je překročena celková částka za SC ",IF(AND(Souhrn!Q15&lt;0,Souhrn!Q19&lt;0)=TRUE,"(u MŠ i ZŠ)",IF(Souhrn!Q15&lt;0,"(u MŠ)",IF(Souhrn!Q19&lt;0,"(u ZŠ)",)))),"OK")</f>
        <v>OK</v>
      </c>
      <c r="DK7" s="522"/>
      <c r="DY7" s="397" t="s">
        <v>32</v>
      </c>
      <c r="DZ7" s="398">
        <f>SUMIFS(EB16:EB43,$C16:$C43,"1.5")</f>
        <v>0</v>
      </c>
      <c r="EA7" s="399"/>
      <c r="EB7" s="398">
        <f t="shared" si="14"/>
        <v>0</v>
      </c>
      <c r="EC7" s="400">
        <f t="shared" ref="EC7" si="17">$AD7-DZ7</f>
        <v>0</v>
      </c>
      <c r="ED7" s="528" t="str">
        <f>IF(Souhrn!S11&lt;0,CONCATENATE("je překročena celková částka za SC ",IF(AND(Souhrn!S15&lt;0,Souhrn!S19&lt;0)=TRUE,"(u MŠ i ZŠ)",IF(Souhrn!S15&lt;0,"(u MŠ)",IF(Souhrn!S19&lt;0,"(u ZŠ)",)))),"OK")</f>
        <v>OK</v>
      </c>
      <c r="EE7" s="522"/>
      <c r="ES7" s="397" t="s">
        <v>32</v>
      </c>
      <c r="ET7" s="398">
        <f>SUMIFS(EV16:EV43,$C16:$C43,"1.5")</f>
        <v>0</v>
      </c>
      <c r="EU7" s="399"/>
      <c r="EV7" s="398">
        <f t="shared" si="6"/>
        <v>0</v>
      </c>
      <c r="EW7" s="400">
        <f t="shared" ref="EW7" si="18">$AD7-ET7</f>
        <v>0</v>
      </c>
      <c r="EX7" s="528" t="str">
        <f>IF(Souhrn!U11&lt;0,CONCATENATE("je překročena celková částka za SC ",IF(AND(Souhrn!U15&lt;0,Souhrn!U19&lt;0)=TRUE,"(u MŠ i ZŠ)",IF(Souhrn!U15&lt;0,"(u MŠ)",IF(Souhrn!U19&lt;0,"(u ZŠ)",)))),"OK")</f>
        <v>OK</v>
      </c>
      <c r="EY7" s="522"/>
      <c r="FM7" s="397" t="s">
        <v>32</v>
      </c>
      <c r="FN7" s="398">
        <f>SUMIFS(FP16:FP43,$C16:$C43,"1.5")</f>
        <v>0</v>
      </c>
      <c r="FO7" s="399"/>
      <c r="FP7" s="398">
        <f t="shared" si="8"/>
        <v>0</v>
      </c>
      <c r="FQ7" s="400">
        <f t="shared" ref="FQ7" si="19">$AD7-FN7</f>
        <v>0</v>
      </c>
      <c r="FR7" s="528" t="str">
        <f>IF(Souhrn!W11&lt;0,CONCATENATE("je překročena celková částka za SC ",IF(AND(Souhrn!W15&lt;0,Souhrn!W19&lt;0)=TRUE,"(u MŠ i ZŠ)",IF(Souhrn!W15&lt;0,"(u MŠ)",IF(Souhrn!W19&lt;0,"(u ZŠ)",)))),"OK")</f>
        <v>OK</v>
      </c>
      <c r="FS7" s="522"/>
      <c r="GG7" s="397" t="s">
        <v>32</v>
      </c>
      <c r="GH7" s="398">
        <f>SUMIFS(GJ16:GJ43,$C16:$C43,"1.5")</f>
        <v>0</v>
      </c>
      <c r="GI7" s="399"/>
      <c r="GJ7" s="398">
        <f t="shared" si="10"/>
        <v>0</v>
      </c>
      <c r="GK7" s="400">
        <f t="shared" ref="GK7" si="20">$AD7-GH7</f>
        <v>0</v>
      </c>
      <c r="GL7" s="528" t="str">
        <f>IF(Souhrn!Y11&lt;0,CONCATENATE("je překročena celková částka za SC ",IF(AND(Souhrn!Y15&lt;0,Souhrn!Y19&lt;0)=TRUE,"(u MŠ i ZŠ)",IF(Souhrn!Y15&lt;0,"(u MŠ)",IF(Souhrn!Y19&lt;0,"(u ZŠ)",)))),"OK")</f>
        <v>OK</v>
      </c>
      <c r="GM7" s="522"/>
      <c r="HA7" s="397" t="s">
        <v>32</v>
      </c>
      <c r="HB7" s="398">
        <f>SUMIFS(HD16:HD43,$C16:$C43,"1.5")</f>
        <v>0</v>
      </c>
      <c r="HC7" s="399"/>
      <c r="HD7" s="398">
        <f t="shared" si="15"/>
        <v>0</v>
      </c>
      <c r="HE7" s="400">
        <f t="shared" ref="HE7" si="21">$AD7-HB7</f>
        <v>0</v>
      </c>
      <c r="HF7" s="528" t="str">
        <f>IF(Souhrn!AA11&lt;0,CONCATENATE("je překročena celková částka za SC ",IF(AND(Souhrn!AA15&lt;0,Souhrn!AA19&lt;0)=TRUE,"(u MŠ i ZŠ)",IF(Souhrn!AA15&lt;0,"(u MŠ)",IF(Souhrn!AA19&lt;0,"(u ZŠ)",)))),"OK")</f>
        <v>OK</v>
      </c>
      <c r="HG7" s="522"/>
    </row>
    <row r="9" spans="2:226" s="4" customFormat="1" ht="15.75" thickBot="1" x14ac:dyDescent="0.3">
      <c r="B9" s="64" t="s">
        <v>43</v>
      </c>
      <c r="G9" s="5"/>
      <c r="H9" s="5"/>
      <c r="I9" s="5"/>
      <c r="J9" s="5"/>
      <c r="L9" s="5"/>
      <c r="M9" s="9"/>
      <c r="N9" s="6"/>
      <c r="O9" s="9"/>
      <c r="P9" s="5" t="s">
        <v>82</v>
      </c>
      <c r="Q9" s="5"/>
      <c r="R9" s="5"/>
      <c r="S9" s="5"/>
      <c r="T9" s="5"/>
      <c r="U9" s="5"/>
      <c r="V9" s="5"/>
      <c r="W9" s="5"/>
      <c r="X9" s="5"/>
      <c r="Y9" s="5"/>
      <c r="Z9" s="5"/>
      <c r="AD9" s="5"/>
      <c r="AE9" s="9"/>
      <c r="AF9" s="6"/>
      <c r="AG9" s="319"/>
      <c r="AH9" s="6"/>
      <c r="AI9" s="9"/>
      <c r="AJ9" s="5" t="s">
        <v>82</v>
      </c>
      <c r="AK9" s="5"/>
      <c r="AL9" s="5"/>
      <c r="AM9" s="5"/>
      <c r="AN9" s="5"/>
      <c r="AO9" s="5"/>
      <c r="AP9" s="5"/>
      <c r="AQ9" s="5"/>
      <c r="AR9" s="5"/>
      <c r="AS9" s="5"/>
      <c r="AT9" s="5"/>
      <c r="AX9" s="5"/>
      <c r="AY9" s="9"/>
      <c r="AZ9" s="6"/>
      <c r="BA9" s="319"/>
      <c r="BB9" s="6"/>
      <c r="BC9" s="9"/>
      <c r="BD9" s="5" t="s">
        <v>82</v>
      </c>
      <c r="BE9" s="5"/>
      <c r="BF9" s="5"/>
      <c r="BG9" s="5"/>
      <c r="BH9" s="5"/>
      <c r="BI9" s="5"/>
      <c r="BJ9" s="5"/>
      <c r="BK9" s="5"/>
      <c r="BL9" s="5"/>
      <c r="BM9" s="5"/>
      <c r="BN9" s="5"/>
      <c r="BR9" s="5"/>
      <c r="BS9" s="9"/>
      <c r="BT9" s="6"/>
      <c r="BU9" s="319"/>
      <c r="BV9" s="6"/>
      <c r="BW9" s="9"/>
      <c r="BX9" s="5" t="s">
        <v>82</v>
      </c>
      <c r="BY9" s="5"/>
      <c r="BZ9" s="5"/>
      <c r="CA9" s="5"/>
      <c r="CB9" s="5"/>
      <c r="CC9" s="5"/>
      <c r="CD9" s="5"/>
      <c r="CE9" s="5"/>
      <c r="CF9" s="5"/>
      <c r="CG9" s="5"/>
      <c r="CH9" s="5"/>
      <c r="CL9" s="5"/>
      <c r="CM9" s="9"/>
      <c r="CN9" s="6"/>
      <c r="CO9" s="319"/>
      <c r="CP9" s="6"/>
      <c r="CQ9" s="9"/>
      <c r="CR9" s="5" t="s">
        <v>82</v>
      </c>
      <c r="CS9" s="5"/>
      <c r="CT9" s="5"/>
      <c r="CU9" s="5"/>
      <c r="CV9" s="5"/>
      <c r="CW9" s="5"/>
      <c r="CX9" s="5"/>
      <c r="CY9" s="5"/>
      <c r="CZ9" s="5"/>
      <c r="DA9" s="5"/>
      <c r="DB9" s="5"/>
      <c r="DF9" s="5"/>
      <c r="DG9" s="9"/>
      <c r="DH9" s="6"/>
      <c r="DI9" s="319"/>
      <c r="DJ9" s="6"/>
      <c r="DK9" s="9"/>
      <c r="DL9" s="5" t="s">
        <v>82</v>
      </c>
      <c r="DM9" s="5"/>
      <c r="DN9" s="5"/>
      <c r="DO9" s="5"/>
      <c r="DP9" s="5"/>
      <c r="DQ9" s="5"/>
      <c r="DR9" s="5"/>
      <c r="DS9" s="5"/>
      <c r="DT9" s="5"/>
      <c r="DU9" s="5"/>
      <c r="DV9" s="5"/>
      <c r="DZ9" s="5"/>
      <c r="EA9" s="9"/>
      <c r="EB9" s="6"/>
      <c r="EC9" s="319"/>
      <c r="ED9" s="6"/>
      <c r="EE9" s="9"/>
      <c r="EF9" s="5" t="s">
        <v>82</v>
      </c>
      <c r="EG9" s="5"/>
      <c r="EH9" s="5"/>
      <c r="EI9" s="5"/>
      <c r="EJ9" s="5"/>
      <c r="EK9" s="5"/>
      <c r="EL9" s="5"/>
      <c r="EM9" s="5"/>
      <c r="EN9" s="5"/>
      <c r="EO9" s="5"/>
      <c r="EP9" s="5"/>
      <c r="ET9" s="5"/>
      <c r="EU9" s="9"/>
      <c r="EV9" s="6"/>
      <c r="EW9" s="319"/>
      <c r="EX9" s="6"/>
      <c r="EY9" s="9"/>
      <c r="EZ9" s="5" t="s">
        <v>82</v>
      </c>
      <c r="FA9" s="5"/>
      <c r="FB9" s="5"/>
      <c r="FC9" s="5"/>
      <c r="FD9" s="5"/>
      <c r="FE9" s="5"/>
      <c r="FF9" s="5"/>
      <c r="FG9" s="5"/>
      <c r="FH9" s="5"/>
      <c r="FI9" s="5"/>
      <c r="FJ9" s="5"/>
      <c r="FN9" s="5"/>
      <c r="FO9" s="9"/>
      <c r="FP9" s="6"/>
      <c r="FQ9" s="319"/>
      <c r="FR9" s="6"/>
      <c r="FS9" s="9"/>
      <c r="FT9" s="5" t="s">
        <v>82</v>
      </c>
      <c r="FU9" s="5"/>
      <c r="FV9" s="5"/>
      <c r="FW9" s="5"/>
      <c r="FX9" s="5"/>
      <c r="FY9" s="5"/>
      <c r="FZ9" s="5"/>
      <c r="GA9" s="5"/>
      <c r="GB9" s="5"/>
      <c r="GC9" s="5"/>
      <c r="GD9" s="5"/>
      <c r="GH9" s="5"/>
      <c r="GI9" s="9"/>
      <c r="GJ9" s="6"/>
      <c r="GK9" s="319"/>
      <c r="GL9" s="6"/>
      <c r="GM9" s="9"/>
      <c r="GN9" s="5" t="s">
        <v>82</v>
      </c>
      <c r="GO9" s="5"/>
      <c r="GP9" s="5"/>
      <c r="GQ9" s="5"/>
      <c r="GR9" s="5"/>
      <c r="GS9" s="5"/>
      <c r="GT9" s="5"/>
      <c r="GU9" s="5"/>
      <c r="GV9" s="5"/>
      <c r="GW9" s="5"/>
      <c r="GX9" s="5"/>
      <c r="HB9" s="5"/>
      <c r="HC9" s="9"/>
      <c r="HD9" s="6"/>
      <c r="HE9" s="319"/>
      <c r="HF9" s="6"/>
      <c r="HG9" s="9"/>
      <c r="HH9" s="5" t="s">
        <v>82</v>
      </c>
      <c r="HI9" s="5"/>
      <c r="HJ9" s="5"/>
      <c r="HK9" s="5"/>
      <c r="HL9" s="5"/>
      <c r="HM9" s="5"/>
      <c r="HN9" s="5"/>
      <c r="HO9" s="5"/>
      <c r="HP9" s="5"/>
      <c r="HQ9" s="5"/>
      <c r="HR9" s="5"/>
    </row>
    <row r="10" spans="2:226" s="4" customFormat="1" ht="9.75" customHeight="1" x14ac:dyDescent="0.25">
      <c r="B10" s="13"/>
      <c r="C10" s="14"/>
      <c r="D10" s="14"/>
      <c r="E10" s="14"/>
      <c r="F10" s="14"/>
      <c r="G10" s="14"/>
      <c r="H10" s="665" t="s">
        <v>33</v>
      </c>
      <c r="I10" s="666"/>
      <c r="J10" s="667"/>
      <c r="K10" s="674" t="s">
        <v>21</v>
      </c>
      <c r="L10" s="677" t="s">
        <v>23</v>
      </c>
      <c r="M10" s="172">
        <v>200000</v>
      </c>
      <c r="N10" s="680" t="s">
        <v>22</v>
      </c>
      <c r="O10" s="9"/>
      <c r="P10" s="691" t="s">
        <v>10</v>
      </c>
      <c r="Q10" s="656" t="s">
        <v>0</v>
      </c>
      <c r="R10" s="656" t="s">
        <v>59</v>
      </c>
      <c r="S10" s="656" t="s">
        <v>60</v>
      </c>
      <c r="T10" s="687" t="s">
        <v>61</v>
      </c>
      <c r="U10" s="689" t="s">
        <v>3</v>
      </c>
      <c r="V10" s="656" t="s">
        <v>4</v>
      </c>
      <c r="W10" s="656" t="s">
        <v>5</v>
      </c>
      <c r="X10" s="656" t="s">
        <v>6</v>
      </c>
      <c r="Y10" s="658" t="s">
        <v>7</v>
      </c>
      <c r="Z10" s="660" t="s">
        <v>2</v>
      </c>
      <c r="AC10" s="708" t="s">
        <v>21</v>
      </c>
      <c r="AD10" s="711" t="s">
        <v>681</v>
      </c>
      <c r="AE10" s="316">
        <v>200000</v>
      </c>
      <c r="AF10" s="697" t="s">
        <v>22</v>
      </c>
      <c r="AG10" s="697" t="s">
        <v>679</v>
      </c>
      <c r="AH10" s="697" t="s">
        <v>680</v>
      </c>
      <c r="AI10" s="9"/>
      <c r="AJ10" s="691" t="s">
        <v>10</v>
      </c>
      <c r="AK10" s="656" t="s">
        <v>0</v>
      </c>
      <c r="AL10" s="656" t="s">
        <v>59</v>
      </c>
      <c r="AM10" s="656" t="s">
        <v>60</v>
      </c>
      <c r="AN10" s="687" t="s">
        <v>61</v>
      </c>
      <c r="AO10" s="689" t="s">
        <v>3</v>
      </c>
      <c r="AP10" s="656" t="s">
        <v>4</v>
      </c>
      <c r="AQ10" s="656" t="s">
        <v>5</v>
      </c>
      <c r="AR10" s="656" t="s">
        <v>6</v>
      </c>
      <c r="AS10" s="658" t="s">
        <v>7</v>
      </c>
      <c r="AT10" s="660" t="s">
        <v>2</v>
      </c>
      <c r="AW10" s="708" t="s">
        <v>21</v>
      </c>
      <c r="AX10" s="711" t="s">
        <v>681</v>
      </c>
      <c r="AY10" s="316">
        <v>200000</v>
      </c>
      <c r="AZ10" s="697" t="s">
        <v>22</v>
      </c>
      <c r="BA10" s="697" t="s">
        <v>679</v>
      </c>
      <c r="BB10" s="697" t="s">
        <v>707</v>
      </c>
      <c r="BC10" s="9"/>
      <c r="BD10" s="691" t="s">
        <v>10</v>
      </c>
      <c r="BE10" s="656" t="s">
        <v>0</v>
      </c>
      <c r="BF10" s="656" t="s">
        <v>59</v>
      </c>
      <c r="BG10" s="656" t="s">
        <v>60</v>
      </c>
      <c r="BH10" s="687" t="s">
        <v>61</v>
      </c>
      <c r="BI10" s="689" t="s">
        <v>3</v>
      </c>
      <c r="BJ10" s="656" t="s">
        <v>4</v>
      </c>
      <c r="BK10" s="656" t="s">
        <v>5</v>
      </c>
      <c r="BL10" s="656" t="s">
        <v>6</v>
      </c>
      <c r="BM10" s="658" t="s">
        <v>7</v>
      </c>
      <c r="BN10" s="660" t="s">
        <v>2</v>
      </c>
      <c r="BQ10" s="708" t="s">
        <v>21</v>
      </c>
      <c r="BR10" s="711" t="s">
        <v>681</v>
      </c>
      <c r="BS10" s="316">
        <v>200000</v>
      </c>
      <c r="BT10" s="697" t="s">
        <v>22</v>
      </c>
      <c r="BU10" s="697" t="s">
        <v>679</v>
      </c>
      <c r="BV10" s="697" t="s">
        <v>708</v>
      </c>
      <c r="BW10" s="9"/>
      <c r="BX10" s="691" t="s">
        <v>10</v>
      </c>
      <c r="BY10" s="656" t="s">
        <v>0</v>
      </c>
      <c r="BZ10" s="656" t="s">
        <v>59</v>
      </c>
      <c r="CA10" s="656" t="s">
        <v>60</v>
      </c>
      <c r="CB10" s="687" t="s">
        <v>61</v>
      </c>
      <c r="CC10" s="689" t="s">
        <v>3</v>
      </c>
      <c r="CD10" s="656" t="s">
        <v>4</v>
      </c>
      <c r="CE10" s="656" t="s">
        <v>5</v>
      </c>
      <c r="CF10" s="656" t="s">
        <v>6</v>
      </c>
      <c r="CG10" s="658" t="s">
        <v>7</v>
      </c>
      <c r="CH10" s="660" t="s">
        <v>2</v>
      </c>
      <c r="CK10" s="708" t="s">
        <v>21</v>
      </c>
      <c r="CL10" s="711" t="s">
        <v>681</v>
      </c>
      <c r="CM10" s="316">
        <v>200000</v>
      </c>
      <c r="CN10" s="697" t="s">
        <v>22</v>
      </c>
      <c r="CO10" s="697" t="s">
        <v>679</v>
      </c>
      <c r="CP10" s="697" t="s">
        <v>710</v>
      </c>
      <c r="CQ10" s="9"/>
      <c r="CR10" s="691" t="s">
        <v>10</v>
      </c>
      <c r="CS10" s="656" t="s">
        <v>0</v>
      </c>
      <c r="CT10" s="656" t="s">
        <v>59</v>
      </c>
      <c r="CU10" s="656" t="s">
        <v>60</v>
      </c>
      <c r="CV10" s="687" t="s">
        <v>61</v>
      </c>
      <c r="CW10" s="689" t="s">
        <v>3</v>
      </c>
      <c r="CX10" s="656" t="s">
        <v>4</v>
      </c>
      <c r="CY10" s="656" t="s">
        <v>5</v>
      </c>
      <c r="CZ10" s="656" t="s">
        <v>6</v>
      </c>
      <c r="DA10" s="658" t="s">
        <v>7</v>
      </c>
      <c r="DB10" s="660" t="s">
        <v>2</v>
      </c>
      <c r="DE10" s="708" t="s">
        <v>21</v>
      </c>
      <c r="DF10" s="711" t="s">
        <v>681</v>
      </c>
      <c r="DG10" s="316">
        <v>200000</v>
      </c>
      <c r="DH10" s="697" t="s">
        <v>22</v>
      </c>
      <c r="DI10" s="697" t="s">
        <v>679</v>
      </c>
      <c r="DJ10" s="697" t="s">
        <v>712</v>
      </c>
      <c r="DK10" s="9"/>
      <c r="DL10" s="691" t="s">
        <v>10</v>
      </c>
      <c r="DM10" s="656" t="s">
        <v>0</v>
      </c>
      <c r="DN10" s="656" t="s">
        <v>59</v>
      </c>
      <c r="DO10" s="656" t="s">
        <v>60</v>
      </c>
      <c r="DP10" s="687" t="s">
        <v>61</v>
      </c>
      <c r="DQ10" s="689" t="s">
        <v>3</v>
      </c>
      <c r="DR10" s="656" t="s">
        <v>4</v>
      </c>
      <c r="DS10" s="656" t="s">
        <v>5</v>
      </c>
      <c r="DT10" s="656" t="s">
        <v>6</v>
      </c>
      <c r="DU10" s="658" t="s">
        <v>7</v>
      </c>
      <c r="DV10" s="660" t="s">
        <v>2</v>
      </c>
      <c r="DY10" s="708" t="s">
        <v>21</v>
      </c>
      <c r="DZ10" s="711" t="s">
        <v>681</v>
      </c>
      <c r="EA10" s="316">
        <v>200000</v>
      </c>
      <c r="EB10" s="697" t="s">
        <v>22</v>
      </c>
      <c r="EC10" s="697" t="s">
        <v>679</v>
      </c>
      <c r="ED10" s="697" t="s">
        <v>717</v>
      </c>
      <c r="EE10" s="9"/>
      <c r="EF10" s="691" t="s">
        <v>10</v>
      </c>
      <c r="EG10" s="656" t="s">
        <v>0</v>
      </c>
      <c r="EH10" s="656" t="s">
        <v>59</v>
      </c>
      <c r="EI10" s="656" t="s">
        <v>60</v>
      </c>
      <c r="EJ10" s="687" t="s">
        <v>61</v>
      </c>
      <c r="EK10" s="689" t="s">
        <v>3</v>
      </c>
      <c r="EL10" s="656" t="s">
        <v>4</v>
      </c>
      <c r="EM10" s="656" t="s">
        <v>5</v>
      </c>
      <c r="EN10" s="656" t="s">
        <v>6</v>
      </c>
      <c r="EO10" s="658" t="s">
        <v>7</v>
      </c>
      <c r="EP10" s="660" t="s">
        <v>2</v>
      </c>
      <c r="ES10" s="708" t="s">
        <v>21</v>
      </c>
      <c r="ET10" s="711" t="s">
        <v>681</v>
      </c>
      <c r="EU10" s="316">
        <v>200000</v>
      </c>
      <c r="EV10" s="697" t="s">
        <v>22</v>
      </c>
      <c r="EW10" s="697" t="s">
        <v>679</v>
      </c>
      <c r="EX10" s="697" t="s">
        <v>718</v>
      </c>
      <c r="EY10" s="9"/>
      <c r="EZ10" s="691" t="s">
        <v>10</v>
      </c>
      <c r="FA10" s="656" t="s">
        <v>0</v>
      </c>
      <c r="FB10" s="656" t="s">
        <v>59</v>
      </c>
      <c r="FC10" s="656" t="s">
        <v>60</v>
      </c>
      <c r="FD10" s="687" t="s">
        <v>61</v>
      </c>
      <c r="FE10" s="689" t="s">
        <v>3</v>
      </c>
      <c r="FF10" s="656" t="s">
        <v>4</v>
      </c>
      <c r="FG10" s="656" t="s">
        <v>5</v>
      </c>
      <c r="FH10" s="656" t="s">
        <v>6</v>
      </c>
      <c r="FI10" s="658" t="s">
        <v>7</v>
      </c>
      <c r="FJ10" s="660" t="s">
        <v>2</v>
      </c>
      <c r="FM10" s="708" t="s">
        <v>21</v>
      </c>
      <c r="FN10" s="711" t="s">
        <v>681</v>
      </c>
      <c r="FO10" s="316">
        <v>200000</v>
      </c>
      <c r="FP10" s="697" t="s">
        <v>22</v>
      </c>
      <c r="FQ10" s="697" t="s">
        <v>679</v>
      </c>
      <c r="FR10" s="697" t="s">
        <v>723</v>
      </c>
      <c r="FS10" s="9"/>
      <c r="FT10" s="691" t="s">
        <v>10</v>
      </c>
      <c r="FU10" s="656" t="s">
        <v>0</v>
      </c>
      <c r="FV10" s="656" t="s">
        <v>59</v>
      </c>
      <c r="FW10" s="656" t="s">
        <v>60</v>
      </c>
      <c r="FX10" s="687" t="s">
        <v>61</v>
      </c>
      <c r="FY10" s="689" t="s">
        <v>3</v>
      </c>
      <c r="FZ10" s="656" t="s">
        <v>4</v>
      </c>
      <c r="GA10" s="656" t="s">
        <v>5</v>
      </c>
      <c r="GB10" s="656" t="s">
        <v>6</v>
      </c>
      <c r="GC10" s="658" t="s">
        <v>7</v>
      </c>
      <c r="GD10" s="660" t="s">
        <v>2</v>
      </c>
      <c r="GG10" s="708" t="s">
        <v>21</v>
      </c>
      <c r="GH10" s="711" t="s">
        <v>681</v>
      </c>
      <c r="GI10" s="316">
        <v>200000</v>
      </c>
      <c r="GJ10" s="697" t="s">
        <v>22</v>
      </c>
      <c r="GK10" s="697" t="s">
        <v>679</v>
      </c>
      <c r="GL10" s="697" t="s">
        <v>726</v>
      </c>
      <c r="GM10" s="9"/>
      <c r="GN10" s="691" t="s">
        <v>10</v>
      </c>
      <c r="GO10" s="656" t="s">
        <v>0</v>
      </c>
      <c r="GP10" s="656" t="s">
        <v>59</v>
      </c>
      <c r="GQ10" s="656" t="s">
        <v>60</v>
      </c>
      <c r="GR10" s="687" t="s">
        <v>61</v>
      </c>
      <c r="GS10" s="689" t="s">
        <v>3</v>
      </c>
      <c r="GT10" s="656" t="s">
        <v>4</v>
      </c>
      <c r="GU10" s="656" t="s">
        <v>5</v>
      </c>
      <c r="GV10" s="656" t="s">
        <v>6</v>
      </c>
      <c r="GW10" s="658" t="s">
        <v>7</v>
      </c>
      <c r="GX10" s="660" t="s">
        <v>2</v>
      </c>
      <c r="HA10" s="708" t="s">
        <v>21</v>
      </c>
      <c r="HB10" s="711" t="s">
        <v>681</v>
      </c>
      <c r="HC10" s="316">
        <v>200000</v>
      </c>
      <c r="HD10" s="697" t="s">
        <v>22</v>
      </c>
      <c r="HE10" s="697" t="s">
        <v>679</v>
      </c>
      <c r="HF10" s="697" t="s">
        <v>729</v>
      </c>
      <c r="HG10" s="9"/>
      <c r="HH10" s="691" t="s">
        <v>10</v>
      </c>
      <c r="HI10" s="656" t="s">
        <v>0</v>
      </c>
      <c r="HJ10" s="656" t="s">
        <v>59</v>
      </c>
      <c r="HK10" s="656" t="s">
        <v>60</v>
      </c>
      <c r="HL10" s="687" t="s">
        <v>61</v>
      </c>
      <c r="HM10" s="689" t="s">
        <v>3</v>
      </c>
      <c r="HN10" s="656" t="s">
        <v>4</v>
      </c>
      <c r="HO10" s="656" t="s">
        <v>5</v>
      </c>
      <c r="HP10" s="656" t="s">
        <v>6</v>
      </c>
      <c r="HQ10" s="658" t="s">
        <v>7</v>
      </c>
      <c r="HR10" s="660" t="s">
        <v>2</v>
      </c>
    </row>
    <row r="11" spans="2:226" s="4" customFormat="1" ht="25.5" customHeight="1" x14ac:dyDescent="0.25">
      <c r="B11" s="662" t="s">
        <v>41</v>
      </c>
      <c r="C11" s="663"/>
      <c r="D11" s="663"/>
      <c r="E11" s="663"/>
      <c r="F11" s="663"/>
      <c r="G11" s="664"/>
      <c r="H11" s="668"/>
      <c r="I11" s="669"/>
      <c r="J11" s="670"/>
      <c r="K11" s="675"/>
      <c r="L11" s="678"/>
      <c r="M11" s="172">
        <v>1500</v>
      </c>
      <c r="N11" s="681"/>
      <c r="O11" s="9"/>
      <c r="P11" s="692"/>
      <c r="Q11" s="657"/>
      <c r="R11" s="657"/>
      <c r="S11" s="657"/>
      <c r="T11" s="688"/>
      <c r="U11" s="690"/>
      <c r="V11" s="657"/>
      <c r="W11" s="657"/>
      <c r="X11" s="657"/>
      <c r="Y11" s="659"/>
      <c r="Z11" s="661"/>
      <c r="AC11" s="709"/>
      <c r="AD11" s="712"/>
      <c r="AE11" s="172">
        <v>1500</v>
      </c>
      <c r="AF11" s="698"/>
      <c r="AG11" s="698"/>
      <c r="AH11" s="698"/>
      <c r="AI11" s="9"/>
      <c r="AJ11" s="692"/>
      <c r="AK11" s="657"/>
      <c r="AL11" s="657"/>
      <c r="AM11" s="657"/>
      <c r="AN11" s="688"/>
      <c r="AO11" s="690"/>
      <c r="AP11" s="657"/>
      <c r="AQ11" s="657"/>
      <c r="AR11" s="657"/>
      <c r="AS11" s="659"/>
      <c r="AT11" s="661"/>
      <c r="AW11" s="709"/>
      <c r="AX11" s="712"/>
      <c r="AY11" s="172">
        <v>1500</v>
      </c>
      <c r="AZ11" s="698"/>
      <c r="BA11" s="698"/>
      <c r="BB11" s="698"/>
      <c r="BC11" s="9"/>
      <c r="BD11" s="692"/>
      <c r="BE11" s="657"/>
      <c r="BF11" s="657"/>
      <c r="BG11" s="657"/>
      <c r="BH11" s="688"/>
      <c r="BI11" s="690"/>
      <c r="BJ11" s="657"/>
      <c r="BK11" s="657"/>
      <c r="BL11" s="657"/>
      <c r="BM11" s="659"/>
      <c r="BN11" s="661"/>
      <c r="BQ11" s="709"/>
      <c r="BR11" s="712"/>
      <c r="BS11" s="172">
        <v>1500</v>
      </c>
      <c r="BT11" s="698"/>
      <c r="BU11" s="698"/>
      <c r="BV11" s="698"/>
      <c r="BW11" s="9"/>
      <c r="BX11" s="692"/>
      <c r="BY11" s="657"/>
      <c r="BZ11" s="657"/>
      <c r="CA11" s="657"/>
      <c r="CB11" s="688"/>
      <c r="CC11" s="690"/>
      <c r="CD11" s="657"/>
      <c r="CE11" s="657"/>
      <c r="CF11" s="657"/>
      <c r="CG11" s="659"/>
      <c r="CH11" s="661"/>
      <c r="CK11" s="709"/>
      <c r="CL11" s="712"/>
      <c r="CM11" s="172">
        <v>1500</v>
      </c>
      <c r="CN11" s="698"/>
      <c r="CO11" s="698"/>
      <c r="CP11" s="698"/>
      <c r="CQ11" s="9"/>
      <c r="CR11" s="692"/>
      <c r="CS11" s="657"/>
      <c r="CT11" s="657"/>
      <c r="CU11" s="657"/>
      <c r="CV11" s="688"/>
      <c r="CW11" s="690"/>
      <c r="CX11" s="657"/>
      <c r="CY11" s="657"/>
      <c r="CZ11" s="657"/>
      <c r="DA11" s="659"/>
      <c r="DB11" s="661"/>
      <c r="DE11" s="709"/>
      <c r="DF11" s="712"/>
      <c r="DG11" s="172">
        <v>1500</v>
      </c>
      <c r="DH11" s="698"/>
      <c r="DI11" s="698"/>
      <c r="DJ11" s="698"/>
      <c r="DK11" s="9"/>
      <c r="DL11" s="692"/>
      <c r="DM11" s="657"/>
      <c r="DN11" s="657"/>
      <c r="DO11" s="657"/>
      <c r="DP11" s="688"/>
      <c r="DQ11" s="690"/>
      <c r="DR11" s="657"/>
      <c r="DS11" s="657"/>
      <c r="DT11" s="657"/>
      <c r="DU11" s="659"/>
      <c r="DV11" s="661"/>
      <c r="DY11" s="709"/>
      <c r="DZ11" s="712"/>
      <c r="EA11" s="172">
        <v>1500</v>
      </c>
      <c r="EB11" s="698"/>
      <c r="EC11" s="698"/>
      <c r="ED11" s="698"/>
      <c r="EE11" s="9"/>
      <c r="EF11" s="692"/>
      <c r="EG11" s="657"/>
      <c r="EH11" s="657"/>
      <c r="EI11" s="657"/>
      <c r="EJ11" s="688"/>
      <c r="EK11" s="690"/>
      <c r="EL11" s="657"/>
      <c r="EM11" s="657"/>
      <c r="EN11" s="657"/>
      <c r="EO11" s="659"/>
      <c r="EP11" s="661"/>
      <c r="ES11" s="709"/>
      <c r="ET11" s="712"/>
      <c r="EU11" s="172">
        <v>1500</v>
      </c>
      <c r="EV11" s="698"/>
      <c r="EW11" s="698"/>
      <c r="EX11" s="698"/>
      <c r="EY11" s="9"/>
      <c r="EZ11" s="692"/>
      <c r="FA11" s="657"/>
      <c r="FB11" s="657"/>
      <c r="FC11" s="657"/>
      <c r="FD11" s="688"/>
      <c r="FE11" s="690"/>
      <c r="FF11" s="657"/>
      <c r="FG11" s="657"/>
      <c r="FH11" s="657"/>
      <c r="FI11" s="659"/>
      <c r="FJ11" s="661"/>
      <c r="FM11" s="709"/>
      <c r="FN11" s="712"/>
      <c r="FO11" s="172">
        <v>1500</v>
      </c>
      <c r="FP11" s="698"/>
      <c r="FQ11" s="698"/>
      <c r="FR11" s="698"/>
      <c r="FS11" s="9"/>
      <c r="FT11" s="692"/>
      <c r="FU11" s="657"/>
      <c r="FV11" s="657"/>
      <c r="FW11" s="657"/>
      <c r="FX11" s="688"/>
      <c r="FY11" s="690"/>
      <c r="FZ11" s="657"/>
      <c r="GA11" s="657"/>
      <c r="GB11" s="657"/>
      <c r="GC11" s="659"/>
      <c r="GD11" s="661"/>
      <c r="GG11" s="709"/>
      <c r="GH11" s="712"/>
      <c r="GI11" s="172">
        <v>1500</v>
      </c>
      <c r="GJ11" s="698"/>
      <c r="GK11" s="698"/>
      <c r="GL11" s="698"/>
      <c r="GM11" s="9"/>
      <c r="GN11" s="692"/>
      <c r="GO11" s="657"/>
      <c r="GP11" s="657"/>
      <c r="GQ11" s="657"/>
      <c r="GR11" s="688"/>
      <c r="GS11" s="690"/>
      <c r="GT11" s="657"/>
      <c r="GU11" s="657"/>
      <c r="GV11" s="657"/>
      <c r="GW11" s="659"/>
      <c r="GX11" s="661"/>
      <c r="HA11" s="709"/>
      <c r="HB11" s="712"/>
      <c r="HC11" s="172">
        <v>1500</v>
      </c>
      <c r="HD11" s="698"/>
      <c r="HE11" s="698"/>
      <c r="HF11" s="698"/>
      <c r="HG11" s="9"/>
      <c r="HH11" s="692"/>
      <c r="HI11" s="657"/>
      <c r="HJ11" s="657"/>
      <c r="HK11" s="657"/>
      <c r="HL11" s="688"/>
      <c r="HM11" s="690"/>
      <c r="HN11" s="657"/>
      <c r="HO11" s="657"/>
      <c r="HP11" s="657"/>
      <c r="HQ11" s="659"/>
      <c r="HR11" s="661"/>
    </row>
    <row r="12" spans="2:226" s="5" customFormat="1" ht="41.25" customHeight="1" x14ac:dyDescent="0.3">
      <c r="B12" s="15"/>
      <c r="C12" s="16"/>
      <c r="D12" s="145" t="s">
        <v>39</v>
      </c>
      <c r="E12" s="146" t="s">
        <v>26</v>
      </c>
      <c r="F12" s="314" t="s">
        <v>16</v>
      </c>
      <c r="G12" s="19"/>
      <c r="H12" s="668"/>
      <c r="I12" s="669"/>
      <c r="J12" s="670"/>
      <c r="K12" s="675"/>
      <c r="L12" s="678"/>
      <c r="M12" s="173">
        <f>IF(SUM($U$16:$U$44)&lt;&gt;0,1,0)</f>
        <v>0</v>
      </c>
      <c r="N12" s="681"/>
      <c r="O12" s="9"/>
      <c r="P12" s="692"/>
      <c r="Q12" s="657"/>
      <c r="R12" s="657"/>
      <c r="S12" s="657"/>
      <c r="T12" s="688"/>
      <c r="U12" s="690"/>
      <c r="V12" s="657"/>
      <c r="W12" s="657"/>
      <c r="X12" s="657"/>
      <c r="Y12" s="659"/>
      <c r="Z12" s="661"/>
      <c r="AC12" s="709"/>
      <c r="AD12" s="712"/>
      <c r="AE12" s="174">
        <f>IF(SUM(AO16:AO44)&lt;&gt;0,1,0)</f>
        <v>0</v>
      </c>
      <c r="AF12" s="698"/>
      <c r="AG12" s="698"/>
      <c r="AH12" s="698"/>
      <c r="AI12" s="9"/>
      <c r="AJ12" s="692"/>
      <c r="AK12" s="657"/>
      <c r="AL12" s="657"/>
      <c r="AM12" s="657"/>
      <c r="AN12" s="688"/>
      <c r="AO12" s="690"/>
      <c r="AP12" s="657"/>
      <c r="AQ12" s="657"/>
      <c r="AR12" s="657"/>
      <c r="AS12" s="659"/>
      <c r="AT12" s="661"/>
      <c r="AW12" s="709"/>
      <c r="AX12" s="712"/>
      <c r="AY12" s="174">
        <f>IF(SUM(BI16:BI44)&lt;&gt;0,1,0)</f>
        <v>0</v>
      </c>
      <c r="AZ12" s="698"/>
      <c r="BA12" s="698"/>
      <c r="BB12" s="698"/>
      <c r="BC12" s="9"/>
      <c r="BD12" s="692"/>
      <c r="BE12" s="657"/>
      <c r="BF12" s="657"/>
      <c r="BG12" s="657"/>
      <c r="BH12" s="688"/>
      <c r="BI12" s="690"/>
      <c r="BJ12" s="657"/>
      <c r="BK12" s="657"/>
      <c r="BL12" s="657"/>
      <c r="BM12" s="659"/>
      <c r="BN12" s="661"/>
      <c r="BQ12" s="709"/>
      <c r="BR12" s="712"/>
      <c r="BS12" s="174">
        <f>IF(SUM(CC16:CC44)&lt;&gt;0,1,0)</f>
        <v>0</v>
      </c>
      <c r="BT12" s="698"/>
      <c r="BU12" s="698"/>
      <c r="BV12" s="698"/>
      <c r="BW12" s="9"/>
      <c r="BX12" s="692"/>
      <c r="BY12" s="657"/>
      <c r="BZ12" s="657"/>
      <c r="CA12" s="657"/>
      <c r="CB12" s="688"/>
      <c r="CC12" s="690"/>
      <c r="CD12" s="657"/>
      <c r="CE12" s="657"/>
      <c r="CF12" s="657"/>
      <c r="CG12" s="659"/>
      <c r="CH12" s="661"/>
      <c r="CK12" s="709"/>
      <c r="CL12" s="712"/>
      <c r="CM12" s="174">
        <f>IF(SUM(CW16:CW44)&lt;&gt;0,1,0)</f>
        <v>0</v>
      </c>
      <c r="CN12" s="698"/>
      <c r="CO12" s="698"/>
      <c r="CP12" s="698"/>
      <c r="CQ12" s="9"/>
      <c r="CR12" s="692"/>
      <c r="CS12" s="657"/>
      <c r="CT12" s="657"/>
      <c r="CU12" s="657"/>
      <c r="CV12" s="688"/>
      <c r="CW12" s="690"/>
      <c r="CX12" s="657"/>
      <c r="CY12" s="657"/>
      <c r="CZ12" s="657"/>
      <c r="DA12" s="659"/>
      <c r="DB12" s="661"/>
      <c r="DE12" s="709"/>
      <c r="DF12" s="712"/>
      <c r="DG12" s="174">
        <f>IF(SUM(DQ16:DQ44)&lt;&gt;0,1,0)</f>
        <v>0</v>
      </c>
      <c r="DH12" s="698"/>
      <c r="DI12" s="698"/>
      <c r="DJ12" s="698"/>
      <c r="DK12" s="9"/>
      <c r="DL12" s="692"/>
      <c r="DM12" s="657"/>
      <c r="DN12" s="657"/>
      <c r="DO12" s="657"/>
      <c r="DP12" s="688"/>
      <c r="DQ12" s="690"/>
      <c r="DR12" s="657"/>
      <c r="DS12" s="657"/>
      <c r="DT12" s="657"/>
      <c r="DU12" s="659"/>
      <c r="DV12" s="661"/>
      <c r="DY12" s="709"/>
      <c r="DZ12" s="712"/>
      <c r="EA12" s="174">
        <f>IF(SUM(EK16:EK44)&lt;&gt;0,1,0)</f>
        <v>0</v>
      </c>
      <c r="EB12" s="698"/>
      <c r="EC12" s="698"/>
      <c r="ED12" s="698"/>
      <c r="EE12" s="9"/>
      <c r="EF12" s="692"/>
      <c r="EG12" s="657"/>
      <c r="EH12" s="657"/>
      <c r="EI12" s="657"/>
      <c r="EJ12" s="688"/>
      <c r="EK12" s="690"/>
      <c r="EL12" s="657"/>
      <c r="EM12" s="657"/>
      <c r="EN12" s="657"/>
      <c r="EO12" s="659"/>
      <c r="EP12" s="661"/>
      <c r="ES12" s="709"/>
      <c r="ET12" s="712"/>
      <c r="EU12" s="174">
        <f>IF(SUM(FE16:FE44)&lt;&gt;0,1,0)</f>
        <v>0</v>
      </c>
      <c r="EV12" s="698"/>
      <c r="EW12" s="698"/>
      <c r="EX12" s="698"/>
      <c r="EY12" s="9"/>
      <c r="EZ12" s="692"/>
      <c r="FA12" s="657"/>
      <c r="FB12" s="657"/>
      <c r="FC12" s="657"/>
      <c r="FD12" s="688"/>
      <c r="FE12" s="690"/>
      <c r="FF12" s="657"/>
      <c r="FG12" s="657"/>
      <c r="FH12" s="657"/>
      <c r="FI12" s="659"/>
      <c r="FJ12" s="661"/>
      <c r="FM12" s="709"/>
      <c r="FN12" s="712"/>
      <c r="FO12" s="174">
        <f>IF(SUM(FY16:FY44)&lt;&gt;0,1,0)</f>
        <v>0</v>
      </c>
      <c r="FP12" s="698"/>
      <c r="FQ12" s="698"/>
      <c r="FR12" s="698"/>
      <c r="FS12" s="9"/>
      <c r="FT12" s="692"/>
      <c r="FU12" s="657"/>
      <c r="FV12" s="657"/>
      <c r="FW12" s="657"/>
      <c r="FX12" s="688"/>
      <c r="FY12" s="690"/>
      <c r="FZ12" s="657"/>
      <c r="GA12" s="657"/>
      <c r="GB12" s="657"/>
      <c r="GC12" s="659"/>
      <c r="GD12" s="661"/>
      <c r="GG12" s="709"/>
      <c r="GH12" s="712"/>
      <c r="GI12" s="174">
        <f>IF(SUM(GS16:GS44)&lt;&gt;0,1,0)</f>
        <v>0</v>
      </c>
      <c r="GJ12" s="698"/>
      <c r="GK12" s="698"/>
      <c r="GL12" s="698"/>
      <c r="GM12" s="9"/>
      <c r="GN12" s="692"/>
      <c r="GO12" s="657"/>
      <c r="GP12" s="657"/>
      <c r="GQ12" s="657"/>
      <c r="GR12" s="688"/>
      <c r="GS12" s="690"/>
      <c r="GT12" s="657"/>
      <c r="GU12" s="657"/>
      <c r="GV12" s="657"/>
      <c r="GW12" s="659"/>
      <c r="GX12" s="661"/>
      <c r="HA12" s="709"/>
      <c r="HB12" s="712"/>
      <c r="HC12" s="174">
        <f>IF(SUM(HM16:HM44)&lt;&gt;0,1,0)</f>
        <v>0</v>
      </c>
      <c r="HD12" s="698"/>
      <c r="HE12" s="698"/>
      <c r="HF12" s="698"/>
      <c r="HG12" s="9"/>
      <c r="HH12" s="692"/>
      <c r="HI12" s="657"/>
      <c r="HJ12" s="657"/>
      <c r="HK12" s="657"/>
      <c r="HL12" s="688"/>
      <c r="HM12" s="690"/>
      <c r="HN12" s="657"/>
      <c r="HO12" s="657"/>
      <c r="HP12" s="657"/>
      <c r="HQ12" s="659"/>
      <c r="HR12" s="661"/>
    </row>
    <row r="13" spans="2:226" s="7" customFormat="1" ht="28.5" customHeight="1" x14ac:dyDescent="0.3">
      <c r="B13" s="15"/>
      <c r="C13" s="16"/>
      <c r="D13" s="412"/>
      <c r="E13" s="413" t="s">
        <v>27</v>
      </c>
      <c r="F13" s="315">
        <f>IF(M14&gt;5000000,5000000,M14)</f>
        <v>0</v>
      </c>
      <c r="G13" s="18"/>
      <c r="H13" s="668"/>
      <c r="I13" s="669"/>
      <c r="J13" s="670"/>
      <c r="K13" s="675"/>
      <c r="L13" s="678"/>
      <c r="M13" s="174">
        <f>IF((D13=0),IF(N45&gt;0,1,0),0)</f>
        <v>0</v>
      </c>
      <c r="N13" s="681"/>
      <c r="O13" s="9"/>
      <c r="P13" s="692"/>
      <c r="Q13" s="657"/>
      <c r="R13" s="657"/>
      <c r="S13" s="657"/>
      <c r="T13" s="688"/>
      <c r="U13" s="690"/>
      <c r="V13" s="657"/>
      <c r="W13" s="657"/>
      <c r="X13" s="657"/>
      <c r="Y13" s="659"/>
      <c r="Z13" s="661"/>
      <c r="AA13" s="120"/>
      <c r="AB13" s="120"/>
      <c r="AC13" s="709"/>
      <c r="AD13" s="712"/>
      <c r="AE13" s="174">
        <f>IF(($D$13=0),IF(AF45&gt;0,1,0),0)</f>
        <v>0</v>
      </c>
      <c r="AF13" s="698"/>
      <c r="AG13" s="698"/>
      <c r="AH13" s="698"/>
      <c r="AI13" s="9"/>
      <c r="AJ13" s="692"/>
      <c r="AK13" s="657"/>
      <c r="AL13" s="657"/>
      <c r="AM13" s="657"/>
      <c r="AN13" s="688"/>
      <c r="AO13" s="690"/>
      <c r="AP13" s="657"/>
      <c r="AQ13" s="657"/>
      <c r="AR13" s="657"/>
      <c r="AS13" s="659"/>
      <c r="AT13" s="661"/>
      <c r="AV13" s="120"/>
      <c r="AW13" s="709"/>
      <c r="AX13" s="712"/>
      <c r="AY13" s="174">
        <f>IF(($D$13=0),IF(AZ45&gt;0,1,0),0)</f>
        <v>0</v>
      </c>
      <c r="AZ13" s="698"/>
      <c r="BA13" s="698"/>
      <c r="BB13" s="698"/>
      <c r="BC13" s="9"/>
      <c r="BD13" s="692"/>
      <c r="BE13" s="657"/>
      <c r="BF13" s="657"/>
      <c r="BG13" s="657"/>
      <c r="BH13" s="688"/>
      <c r="BI13" s="690"/>
      <c r="BJ13" s="657"/>
      <c r="BK13" s="657"/>
      <c r="BL13" s="657"/>
      <c r="BM13" s="659"/>
      <c r="BN13" s="661"/>
      <c r="BP13" s="120"/>
      <c r="BQ13" s="709"/>
      <c r="BR13" s="712"/>
      <c r="BS13" s="174">
        <f>IF(($D$13=0),IF(BT45&gt;0,1,0),0)</f>
        <v>0</v>
      </c>
      <c r="BT13" s="698"/>
      <c r="BU13" s="698"/>
      <c r="BV13" s="698"/>
      <c r="BW13" s="9"/>
      <c r="BX13" s="692"/>
      <c r="BY13" s="657"/>
      <c r="BZ13" s="657"/>
      <c r="CA13" s="657"/>
      <c r="CB13" s="688"/>
      <c r="CC13" s="690"/>
      <c r="CD13" s="657"/>
      <c r="CE13" s="657"/>
      <c r="CF13" s="657"/>
      <c r="CG13" s="659"/>
      <c r="CH13" s="661"/>
      <c r="CJ13" s="120"/>
      <c r="CK13" s="709"/>
      <c r="CL13" s="712"/>
      <c r="CM13" s="174">
        <f>IF(($D$13=0),IF(CN45&gt;0,1,0),0)</f>
        <v>0</v>
      </c>
      <c r="CN13" s="698"/>
      <c r="CO13" s="698"/>
      <c r="CP13" s="698"/>
      <c r="CQ13" s="9"/>
      <c r="CR13" s="692"/>
      <c r="CS13" s="657"/>
      <c r="CT13" s="657"/>
      <c r="CU13" s="657"/>
      <c r="CV13" s="688"/>
      <c r="CW13" s="690"/>
      <c r="CX13" s="657"/>
      <c r="CY13" s="657"/>
      <c r="CZ13" s="657"/>
      <c r="DA13" s="659"/>
      <c r="DB13" s="661"/>
      <c r="DD13" s="120"/>
      <c r="DE13" s="709"/>
      <c r="DF13" s="712"/>
      <c r="DG13" s="174">
        <f>IF(($D$13=0),IF(DH45&gt;0,1,0),0)</f>
        <v>0</v>
      </c>
      <c r="DH13" s="698"/>
      <c r="DI13" s="698"/>
      <c r="DJ13" s="698"/>
      <c r="DK13" s="9"/>
      <c r="DL13" s="692"/>
      <c r="DM13" s="657"/>
      <c r="DN13" s="657"/>
      <c r="DO13" s="657"/>
      <c r="DP13" s="688"/>
      <c r="DQ13" s="690"/>
      <c r="DR13" s="657"/>
      <c r="DS13" s="657"/>
      <c r="DT13" s="657"/>
      <c r="DU13" s="659"/>
      <c r="DV13" s="661"/>
      <c r="DX13" s="120"/>
      <c r="DY13" s="709"/>
      <c r="DZ13" s="712"/>
      <c r="EA13" s="174">
        <f>IF(($D$13=0),IF(EB45&gt;0,1,0),0)</f>
        <v>0</v>
      </c>
      <c r="EB13" s="698"/>
      <c r="EC13" s="698"/>
      <c r="ED13" s="698"/>
      <c r="EE13" s="9"/>
      <c r="EF13" s="692"/>
      <c r="EG13" s="657"/>
      <c r="EH13" s="657"/>
      <c r="EI13" s="657"/>
      <c r="EJ13" s="688"/>
      <c r="EK13" s="690"/>
      <c r="EL13" s="657"/>
      <c r="EM13" s="657"/>
      <c r="EN13" s="657"/>
      <c r="EO13" s="659"/>
      <c r="EP13" s="661"/>
      <c r="ER13" s="120"/>
      <c r="ES13" s="709"/>
      <c r="ET13" s="712"/>
      <c r="EU13" s="174">
        <f>IF(($D$13=0),IF(EV45&gt;0,1,0),0)</f>
        <v>0</v>
      </c>
      <c r="EV13" s="698"/>
      <c r="EW13" s="698"/>
      <c r="EX13" s="698"/>
      <c r="EY13" s="9"/>
      <c r="EZ13" s="692"/>
      <c r="FA13" s="657"/>
      <c r="FB13" s="657"/>
      <c r="FC13" s="657"/>
      <c r="FD13" s="688"/>
      <c r="FE13" s="690"/>
      <c r="FF13" s="657"/>
      <c r="FG13" s="657"/>
      <c r="FH13" s="657"/>
      <c r="FI13" s="659"/>
      <c r="FJ13" s="661"/>
      <c r="FL13" s="120"/>
      <c r="FM13" s="709"/>
      <c r="FN13" s="712"/>
      <c r="FO13" s="174">
        <f>IF(($D$13=0),IF(FP45&gt;0,1,0),0)</f>
        <v>0</v>
      </c>
      <c r="FP13" s="698"/>
      <c r="FQ13" s="698"/>
      <c r="FR13" s="698"/>
      <c r="FS13" s="9"/>
      <c r="FT13" s="692"/>
      <c r="FU13" s="657"/>
      <c r="FV13" s="657"/>
      <c r="FW13" s="657"/>
      <c r="FX13" s="688"/>
      <c r="FY13" s="690"/>
      <c r="FZ13" s="657"/>
      <c r="GA13" s="657"/>
      <c r="GB13" s="657"/>
      <c r="GC13" s="659"/>
      <c r="GD13" s="661"/>
      <c r="GF13" s="120"/>
      <c r="GG13" s="709"/>
      <c r="GH13" s="712"/>
      <c r="GI13" s="174">
        <f>IF(($D$13=0),IF(GJ45&gt;0,1,0),0)</f>
        <v>0</v>
      </c>
      <c r="GJ13" s="698"/>
      <c r="GK13" s="698"/>
      <c r="GL13" s="698"/>
      <c r="GM13" s="9"/>
      <c r="GN13" s="692"/>
      <c r="GO13" s="657"/>
      <c r="GP13" s="657"/>
      <c r="GQ13" s="657"/>
      <c r="GR13" s="688"/>
      <c r="GS13" s="690"/>
      <c r="GT13" s="657"/>
      <c r="GU13" s="657"/>
      <c r="GV13" s="657"/>
      <c r="GW13" s="659"/>
      <c r="GX13" s="661"/>
      <c r="GZ13" s="120"/>
      <c r="HA13" s="709"/>
      <c r="HB13" s="712"/>
      <c r="HC13" s="174">
        <f>IF(($D$13=0),IF(HD45&gt;0,1,0),0)</f>
        <v>0</v>
      </c>
      <c r="HD13" s="698"/>
      <c r="HE13" s="698"/>
      <c r="HF13" s="698"/>
      <c r="HG13" s="9"/>
      <c r="HH13" s="692"/>
      <c r="HI13" s="657"/>
      <c r="HJ13" s="657"/>
      <c r="HK13" s="657"/>
      <c r="HL13" s="688"/>
      <c r="HM13" s="690"/>
      <c r="HN13" s="657"/>
      <c r="HO13" s="657"/>
      <c r="HP13" s="657"/>
      <c r="HQ13" s="659"/>
      <c r="HR13" s="661"/>
    </row>
    <row r="14" spans="2:226" s="1" customFormat="1" ht="18" customHeight="1" thickBot="1" x14ac:dyDescent="0.3">
      <c r="B14" s="15"/>
      <c r="C14" s="17"/>
      <c r="D14" s="17"/>
      <c r="E14" s="17"/>
      <c r="F14" s="17"/>
      <c r="G14" s="18"/>
      <c r="H14" s="671"/>
      <c r="I14" s="672"/>
      <c r="J14" s="673"/>
      <c r="K14" s="676"/>
      <c r="L14" s="679"/>
      <c r="M14" s="168">
        <f>IF(D13&gt;0,M10+D13*M11,0)</f>
        <v>0</v>
      </c>
      <c r="N14" s="682"/>
      <c r="O14" s="10"/>
      <c r="P14" s="683" t="s">
        <v>9</v>
      </c>
      <c r="Q14" s="684"/>
      <c r="R14" s="684"/>
      <c r="S14" s="684"/>
      <c r="T14" s="684"/>
      <c r="U14" s="685" t="s">
        <v>8</v>
      </c>
      <c r="V14" s="684"/>
      <c r="W14" s="684"/>
      <c r="X14" s="684"/>
      <c r="Y14" s="686"/>
      <c r="Z14" s="20" t="s">
        <v>1</v>
      </c>
      <c r="AC14" s="710"/>
      <c r="AD14" s="713"/>
      <c r="AE14" s="168">
        <f>IF($D$13&gt;0,AE10+$D$13*AE11,0)</f>
        <v>0</v>
      </c>
      <c r="AF14" s="699"/>
      <c r="AG14" s="699"/>
      <c r="AH14" s="699"/>
      <c r="AI14" s="10"/>
      <c r="AJ14" s="683" t="s">
        <v>9</v>
      </c>
      <c r="AK14" s="684"/>
      <c r="AL14" s="684"/>
      <c r="AM14" s="684"/>
      <c r="AN14" s="684"/>
      <c r="AO14" s="685" t="s">
        <v>8</v>
      </c>
      <c r="AP14" s="684"/>
      <c r="AQ14" s="684"/>
      <c r="AR14" s="684"/>
      <c r="AS14" s="686"/>
      <c r="AT14" s="20" t="s">
        <v>1</v>
      </c>
      <c r="AW14" s="710"/>
      <c r="AX14" s="713"/>
      <c r="AY14" s="168">
        <f>IF($D$13&gt;0,AY10+$D$13*AY11,0)</f>
        <v>0</v>
      </c>
      <c r="AZ14" s="699"/>
      <c r="BA14" s="699"/>
      <c r="BB14" s="699"/>
      <c r="BC14" s="10"/>
      <c r="BD14" s="683" t="s">
        <v>9</v>
      </c>
      <c r="BE14" s="684"/>
      <c r="BF14" s="684"/>
      <c r="BG14" s="684"/>
      <c r="BH14" s="684"/>
      <c r="BI14" s="685" t="s">
        <v>8</v>
      </c>
      <c r="BJ14" s="684"/>
      <c r="BK14" s="684"/>
      <c r="BL14" s="684"/>
      <c r="BM14" s="686"/>
      <c r="BN14" s="20" t="s">
        <v>1</v>
      </c>
      <c r="BQ14" s="710"/>
      <c r="BR14" s="713"/>
      <c r="BS14" s="168">
        <f>IF($D$13&gt;0,BS10+$D$13*BS11,0)</f>
        <v>0</v>
      </c>
      <c r="BT14" s="699"/>
      <c r="BU14" s="699"/>
      <c r="BV14" s="699"/>
      <c r="BW14" s="10"/>
      <c r="BX14" s="683" t="s">
        <v>9</v>
      </c>
      <c r="BY14" s="684"/>
      <c r="BZ14" s="684"/>
      <c r="CA14" s="684"/>
      <c r="CB14" s="684"/>
      <c r="CC14" s="685" t="s">
        <v>8</v>
      </c>
      <c r="CD14" s="684"/>
      <c r="CE14" s="684"/>
      <c r="CF14" s="684"/>
      <c r="CG14" s="686"/>
      <c r="CH14" s="20" t="s">
        <v>1</v>
      </c>
      <c r="CK14" s="710"/>
      <c r="CL14" s="713"/>
      <c r="CM14" s="168">
        <f>IF($D$13&gt;0,CM10+$D$13*CM11,0)</f>
        <v>0</v>
      </c>
      <c r="CN14" s="699"/>
      <c r="CO14" s="699"/>
      <c r="CP14" s="699"/>
      <c r="CQ14" s="10"/>
      <c r="CR14" s="683" t="s">
        <v>9</v>
      </c>
      <c r="CS14" s="684"/>
      <c r="CT14" s="684"/>
      <c r="CU14" s="684"/>
      <c r="CV14" s="684"/>
      <c r="CW14" s="685" t="s">
        <v>8</v>
      </c>
      <c r="CX14" s="684"/>
      <c r="CY14" s="684"/>
      <c r="CZ14" s="684"/>
      <c r="DA14" s="686"/>
      <c r="DB14" s="20" t="s">
        <v>1</v>
      </c>
      <c r="DE14" s="710"/>
      <c r="DF14" s="713"/>
      <c r="DG14" s="168">
        <f>IF($D$13&gt;0,DG10+$D$13*DG11,0)</f>
        <v>0</v>
      </c>
      <c r="DH14" s="699"/>
      <c r="DI14" s="699"/>
      <c r="DJ14" s="699"/>
      <c r="DK14" s="10"/>
      <c r="DL14" s="683" t="s">
        <v>9</v>
      </c>
      <c r="DM14" s="684"/>
      <c r="DN14" s="684"/>
      <c r="DO14" s="684"/>
      <c r="DP14" s="684"/>
      <c r="DQ14" s="685" t="s">
        <v>8</v>
      </c>
      <c r="DR14" s="684"/>
      <c r="DS14" s="684"/>
      <c r="DT14" s="684"/>
      <c r="DU14" s="686"/>
      <c r="DV14" s="20" t="s">
        <v>1</v>
      </c>
      <c r="DY14" s="710"/>
      <c r="DZ14" s="713"/>
      <c r="EA14" s="168">
        <f>IF($D$13&gt;0,EA10+$D$13*EA11,0)</f>
        <v>0</v>
      </c>
      <c r="EB14" s="699"/>
      <c r="EC14" s="699"/>
      <c r="ED14" s="699"/>
      <c r="EE14" s="10"/>
      <c r="EF14" s="683" t="s">
        <v>9</v>
      </c>
      <c r="EG14" s="684"/>
      <c r="EH14" s="684"/>
      <c r="EI14" s="684"/>
      <c r="EJ14" s="684"/>
      <c r="EK14" s="685" t="s">
        <v>8</v>
      </c>
      <c r="EL14" s="684"/>
      <c r="EM14" s="684"/>
      <c r="EN14" s="684"/>
      <c r="EO14" s="686"/>
      <c r="EP14" s="20" t="s">
        <v>1</v>
      </c>
      <c r="ES14" s="710"/>
      <c r="ET14" s="713"/>
      <c r="EU14" s="168">
        <f>IF($D$13&gt;0,EU10+$D$13*EU11,0)</f>
        <v>0</v>
      </c>
      <c r="EV14" s="699"/>
      <c r="EW14" s="699"/>
      <c r="EX14" s="699"/>
      <c r="EY14" s="10"/>
      <c r="EZ14" s="683" t="s">
        <v>9</v>
      </c>
      <c r="FA14" s="684"/>
      <c r="FB14" s="684"/>
      <c r="FC14" s="684"/>
      <c r="FD14" s="684"/>
      <c r="FE14" s="685" t="s">
        <v>8</v>
      </c>
      <c r="FF14" s="684"/>
      <c r="FG14" s="684"/>
      <c r="FH14" s="684"/>
      <c r="FI14" s="686"/>
      <c r="FJ14" s="20" t="s">
        <v>1</v>
      </c>
      <c r="FM14" s="710"/>
      <c r="FN14" s="713"/>
      <c r="FO14" s="168">
        <f>IF($D$13&gt;0,FO10+$D$13*FO11,0)</f>
        <v>0</v>
      </c>
      <c r="FP14" s="699"/>
      <c r="FQ14" s="699"/>
      <c r="FR14" s="699"/>
      <c r="FS14" s="10"/>
      <c r="FT14" s="683" t="s">
        <v>9</v>
      </c>
      <c r="FU14" s="684"/>
      <c r="FV14" s="684"/>
      <c r="FW14" s="684"/>
      <c r="FX14" s="684"/>
      <c r="FY14" s="685" t="s">
        <v>8</v>
      </c>
      <c r="FZ14" s="684"/>
      <c r="GA14" s="684"/>
      <c r="GB14" s="684"/>
      <c r="GC14" s="686"/>
      <c r="GD14" s="20" t="s">
        <v>1</v>
      </c>
      <c r="GG14" s="710"/>
      <c r="GH14" s="713"/>
      <c r="GI14" s="168">
        <f>IF($D$13&gt;0,GI10+$D$13*GI11,0)</f>
        <v>0</v>
      </c>
      <c r="GJ14" s="699"/>
      <c r="GK14" s="699"/>
      <c r="GL14" s="699"/>
      <c r="GM14" s="10"/>
      <c r="GN14" s="683" t="s">
        <v>9</v>
      </c>
      <c r="GO14" s="684"/>
      <c r="GP14" s="684"/>
      <c r="GQ14" s="684"/>
      <c r="GR14" s="684"/>
      <c r="GS14" s="685" t="s">
        <v>8</v>
      </c>
      <c r="GT14" s="684"/>
      <c r="GU14" s="684"/>
      <c r="GV14" s="684"/>
      <c r="GW14" s="686"/>
      <c r="GX14" s="20" t="s">
        <v>1</v>
      </c>
      <c r="HA14" s="710"/>
      <c r="HB14" s="713"/>
      <c r="HC14" s="168">
        <f>IF($D$13&gt;0,HC10+$D$13*HC11,0)</f>
        <v>0</v>
      </c>
      <c r="HD14" s="699"/>
      <c r="HE14" s="699"/>
      <c r="HF14" s="699"/>
      <c r="HG14" s="10"/>
      <c r="HH14" s="683" t="s">
        <v>9</v>
      </c>
      <c r="HI14" s="684"/>
      <c r="HJ14" s="684"/>
      <c r="HK14" s="684"/>
      <c r="HL14" s="684"/>
      <c r="HM14" s="685" t="s">
        <v>8</v>
      </c>
      <c r="HN14" s="684"/>
      <c r="HO14" s="684"/>
      <c r="HP14" s="684"/>
      <c r="HQ14" s="686"/>
      <c r="HR14" s="20" t="s">
        <v>1</v>
      </c>
    </row>
    <row r="15" spans="2:226" s="1" customFormat="1" ht="18" thickBot="1" x14ac:dyDescent="0.3">
      <c r="B15" s="650" t="s">
        <v>44</v>
      </c>
      <c r="C15" s="651"/>
      <c r="D15" s="651"/>
      <c r="E15" s="651"/>
      <c r="F15" s="651"/>
      <c r="G15" s="651"/>
      <c r="H15" s="637" t="str">
        <f>H45</f>
        <v xml:space="preserve"> možno ještě rozdělit</v>
      </c>
      <c r="I15" s="637"/>
      <c r="J15" s="637"/>
      <c r="K15" s="375">
        <f>K45</f>
        <v>0</v>
      </c>
      <c r="L15" s="375"/>
      <c r="M15" s="50">
        <f>M45</f>
        <v>0</v>
      </c>
      <c r="N15" s="51">
        <f>N45</f>
        <v>0</v>
      </c>
      <c r="O15" s="10"/>
      <c r="P15" s="52">
        <v>54000</v>
      </c>
      <c r="Q15" s="53">
        <v>50501</v>
      </c>
      <c r="R15" s="53">
        <v>52602</v>
      </c>
      <c r="S15" s="53">
        <v>52106</v>
      </c>
      <c r="T15" s="121">
        <v>51212</v>
      </c>
      <c r="U15" s="54">
        <v>51010</v>
      </c>
      <c r="V15" s="55">
        <v>51610</v>
      </c>
      <c r="W15" s="55">
        <v>51710</v>
      </c>
      <c r="X15" s="55">
        <v>51510</v>
      </c>
      <c r="Y15" s="56">
        <v>52510</v>
      </c>
      <c r="Z15" s="306">
        <v>60000</v>
      </c>
      <c r="AC15" s="702">
        <f>AC45</f>
        <v>0</v>
      </c>
      <c r="AD15" s="703"/>
      <c r="AE15" s="50">
        <f>AE45</f>
        <v>0</v>
      </c>
      <c r="AF15" s="376">
        <f>AF45</f>
        <v>0</v>
      </c>
      <c r="AG15" s="700"/>
      <c r="AH15" s="701"/>
      <c r="AI15" s="10"/>
      <c r="AJ15" s="52">
        <v>54000</v>
      </c>
      <c r="AK15" s="53">
        <v>50501</v>
      </c>
      <c r="AL15" s="53">
        <v>52602</v>
      </c>
      <c r="AM15" s="53">
        <v>52106</v>
      </c>
      <c r="AN15" s="121">
        <v>51212</v>
      </c>
      <c r="AO15" s="54">
        <v>51010</v>
      </c>
      <c r="AP15" s="55">
        <v>51610</v>
      </c>
      <c r="AQ15" s="55">
        <v>51710</v>
      </c>
      <c r="AR15" s="55">
        <v>51510</v>
      </c>
      <c r="AS15" s="56">
        <v>52510</v>
      </c>
      <c r="AT15" s="306">
        <v>60000</v>
      </c>
      <c r="AW15" s="702">
        <f>AW45</f>
        <v>0</v>
      </c>
      <c r="AX15" s="703"/>
      <c r="AY15" s="50">
        <f>AY45</f>
        <v>0</v>
      </c>
      <c r="AZ15" s="376">
        <f>AZ45</f>
        <v>0</v>
      </c>
      <c r="BA15" s="700"/>
      <c r="BB15" s="701"/>
      <c r="BC15" s="10"/>
      <c r="BD15" s="52">
        <v>54000</v>
      </c>
      <c r="BE15" s="53">
        <v>50501</v>
      </c>
      <c r="BF15" s="53">
        <v>52602</v>
      </c>
      <c r="BG15" s="53">
        <v>52106</v>
      </c>
      <c r="BH15" s="121">
        <v>51212</v>
      </c>
      <c r="BI15" s="54">
        <v>51010</v>
      </c>
      <c r="BJ15" s="55">
        <v>51610</v>
      </c>
      <c r="BK15" s="55">
        <v>51710</v>
      </c>
      <c r="BL15" s="55">
        <v>51510</v>
      </c>
      <c r="BM15" s="56">
        <v>52510</v>
      </c>
      <c r="BN15" s="306">
        <v>60000</v>
      </c>
      <c r="BQ15" s="702">
        <f>BQ45</f>
        <v>0</v>
      </c>
      <c r="BR15" s="703"/>
      <c r="BS15" s="50">
        <f>BS45</f>
        <v>0</v>
      </c>
      <c r="BT15" s="376">
        <f>BT45</f>
        <v>0</v>
      </c>
      <c r="BU15" s="700"/>
      <c r="BV15" s="701"/>
      <c r="BW15" s="10"/>
      <c r="BX15" s="52">
        <v>54000</v>
      </c>
      <c r="BY15" s="53">
        <v>50501</v>
      </c>
      <c r="BZ15" s="53">
        <v>52602</v>
      </c>
      <c r="CA15" s="53">
        <v>52106</v>
      </c>
      <c r="CB15" s="121">
        <v>51212</v>
      </c>
      <c r="CC15" s="54">
        <v>51010</v>
      </c>
      <c r="CD15" s="55">
        <v>51610</v>
      </c>
      <c r="CE15" s="55">
        <v>51710</v>
      </c>
      <c r="CF15" s="55">
        <v>51510</v>
      </c>
      <c r="CG15" s="56">
        <v>52510</v>
      </c>
      <c r="CH15" s="306">
        <v>60000</v>
      </c>
      <c r="CK15" s="702">
        <f>CK45</f>
        <v>0</v>
      </c>
      <c r="CL15" s="703"/>
      <c r="CM15" s="50">
        <f>CM45</f>
        <v>0</v>
      </c>
      <c r="CN15" s="376">
        <f>CN45</f>
        <v>0</v>
      </c>
      <c r="CO15" s="700"/>
      <c r="CP15" s="701"/>
      <c r="CQ15" s="10"/>
      <c r="CR15" s="52">
        <v>54000</v>
      </c>
      <c r="CS15" s="53">
        <v>50501</v>
      </c>
      <c r="CT15" s="53">
        <v>52602</v>
      </c>
      <c r="CU15" s="53">
        <v>52106</v>
      </c>
      <c r="CV15" s="121">
        <v>51212</v>
      </c>
      <c r="CW15" s="54">
        <v>51010</v>
      </c>
      <c r="CX15" s="55">
        <v>51610</v>
      </c>
      <c r="CY15" s="55">
        <v>51710</v>
      </c>
      <c r="CZ15" s="55">
        <v>51510</v>
      </c>
      <c r="DA15" s="56">
        <v>52510</v>
      </c>
      <c r="DB15" s="306">
        <v>60000</v>
      </c>
      <c r="DE15" s="702">
        <f>DE45</f>
        <v>0</v>
      </c>
      <c r="DF15" s="703"/>
      <c r="DG15" s="50">
        <f>DG45</f>
        <v>0</v>
      </c>
      <c r="DH15" s="376">
        <f>DH45</f>
        <v>0</v>
      </c>
      <c r="DI15" s="700"/>
      <c r="DJ15" s="701"/>
      <c r="DK15" s="10"/>
      <c r="DL15" s="52">
        <v>54000</v>
      </c>
      <c r="DM15" s="53">
        <v>50501</v>
      </c>
      <c r="DN15" s="53">
        <v>52602</v>
      </c>
      <c r="DO15" s="53">
        <v>52106</v>
      </c>
      <c r="DP15" s="121">
        <v>51212</v>
      </c>
      <c r="DQ15" s="54">
        <v>51010</v>
      </c>
      <c r="DR15" s="55">
        <v>51610</v>
      </c>
      <c r="DS15" s="55">
        <v>51710</v>
      </c>
      <c r="DT15" s="55">
        <v>51510</v>
      </c>
      <c r="DU15" s="56">
        <v>52510</v>
      </c>
      <c r="DV15" s="306">
        <v>60000</v>
      </c>
      <c r="DY15" s="702">
        <f>DY45</f>
        <v>0</v>
      </c>
      <c r="DZ15" s="703"/>
      <c r="EA15" s="50">
        <f>EA45</f>
        <v>0</v>
      </c>
      <c r="EB15" s="376">
        <f>EB45</f>
        <v>0</v>
      </c>
      <c r="EC15" s="700"/>
      <c r="ED15" s="701"/>
      <c r="EE15" s="10"/>
      <c r="EF15" s="52">
        <v>54000</v>
      </c>
      <c r="EG15" s="53">
        <v>50501</v>
      </c>
      <c r="EH15" s="53">
        <v>52602</v>
      </c>
      <c r="EI15" s="53">
        <v>52106</v>
      </c>
      <c r="EJ15" s="121">
        <v>51212</v>
      </c>
      <c r="EK15" s="54">
        <v>51010</v>
      </c>
      <c r="EL15" s="55">
        <v>51610</v>
      </c>
      <c r="EM15" s="55">
        <v>51710</v>
      </c>
      <c r="EN15" s="55">
        <v>51510</v>
      </c>
      <c r="EO15" s="56">
        <v>52510</v>
      </c>
      <c r="EP15" s="306">
        <v>60000</v>
      </c>
      <c r="ES15" s="702">
        <f>ES45</f>
        <v>0</v>
      </c>
      <c r="ET15" s="703"/>
      <c r="EU15" s="50">
        <f>EU45</f>
        <v>0</v>
      </c>
      <c r="EV15" s="376">
        <f>EV45</f>
        <v>0</v>
      </c>
      <c r="EW15" s="700"/>
      <c r="EX15" s="701"/>
      <c r="EY15" s="10"/>
      <c r="EZ15" s="52">
        <v>54000</v>
      </c>
      <c r="FA15" s="53">
        <v>50501</v>
      </c>
      <c r="FB15" s="53">
        <v>52602</v>
      </c>
      <c r="FC15" s="53">
        <v>52106</v>
      </c>
      <c r="FD15" s="121">
        <v>51212</v>
      </c>
      <c r="FE15" s="54">
        <v>51010</v>
      </c>
      <c r="FF15" s="55">
        <v>51610</v>
      </c>
      <c r="FG15" s="55">
        <v>51710</v>
      </c>
      <c r="FH15" s="55">
        <v>51510</v>
      </c>
      <c r="FI15" s="56">
        <v>52510</v>
      </c>
      <c r="FJ15" s="306">
        <v>60000</v>
      </c>
      <c r="FM15" s="702">
        <f>FM45</f>
        <v>0</v>
      </c>
      <c r="FN15" s="703"/>
      <c r="FO15" s="50">
        <f>FO45</f>
        <v>0</v>
      </c>
      <c r="FP15" s="376">
        <f>FP45</f>
        <v>0</v>
      </c>
      <c r="FQ15" s="700"/>
      <c r="FR15" s="701"/>
      <c r="FS15" s="10"/>
      <c r="FT15" s="52">
        <v>54000</v>
      </c>
      <c r="FU15" s="53">
        <v>50501</v>
      </c>
      <c r="FV15" s="53">
        <v>52602</v>
      </c>
      <c r="FW15" s="53">
        <v>52106</v>
      </c>
      <c r="FX15" s="121">
        <v>51212</v>
      </c>
      <c r="FY15" s="54">
        <v>51010</v>
      </c>
      <c r="FZ15" s="55">
        <v>51610</v>
      </c>
      <c r="GA15" s="55">
        <v>51710</v>
      </c>
      <c r="GB15" s="55">
        <v>51510</v>
      </c>
      <c r="GC15" s="56">
        <v>52510</v>
      </c>
      <c r="GD15" s="306">
        <v>60000</v>
      </c>
      <c r="GG15" s="702">
        <f>GG45</f>
        <v>0</v>
      </c>
      <c r="GH15" s="703"/>
      <c r="GI15" s="50">
        <f>GI45</f>
        <v>0</v>
      </c>
      <c r="GJ15" s="376">
        <f>GJ45</f>
        <v>0</v>
      </c>
      <c r="GK15" s="700"/>
      <c r="GL15" s="701"/>
      <c r="GM15" s="10"/>
      <c r="GN15" s="52">
        <v>54000</v>
      </c>
      <c r="GO15" s="53">
        <v>50501</v>
      </c>
      <c r="GP15" s="53">
        <v>52602</v>
      </c>
      <c r="GQ15" s="53">
        <v>52106</v>
      </c>
      <c r="GR15" s="121">
        <v>51212</v>
      </c>
      <c r="GS15" s="54">
        <v>51010</v>
      </c>
      <c r="GT15" s="55">
        <v>51610</v>
      </c>
      <c r="GU15" s="55">
        <v>51710</v>
      </c>
      <c r="GV15" s="55">
        <v>51510</v>
      </c>
      <c r="GW15" s="56">
        <v>52510</v>
      </c>
      <c r="GX15" s="306">
        <v>60000</v>
      </c>
      <c r="HA15" s="702">
        <f>HA45</f>
        <v>0</v>
      </c>
      <c r="HB15" s="703"/>
      <c r="HC15" s="50">
        <f>HC45</f>
        <v>0</v>
      </c>
      <c r="HD15" s="376">
        <f>HD45</f>
        <v>0</v>
      </c>
      <c r="HE15" s="700"/>
      <c r="HF15" s="701"/>
      <c r="HG15" s="10"/>
      <c r="HH15" s="52">
        <v>54000</v>
      </c>
      <c r="HI15" s="53">
        <v>50501</v>
      </c>
      <c r="HJ15" s="53">
        <v>52602</v>
      </c>
      <c r="HK15" s="53">
        <v>52106</v>
      </c>
      <c r="HL15" s="121">
        <v>51212</v>
      </c>
      <c r="HM15" s="54">
        <v>51010</v>
      </c>
      <c r="HN15" s="55">
        <v>51610</v>
      </c>
      <c r="HO15" s="55">
        <v>51710</v>
      </c>
      <c r="HP15" s="55">
        <v>51510</v>
      </c>
      <c r="HQ15" s="56">
        <v>52510</v>
      </c>
      <c r="HR15" s="306">
        <v>60000</v>
      </c>
    </row>
    <row r="16" spans="2:226" s="1" customFormat="1" ht="30" customHeight="1" x14ac:dyDescent="0.25">
      <c r="B16" s="21" t="s">
        <v>636</v>
      </c>
      <c r="C16" s="250">
        <v>3</v>
      </c>
      <c r="D16" s="652" t="s">
        <v>46</v>
      </c>
      <c r="E16" s="652"/>
      <c r="F16" s="652"/>
      <c r="G16" s="653"/>
      <c r="H16" s="654" t="s">
        <v>35</v>
      </c>
      <c r="I16" s="652"/>
      <c r="J16" s="655"/>
      <c r="K16" s="22">
        <v>4299</v>
      </c>
      <c r="L16" s="411">
        <v>0</v>
      </c>
      <c r="M16" s="152">
        <f>IF($E$13="Ano",0,L16)</f>
        <v>0</v>
      </c>
      <c r="N16" s="29">
        <f>K16*M16</f>
        <v>0</v>
      </c>
      <c r="O16" s="9"/>
      <c r="P16" s="32"/>
      <c r="Q16" s="257">
        <f>M16*1/120</f>
        <v>0</v>
      </c>
      <c r="R16" s="33"/>
      <c r="S16" s="34"/>
      <c r="T16" s="122"/>
      <c r="U16" s="35">
        <f>IF($M16&lt;&gt;0,"X",0)</f>
        <v>0</v>
      </c>
      <c r="V16" s="34">
        <f>IF($M16&lt;&gt;0,"XXX",0)</f>
        <v>0</v>
      </c>
      <c r="W16" s="34">
        <f>IF($M16&lt;&gt;0,"XXX",0)</f>
        <v>0</v>
      </c>
      <c r="X16" s="34">
        <f>IF($M16&lt;&gt;0,"XXX",0)</f>
        <v>0</v>
      </c>
      <c r="Y16" s="36"/>
      <c r="Z16" s="138"/>
      <c r="AC16" s="30">
        <v>4299</v>
      </c>
      <c r="AD16" s="407">
        <v>0</v>
      </c>
      <c r="AE16" s="321">
        <f>IF($E$13="Ano",0,AD16)</f>
        <v>0</v>
      </c>
      <c r="AF16" s="30">
        <f>AC16*AE16</f>
        <v>0</v>
      </c>
      <c r="AG16" s="328" t="str">
        <f>IF($C16=2,"02.3.62.1",IF($C16=3,"02.3.61.1",IF($C16="1.5","02.3.68.5",)))</f>
        <v>02.3.61.1</v>
      </c>
      <c r="AH16" s="30">
        <f>AF16-N16</f>
        <v>0</v>
      </c>
      <c r="AI16" s="9"/>
      <c r="AJ16" s="32"/>
      <c r="AK16" s="257">
        <f>AE16*1/120</f>
        <v>0</v>
      </c>
      <c r="AL16" s="33"/>
      <c r="AM16" s="34"/>
      <c r="AN16" s="122"/>
      <c r="AO16" s="35">
        <f>IF(AE16&lt;&gt;0,"X",0)</f>
        <v>0</v>
      </c>
      <c r="AP16" s="34">
        <f>IF(AE16&lt;&gt;0,"XXX",0)</f>
        <v>0</v>
      </c>
      <c r="AQ16" s="34">
        <f>IF(AE16&lt;&gt;0,"XXX",0)</f>
        <v>0</v>
      </c>
      <c r="AR16" s="34">
        <f>IF(AE16&lt;&gt;0,"XXX",0)</f>
        <v>0</v>
      </c>
      <c r="AS16" s="36"/>
      <c r="AT16" s="138"/>
      <c r="AW16" s="30">
        <v>4299</v>
      </c>
      <c r="AX16" s="407">
        <v>0</v>
      </c>
      <c r="AY16" s="321">
        <f>IF($E$13="Ano",0,AX16)</f>
        <v>0</v>
      </c>
      <c r="AZ16" s="30">
        <f>AW16*AY16</f>
        <v>0</v>
      </c>
      <c r="BA16" s="328" t="str">
        <f>IF($C16=2,"02.3.62.1",IF($C16=3,"02.3.61.1",IF($C16="1.5","02.3.68.5",)))</f>
        <v>02.3.61.1</v>
      </c>
      <c r="BB16" s="30">
        <f>AZ16-AF16</f>
        <v>0</v>
      </c>
      <c r="BC16" s="9"/>
      <c r="BD16" s="32"/>
      <c r="BE16" s="257">
        <f>AY16*1/120</f>
        <v>0</v>
      </c>
      <c r="BF16" s="33"/>
      <c r="BG16" s="34"/>
      <c r="BH16" s="122"/>
      <c r="BI16" s="35">
        <f>IF(AY16&lt;&gt;0,"X",0)</f>
        <v>0</v>
      </c>
      <c r="BJ16" s="34">
        <f>IF(AY16&lt;&gt;0,"XXX",0)</f>
        <v>0</v>
      </c>
      <c r="BK16" s="34">
        <f>IF(AY16&lt;&gt;0,"XXX",0)</f>
        <v>0</v>
      </c>
      <c r="BL16" s="34">
        <f>IF(AY16&lt;&gt;0,"XXX",0)</f>
        <v>0</v>
      </c>
      <c r="BM16" s="36"/>
      <c r="BN16" s="138"/>
      <c r="BQ16" s="30">
        <v>4299</v>
      </c>
      <c r="BR16" s="407">
        <v>0</v>
      </c>
      <c r="BS16" s="321">
        <f>IF($E$13="Ano",0,BR16)</f>
        <v>0</v>
      </c>
      <c r="BT16" s="30">
        <f>BQ16*BS16</f>
        <v>0</v>
      </c>
      <c r="BU16" s="328" t="str">
        <f>IF($C16=2,"02.3.62.1",IF($C16=3,"02.3.61.1",IF($C16="1.5","02.3.68.5",)))</f>
        <v>02.3.61.1</v>
      </c>
      <c r="BV16" s="30">
        <f>BT16-AZ16</f>
        <v>0</v>
      </c>
      <c r="BW16" s="9"/>
      <c r="BX16" s="32"/>
      <c r="BY16" s="257">
        <f>BS16*1/120</f>
        <v>0</v>
      </c>
      <c r="BZ16" s="33"/>
      <c r="CA16" s="34"/>
      <c r="CB16" s="122"/>
      <c r="CC16" s="35">
        <f>IF(BS16&lt;&gt;0,"X",0)</f>
        <v>0</v>
      </c>
      <c r="CD16" s="34">
        <f>IF(BS16&lt;&gt;0,"XXX",0)</f>
        <v>0</v>
      </c>
      <c r="CE16" s="34">
        <f>IF(BS16&lt;&gt;0,"XXX",0)</f>
        <v>0</v>
      </c>
      <c r="CF16" s="34">
        <f>IF(BS16&lt;&gt;0,"XXX",0)</f>
        <v>0</v>
      </c>
      <c r="CG16" s="36"/>
      <c r="CH16" s="138"/>
      <c r="CK16" s="30">
        <v>4299</v>
      </c>
      <c r="CL16" s="407">
        <v>0</v>
      </c>
      <c r="CM16" s="321">
        <f>IF($E$13="Ano",0,CL16)</f>
        <v>0</v>
      </c>
      <c r="CN16" s="30">
        <f>CK16*CM16</f>
        <v>0</v>
      </c>
      <c r="CO16" s="328" t="str">
        <f>IF($C16=2,"02.3.62.1",IF($C16=3,"02.3.61.1",IF($C16="1.5","02.3.68.5",)))</f>
        <v>02.3.61.1</v>
      </c>
      <c r="CP16" s="30">
        <f>CN16-BT16</f>
        <v>0</v>
      </c>
      <c r="CQ16" s="9"/>
      <c r="CR16" s="32"/>
      <c r="CS16" s="257">
        <f>CM16*1/120</f>
        <v>0</v>
      </c>
      <c r="CT16" s="33"/>
      <c r="CU16" s="34"/>
      <c r="CV16" s="122"/>
      <c r="CW16" s="35">
        <f>IF(CM16&lt;&gt;0,"X",0)</f>
        <v>0</v>
      </c>
      <c r="CX16" s="34">
        <f>IF(CM16&lt;&gt;0,"XXX",0)</f>
        <v>0</v>
      </c>
      <c r="CY16" s="34">
        <f>IF(CM16&lt;&gt;0,"XXX",0)</f>
        <v>0</v>
      </c>
      <c r="CZ16" s="34">
        <f>IF(CM16&lt;&gt;0,"XXX",0)</f>
        <v>0</v>
      </c>
      <c r="DA16" s="36"/>
      <c r="DB16" s="138"/>
      <c r="DE16" s="30">
        <v>4299</v>
      </c>
      <c r="DF16" s="407">
        <v>0</v>
      </c>
      <c r="DG16" s="321">
        <f>IF($E$13="Ano",0,DF16)</f>
        <v>0</v>
      </c>
      <c r="DH16" s="30">
        <f>DE16*DG16</f>
        <v>0</v>
      </c>
      <c r="DI16" s="328" t="str">
        <f>IF($C16=2,"02.3.62.1",IF($C16=3,"02.3.61.1",IF($C16="1.5","02.3.68.5",)))</f>
        <v>02.3.61.1</v>
      </c>
      <c r="DJ16" s="30">
        <f>DH16-CN16</f>
        <v>0</v>
      </c>
      <c r="DK16" s="9"/>
      <c r="DL16" s="32"/>
      <c r="DM16" s="257">
        <f>DG16*1/120</f>
        <v>0</v>
      </c>
      <c r="DN16" s="33"/>
      <c r="DO16" s="34"/>
      <c r="DP16" s="122"/>
      <c r="DQ16" s="35">
        <f>IF(DG16&lt;&gt;0,"X",0)</f>
        <v>0</v>
      </c>
      <c r="DR16" s="34">
        <f>IF(DG16&lt;&gt;0,"XXX",0)</f>
        <v>0</v>
      </c>
      <c r="DS16" s="34">
        <f>IF(DG16&lt;&gt;0,"XXX",0)</f>
        <v>0</v>
      </c>
      <c r="DT16" s="34">
        <f>IF(DG16&lt;&gt;0,"XXX",0)</f>
        <v>0</v>
      </c>
      <c r="DU16" s="36"/>
      <c r="DV16" s="138"/>
      <c r="DY16" s="30">
        <v>4299</v>
      </c>
      <c r="DZ16" s="407">
        <v>0</v>
      </c>
      <c r="EA16" s="321">
        <f>IF($E$13="Ano",0,DZ16)</f>
        <v>0</v>
      </c>
      <c r="EB16" s="30">
        <f>DY16*EA16</f>
        <v>0</v>
      </c>
      <c r="EC16" s="328" t="str">
        <f>IF($C16=2,"02.3.62.1",IF($C16=3,"02.3.61.1",IF($C16="1.5","02.3.68.5",)))</f>
        <v>02.3.61.1</v>
      </c>
      <c r="ED16" s="30">
        <f>EB16-DH16</f>
        <v>0</v>
      </c>
      <c r="EE16" s="9"/>
      <c r="EF16" s="32"/>
      <c r="EG16" s="257">
        <f>EA16*1/120</f>
        <v>0</v>
      </c>
      <c r="EH16" s="33"/>
      <c r="EI16" s="34"/>
      <c r="EJ16" s="122"/>
      <c r="EK16" s="35">
        <f>IF(EA16&lt;&gt;0,"X",0)</f>
        <v>0</v>
      </c>
      <c r="EL16" s="34">
        <f>IF(EA16&lt;&gt;0,"XXX",0)</f>
        <v>0</v>
      </c>
      <c r="EM16" s="34">
        <f>IF(EA16&lt;&gt;0,"XXX",0)</f>
        <v>0</v>
      </c>
      <c r="EN16" s="34">
        <f>IF(EA16&lt;&gt;0,"XXX",0)</f>
        <v>0</v>
      </c>
      <c r="EO16" s="36"/>
      <c r="EP16" s="138"/>
      <c r="ES16" s="30">
        <v>4299</v>
      </c>
      <c r="ET16" s="407">
        <v>0</v>
      </c>
      <c r="EU16" s="321">
        <f>IF($E$13="Ano",0,ET16)</f>
        <v>0</v>
      </c>
      <c r="EV16" s="30">
        <f>ES16*EU16</f>
        <v>0</v>
      </c>
      <c r="EW16" s="328" t="str">
        <f>IF($C16=2,"02.3.62.1",IF($C16=3,"02.3.61.1",IF($C16="1.5","02.3.68.5",)))</f>
        <v>02.3.61.1</v>
      </c>
      <c r="EX16" s="30">
        <f>EV16-EB16</f>
        <v>0</v>
      </c>
      <c r="EY16" s="9"/>
      <c r="EZ16" s="32"/>
      <c r="FA16" s="257">
        <f>EU16*1/120</f>
        <v>0</v>
      </c>
      <c r="FB16" s="33"/>
      <c r="FC16" s="34"/>
      <c r="FD16" s="122"/>
      <c r="FE16" s="35">
        <f>IF(EU16&lt;&gt;0,"X",0)</f>
        <v>0</v>
      </c>
      <c r="FF16" s="34">
        <f>IF(EU16&lt;&gt;0,"XXX",0)</f>
        <v>0</v>
      </c>
      <c r="FG16" s="34">
        <f>IF(EU16&lt;&gt;0,"XXX",0)</f>
        <v>0</v>
      </c>
      <c r="FH16" s="34">
        <f>IF(EU16&lt;&gt;0,"XXX",0)</f>
        <v>0</v>
      </c>
      <c r="FI16" s="36"/>
      <c r="FJ16" s="138"/>
      <c r="FM16" s="30">
        <v>4299</v>
      </c>
      <c r="FN16" s="407">
        <v>0</v>
      </c>
      <c r="FO16" s="321">
        <f>IF($E$13="Ano",0,FN16)</f>
        <v>0</v>
      </c>
      <c r="FP16" s="30">
        <f>FM16*FO16</f>
        <v>0</v>
      </c>
      <c r="FQ16" s="328" t="str">
        <f>IF($C16=2,"02.3.62.1",IF($C16=3,"02.3.61.1",IF($C16="1.5","02.3.68.5",)))</f>
        <v>02.3.61.1</v>
      </c>
      <c r="FR16" s="30">
        <f>FP16-EV16</f>
        <v>0</v>
      </c>
      <c r="FS16" s="9"/>
      <c r="FT16" s="32"/>
      <c r="FU16" s="257">
        <f>FO16*1/120</f>
        <v>0</v>
      </c>
      <c r="FV16" s="33"/>
      <c r="FW16" s="34"/>
      <c r="FX16" s="122"/>
      <c r="FY16" s="35">
        <f>IF(FO16&lt;&gt;0,"X",0)</f>
        <v>0</v>
      </c>
      <c r="FZ16" s="34">
        <f>IF(FO16&lt;&gt;0,"XXX",0)</f>
        <v>0</v>
      </c>
      <c r="GA16" s="34">
        <f>IF(FO16&lt;&gt;0,"XXX",0)</f>
        <v>0</v>
      </c>
      <c r="GB16" s="34">
        <f>IF(FO16&lt;&gt;0,"XXX",0)</f>
        <v>0</v>
      </c>
      <c r="GC16" s="36"/>
      <c r="GD16" s="138"/>
      <c r="GG16" s="30">
        <v>4299</v>
      </c>
      <c r="GH16" s="407">
        <v>0</v>
      </c>
      <c r="GI16" s="321">
        <f>IF($E$13="Ano",0,GH16)</f>
        <v>0</v>
      </c>
      <c r="GJ16" s="30">
        <f>GG16*GI16</f>
        <v>0</v>
      </c>
      <c r="GK16" s="328" t="str">
        <f>IF($C16=2,"02.3.62.1",IF($C16=3,"02.3.61.1",IF($C16="1.5","02.3.68.5",)))</f>
        <v>02.3.61.1</v>
      </c>
      <c r="GL16" s="30">
        <f>GJ16-FP16</f>
        <v>0</v>
      </c>
      <c r="GM16" s="9"/>
      <c r="GN16" s="32"/>
      <c r="GO16" s="257">
        <f>GI16*1/120</f>
        <v>0</v>
      </c>
      <c r="GP16" s="33"/>
      <c r="GQ16" s="34"/>
      <c r="GR16" s="122"/>
      <c r="GS16" s="35">
        <f>IF(GI16&lt;&gt;0,"X",0)</f>
        <v>0</v>
      </c>
      <c r="GT16" s="34">
        <f>IF(GI16&lt;&gt;0,"XXX",0)</f>
        <v>0</v>
      </c>
      <c r="GU16" s="34">
        <f>IF(GI16&lt;&gt;0,"XXX",0)</f>
        <v>0</v>
      </c>
      <c r="GV16" s="34">
        <f>IF(GI16&lt;&gt;0,"XXX",0)</f>
        <v>0</v>
      </c>
      <c r="GW16" s="36"/>
      <c r="GX16" s="138"/>
      <c r="HA16" s="30">
        <v>4299</v>
      </c>
      <c r="HB16" s="407">
        <v>0</v>
      </c>
      <c r="HC16" s="321">
        <f>IF($E$13="Ano",0,HB16)</f>
        <v>0</v>
      </c>
      <c r="HD16" s="30">
        <f>HA16*HC16</f>
        <v>0</v>
      </c>
      <c r="HE16" s="328" t="str">
        <f>IF($C16=2,"02.3.62.1",IF($C16=3,"02.3.61.1",IF($C16="1.5","02.3.68.5",)))</f>
        <v>02.3.61.1</v>
      </c>
      <c r="HF16" s="30">
        <f>HD16-GJ16</f>
        <v>0</v>
      </c>
      <c r="HG16" s="9"/>
      <c r="HH16" s="32"/>
      <c r="HI16" s="257">
        <f>HC16*1/120</f>
        <v>0</v>
      </c>
      <c r="HJ16" s="33"/>
      <c r="HK16" s="34"/>
      <c r="HL16" s="122"/>
      <c r="HM16" s="35">
        <f>IF(HC16&lt;&gt;0,"X",0)</f>
        <v>0</v>
      </c>
      <c r="HN16" s="34">
        <f>IF(HC16&lt;&gt;0,"XXX",0)</f>
        <v>0</v>
      </c>
      <c r="HO16" s="34">
        <f>IF(HC16&lt;&gt;0,"XXX",0)</f>
        <v>0</v>
      </c>
      <c r="HP16" s="34">
        <f>IF(HC16&lt;&gt;0,"XXX",0)</f>
        <v>0</v>
      </c>
      <c r="HQ16" s="36"/>
      <c r="HR16" s="138"/>
    </row>
    <row r="17" spans="2:226" s="1" customFormat="1" ht="30" hidden="1" customHeight="1" x14ac:dyDescent="0.25">
      <c r="B17" s="23"/>
      <c r="C17" s="251"/>
      <c r="D17" s="179"/>
      <c r="E17" s="179"/>
      <c r="F17" s="179"/>
      <c r="G17" s="180"/>
      <c r="H17" s="181"/>
      <c r="I17" s="182"/>
      <c r="J17" s="183"/>
      <c r="K17" s="25"/>
      <c r="L17" s="3"/>
      <c r="M17" s="153"/>
      <c r="N17" s="30"/>
      <c r="O17" s="9"/>
      <c r="P17" s="37"/>
      <c r="Q17" s="258"/>
      <c r="R17" s="38"/>
      <c r="S17" s="39"/>
      <c r="T17" s="123"/>
      <c r="U17" s="40"/>
      <c r="V17" s="39"/>
      <c r="W17" s="39"/>
      <c r="X17" s="39"/>
      <c r="Y17" s="41"/>
      <c r="Z17" s="139"/>
      <c r="AC17" s="31"/>
      <c r="AD17" s="317"/>
      <c r="AE17" s="321"/>
      <c r="AF17" s="31"/>
      <c r="AG17" s="329">
        <f t="shared" ref="AG17:AG43" si="22">IF($C17=2,"02.3.62.1",IF($C17=3,"02.3.61.1",IF($C17="1.5","02.3.68.5",)))</f>
        <v>0</v>
      </c>
      <c r="AH17" s="31">
        <f t="shared" ref="AH17:AH38" si="23">AF17-N17</f>
        <v>0</v>
      </c>
      <c r="AI17" s="9"/>
      <c r="AJ17" s="37"/>
      <c r="AK17" s="258"/>
      <c r="AL17" s="38"/>
      <c r="AM17" s="39"/>
      <c r="AN17" s="123"/>
      <c r="AO17" s="40"/>
      <c r="AP17" s="39"/>
      <c r="AQ17" s="39"/>
      <c r="AR17" s="39"/>
      <c r="AS17" s="41"/>
      <c r="AT17" s="139"/>
      <c r="AW17" s="31"/>
      <c r="AX17" s="317"/>
      <c r="AY17" s="321"/>
      <c r="AZ17" s="31"/>
      <c r="BA17" s="329">
        <f t="shared" ref="BA17:BA43" si="24">IF($C17=2,"02.3.62.1",IF($C17=3,"02.3.61.1",IF($C17="1.5","02.3.68.5",)))</f>
        <v>0</v>
      </c>
      <c r="BB17" s="31">
        <f t="shared" ref="BB17:BB43" si="25">AZ17-AF17</f>
        <v>0</v>
      </c>
      <c r="BC17" s="9"/>
      <c r="BD17" s="37"/>
      <c r="BE17" s="258"/>
      <c r="BF17" s="38"/>
      <c r="BG17" s="39"/>
      <c r="BH17" s="123"/>
      <c r="BI17" s="40"/>
      <c r="BJ17" s="39"/>
      <c r="BK17" s="39"/>
      <c r="BL17" s="39"/>
      <c r="BM17" s="41"/>
      <c r="BN17" s="139"/>
      <c r="BQ17" s="31"/>
      <c r="BR17" s="317"/>
      <c r="BS17" s="321"/>
      <c r="BT17" s="31"/>
      <c r="BU17" s="329">
        <f t="shared" ref="BU17:BU43" si="26">IF($C17=2,"02.3.62.1",IF($C17=3,"02.3.61.1",IF($C17="1.5","02.3.68.5",)))</f>
        <v>0</v>
      </c>
      <c r="BV17" s="31">
        <f t="shared" ref="BV17:BV43" si="27">BT17-AZ17</f>
        <v>0</v>
      </c>
      <c r="BW17" s="9"/>
      <c r="BX17" s="37"/>
      <c r="BY17" s="258"/>
      <c r="BZ17" s="38"/>
      <c r="CA17" s="39"/>
      <c r="CB17" s="123"/>
      <c r="CC17" s="40"/>
      <c r="CD17" s="39"/>
      <c r="CE17" s="39"/>
      <c r="CF17" s="39"/>
      <c r="CG17" s="41"/>
      <c r="CH17" s="139"/>
      <c r="CK17" s="31"/>
      <c r="CL17" s="317"/>
      <c r="CM17" s="321"/>
      <c r="CN17" s="31"/>
      <c r="CO17" s="329">
        <f t="shared" ref="CO17:CO43" si="28">IF($C17=2,"02.3.62.1",IF($C17=3,"02.3.61.1",IF($C17="1.5","02.3.68.5",)))</f>
        <v>0</v>
      </c>
      <c r="CP17" s="31">
        <f t="shared" ref="CP17:CP43" si="29">CN17-BT17</f>
        <v>0</v>
      </c>
      <c r="CQ17" s="9"/>
      <c r="CR17" s="37"/>
      <c r="CS17" s="258"/>
      <c r="CT17" s="38"/>
      <c r="CU17" s="39"/>
      <c r="CV17" s="123"/>
      <c r="CW17" s="40"/>
      <c r="CX17" s="39"/>
      <c r="CY17" s="39"/>
      <c r="CZ17" s="39"/>
      <c r="DA17" s="41"/>
      <c r="DB17" s="139"/>
      <c r="DE17" s="31"/>
      <c r="DF17" s="317"/>
      <c r="DG17" s="321"/>
      <c r="DH17" s="31"/>
      <c r="DI17" s="329">
        <f t="shared" ref="DI17:DI43" si="30">IF($C17=2,"02.3.62.1",IF($C17=3,"02.3.61.1",IF($C17="1.5","02.3.68.5",)))</f>
        <v>0</v>
      </c>
      <c r="DJ17" s="31">
        <f t="shared" ref="DJ17:DJ43" si="31">DH17-CN17</f>
        <v>0</v>
      </c>
      <c r="DK17" s="9"/>
      <c r="DL17" s="37"/>
      <c r="DM17" s="258"/>
      <c r="DN17" s="38"/>
      <c r="DO17" s="39"/>
      <c r="DP17" s="123"/>
      <c r="DQ17" s="40"/>
      <c r="DR17" s="39"/>
      <c r="DS17" s="39"/>
      <c r="DT17" s="39"/>
      <c r="DU17" s="41"/>
      <c r="DV17" s="139"/>
      <c r="DY17" s="31"/>
      <c r="DZ17" s="317"/>
      <c r="EA17" s="321"/>
      <c r="EB17" s="31"/>
      <c r="EC17" s="329">
        <f t="shared" ref="EC17:EC43" si="32">IF($C17=2,"02.3.62.1",IF($C17=3,"02.3.61.1",IF($C17="1.5","02.3.68.5",)))</f>
        <v>0</v>
      </c>
      <c r="ED17" s="31">
        <f t="shared" ref="ED17:ED43" si="33">EB17-DH17</f>
        <v>0</v>
      </c>
      <c r="EE17" s="9"/>
      <c r="EF17" s="37"/>
      <c r="EG17" s="258"/>
      <c r="EH17" s="38"/>
      <c r="EI17" s="39"/>
      <c r="EJ17" s="123"/>
      <c r="EK17" s="40"/>
      <c r="EL17" s="39"/>
      <c r="EM17" s="39"/>
      <c r="EN17" s="39"/>
      <c r="EO17" s="41"/>
      <c r="EP17" s="139"/>
      <c r="ES17" s="31"/>
      <c r="ET17" s="317"/>
      <c r="EU17" s="321"/>
      <c r="EV17" s="31"/>
      <c r="EW17" s="329">
        <f t="shared" ref="EW17:EW43" si="34">IF($C17=2,"02.3.62.1",IF($C17=3,"02.3.61.1",IF($C17="1.5","02.3.68.5",)))</f>
        <v>0</v>
      </c>
      <c r="EX17" s="31">
        <f t="shared" ref="EX17:EX43" si="35">EV17-EB17</f>
        <v>0</v>
      </c>
      <c r="EY17" s="9"/>
      <c r="EZ17" s="37"/>
      <c r="FA17" s="258"/>
      <c r="FB17" s="38"/>
      <c r="FC17" s="39"/>
      <c r="FD17" s="123"/>
      <c r="FE17" s="40"/>
      <c r="FF17" s="39"/>
      <c r="FG17" s="39"/>
      <c r="FH17" s="39"/>
      <c r="FI17" s="41"/>
      <c r="FJ17" s="139"/>
      <c r="FM17" s="31"/>
      <c r="FN17" s="317"/>
      <c r="FO17" s="321"/>
      <c r="FP17" s="31"/>
      <c r="FQ17" s="329">
        <f t="shared" ref="FQ17:FQ43" si="36">IF($C17=2,"02.3.62.1",IF($C17=3,"02.3.61.1",IF($C17="1.5","02.3.68.5",)))</f>
        <v>0</v>
      </c>
      <c r="FR17" s="31">
        <f t="shared" ref="FR17:FR43" si="37">FP17-EV17</f>
        <v>0</v>
      </c>
      <c r="FS17" s="9"/>
      <c r="FT17" s="37"/>
      <c r="FU17" s="258"/>
      <c r="FV17" s="38"/>
      <c r="FW17" s="39"/>
      <c r="FX17" s="123"/>
      <c r="FY17" s="40"/>
      <c r="FZ17" s="39"/>
      <c r="GA17" s="39"/>
      <c r="GB17" s="39"/>
      <c r="GC17" s="41"/>
      <c r="GD17" s="139"/>
      <c r="GG17" s="31"/>
      <c r="GH17" s="317"/>
      <c r="GI17" s="321"/>
      <c r="GJ17" s="31"/>
      <c r="GK17" s="329">
        <f t="shared" ref="GK17:GK43" si="38">IF($C17=2,"02.3.62.1",IF($C17=3,"02.3.61.1",IF($C17="1.5","02.3.68.5",)))</f>
        <v>0</v>
      </c>
      <c r="GL17" s="31">
        <f t="shared" ref="GL17:GL43" si="39">GJ17-FP17</f>
        <v>0</v>
      </c>
      <c r="GM17" s="9"/>
      <c r="GN17" s="37"/>
      <c r="GO17" s="258"/>
      <c r="GP17" s="38"/>
      <c r="GQ17" s="39"/>
      <c r="GR17" s="123"/>
      <c r="GS17" s="40"/>
      <c r="GT17" s="39"/>
      <c r="GU17" s="39"/>
      <c r="GV17" s="39"/>
      <c r="GW17" s="41"/>
      <c r="GX17" s="139"/>
      <c r="HA17" s="31"/>
      <c r="HB17" s="317"/>
      <c r="HC17" s="321"/>
      <c r="HD17" s="31"/>
      <c r="HE17" s="329">
        <f t="shared" ref="HE17:HE43" si="40">IF($C17=2,"02.3.62.1",IF($C17=3,"02.3.61.1",IF($C17="1.5","02.3.68.5",)))</f>
        <v>0</v>
      </c>
      <c r="HF17" s="31">
        <f t="shared" ref="HF17:HF43" si="41">HD17-GJ17</f>
        <v>0</v>
      </c>
      <c r="HG17" s="9"/>
      <c r="HH17" s="37"/>
      <c r="HI17" s="258"/>
      <c r="HJ17" s="38"/>
      <c r="HK17" s="39"/>
      <c r="HL17" s="123"/>
      <c r="HM17" s="40"/>
      <c r="HN17" s="39"/>
      <c r="HO17" s="39"/>
      <c r="HP17" s="39"/>
      <c r="HQ17" s="41"/>
      <c r="HR17" s="139"/>
    </row>
    <row r="18" spans="2:226" s="1" customFormat="1" ht="30" customHeight="1" x14ac:dyDescent="0.25">
      <c r="B18" s="26" t="s">
        <v>637</v>
      </c>
      <c r="C18" s="250">
        <v>3</v>
      </c>
      <c r="D18" s="638" t="s">
        <v>47</v>
      </c>
      <c r="E18" s="639"/>
      <c r="F18" s="639"/>
      <c r="G18" s="640"/>
      <c r="H18" s="641" t="s">
        <v>36</v>
      </c>
      <c r="I18" s="639"/>
      <c r="J18" s="639"/>
      <c r="K18" s="119">
        <v>6887</v>
      </c>
      <c r="L18" s="410">
        <v>0</v>
      </c>
      <c r="M18" s="155">
        <f>IF($E$13="Ano",0,L18)</f>
        <v>0</v>
      </c>
      <c r="N18" s="31">
        <f>K18*M18</f>
        <v>0</v>
      </c>
      <c r="O18" s="9"/>
      <c r="P18" s="42"/>
      <c r="Q18" s="259">
        <f>M18*1/120</f>
        <v>0</v>
      </c>
      <c r="R18" s="43"/>
      <c r="S18" s="44"/>
      <c r="T18" s="124"/>
      <c r="U18" s="45">
        <f>IF($M18&lt;&gt;0,"X",0)</f>
        <v>0</v>
      </c>
      <c r="V18" s="44">
        <f>IF($M18&lt;&gt;0,"XXX",0)</f>
        <v>0</v>
      </c>
      <c r="W18" s="44">
        <f>IF($M18&lt;&gt;0,"XXX",0)</f>
        <v>0</v>
      </c>
      <c r="X18" s="44">
        <f>IF($M18&lt;&gt;0,"XXX",0)</f>
        <v>0</v>
      </c>
      <c r="Y18" s="46"/>
      <c r="Z18" s="137"/>
      <c r="AC18" s="31">
        <v>6887</v>
      </c>
      <c r="AD18" s="408">
        <v>0</v>
      </c>
      <c r="AE18" s="321">
        <f>IF($E$13="Ano",0,AD18)</f>
        <v>0</v>
      </c>
      <c r="AF18" s="31">
        <f>AC18*AE18</f>
        <v>0</v>
      </c>
      <c r="AG18" s="329" t="str">
        <f t="shared" si="22"/>
        <v>02.3.61.1</v>
      </c>
      <c r="AH18" s="31">
        <f t="shared" si="23"/>
        <v>0</v>
      </c>
      <c r="AI18" s="9"/>
      <c r="AJ18" s="42"/>
      <c r="AK18" s="259">
        <f>AE18*1/120</f>
        <v>0</v>
      </c>
      <c r="AL18" s="43"/>
      <c r="AM18" s="44"/>
      <c r="AN18" s="124"/>
      <c r="AO18" s="45">
        <f>IF(AE18&lt;&gt;0,"X",0)</f>
        <v>0</v>
      </c>
      <c r="AP18" s="44">
        <f>IF(AE18&lt;&gt;0,"XXX",0)</f>
        <v>0</v>
      </c>
      <c r="AQ18" s="44">
        <f>IF(AE18&lt;&gt;0,"XXX",0)</f>
        <v>0</v>
      </c>
      <c r="AR18" s="44">
        <f>IF(AE18&lt;&gt;0,"XXX",0)</f>
        <v>0</v>
      </c>
      <c r="AS18" s="46"/>
      <c r="AT18" s="137"/>
      <c r="AW18" s="31">
        <v>6887</v>
      </c>
      <c r="AX18" s="408">
        <v>0</v>
      </c>
      <c r="AY18" s="321">
        <f>IF($E$13="Ano",0,AX18)</f>
        <v>0</v>
      </c>
      <c r="AZ18" s="31">
        <f>AW18*AY18</f>
        <v>0</v>
      </c>
      <c r="BA18" s="329" t="str">
        <f t="shared" si="24"/>
        <v>02.3.61.1</v>
      </c>
      <c r="BB18" s="31">
        <f t="shared" si="25"/>
        <v>0</v>
      </c>
      <c r="BC18" s="9"/>
      <c r="BD18" s="42"/>
      <c r="BE18" s="259">
        <f>AY18*1/120</f>
        <v>0</v>
      </c>
      <c r="BF18" s="43"/>
      <c r="BG18" s="44"/>
      <c r="BH18" s="124"/>
      <c r="BI18" s="45">
        <f>IF(AY18&lt;&gt;0,"X",0)</f>
        <v>0</v>
      </c>
      <c r="BJ18" s="44">
        <f>IF(AY18&lt;&gt;0,"XXX",0)</f>
        <v>0</v>
      </c>
      <c r="BK18" s="44">
        <f>IF(AY18&lt;&gt;0,"XXX",0)</f>
        <v>0</v>
      </c>
      <c r="BL18" s="44">
        <f>IF(AY18&lt;&gt;0,"XXX",0)</f>
        <v>0</v>
      </c>
      <c r="BM18" s="46"/>
      <c r="BN18" s="137"/>
      <c r="BQ18" s="31">
        <v>6887</v>
      </c>
      <c r="BR18" s="408">
        <v>0</v>
      </c>
      <c r="BS18" s="321">
        <f>IF($E$13="Ano",0,BR18)</f>
        <v>0</v>
      </c>
      <c r="BT18" s="31">
        <f>BQ18*BS18</f>
        <v>0</v>
      </c>
      <c r="BU18" s="329" t="str">
        <f t="shared" si="26"/>
        <v>02.3.61.1</v>
      </c>
      <c r="BV18" s="31">
        <f>BT18-AZ18</f>
        <v>0</v>
      </c>
      <c r="BW18" s="9"/>
      <c r="BX18" s="42"/>
      <c r="BY18" s="259">
        <f>BS18*1/120</f>
        <v>0</v>
      </c>
      <c r="BZ18" s="43"/>
      <c r="CA18" s="44"/>
      <c r="CB18" s="124"/>
      <c r="CC18" s="45">
        <f>IF(BS18&lt;&gt;0,"X",0)</f>
        <v>0</v>
      </c>
      <c r="CD18" s="44">
        <f>IF(BS18&lt;&gt;0,"XXX",0)</f>
        <v>0</v>
      </c>
      <c r="CE18" s="44">
        <f>IF(BS18&lt;&gt;0,"XXX",0)</f>
        <v>0</v>
      </c>
      <c r="CF18" s="44">
        <f>IF(BS18&lt;&gt;0,"XXX",0)</f>
        <v>0</v>
      </c>
      <c r="CG18" s="46"/>
      <c r="CH18" s="137"/>
      <c r="CK18" s="31">
        <v>6887</v>
      </c>
      <c r="CL18" s="408">
        <v>0</v>
      </c>
      <c r="CM18" s="321">
        <f>IF($E$13="Ano",0,CL18)</f>
        <v>0</v>
      </c>
      <c r="CN18" s="31">
        <f>CK18*CM18</f>
        <v>0</v>
      </c>
      <c r="CO18" s="329" t="str">
        <f t="shared" si="28"/>
        <v>02.3.61.1</v>
      </c>
      <c r="CP18" s="31">
        <f t="shared" si="29"/>
        <v>0</v>
      </c>
      <c r="CQ18" s="9"/>
      <c r="CR18" s="42"/>
      <c r="CS18" s="259">
        <f>CM18*1/120</f>
        <v>0</v>
      </c>
      <c r="CT18" s="43"/>
      <c r="CU18" s="44"/>
      <c r="CV18" s="124"/>
      <c r="CW18" s="45">
        <f>IF(CM18&lt;&gt;0,"X",0)</f>
        <v>0</v>
      </c>
      <c r="CX18" s="44">
        <f>IF(CM18&lt;&gt;0,"XXX",0)</f>
        <v>0</v>
      </c>
      <c r="CY18" s="44">
        <f>IF(CM18&lt;&gt;0,"XXX",0)</f>
        <v>0</v>
      </c>
      <c r="CZ18" s="44">
        <f>IF(CM18&lt;&gt;0,"XXX",0)</f>
        <v>0</v>
      </c>
      <c r="DA18" s="46"/>
      <c r="DB18" s="137"/>
      <c r="DE18" s="31">
        <v>6887</v>
      </c>
      <c r="DF18" s="408">
        <v>0</v>
      </c>
      <c r="DG18" s="321">
        <f>IF($E$13="Ano",0,DF18)</f>
        <v>0</v>
      </c>
      <c r="DH18" s="31">
        <f>DE18*DG18</f>
        <v>0</v>
      </c>
      <c r="DI18" s="329" t="str">
        <f t="shared" si="30"/>
        <v>02.3.61.1</v>
      </c>
      <c r="DJ18" s="31">
        <f t="shared" si="31"/>
        <v>0</v>
      </c>
      <c r="DK18" s="9"/>
      <c r="DL18" s="42"/>
      <c r="DM18" s="259">
        <f>DG18*1/120</f>
        <v>0</v>
      </c>
      <c r="DN18" s="43"/>
      <c r="DO18" s="44"/>
      <c r="DP18" s="124"/>
      <c r="DQ18" s="45">
        <f>IF(DG18&lt;&gt;0,"X",0)</f>
        <v>0</v>
      </c>
      <c r="DR18" s="44">
        <f>IF(DG18&lt;&gt;0,"XXX",0)</f>
        <v>0</v>
      </c>
      <c r="DS18" s="44">
        <f>IF(DG18&lt;&gt;0,"XXX",0)</f>
        <v>0</v>
      </c>
      <c r="DT18" s="44">
        <f>IF(DG18&lt;&gt;0,"XXX",0)</f>
        <v>0</v>
      </c>
      <c r="DU18" s="46"/>
      <c r="DV18" s="137"/>
      <c r="DY18" s="31">
        <v>6887</v>
      </c>
      <c r="DZ18" s="408">
        <v>0</v>
      </c>
      <c r="EA18" s="321">
        <f>IF($E$13="Ano",0,DZ18)</f>
        <v>0</v>
      </c>
      <c r="EB18" s="31">
        <f>DY18*EA18</f>
        <v>0</v>
      </c>
      <c r="EC18" s="329" t="str">
        <f t="shared" si="32"/>
        <v>02.3.61.1</v>
      </c>
      <c r="ED18" s="31">
        <f t="shared" si="33"/>
        <v>0</v>
      </c>
      <c r="EE18" s="9"/>
      <c r="EF18" s="42"/>
      <c r="EG18" s="259">
        <f>EA18*1/120</f>
        <v>0</v>
      </c>
      <c r="EH18" s="43"/>
      <c r="EI18" s="44"/>
      <c r="EJ18" s="124"/>
      <c r="EK18" s="45">
        <f>IF(EA18&lt;&gt;0,"X",0)</f>
        <v>0</v>
      </c>
      <c r="EL18" s="44">
        <f>IF(EA18&lt;&gt;0,"XXX",0)</f>
        <v>0</v>
      </c>
      <c r="EM18" s="44">
        <f>IF(EA18&lt;&gt;0,"XXX",0)</f>
        <v>0</v>
      </c>
      <c r="EN18" s="44">
        <f>IF(EA18&lt;&gt;0,"XXX",0)</f>
        <v>0</v>
      </c>
      <c r="EO18" s="46"/>
      <c r="EP18" s="137"/>
      <c r="ES18" s="31">
        <v>6887</v>
      </c>
      <c r="ET18" s="408">
        <v>0</v>
      </c>
      <c r="EU18" s="321">
        <f>IF($E$13="Ano",0,ET18)</f>
        <v>0</v>
      </c>
      <c r="EV18" s="31">
        <f>ES18*EU18</f>
        <v>0</v>
      </c>
      <c r="EW18" s="329" t="str">
        <f t="shared" si="34"/>
        <v>02.3.61.1</v>
      </c>
      <c r="EX18" s="31">
        <f>EV18-EB18</f>
        <v>0</v>
      </c>
      <c r="EY18" s="9"/>
      <c r="EZ18" s="42"/>
      <c r="FA18" s="259">
        <f>EU18*1/120</f>
        <v>0</v>
      </c>
      <c r="FB18" s="43"/>
      <c r="FC18" s="44"/>
      <c r="FD18" s="124"/>
      <c r="FE18" s="45">
        <f>IF(EU18&lt;&gt;0,"X",0)</f>
        <v>0</v>
      </c>
      <c r="FF18" s="44">
        <f>IF(EU18&lt;&gt;0,"XXX",0)</f>
        <v>0</v>
      </c>
      <c r="FG18" s="44">
        <f>IF(EU18&lt;&gt;0,"XXX",0)</f>
        <v>0</v>
      </c>
      <c r="FH18" s="44">
        <f>IF(EU18&lt;&gt;0,"XXX",0)</f>
        <v>0</v>
      </c>
      <c r="FI18" s="46"/>
      <c r="FJ18" s="137"/>
      <c r="FM18" s="31">
        <v>6887</v>
      </c>
      <c r="FN18" s="408">
        <v>0</v>
      </c>
      <c r="FO18" s="321">
        <f>IF($E$13="Ano",0,FN18)</f>
        <v>0</v>
      </c>
      <c r="FP18" s="31">
        <f>FM18*FO18</f>
        <v>0</v>
      </c>
      <c r="FQ18" s="329" t="str">
        <f t="shared" si="36"/>
        <v>02.3.61.1</v>
      </c>
      <c r="FR18" s="31">
        <f t="shared" si="37"/>
        <v>0</v>
      </c>
      <c r="FS18" s="9"/>
      <c r="FT18" s="42"/>
      <c r="FU18" s="259">
        <f>FO18*1/120</f>
        <v>0</v>
      </c>
      <c r="FV18" s="43"/>
      <c r="FW18" s="44"/>
      <c r="FX18" s="124"/>
      <c r="FY18" s="45">
        <f>IF(FO18&lt;&gt;0,"X",0)</f>
        <v>0</v>
      </c>
      <c r="FZ18" s="44">
        <f>IF(FO18&lt;&gt;0,"XXX",0)</f>
        <v>0</v>
      </c>
      <c r="GA18" s="44">
        <f>IF(FO18&lt;&gt;0,"XXX",0)</f>
        <v>0</v>
      </c>
      <c r="GB18" s="44">
        <f>IF(FO18&lt;&gt;0,"XXX",0)</f>
        <v>0</v>
      </c>
      <c r="GC18" s="46"/>
      <c r="GD18" s="137"/>
      <c r="GG18" s="31">
        <v>6887</v>
      </c>
      <c r="GH18" s="408">
        <v>0</v>
      </c>
      <c r="GI18" s="321">
        <f>IF($E$13="Ano",0,GH18)</f>
        <v>0</v>
      </c>
      <c r="GJ18" s="31">
        <f>GG18*GI18</f>
        <v>0</v>
      </c>
      <c r="GK18" s="329" t="str">
        <f t="shared" si="38"/>
        <v>02.3.61.1</v>
      </c>
      <c r="GL18" s="31">
        <f t="shared" si="39"/>
        <v>0</v>
      </c>
      <c r="GM18" s="9"/>
      <c r="GN18" s="42"/>
      <c r="GO18" s="259">
        <f>GI18*1/120</f>
        <v>0</v>
      </c>
      <c r="GP18" s="43"/>
      <c r="GQ18" s="44"/>
      <c r="GR18" s="124"/>
      <c r="GS18" s="45">
        <f>IF(GI18&lt;&gt;0,"X",0)</f>
        <v>0</v>
      </c>
      <c r="GT18" s="44">
        <f>IF(GI18&lt;&gt;0,"XXX",0)</f>
        <v>0</v>
      </c>
      <c r="GU18" s="44">
        <f>IF(GI18&lt;&gt;0,"XXX",0)</f>
        <v>0</v>
      </c>
      <c r="GV18" s="44">
        <f>IF(GI18&lt;&gt;0,"XXX",0)</f>
        <v>0</v>
      </c>
      <c r="GW18" s="46"/>
      <c r="GX18" s="137"/>
      <c r="HA18" s="31">
        <v>6887</v>
      </c>
      <c r="HB18" s="408">
        <v>0</v>
      </c>
      <c r="HC18" s="321">
        <f>IF($E$13="Ano",0,HB18)</f>
        <v>0</v>
      </c>
      <c r="HD18" s="31">
        <f>HA18*HC18</f>
        <v>0</v>
      </c>
      <c r="HE18" s="329" t="str">
        <f t="shared" si="40"/>
        <v>02.3.61.1</v>
      </c>
      <c r="HF18" s="31">
        <f t="shared" si="41"/>
        <v>0</v>
      </c>
      <c r="HG18" s="9"/>
      <c r="HH18" s="42"/>
      <c r="HI18" s="259">
        <f>HC18*1/120</f>
        <v>0</v>
      </c>
      <c r="HJ18" s="43"/>
      <c r="HK18" s="44"/>
      <c r="HL18" s="124"/>
      <c r="HM18" s="45">
        <f>IF(HC18&lt;&gt;0,"X",0)</f>
        <v>0</v>
      </c>
      <c r="HN18" s="44">
        <f>IF(HC18&lt;&gt;0,"XXX",0)</f>
        <v>0</v>
      </c>
      <c r="HO18" s="44">
        <f>IF(HC18&lt;&gt;0,"XXX",0)</f>
        <v>0</v>
      </c>
      <c r="HP18" s="44">
        <f>IF(HC18&lt;&gt;0,"XXX",0)</f>
        <v>0</v>
      </c>
      <c r="HQ18" s="46"/>
      <c r="HR18" s="137"/>
    </row>
    <row r="19" spans="2:226" s="1" customFormat="1" ht="30" hidden="1" customHeight="1" x14ac:dyDescent="0.25">
      <c r="B19" s="26"/>
      <c r="C19" s="252"/>
      <c r="D19" s="24"/>
      <c r="E19" s="24"/>
      <c r="F19" s="24"/>
      <c r="G19" s="184"/>
      <c r="H19" s="185"/>
      <c r="I19" s="184"/>
      <c r="J19" s="186"/>
      <c r="K19" s="27"/>
      <c r="L19" s="2"/>
      <c r="M19" s="153"/>
      <c r="N19" s="31"/>
      <c r="O19" s="9"/>
      <c r="P19" s="42"/>
      <c r="Q19" s="259"/>
      <c r="R19" s="43"/>
      <c r="S19" s="44"/>
      <c r="T19" s="124"/>
      <c r="U19" s="45"/>
      <c r="V19" s="44"/>
      <c r="W19" s="44"/>
      <c r="X19" s="44"/>
      <c r="Y19" s="46"/>
      <c r="Z19" s="137"/>
      <c r="AC19" s="31"/>
      <c r="AD19" s="317"/>
      <c r="AE19" s="321"/>
      <c r="AF19" s="31"/>
      <c r="AG19" s="329">
        <f t="shared" si="22"/>
        <v>0</v>
      </c>
      <c r="AH19" s="31">
        <f t="shared" si="23"/>
        <v>0</v>
      </c>
      <c r="AI19" s="9"/>
      <c r="AJ19" s="42"/>
      <c r="AK19" s="259"/>
      <c r="AL19" s="43"/>
      <c r="AM19" s="44"/>
      <c r="AN19" s="124"/>
      <c r="AO19" s="45"/>
      <c r="AP19" s="44"/>
      <c r="AQ19" s="44"/>
      <c r="AR19" s="44"/>
      <c r="AS19" s="46"/>
      <c r="AT19" s="137"/>
      <c r="AW19" s="31"/>
      <c r="AX19" s="317"/>
      <c r="AY19" s="321"/>
      <c r="AZ19" s="31"/>
      <c r="BA19" s="329">
        <f t="shared" si="24"/>
        <v>0</v>
      </c>
      <c r="BB19" s="31">
        <f t="shared" si="25"/>
        <v>0</v>
      </c>
      <c r="BC19" s="9"/>
      <c r="BD19" s="42"/>
      <c r="BE19" s="259"/>
      <c r="BF19" s="43"/>
      <c r="BG19" s="44"/>
      <c r="BH19" s="124"/>
      <c r="BI19" s="45"/>
      <c r="BJ19" s="44"/>
      <c r="BK19" s="44"/>
      <c r="BL19" s="44"/>
      <c r="BM19" s="46"/>
      <c r="BN19" s="137"/>
      <c r="BQ19" s="31"/>
      <c r="BR19" s="317"/>
      <c r="BS19" s="321"/>
      <c r="BT19" s="31"/>
      <c r="BU19" s="329">
        <f t="shared" si="26"/>
        <v>0</v>
      </c>
      <c r="BV19" s="31">
        <f t="shared" si="27"/>
        <v>0</v>
      </c>
      <c r="BW19" s="9"/>
      <c r="BX19" s="42"/>
      <c r="BY19" s="259"/>
      <c r="BZ19" s="43"/>
      <c r="CA19" s="44"/>
      <c r="CB19" s="124"/>
      <c r="CC19" s="45"/>
      <c r="CD19" s="44"/>
      <c r="CE19" s="44"/>
      <c r="CF19" s="44"/>
      <c r="CG19" s="46"/>
      <c r="CH19" s="137"/>
      <c r="CK19" s="31"/>
      <c r="CL19" s="317"/>
      <c r="CM19" s="321"/>
      <c r="CN19" s="31"/>
      <c r="CO19" s="329">
        <f t="shared" si="28"/>
        <v>0</v>
      </c>
      <c r="CP19" s="31">
        <f t="shared" si="29"/>
        <v>0</v>
      </c>
      <c r="CQ19" s="9"/>
      <c r="CR19" s="42"/>
      <c r="CS19" s="259"/>
      <c r="CT19" s="43"/>
      <c r="CU19" s="44"/>
      <c r="CV19" s="124"/>
      <c r="CW19" s="45"/>
      <c r="CX19" s="44"/>
      <c r="CY19" s="44"/>
      <c r="CZ19" s="44"/>
      <c r="DA19" s="46"/>
      <c r="DB19" s="137"/>
      <c r="DE19" s="31"/>
      <c r="DF19" s="317"/>
      <c r="DG19" s="321"/>
      <c r="DH19" s="31"/>
      <c r="DI19" s="329">
        <f t="shared" si="30"/>
        <v>0</v>
      </c>
      <c r="DJ19" s="31">
        <f t="shared" si="31"/>
        <v>0</v>
      </c>
      <c r="DK19" s="9"/>
      <c r="DL19" s="42"/>
      <c r="DM19" s="259"/>
      <c r="DN19" s="43"/>
      <c r="DO19" s="44"/>
      <c r="DP19" s="124"/>
      <c r="DQ19" s="45"/>
      <c r="DR19" s="44"/>
      <c r="DS19" s="44"/>
      <c r="DT19" s="44"/>
      <c r="DU19" s="46"/>
      <c r="DV19" s="137"/>
      <c r="DY19" s="31"/>
      <c r="DZ19" s="317"/>
      <c r="EA19" s="321"/>
      <c r="EB19" s="31"/>
      <c r="EC19" s="329">
        <f t="shared" si="32"/>
        <v>0</v>
      </c>
      <c r="ED19" s="31">
        <f t="shared" si="33"/>
        <v>0</v>
      </c>
      <c r="EE19" s="9"/>
      <c r="EF19" s="42"/>
      <c r="EG19" s="259"/>
      <c r="EH19" s="43"/>
      <c r="EI19" s="44"/>
      <c r="EJ19" s="124"/>
      <c r="EK19" s="45"/>
      <c r="EL19" s="44"/>
      <c r="EM19" s="44"/>
      <c r="EN19" s="44"/>
      <c r="EO19" s="46"/>
      <c r="EP19" s="137"/>
      <c r="ES19" s="31"/>
      <c r="ET19" s="317"/>
      <c r="EU19" s="321"/>
      <c r="EV19" s="31"/>
      <c r="EW19" s="329">
        <f t="shared" si="34"/>
        <v>0</v>
      </c>
      <c r="EX19" s="31">
        <f t="shared" si="35"/>
        <v>0</v>
      </c>
      <c r="EY19" s="9"/>
      <c r="EZ19" s="42"/>
      <c r="FA19" s="259"/>
      <c r="FB19" s="43"/>
      <c r="FC19" s="44"/>
      <c r="FD19" s="124"/>
      <c r="FE19" s="45"/>
      <c r="FF19" s="44"/>
      <c r="FG19" s="44"/>
      <c r="FH19" s="44"/>
      <c r="FI19" s="46"/>
      <c r="FJ19" s="137"/>
      <c r="FM19" s="31"/>
      <c r="FN19" s="317"/>
      <c r="FO19" s="321"/>
      <c r="FP19" s="31"/>
      <c r="FQ19" s="329">
        <f t="shared" si="36"/>
        <v>0</v>
      </c>
      <c r="FR19" s="31">
        <f t="shared" si="37"/>
        <v>0</v>
      </c>
      <c r="FS19" s="9"/>
      <c r="FT19" s="42"/>
      <c r="FU19" s="259"/>
      <c r="FV19" s="43"/>
      <c r="FW19" s="44"/>
      <c r="FX19" s="124"/>
      <c r="FY19" s="45"/>
      <c r="FZ19" s="44"/>
      <c r="GA19" s="44"/>
      <c r="GB19" s="44"/>
      <c r="GC19" s="46"/>
      <c r="GD19" s="137"/>
      <c r="GG19" s="31"/>
      <c r="GH19" s="317"/>
      <c r="GI19" s="321"/>
      <c r="GJ19" s="31"/>
      <c r="GK19" s="329">
        <f t="shared" si="38"/>
        <v>0</v>
      </c>
      <c r="GL19" s="31">
        <f t="shared" si="39"/>
        <v>0</v>
      </c>
      <c r="GM19" s="9"/>
      <c r="GN19" s="42"/>
      <c r="GO19" s="259"/>
      <c r="GP19" s="43"/>
      <c r="GQ19" s="44"/>
      <c r="GR19" s="124"/>
      <c r="GS19" s="45"/>
      <c r="GT19" s="44"/>
      <c r="GU19" s="44"/>
      <c r="GV19" s="44"/>
      <c r="GW19" s="46"/>
      <c r="GX19" s="137"/>
      <c r="HA19" s="31"/>
      <c r="HB19" s="317"/>
      <c r="HC19" s="321"/>
      <c r="HD19" s="31"/>
      <c r="HE19" s="329">
        <f t="shared" si="40"/>
        <v>0</v>
      </c>
      <c r="HF19" s="31">
        <f t="shared" si="41"/>
        <v>0</v>
      </c>
      <c r="HG19" s="9"/>
      <c r="HH19" s="42"/>
      <c r="HI19" s="259"/>
      <c r="HJ19" s="43"/>
      <c r="HK19" s="44"/>
      <c r="HL19" s="124"/>
      <c r="HM19" s="45"/>
      <c r="HN19" s="44"/>
      <c r="HO19" s="44"/>
      <c r="HP19" s="44"/>
      <c r="HQ19" s="46"/>
      <c r="HR19" s="137"/>
    </row>
    <row r="20" spans="2:226" s="1" customFormat="1" ht="30" customHeight="1" x14ac:dyDescent="0.25">
      <c r="B20" s="26" t="s">
        <v>638</v>
      </c>
      <c r="C20" s="250">
        <v>3</v>
      </c>
      <c r="D20" s="638" t="s">
        <v>48</v>
      </c>
      <c r="E20" s="639"/>
      <c r="F20" s="639"/>
      <c r="G20" s="640"/>
      <c r="H20" s="641" t="s">
        <v>37</v>
      </c>
      <c r="I20" s="639"/>
      <c r="J20" s="639"/>
      <c r="K20" s="27">
        <v>34435</v>
      </c>
      <c r="L20" s="410">
        <v>0</v>
      </c>
      <c r="M20" s="155">
        <f>IF($E$13="Ano",0,L20)</f>
        <v>0</v>
      </c>
      <c r="N20" s="31">
        <f>K20*M20</f>
        <v>0</v>
      </c>
      <c r="O20" s="9"/>
      <c r="P20" s="42"/>
      <c r="Q20" s="259">
        <f>M20*1/24</f>
        <v>0</v>
      </c>
      <c r="R20" s="43"/>
      <c r="S20" s="44"/>
      <c r="T20" s="124"/>
      <c r="U20" s="45">
        <f>IF($M20&lt;&gt;0,"X",0)</f>
        <v>0</v>
      </c>
      <c r="V20" s="44">
        <f>IF($M20&lt;&gt;0,"XXX",0)</f>
        <v>0</v>
      </c>
      <c r="W20" s="44">
        <f>IF($M20&lt;&gt;0,"XXX",0)</f>
        <v>0</v>
      </c>
      <c r="X20" s="44">
        <f>IF($M20&lt;&gt;0,"XXX",0)</f>
        <v>0</v>
      </c>
      <c r="Y20" s="46"/>
      <c r="Z20" s="137"/>
      <c r="AC20" s="31">
        <v>34435</v>
      </c>
      <c r="AD20" s="408">
        <v>0</v>
      </c>
      <c r="AE20" s="321">
        <f>IF($E$13="Ano",0,AD20)</f>
        <v>0</v>
      </c>
      <c r="AF20" s="31">
        <f>AC20*AE20</f>
        <v>0</v>
      </c>
      <c r="AG20" s="329" t="str">
        <f t="shared" si="22"/>
        <v>02.3.61.1</v>
      </c>
      <c r="AH20" s="31">
        <f t="shared" si="23"/>
        <v>0</v>
      </c>
      <c r="AI20" s="9"/>
      <c r="AJ20" s="42"/>
      <c r="AK20" s="259">
        <f>AE20*1/24</f>
        <v>0</v>
      </c>
      <c r="AL20" s="43"/>
      <c r="AM20" s="44"/>
      <c r="AN20" s="124"/>
      <c r="AO20" s="45">
        <f>IF(AE20&lt;&gt;0,"X",0)</f>
        <v>0</v>
      </c>
      <c r="AP20" s="44">
        <f>IF(AE20&lt;&gt;0,"XXX",0)</f>
        <v>0</v>
      </c>
      <c r="AQ20" s="44">
        <f>IF(AE20&lt;&gt;0,"XXX",0)</f>
        <v>0</v>
      </c>
      <c r="AR20" s="44">
        <f>IF(AE20&lt;&gt;0,"XXX",0)</f>
        <v>0</v>
      </c>
      <c r="AS20" s="46"/>
      <c r="AT20" s="137"/>
      <c r="AW20" s="31">
        <v>34435</v>
      </c>
      <c r="AX20" s="408">
        <v>0</v>
      </c>
      <c r="AY20" s="321">
        <f>IF($E$13="Ano",0,AX20)</f>
        <v>0</v>
      </c>
      <c r="AZ20" s="31">
        <f>AW20*AY20</f>
        <v>0</v>
      </c>
      <c r="BA20" s="329" t="str">
        <f t="shared" si="24"/>
        <v>02.3.61.1</v>
      </c>
      <c r="BB20" s="31">
        <f t="shared" si="25"/>
        <v>0</v>
      </c>
      <c r="BC20" s="9"/>
      <c r="BD20" s="42"/>
      <c r="BE20" s="259">
        <f>AY20*1/24</f>
        <v>0</v>
      </c>
      <c r="BF20" s="43"/>
      <c r="BG20" s="44"/>
      <c r="BH20" s="124"/>
      <c r="BI20" s="45">
        <f>IF(AY20&lt;&gt;0,"X",0)</f>
        <v>0</v>
      </c>
      <c r="BJ20" s="44">
        <f>IF(AY20&lt;&gt;0,"XXX",0)</f>
        <v>0</v>
      </c>
      <c r="BK20" s="44">
        <f>IF(AY20&lt;&gt;0,"XXX",0)</f>
        <v>0</v>
      </c>
      <c r="BL20" s="44">
        <f>IF(AY20&lt;&gt;0,"XXX",0)</f>
        <v>0</v>
      </c>
      <c r="BM20" s="46"/>
      <c r="BN20" s="137"/>
      <c r="BQ20" s="31">
        <v>34435</v>
      </c>
      <c r="BR20" s="408">
        <v>0</v>
      </c>
      <c r="BS20" s="321">
        <f>IF($E$13="Ano",0,BR20)</f>
        <v>0</v>
      </c>
      <c r="BT20" s="31">
        <f>BQ20*BS20</f>
        <v>0</v>
      </c>
      <c r="BU20" s="329" t="str">
        <f t="shared" si="26"/>
        <v>02.3.61.1</v>
      </c>
      <c r="BV20" s="31">
        <f t="shared" si="27"/>
        <v>0</v>
      </c>
      <c r="BW20" s="9"/>
      <c r="BX20" s="42"/>
      <c r="BY20" s="259">
        <f>BS20*1/24</f>
        <v>0</v>
      </c>
      <c r="BZ20" s="43"/>
      <c r="CA20" s="44"/>
      <c r="CB20" s="124"/>
      <c r="CC20" s="45">
        <f>IF(BS20&lt;&gt;0,"X",0)</f>
        <v>0</v>
      </c>
      <c r="CD20" s="44">
        <f>IF(BS20&lt;&gt;0,"XXX",0)</f>
        <v>0</v>
      </c>
      <c r="CE20" s="44">
        <f>IF(BS20&lt;&gt;0,"XXX",0)</f>
        <v>0</v>
      </c>
      <c r="CF20" s="44">
        <f>IF(BS20&lt;&gt;0,"XXX",0)</f>
        <v>0</v>
      </c>
      <c r="CG20" s="46"/>
      <c r="CH20" s="137"/>
      <c r="CK20" s="31">
        <v>34435</v>
      </c>
      <c r="CL20" s="408">
        <v>0</v>
      </c>
      <c r="CM20" s="321">
        <f>IF($E$13="Ano",0,CL20)</f>
        <v>0</v>
      </c>
      <c r="CN20" s="31">
        <f>CK20*CM20</f>
        <v>0</v>
      </c>
      <c r="CO20" s="329" t="str">
        <f t="shared" si="28"/>
        <v>02.3.61.1</v>
      </c>
      <c r="CP20" s="31">
        <f t="shared" si="29"/>
        <v>0</v>
      </c>
      <c r="CQ20" s="9"/>
      <c r="CR20" s="42"/>
      <c r="CS20" s="259">
        <f>CM20*1/24</f>
        <v>0</v>
      </c>
      <c r="CT20" s="43"/>
      <c r="CU20" s="44"/>
      <c r="CV20" s="124"/>
      <c r="CW20" s="45">
        <f>IF(CM20&lt;&gt;0,"X",0)</f>
        <v>0</v>
      </c>
      <c r="CX20" s="44">
        <f>IF(CM20&lt;&gt;0,"XXX",0)</f>
        <v>0</v>
      </c>
      <c r="CY20" s="44">
        <f>IF(CM20&lt;&gt;0,"XXX",0)</f>
        <v>0</v>
      </c>
      <c r="CZ20" s="44">
        <f>IF(CM20&lt;&gt;0,"XXX",0)</f>
        <v>0</v>
      </c>
      <c r="DA20" s="46"/>
      <c r="DB20" s="137"/>
      <c r="DE20" s="31">
        <v>34435</v>
      </c>
      <c r="DF20" s="408">
        <v>0</v>
      </c>
      <c r="DG20" s="321">
        <f>IF($E$13="Ano",0,DF20)</f>
        <v>0</v>
      </c>
      <c r="DH20" s="31">
        <f>DE20*DG20</f>
        <v>0</v>
      </c>
      <c r="DI20" s="329" t="str">
        <f t="shared" si="30"/>
        <v>02.3.61.1</v>
      </c>
      <c r="DJ20" s="31">
        <f t="shared" si="31"/>
        <v>0</v>
      </c>
      <c r="DK20" s="9"/>
      <c r="DL20" s="42"/>
      <c r="DM20" s="259">
        <f>DG20*1/24</f>
        <v>0</v>
      </c>
      <c r="DN20" s="43"/>
      <c r="DO20" s="44"/>
      <c r="DP20" s="124"/>
      <c r="DQ20" s="45">
        <f>IF(DG20&lt;&gt;0,"X",0)</f>
        <v>0</v>
      </c>
      <c r="DR20" s="44">
        <f>IF(DG20&lt;&gt;0,"XXX",0)</f>
        <v>0</v>
      </c>
      <c r="DS20" s="44">
        <f>IF(DG20&lt;&gt;0,"XXX",0)</f>
        <v>0</v>
      </c>
      <c r="DT20" s="44">
        <f>IF(DG20&lt;&gt;0,"XXX",0)</f>
        <v>0</v>
      </c>
      <c r="DU20" s="46"/>
      <c r="DV20" s="137"/>
      <c r="DY20" s="31">
        <v>34435</v>
      </c>
      <c r="DZ20" s="408">
        <v>0</v>
      </c>
      <c r="EA20" s="321">
        <f>IF($E$13="Ano",0,DZ20)</f>
        <v>0</v>
      </c>
      <c r="EB20" s="31">
        <f>DY20*EA20</f>
        <v>0</v>
      </c>
      <c r="EC20" s="329" t="str">
        <f t="shared" si="32"/>
        <v>02.3.61.1</v>
      </c>
      <c r="ED20" s="31">
        <f t="shared" si="33"/>
        <v>0</v>
      </c>
      <c r="EE20" s="9"/>
      <c r="EF20" s="42"/>
      <c r="EG20" s="259">
        <f>EA20*1/24</f>
        <v>0</v>
      </c>
      <c r="EH20" s="43"/>
      <c r="EI20" s="44"/>
      <c r="EJ20" s="124"/>
      <c r="EK20" s="45">
        <f>IF(EA20&lt;&gt;0,"X",0)</f>
        <v>0</v>
      </c>
      <c r="EL20" s="44">
        <f>IF(EA20&lt;&gt;0,"XXX",0)</f>
        <v>0</v>
      </c>
      <c r="EM20" s="44">
        <f>IF(EA20&lt;&gt;0,"XXX",0)</f>
        <v>0</v>
      </c>
      <c r="EN20" s="44">
        <f>IF(EA20&lt;&gt;0,"XXX",0)</f>
        <v>0</v>
      </c>
      <c r="EO20" s="46"/>
      <c r="EP20" s="137"/>
      <c r="ES20" s="31">
        <v>34435</v>
      </c>
      <c r="ET20" s="408">
        <v>0</v>
      </c>
      <c r="EU20" s="321">
        <f>IF($E$13="Ano",0,ET20)</f>
        <v>0</v>
      </c>
      <c r="EV20" s="31">
        <f>ES20*EU20</f>
        <v>0</v>
      </c>
      <c r="EW20" s="329" t="str">
        <f t="shared" si="34"/>
        <v>02.3.61.1</v>
      </c>
      <c r="EX20" s="31">
        <f t="shared" si="35"/>
        <v>0</v>
      </c>
      <c r="EY20" s="9"/>
      <c r="EZ20" s="42"/>
      <c r="FA20" s="259">
        <f>EU20*1/24</f>
        <v>0</v>
      </c>
      <c r="FB20" s="43"/>
      <c r="FC20" s="44"/>
      <c r="FD20" s="124"/>
      <c r="FE20" s="45">
        <f>IF(EU20&lt;&gt;0,"X",0)</f>
        <v>0</v>
      </c>
      <c r="FF20" s="44">
        <f>IF(EU20&lt;&gt;0,"XXX",0)</f>
        <v>0</v>
      </c>
      <c r="FG20" s="44">
        <f>IF(EU20&lt;&gt;0,"XXX",0)</f>
        <v>0</v>
      </c>
      <c r="FH20" s="44">
        <f>IF(EU20&lt;&gt;0,"XXX",0)</f>
        <v>0</v>
      </c>
      <c r="FI20" s="46"/>
      <c r="FJ20" s="137"/>
      <c r="FM20" s="31">
        <v>34435</v>
      </c>
      <c r="FN20" s="408">
        <v>0</v>
      </c>
      <c r="FO20" s="321">
        <f>IF($E$13="Ano",0,FN20)</f>
        <v>0</v>
      </c>
      <c r="FP20" s="31">
        <f>FM20*FO20</f>
        <v>0</v>
      </c>
      <c r="FQ20" s="329" t="str">
        <f t="shared" si="36"/>
        <v>02.3.61.1</v>
      </c>
      <c r="FR20" s="31">
        <f t="shared" si="37"/>
        <v>0</v>
      </c>
      <c r="FS20" s="9"/>
      <c r="FT20" s="42"/>
      <c r="FU20" s="259">
        <f>FO20*1/24</f>
        <v>0</v>
      </c>
      <c r="FV20" s="43"/>
      <c r="FW20" s="44"/>
      <c r="FX20" s="124"/>
      <c r="FY20" s="45">
        <f>IF(FO20&lt;&gt;0,"X",0)</f>
        <v>0</v>
      </c>
      <c r="FZ20" s="44">
        <f>IF(FO20&lt;&gt;0,"XXX",0)</f>
        <v>0</v>
      </c>
      <c r="GA20" s="44">
        <f>IF(FO20&lt;&gt;0,"XXX",0)</f>
        <v>0</v>
      </c>
      <c r="GB20" s="44">
        <f>IF(FO20&lt;&gt;0,"XXX",0)</f>
        <v>0</v>
      </c>
      <c r="GC20" s="46"/>
      <c r="GD20" s="137"/>
      <c r="GG20" s="31">
        <v>34435</v>
      </c>
      <c r="GH20" s="408">
        <v>0</v>
      </c>
      <c r="GI20" s="321">
        <f>IF($E$13="Ano",0,GH20)</f>
        <v>0</v>
      </c>
      <c r="GJ20" s="31">
        <f>GG20*GI20</f>
        <v>0</v>
      </c>
      <c r="GK20" s="329" t="str">
        <f t="shared" si="38"/>
        <v>02.3.61.1</v>
      </c>
      <c r="GL20" s="31">
        <f t="shared" si="39"/>
        <v>0</v>
      </c>
      <c r="GM20" s="9"/>
      <c r="GN20" s="42"/>
      <c r="GO20" s="259">
        <f>GI20*1/24</f>
        <v>0</v>
      </c>
      <c r="GP20" s="43"/>
      <c r="GQ20" s="44"/>
      <c r="GR20" s="124"/>
      <c r="GS20" s="45">
        <f>IF(GI20&lt;&gt;0,"X",0)</f>
        <v>0</v>
      </c>
      <c r="GT20" s="44">
        <f>IF(GI20&lt;&gt;0,"XXX",0)</f>
        <v>0</v>
      </c>
      <c r="GU20" s="44">
        <f>IF(GI20&lt;&gt;0,"XXX",0)</f>
        <v>0</v>
      </c>
      <c r="GV20" s="44">
        <f>IF(GI20&lt;&gt;0,"XXX",0)</f>
        <v>0</v>
      </c>
      <c r="GW20" s="46"/>
      <c r="GX20" s="137"/>
      <c r="HA20" s="31">
        <v>34435</v>
      </c>
      <c r="HB20" s="408">
        <v>0</v>
      </c>
      <c r="HC20" s="321">
        <f>IF($E$13="Ano",0,HB20)</f>
        <v>0</v>
      </c>
      <c r="HD20" s="31">
        <f>HA20*HC20</f>
        <v>0</v>
      </c>
      <c r="HE20" s="329" t="str">
        <f t="shared" si="40"/>
        <v>02.3.61.1</v>
      </c>
      <c r="HF20" s="31">
        <f t="shared" si="41"/>
        <v>0</v>
      </c>
      <c r="HG20" s="9"/>
      <c r="HH20" s="42"/>
      <c r="HI20" s="259">
        <f>HC20*1/24</f>
        <v>0</v>
      </c>
      <c r="HJ20" s="43"/>
      <c r="HK20" s="44"/>
      <c r="HL20" s="124"/>
      <c r="HM20" s="45">
        <f>IF(HC20&lt;&gt;0,"X",0)</f>
        <v>0</v>
      </c>
      <c r="HN20" s="44">
        <f>IF(HC20&lt;&gt;0,"XXX",0)</f>
        <v>0</v>
      </c>
      <c r="HO20" s="44">
        <f>IF(HC20&lt;&gt;0,"XXX",0)</f>
        <v>0</v>
      </c>
      <c r="HP20" s="44">
        <f>IF(HC20&lt;&gt;0,"XXX",0)</f>
        <v>0</v>
      </c>
      <c r="HQ20" s="46"/>
      <c r="HR20" s="137"/>
    </row>
    <row r="21" spans="2:226" s="1" customFormat="1" ht="30" hidden="1" customHeight="1" x14ac:dyDescent="0.25">
      <c r="B21" s="26"/>
      <c r="C21" s="252"/>
      <c r="D21" s="28"/>
      <c r="E21" s="28"/>
      <c r="F21" s="28"/>
      <c r="G21" s="187"/>
      <c r="H21" s="188"/>
      <c r="I21" s="187"/>
      <c r="J21" s="189"/>
      <c r="K21" s="27"/>
      <c r="L21" s="2"/>
      <c r="M21" s="153"/>
      <c r="N21" s="31"/>
      <c r="O21" s="9"/>
      <c r="P21" s="42"/>
      <c r="Q21" s="259"/>
      <c r="R21" s="43"/>
      <c r="S21" s="44"/>
      <c r="T21" s="124"/>
      <c r="U21" s="45"/>
      <c r="V21" s="44"/>
      <c r="W21" s="44"/>
      <c r="X21" s="44"/>
      <c r="Y21" s="46"/>
      <c r="Z21" s="137"/>
      <c r="AC21" s="31"/>
      <c r="AD21" s="317"/>
      <c r="AE21" s="321"/>
      <c r="AF21" s="31"/>
      <c r="AG21" s="329">
        <f t="shared" si="22"/>
        <v>0</v>
      </c>
      <c r="AH21" s="31">
        <f t="shared" si="23"/>
        <v>0</v>
      </c>
      <c r="AI21" s="9"/>
      <c r="AJ21" s="42"/>
      <c r="AK21" s="259"/>
      <c r="AL21" s="43"/>
      <c r="AM21" s="44"/>
      <c r="AN21" s="124"/>
      <c r="AO21" s="45"/>
      <c r="AP21" s="44"/>
      <c r="AQ21" s="44"/>
      <c r="AR21" s="44"/>
      <c r="AS21" s="46"/>
      <c r="AT21" s="137"/>
      <c r="AW21" s="31"/>
      <c r="AX21" s="317"/>
      <c r="AY21" s="321"/>
      <c r="AZ21" s="31"/>
      <c r="BA21" s="329">
        <f t="shared" si="24"/>
        <v>0</v>
      </c>
      <c r="BB21" s="31">
        <f t="shared" si="25"/>
        <v>0</v>
      </c>
      <c r="BC21" s="9"/>
      <c r="BD21" s="42"/>
      <c r="BE21" s="259"/>
      <c r="BF21" s="43"/>
      <c r="BG21" s="44"/>
      <c r="BH21" s="124"/>
      <c r="BI21" s="45"/>
      <c r="BJ21" s="44"/>
      <c r="BK21" s="44"/>
      <c r="BL21" s="44"/>
      <c r="BM21" s="46"/>
      <c r="BN21" s="137"/>
      <c r="BQ21" s="31"/>
      <c r="BR21" s="317"/>
      <c r="BS21" s="321"/>
      <c r="BT21" s="31"/>
      <c r="BU21" s="329">
        <f t="shared" si="26"/>
        <v>0</v>
      </c>
      <c r="BV21" s="31">
        <f t="shared" si="27"/>
        <v>0</v>
      </c>
      <c r="BW21" s="9"/>
      <c r="BX21" s="42"/>
      <c r="BY21" s="259"/>
      <c r="BZ21" s="43"/>
      <c r="CA21" s="44"/>
      <c r="CB21" s="124"/>
      <c r="CC21" s="45"/>
      <c r="CD21" s="44"/>
      <c r="CE21" s="44"/>
      <c r="CF21" s="44"/>
      <c r="CG21" s="46"/>
      <c r="CH21" s="137"/>
      <c r="CK21" s="31"/>
      <c r="CL21" s="317"/>
      <c r="CM21" s="321"/>
      <c r="CN21" s="31"/>
      <c r="CO21" s="329">
        <f t="shared" si="28"/>
        <v>0</v>
      </c>
      <c r="CP21" s="31">
        <f t="shared" si="29"/>
        <v>0</v>
      </c>
      <c r="CQ21" s="9"/>
      <c r="CR21" s="42"/>
      <c r="CS21" s="259"/>
      <c r="CT21" s="43"/>
      <c r="CU21" s="44"/>
      <c r="CV21" s="124"/>
      <c r="CW21" s="45"/>
      <c r="CX21" s="44"/>
      <c r="CY21" s="44"/>
      <c r="CZ21" s="44"/>
      <c r="DA21" s="46"/>
      <c r="DB21" s="137"/>
      <c r="DE21" s="31"/>
      <c r="DF21" s="317"/>
      <c r="DG21" s="321"/>
      <c r="DH21" s="31"/>
      <c r="DI21" s="329">
        <f t="shared" si="30"/>
        <v>0</v>
      </c>
      <c r="DJ21" s="31">
        <f t="shared" si="31"/>
        <v>0</v>
      </c>
      <c r="DK21" s="9"/>
      <c r="DL21" s="42"/>
      <c r="DM21" s="259"/>
      <c r="DN21" s="43"/>
      <c r="DO21" s="44"/>
      <c r="DP21" s="124"/>
      <c r="DQ21" s="45"/>
      <c r="DR21" s="44"/>
      <c r="DS21" s="44"/>
      <c r="DT21" s="44"/>
      <c r="DU21" s="46"/>
      <c r="DV21" s="137"/>
      <c r="DY21" s="31"/>
      <c r="DZ21" s="317"/>
      <c r="EA21" s="321"/>
      <c r="EB21" s="31"/>
      <c r="EC21" s="329">
        <f t="shared" si="32"/>
        <v>0</v>
      </c>
      <c r="ED21" s="31">
        <f t="shared" si="33"/>
        <v>0</v>
      </c>
      <c r="EE21" s="9"/>
      <c r="EF21" s="42"/>
      <c r="EG21" s="259"/>
      <c r="EH21" s="43"/>
      <c r="EI21" s="44"/>
      <c r="EJ21" s="124"/>
      <c r="EK21" s="45"/>
      <c r="EL21" s="44"/>
      <c r="EM21" s="44"/>
      <c r="EN21" s="44"/>
      <c r="EO21" s="46"/>
      <c r="EP21" s="137"/>
      <c r="ES21" s="31"/>
      <c r="ET21" s="317"/>
      <c r="EU21" s="321"/>
      <c r="EV21" s="31"/>
      <c r="EW21" s="329">
        <f t="shared" si="34"/>
        <v>0</v>
      </c>
      <c r="EX21" s="31">
        <f t="shared" si="35"/>
        <v>0</v>
      </c>
      <c r="EY21" s="9"/>
      <c r="EZ21" s="42"/>
      <c r="FA21" s="259"/>
      <c r="FB21" s="43"/>
      <c r="FC21" s="44"/>
      <c r="FD21" s="124"/>
      <c r="FE21" s="45"/>
      <c r="FF21" s="44"/>
      <c r="FG21" s="44"/>
      <c r="FH21" s="44"/>
      <c r="FI21" s="46"/>
      <c r="FJ21" s="137"/>
      <c r="FM21" s="31"/>
      <c r="FN21" s="317"/>
      <c r="FO21" s="321"/>
      <c r="FP21" s="31"/>
      <c r="FQ21" s="329">
        <f t="shared" si="36"/>
        <v>0</v>
      </c>
      <c r="FR21" s="31">
        <f t="shared" si="37"/>
        <v>0</v>
      </c>
      <c r="FS21" s="9"/>
      <c r="FT21" s="42"/>
      <c r="FU21" s="259"/>
      <c r="FV21" s="43"/>
      <c r="FW21" s="44"/>
      <c r="FX21" s="124"/>
      <c r="FY21" s="45"/>
      <c r="FZ21" s="44"/>
      <c r="GA21" s="44"/>
      <c r="GB21" s="44"/>
      <c r="GC21" s="46"/>
      <c r="GD21" s="137"/>
      <c r="GG21" s="31"/>
      <c r="GH21" s="317"/>
      <c r="GI21" s="321"/>
      <c r="GJ21" s="31"/>
      <c r="GK21" s="329">
        <f t="shared" si="38"/>
        <v>0</v>
      </c>
      <c r="GL21" s="31">
        <f t="shared" si="39"/>
        <v>0</v>
      </c>
      <c r="GM21" s="9"/>
      <c r="GN21" s="42"/>
      <c r="GO21" s="259"/>
      <c r="GP21" s="43"/>
      <c r="GQ21" s="44"/>
      <c r="GR21" s="124"/>
      <c r="GS21" s="45"/>
      <c r="GT21" s="44"/>
      <c r="GU21" s="44"/>
      <c r="GV21" s="44"/>
      <c r="GW21" s="46"/>
      <c r="GX21" s="137"/>
      <c r="HA21" s="31"/>
      <c r="HB21" s="317"/>
      <c r="HC21" s="321"/>
      <c r="HD21" s="31"/>
      <c r="HE21" s="329">
        <f t="shared" si="40"/>
        <v>0</v>
      </c>
      <c r="HF21" s="31">
        <f t="shared" si="41"/>
        <v>0</v>
      </c>
      <c r="HG21" s="9"/>
      <c r="HH21" s="42"/>
      <c r="HI21" s="259"/>
      <c r="HJ21" s="43"/>
      <c r="HK21" s="44"/>
      <c r="HL21" s="124"/>
      <c r="HM21" s="45"/>
      <c r="HN21" s="44"/>
      <c r="HO21" s="44"/>
      <c r="HP21" s="44"/>
      <c r="HQ21" s="46"/>
      <c r="HR21" s="137"/>
    </row>
    <row r="22" spans="2:226" s="1" customFormat="1" ht="30" customHeight="1" x14ac:dyDescent="0.25">
      <c r="B22" s="26" t="s">
        <v>639</v>
      </c>
      <c r="C22" s="250">
        <v>3</v>
      </c>
      <c r="D22" s="638" t="s">
        <v>49</v>
      </c>
      <c r="E22" s="639"/>
      <c r="F22" s="639"/>
      <c r="G22" s="640"/>
      <c r="H22" s="641" t="s">
        <v>38</v>
      </c>
      <c r="I22" s="639"/>
      <c r="J22" s="639"/>
      <c r="K22" s="27">
        <v>5947</v>
      </c>
      <c r="L22" s="410">
        <v>0</v>
      </c>
      <c r="M22" s="155">
        <f>IF($E$13="Ano",0,L22)</f>
        <v>0</v>
      </c>
      <c r="N22" s="31">
        <f>K22*M22</f>
        <v>0</v>
      </c>
      <c r="O22" s="9"/>
      <c r="P22" s="42"/>
      <c r="Q22" s="259">
        <f>M22*1/24</f>
        <v>0</v>
      </c>
      <c r="R22" s="43"/>
      <c r="S22" s="44"/>
      <c r="T22" s="124"/>
      <c r="U22" s="45">
        <f>IF($M22&lt;&gt;0,"X",0)</f>
        <v>0</v>
      </c>
      <c r="V22" s="44">
        <f>IF($M22&lt;&gt;0,"XXX",0)</f>
        <v>0</v>
      </c>
      <c r="W22" s="44">
        <f>IF($M22&lt;&gt;0,"XXX",0)</f>
        <v>0</v>
      </c>
      <c r="X22" s="44">
        <f>IF($M22&lt;&gt;0,"XXX",0)</f>
        <v>0</v>
      </c>
      <c r="Y22" s="46"/>
      <c r="Z22" s="137"/>
      <c r="AC22" s="31">
        <v>5947</v>
      </c>
      <c r="AD22" s="408">
        <v>0</v>
      </c>
      <c r="AE22" s="321">
        <f>IF($E$13="Ano",0,AD22)</f>
        <v>0</v>
      </c>
      <c r="AF22" s="31">
        <f>AC22*AE22</f>
        <v>0</v>
      </c>
      <c r="AG22" s="329" t="str">
        <f t="shared" si="22"/>
        <v>02.3.61.1</v>
      </c>
      <c r="AH22" s="31">
        <f t="shared" si="23"/>
        <v>0</v>
      </c>
      <c r="AI22" s="9"/>
      <c r="AJ22" s="42"/>
      <c r="AK22" s="259">
        <f>AE22*1/24</f>
        <v>0</v>
      </c>
      <c r="AL22" s="43"/>
      <c r="AM22" s="44"/>
      <c r="AN22" s="124"/>
      <c r="AO22" s="45">
        <f>IF(AE22&lt;&gt;0,"X",0)</f>
        <v>0</v>
      </c>
      <c r="AP22" s="44">
        <f>IF(AE22&lt;&gt;0,"XXX",0)</f>
        <v>0</v>
      </c>
      <c r="AQ22" s="44">
        <f>IF(AE22&lt;&gt;0,"XXX",0)</f>
        <v>0</v>
      </c>
      <c r="AR22" s="44">
        <f>IF(AE22&lt;&gt;0,"XXX",0)</f>
        <v>0</v>
      </c>
      <c r="AS22" s="46"/>
      <c r="AT22" s="137"/>
      <c r="AW22" s="31">
        <v>5947</v>
      </c>
      <c r="AX22" s="408">
        <v>0</v>
      </c>
      <c r="AY22" s="321">
        <f>IF($E$13="Ano",0,AX22)</f>
        <v>0</v>
      </c>
      <c r="AZ22" s="31">
        <f>AW22*AY22</f>
        <v>0</v>
      </c>
      <c r="BA22" s="329" t="str">
        <f t="shared" si="24"/>
        <v>02.3.61.1</v>
      </c>
      <c r="BB22" s="31">
        <f t="shared" si="25"/>
        <v>0</v>
      </c>
      <c r="BC22" s="9"/>
      <c r="BD22" s="42"/>
      <c r="BE22" s="259">
        <f>AY22*1/24</f>
        <v>0</v>
      </c>
      <c r="BF22" s="43"/>
      <c r="BG22" s="44"/>
      <c r="BH22" s="124"/>
      <c r="BI22" s="45">
        <f>IF(AY22&lt;&gt;0,"X",0)</f>
        <v>0</v>
      </c>
      <c r="BJ22" s="44">
        <f>IF(AY22&lt;&gt;0,"XXX",0)</f>
        <v>0</v>
      </c>
      <c r="BK22" s="44">
        <f>IF(AY22&lt;&gt;0,"XXX",0)</f>
        <v>0</v>
      </c>
      <c r="BL22" s="44">
        <f>IF(AY22&lt;&gt;0,"XXX",0)</f>
        <v>0</v>
      </c>
      <c r="BM22" s="46"/>
      <c r="BN22" s="137"/>
      <c r="BQ22" s="31">
        <v>5947</v>
      </c>
      <c r="BR22" s="408">
        <v>0</v>
      </c>
      <c r="BS22" s="321">
        <f>IF($E$13="Ano",0,BR22)</f>
        <v>0</v>
      </c>
      <c r="BT22" s="31">
        <f>BQ22*BS22</f>
        <v>0</v>
      </c>
      <c r="BU22" s="329" t="str">
        <f t="shared" si="26"/>
        <v>02.3.61.1</v>
      </c>
      <c r="BV22" s="31">
        <f t="shared" si="27"/>
        <v>0</v>
      </c>
      <c r="BW22" s="9"/>
      <c r="BX22" s="42"/>
      <c r="BY22" s="259">
        <f>BS22*1/24</f>
        <v>0</v>
      </c>
      <c r="BZ22" s="43"/>
      <c r="CA22" s="44"/>
      <c r="CB22" s="124"/>
      <c r="CC22" s="45">
        <f>IF(BS22&lt;&gt;0,"X",0)</f>
        <v>0</v>
      </c>
      <c r="CD22" s="44">
        <f>IF(BS22&lt;&gt;0,"XXX",0)</f>
        <v>0</v>
      </c>
      <c r="CE22" s="44">
        <f>IF(BS22&lt;&gt;0,"XXX",0)</f>
        <v>0</v>
      </c>
      <c r="CF22" s="44">
        <f>IF(BS22&lt;&gt;0,"XXX",0)</f>
        <v>0</v>
      </c>
      <c r="CG22" s="46"/>
      <c r="CH22" s="137"/>
      <c r="CK22" s="31">
        <v>5947</v>
      </c>
      <c r="CL22" s="408">
        <v>0</v>
      </c>
      <c r="CM22" s="321">
        <f>IF($E$13="Ano",0,CL22)</f>
        <v>0</v>
      </c>
      <c r="CN22" s="31">
        <f>CK22*CM22</f>
        <v>0</v>
      </c>
      <c r="CO22" s="329" t="str">
        <f t="shared" si="28"/>
        <v>02.3.61.1</v>
      </c>
      <c r="CP22" s="31">
        <f t="shared" si="29"/>
        <v>0</v>
      </c>
      <c r="CQ22" s="9"/>
      <c r="CR22" s="42"/>
      <c r="CS22" s="259">
        <f>CM22*1/24</f>
        <v>0</v>
      </c>
      <c r="CT22" s="43"/>
      <c r="CU22" s="44"/>
      <c r="CV22" s="124"/>
      <c r="CW22" s="45">
        <f>IF(CM22&lt;&gt;0,"X",0)</f>
        <v>0</v>
      </c>
      <c r="CX22" s="44">
        <f>IF(CM22&lt;&gt;0,"XXX",0)</f>
        <v>0</v>
      </c>
      <c r="CY22" s="44">
        <f>IF(CM22&lt;&gt;0,"XXX",0)</f>
        <v>0</v>
      </c>
      <c r="CZ22" s="44">
        <f>IF(CM22&lt;&gt;0,"XXX",0)</f>
        <v>0</v>
      </c>
      <c r="DA22" s="46"/>
      <c r="DB22" s="137"/>
      <c r="DE22" s="31">
        <v>5947</v>
      </c>
      <c r="DF22" s="408">
        <v>0</v>
      </c>
      <c r="DG22" s="321">
        <f>IF($E$13="Ano",0,DF22)</f>
        <v>0</v>
      </c>
      <c r="DH22" s="31">
        <f>DE22*DG22</f>
        <v>0</v>
      </c>
      <c r="DI22" s="329" t="str">
        <f t="shared" si="30"/>
        <v>02.3.61.1</v>
      </c>
      <c r="DJ22" s="31">
        <f t="shared" si="31"/>
        <v>0</v>
      </c>
      <c r="DK22" s="9"/>
      <c r="DL22" s="42"/>
      <c r="DM22" s="259">
        <f>DG22*1/24</f>
        <v>0</v>
      </c>
      <c r="DN22" s="43"/>
      <c r="DO22" s="44"/>
      <c r="DP22" s="124"/>
      <c r="DQ22" s="45">
        <f>IF(DG22&lt;&gt;0,"X",0)</f>
        <v>0</v>
      </c>
      <c r="DR22" s="44">
        <f>IF(DG22&lt;&gt;0,"XXX",0)</f>
        <v>0</v>
      </c>
      <c r="DS22" s="44">
        <f>IF(DG22&lt;&gt;0,"XXX",0)</f>
        <v>0</v>
      </c>
      <c r="DT22" s="44">
        <f>IF(DG22&lt;&gt;0,"XXX",0)</f>
        <v>0</v>
      </c>
      <c r="DU22" s="46"/>
      <c r="DV22" s="137"/>
      <c r="DY22" s="31">
        <v>5947</v>
      </c>
      <c r="DZ22" s="408">
        <v>0</v>
      </c>
      <c r="EA22" s="321">
        <f>IF($E$13="Ano",0,DZ22)</f>
        <v>0</v>
      </c>
      <c r="EB22" s="31">
        <f>DY22*EA22</f>
        <v>0</v>
      </c>
      <c r="EC22" s="329" t="str">
        <f t="shared" si="32"/>
        <v>02.3.61.1</v>
      </c>
      <c r="ED22" s="31">
        <f t="shared" si="33"/>
        <v>0</v>
      </c>
      <c r="EE22" s="9"/>
      <c r="EF22" s="42"/>
      <c r="EG22" s="259">
        <f>EA22*1/24</f>
        <v>0</v>
      </c>
      <c r="EH22" s="43"/>
      <c r="EI22" s="44"/>
      <c r="EJ22" s="124"/>
      <c r="EK22" s="45">
        <f>IF(EA22&lt;&gt;0,"X",0)</f>
        <v>0</v>
      </c>
      <c r="EL22" s="44">
        <f>IF(EA22&lt;&gt;0,"XXX",0)</f>
        <v>0</v>
      </c>
      <c r="EM22" s="44">
        <f>IF(EA22&lt;&gt;0,"XXX",0)</f>
        <v>0</v>
      </c>
      <c r="EN22" s="44">
        <f>IF(EA22&lt;&gt;0,"XXX",0)</f>
        <v>0</v>
      </c>
      <c r="EO22" s="46"/>
      <c r="EP22" s="137"/>
      <c r="ES22" s="31">
        <v>5947</v>
      </c>
      <c r="ET22" s="408">
        <v>0</v>
      </c>
      <c r="EU22" s="321">
        <f>IF($E$13="Ano",0,ET22)</f>
        <v>0</v>
      </c>
      <c r="EV22" s="31">
        <f>ES22*EU22</f>
        <v>0</v>
      </c>
      <c r="EW22" s="329" t="str">
        <f t="shared" si="34"/>
        <v>02.3.61.1</v>
      </c>
      <c r="EX22" s="31">
        <f t="shared" si="35"/>
        <v>0</v>
      </c>
      <c r="EY22" s="9"/>
      <c r="EZ22" s="42"/>
      <c r="FA22" s="259">
        <f>EU22*1/24</f>
        <v>0</v>
      </c>
      <c r="FB22" s="43"/>
      <c r="FC22" s="44"/>
      <c r="FD22" s="124"/>
      <c r="FE22" s="45">
        <f>IF(EU22&lt;&gt;0,"X",0)</f>
        <v>0</v>
      </c>
      <c r="FF22" s="44">
        <f>IF(EU22&lt;&gt;0,"XXX",0)</f>
        <v>0</v>
      </c>
      <c r="FG22" s="44">
        <f>IF(EU22&lt;&gt;0,"XXX",0)</f>
        <v>0</v>
      </c>
      <c r="FH22" s="44">
        <f>IF(EU22&lt;&gt;0,"XXX",0)</f>
        <v>0</v>
      </c>
      <c r="FI22" s="46"/>
      <c r="FJ22" s="137"/>
      <c r="FM22" s="31">
        <v>5947</v>
      </c>
      <c r="FN22" s="408">
        <v>0</v>
      </c>
      <c r="FO22" s="321">
        <f>IF($E$13="Ano",0,FN22)</f>
        <v>0</v>
      </c>
      <c r="FP22" s="31">
        <f>FM22*FO22</f>
        <v>0</v>
      </c>
      <c r="FQ22" s="329" t="str">
        <f t="shared" si="36"/>
        <v>02.3.61.1</v>
      </c>
      <c r="FR22" s="31">
        <f>FP22-EV22</f>
        <v>0</v>
      </c>
      <c r="FS22" s="9"/>
      <c r="FT22" s="42"/>
      <c r="FU22" s="259">
        <f>FO22*1/24</f>
        <v>0</v>
      </c>
      <c r="FV22" s="43"/>
      <c r="FW22" s="44"/>
      <c r="FX22" s="124"/>
      <c r="FY22" s="45">
        <f>IF(FO22&lt;&gt;0,"X",0)</f>
        <v>0</v>
      </c>
      <c r="FZ22" s="44">
        <f>IF(FO22&lt;&gt;0,"XXX",0)</f>
        <v>0</v>
      </c>
      <c r="GA22" s="44">
        <f>IF(FO22&lt;&gt;0,"XXX",0)</f>
        <v>0</v>
      </c>
      <c r="GB22" s="44">
        <f>IF(FO22&lt;&gt;0,"XXX",0)</f>
        <v>0</v>
      </c>
      <c r="GC22" s="46"/>
      <c r="GD22" s="137"/>
      <c r="GG22" s="31">
        <v>5947</v>
      </c>
      <c r="GH22" s="408">
        <v>0</v>
      </c>
      <c r="GI22" s="321">
        <f>IF($E$13="Ano",0,GH22)</f>
        <v>0</v>
      </c>
      <c r="GJ22" s="31">
        <f>GG22*GI22</f>
        <v>0</v>
      </c>
      <c r="GK22" s="329" t="str">
        <f t="shared" si="38"/>
        <v>02.3.61.1</v>
      </c>
      <c r="GL22" s="31">
        <f t="shared" si="39"/>
        <v>0</v>
      </c>
      <c r="GM22" s="9"/>
      <c r="GN22" s="42"/>
      <c r="GO22" s="259">
        <f>GI22*1/24</f>
        <v>0</v>
      </c>
      <c r="GP22" s="43"/>
      <c r="GQ22" s="44"/>
      <c r="GR22" s="124"/>
      <c r="GS22" s="45">
        <f>IF(GI22&lt;&gt;0,"X",0)</f>
        <v>0</v>
      </c>
      <c r="GT22" s="44">
        <f>IF(GI22&lt;&gt;0,"XXX",0)</f>
        <v>0</v>
      </c>
      <c r="GU22" s="44">
        <f>IF(GI22&lt;&gt;0,"XXX",0)</f>
        <v>0</v>
      </c>
      <c r="GV22" s="44">
        <f>IF(GI22&lt;&gt;0,"XXX",0)</f>
        <v>0</v>
      </c>
      <c r="GW22" s="46"/>
      <c r="GX22" s="137"/>
      <c r="HA22" s="31">
        <v>5947</v>
      </c>
      <c r="HB22" s="408">
        <v>0</v>
      </c>
      <c r="HC22" s="321">
        <f>IF($E$13="Ano",0,HB22)</f>
        <v>0</v>
      </c>
      <c r="HD22" s="31">
        <f>HA22*HC22</f>
        <v>0</v>
      </c>
      <c r="HE22" s="329" t="str">
        <f t="shared" si="40"/>
        <v>02.3.61.1</v>
      </c>
      <c r="HF22" s="31">
        <f>HD22-GJ22</f>
        <v>0</v>
      </c>
      <c r="HG22" s="9"/>
      <c r="HH22" s="42"/>
      <c r="HI22" s="259">
        <f>HC22*1/24</f>
        <v>0</v>
      </c>
      <c r="HJ22" s="43"/>
      <c r="HK22" s="44"/>
      <c r="HL22" s="124"/>
      <c r="HM22" s="45">
        <f>IF(HC22&lt;&gt;0,"X",0)</f>
        <v>0</v>
      </c>
      <c r="HN22" s="44">
        <f>IF(HC22&lt;&gt;0,"XXX",0)</f>
        <v>0</v>
      </c>
      <c r="HO22" s="44">
        <f>IF(HC22&lt;&gt;0,"XXX",0)</f>
        <v>0</v>
      </c>
      <c r="HP22" s="44">
        <f>IF(HC22&lt;&gt;0,"XXX",0)</f>
        <v>0</v>
      </c>
      <c r="HQ22" s="46"/>
      <c r="HR22" s="137"/>
    </row>
    <row r="23" spans="2:226" s="1" customFormat="1" ht="30" hidden="1" customHeight="1" x14ac:dyDescent="0.25">
      <c r="B23" s="26"/>
      <c r="C23" s="252"/>
      <c r="D23" s="28"/>
      <c r="E23" s="28"/>
      <c r="F23" s="28"/>
      <c r="G23" s="187"/>
      <c r="H23" s="188"/>
      <c r="I23" s="187"/>
      <c r="J23" s="189"/>
      <c r="K23" s="27"/>
      <c r="L23" s="2"/>
      <c r="M23" s="154"/>
      <c r="N23" s="31"/>
      <c r="O23" s="9"/>
      <c r="P23" s="42"/>
      <c r="Q23" s="259"/>
      <c r="R23" s="43"/>
      <c r="S23" s="44"/>
      <c r="T23" s="124"/>
      <c r="U23" s="45"/>
      <c r="V23" s="44"/>
      <c r="W23" s="44"/>
      <c r="X23" s="44"/>
      <c r="Y23" s="46"/>
      <c r="Z23" s="137"/>
      <c r="AC23" s="31"/>
      <c r="AD23" s="317"/>
      <c r="AE23" s="321"/>
      <c r="AF23" s="31"/>
      <c r="AG23" s="329">
        <f t="shared" si="22"/>
        <v>0</v>
      </c>
      <c r="AH23" s="31">
        <f t="shared" si="23"/>
        <v>0</v>
      </c>
      <c r="AI23" s="9"/>
      <c r="AJ23" s="42"/>
      <c r="AK23" s="259"/>
      <c r="AL23" s="43"/>
      <c r="AM23" s="44"/>
      <c r="AN23" s="124"/>
      <c r="AO23" s="45"/>
      <c r="AP23" s="44"/>
      <c r="AQ23" s="44"/>
      <c r="AR23" s="44"/>
      <c r="AS23" s="46"/>
      <c r="AT23" s="137"/>
      <c r="AW23" s="31"/>
      <c r="AX23" s="317"/>
      <c r="AY23" s="321"/>
      <c r="AZ23" s="31"/>
      <c r="BA23" s="329">
        <f t="shared" si="24"/>
        <v>0</v>
      </c>
      <c r="BB23" s="31">
        <f t="shared" si="25"/>
        <v>0</v>
      </c>
      <c r="BC23" s="9"/>
      <c r="BD23" s="42"/>
      <c r="BE23" s="259"/>
      <c r="BF23" s="43"/>
      <c r="BG23" s="44"/>
      <c r="BH23" s="124"/>
      <c r="BI23" s="45"/>
      <c r="BJ23" s="44"/>
      <c r="BK23" s="44"/>
      <c r="BL23" s="44"/>
      <c r="BM23" s="46"/>
      <c r="BN23" s="137"/>
      <c r="BQ23" s="31"/>
      <c r="BR23" s="317"/>
      <c r="BS23" s="321"/>
      <c r="BT23" s="31"/>
      <c r="BU23" s="329">
        <f t="shared" si="26"/>
        <v>0</v>
      </c>
      <c r="BV23" s="31">
        <f t="shared" si="27"/>
        <v>0</v>
      </c>
      <c r="BW23" s="9"/>
      <c r="BX23" s="42"/>
      <c r="BY23" s="259"/>
      <c r="BZ23" s="43"/>
      <c r="CA23" s="44"/>
      <c r="CB23" s="124"/>
      <c r="CC23" s="45"/>
      <c r="CD23" s="44"/>
      <c r="CE23" s="44"/>
      <c r="CF23" s="44"/>
      <c r="CG23" s="46"/>
      <c r="CH23" s="137"/>
      <c r="CK23" s="31"/>
      <c r="CL23" s="317"/>
      <c r="CM23" s="321"/>
      <c r="CN23" s="31"/>
      <c r="CO23" s="329">
        <f t="shared" si="28"/>
        <v>0</v>
      </c>
      <c r="CP23" s="31">
        <f t="shared" si="29"/>
        <v>0</v>
      </c>
      <c r="CQ23" s="9"/>
      <c r="CR23" s="42"/>
      <c r="CS23" s="259"/>
      <c r="CT23" s="43"/>
      <c r="CU23" s="44"/>
      <c r="CV23" s="124"/>
      <c r="CW23" s="45"/>
      <c r="CX23" s="44"/>
      <c r="CY23" s="44"/>
      <c r="CZ23" s="44"/>
      <c r="DA23" s="46"/>
      <c r="DB23" s="137"/>
      <c r="DE23" s="31"/>
      <c r="DF23" s="317"/>
      <c r="DG23" s="321"/>
      <c r="DH23" s="31"/>
      <c r="DI23" s="329">
        <f t="shared" si="30"/>
        <v>0</v>
      </c>
      <c r="DJ23" s="31">
        <f t="shared" si="31"/>
        <v>0</v>
      </c>
      <c r="DK23" s="9"/>
      <c r="DL23" s="42"/>
      <c r="DM23" s="259"/>
      <c r="DN23" s="43"/>
      <c r="DO23" s="44"/>
      <c r="DP23" s="124"/>
      <c r="DQ23" s="45"/>
      <c r="DR23" s="44"/>
      <c r="DS23" s="44"/>
      <c r="DT23" s="44"/>
      <c r="DU23" s="46"/>
      <c r="DV23" s="137"/>
      <c r="DY23" s="31"/>
      <c r="DZ23" s="317"/>
      <c r="EA23" s="321"/>
      <c r="EB23" s="31"/>
      <c r="EC23" s="329">
        <f t="shared" si="32"/>
        <v>0</v>
      </c>
      <c r="ED23" s="31">
        <f t="shared" si="33"/>
        <v>0</v>
      </c>
      <c r="EE23" s="9"/>
      <c r="EF23" s="42"/>
      <c r="EG23" s="259"/>
      <c r="EH23" s="43"/>
      <c r="EI23" s="44"/>
      <c r="EJ23" s="124"/>
      <c r="EK23" s="45"/>
      <c r="EL23" s="44"/>
      <c r="EM23" s="44"/>
      <c r="EN23" s="44"/>
      <c r="EO23" s="46"/>
      <c r="EP23" s="137"/>
      <c r="ES23" s="31"/>
      <c r="ET23" s="317"/>
      <c r="EU23" s="321"/>
      <c r="EV23" s="31"/>
      <c r="EW23" s="329">
        <f t="shared" si="34"/>
        <v>0</v>
      </c>
      <c r="EX23" s="31">
        <f t="shared" si="35"/>
        <v>0</v>
      </c>
      <c r="EY23" s="9"/>
      <c r="EZ23" s="42"/>
      <c r="FA23" s="259"/>
      <c r="FB23" s="43"/>
      <c r="FC23" s="44"/>
      <c r="FD23" s="124"/>
      <c r="FE23" s="45"/>
      <c r="FF23" s="44"/>
      <c r="FG23" s="44"/>
      <c r="FH23" s="44"/>
      <c r="FI23" s="46"/>
      <c r="FJ23" s="137"/>
      <c r="FM23" s="31"/>
      <c r="FN23" s="317"/>
      <c r="FO23" s="321"/>
      <c r="FP23" s="31"/>
      <c r="FQ23" s="329">
        <f t="shared" si="36"/>
        <v>0</v>
      </c>
      <c r="FR23" s="31">
        <f t="shared" si="37"/>
        <v>0</v>
      </c>
      <c r="FS23" s="9"/>
      <c r="FT23" s="42"/>
      <c r="FU23" s="259"/>
      <c r="FV23" s="43"/>
      <c r="FW23" s="44"/>
      <c r="FX23" s="124"/>
      <c r="FY23" s="45"/>
      <c r="FZ23" s="44"/>
      <c r="GA23" s="44"/>
      <c r="GB23" s="44"/>
      <c r="GC23" s="46"/>
      <c r="GD23" s="137"/>
      <c r="GG23" s="31"/>
      <c r="GH23" s="317"/>
      <c r="GI23" s="321"/>
      <c r="GJ23" s="31"/>
      <c r="GK23" s="329">
        <f t="shared" si="38"/>
        <v>0</v>
      </c>
      <c r="GL23" s="31">
        <f t="shared" si="39"/>
        <v>0</v>
      </c>
      <c r="GM23" s="9"/>
      <c r="GN23" s="42"/>
      <c r="GO23" s="259"/>
      <c r="GP23" s="43"/>
      <c r="GQ23" s="44"/>
      <c r="GR23" s="124"/>
      <c r="GS23" s="45"/>
      <c r="GT23" s="44"/>
      <c r="GU23" s="44"/>
      <c r="GV23" s="44"/>
      <c r="GW23" s="46"/>
      <c r="GX23" s="137"/>
      <c r="HA23" s="31"/>
      <c r="HB23" s="317"/>
      <c r="HC23" s="321"/>
      <c r="HD23" s="31"/>
      <c r="HE23" s="329">
        <f t="shared" si="40"/>
        <v>0</v>
      </c>
      <c r="HF23" s="31">
        <f t="shared" si="41"/>
        <v>0</v>
      </c>
      <c r="HG23" s="9"/>
      <c r="HH23" s="42"/>
      <c r="HI23" s="259"/>
      <c r="HJ23" s="43"/>
      <c r="HK23" s="44"/>
      <c r="HL23" s="124"/>
      <c r="HM23" s="45"/>
      <c r="HN23" s="44"/>
      <c r="HO23" s="44"/>
      <c r="HP23" s="44"/>
      <c r="HQ23" s="46"/>
      <c r="HR23" s="137"/>
    </row>
    <row r="24" spans="2:226" s="1" customFormat="1" ht="31.5" customHeight="1" x14ac:dyDescent="0.25">
      <c r="B24" s="26" t="s">
        <v>640</v>
      </c>
      <c r="C24" s="250">
        <v>3</v>
      </c>
      <c r="D24" s="638" t="s">
        <v>50</v>
      </c>
      <c r="E24" s="639"/>
      <c r="F24" s="639"/>
      <c r="G24" s="640"/>
      <c r="H24" s="641" t="s">
        <v>51</v>
      </c>
      <c r="I24" s="639"/>
      <c r="J24" s="639"/>
      <c r="K24" s="27">
        <v>3896</v>
      </c>
      <c r="L24" s="410">
        <v>0</v>
      </c>
      <c r="M24" s="154">
        <f>L24</f>
        <v>0</v>
      </c>
      <c r="N24" s="31">
        <f>K24*M24</f>
        <v>0</v>
      </c>
      <c r="O24" s="9"/>
      <c r="P24" s="42"/>
      <c r="Q24" s="259">
        <f>M24*1/120</f>
        <v>0</v>
      </c>
      <c r="R24" s="43"/>
      <c r="S24" s="44"/>
      <c r="T24" s="124"/>
      <c r="U24" s="45">
        <f>IF($M24&lt;&gt;0,"X",0)</f>
        <v>0</v>
      </c>
      <c r="V24" s="44">
        <f>IF($M24&lt;&gt;0,"XXX",0)</f>
        <v>0</v>
      </c>
      <c r="W24" s="44">
        <f>IF($M24&lt;&gt;0,"XXX",0)</f>
        <v>0</v>
      </c>
      <c r="X24" s="44">
        <f>IF($M24&lt;&gt;0,"XXX",0)</f>
        <v>0</v>
      </c>
      <c r="Y24" s="44"/>
      <c r="Z24" s="137"/>
      <c r="AC24" s="31">
        <v>3896</v>
      </c>
      <c r="AD24" s="408">
        <v>0</v>
      </c>
      <c r="AE24" s="321">
        <f>AD24</f>
        <v>0</v>
      </c>
      <c r="AF24" s="31">
        <f>AC24*AE24</f>
        <v>0</v>
      </c>
      <c r="AG24" s="329" t="str">
        <f t="shared" si="22"/>
        <v>02.3.61.1</v>
      </c>
      <c r="AH24" s="31">
        <f t="shared" si="23"/>
        <v>0</v>
      </c>
      <c r="AI24" s="9"/>
      <c r="AJ24" s="42"/>
      <c r="AK24" s="259">
        <f>AE24*1/120</f>
        <v>0</v>
      </c>
      <c r="AL24" s="43"/>
      <c r="AM24" s="44"/>
      <c r="AN24" s="124"/>
      <c r="AO24" s="45">
        <f>IF(AE24&lt;&gt;0,"X",0)</f>
        <v>0</v>
      </c>
      <c r="AP24" s="44">
        <f>IF(AE24&lt;&gt;0,"XXX",0)</f>
        <v>0</v>
      </c>
      <c r="AQ24" s="44">
        <f>IF(AE24&lt;&gt;0,"XXX",0)</f>
        <v>0</v>
      </c>
      <c r="AR24" s="44">
        <f>IF(AE24&lt;&gt;0,"XXX",0)</f>
        <v>0</v>
      </c>
      <c r="AS24" s="44"/>
      <c r="AT24" s="137"/>
      <c r="AW24" s="31">
        <v>3896</v>
      </c>
      <c r="AX24" s="408">
        <v>0</v>
      </c>
      <c r="AY24" s="321">
        <f>AX24</f>
        <v>0</v>
      </c>
      <c r="AZ24" s="31">
        <f>AW24*AY24</f>
        <v>0</v>
      </c>
      <c r="BA24" s="329" t="str">
        <f t="shared" si="24"/>
        <v>02.3.61.1</v>
      </c>
      <c r="BB24" s="31">
        <f t="shared" si="25"/>
        <v>0</v>
      </c>
      <c r="BC24" s="9"/>
      <c r="BD24" s="42"/>
      <c r="BE24" s="259">
        <f>AY24*1/120</f>
        <v>0</v>
      </c>
      <c r="BF24" s="43"/>
      <c r="BG24" s="44"/>
      <c r="BH24" s="124"/>
      <c r="BI24" s="45">
        <f>IF(AY24&lt;&gt;0,"X",0)</f>
        <v>0</v>
      </c>
      <c r="BJ24" s="44">
        <f>IF(AY24&lt;&gt;0,"XXX",0)</f>
        <v>0</v>
      </c>
      <c r="BK24" s="44">
        <f>IF(AY24&lt;&gt;0,"XXX",0)</f>
        <v>0</v>
      </c>
      <c r="BL24" s="44">
        <f>IF(AY24&lt;&gt;0,"XXX",0)</f>
        <v>0</v>
      </c>
      <c r="BM24" s="44"/>
      <c r="BN24" s="137"/>
      <c r="BQ24" s="31">
        <v>3896</v>
      </c>
      <c r="BR24" s="408">
        <v>0</v>
      </c>
      <c r="BS24" s="321">
        <f>BR24</f>
        <v>0</v>
      </c>
      <c r="BT24" s="31">
        <f>BQ24*BS24</f>
        <v>0</v>
      </c>
      <c r="BU24" s="329" t="str">
        <f t="shared" si="26"/>
        <v>02.3.61.1</v>
      </c>
      <c r="BV24" s="31">
        <f t="shared" si="27"/>
        <v>0</v>
      </c>
      <c r="BW24" s="9"/>
      <c r="BX24" s="42"/>
      <c r="BY24" s="259">
        <f>BS24*1/120</f>
        <v>0</v>
      </c>
      <c r="BZ24" s="43"/>
      <c r="CA24" s="44"/>
      <c r="CB24" s="124"/>
      <c r="CC24" s="45">
        <f>IF(BS24&lt;&gt;0,"X",0)</f>
        <v>0</v>
      </c>
      <c r="CD24" s="44">
        <f>IF(BS24&lt;&gt;0,"XXX",0)</f>
        <v>0</v>
      </c>
      <c r="CE24" s="44">
        <f>IF(BS24&lt;&gt;0,"XXX",0)</f>
        <v>0</v>
      </c>
      <c r="CF24" s="44">
        <f>IF(BS24&lt;&gt;0,"XXX",0)</f>
        <v>0</v>
      </c>
      <c r="CG24" s="44"/>
      <c r="CH24" s="137"/>
      <c r="CK24" s="31">
        <v>3896</v>
      </c>
      <c r="CL24" s="408">
        <v>0</v>
      </c>
      <c r="CM24" s="321">
        <f>CL24</f>
        <v>0</v>
      </c>
      <c r="CN24" s="31">
        <f>CK24*CM24</f>
        <v>0</v>
      </c>
      <c r="CO24" s="329" t="str">
        <f t="shared" si="28"/>
        <v>02.3.61.1</v>
      </c>
      <c r="CP24" s="31">
        <f t="shared" si="29"/>
        <v>0</v>
      </c>
      <c r="CQ24" s="9"/>
      <c r="CR24" s="42"/>
      <c r="CS24" s="259">
        <f>CM24*1/120</f>
        <v>0</v>
      </c>
      <c r="CT24" s="43"/>
      <c r="CU24" s="44"/>
      <c r="CV24" s="124"/>
      <c r="CW24" s="45">
        <f>IF(CM24&lt;&gt;0,"X",0)</f>
        <v>0</v>
      </c>
      <c r="CX24" s="44">
        <f>IF(CM24&lt;&gt;0,"XXX",0)</f>
        <v>0</v>
      </c>
      <c r="CY24" s="44">
        <f>IF(CM24&lt;&gt;0,"XXX",0)</f>
        <v>0</v>
      </c>
      <c r="CZ24" s="44">
        <f>IF(CM24&lt;&gt;0,"XXX",0)</f>
        <v>0</v>
      </c>
      <c r="DA24" s="44"/>
      <c r="DB24" s="137"/>
      <c r="DE24" s="31">
        <v>3896</v>
      </c>
      <c r="DF24" s="408">
        <v>0</v>
      </c>
      <c r="DG24" s="321">
        <f>DF24</f>
        <v>0</v>
      </c>
      <c r="DH24" s="31">
        <f>DE24*DG24</f>
        <v>0</v>
      </c>
      <c r="DI24" s="329" t="str">
        <f t="shared" si="30"/>
        <v>02.3.61.1</v>
      </c>
      <c r="DJ24" s="31">
        <f t="shared" si="31"/>
        <v>0</v>
      </c>
      <c r="DK24" s="9"/>
      <c r="DL24" s="42"/>
      <c r="DM24" s="259">
        <f>DG24*1/120</f>
        <v>0</v>
      </c>
      <c r="DN24" s="43"/>
      <c r="DO24" s="44"/>
      <c r="DP24" s="124"/>
      <c r="DQ24" s="45">
        <f>IF(DG24&lt;&gt;0,"X",0)</f>
        <v>0</v>
      </c>
      <c r="DR24" s="44">
        <f>IF(DG24&lt;&gt;0,"XXX",0)</f>
        <v>0</v>
      </c>
      <c r="DS24" s="44">
        <f>IF(DG24&lt;&gt;0,"XXX",0)</f>
        <v>0</v>
      </c>
      <c r="DT24" s="44">
        <f>IF(DG24&lt;&gt;0,"XXX",0)</f>
        <v>0</v>
      </c>
      <c r="DU24" s="44"/>
      <c r="DV24" s="137"/>
      <c r="DY24" s="31">
        <v>3896</v>
      </c>
      <c r="DZ24" s="408">
        <v>0</v>
      </c>
      <c r="EA24" s="321">
        <f>DZ24</f>
        <v>0</v>
      </c>
      <c r="EB24" s="31">
        <f>DY24*EA24</f>
        <v>0</v>
      </c>
      <c r="EC24" s="329" t="str">
        <f t="shared" si="32"/>
        <v>02.3.61.1</v>
      </c>
      <c r="ED24" s="31">
        <f t="shared" si="33"/>
        <v>0</v>
      </c>
      <c r="EE24" s="9"/>
      <c r="EF24" s="42"/>
      <c r="EG24" s="259">
        <f>EA24*1/120</f>
        <v>0</v>
      </c>
      <c r="EH24" s="43"/>
      <c r="EI24" s="44"/>
      <c r="EJ24" s="124"/>
      <c r="EK24" s="45">
        <f>IF(EA24&lt;&gt;0,"X",0)</f>
        <v>0</v>
      </c>
      <c r="EL24" s="44">
        <f>IF(EA24&lt;&gt;0,"XXX",0)</f>
        <v>0</v>
      </c>
      <c r="EM24" s="44">
        <f>IF(EA24&lt;&gt;0,"XXX",0)</f>
        <v>0</v>
      </c>
      <c r="EN24" s="44">
        <f>IF(EA24&lt;&gt;0,"XXX",0)</f>
        <v>0</v>
      </c>
      <c r="EO24" s="44"/>
      <c r="EP24" s="137"/>
      <c r="ES24" s="31">
        <v>3896</v>
      </c>
      <c r="ET24" s="408">
        <v>0</v>
      </c>
      <c r="EU24" s="321">
        <f>ET24</f>
        <v>0</v>
      </c>
      <c r="EV24" s="31">
        <f>ES24*EU24</f>
        <v>0</v>
      </c>
      <c r="EW24" s="329" t="str">
        <f t="shared" si="34"/>
        <v>02.3.61.1</v>
      </c>
      <c r="EX24" s="31">
        <f t="shared" si="35"/>
        <v>0</v>
      </c>
      <c r="EY24" s="9"/>
      <c r="EZ24" s="42"/>
      <c r="FA24" s="259">
        <f>EU24*1/120</f>
        <v>0</v>
      </c>
      <c r="FB24" s="43"/>
      <c r="FC24" s="44"/>
      <c r="FD24" s="124"/>
      <c r="FE24" s="45">
        <f>IF(EU24&lt;&gt;0,"X",0)</f>
        <v>0</v>
      </c>
      <c r="FF24" s="44">
        <f>IF(EU24&lt;&gt;0,"XXX",0)</f>
        <v>0</v>
      </c>
      <c r="FG24" s="44">
        <f>IF(EU24&lt;&gt;0,"XXX",0)</f>
        <v>0</v>
      </c>
      <c r="FH24" s="44">
        <f>IF(EU24&lt;&gt;0,"XXX",0)</f>
        <v>0</v>
      </c>
      <c r="FI24" s="44"/>
      <c r="FJ24" s="137"/>
      <c r="FM24" s="31">
        <v>3896</v>
      </c>
      <c r="FN24" s="408">
        <v>0</v>
      </c>
      <c r="FO24" s="321">
        <f>FN24</f>
        <v>0</v>
      </c>
      <c r="FP24" s="31">
        <f>FM24*FO24</f>
        <v>0</v>
      </c>
      <c r="FQ24" s="329" t="str">
        <f t="shared" si="36"/>
        <v>02.3.61.1</v>
      </c>
      <c r="FR24" s="31">
        <f t="shared" si="37"/>
        <v>0</v>
      </c>
      <c r="FS24" s="9"/>
      <c r="FT24" s="42"/>
      <c r="FU24" s="259">
        <f>FO24*1/120</f>
        <v>0</v>
      </c>
      <c r="FV24" s="43"/>
      <c r="FW24" s="44"/>
      <c r="FX24" s="124"/>
      <c r="FY24" s="45">
        <f>IF(FO24&lt;&gt;0,"X",0)</f>
        <v>0</v>
      </c>
      <c r="FZ24" s="44">
        <f>IF(FO24&lt;&gt;0,"XXX",0)</f>
        <v>0</v>
      </c>
      <c r="GA24" s="44">
        <f>IF(FO24&lt;&gt;0,"XXX",0)</f>
        <v>0</v>
      </c>
      <c r="GB24" s="44">
        <f>IF(FO24&lt;&gt;0,"XXX",0)</f>
        <v>0</v>
      </c>
      <c r="GC24" s="44"/>
      <c r="GD24" s="137"/>
      <c r="GG24" s="31">
        <v>3896</v>
      </c>
      <c r="GH24" s="408">
        <v>0</v>
      </c>
      <c r="GI24" s="321">
        <f>GH24</f>
        <v>0</v>
      </c>
      <c r="GJ24" s="31">
        <f>GG24*GI24</f>
        <v>0</v>
      </c>
      <c r="GK24" s="329" t="str">
        <f t="shared" si="38"/>
        <v>02.3.61.1</v>
      </c>
      <c r="GL24" s="31">
        <f>GJ24-FP24</f>
        <v>0</v>
      </c>
      <c r="GM24" s="9"/>
      <c r="GN24" s="42"/>
      <c r="GO24" s="259">
        <f>GI24*1/120</f>
        <v>0</v>
      </c>
      <c r="GP24" s="43"/>
      <c r="GQ24" s="44"/>
      <c r="GR24" s="124"/>
      <c r="GS24" s="45">
        <f>IF(GI24&lt;&gt;0,"X",0)</f>
        <v>0</v>
      </c>
      <c r="GT24" s="44">
        <f>IF(GI24&lt;&gt;0,"XXX",0)</f>
        <v>0</v>
      </c>
      <c r="GU24" s="44">
        <f>IF(GI24&lt;&gt;0,"XXX",0)</f>
        <v>0</v>
      </c>
      <c r="GV24" s="44">
        <f>IF(GI24&lt;&gt;0,"XXX",0)</f>
        <v>0</v>
      </c>
      <c r="GW24" s="44"/>
      <c r="GX24" s="137"/>
      <c r="HA24" s="31">
        <v>3896</v>
      </c>
      <c r="HB24" s="408">
        <v>0</v>
      </c>
      <c r="HC24" s="321">
        <f>HB24</f>
        <v>0</v>
      </c>
      <c r="HD24" s="31">
        <f>HA24*HC24</f>
        <v>0</v>
      </c>
      <c r="HE24" s="329" t="str">
        <f t="shared" si="40"/>
        <v>02.3.61.1</v>
      </c>
      <c r="HF24" s="31">
        <f t="shared" si="41"/>
        <v>0</v>
      </c>
      <c r="HG24" s="9"/>
      <c r="HH24" s="42"/>
      <c r="HI24" s="259">
        <f>HC24*1/120</f>
        <v>0</v>
      </c>
      <c r="HJ24" s="43"/>
      <c r="HK24" s="44"/>
      <c r="HL24" s="124"/>
      <c r="HM24" s="45">
        <f>IF(HC24&lt;&gt;0,"X",0)</f>
        <v>0</v>
      </c>
      <c r="HN24" s="44">
        <f>IF(HC24&lt;&gt;0,"XXX",0)</f>
        <v>0</v>
      </c>
      <c r="HO24" s="44">
        <f>IF(HC24&lt;&gt;0,"XXX",0)</f>
        <v>0</v>
      </c>
      <c r="HP24" s="44">
        <f>IF(HC24&lt;&gt;0,"XXX",0)</f>
        <v>0</v>
      </c>
      <c r="HQ24" s="44"/>
      <c r="HR24" s="137"/>
    </row>
    <row r="25" spans="2:226" s="1" customFormat="1" ht="31.5" hidden="1" customHeight="1" x14ac:dyDescent="0.25">
      <c r="B25" s="26"/>
      <c r="C25" s="28"/>
      <c r="D25" s="28"/>
      <c r="E25" s="28"/>
      <c r="F25" s="28"/>
      <c r="G25" s="187"/>
      <c r="H25" s="188"/>
      <c r="I25" s="187"/>
      <c r="J25" s="189"/>
      <c r="K25" s="27"/>
      <c r="L25" s="2"/>
      <c r="M25" s="154"/>
      <c r="N25" s="31"/>
      <c r="O25" s="9"/>
      <c r="P25" s="42"/>
      <c r="Q25" s="43"/>
      <c r="R25" s="43"/>
      <c r="S25" s="44"/>
      <c r="T25" s="124"/>
      <c r="U25" s="45"/>
      <c r="V25" s="44"/>
      <c r="W25" s="44"/>
      <c r="X25" s="44"/>
      <c r="Y25" s="44"/>
      <c r="Z25" s="137"/>
      <c r="AC25" s="31"/>
      <c r="AD25" s="317"/>
      <c r="AE25" s="321"/>
      <c r="AF25" s="31"/>
      <c r="AG25" s="329">
        <f t="shared" si="22"/>
        <v>0</v>
      </c>
      <c r="AH25" s="31">
        <f t="shared" si="23"/>
        <v>0</v>
      </c>
      <c r="AI25" s="9"/>
      <c r="AJ25" s="42"/>
      <c r="AK25" s="43"/>
      <c r="AL25" s="43"/>
      <c r="AM25" s="44"/>
      <c r="AN25" s="124"/>
      <c r="AO25" s="45"/>
      <c r="AP25" s="44"/>
      <c r="AQ25" s="44"/>
      <c r="AR25" s="44"/>
      <c r="AS25" s="44"/>
      <c r="AT25" s="137"/>
      <c r="AW25" s="31"/>
      <c r="AX25" s="317"/>
      <c r="AY25" s="321"/>
      <c r="AZ25" s="31"/>
      <c r="BA25" s="329">
        <f t="shared" si="24"/>
        <v>0</v>
      </c>
      <c r="BB25" s="31">
        <f t="shared" si="25"/>
        <v>0</v>
      </c>
      <c r="BC25" s="9"/>
      <c r="BD25" s="42"/>
      <c r="BE25" s="43"/>
      <c r="BF25" s="43"/>
      <c r="BG25" s="44"/>
      <c r="BH25" s="124"/>
      <c r="BI25" s="45"/>
      <c r="BJ25" s="44"/>
      <c r="BK25" s="44"/>
      <c r="BL25" s="44"/>
      <c r="BM25" s="44"/>
      <c r="BN25" s="137"/>
      <c r="BQ25" s="31"/>
      <c r="BR25" s="317"/>
      <c r="BS25" s="321"/>
      <c r="BT25" s="31"/>
      <c r="BU25" s="329">
        <f t="shared" si="26"/>
        <v>0</v>
      </c>
      <c r="BV25" s="31">
        <f t="shared" si="27"/>
        <v>0</v>
      </c>
      <c r="BW25" s="9"/>
      <c r="BX25" s="42"/>
      <c r="BY25" s="43"/>
      <c r="BZ25" s="43"/>
      <c r="CA25" s="44"/>
      <c r="CB25" s="124"/>
      <c r="CC25" s="45"/>
      <c r="CD25" s="44"/>
      <c r="CE25" s="44"/>
      <c r="CF25" s="44"/>
      <c r="CG25" s="44"/>
      <c r="CH25" s="137"/>
      <c r="CK25" s="31"/>
      <c r="CL25" s="317"/>
      <c r="CM25" s="321"/>
      <c r="CN25" s="31"/>
      <c r="CO25" s="329">
        <f t="shared" si="28"/>
        <v>0</v>
      </c>
      <c r="CP25" s="31">
        <f t="shared" si="29"/>
        <v>0</v>
      </c>
      <c r="CQ25" s="9"/>
      <c r="CR25" s="42"/>
      <c r="CS25" s="43"/>
      <c r="CT25" s="43"/>
      <c r="CU25" s="44"/>
      <c r="CV25" s="124"/>
      <c r="CW25" s="45"/>
      <c r="CX25" s="44"/>
      <c r="CY25" s="44"/>
      <c r="CZ25" s="44"/>
      <c r="DA25" s="44"/>
      <c r="DB25" s="137"/>
      <c r="DE25" s="31"/>
      <c r="DF25" s="317"/>
      <c r="DG25" s="321"/>
      <c r="DH25" s="31"/>
      <c r="DI25" s="329">
        <f t="shared" si="30"/>
        <v>0</v>
      </c>
      <c r="DJ25" s="31">
        <f t="shared" si="31"/>
        <v>0</v>
      </c>
      <c r="DK25" s="9"/>
      <c r="DL25" s="42"/>
      <c r="DM25" s="43"/>
      <c r="DN25" s="43"/>
      <c r="DO25" s="44"/>
      <c r="DP25" s="124"/>
      <c r="DQ25" s="45"/>
      <c r="DR25" s="44"/>
      <c r="DS25" s="44"/>
      <c r="DT25" s="44"/>
      <c r="DU25" s="44"/>
      <c r="DV25" s="137"/>
      <c r="DY25" s="31"/>
      <c r="DZ25" s="317"/>
      <c r="EA25" s="321"/>
      <c r="EB25" s="31"/>
      <c r="EC25" s="329">
        <f t="shared" si="32"/>
        <v>0</v>
      </c>
      <c r="ED25" s="31">
        <f t="shared" si="33"/>
        <v>0</v>
      </c>
      <c r="EE25" s="9"/>
      <c r="EF25" s="42"/>
      <c r="EG25" s="43"/>
      <c r="EH25" s="43"/>
      <c r="EI25" s="44"/>
      <c r="EJ25" s="124"/>
      <c r="EK25" s="45"/>
      <c r="EL25" s="44"/>
      <c r="EM25" s="44"/>
      <c r="EN25" s="44"/>
      <c r="EO25" s="44"/>
      <c r="EP25" s="137"/>
      <c r="ES25" s="31"/>
      <c r="ET25" s="317"/>
      <c r="EU25" s="321"/>
      <c r="EV25" s="31"/>
      <c r="EW25" s="329">
        <f t="shared" si="34"/>
        <v>0</v>
      </c>
      <c r="EX25" s="31">
        <f t="shared" si="35"/>
        <v>0</v>
      </c>
      <c r="EY25" s="9"/>
      <c r="EZ25" s="42"/>
      <c r="FA25" s="43"/>
      <c r="FB25" s="43"/>
      <c r="FC25" s="44"/>
      <c r="FD25" s="124"/>
      <c r="FE25" s="45"/>
      <c r="FF25" s="44"/>
      <c r="FG25" s="44"/>
      <c r="FH25" s="44"/>
      <c r="FI25" s="44"/>
      <c r="FJ25" s="137"/>
      <c r="FM25" s="31"/>
      <c r="FN25" s="317"/>
      <c r="FO25" s="321"/>
      <c r="FP25" s="31"/>
      <c r="FQ25" s="329">
        <f t="shared" si="36"/>
        <v>0</v>
      </c>
      <c r="FR25" s="31">
        <f t="shared" si="37"/>
        <v>0</v>
      </c>
      <c r="FS25" s="9"/>
      <c r="FT25" s="42"/>
      <c r="FU25" s="43"/>
      <c r="FV25" s="43"/>
      <c r="FW25" s="44"/>
      <c r="FX25" s="124"/>
      <c r="FY25" s="45"/>
      <c r="FZ25" s="44"/>
      <c r="GA25" s="44"/>
      <c r="GB25" s="44"/>
      <c r="GC25" s="44"/>
      <c r="GD25" s="137"/>
      <c r="GG25" s="31"/>
      <c r="GH25" s="317"/>
      <c r="GI25" s="321"/>
      <c r="GJ25" s="31"/>
      <c r="GK25" s="329">
        <f t="shared" si="38"/>
        <v>0</v>
      </c>
      <c r="GL25" s="31">
        <f t="shared" si="39"/>
        <v>0</v>
      </c>
      <c r="GM25" s="9"/>
      <c r="GN25" s="42"/>
      <c r="GO25" s="43"/>
      <c r="GP25" s="43"/>
      <c r="GQ25" s="44"/>
      <c r="GR25" s="124"/>
      <c r="GS25" s="45"/>
      <c r="GT25" s="44"/>
      <c r="GU25" s="44"/>
      <c r="GV25" s="44"/>
      <c r="GW25" s="44"/>
      <c r="GX25" s="137"/>
      <c r="HA25" s="31"/>
      <c r="HB25" s="317"/>
      <c r="HC25" s="321"/>
      <c r="HD25" s="31"/>
      <c r="HE25" s="329">
        <f t="shared" si="40"/>
        <v>0</v>
      </c>
      <c r="HF25" s="31">
        <f t="shared" si="41"/>
        <v>0</v>
      </c>
      <c r="HG25" s="9"/>
      <c r="HH25" s="42"/>
      <c r="HI25" s="43"/>
      <c r="HJ25" s="43"/>
      <c r="HK25" s="44"/>
      <c r="HL25" s="124"/>
      <c r="HM25" s="45"/>
      <c r="HN25" s="44"/>
      <c r="HO25" s="44"/>
      <c r="HP25" s="44"/>
      <c r="HQ25" s="44"/>
      <c r="HR25" s="137"/>
    </row>
    <row r="26" spans="2:226" s="1" customFormat="1" ht="31.5" customHeight="1" x14ac:dyDescent="0.25">
      <c r="B26" s="26" t="s">
        <v>641</v>
      </c>
      <c r="C26" s="401">
        <v>2</v>
      </c>
      <c r="D26" s="638" t="s">
        <v>62</v>
      </c>
      <c r="E26" s="639"/>
      <c r="F26" s="639"/>
      <c r="G26" s="640"/>
      <c r="H26" s="641" t="s">
        <v>665</v>
      </c>
      <c r="I26" s="639"/>
      <c r="J26" s="639"/>
      <c r="K26" s="27">
        <v>5290</v>
      </c>
      <c r="L26" s="410">
        <v>0</v>
      </c>
      <c r="M26" s="154">
        <f>L26</f>
        <v>0</v>
      </c>
      <c r="N26" s="31">
        <f>K26*M26</f>
        <v>0</v>
      </c>
      <c r="O26" s="9"/>
      <c r="P26" s="42">
        <f>2*M26</f>
        <v>0</v>
      </c>
      <c r="Q26" s="43"/>
      <c r="R26" s="43"/>
      <c r="S26" s="44"/>
      <c r="T26" s="124"/>
      <c r="U26" s="45"/>
      <c r="V26" s="44"/>
      <c r="W26" s="44"/>
      <c r="X26" s="44"/>
      <c r="Y26" s="44">
        <v>0</v>
      </c>
      <c r="Z26" s="137">
        <v>0</v>
      </c>
      <c r="AC26" s="31">
        <v>5290</v>
      </c>
      <c r="AD26" s="408">
        <v>0</v>
      </c>
      <c r="AE26" s="321">
        <f>AD26</f>
        <v>0</v>
      </c>
      <c r="AF26" s="31">
        <f>AC26*AE26</f>
        <v>0</v>
      </c>
      <c r="AG26" s="329" t="str">
        <f t="shared" si="22"/>
        <v>02.3.62.1</v>
      </c>
      <c r="AH26" s="31">
        <f t="shared" si="23"/>
        <v>0</v>
      </c>
      <c r="AI26" s="9"/>
      <c r="AJ26" s="42">
        <f>2*AE26</f>
        <v>0</v>
      </c>
      <c r="AK26" s="43"/>
      <c r="AL26" s="43"/>
      <c r="AM26" s="44"/>
      <c r="AN26" s="124"/>
      <c r="AO26" s="45"/>
      <c r="AP26" s="44"/>
      <c r="AQ26" s="44"/>
      <c r="AR26" s="44"/>
      <c r="AS26" s="44">
        <v>0</v>
      </c>
      <c r="AT26" s="137">
        <v>0</v>
      </c>
      <c r="AW26" s="31">
        <v>5290</v>
      </c>
      <c r="AX26" s="408">
        <v>0</v>
      </c>
      <c r="AY26" s="321">
        <f>AX26</f>
        <v>0</v>
      </c>
      <c r="AZ26" s="31">
        <f>AW26*AY26</f>
        <v>0</v>
      </c>
      <c r="BA26" s="329" t="str">
        <f t="shared" si="24"/>
        <v>02.3.62.1</v>
      </c>
      <c r="BB26" s="31">
        <f t="shared" si="25"/>
        <v>0</v>
      </c>
      <c r="BC26" s="9"/>
      <c r="BD26" s="42">
        <f>2*AY26</f>
        <v>0</v>
      </c>
      <c r="BE26" s="43"/>
      <c r="BF26" s="43"/>
      <c r="BG26" s="44"/>
      <c r="BH26" s="124"/>
      <c r="BI26" s="45"/>
      <c r="BJ26" s="44"/>
      <c r="BK26" s="44"/>
      <c r="BL26" s="44"/>
      <c r="BM26" s="44">
        <v>0</v>
      </c>
      <c r="BN26" s="137">
        <v>0</v>
      </c>
      <c r="BQ26" s="31">
        <v>5290</v>
      </c>
      <c r="BR26" s="408">
        <v>0</v>
      </c>
      <c r="BS26" s="321">
        <f>BR26</f>
        <v>0</v>
      </c>
      <c r="BT26" s="31">
        <f>BQ26*BS26</f>
        <v>0</v>
      </c>
      <c r="BU26" s="329" t="str">
        <f t="shared" si="26"/>
        <v>02.3.62.1</v>
      </c>
      <c r="BV26" s="31">
        <f t="shared" si="27"/>
        <v>0</v>
      </c>
      <c r="BW26" s="9"/>
      <c r="BX26" s="42">
        <f>2*BS26</f>
        <v>0</v>
      </c>
      <c r="BY26" s="43"/>
      <c r="BZ26" s="43"/>
      <c r="CA26" s="44"/>
      <c r="CB26" s="124"/>
      <c r="CC26" s="45"/>
      <c r="CD26" s="44"/>
      <c r="CE26" s="44"/>
      <c r="CF26" s="44"/>
      <c r="CG26" s="44">
        <v>0</v>
      </c>
      <c r="CH26" s="137">
        <v>0</v>
      </c>
      <c r="CK26" s="31">
        <v>5290</v>
      </c>
      <c r="CL26" s="408">
        <v>0</v>
      </c>
      <c r="CM26" s="321">
        <f>CL26</f>
        <v>0</v>
      </c>
      <c r="CN26" s="31">
        <f>CK26*CM26</f>
        <v>0</v>
      </c>
      <c r="CO26" s="329" t="str">
        <f t="shared" si="28"/>
        <v>02.3.62.1</v>
      </c>
      <c r="CP26" s="31">
        <f t="shared" si="29"/>
        <v>0</v>
      </c>
      <c r="CQ26" s="9"/>
      <c r="CR26" s="42">
        <f>2*CM26</f>
        <v>0</v>
      </c>
      <c r="CS26" s="43"/>
      <c r="CT26" s="43"/>
      <c r="CU26" s="44"/>
      <c r="CV26" s="124"/>
      <c r="CW26" s="45"/>
      <c r="CX26" s="44"/>
      <c r="CY26" s="44"/>
      <c r="CZ26" s="44"/>
      <c r="DA26" s="44">
        <v>0</v>
      </c>
      <c r="DB26" s="137">
        <v>0</v>
      </c>
      <c r="DE26" s="31">
        <v>5290</v>
      </c>
      <c r="DF26" s="408">
        <v>0</v>
      </c>
      <c r="DG26" s="321">
        <f>DF26</f>
        <v>0</v>
      </c>
      <c r="DH26" s="31">
        <f>DE26*DG26</f>
        <v>0</v>
      </c>
      <c r="DI26" s="329" t="str">
        <f t="shared" si="30"/>
        <v>02.3.62.1</v>
      </c>
      <c r="DJ26" s="31">
        <f t="shared" si="31"/>
        <v>0</v>
      </c>
      <c r="DK26" s="9"/>
      <c r="DL26" s="42">
        <f>2*DG26</f>
        <v>0</v>
      </c>
      <c r="DM26" s="43"/>
      <c r="DN26" s="43"/>
      <c r="DO26" s="44"/>
      <c r="DP26" s="124"/>
      <c r="DQ26" s="45"/>
      <c r="DR26" s="44"/>
      <c r="DS26" s="44"/>
      <c r="DT26" s="44"/>
      <c r="DU26" s="44">
        <v>0</v>
      </c>
      <c r="DV26" s="137">
        <v>0</v>
      </c>
      <c r="DY26" s="31">
        <v>5290</v>
      </c>
      <c r="DZ26" s="408">
        <v>0</v>
      </c>
      <c r="EA26" s="321">
        <f>DZ26</f>
        <v>0</v>
      </c>
      <c r="EB26" s="31">
        <f>DY26*EA26</f>
        <v>0</v>
      </c>
      <c r="EC26" s="329" t="str">
        <f t="shared" si="32"/>
        <v>02.3.62.1</v>
      </c>
      <c r="ED26" s="31">
        <f t="shared" si="33"/>
        <v>0</v>
      </c>
      <c r="EE26" s="9"/>
      <c r="EF26" s="42">
        <f>2*EA26</f>
        <v>0</v>
      </c>
      <c r="EG26" s="43"/>
      <c r="EH26" s="43"/>
      <c r="EI26" s="44"/>
      <c r="EJ26" s="124"/>
      <c r="EK26" s="45"/>
      <c r="EL26" s="44"/>
      <c r="EM26" s="44"/>
      <c r="EN26" s="44"/>
      <c r="EO26" s="44">
        <v>0</v>
      </c>
      <c r="EP26" s="137">
        <v>0</v>
      </c>
      <c r="ES26" s="31">
        <v>5290</v>
      </c>
      <c r="ET26" s="408">
        <v>0</v>
      </c>
      <c r="EU26" s="321">
        <f>ET26</f>
        <v>0</v>
      </c>
      <c r="EV26" s="31">
        <f>ES26*EU26</f>
        <v>0</v>
      </c>
      <c r="EW26" s="329" t="str">
        <f t="shared" si="34"/>
        <v>02.3.62.1</v>
      </c>
      <c r="EX26" s="31">
        <f>EV26-EB26</f>
        <v>0</v>
      </c>
      <c r="EY26" s="9"/>
      <c r="EZ26" s="42">
        <f>2*EU26</f>
        <v>0</v>
      </c>
      <c r="FA26" s="43"/>
      <c r="FB26" s="43"/>
      <c r="FC26" s="44"/>
      <c r="FD26" s="124"/>
      <c r="FE26" s="45"/>
      <c r="FF26" s="44"/>
      <c r="FG26" s="44"/>
      <c r="FH26" s="44"/>
      <c r="FI26" s="44">
        <v>0</v>
      </c>
      <c r="FJ26" s="137">
        <v>0</v>
      </c>
      <c r="FM26" s="31">
        <v>5290</v>
      </c>
      <c r="FN26" s="408">
        <v>0</v>
      </c>
      <c r="FO26" s="321">
        <f>FN26</f>
        <v>0</v>
      </c>
      <c r="FP26" s="31">
        <f>FM26*FO26</f>
        <v>0</v>
      </c>
      <c r="FQ26" s="329" t="str">
        <f t="shared" si="36"/>
        <v>02.3.62.1</v>
      </c>
      <c r="FR26" s="31">
        <f t="shared" si="37"/>
        <v>0</v>
      </c>
      <c r="FS26" s="9"/>
      <c r="FT26" s="42">
        <f>2*FO26</f>
        <v>0</v>
      </c>
      <c r="FU26" s="43"/>
      <c r="FV26" s="43"/>
      <c r="FW26" s="44"/>
      <c r="FX26" s="124"/>
      <c r="FY26" s="45"/>
      <c r="FZ26" s="44"/>
      <c r="GA26" s="44"/>
      <c r="GB26" s="44"/>
      <c r="GC26" s="44">
        <v>0</v>
      </c>
      <c r="GD26" s="137">
        <v>0</v>
      </c>
      <c r="GG26" s="31">
        <v>5290</v>
      </c>
      <c r="GH26" s="408">
        <v>0</v>
      </c>
      <c r="GI26" s="321">
        <f>GH26</f>
        <v>0</v>
      </c>
      <c r="GJ26" s="31">
        <f>GG26*GI26</f>
        <v>0</v>
      </c>
      <c r="GK26" s="329" t="str">
        <f t="shared" si="38"/>
        <v>02.3.62.1</v>
      </c>
      <c r="GL26" s="31">
        <f>GJ26-FP26</f>
        <v>0</v>
      </c>
      <c r="GM26" s="9"/>
      <c r="GN26" s="42">
        <f>2*GI26</f>
        <v>0</v>
      </c>
      <c r="GO26" s="43"/>
      <c r="GP26" s="43"/>
      <c r="GQ26" s="44"/>
      <c r="GR26" s="124"/>
      <c r="GS26" s="45"/>
      <c r="GT26" s="44"/>
      <c r="GU26" s="44"/>
      <c r="GV26" s="44"/>
      <c r="GW26" s="44">
        <v>0</v>
      </c>
      <c r="GX26" s="137">
        <v>0</v>
      </c>
      <c r="HA26" s="31">
        <v>5290</v>
      </c>
      <c r="HB26" s="408">
        <v>0</v>
      </c>
      <c r="HC26" s="321">
        <f>HB26</f>
        <v>0</v>
      </c>
      <c r="HD26" s="31">
        <f>HA26*HC26</f>
        <v>0</v>
      </c>
      <c r="HE26" s="329" t="str">
        <f t="shared" si="40"/>
        <v>02.3.62.1</v>
      </c>
      <c r="HF26" s="31">
        <f t="shared" si="41"/>
        <v>0</v>
      </c>
      <c r="HG26" s="9"/>
      <c r="HH26" s="42">
        <f>2*HC26</f>
        <v>0</v>
      </c>
      <c r="HI26" s="43"/>
      <c r="HJ26" s="43"/>
      <c r="HK26" s="44"/>
      <c r="HL26" s="124"/>
      <c r="HM26" s="45"/>
      <c r="HN26" s="44"/>
      <c r="HO26" s="44"/>
      <c r="HP26" s="44"/>
      <c r="HQ26" s="44">
        <v>0</v>
      </c>
      <c r="HR26" s="137">
        <v>0</v>
      </c>
    </row>
    <row r="27" spans="2:226" s="1" customFormat="1" ht="30" hidden="1" customHeight="1" x14ac:dyDescent="0.25">
      <c r="B27" s="26"/>
      <c r="C27" s="28"/>
      <c r="D27" s="28"/>
      <c r="E27" s="28"/>
      <c r="F27" s="28"/>
      <c r="G27" s="187"/>
      <c r="H27" s="188"/>
      <c r="I27" s="187"/>
      <c r="J27" s="189"/>
      <c r="K27" s="27"/>
      <c r="L27" s="2"/>
      <c r="M27" s="154"/>
      <c r="N27" s="31"/>
      <c r="O27" s="9"/>
      <c r="P27" s="42"/>
      <c r="Q27" s="43"/>
      <c r="R27" s="43"/>
      <c r="S27" s="44"/>
      <c r="T27" s="124"/>
      <c r="U27" s="45"/>
      <c r="V27" s="44"/>
      <c r="W27" s="44"/>
      <c r="X27" s="44"/>
      <c r="Y27" s="44"/>
      <c r="Z27" s="137"/>
      <c r="AC27" s="31"/>
      <c r="AD27" s="317"/>
      <c r="AE27" s="321"/>
      <c r="AF27" s="31"/>
      <c r="AG27" s="329">
        <f t="shared" si="22"/>
        <v>0</v>
      </c>
      <c r="AH27" s="31">
        <f t="shared" si="23"/>
        <v>0</v>
      </c>
      <c r="AI27" s="9"/>
      <c r="AJ27" s="42"/>
      <c r="AK27" s="43"/>
      <c r="AL27" s="43"/>
      <c r="AM27" s="44"/>
      <c r="AN27" s="124"/>
      <c r="AO27" s="45"/>
      <c r="AP27" s="44"/>
      <c r="AQ27" s="44"/>
      <c r="AR27" s="44"/>
      <c r="AS27" s="44"/>
      <c r="AT27" s="137"/>
      <c r="AW27" s="31"/>
      <c r="AX27" s="317"/>
      <c r="AY27" s="321"/>
      <c r="AZ27" s="31"/>
      <c r="BA27" s="329">
        <f t="shared" si="24"/>
        <v>0</v>
      </c>
      <c r="BB27" s="31">
        <f t="shared" si="25"/>
        <v>0</v>
      </c>
      <c r="BC27" s="9"/>
      <c r="BD27" s="42"/>
      <c r="BE27" s="43"/>
      <c r="BF27" s="43"/>
      <c r="BG27" s="44"/>
      <c r="BH27" s="124"/>
      <c r="BI27" s="45"/>
      <c r="BJ27" s="44"/>
      <c r="BK27" s="44"/>
      <c r="BL27" s="44"/>
      <c r="BM27" s="44"/>
      <c r="BN27" s="137"/>
      <c r="BQ27" s="31"/>
      <c r="BR27" s="317"/>
      <c r="BS27" s="321"/>
      <c r="BT27" s="31"/>
      <c r="BU27" s="329">
        <f t="shared" si="26"/>
        <v>0</v>
      </c>
      <c r="BV27" s="31">
        <f t="shared" si="27"/>
        <v>0</v>
      </c>
      <c r="BW27" s="9"/>
      <c r="BX27" s="42"/>
      <c r="BY27" s="43"/>
      <c r="BZ27" s="43"/>
      <c r="CA27" s="44"/>
      <c r="CB27" s="124"/>
      <c r="CC27" s="45"/>
      <c r="CD27" s="44"/>
      <c r="CE27" s="44"/>
      <c r="CF27" s="44"/>
      <c r="CG27" s="44"/>
      <c r="CH27" s="137"/>
      <c r="CK27" s="31"/>
      <c r="CL27" s="317"/>
      <c r="CM27" s="321"/>
      <c r="CN27" s="31"/>
      <c r="CO27" s="329">
        <f t="shared" si="28"/>
        <v>0</v>
      </c>
      <c r="CP27" s="31">
        <f t="shared" si="29"/>
        <v>0</v>
      </c>
      <c r="CQ27" s="9"/>
      <c r="CR27" s="42"/>
      <c r="CS27" s="43"/>
      <c r="CT27" s="43"/>
      <c r="CU27" s="44"/>
      <c r="CV27" s="124"/>
      <c r="CW27" s="45"/>
      <c r="CX27" s="44"/>
      <c r="CY27" s="44"/>
      <c r="CZ27" s="44"/>
      <c r="DA27" s="44"/>
      <c r="DB27" s="137"/>
      <c r="DE27" s="31"/>
      <c r="DF27" s="317"/>
      <c r="DG27" s="321"/>
      <c r="DH27" s="31"/>
      <c r="DI27" s="329">
        <f t="shared" si="30"/>
        <v>0</v>
      </c>
      <c r="DJ27" s="31">
        <f t="shared" si="31"/>
        <v>0</v>
      </c>
      <c r="DK27" s="9"/>
      <c r="DL27" s="42"/>
      <c r="DM27" s="43"/>
      <c r="DN27" s="43"/>
      <c r="DO27" s="44"/>
      <c r="DP27" s="124"/>
      <c r="DQ27" s="45"/>
      <c r="DR27" s="44"/>
      <c r="DS27" s="44"/>
      <c r="DT27" s="44"/>
      <c r="DU27" s="44"/>
      <c r="DV27" s="137"/>
      <c r="DY27" s="31"/>
      <c r="DZ27" s="317"/>
      <c r="EA27" s="321"/>
      <c r="EB27" s="31"/>
      <c r="EC27" s="329">
        <f t="shared" si="32"/>
        <v>0</v>
      </c>
      <c r="ED27" s="31">
        <f t="shared" si="33"/>
        <v>0</v>
      </c>
      <c r="EE27" s="9"/>
      <c r="EF27" s="42"/>
      <c r="EG27" s="43"/>
      <c r="EH27" s="43"/>
      <c r="EI27" s="44"/>
      <c r="EJ27" s="124"/>
      <c r="EK27" s="45"/>
      <c r="EL27" s="44"/>
      <c r="EM27" s="44"/>
      <c r="EN27" s="44"/>
      <c r="EO27" s="44"/>
      <c r="EP27" s="137"/>
      <c r="ES27" s="31"/>
      <c r="ET27" s="317"/>
      <c r="EU27" s="321"/>
      <c r="EV27" s="31"/>
      <c r="EW27" s="329">
        <f t="shared" si="34"/>
        <v>0</v>
      </c>
      <c r="EX27" s="31">
        <f t="shared" si="35"/>
        <v>0</v>
      </c>
      <c r="EY27" s="9"/>
      <c r="EZ27" s="42"/>
      <c r="FA27" s="43"/>
      <c r="FB27" s="43"/>
      <c r="FC27" s="44"/>
      <c r="FD27" s="124"/>
      <c r="FE27" s="45"/>
      <c r="FF27" s="44"/>
      <c r="FG27" s="44"/>
      <c r="FH27" s="44"/>
      <c r="FI27" s="44"/>
      <c r="FJ27" s="137"/>
      <c r="FM27" s="31"/>
      <c r="FN27" s="317"/>
      <c r="FO27" s="321"/>
      <c r="FP27" s="31"/>
      <c r="FQ27" s="329">
        <f t="shared" si="36"/>
        <v>0</v>
      </c>
      <c r="FR27" s="31">
        <f t="shared" si="37"/>
        <v>0</v>
      </c>
      <c r="FS27" s="9"/>
      <c r="FT27" s="42"/>
      <c r="FU27" s="43"/>
      <c r="FV27" s="43"/>
      <c r="FW27" s="44"/>
      <c r="FX27" s="124"/>
      <c r="FY27" s="45"/>
      <c r="FZ27" s="44"/>
      <c r="GA27" s="44"/>
      <c r="GB27" s="44"/>
      <c r="GC27" s="44"/>
      <c r="GD27" s="137"/>
      <c r="GG27" s="31"/>
      <c r="GH27" s="317"/>
      <c r="GI27" s="321"/>
      <c r="GJ27" s="31"/>
      <c r="GK27" s="329">
        <f t="shared" si="38"/>
        <v>0</v>
      </c>
      <c r="GL27" s="31">
        <f t="shared" si="39"/>
        <v>0</v>
      </c>
      <c r="GM27" s="9"/>
      <c r="GN27" s="42"/>
      <c r="GO27" s="43"/>
      <c r="GP27" s="43"/>
      <c r="GQ27" s="44"/>
      <c r="GR27" s="124"/>
      <c r="GS27" s="45"/>
      <c r="GT27" s="44"/>
      <c r="GU27" s="44"/>
      <c r="GV27" s="44"/>
      <c r="GW27" s="44"/>
      <c r="GX27" s="137"/>
      <c r="HA27" s="31"/>
      <c r="HB27" s="317"/>
      <c r="HC27" s="321"/>
      <c r="HD27" s="31"/>
      <c r="HE27" s="329">
        <f t="shared" si="40"/>
        <v>0</v>
      </c>
      <c r="HF27" s="31">
        <f t="shared" si="41"/>
        <v>0</v>
      </c>
      <c r="HG27" s="9"/>
      <c r="HH27" s="42"/>
      <c r="HI27" s="43"/>
      <c r="HJ27" s="43"/>
      <c r="HK27" s="44"/>
      <c r="HL27" s="124"/>
      <c r="HM27" s="45"/>
      <c r="HN27" s="44"/>
      <c r="HO27" s="44"/>
      <c r="HP27" s="44"/>
      <c r="HQ27" s="44"/>
      <c r="HR27" s="137"/>
    </row>
    <row r="28" spans="2:226" s="1" customFormat="1" ht="30" hidden="1" customHeight="1" x14ac:dyDescent="0.25">
      <c r="B28" s="26"/>
      <c r="C28" s="28"/>
      <c r="D28" s="28"/>
      <c r="E28" s="28"/>
      <c r="F28" s="28"/>
      <c r="G28" s="187"/>
      <c r="H28" s="188"/>
      <c r="I28" s="187"/>
      <c r="J28" s="189"/>
      <c r="K28" s="27"/>
      <c r="L28" s="2"/>
      <c r="M28" s="154"/>
      <c r="N28" s="31"/>
      <c r="O28" s="9"/>
      <c r="P28" s="42"/>
      <c r="Q28" s="43"/>
      <c r="R28" s="43"/>
      <c r="S28" s="44"/>
      <c r="T28" s="124"/>
      <c r="U28" s="45"/>
      <c r="V28" s="44"/>
      <c r="W28" s="44"/>
      <c r="X28" s="44"/>
      <c r="Y28" s="44"/>
      <c r="Z28" s="137"/>
      <c r="AC28" s="31"/>
      <c r="AD28" s="317"/>
      <c r="AE28" s="321"/>
      <c r="AF28" s="31"/>
      <c r="AG28" s="329">
        <f t="shared" si="22"/>
        <v>0</v>
      </c>
      <c r="AH28" s="31">
        <f t="shared" si="23"/>
        <v>0</v>
      </c>
      <c r="AI28" s="9"/>
      <c r="AJ28" s="42"/>
      <c r="AK28" s="43"/>
      <c r="AL28" s="43"/>
      <c r="AM28" s="44"/>
      <c r="AN28" s="124"/>
      <c r="AO28" s="45"/>
      <c r="AP28" s="44"/>
      <c r="AQ28" s="44"/>
      <c r="AR28" s="44"/>
      <c r="AS28" s="44"/>
      <c r="AT28" s="137"/>
      <c r="AW28" s="31"/>
      <c r="AX28" s="317"/>
      <c r="AY28" s="321"/>
      <c r="AZ28" s="31"/>
      <c r="BA28" s="329">
        <f t="shared" si="24"/>
        <v>0</v>
      </c>
      <c r="BB28" s="31">
        <f t="shared" si="25"/>
        <v>0</v>
      </c>
      <c r="BC28" s="9"/>
      <c r="BD28" s="42"/>
      <c r="BE28" s="43"/>
      <c r="BF28" s="43"/>
      <c r="BG28" s="44"/>
      <c r="BH28" s="124"/>
      <c r="BI28" s="45"/>
      <c r="BJ28" s="44"/>
      <c r="BK28" s="44"/>
      <c r="BL28" s="44"/>
      <c r="BM28" s="44"/>
      <c r="BN28" s="137"/>
      <c r="BQ28" s="31"/>
      <c r="BR28" s="317"/>
      <c r="BS28" s="321"/>
      <c r="BT28" s="31"/>
      <c r="BU28" s="329">
        <f t="shared" si="26"/>
        <v>0</v>
      </c>
      <c r="BV28" s="31">
        <f t="shared" si="27"/>
        <v>0</v>
      </c>
      <c r="BW28" s="9"/>
      <c r="BX28" s="42"/>
      <c r="BY28" s="43"/>
      <c r="BZ28" s="43"/>
      <c r="CA28" s="44"/>
      <c r="CB28" s="124"/>
      <c r="CC28" s="45"/>
      <c r="CD28" s="44"/>
      <c r="CE28" s="44"/>
      <c r="CF28" s="44"/>
      <c r="CG28" s="44"/>
      <c r="CH28" s="137"/>
      <c r="CK28" s="31"/>
      <c r="CL28" s="317"/>
      <c r="CM28" s="321"/>
      <c r="CN28" s="31"/>
      <c r="CO28" s="329">
        <f t="shared" si="28"/>
        <v>0</v>
      </c>
      <c r="CP28" s="31">
        <f t="shared" si="29"/>
        <v>0</v>
      </c>
      <c r="CQ28" s="9"/>
      <c r="CR28" s="42"/>
      <c r="CS28" s="43"/>
      <c r="CT28" s="43"/>
      <c r="CU28" s="44"/>
      <c r="CV28" s="124"/>
      <c r="CW28" s="45"/>
      <c r="CX28" s="44"/>
      <c r="CY28" s="44"/>
      <c r="CZ28" s="44"/>
      <c r="DA28" s="44"/>
      <c r="DB28" s="137"/>
      <c r="DE28" s="31"/>
      <c r="DF28" s="317"/>
      <c r="DG28" s="321"/>
      <c r="DH28" s="31"/>
      <c r="DI28" s="329">
        <f t="shared" si="30"/>
        <v>0</v>
      </c>
      <c r="DJ28" s="31">
        <f t="shared" si="31"/>
        <v>0</v>
      </c>
      <c r="DK28" s="9"/>
      <c r="DL28" s="42"/>
      <c r="DM28" s="43"/>
      <c r="DN28" s="43"/>
      <c r="DO28" s="44"/>
      <c r="DP28" s="124"/>
      <c r="DQ28" s="45"/>
      <c r="DR28" s="44"/>
      <c r="DS28" s="44"/>
      <c r="DT28" s="44"/>
      <c r="DU28" s="44"/>
      <c r="DV28" s="137"/>
      <c r="DY28" s="31"/>
      <c r="DZ28" s="317"/>
      <c r="EA28" s="321"/>
      <c r="EB28" s="31"/>
      <c r="EC28" s="329">
        <f t="shared" si="32"/>
        <v>0</v>
      </c>
      <c r="ED28" s="31">
        <f t="shared" si="33"/>
        <v>0</v>
      </c>
      <c r="EE28" s="9"/>
      <c r="EF28" s="42"/>
      <c r="EG28" s="43"/>
      <c r="EH28" s="43"/>
      <c r="EI28" s="44"/>
      <c r="EJ28" s="124"/>
      <c r="EK28" s="45"/>
      <c r="EL28" s="44"/>
      <c r="EM28" s="44"/>
      <c r="EN28" s="44"/>
      <c r="EO28" s="44"/>
      <c r="EP28" s="137"/>
      <c r="ES28" s="31"/>
      <c r="ET28" s="317"/>
      <c r="EU28" s="321"/>
      <c r="EV28" s="31"/>
      <c r="EW28" s="329">
        <f t="shared" si="34"/>
        <v>0</v>
      </c>
      <c r="EX28" s="31">
        <f t="shared" si="35"/>
        <v>0</v>
      </c>
      <c r="EY28" s="9"/>
      <c r="EZ28" s="42"/>
      <c r="FA28" s="43"/>
      <c r="FB28" s="43"/>
      <c r="FC28" s="44"/>
      <c r="FD28" s="124"/>
      <c r="FE28" s="45"/>
      <c r="FF28" s="44"/>
      <c r="FG28" s="44"/>
      <c r="FH28" s="44"/>
      <c r="FI28" s="44"/>
      <c r="FJ28" s="137"/>
      <c r="FM28" s="31"/>
      <c r="FN28" s="317"/>
      <c r="FO28" s="321"/>
      <c r="FP28" s="31"/>
      <c r="FQ28" s="329">
        <f t="shared" si="36"/>
        <v>0</v>
      </c>
      <c r="FR28" s="31">
        <f t="shared" si="37"/>
        <v>0</v>
      </c>
      <c r="FS28" s="9"/>
      <c r="FT28" s="42"/>
      <c r="FU28" s="43"/>
      <c r="FV28" s="43"/>
      <c r="FW28" s="44"/>
      <c r="FX28" s="124"/>
      <c r="FY28" s="45"/>
      <c r="FZ28" s="44"/>
      <c r="GA28" s="44"/>
      <c r="GB28" s="44"/>
      <c r="GC28" s="44"/>
      <c r="GD28" s="137"/>
      <c r="GG28" s="31"/>
      <c r="GH28" s="317"/>
      <c r="GI28" s="321"/>
      <c r="GJ28" s="31"/>
      <c r="GK28" s="329">
        <f t="shared" si="38"/>
        <v>0</v>
      </c>
      <c r="GL28" s="31">
        <f t="shared" si="39"/>
        <v>0</v>
      </c>
      <c r="GM28" s="9"/>
      <c r="GN28" s="42"/>
      <c r="GO28" s="43"/>
      <c r="GP28" s="43"/>
      <c r="GQ28" s="44"/>
      <c r="GR28" s="124"/>
      <c r="GS28" s="45"/>
      <c r="GT28" s="44"/>
      <c r="GU28" s="44"/>
      <c r="GV28" s="44"/>
      <c r="GW28" s="44"/>
      <c r="GX28" s="137"/>
      <c r="HA28" s="31"/>
      <c r="HB28" s="317"/>
      <c r="HC28" s="321"/>
      <c r="HD28" s="31"/>
      <c r="HE28" s="329">
        <f t="shared" si="40"/>
        <v>0</v>
      </c>
      <c r="HF28" s="31">
        <f t="shared" si="41"/>
        <v>0</v>
      </c>
      <c r="HG28" s="9"/>
      <c r="HH28" s="42"/>
      <c r="HI28" s="43"/>
      <c r="HJ28" s="43"/>
      <c r="HK28" s="44"/>
      <c r="HL28" s="124"/>
      <c r="HM28" s="45"/>
      <c r="HN28" s="44"/>
      <c r="HO28" s="44"/>
      <c r="HP28" s="44"/>
      <c r="HQ28" s="44"/>
      <c r="HR28" s="137"/>
    </row>
    <row r="29" spans="2:226" s="1" customFormat="1" ht="30" customHeight="1" x14ac:dyDescent="0.25">
      <c r="B29" s="26" t="s">
        <v>643</v>
      </c>
      <c r="C29" s="401">
        <v>2</v>
      </c>
      <c r="D29" s="638" t="s">
        <v>642</v>
      </c>
      <c r="E29" s="639"/>
      <c r="F29" s="639"/>
      <c r="G29" s="640"/>
      <c r="H29" s="641" t="s">
        <v>648</v>
      </c>
      <c r="I29" s="639"/>
      <c r="J29" s="639"/>
      <c r="K29" s="27"/>
      <c r="L29" s="287">
        <f>'Stáže MŠ'!N507</f>
        <v>0</v>
      </c>
      <c r="M29" s="154">
        <f>L29</f>
        <v>0</v>
      </c>
      <c r="N29" s="31">
        <f>'Stáže MŠ'!M507</f>
        <v>0</v>
      </c>
      <c r="O29" s="9"/>
      <c r="P29" s="42">
        <f>M29</f>
        <v>0</v>
      </c>
      <c r="Q29" s="43"/>
      <c r="R29" s="43"/>
      <c r="S29" s="44"/>
      <c r="T29" s="124"/>
      <c r="U29" s="45"/>
      <c r="V29" s="44"/>
      <c r="W29" s="44"/>
      <c r="X29" s="44"/>
      <c r="Y29" s="44">
        <f t="shared" ref="Y29" si="42">P29</f>
        <v>0</v>
      </c>
      <c r="Z29" s="137">
        <f>P29</f>
        <v>0</v>
      </c>
      <c r="AC29" s="31"/>
      <c r="AD29" s="318">
        <f>'Stáže MŠ'!AN507</f>
        <v>0</v>
      </c>
      <c r="AE29" s="321">
        <f>AD29</f>
        <v>0</v>
      </c>
      <c r="AF29" s="31">
        <f>'Stáže MŠ'!AM507</f>
        <v>0</v>
      </c>
      <c r="AG29" s="329" t="str">
        <f t="shared" si="22"/>
        <v>02.3.62.1</v>
      </c>
      <c r="AH29" s="31">
        <f>IF(AF15=0,0,AF29-N29)</f>
        <v>0</v>
      </c>
      <c r="AI29" s="9"/>
      <c r="AJ29" s="42">
        <f>AE29</f>
        <v>0</v>
      </c>
      <c r="AK29" s="43"/>
      <c r="AL29" s="43"/>
      <c r="AM29" s="44"/>
      <c r="AN29" s="124"/>
      <c r="AO29" s="45"/>
      <c r="AP29" s="44"/>
      <c r="AQ29" s="44"/>
      <c r="AR29" s="44"/>
      <c r="AS29" s="44">
        <f>AJ29</f>
        <v>0</v>
      </c>
      <c r="AT29" s="137">
        <f>AJ29</f>
        <v>0</v>
      </c>
      <c r="AW29" s="31"/>
      <c r="AX29" s="318">
        <f>'Stáže MŠ'!BB507</f>
        <v>0</v>
      </c>
      <c r="AY29" s="321">
        <f>AX29</f>
        <v>0</v>
      </c>
      <c r="AZ29" s="31">
        <f>'Stáže MŠ'!BA507</f>
        <v>0</v>
      </c>
      <c r="BA29" s="329" t="str">
        <f t="shared" si="24"/>
        <v>02.3.62.1</v>
      </c>
      <c r="BB29" s="31">
        <f>IF(AZ15=0,0,AZ29-AF29)</f>
        <v>0</v>
      </c>
      <c r="BC29" s="9"/>
      <c r="BD29" s="42">
        <f>AY29</f>
        <v>0</v>
      </c>
      <c r="BE29" s="43"/>
      <c r="BF29" s="43"/>
      <c r="BG29" s="44"/>
      <c r="BH29" s="124"/>
      <c r="BI29" s="45"/>
      <c r="BJ29" s="44"/>
      <c r="BK29" s="44"/>
      <c r="BL29" s="44"/>
      <c r="BM29" s="44">
        <f>BD29</f>
        <v>0</v>
      </c>
      <c r="BN29" s="137">
        <f>BD29</f>
        <v>0</v>
      </c>
      <c r="BQ29" s="31"/>
      <c r="BR29" s="318">
        <f>'Stáže MŠ'!BP507</f>
        <v>0</v>
      </c>
      <c r="BS29" s="321">
        <f>BR29</f>
        <v>0</v>
      </c>
      <c r="BT29" s="31">
        <f>'Stáže MŠ'!BO507</f>
        <v>0</v>
      </c>
      <c r="BU29" s="329" t="str">
        <f t="shared" si="26"/>
        <v>02.3.62.1</v>
      </c>
      <c r="BV29" s="31">
        <f>IF(BT15=0,0,BT29-AZ29)</f>
        <v>0</v>
      </c>
      <c r="BW29" s="9"/>
      <c r="BX29" s="42">
        <f>BS29</f>
        <v>0</v>
      </c>
      <c r="BY29" s="43"/>
      <c r="BZ29" s="43"/>
      <c r="CA29" s="44"/>
      <c r="CB29" s="124"/>
      <c r="CC29" s="45"/>
      <c r="CD29" s="44"/>
      <c r="CE29" s="44"/>
      <c r="CF29" s="44"/>
      <c r="CG29" s="44">
        <f>BX29</f>
        <v>0</v>
      </c>
      <c r="CH29" s="137">
        <f>BX29</f>
        <v>0</v>
      </c>
      <c r="CK29" s="31"/>
      <c r="CL29" s="318">
        <f>'Stáže MŠ'!CD507</f>
        <v>0</v>
      </c>
      <c r="CM29" s="321">
        <f>CL29</f>
        <v>0</v>
      </c>
      <c r="CN29" s="31">
        <f>'Stáže MŠ'!CC507</f>
        <v>0</v>
      </c>
      <c r="CO29" s="329" t="str">
        <f t="shared" si="28"/>
        <v>02.3.62.1</v>
      </c>
      <c r="CP29" s="31">
        <f>IF(CN15=0,0,CN29-BT29)</f>
        <v>0</v>
      </c>
      <c r="CQ29" s="9"/>
      <c r="CR29" s="42">
        <f>CM29</f>
        <v>0</v>
      </c>
      <c r="CS29" s="43"/>
      <c r="CT29" s="43"/>
      <c r="CU29" s="44"/>
      <c r="CV29" s="124"/>
      <c r="CW29" s="45"/>
      <c r="CX29" s="44"/>
      <c r="CY29" s="44"/>
      <c r="CZ29" s="44"/>
      <c r="DA29" s="44">
        <f>CR29</f>
        <v>0</v>
      </c>
      <c r="DB29" s="137">
        <f>CR29</f>
        <v>0</v>
      </c>
      <c r="DE29" s="31"/>
      <c r="DF29" s="318">
        <f>'Stáže MŠ'!CR507</f>
        <v>0</v>
      </c>
      <c r="DG29" s="321">
        <f>DF29</f>
        <v>0</v>
      </c>
      <c r="DH29" s="31">
        <f>'Stáže MŠ'!CQ507</f>
        <v>0</v>
      </c>
      <c r="DI29" s="329" t="str">
        <f t="shared" si="30"/>
        <v>02.3.62.1</v>
      </c>
      <c r="DJ29" s="31">
        <f>IF(DH15=0,0,DH29-CN29)</f>
        <v>0</v>
      </c>
      <c r="DK29" s="9"/>
      <c r="DL29" s="42">
        <f>DG29</f>
        <v>0</v>
      </c>
      <c r="DM29" s="43"/>
      <c r="DN29" s="43"/>
      <c r="DO29" s="44"/>
      <c r="DP29" s="124"/>
      <c r="DQ29" s="45"/>
      <c r="DR29" s="44"/>
      <c r="DS29" s="44"/>
      <c r="DT29" s="44"/>
      <c r="DU29" s="44">
        <f>DL29</f>
        <v>0</v>
      </c>
      <c r="DV29" s="137">
        <f>DL29</f>
        <v>0</v>
      </c>
      <c r="DY29" s="31"/>
      <c r="DZ29" s="318">
        <f>'Stáže MŠ'!DF507</f>
        <v>0</v>
      </c>
      <c r="EA29" s="321">
        <f>DZ29</f>
        <v>0</v>
      </c>
      <c r="EB29" s="31">
        <f>'Stáže MŠ'!DE507</f>
        <v>0</v>
      </c>
      <c r="EC29" s="329" t="str">
        <f t="shared" si="32"/>
        <v>02.3.62.1</v>
      </c>
      <c r="ED29" s="31">
        <f>IF(EB15=0,0,EB29-DH29)</f>
        <v>0</v>
      </c>
      <c r="EE29" s="9"/>
      <c r="EF29" s="42">
        <f>EA29</f>
        <v>0</v>
      </c>
      <c r="EG29" s="43"/>
      <c r="EH29" s="43"/>
      <c r="EI29" s="44"/>
      <c r="EJ29" s="124"/>
      <c r="EK29" s="45"/>
      <c r="EL29" s="44"/>
      <c r="EM29" s="44"/>
      <c r="EN29" s="44"/>
      <c r="EO29" s="44">
        <f>EF29</f>
        <v>0</v>
      </c>
      <c r="EP29" s="137">
        <f>EF29</f>
        <v>0</v>
      </c>
      <c r="ES29" s="31"/>
      <c r="ET29" s="318">
        <f>'Stáže MŠ'!DT507</f>
        <v>0</v>
      </c>
      <c r="EU29" s="321">
        <f>ET29</f>
        <v>0</v>
      </c>
      <c r="EV29" s="31">
        <f>'Stáže MŠ'!DS507</f>
        <v>0</v>
      </c>
      <c r="EW29" s="329" t="str">
        <f t="shared" si="34"/>
        <v>02.3.62.1</v>
      </c>
      <c r="EX29" s="31">
        <f>IF(EV15=0,0,EV29-EB29)</f>
        <v>0</v>
      </c>
      <c r="EY29" s="9"/>
      <c r="EZ29" s="42">
        <f>EU29</f>
        <v>0</v>
      </c>
      <c r="FA29" s="43"/>
      <c r="FB29" s="43"/>
      <c r="FC29" s="44"/>
      <c r="FD29" s="124"/>
      <c r="FE29" s="45"/>
      <c r="FF29" s="44"/>
      <c r="FG29" s="44"/>
      <c r="FH29" s="44"/>
      <c r="FI29" s="44">
        <f>EZ29</f>
        <v>0</v>
      </c>
      <c r="FJ29" s="137">
        <f>EZ29</f>
        <v>0</v>
      </c>
      <c r="FM29" s="31"/>
      <c r="FN29" s="318">
        <f>'Stáže MŠ'!EH507</f>
        <v>0</v>
      </c>
      <c r="FO29" s="321">
        <f>FN29</f>
        <v>0</v>
      </c>
      <c r="FP29" s="31">
        <f>'Stáže MŠ'!EG507</f>
        <v>0</v>
      </c>
      <c r="FQ29" s="329" t="str">
        <f t="shared" si="36"/>
        <v>02.3.62.1</v>
      </c>
      <c r="FR29" s="31">
        <f>IF(FP15=0,0,FP29-EV29)</f>
        <v>0</v>
      </c>
      <c r="FS29" s="9"/>
      <c r="FT29" s="42">
        <f>FO29</f>
        <v>0</v>
      </c>
      <c r="FU29" s="43"/>
      <c r="FV29" s="43"/>
      <c r="FW29" s="44"/>
      <c r="FX29" s="124"/>
      <c r="FY29" s="45"/>
      <c r="FZ29" s="44"/>
      <c r="GA29" s="44"/>
      <c r="GB29" s="44"/>
      <c r="GC29" s="44">
        <f>FT29</f>
        <v>0</v>
      </c>
      <c r="GD29" s="137">
        <f>FT29</f>
        <v>0</v>
      </c>
      <c r="GG29" s="31"/>
      <c r="GH29" s="318">
        <f>'Stáže MŠ'!EV507</f>
        <v>0</v>
      </c>
      <c r="GI29" s="321">
        <f>GH29</f>
        <v>0</v>
      </c>
      <c r="GJ29" s="31">
        <f>'Stáže MŠ'!EU507</f>
        <v>0</v>
      </c>
      <c r="GK29" s="329" t="str">
        <f t="shared" si="38"/>
        <v>02.3.62.1</v>
      </c>
      <c r="GL29" s="31">
        <f>IF(GJ15=0,0,GJ29-FP29)</f>
        <v>0</v>
      </c>
      <c r="GM29" s="9"/>
      <c r="GN29" s="42">
        <f>GI29</f>
        <v>0</v>
      </c>
      <c r="GO29" s="43"/>
      <c r="GP29" s="43"/>
      <c r="GQ29" s="44"/>
      <c r="GR29" s="124"/>
      <c r="GS29" s="45"/>
      <c r="GT29" s="44"/>
      <c r="GU29" s="44"/>
      <c r="GV29" s="44"/>
      <c r="GW29" s="44">
        <f>GN29</f>
        <v>0</v>
      </c>
      <c r="GX29" s="137">
        <f>GN29</f>
        <v>0</v>
      </c>
      <c r="HA29" s="31"/>
      <c r="HB29" s="318">
        <f>'Stáže MŠ'!FJ507</f>
        <v>0</v>
      </c>
      <c r="HC29" s="321">
        <f>HB29</f>
        <v>0</v>
      </c>
      <c r="HD29" s="31">
        <f>'Stáže MŠ'!FI507</f>
        <v>0</v>
      </c>
      <c r="HE29" s="329" t="str">
        <f t="shared" si="40"/>
        <v>02.3.62.1</v>
      </c>
      <c r="HF29" s="31">
        <f>IF(HD15=0,0,HD29-GJ29)</f>
        <v>0</v>
      </c>
      <c r="HG29" s="9"/>
      <c r="HH29" s="42">
        <f>HC29</f>
        <v>0</v>
      </c>
      <c r="HI29" s="43"/>
      <c r="HJ29" s="43"/>
      <c r="HK29" s="44"/>
      <c r="HL29" s="124"/>
      <c r="HM29" s="45"/>
      <c r="HN29" s="44"/>
      <c r="HO29" s="44"/>
      <c r="HP29" s="44"/>
      <c r="HQ29" s="44">
        <f>HH29</f>
        <v>0</v>
      </c>
      <c r="HR29" s="137">
        <f>HH29</f>
        <v>0</v>
      </c>
    </row>
    <row r="30" spans="2:226" s="1" customFormat="1" ht="30" hidden="1" customHeight="1" x14ac:dyDescent="0.25">
      <c r="B30" s="26"/>
      <c r="C30" s="28"/>
      <c r="D30" s="28"/>
      <c r="E30" s="28"/>
      <c r="F30" s="28"/>
      <c r="G30" s="187"/>
      <c r="H30" s="188"/>
      <c r="I30" s="187"/>
      <c r="J30" s="189"/>
      <c r="K30" s="27"/>
      <c r="L30" s="2"/>
      <c r="M30" s="154"/>
      <c r="N30" s="31"/>
      <c r="O30" s="9"/>
      <c r="P30" s="42"/>
      <c r="Q30" s="43"/>
      <c r="R30" s="43"/>
      <c r="S30" s="44"/>
      <c r="T30" s="124"/>
      <c r="U30" s="45"/>
      <c r="V30" s="44"/>
      <c r="W30" s="44"/>
      <c r="X30" s="44"/>
      <c r="Y30" s="44"/>
      <c r="Z30" s="137"/>
      <c r="AC30" s="31"/>
      <c r="AD30" s="317"/>
      <c r="AE30" s="321"/>
      <c r="AF30" s="31"/>
      <c r="AG30" s="329">
        <f t="shared" si="22"/>
        <v>0</v>
      </c>
      <c r="AH30" s="31">
        <f t="shared" si="23"/>
        <v>0</v>
      </c>
      <c r="AI30" s="9"/>
      <c r="AJ30" s="42"/>
      <c r="AK30" s="43"/>
      <c r="AL30" s="43"/>
      <c r="AM30" s="44"/>
      <c r="AN30" s="124"/>
      <c r="AO30" s="45"/>
      <c r="AP30" s="44"/>
      <c r="AQ30" s="44"/>
      <c r="AR30" s="44"/>
      <c r="AS30" s="44"/>
      <c r="AT30" s="137"/>
      <c r="AW30" s="31"/>
      <c r="AX30" s="317"/>
      <c r="AY30" s="321"/>
      <c r="AZ30" s="31"/>
      <c r="BA30" s="329">
        <f t="shared" si="24"/>
        <v>0</v>
      </c>
      <c r="BB30" s="31">
        <f t="shared" si="25"/>
        <v>0</v>
      </c>
      <c r="BC30" s="9"/>
      <c r="BD30" s="42"/>
      <c r="BE30" s="43"/>
      <c r="BF30" s="43"/>
      <c r="BG30" s="44"/>
      <c r="BH30" s="124"/>
      <c r="BI30" s="45"/>
      <c r="BJ30" s="44"/>
      <c r="BK30" s="44"/>
      <c r="BL30" s="44"/>
      <c r="BM30" s="44"/>
      <c r="BN30" s="137"/>
      <c r="BQ30" s="31"/>
      <c r="BR30" s="317"/>
      <c r="BS30" s="321"/>
      <c r="BT30" s="31"/>
      <c r="BU30" s="329">
        <f t="shared" si="26"/>
        <v>0</v>
      </c>
      <c r="BV30" s="31">
        <f t="shared" si="27"/>
        <v>0</v>
      </c>
      <c r="BW30" s="9"/>
      <c r="BX30" s="42"/>
      <c r="BY30" s="43"/>
      <c r="BZ30" s="43"/>
      <c r="CA30" s="44"/>
      <c r="CB30" s="124"/>
      <c r="CC30" s="45"/>
      <c r="CD30" s="44"/>
      <c r="CE30" s="44"/>
      <c r="CF30" s="44"/>
      <c r="CG30" s="44"/>
      <c r="CH30" s="137"/>
      <c r="CK30" s="31"/>
      <c r="CL30" s="317"/>
      <c r="CM30" s="321"/>
      <c r="CN30" s="31"/>
      <c r="CO30" s="329">
        <f t="shared" si="28"/>
        <v>0</v>
      </c>
      <c r="CP30" s="31">
        <f t="shared" si="29"/>
        <v>0</v>
      </c>
      <c r="CQ30" s="9"/>
      <c r="CR30" s="42"/>
      <c r="CS30" s="43"/>
      <c r="CT30" s="43"/>
      <c r="CU30" s="44"/>
      <c r="CV30" s="124"/>
      <c r="CW30" s="45"/>
      <c r="CX30" s="44"/>
      <c r="CY30" s="44"/>
      <c r="CZ30" s="44"/>
      <c r="DA30" s="44"/>
      <c r="DB30" s="137"/>
      <c r="DE30" s="31"/>
      <c r="DF30" s="317"/>
      <c r="DG30" s="321"/>
      <c r="DH30" s="31"/>
      <c r="DI30" s="329">
        <f t="shared" si="30"/>
        <v>0</v>
      </c>
      <c r="DJ30" s="31">
        <f t="shared" si="31"/>
        <v>0</v>
      </c>
      <c r="DK30" s="9"/>
      <c r="DL30" s="42"/>
      <c r="DM30" s="43"/>
      <c r="DN30" s="43"/>
      <c r="DO30" s="44"/>
      <c r="DP30" s="124"/>
      <c r="DQ30" s="45"/>
      <c r="DR30" s="44"/>
      <c r="DS30" s="44"/>
      <c r="DT30" s="44"/>
      <c r="DU30" s="44"/>
      <c r="DV30" s="137"/>
      <c r="DY30" s="31"/>
      <c r="DZ30" s="317"/>
      <c r="EA30" s="321"/>
      <c r="EB30" s="31"/>
      <c r="EC30" s="329">
        <f t="shared" si="32"/>
        <v>0</v>
      </c>
      <c r="ED30" s="31">
        <f t="shared" si="33"/>
        <v>0</v>
      </c>
      <c r="EE30" s="9"/>
      <c r="EF30" s="42"/>
      <c r="EG30" s="43"/>
      <c r="EH30" s="43"/>
      <c r="EI30" s="44"/>
      <c r="EJ30" s="124"/>
      <c r="EK30" s="45"/>
      <c r="EL30" s="44"/>
      <c r="EM30" s="44"/>
      <c r="EN30" s="44"/>
      <c r="EO30" s="44"/>
      <c r="EP30" s="137"/>
      <c r="ES30" s="31"/>
      <c r="ET30" s="317"/>
      <c r="EU30" s="321"/>
      <c r="EV30" s="31"/>
      <c r="EW30" s="329">
        <f t="shared" si="34"/>
        <v>0</v>
      </c>
      <c r="EX30" s="31">
        <f t="shared" si="35"/>
        <v>0</v>
      </c>
      <c r="EY30" s="9"/>
      <c r="EZ30" s="42"/>
      <c r="FA30" s="43"/>
      <c r="FB30" s="43"/>
      <c r="FC30" s="44"/>
      <c r="FD30" s="124"/>
      <c r="FE30" s="45"/>
      <c r="FF30" s="44"/>
      <c r="FG30" s="44"/>
      <c r="FH30" s="44"/>
      <c r="FI30" s="44"/>
      <c r="FJ30" s="137"/>
      <c r="FM30" s="31"/>
      <c r="FN30" s="317"/>
      <c r="FO30" s="321"/>
      <c r="FP30" s="31"/>
      <c r="FQ30" s="329">
        <f t="shared" si="36"/>
        <v>0</v>
      </c>
      <c r="FR30" s="31">
        <f t="shared" si="37"/>
        <v>0</v>
      </c>
      <c r="FS30" s="9"/>
      <c r="FT30" s="42"/>
      <c r="FU30" s="43"/>
      <c r="FV30" s="43"/>
      <c r="FW30" s="44"/>
      <c r="FX30" s="124"/>
      <c r="FY30" s="45"/>
      <c r="FZ30" s="44"/>
      <c r="GA30" s="44"/>
      <c r="GB30" s="44"/>
      <c r="GC30" s="44"/>
      <c r="GD30" s="137"/>
      <c r="GG30" s="31"/>
      <c r="GH30" s="317"/>
      <c r="GI30" s="321"/>
      <c r="GJ30" s="31"/>
      <c r="GK30" s="329">
        <f t="shared" si="38"/>
        <v>0</v>
      </c>
      <c r="GL30" s="31">
        <f t="shared" si="39"/>
        <v>0</v>
      </c>
      <c r="GM30" s="9"/>
      <c r="GN30" s="42"/>
      <c r="GO30" s="43"/>
      <c r="GP30" s="43"/>
      <c r="GQ30" s="44"/>
      <c r="GR30" s="124"/>
      <c r="GS30" s="45"/>
      <c r="GT30" s="44"/>
      <c r="GU30" s="44"/>
      <c r="GV30" s="44"/>
      <c r="GW30" s="44"/>
      <c r="GX30" s="137"/>
      <c r="HA30" s="31"/>
      <c r="HB30" s="317"/>
      <c r="HC30" s="321"/>
      <c r="HD30" s="31"/>
      <c r="HE30" s="329">
        <f t="shared" si="40"/>
        <v>0</v>
      </c>
      <c r="HF30" s="31">
        <f t="shared" si="41"/>
        <v>0</v>
      </c>
      <c r="HG30" s="9"/>
      <c r="HH30" s="42"/>
      <c r="HI30" s="43"/>
      <c r="HJ30" s="43"/>
      <c r="HK30" s="44"/>
      <c r="HL30" s="124"/>
      <c r="HM30" s="45"/>
      <c r="HN30" s="44"/>
      <c r="HO30" s="44"/>
      <c r="HP30" s="44"/>
      <c r="HQ30" s="44"/>
      <c r="HR30" s="137"/>
    </row>
    <row r="31" spans="2:226" s="1" customFormat="1" ht="30" customHeight="1" x14ac:dyDescent="0.25">
      <c r="B31" s="26" t="s">
        <v>644</v>
      </c>
      <c r="C31" s="402" t="s">
        <v>52</v>
      </c>
      <c r="D31" s="642" t="s">
        <v>78</v>
      </c>
      <c r="E31" s="643"/>
      <c r="F31" s="643"/>
      <c r="G31" s="644"/>
      <c r="H31" s="641" t="s">
        <v>53</v>
      </c>
      <c r="I31" s="639"/>
      <c r="J31" s="639"/>
      <c r="K31" s="27">
        <v>128000</v>
      </c>
      <c r="L31" s="410">
        <v>0</v>
      </c>
      <c r="M31" s="154">
        <f>K31*L31</f>
        <v>0</v>
      </c>
      <c r="N31" s="31">
        <f>K31*L31</f>
        <v>0</v>
      </c>
      <c r="O31" s="9"/>
      <c r="P31" s="42"/>
      <c r="Q31" s="43"/>
      <c r="R31" s="43"/>
      <c r="S31" s="43">
        <f>M31/128000</f>
        <v>0</v>
      </c>
      <c r="T31" s="124"/>
      <c r="U31" s="45">
        <f>IF($M31&lt;&gt;0,"X",0)</f>
        <v>0</v>
      </c>
      <c r="V31" s="44">
        <f>IF($M31&lt;&gt;0,"XXX",0)</f>
        <v>0</v>
      </c>
      <c r="W31" s="44">
        <f>IF($M31&lt;&gt;0,"XXX",0)</f>
        <v>0</v>
      </c>
      <c r="X31" s="44">
        <f>IF($M31&lt;&gt;0,"XXX",0)</f>
        <v>0</v>
      </c>
      <c r="Y31" s="44"/>
      <c r="Z31" s="137"/>
      <c r="AC31" s="31">
        <v>128000</v>
      </c>
      <c r="AD31" s="408">
        <v>0</v>
      </c>
      <c r="AE31" s="321">
        <f>AC31*AD31</f>
        <v>0</v>
      </c>
      <c r="AF31" s="31">
        <f>AC31*AD31</f>
        <v>0</v>
      </c>
      <c r="AG31" s="329" t="str">
        <f t="shared" si="22"/>
        <v>02.3.68.5</v>
      </c>
      <c r="AH31" s="31">
        <f t="shared" si="23"/>
        <v>0</v>
      </c>
      <c r="AI31" s="9"/>
      <c r="AJ31" s="42"/>
      <c r="AK31" s="43"/>
      <c r="AL31" s="43"/>
      <c r="AM31" s="43">
        <f>AE31/128000</f>
        <v>0</v>
      </c>
      <c r="AN31" s="124"/>
      <c r="AO31" s="45">
        <f>IF(AE31&lt;&gt;0,"X",0)</f>
        <v>0</v>
      </c>
      <c r="AP31" s="44">
        <f>IF(AE31&lt;&gt;0,"XXX",0)</f>
        <v>0</v>
      </c>
      <c r="AQ31" s="44">
        <f>IF(AE31&lt;&gt;0,"XXX",0)</f>
        <v>0</v>
      </c>
      <c r="AR31" s="44">
        <f>IF(AE31&lt;&gt;0,"XXX",0)</f>
        <v>0</v>
      </c>
      <c r="AS31" s="44"/>
      <c r="AT31" s="137"/>
      <c r="AW31" s="31">
        <v>128000</v>
      </c>
      <c r="AX31" s="408">
        <v>0</v>
      </c>
      <c r="AY31" s="321">
        <f>AW31*AX31</f>
        <v>0</v>
      </c>
      <c r="AZ31" s="31">
        <f>AW31*AX31</f>
        <v>0</v>
      </c>
      <c r="BA31" s="329" t="str">
        <f t="shared" si="24"/>
        <v>02.3.68.5</v>
      </c>
      <c r="BB31" s="31">
        <f t="shared" si="25"/>
        <v>0</v>
      </c>
      <c r="BC31" s="9"/>
      <c r="BD31" s="42"/>
      <c r="BE31" s="43"/>
      <c r="BF31" s="43"/>
      <c r="BG31" s="43">
        <f>AY31/128000</f>
        <v>0</v>
      </c>
      <c r="BH31" s="124"/>
      <c r="BI31" s="45">
        <f>IF(AY31&lt;&gt;0,"X",0)</f>
        <v>0</v>
      </c>
      <c r="BJ31" s="44">
        <f>IF(AY31&lt;&gt;0,"XXX",0)</f>
        <v>0</v>
      </c>
      <c r="BK31" s="44">
        <f>IF(AY31&lt;&gt;0,"XXX",0)</f>
        <v>0</v>
      </c>
      <c r="BL31" s="44">
        <f>IF(AY31&lt;&gt;0,"XXX",0)</f>
        <v>0</v>
      </c>
      <c r="BM31" s="44"/>
      <c r="BN31" s="137"/>
      <c r="BQ31" s="31">
        <v>128000</v>
      </c>
      <c r="BR31" s="408">
        <v>0</v>
      </c>
      <c r="BS31" s="321">
        <f>BQ31*BR31</f>
        <v>0</v>
      </c>
      <c r="BT31" s="31">
        <f>BQ31*BR31</f>
        <v>0</v>
      </c>
      <c r="BU31" s="329" t="str">
        <f t="shared" si="26"/>
        <v>02.3.68.5</v>
      </c>
      <c r="BV31" s="31">
        <f t="shared" si="27"/>
        <v>0</v>
      </c>
      <c r="BW31" s="9"/>
      <c r="BX31" s="42"/>
      <c r="BY31" s="43"/>
      <c r="BZ31" s="43"/>
      <c r="CA31" s="43">
        <f>BS31/128000</f>
        <v>0</v>
      </c>
      <c r="CB31" s="124"/>
      <c r="CC31" s="45">
        <f>IF(BS31&lt;&gt;0,"X",0)</f>
        <v>0</v>
      </c>
      <c r="CD31" s="44">
        <f>IF(BS31&lt;&gt;0,"XXX",0)</f>
        <v>0</v>
      </c>
      <c r="CE31" s="44">
        <f>IF(BS31&lt;&gt;0,"XXX",0)</f>
        <v>0</v>
      </c>
      <c r="CF31" s="44">
        <f>IF(BS31&lt;&gt;0,"XXX",0)</f>
        <v>0</v>
      </c>
      <c r="CG31" s="44"/>
      <c r="CH31" s="137"/>
      <c r="CK31" s="31">
        <v>128000</v>
      </c>
      <c r="CL31" s="408">
        <v>0</v>
      </c>
      <c r="CM31" s="321">
        <f>CK31*CL31</f>
        <v>0</v>
      </c>
      <c r="CN31" s="31">
        <f>CK31*CL31</f>
        <v>0</v>
      </c>
      <c r="CO31" s="329" t="str">
        <f t="shared" si="28"/>
        <v>02.3.68.5</v>
      </c>
      <c r="CP31" s="31">
        <f t="shared" si="29"/>
        <v>0</v>
      </c>
      <c r="CQ31" s="9"/>
      <c r="CR31" s="42"/>
      <c r="CS31" s="43"/>
      <c r="CT31" s="43"/>
      <c r="CU31" s="43">
        <f>CM31/128000</f>
        <v>0</v>
      </c>
      <c r="CV31" s="124"/>
      <c r="CW31" s="45">
        <f>IF(CM31&lt;&gt;0,"X",0)</f>
        <v>0</v>
      </c>
      <c r="CX31" s="44">
        <f>IF(CM31&lt;&gt;0,"XXX",0)</f>
        <v>0</v>
      </c>
      <c r="CY31" s="44">
        <f>IF(CM31&lt;&gt;0,"XXX",0)</f>
        <v>0</v>
      </c>
      <c r="CZ31" s="44">
        <f>IF(CM31&lt;&gt;0,"XXX",0)</f>
        <v>0</v>
      </c>
      <c r="DA31" s="44"/>
      <c r="DB31" s="137"/>
      <c r="DE31" s="31">
        <v>128000</v>
      </c>
      <c r="DF31" s="408">
        <v>0</v>
      </c>
      <c r="DG31" s="321">
        <f>DE31*DF31</f>
        <v>0</v>
      </c>
      <c r="DH31" s="31">
        <f>DE31*DF31</f>
        <v>0</v>
      </c>
      <c r="DI31" s="329" t="str">
        <f t="shared" si="30"/>
        <v>02.3.68.5</v>
      </c>
      <c r="DJ31" s="31">
        <f t="shared" si="31"/>
        <v>0</v>
      </c>
      <c r="DK31" s="9"/>
      <c r="DL31" s="42"/>
      <c r="DM31" s="43"/>
      <c r="DN31" s="43"/>
      <c r="DO31" s="43">
        <f>DG31/128000</f>
        <v>0</v>
      </c>
      <c r="DP31" s="124"/>
      <c r="DQ31" s="45">
        <f>IF(DG31&lt;&gt;0,"X",0)</f>
        <v>0</v>
      </c>
      <c r="DR31" s="44">
        <f>IF(DG31&lt;&gt;0,"XXX",0)</f>
        <v>0</v>
      </c>
      <c r="DS31" s="44">
        <f>IF(DG31&lt;&gt;0,"XXX",0)</f>
        <v>0</v>
      </c>
      <c r="DT31" s="44">
        <f>IF(DG31&lt;&gt;0,"XXX",0)</f>
        <v>0</v>
      </c>
      <c r="DU31" s="44"/>
      <c r="DV31" s="137"/>
      <c r="DY31" s="31">
        <v>128000</v>
      </c>
      <c r="DZ31" s="408">
        <v>0</v>
      </c>
      <c r="EA31" s="321">
        <f>DY31*DZ31</f>
        <v>0</v>
      </c>
      <c r="EB31" s="31">
        <f>DY31*DZ31</f>
        <v>0</v>
      </c>
      <c r="EC31" s="329" t="str">
        <f t="shared" si="32"/>
        <v>02.3.68.5</v>
      </c>
      <c r="ED31" s="31">
        <f t="shared" si="33"/>
        <v>0</v>
      </c>
      <c r="EE31" s="9"/>
      <c r="EF31" s="42"/>
      <c r="EG31" s="43"/>
      <c r="EH31" s="43"/>
      <c r="EI31" s="43">
        <f>EA31/128000</f>
        <v>0</v>
      </c>
      <c r="EJ31" s="124"/>
      <c r="EK31" s="45">
        <f>IF(EA31&lt;&gt;0,"X",0)</f>
        <v>0</v>
      </c>
      <c r="EL31" s="44">
        <f>IF(EA31&lt;&gt;0,"XXX",0)</f>
        <v>0</v>
      </c>
      <c r="EM31" s="44">
        <f>IF(EA31&lt;&gt;0,"XXX",0)</f>
        <v>0</v>
      </c>
      <c r="EN31" s="44">
        <f>IF(EA31&lt;&gt;0,"XXX",0)</f>
        <v>0</v>
      </c>
      <c r="EO31" s="44"/>
      <c r="EP31" s="137"/>
      <c r="ES31" s="31">
        <v>128000</v>
      </c>
      <c r="ET31" s="408">
        <v>0</v>
      </c>
      <c r="EU31" s="321">
        <f>ES31*ET31</f>
        <v>0</v>
      </c>
      <c r="EV31" s="31">
        <f>ES31*ET31</f>
        <v>0</v>
      </c>
      <c r="EW31" s="329" t="str">
        <f t="shared" si="34"/>
        <v>02.3.68.5</v>
      </c>
      <c r="EX31" s="31">
        <f t="shared" si="35"/>
        <v>0</v>
      </c>
      <c r="EY31" s="9"/>
      <c r="EZ31" s="42"/>
      <c r="FA31" s="43"/>
      <c r="FB31" s="43"/>
      <c r="FC31" s="43">
        <f>EU31/128000</f>
        <v>0</v>
      </c>
      <c r="FD31" s="124"/>
      <c r="FE31" s="45">
        <f>IF(EU31&lt;&gt;0,"X",0)</f>
        <v>0</v>
      </c>
      <c r="FF31" s="44">
        <f>IF(EU31&lt;&gt;0,"XXX",0)</f>
        <v>0</v>
      </c>
      <c r="FG31" s="44">
        <f>IF(EU31&lt;&gt;0,"XXX",0)</f>
        <v>0</v>
      </c>
      <c r="FH31" s="44">
        <f>IF(EU31&lt;&gt;0,"XXX",0)</f>
        <v>0</v>
      </c>
      <c r="FI31" s="44"/>
      <c r="FJ31" s="137"/>
      <c r="FM31" s="31">
        <v>128000</v>
      </c>
      <c r="FN31" s="408">
        <v>0</v>
      </c>
      <c r="FO31" s="321">
        <f>FM31*FN31</f>
        <v>0</v>
      </c>
      <c r="FP31" s="31">
        <f>FM31*FN31</f>
        <v>0</v>
      </c>
      <c r="FQ31" s="329" t="str">
        <f t="shared" si="36"/>
        <v>02.3.68.5</v>
      </c>
      <c r="FR31" s="31">
        <f t="shared" si="37"/>
        <v>0</v>
      </c>
      <c r="FS31" s="9"/>
      <c r="FT31" s="42"/>
      <c r="FU31" s="43"/>
      <c r="FV31" s="43"/>
      <c r="FW31" s="43">
        <f>FO31/128000</f>
        <v>0</v>
      </c>
      <c r="FX31" s="124"/>
      <c r="FY31" s="45">
        <f>IF(FO31&lt;&gt;0,"X",0)</f>
        <v>0</v>
      </c>
      <c r="FZ31" s="44">
        <f>IF(FO31&lt;&gt;0,"XXX",0)</f>
        <v>0</v>
      </c>
      <c r="GA31" s="44">
        <f>IF(FO31&lt;&gt;0,"XXX",0)</f>
        <v>0</v>
      </c>
      <c r="GB31" s="44">
        <f>IF(FO31&lt;&gt;0,"XXX",0)</f>
        <v>0</v>
      </c>
      <c r="GC31" s="44"/>
      <c r="GD31" s="137"/>
      <c r="GG31" s="31">
        <v>128000</v>
      </c>
      <c r="GH31" s="408">
        <v>0</v>
      </c>
      <c r="GI31" s="321">
        <f>GG31*GH31</f>
        <v>0</v>
      </c>
      <c r="GJ31" s="31">
        <f>GG31*GH31</f>
        <v>0</v>
      </c>
      <c r="GK31" s="329" t="str">
        <f t="shared" si="38"/>
        <v>02.3.68.5</v>
      </c>
      <c r="GL31" s="31">
        <f t="shared" si="39"/>
        <v>0</v>
      </c>
      <c r="GM31" s="9"/>
      <c r="GN31" s="42"/>
      <c r="GO31" s="43"/>
      <c r="GP31" s="43"/>
      <c r="GQ31" s="43">
        <f>GI31/128000</f>
        <v>0</v>
      </c>
      <c r="GR31" s="124"/>
      <c r="GS31" s="45">
        <f>IF(GI31&lt;&gt;0,"X",0)</f>
        <v>0</v>
      </c>
      <c r="GT31" s="44">
        <f>IF(GI31&lt;&gt;0,"XXX",0)</f>
        <v>0</v>
      </c>
      <c r="GU31" s="44">
        <f>IF(GI31&lt;&gt;0,"XXX",0)</f>
        <v>0</v>
      </c>
      <c r="GV31" s="44">
        <f>IF(GI31&lt;&gt;0,"XXX",0)</f>
        <v>0</v>
      </c>
      <c r="GW31" s="44"/>
      <c r="GX31" s="137"/>
      <c r="HA31" s="31">
        <v>128000</v>
      </c>
      <c r="HB31" s="408">
        <v>0</v>
      </c>
      <c r="HC31" s="321">
        <f>HA31*HB31</f>
        <v>0</v>
      </c>
      <c r="HD31" s="31">
        <f>HA31*HB31</f>
        <v>0</v>
      </c>
      <c r="HE31" s="329" t="str">
        <f t="shared" si="40"/>
        <v>02.3.68.5</v>
      </c>
      <c r="HF31" s="31">
        <f t="shared" si="41"/>
        <v>0</v>
      </c>
      <c r="HG31" s="9"/>
      <c r="HH31" s="42"/>
      <c r="HI31" s="43"/>
      <c r="HJ31" s="43"/>
      <c r="HK31" s="43">
        <f>HC31/128000</f>
        <v>0</v>
      </c>
      <c r="HL31" s="124"/>
      <c r="HM31" s="45">
        <f>IF(HC31&lt;&gt;0,"X",0)</f>
        <v>0</v>
      </c>
      <c r="HN31" s="44">
        <f>IF(HC31&lt;&gt;0,"XXX",0)</f>
        <v>0</v>
      </c>
      <c r="HO31" s="44">
        <f>IF(HC31&lt;&gt;0,"XXX",0)</f>
        <v>0</v>
      </c>
      <c r="HP31" s="44">
        <f>IF(HC31&lt;&gt;0,"XXX",0)</f>
        <v>0</v>
      </c>
      <c r="HQ31" s="44"/>
      <c r="HR31" s="137"/>
    </row>
    <row r="32" spans="2:226" s="1" customFormat="1" ht="28.5" hidden="1" customHeight="1" x14ac:dyDescent="0.25">
      <c r="B32" s="26"/>
      <c r="C32" s="28"/>
      <c r="D32" s="310"/>
      <c r="E32" s="310"/>
      <c r="F32" s="310"/>
      <c r="G32" s="311"/>
      <c r="H32" s="188"/>
      <c r="I32" s="187"/>
      <c r="J32" s="189"/>
      <c r="K32" s="27"/>
      <c r="L32" s="2"/>
      <c r="M32" s="154"/>
      <c r="N32" s="31"/>
      <c r="O32" s="9"/>
      <c r="P32" s="42"/>
      <c r="Q32" s="43"/>
      <c r="R32" s="43"/>
      <c r="S32" s="44"/>
      <c r="T32" s="124"/>
      <c r="U32" s="45"/>
      <c r="V32" s="44"/>
      <c r="W32" s="44"/>
      <c r="X32" s="44"/>
      <c r="Y32" s="47"/>
      <c r="Z32" s="137"/>
      <c r="AC32" s="31"/>
      <c r="AD32" s="317"/>
      <c r="AE32" s="321"/>
      <c r="AF32" s="31"/>
      <c r="AG32" s="329">
        <f t="shared" si="22"/>
        <v>0</v>
      </c>
      <c r="AH32" s="31">
        <f t="shared" si="23"/>
        <v>0</v>
      </c>
      <c r="AI32" s="9"/>
      <c r="AJ32" s="42"/>
      <c r="AK32" s="43"/>
      <c r="AL32" s="43"/>
      <c r="AM32" s="44"/>
      <c r="AN32" s="124"/>
      <c r="AO32" s="45"/>
      <c r="AP32" s="44"/>
      <c r="AQ32" s="44"/>
      <c r="AR32" s="44"/>
      <c r="AS32" s="47"/>
      <c r="AT32" s="137"/>
      <c r="AW32" s="31"/>
      <c r="AX32" s="317"/>
      <c r="AY32" s="321"/>
      <c r="AZ32" s="31"/>
      <c r="BA32" s="329">
        <f t="shared" si="24"/>
        <v>0</v>
      </c>
      <c r="BB32" s="31">
        <f t="shared" si="25"/>
        <v>0</v>
      </c>
      <c r="BC32" s="9"/>
      <c r="BD32" s="42"/>
      <c r="BE32" s="43"/>
      <c r="BF32" s="43"/>
      <c r="BG32" s="44"/>
      <c r="BH32" s="124"/>
      <c r="BI32" s="45"/>
      <c r="BJ32" s="44"/>
      <c r="BK32" s="44"/>
      <c r="BL32" s="44"/>
      <c r="BM32" s="47"/>
      <c r="BN32" s="137"/>
      <c r="BQ32" s="31"/>
      <c r="BR32" s="317"/>
      <c r="BS32" s="321"/>
      <c r="BT32" s="31"/>
      <c r="BU32" s="329">
        <f t="shared" si="26"/>
        <v>0</v>
      </c>
      <c r="BV32" s="31">
        <f t="shared" si="27"/>
        <v>0</v>
      </c>
      <c r="BW32" s="9"/>
      <c r="BX32" s="42"/>
      <c r="BY32" s="43"/>
      <c r="BZ32" s="43"/>
      <c r="CA32" s="44"/>
      <c r="CB32" s="124"/>
      <c r="CC32" s="45"/>
      <c r="CD32" s="44"/>
      <c r="CE32" s="44"/>
      <c r="CF32" s="44"/>
      <c r="CG32" s="47"/>
      <c r="CH32" s="137"/>
      <c r="CK32" s="31"/>
      <c r="CL32" s="317"/>
      <c r="CM32" s="321"/>
      <c r="CN32" s="31"/>
      <c r="CO32" s="329">
        <f t="shared" si="28"/>
        <v>0</v>
      </c>
      <c r="CP32" s="31">
        <f t="shared" si="29"/>
        <v>0</v>
      </c>
      <c r="CQ32" s="9"/>
      <c r="CR32" s="42"/>
      <c r="CS32" s="43"/>
      <c r="CT32" s="43"/>
      <c r="CU32" s="44"/>
      <c r="CV32" s="124"/>
      <c r="CW32" s="45"/>
      <c r="CX32" s="44"/>
      <c r="CY32" s="44"/>
      <c r="CZ32" s="44"/>
      <c r="DA32" s="47"/>
      <c r="DB32" s="137"/>
      <c r="DE32" s="31"/>
      <c r="DF32" s="317"/>
      <c r="DG32" s="321"/>
      <c r="DH32" s="31"/>
      <c r="DI32" s="329">
        <f t="shared" si="30"/>
        <v>0</v>
      </c>
      <c r="DJ32" s="31">
        <f t="shared" si="31"/>
        <v>0</v>
      </c>
      <c r="DK32" s="9"/>
      <c r="DL32" s="42"/>
      <c r="DM32" s="43"/>
      <c r="DN32" s="43"/>
      <c r="DO32" s="44"/>
      <c r="DP32" s="124"/>
      <c r="DQ32" s="45"/>
      <c r="DR32" s="44"/>
      <c r="DS32" s="44"/>
      <c r="DT32" s="44"/>
      <c r="DU32" s="47"/>
      <c r="DV32" s="137"/>
      <c r="DY32" s="31"/>
      <c r="DZ32" s="317"/>
      <c r="EA32" s="321"/>
      <c r="EB32" s="31"/>
      <c r="EC32" s="329">
        <f t="shared" si="32"/>
        <v>0</v>
      </c>
      <c r="ED32" s="31">
        <f t="shared" si="33"/>
        <v>0</v>
      </c>
      <c r="EE32" s="9"/>
      <c r="EF32" s="42"/>
      <c r="EG32" s="43"/>
      <c r="EH32" s="43"/>
      <c r="EI32" s="44"/>
      <c r="EJ32" s="124"/>
      <c r="EK32" s="45"/>
      <c r="EL32" s="44"/>
      <c r="EM32" s="44"/>
      <c r="EN32" s="44"/>
      <c r="EO32" s="47"/>
      <c r="EP32" s="137"/>
      <c r="ES32" s="31"/>
      <c r="ET32" s="317"/>
      <c r="EU32" s="321"/>
      <c r="EV32" s="31"/>
      <c r="EW32" s="329">
        <f t="shared" si="34"/>
        <v>0</v>
      </c>
      <c r="EX32" s="31">
        <f t="shared" si="35"/>
        <v>0</v>
      </c>
      <c r="EY32" s="9"/>
      <c r="EZ32" s="42"/>
      <c r="FA32" s="43"/>
      <c r="FB32" s="43"/>
      <c r="FC32" s="44"/>
      <c r="FD32" s="124"/>
      <c r="FE32" s="45"/>
      <c r="FF32" s="44"/>
      <c r="FG32" s="44"/>
      <c r="FH32" s="44"/>
      <c r="FI32" s="47"/>
      <c r="FJ32" s="137"/>
      <c r="FM32" s="31"/>
      <c r="FN32" s="317"/>
      <c r="FO32" s="321"/>
      <c r="FP32" s="31"/>
      <c r="FQ32" s="329">
        <f t="shared" si="36"/>
        <v>0</v>
      </c>
      <c r="FR32" s="31">
        <f t="shared" si="37"/>
        <v>0</v>
      </c>
      <c r="FS32" s="9"/>
      <c r="FT32" s="42"/>
      <c r="FU32" s="43"/>
      <c r="FV32" s="43"/>
      <c r="FW32" s="44"/>
      <c r="FX32" s="124"/>
      <c r="FY32" s="45"/>
      <c r="FZ32" s="44"/>
      <c r="GA32" s="44"/>
      <c r="GB32" s="44"/>
      <c r="GC32" s="47"/>
      <c r="GD32" s="137"/>
      <c r="GG32" s="31"/>
      <c r="GH32" s="317"/>
      <c r="GI32" s="321"/>
      <c r="GJ32" s="31"/>
      <c r="GK32" s="329">
        <f t="shared" si="38"/>
        <v>0</v>
      </c>
      <c r="GL32" s="31">
        <f t="shared" si="39"/>
        <v>0</v>
      </c>
      <c r="GM32" s="9"/>
      <c r="GN32" s="42"/>
      <c r="GO32" s="43"/>
      <c r="GP32" s="43"/>
      <c r="GQ32" s="44"/>
      <c r="GR32" s="124"/>
      <c r="GS32" s="45"/>
      <c r="GT32" s="44"/>
      <c r="GU32" s="44"/>
      <c r="GV32" s="44"/>
      <c r="GW32" s="47"/>
      <c r="GX32" s="137"/>
      <c r="HA32" s="31"/>
      <c r="HB32" s="317"/>
      <c r="HC32" s="321"/>
      <c r="HD32" s="31"/>
      <c r="HE32" s="329">
        <f t="shared" si="40"/>
        <v>0</v>
      </c>
      <c r="HF32" s="31">
        <f t="shared" si="41"/>
        <v>0</v>
      </c>
      <c r="HG32" s="9"/>
      <c r="HH32" s="42"/>
      <c r="HI32" s="43"/>
      <c r="HJ32" s="43"/>
      <c r="HK32" s="44"/>
      <c r="HL32" s="124"/>
      <c r="HM32" s="45"/>
      <c r="HN32" s="44"/>
      <c r="HO32" s="44"/>
      <c r="HP32" s="44"/>
      <c r="HQ32" s="47"/>
      <c r="HR32" s="137"/>
    </row>
    <row r="33" spans="2:226" s="1" customFormat="1" ht="30" customHeight="1" x14ac:dyDescent="0.25">
      <c r="B33" s="26"/>
      <c r="C33" s="402" t="s">
        <v>52</v>
      </c>
      <c r="D33" s="642" t="s">
        <v>79</v>
      </c>
      <c r="E33" s="643"/>
      <c r="F33" s="643"/>
      <c r="G33" s="644"/>
      <c r="H33" s="641" t="s">
        <v>53</v>
      </c>
      <c r="I33" s="639"/>
      <c r="J33" s="639"/>
      <c r="K33" s="27">
        <v>96000</v>
      </c>
      <c r="L33" s="410">
        <v>0</v>
      </c>
      <c r="M33" s="154">
        <f>K33*L33</f>
        <v>0</v>
      </c>
      <c r="N33" s="31">
        <f>K33*L33</f>
        <v>0</v>
      </c>
      <c r="O33" s="9"/>
      <c r="P33" s="42"/>
      <c r="Q33" s="43"/>
      <c r="R33" s="43"/>
      <c r="S33" s="43">
        <f>M33/128000</f>
        <v>0</v>
      </c>
      <c r="T33" s="124"/>
      <c r="U33" s="45">
        <f>IF($M33&lt;&gt;0,"X",0)</f>
        <v>0</v>
      </c>
      <c r="V33" s="44">
        <f>IF($M33&lt;&gt;0,"XXX",0)</f>
        <v>0</v>
      </c>
      <c r="W33" s="44">
        <f>IF($M33&lt;&gt;0,"XXX",0)</f>
        <v>0</v>
      </c>
      <c r="X33" s="44">
        <f>IF($M33&lt;&gt;0,"XXX",0)</f>
        <v>0</v>
      </c>
      <c r="Y33" s="44"/>
      <c r="Z33" s="137"/>
      <c r="AC33" s="31">
        <v>96000</v>
      </c>
      <c r="AD33" s="408">
        <v>0</v>
      </c>
      <c r="AE33" s="321">
        <f>AC33*AD33</f>
        <v>0</v>
      </c>
      <c r="AF33" s="31">
        <f>AC33*AD33</f>
        <v>0</v>
      </c>
      <c r="AG33" s="329" t="str">
        <f t="shared" si="22"/>
        <v>02.3.68.5</v>
      </c>
      <c r="AH33" s="31">
        <f t="shared" si="23"/>
        <v>0</v>
      </c>
      <c r="AI33" s="9"/>
      <c r="AJ33" s="42"/>
      <c r="AK33" s="43"/>
      <c r="AL33" s="43"/>
      <c r="AM33" s="43">
        <f>AE33/128000</f>
        <v>0</v>
      </c>
      <c r="AN33" s="124"/>
      <c r="AO33" s="45">
        <f>IF(AE33&lt;&gt;0,"X",0)</f>
        <v>0</v>
      </c>
      <c r="AP33" s="44">
        <f>IF(AE33&lt;&gt;0,"XXX",0)</f>
        <v>0</v>
      </c>
      <c r="AQ33" s="44">
        <f>IF(AE33&lt;&gt;0,"XXX",0)</f>
        <v>0</v>
      </c>
      <c r="AR33" s="44">
        <f>IF(AE33&lt;&gt;0,"XXX",0)</f>
        <v>0</v>
      </c>
      <c r="AS33" s="44"/>
      <c r="AT33" s="137"/>
      <c r="AW33" s="31">
        <v>96000</v>
      </c>
      <c r="AX33" s="408">
        <v>0</v>
      </c>
      <c r="AY33" s="321">
        <f>AW33*AX33</f>
        <v>0</v>
      </c>
      <c r="AZ33" s="31">
        <f>AW33*AX33</f>
        <v>0</v>
      </c>
      <c r="BA33" s="329" t="str">
        <f t="shared" si="24"/>
        <v>02.3.68.5</v>
      </c>
      <c r="BB33" s="31">
        <f t="shared" si="25"/>
        <v>0</v>
      </c>
      <c r="BC33" s="9"/>
      <c r="BD33" s="42"/>
      <c r="BE33" s="43"/>
      <c r="BF33" s="43"/>
      <c r="BG33" s="43">
        <f>AY33/128000</f>
        <v>0</v>
      </c>
      <c r="BH33" s="124"/>
      <c r="BI33" s="45">
        <f>IF(AY33&lt;&gt;0,"X",0)</f>
        <v>0</v>
      </c>
      <c r="BJ33" s="44">
        <f>IF(AY33&lt;&gt;0,"XXX",0)</f>
        <v>0</v>
      </c>
      <c r="BK33" s="44">
        <f>IF(AY33&lt;&gt;0,"XXX",0)</f>
        <v>0</v>
      </c>
      <c r="BL33" s="44">
        <f>IF(AY33&lt;&gt;0,"XXX",0)</f>
        <v>0</v>
      </c>
      <c r="BM33" s="44"/>
      <c r="BN33" s="137"/>
      <c r="BQ33" s="31">
        <v>96000</v>
      </c>
      <c r="BR33" s="408">
        <v>0</v>
      </c>
      <c r="BS33" s="321">
        <f>BQ33*BR33</f>
        <v>0</v>
      </c>
      <c r="BT33" s="31">
        <f>BQ33*BR33</f>
        <v>0</v>
      </c>
      <c r="BU33" s="329" t="str">
        <f t="shared" si="26"/>
        <v>02.3.68.5</v>
      </c>
      <c r="BV33" s="31">
        <f t="shared" si="27"/>
        <v>0</v>
      </c>
      <c r="BW33" s="9"/>
      <c r="BX33" s="42"/>
      <c r="BY33" s="43"/>
      <c r="BZ33" s="43"/>
      <c r="CA33" s="43">
        <f>BS33/128000</f>
        <v>0</v>
      </c>
      <c r="CB33" s="124"/>
      <c r="CC33" s="45">
        <f>IF(BS33&lt;&gt;0,"X",0)</f>
        <v>0</v>
      </c>
      <c r="CD33" s="44">
        <f>IF(BS33&lt;&gt;0,"XXX",0)</f>
        <v>0</v>
      </c>
      <c r="CE33" s="44">
        <f>IF(BS33&lt;&gt;0,"XXX",0)</f>
        <v>0</v>
      </c>
      <c r="CF33" s="44">
        <f>IF(BS33&lt;&gt;0,"XXX",0)</f>
        <v>0</v>
      </c>
      <c r="CG33" s="44"/>
      <c r="CH33" s="137"/>
      <c r="CK33" s="31">
        <v>96000</v>
      </c>
      <c r="CL33" s="408">
        <v>0</v>
      </c>
      <c r="CM33" s="321">
        <f>CK33*CL33</f>
        <v>0</v>
      </c>
      <c r="CN33" s="31">
        <f>CK33*CL33</f>
        <v>0</v>
      </c>
      <c r="CO33" s="329" t="str">
        <f t="shared" si="28"/>
        <v>02.3.68.5</v>
      </c>
      <c r="CP33" s="31">
        <f t="shared" si="29"/>
        <v>0</v>
      </c>
      <c r="CQ33" s="9"/>
      <c r="CR33" s="42"/>
      <c r="CS33" s="43"/>
      <c r="CT33" s="43"/>
      <c r="CU33" s="43">
        <f>CM33/128000</f>
        <v>0</v>
      </c>
      <c r="CV33" s="124"/>
      <c r="CW33" s="45">
        <f>IF(CM33&lt;&gt;0,"X",0)</f>
        <v>0</v>
      </c>
      <c r="CX33" s="44">
        <f>IF(CM33&lt;&gt;0,"XXX",0)</f>
        <v>0</v>
      </c>
      <c r="CY33" s="44">
        <f>IF(CM33&lt;&gt;0,"XXX",0)</f>
        <v>0</v>
      </c>
      <c r="CZ33" s="44">
        <f>IF(CM33&lt;&gt;0,"XXX",0)</f>
        <v>0</v>
      </c>
      <c r="DA33" s="44"/>
      <c r="DB33" s="137"/>
      <c r="DE33" s="31">
        <v>96000</v>
      </c>
      <c r="DF33" s="408">
        <v>0</v>
      </c>
      <c r="DG33" s="321">
        <f>DE33*DF33</f>
        <v>0</v>
      </c>
      <c r="DH33" s="31">
        <f>DE33*DF33</f>
        <v>0</v>
      </c>
      <c r="DI33" s="329" t="str">
        <f t="shared" si="30"/>
        <v>02.3.68.5</v>
      </c>
      <c r="DJ33" s="31">
        <f t="shared" si="31"/>
        <v>0</v>
      </c>
      <c r="DK33" s="9"/>
      <c r="DL33" s="42"/>
      <c r="DM33" s="43"/>
      <c r="DN33" s="43"/>
      <c r="DO33" s="43">
        <f>DG33/128000</f>
        <v>0</v>
      </c>
      <c r="DP33" s="124"/>
      <c r="DQ33" s="45">
        <f>IF(DG33&lt;&gt;0,"X",0)</f>
        <v>0</v>
      </c>
      <c r="DR33" s="44">
        <f>IF(DG33&lt;&gt;0,"XXX",0)</f>
        <v>0</v>
      </c>
      <c r="DS33" s="44">
        <f>IF(DG33&lt;&gt;0,"XXX",0)</f>
        <v>0</v>
      </c>
      <c r="DT33" s="44">
        <f>IF(DG33&lt;&gt;0,"XXX",0)</f>
        <v>0</v>
      </c>
      <c r="DU33" s="44"/>
      <c r="DV33" s="137"/>
      <c r="DY33" s="31">
        <v>96000</v>
      </c>
      <c r="DZ33" s="408">
        <v>0</v>
      </c>
      <c r="EA33" s="321">
        <f>DY33*DZ33</f>
        <v>0</v>
      </c>
      <c r="EB33" s="31">
        <f>DY33*DZ33</f>
        <v>0</v>
      </c>
      <c r="EC33" s="329" t="str">
        <f t="shared" si="32"/>
        <v>02.3.68.5</v>
      </c>
      <c r="ED33" s="31">
        <f t="shared" si="33"/>
        <v>0</v>
      </c>
      <c r="EE33" s="9"/>
      <c r="EF33" s="42"/>
      <c r="EG33" s="43"/>
      <c r="EH33" s="43"/>
      <c r="EI33" s="43">
        <f>EA33/128000</f>
        <v>0</v>
      </c>
      <c r="EJ33" s="124"/>
      <c r="EK33" s="45">
        <f>IF(EA33&lt;&gt;0,"X",0)</f>
        <v>0</v>
      </c>
      <c r="EL33" s="44">
        <f>IF(EA33&lt;&gt;0,"XXX",0)</f>
        <v>0</v>
      </c>
      <c r="EM33" s="44">
        <f>IF(EA33&lt;&gt;0,"XXX",0)</f>
        <v>0</v>
      </c>
      <c r="EN33" s="44">
        <f>IF(EA33&lt;&gt;0,"XXX",0)</f>
        <v>0</v>
      </c>
      <c r="EO33" s="44"/>
      <c r="EP33" s="137"/>
      <c r="ES33" s="31">
        <v>96000</v>
      </c>
      <c r="ET33" s="408">
        <v>0</v>
      </c>
      <c r="EU33" s="321">
        <f>ES33*ET33</f>
        <v>0</v>
      </c>
      <c r="EV33" s="31">
        <f>ES33*ET33</f>
        <v>0</v>
      </c>
      <c r="EW33" s="329" t="str">
        <f t="shared" si="34"/>
        <v>02.3.68.5</v>
      </c>
      <c r="EX33" s="31">
        <f t="shared" si="35"/>
        <v>0</v>
      </c>
      <c r="EY33" s="9"/>
      <c r="EZ33" s="42"/>
      <c r="FA33" s="43"/>
      <c r="FB33" s="43"/>
      <c r="FC33" s="43">
        <f>EU33/128000</f>
        <v>0</v>
      </c>
      <c r="FD33" s="124"/>
      <c r="FE33" s="45">
        <f>IF(EU33&lt;&gt;0,"X",0)</f>
        <v>0</v>
      </c>
      <c r="FF33" s="44">
        <f>IF(EU33&lt;&gt;0,"XXX",0)</f>
        <v>0</v>
      </c>
      <c r="FG33" s="44">
        <f>IF(EU33&lt;&gt;0,"XXX",0)</f>
        <v>0</v>
      </c>
      <c r="FH33" s="44">
        <f>IF(EU33&lt;&gt;0,"XXX",0)</f>
        <v>0</v>
      </c>
      <c r="FI33" s="44"/>
      <c r="FJ33" s="137"/>
      <c r="FM33" s="31">
        <v>96000</v>
      </c>
      <c r="FN33" s="408">
        <v>0</v>
      </c>
      <c r="FO33" s="321">
        <f>FM33*FN33</f>
        <v>0</v>
      </c>
      <c r="FP33" s="31">
        <f>FM33*FN33</f>
        <v>0</v>
      </c>
      <c r="FQ33" s="329" t="str">
        <f t="shared" si="36"/>
        <v>02.3.68.5</v>
      </c>
      <c r="FR33" s="31">
        <f t="shared" si="37"/>
        <v>0</v>
      </c>
      <c r="FS33" s="9"/>
      <c r="FT33" s="42"/>
      <c r="FU33" s="43"/>
      <c r="FV33" s="43"/>
      <c r="FW33" s="43">
        <f>FO33/128000</f>
        <v>0</v>
      </c>
      <c r="FX33" s="124"/>
      <c r="FY33" s="45">
        <f>IF(FO33&lt;&gt;0,"X",0)</f>
        <v>0</v>
      </c>
      <c r="FZ33" s="44">
        <f>IF(FO33&lt;&gt;0,"XXX",0)</f>
        <v>0</v>
      </c>
      <c r="GA33" s="44">
        <f>IF(FO33&lt;&gt;0,"XXX",0)</f>
        <v>0</v>
      </c>
      <c r="GB33" s="44">
        <f>IF(FO33&lt;&gt;0,"XXX",0)</f>
        <v>0</v>
      </c>
      <c r="GC33" s="44"/>
      <c r="GD33" s="137"/>
      <c r="GG33" s="31">
        <v>96000</v>
      </c>
      <c r="GH33" s="408">
        <v>0</v>
      </c>
      <c r="GI33" s="321">
        <f>GG33*GH33</f>
        <v>0</v>
      </c>
      <c r="GJ33" s="31">
        <f>GG33*GH33</f>
        <v>0</v>
      </c>
      <c r="GK33" s="329" t="str">
        <f t="shared" si="38"/>
        <v>02.3.68.5</v>
      </c>
      <c r="GL33" s="31">
        <f t="shared" si="39"/>
        <v>0</v>
      </c>
      <c r="GM33" s="9"/>
      <c r="GN33" s="42"/>
      <c r="GO33" s="43"/>
      <c r="GP33" s="43"/>
      <c r="GQ33" s="43">
        <f>GI33/128000</f>
        <v>0</v>
      </c>
      <c r="GR33" s="124"/>
      <c r="GS33" s="45">
        <f>IF(GI33&lt;&gt;0,"X",0)</f>
        <v>0</v>
      </c>
      <c r="GT33" s="44">
        <f>IF(GI33&lt;&gt;0,"XXX",0)</f>
        <v>0</v>
      </c>
      <c r="GU33" s="44">
        <f>IF(GI33&lt;&gt;0,"XXX",0)</f>
        <v>0</v>
      </c>
      <c r="GV33" s="44">
        <f>IF(GI33&lt;&gt;0,"XXX",0)</f>
        <v>0</v>
      </c>
      <c r="GW33" s="44"/>
      <c r="GX33" s="137"/>
      <c r="HA33" s="31">
        <v>96000</v>
      </c>
      <c r="HB33" s="408">
        <v>0</v>
      </c>
      <c r="HC33" s="321">
        <f>HA33*HB33</f>
        <v>0</v>
      </c>
      <c r="HD33" s="31">
        <f>HA33*HB33</f>
        <v>0</v>
      </c>
      <c r="HE33" s="329" t="str">
        <f t="shared" si="40"/>
        <v>02.3.68.5</v>
      </c>
      <c r="HF33" s="31">
        <f t="shared" si="41"/>
        <v>0</v>
      </c>
      <c r="HG33" s="9"/>
      <c r="HH33" s="42"/>
      <c r="HI33" s="43"/>
      <c r="HJ33" s="43"/>
      <c r="HK33" s="43">
        <f>HC33/128000</f>
        <v>0</v>
      </c>
      <c r="HL33" s="124"/>
      <c r="HM33" s="45">
        <f>IF(HC33&lt;&gt;0,"X",0)</f>
        <v>0</v>
      </c>
      <c r="HN33" s="44">
        <f>IF(HC33&lt;&gt;0,"XXX",0)</f>
        <v>0</v>
      </c>
      <c r="HO33" s="44">
        <f>IF(HC33&lt;&gt;0,"XXX",0)</f>
        <v>0</v>
      </c>
      <c r="HP33" s="44">
        <f>IF(HC33&lt;&gt;0,"XXX",0)</f>
        <v>0</v>
      </c>
      <c r="HQ33" s="44"/>
      <c r="HR33" s="137"/>
    </row>
    <row r="34" spans="2:226" s="1" customFormat="1" ht="28.5" hidden="1" customHeight="1" x14ac:dyDescent="0.25">
      <c r="B34" s="26"/>
      <c r="C34" s="28"/>
      <c r="D34" s="310"/>
      <c r="E34" s="310"/>
      <c r="F34" s="310"/>
      <c r="G34" s="311"/>
      <c r="H34" s="188"/>
      <c r="I34" s="187"/>
      <c r="J34" s="189"/>
      <c r="K34" s="27"/>
      <c r="L34" s="2"/>
      <c r="M34" s="154"/>
      <c r="N34" s="31"/>
      <c r="O34" s="9"/>
      <c r="P34" s="42"/>
      <c r="Q34" s="43"/>
      <c r="R34" s="43"/>
      <c r="S34" s="44"/>
      <c r="T34" s="124"/>
      <c r="U34" s="45"/>
      <c r="V34" s="44"/>
      <c r="W34" s="44"/>
      <c r="X34" s="44"/>
      <c r="Y34" s="47"/>
      <c r="Z34" s="137"/>
      <c r="AC34" s="31"/>
      <c r="AD34" s="317"/>
      <c r="AE34" s="321"/>
      <c r="AF34" s="31"/>
      <c r="AG34" s="329">
        <f t="shared" si="22"/>
        <v>0</v>
      </c>
      <c r="AH34" s="31">
        <f t="shared" si="23"/>
        <v>0</v>
      </c>
      <c r="AI34" s="9"/>
      <c r="AJ34" s="42"/>
      <c r="AK34" s="43"/>
      <c r="AL34" s="43"/>
      <c r="AM34" s="44"/>
      <c r="AN34" s="124"/>
      <c r="AO34" s="45"/>
      <c r="AP34" s="44"/>
      <c r="AQ34" s="44"/>
      <c r="AR34" s="44"/>
      <c r="AS34" s="47"/>
      <c r="AT34" s="137"/>
      <c r="AW34" s="31"/>
      <c r="AX34" s="317"/>
      <c r="AY34" s="321"/>
      <c r="AZ34" s="31"/>
      <c r="BA34" s="329">
        <f t="shared" si="24"/>
        <v>0</v>
      </c>
      <c r="BB34" s="31">
        <f t="shared" si="25"/>
        <v>0</v>
      </c>
      <c r="BC34" s="9"/>
      <c r="BD34" s="42"/>
      <c r="BE34" s="43"/>
      <c r="BF34" s="43"/>
      <c r="BG34" s="44"/>
      <c r="BH34" s="124"/>
      <c r="BI34" s="45"/>
      <c r="BJ34" s="44"/>
      <c r="BK34" s="44"/>
      <c r="BL34" s="44"/>
      <c r="BM34" s="47"/>
      <c r="BN34" s="137"/>
      <c r="BQ34" s="31"/>
      <c r="BR34" s="317"/>
      <c r="BS34" s="321"/>
      <c r="BT34" s="31"/>
      <c r="BU34" s="329">
        <f t="shared" si="26"/>
        <v>0</v>
      </c>
      <c r="BV34" s="31">
        <f t="shared" si="27"/>
        <v>0</v>
      </c>
      <c r="BW34" s="9"/>
      <c r="BX34" s="42"/>
      <c r="BY34" s="43"/>
      <c r="BZ34" s="43"/>
      <c r="CA34" s="44"/>
      <c r="CB34" s="124"/>
      <c r="CC34" s="45"/>
      <c r="CD34" s="44"/>
      <c r="CE34" s="44"/>
      <c r="CF34" s="44"/>
      <c r="CG34" s="47"/>
      <c r="CH34" s="137"/>
      <c r="CK34" s="31"/>
      <c r="CL34" s="317"/>
      <c r="CM34" s="321"/>
      <c r="CN34" s="31"/>
      <c r="CO34" s="329">
        <f t="shared" si="28"/>
        <v>0</v>
      </c>
      <c r="CP34" s="31">
        <f t="shared" si="29"/>
        <v>0</v>
      </c>
      <c r="CQ34" s="9"/>
      <c r="CR34" s="42"/>
      <c r="CS34" s="43"/>
      <c r="CT34" s="43"/>
      <c r="CU34" s="44"/>
      <c r="CV34" s="124"/>
      <c r="CW34" s="45"/>
      <c r="CX34" s="44"/>
      <c r="CY34" s="44"/>
      <c r="CZ34" s="44"/>
      <c r="DA34" s="47"/>
      <c r="DB34" s="137"/>
      <c r="DE34" s="31"/>
      <c r="DF34" s="317"/>
      <c r="DG34" s="321"/>
      <c r="DH34" s="31"/>
      <c r="DI34" s="329">
        <f t="shared" si="30"/>
        <v>0</v>
      </c>
      <c r="DJ34" s="31">
        <f t="shared" si="31"/>
        <v>0</v>
      </c>
      <c r="DK34" s="9"/>
      <c r="DL34" s="42"/>
      <c r="DM34" s="43"/>
      <c r="DN34" s="43"/>
      <c r="DO34" s="44"/>
      <c r="DP34" s="124"/>
      <c r="DQ34" s="45"/>
      <c r="DR34" s="44"/>
      <c r="DS34" s="44"/>
      <c r="DT34" s="44"/>
      <c r="DU34" s="47"/>
      <c r="DV34" s="137"/>
      <c r="DY34" s="31"/>
      <c r="DZ34" s="317"/>
      <c r="EA34" s="321"/>
      <c r="EB34" s="31"/>
      <c r="EC34" s="329">
        <f t="shared" si="32"/>
        <v>0</v>
      </c>
      <c r="ED34" s="31">
        <f t="shared" si="33"/>
        <v>0</v>
      </c>
      <c r="EE34" s="9"/>
      <c r="EF34" s="42"/>
      <c r="EG34" s="43"/>
      <c r="EH34" s="43"/>
      <c r="EI34" s="44"/>
      <c r="EJ34" s="124"/>
      <c r="EK34" s="45"/>
      <c r="EL34" s="44"/>
      <c r="EM34" s="44"/>
      <c r="EN34" s="44"/>
      <c r="EO34" s="47"/>
      <c r="EP34" s="137"/>
      <c r="ES34" s="31"/>
      <c r="ET34" s="317"/>
      <c r="EU34" s="321"/>
      <c r="EV34" s="31"/>
      <c r="EW34" s="329">
        <f t="shared" si="34"/>
        <v>0</v>
      </c>
      <c r="EX34" s="31">
        <f t="shared" si="35"/>
        <v>0</v>
      </c>
      <c r="EY34" s="9"/>
      <c r="EZ34" s="42"/>
      <c r="FA34" s="43"/>
      <c r="FB34" s="43"/>
      <c r="FC34" s="44"/>
      <c r="FD34" s="124"/>
      <c r="FE34" s="45"/>
      <c r="FF34" s="44"/>
      <c r="FG34" s="44"/>
      <c r="FH34" s="44"/>
      <c r="FI34" s="47"/>
      <c r="FJ34" s="137"/>
      <c r="FM34" s="31"/>
      <c r="FN34" s="317"/>
      <c r="FO34" s="321"/>
      <c r="FP34" s="31"/>
      <c r="FQ34" s="329">
        <f t="shared" si="36"/>
        <v>0</v>
      </c>
      <c r="FR34" s="31">
        <f t="shared" si="37"/>
        <v>0</v>
      </c>
      <c r="FS34" s="9"/>
      <c r="FT34" s="42"/>
      <c r="FU34" s="43"/>
      <c r="FV34" s="43"/>
      <c r="FW34" s="44"/>
      <c r="FX34" s="124"/>
      <c r="FY34" s="45"/>
      <c r="FZ34" s="44"/>
      <c r="GA34" s="44"/>
      <c r="GB34" s="44"/>
      <c r="GC34" s="47"/>
      <c r="GD34" s="137"/>
      <c r="GG34" s="31"/>
      <c r="GH34" s="317"/>
      <c r="GI34" s="321"/>
      <c r="GJ34" s="31"/>
      <c r="GK34" s="329">
        <f t="shared" si="38"/>
        <v>0</v>
      </c>
      <c r="GL34" s="31">
        <f t="shared" si="39"/>
        <v>0</v>
      </c>
      <c r="GM34" s="9"/>
      <c r="GN34" s="42"/>
      <c r="GO34" s="43"/>
      <c r="GP34" s="43"/>
      <c r="GQ34" s="44"/>
      <c r="GR34" s="124"/>
      <c r="GS34" s="45"/>
      <c r="GT34" s="44"/>
      <c r="GU34" s="44"/>
      <c r="GV34" s="44"/>
      <c r="GW34" s="47"/>
      <c r="GX34" s="137"/>
      <c r="HA34" s="31"/>
      <c r="HB34" s="317"/>
      <c r="HC34" s="321"/>
      <c r="HD34" s="31"/>
      <c r="HE34" s="329">
        <f t="shared" si="40"/>
        <v>0</v>
      </c>
      <c r="HF34" s="31">
        <f t="shared" si="41"/>
        <v>0</v>
      </c>
      <c r="HG34" s="9"/>
      <c r="HH34" s="42"/>
      <c r="HI34" s="43"/>
      <c r="HJ34" s="43"/>
      <c r="HK34" s="44"/>
      <c r="HL34" s="124"/>
      <c r="HM34" s="45"/>
      <c r="HN34" s="44"/>
      <c r="HO34" s="44"/>
      <c r="HP34" s="44"/>
      <c r="HQ34" s="47"/>
      <c r="HR34" s="137"/>
    </row>
    <row r="35" spans="2:226" s="1" customFormat="1" ht="30" customHeight="1" x14ac:dyDescent="0.25">
      <c r="B35" s="26"/>
      <c r="C35" s="402" t="s">
        <v>52</v>
      </c>
      <c r="D35" s="642" t="s">
        <v>80</v>
      </c>
      <c r="E35" s="643"/>
      <c r="F35" s="643"/>
      <c r="G35" s="644"/>
      <c r="H35" s="641" t="s">
        <v>53</v>
      </c>
      <c r="I35" s="639"/>
      <c r="J35" s="639"/>
      <c r="K35" s="27">
        <v>64000</v>
      </c>
      <c r="L35" s="410">
        <v>0</v>
      </c>
      <c r="M35" s="154">
        <f>K35*L35</f>
        <v>0</v>
      </c>
      <c r="N35" s="31">
        <f>K35*L35</f>
        <v>0</v>
      </c>
      <c r="O35" s="9"/>
      <c r="P35" s="42"/>
      <c r="Q35" s="43"/>
      <c r="R35" s="43"/>
      <c r="S35" s="43">
        <f>M35/128000</f>
        <v>0</v>
      </c>
      <c r="T35" s="124"/>
      <c r="U35" s="45">
        <f>IF($M35&lt;&gt;0,"X",0)</f>
        <v>0</v>
      </c>
      <c r="V35" s="44">
        <f>IF($M35&lt;&gt;0,"XXX",0)</f>
        <v>0</v>
      </c>
      <c r="W35" s="44">
        <f>IF($M35&lt;&gt;0,"XXX",0)</f>
        <v>0</v>
      </c>
      <c r="X35" s="44">
        <f>IF($M35&lt;&gt;0,"XXX",0)</f>
        <v>0</v>
      </c>
      <c r="Y35" s="44"/>
      <c r="Z35" s="137"/>
      <c r="AC35" s="31">
        <v>64000</v>
      </c>
      <c r="AD35" s="408">
        <v>0</v>
      </c>
      <c r="AE35" s="321">
        <f>AC35*AD35</f>
        <v>0</v>
      </c>
      <c r="AF35" s="31">
        <f>AC35*AD35</f>
        <v>0</v>
      </c>
      <c r="AG35" s="329" t="str">
        <f t="shared" si="22"/>
        <v>02.3.68.5</v>
      </c>
      <c r="AH35" s="31">
        <f t="shared" si="23"/>
        <v>0</v>
      </c>
      <c r="AI35" s="9"/>
      <c r="AJ35" s="42"/>
      <c r="AK35" s="43"/>
      <c r="AL35" s="43"/>
      <c r="AM35" s="43">
        <f>AE35/128000</f>
        <v>0</v>
      </c>
      <c r="AN35" s="124"/>
      <c r="AO35" s="45">
        <f>IF(AE35&lt;&gt;0,"X",0)</f>
        <v>0</v>
      </c>
      <c r="AP35" s="44">
        <f>IF(AE35&lt;&gt;0,"XXX",0)</f>
        <v>0</v>
      </c>
      <c r="AQ35" s="44">
        <f>IF(AE35&lt;&gt;0,"XXX",0)</f>
        <v>0</v>
      </c>
      <c r="AR35" s="44">
        <f>IF(AE35&lt;&gt;0,"XXX",0)</f>
        <v>0</v>
      </c>
      <c r="AS35" s="44"/>
      <c r="AT35" s="137"/>
      <c r="AW35" s="31">
        <v>64000</v>
      </c>
      <c r="AX35" s="408">
        <v>0</v>
      </c>
      <c r="AY35" s="321">
        <f>AW35*AX35</f>
        <v>0</v>
      </c>
      <c r="AZ35" s="31">
        <f>AW35*AX35</f>
        <v>0</v>
      </c>
      <c r="BA35" s="329" t="str">
        <f t="shared" si="24"/>
        <v>02.3.68.5</v>
      </c>
      <c r="BB35" s="31">
        <f t="shared" si="25"/>
        <v>0</v>
      </c>
      <c r="BC35" s="9"/>
      <c r="BD35" s="42"/>
      <c r="BE35" s="43"/>
      <c r="BF35" s="43"/>
      <c r="BG35" s="43">
        <f>AY35/128000</f>
        <v>0</v>
      </c>
      <c r="BH35" s="124"/>
      <c r="BI35" s="45">
        <f>IF(AY35&lt;&gt;0,"X",0)</f>
        <v>0</v>
      </c>
      <c r="BJ35" s="44">
        <f>IF(AY35&lt;&gt;0,"XXX",0)</f>
        <v>0</v>
      </c>
      <c r="BK35" s="44">
        <f>IF(AY35&lt;&gt;0,"XXX",0)</f>
        <v>0</v>
      </c>
      <c r="BL35" s="44">
        <f>IF(AY35&lt;&gt;0,"XXX",0)</f>
        <v>0</v>
      </c>
      <c r="BM35" s="44"/>
      <c r="BN35" s="137"/>
      <c r="BQ35" s="31">
        <v>64000</v>
      </c>
      <c r="BR35" s="408">
        <v>0</v>
      </c>
      <c r="BS35" s="321">
        <f>BQ35*BR35</f>
        <v>0</v>
      </c>
      <c r="BT35" s="31">
        <f>BQ35*BR35</f>
        <v>0</v>
      </c>
      <c r="BU35" s="329" t="str">
        <f t="shared" si="26"/>
        <v>02.3.68.5</v>
      </c>
      <c r="BV35" s="31">
        <f t="shared" si="27"/>
        <v>0</v>
      </c>
      <c r="BW35" s="9"/>
      <c r="BX35" s="42"/>
      <c r="BY35" s="43"/>
      <c r="BZ35" s="43"/>
      <c r="CA35" s="43">
        <f>BS35/128000</f>
        <v>0</v>
      </c>
      <c r="CB35" s="124"/>
      <c r="CC35" s="45">
        <f>IF(BS35&lt;&gt;0,"X",0)</f>
        <v>0</v>
      </c>
      <c r="CD35" s="44">
        <f>IF(BS35&lt;&gt;0,"XXX",0)</f>
        <v>0</v>
      </c>
      <c r="CE35" s="44">
        <f>IF(BS35&lt;&gt;0,"XXX",0)</f>
        <v>0</v>
      </c>
      <c r="CF35" s="44">
        <f>IF(BS35&lt;&gt;0,"XXX",0)</f>
        <v>0</v>
      </c>
      <c r="CG35" s="44"/>
      <c r="CH35" s="137"/>
      <c r="CK35" s="31">
        <v>64000</v>
      </c>
      <c r="CL35" s="408">
        <v>0</v>
      </c>
      <c r="CM35" s="321">
        <f>CK35*CL35</f>
        <v>0</v>
      </c>
      <c r="CN35" s="31">
        <f>CK35*CL35</f>
        <v>0</v>
      </c>
      <c r="CO35" s="329" t="str">
        <f t="shared" si="28"/>
        <v>02.3.68.5</v>
      </c>
      <c r="CP35" s="31">
        <f t="shared" si="29"/>
        <v>0</v>
      </c>
      <c r="CQ35" s="9"/>
      <c r="CR35" s="42"/>
      <c r="CS35" s="43"/>
      <c r="CT35" s="43"/>
      <c r="CU35" s="43">
        <f>CM35/128000</f>
        <v>0</v>
      </c>
      <c r="CV35" s="124"/>
      <c r="CW35" s="45">
        <f>IF(CM35&lt;&gt;0,"X",0)</f>
        <v>0</v>
      </c>
      <c r="CX35" s="44">
        <f>IF(CM35&lt;&gt;0,"XXX",0)</f>
        <v>0</v>
      </c>
      <c r="CY35" s="44">
        <f>IF(CM35&lt;&gt;0,"XXX",0)</f>
        <v>0</v>
      </c>
      <c r="CZ35" s="44">
        <f>IF(CM35&lt;&gt;0,"XXX",0)</f>
        <v>0</v>
      </c>
      <c r="DA35" s="44"/>
      <c r="DB35" s="137"/>
      <c r="DE35" s="31">
        <v>64000</v>
      </c>
      <c r="DF35" s="408">
        <v>0</v>
      </c>
      <c r="DG35" s="321">
        <f>DE35*DF35</f>
        <v>0</v>
      </c>
      <c r="DH35" s="31">
        <f>DE35*DF35</f>
        <v>0</v>
      </c>
      <c r="DI35" s="329" t="str">
        <f t="shared" si="30"/>
        <v>02.3.68.5</v>
      </c>
      <c r="DJ35" s="31">
        <f t="shared" si="31"/>
        <v>0</v>
      </c>
      <c r="DK35" s="9"/>
      <c r="DL35" s="42"/>
      <c r="DM35" s="43"/>
      <c r="DN35" s="43"/>
      <c r="DO35" s="43">
        <f>DG35/128000</f>
        <v>0</v>
      </c>
      <c r="DP35" s="124"/>
      <c r="DQ35" s="45">
        <f>IF(DG35&lt;&gt;0,"X",0)</f>
        <v>0</v>
      </c>
      <c r="DR35" s="44">
        <f>IF(DG35&lt;&gt;0,"XXX",0)</f>
        <v>0</v>
      </c>
      <c r="DS35" s="44">
        <f>IF(DG35&lt;&gt;0,"XXX",0)</f>
        <v>0</v>
      </c>
      <c r="DT35" s="44">
        <f>IF(DG35&lt;&gt;0,"XXX",0)</f>
        <v>0</v>
      </c>
      <c r="DU35" s="44"/>
      <c r="DV35" s="137"/>
      <c r="DY35" s="31">
        <v>64000</v>
      </c>
      <c r="DZ35" s="408">
        <v>0</v>
      </c>
      <c r="EA35" s="321">
        <f>DY35*DZ35</f>
        <v>0</v>
      </c>
      <c r="EB35" s="31">
        <f>DY35*DZ35</f>
        <v>0</v>
      </c>
      <c r="EC35" s="329" t="str">
        <f t="shared" si="32"/>
        <v>02.3.68.5</v>
      </c>
      <c r="ED35" s="31">
        <f t="shared" si="33"/>
        <v>0</v>
      </c>
      <c r="EE35" s="9"/>
      <c r="EF35" s="42"/>
      <c r="EG35" s="43"/>
      <c r="EH35" s="43"/>
      <c r="EI35" s="43">
        <f>EA35/128000</f>
        <v>0</v>
      </c>
      <c r="EJ35" s="124"/>
      <c r="EK35" s="45">
        <f>IF(EA35&lt;&gt;0,"X",0)</f>
        <v>0</v>
      </c>
      <c r="EL35" s="44">
        <f>IF(EA35&lt;&gt;0,"XXX",0)</f>
        <v>0</v>
      </c>
      <c r="EM35" s="44">
        <f>IF(EA35&lt;&gt;0,"XXX",0)</f>
        <v>0</v>
      </c>
      <c r="EN35" s="44">
        <f>IF(EA35&lt;&gt;0,"XXX",0)</f>
        <v>0</v>
      </c>
      <c r="EO35" s="44"/>
      <c r="EP35" s="137"/>
      <c r="ES35" s="31">
        <v>64000</v>
      </c>
      <c r="ET35" s="408">
        <v>0</v>
      </c>
      <c r="EU35" s="321">
        <f>ES35*ET35</f>
        <v>0</v>
      </c>
      <c r="EV35" s="31">
        <f>ES35*ET35</f>
        <v>0</v>
      </c>
      <c r="EW35" s="329" t="str">
        <f t="shared" si="34"/>
        <v>02.3.68.5</v>
      </c>
      <c r="EX35" s="31">
        <f t="shared" si="35"/>
        <v>0</v>
      </c>
      <c r="EY35" s="9"/>
      <c r="EZ35" s="42"/>
      <c r="FA35" s="43"/>
      <c r="FB35" s="43"/>
      <c r="FC35" s="43">
        <f>EU35/128000</f>
        <v>0</v>
      </c>
      <c r="FD35" s="124"/>
      <c r="FE35" s="45">
        <f>IF(EU35&lt;&gt;0,"X",0)</f>
        <v>0</v>
      </c>
      <c r="FF35" s="44">
        <f>IF(EU35&lt;&gt;0,"XXX",0)</f>
        <v>0</v>
      </c>
      <c r="FG35" s="44">
        <f>IF(EU35&lt;&gt;0,"XXX",0)</f>
        <v>0</v>
      </c>
      <c r="FH35" s="44">
        <f>IF(EU35&lt;&gt;0,"XXX",0)</f>
        <v>0</v>
      </c>
      <c r="FI35" s="44"/>
      <c r="FJ35" s="137"/>
      <c r="FM35" s="31">
        <v>64000</v>
      </c>
      <c r="FN35" s="408">
        <v>0</v>
      </c>
      <c r="FO35" s="321">
        <f>FM35*FN35</f>
        <v>0</v>
      </c>
      <c r="FP35" s="31">
        <f>FM35*FN35</f>
        <v>0</v>
      </c>
      <c r="FQ35" s="329" t="str">
        <f t="shared" si="36"/>
        <v>02.3.68.5</v>
      </c>
      <c r="FR35" s="31">
        <f t="shared" si="37"/>
        <v>0</v>
      </c>
      <c r="FS35" s="9"/>
      <c r="FT35" s="42"/>
      <c r="FU35" s="43"/>
      <c r="FV35" s="43"/>
      <c r="FW35" s="43">
        <f>FO35/128000</f>
        <v>0</v>
      </c>
      <c r="FX35" s="124"/>
      <c r="FY35" s="45">
        <f>IF(FO35&lt;&gt;0,"X",0)</f>
        <v>0</v>
      </c>
      <c r="FZ35" s="44">
        <f>IF(FO35&lt;&gt;0,"XXX",0)</f>
        <v>0</v>
      </c>
      <c r="GA35" s="44">
        <f>IF(FO35&lt;&gt;0,"XXX",0)</f>
        <v>0</v>
      </c>
      <c r="GB35" s="44">
        <f>IF(FO35&lt;&gt;0,"XXX",0)</f>
        <v>0</v>
      </c>
      <c r="GC35" s="44"/>
      <c r="GD35" s="137"/>
      <c r="GG35" s="31">
        <v>64000</v>
      </c>
      <c r="GH35" s="408">
        <v>0</v>
      </c>
      <c r="GI35" s="321">
        <f>GG35*GH35</f>
        <v>0</v>
      </c>
      <c r="GJ35" s="31">
        <f>GG35*GH35</f>
        <v>0</v>
      </c>
      <c r="GK35" s="329" t="str">
        <f t="shared" si="38"/>
        <v>02.3.68.5</v>
      </c>
      <c r="GL35" s="31">
        <f t="shared" si="39"/>
        <v>0</v>
      </c>
      <c r="GM35" s="9"/>
      <c r="GN35" s="42"/>
      <c r="GO35" s="43"/>
      <c r="GP35" s="43"/>
      <c r="GQ35" s="43">
        <f>GI35/128000</f>
        <v>0</v>
      </c>
      <c r="GR35" s="124"/>
      <c r="GS35" s="45">
        <f>IF(GI35&lt;&gt;0,"X",0)</f>
        <v>0</v>
      </c>
      <c r="GT35" s="44">
        <f>IF(GI35&lt;&gt;0,"XXX",0)</f>
        <v>0</v>
      </c>
      <c r="GU35" s="44">
        <f>IF(GI35&lt;&gt;0,"XXX",0)</f>
        <v>0</v>
      </c>
      <c r="GV35" s="44">
        <f>IF(GI35&lt;&gt;0,"XXX",0)</f>
        <v>0</v>
      </c>
      <c r="GW35" s="44"/>
      <c r="GX35" s="137"/>
      <c r="HA35" s="31">
        <v>64000</v>
      </c>
      <c r="HB35" s="408">
        <v>0</v>
      </c>
      <c r="HC35" s="321">
        <f>HA35*HB35</f>
        <v>0</v>
      </c>
      <c r="HD35" s="31">
        <f>HA35*HB35</f>
        <v>0</v>
      </c>
      <c r="HE35" s="329" t="str">
        <f t="shared" si="40"/>
        <v>02.3.68.5</v>
      </c>
      <c r="HF35" s="31">
        <f t="shared" si="41"/>
        <v>0</v>
      </c>
      <c r="HG35" s="9"/>
      <c r="HH35" s="42"/>
      <c r="HI35" s="43"/>
      <c r="HJ35" s="43"/>
      <c r="HK35" s="43">
        <f>HC35/128000</f>
        <v>0</v>
      </c>
      <c r="HL35" s="124"/>
      <c r="HM35" s="45">
        <f>IF(HC35&lt;&gt;0,"X",0)</f>
        <v>0</v>
      </c>
      <c r="HN35" s="44">
        <f>IF(HC35&lt;&gt;0,"XXX",0)</f>
        <v>0</v>
      </c>
      <c r="HO35" s="44">
        <f>IF(HC35&lt;&gt;0,"XXX",0)</f>
        <v>0</v>
      </c>
      <c r="HP35" s="44">
        <f>IF(HC35&lt;&gt;0,"XXX",0)</f>
        <v>0</v>
      </c>
      <c r="HQ35" s="44"/>
      <c r="HR35" s="137"/>
    </row>
    <row r="36" spans="2:226" s="1" customFormat="1" ht="28.5" hidden="1" customHeight="1" x14ac:dyDescent="0.25">
      <c r="B36" s="26"/>
      <c r="C36" s="28"/>
      <c r="D36" s="310"/>
      <c r="E36" s="310"/>
      <c r="F36" s="310"/>
      <c r="G36" s="311"/>
      <c r="H36" s="188"/>
      <c r="I36" s="187"/>
      <c r="J36" s="189"/>
      <c r="K36" s="27"/>
      <c r="L36" s="2"/>
      <c r="M36" s="154"/>
      <c r="N36" s="31"/>
      <c r="O36" s="9"/>
      <c r="P36" s="42"/>
      <c r="Q36" s="43"/>
      <c r="R36" s="43"/>
      <c r="S36" s="44"/>
      <c r="T36" s="124"/>
      <c r="U36" s="45"/>
      <c r="V36" s="44"/>
      <c r="W36" s="44"/>
      <c r="X36" s="44"/>
      <c r="Y36" s="47"/>
      <c r="Z36" s="137"/>
      <c r="AC36" s="31"/>
      <c r="AD36" s="317"/>
      <c r="AE36" s="321"/>
      <c r="AF36" s="31"/>
      <c r="AG36" s="329">
        <f t="shared" si="22"/>
        <v>0</v>
      </c>
      <c r="AH36" s="31">
        <f t="shared" si="23"/>
        <v>0</v>
      </c>
      <c r="AI36" s="9"/>
      <c r="AJ36" s="42"/>
      <c r="AK36" s="43"/>
      <c r="AL36" s="43"/>
      <c r="AM36" s="44"/>
      <c r="AN36" s="124"/>
      <c r="AO36" s="45"/>
      <c r="AP36" s="44"/>
      <c r="AQ36" s="44"/>
      <c r="AR36" s="44"/>
      <c r="AS36" s="47"/>
      <c r="AT36" s="137"/>
      <c r="AW36" s="31"/>
      <c r="AX36" s="317"/>
      <c r="AY36" s="321"/>
      <c r="AZ36" s="31"/>
      <c r="BA36" s="329">
        <f t="shared" si="24"/>
        <v>0</v>
      </c>
      <c r="BB36" s="31">
        <f t="shared" si="25"/>
        <v>0</v>
      </c>
      <c r="BC36" s="9"/>
      <c r="BD36" s="42"/>
      <c r="BE36" s="43"/>
      <c r="BF36" s="43"/>
      <c r="BG36" s="44"/>
      <c r="BH36" s="124"/>
      <c r="BI36" s="45"/>
      <c r="BJ36" s="44"/>
      <c r="BK36" s="44"/>
      <c r="BL36" s="44"/>
      <c r="BM36" s="47"/>
      <c r="BN36" s="137"/>
      <c r="BQ36" s="31"/>
      <c r="BR36" s="317"/>
      <c r="BS36" s="321"/>
      <c r="BT36" s="31"/>
      <c r="BU36" s="329">
        <f t="shared" si="26"/>
        <v>0</v>
      </c>
      <c r="BV36" s="31">
        <f t="shared" si="27"/>
        <v>0</v>
      </c>
      <c r="BW36" s="9"/>
      <c r="BX36" s="42"/>
      <c r="BY36" s="43"/>
      <c r="BZ36" s="43"/>
      <c r="CA36" s="44"/>
      <c r="CB36" s="124"/>
      <c r="CC36" s="45"/>
      <c r="CD36" s="44"/>
      <c r="CE36" s="44"/>
      <c r="CF36" s="44"/>
      <c r="CG36" s="47"/>
      <c r="CH36" s="137"/>
      <c r="CK36" s="31"/>
      <c r="CL36" s="317"/>
      <c r="CM36" s="321"/>
      <c r="CN36" s="31"/>
      <c r="CO36" s="329">
        <f t="shared" si="28"/>
        <v>0</v>
      </c>
      <c r="CP36" s="31">
        <f t="shared" si="29"/>
        <v>0</v>
      </c>
      <c r="CQ36" s="9"/>
      <c r="CR36" s="42"/>
      <c r="CS36" s="43"/>
      <c r="CT36" s="43"/>
      <c r="CU36" s="44"/>
      <c r="CV36" s="124"/>
      <c r="CW36" s="45"/>
      <c r="CX36" s="44"/>
      <c r="CY36" s="44"/>
      <c r="CZ36" s="44"/>
      <c r="DA36" s="47"/>
      <c r="DB36" s="137"/>
      <c r="DE36" s="31"/>
      <c r="DF36" s="317"/>
      <c r="DG36" s="321"/>
      <c r="DH36" s="31"/>
      <c r="DI36" s="329">
        <f t="shared" si="30"/>
        <v>0</v>
      </c>
      <c r="DJ36" s="31">
        <f t="shared" si="31"/>
        <v>0</v>
      </c>
      <c r="DK36" s="9"/>
      <c r="DL36" s="42"/>
      <c r="DM36" s="43"/>
      <c r="DN36" s="43"/>
      <c r="DO36" s="44"/>
      <c r="DP36" s="124"/>
      <c r="DQ36" s="45"/>
      <c r="DR36" s="44"/>
      <c r="DS36" s="44"/>
      <c r="DT36" s="44"/>
      <c r="DU36" s="47"/>
      <c r="DV36" s="137"/>
      <c r="DY36" s="31"/>
      <c r="DZ36" s="317"/>
      <c r="EA36" s="321"/>
      <c r="EB36" s="31"/>
      <c r="EC36" s="329">
        <f t="shared" si="32"/>
        <v>0</v>
      </c>
      <c r="ED36" s="31">
        <f t="shared" si="33"/>
        <v>0</v>
      </c>
      <c r="EE36" s="9"/>
      <c r="EF36" s="42"/>
      <c r="EG36" s="43"/>
      <c r="EH36" s="43"/>
      <c r="EI36" s="44"/>
      <c r="EJ36" s="124"/>
      <c r="EK36" s="45"/>
      <c r="EL36" s="44"/>
      <c r="EM36" s="44"/>
      <c r="EN36" s="44"/>
      <c r="EO36" s="47"/>
      <c r="EP36" s="137"/>
      <c r="ES36" s="31"/>
      <c r="ET36" s="317"/>
      <c r="EU36" s="321"/>
      <c r="EV36" s="31"/>
      <c r="EW36" s="329">
        <f t="shared" si="34"/>
        <v>0</v>
      </c>
      <c r="EX36" s="31">
        <f t="shared" si="35"/>
        <v>0</v>
      </c>
      <c r="EY36" s="9"/>
      <c r="EZ36" s="42"/>
      <c r="FA36" s="43"/>
      <c r="FB36" s="43"/>
      <c r="FC36" s="44"/>
      <c r="FD36" s="124"/>
      <c r="FE36" s="45"/>
      <c r="FF36" s="44"/>
      <c r="FG36" s="44"/>
      <c r="FH36" s="44"/>
      <c r="FI36" s="47"/>
      <c r="FJ36" s="137"/>
      <c r="FM36" s="31"/>
      <c r="FN36" s="317"/>
      <c r="FO36" s="321"/>
      <c r="FP36" s="31"/>
      <c r="FQ36" s="329">
        <f t="shared" si="36"/>
        <v>0</v>
      </c>
      <c r="FR36" s="31">
        <f t="shared" si="37"/>
        <v>0</v>
      </c>
      <c r="FS36" s="9"/>
      <c r="FT36" s="42"/>
      <c r="FU36" s="43"/>
      <c r="FV36" s="43"/>
      <c r="FW36" s="44"/>
      <c r="FX36" s="124"/>
      <c r="FY36" s="45"/>
      <c r="FZ36" s="44"/>
      <c r="GA36" s="44"/>
      <c r="GB36" s="44"/>
      <c r="GC36" s="47"/>
      <c r="GD36" s="137"/>
      <c r="GG36" s="31"/>
      <c r="GH36" s="317"/>
      <c r="GI36" s="321"/>
      <c r="GJ36" s="31"/>
      <c r="GK36" s="329">
        <f t="shared" si="38"/>
        <v>0</v>
      </c>
      <c r="GL36" s="31">
        <f t="shared" si="39"/>
        <v>0</v>
      </c>
      <c r="GM36" s="9"/>
      <c r="GN36" s="42"/>
      <c r="GO36" s="43"/>
      <c r="GP36" s="43"/>
      <c r="GQ36" s="44"/>
      <c r="GR36" s="124"/>
      <c r="GS36" s="45"/>
      <c r="GT36" s="44"/>
      <c r="GU36" s="44"/>
      <c r="GV36" s="44"/>
      <c r="GW36" s="47"/>
      <c r="GX36" s="137"/>
      <c r="HA36" s="31"/>
      <c r="HB36" s="317"/>
      <c r="HC36" s="321"/>
      <c r="HD36" s="31"/>
      <c r="HE36" s="329">
        <f t="shared" si="40"/>
        <v>0</v>
      </c>
      <c r="HF36" s="31">
        <f t="shared" si="41"/>
        <v>0</v>
      </c>
      <c r="HG36" s="9"/>
      <c r="HH36" s="42"/>
      <c r="HI36" s="43"/>
      <c r="HJ36" s="43"/>
      <c r="HK36" s="44"/>
      <c r="HL36" s="124"/>
      <c r="HM36" s="45"/>
      <c r="HN36" s="44"/>
      <c r="HO36" s="44"/>
      <c r="HP36" s="44"/>
      <c r="HQ36" s="47"/>
      <c r="HR36" s="137"/>
    </row>
    <row r="37" spans="2:226" s="1" customFormat="1" ht="30" customHeight="1" x14ac:dyDescent="0.25">
      <c r="B37" s="26"/>
      <c r="C37" s="402" t="s">
        <v>52</v>
      </c>
      <c r="D37" s="642" t="s">
        <v>81</v>
      </c>
      <c r="E37" s="643"/>
      <c r="F37" s="643"/>
      <c r="G37" s="644"/>
      <c r="H37" s="641" t="s">
        <v>53</v>
      </c>
      <c r="I37" s="639"/>
      <c r="J37" s="639"/>
      <c r="K37" s="27">
        <v>32000</v>
      </c>
      <c r="L37" s="410">
        <v>0</v>
      </c>
      <c r="M37" s="154">
        <f>K37*L37</f>
        <v>0</v>
      </c>
      <c r="N37" s="31">
        <f>K37*L37</f>
        <v>0</v>
      </c>
      <c r="O37" s="9"/>
      <c r="P37" s="42"/>
      <c r="Q37" s="43"/>
      <c r="R37" s="43"/>
      <c r="S37" s="43">
        <f>M37/128000</f>
        <v>0</v>
      </c>
      <c r="T37" s="124"/>
      <c r="U37" s="45">
        <f>IF($M37&lt;&gt;0,"X",0)</f>
        <v>0</v>
      </c>
      <c r="V37" s="44">
        <f>IF($M37&lt;&gt;0,"XXX",0)</f>
        <v>0</v>
      </c>
      <c r="W37" s="44">
        <f>IF($M37&lt;&gt;0,"XXX",0)</f>
        <v>0</v>
      </c>
      <c r="X37" s="44">
        <f>IF($M37&lt;&gt;0,"XXX",0)</f>
        <v>0</v>
      </c>
      <c r="Y37" s="44"/>
      <c r="Z37" s="137"/>
      <c r="AC37" s="31">
        <v>32000</v>
      </c>
      <c r="AD37" s="408">
        <v>0</v>
      </c>
      <c r="AE37" s="321">
        <f>AC37*AD37</f>
        <v>0</v>
      </c>
      <c r="AF37" s="31">
        <f>AC37*AD37</f>
        <v>0</v>
      </c>
      <c r="AG37" s="329" t="str">
        <f t="shared" si="22"/>
        <v>02.3.68.5</v>
      </c>
      <c r="AH37" s="31">
        <f t="shared" si="23"/>
        <v>0</v>
      </c>
      <c r="AI37" s="9"/>
      <c r="AJ37" s="42"/>
      <c r="AK37" s="43"/>
      <c r="AL37" s="43"/>
      <c r="AM37" s="43">
        <f>AE37/128000</f>
        <v>0</v>
      </c>
      <c r="AN37" s="124"/>
      <c r="AO37" s="45">
        <f>IF(AE37&lt;&gt;0,"X",0)</f>
        <v>0</v>
      </c>
      <c r="AP37" s="44">
        <f>IF(AE37&lt;&gt;0,"XXX",0)</f>
        <v>0</v>
      </c>
      <c r="AQ37" s="44">
        <f>IF(AE37&lt;&gt;0,"XXX",0)</f>
        <v>0</v>
      </c>
      <c r="AR37" s="44">
        <f>IF(AE37&lt;&gt;0,"XXX",0)</f>
        <v>0</v>
      </c>
      <c r="AS37" s="44"/>
      <c r="AT37" s="137"/>
      <c r="AW37" s="31">
        <v>32000</v>
      </c>
      <c r="AX37" s="408">
        <v>0</v>
      </c>
      <c r="AY37" s="321">
        <f>AW37*AX37</f>
        <v>0</v>
      </c>
      <c r="AZ37" s="31">
        <f>AW37*AX37</f>
        <v>0</v>
      </c>
      <c r="BA37" s="329" t="str">
        <f t="shared" si="24"/>
        <v>02.3.68.5</v>
      </c>
      <c r="BB37" s="31">
        <f t="shared" si="25"/>
        <v>0</v>
      </c>
      <c r="BC37" s="9"/>
      <c r="BD37" s="42"/>
      <c r="BE37" s="43"/>
      <c r="BF37" s="43"/>
      <c r="BG37" s="43">
        <f>AY37/128000</f>
        <v>0</v>
      </c>
      <c r="BH37" s="124"/>
      <c r="BI37" s="45">
        <f>IF(AY37&lt;&gt;0,"X",0)</f>
        <v>0</v>
      </c>
      <c r="BJ37" s="44">
        <f>IF(AY37&lt;&gt;0,"XXX",0)</f>
        <v>0</v>
      </c>
      <c r="BK37" s="44">
        <f>IF(AY37&lt;&gt;0,"XXX",0)</f>
        <v>0</v>
      </c>
      <c r="BL37" s="44">
        <f>IF(AY37&lt;&gt;0,"XXX",0)</f>
        <v>0</v>
      </c>
      <c r="BM37" s="44"/>
      <c r="BN37" s="137"/>
      <c r="BQ37" s="31">
        <v>32000</v>
      </c>
      <c r="BR37" s="408">
        <v>0</v>
      </c>
      <c r="BS37" s="321">
        <f>BQ37*BR37</f>
        <v>0</v>
      </c>
      <c r="BT37" s="31">
        <f>BQ37*BR37</f>
        <v>0</v>
      </c>
      <c r="BU37" s="329" t="str">
        <f t="shared" si="26"/>
        <v>02.3.68.5</v>
      </c>
      <c r="BV37" s="31">
        <f t="shared" si="27"/>
        <v>0</v>
      </c>
      <c r="BW37" s="9"/>
      <c r="BX37" s="42"/>
      <c r="BY37" s="43"/>
      <c r="BZ37" s="43"/>
      <c r="CA37" s="43">
        <f>BS37/128000</f>
        <v>0</v>
      </c>
      <c r="CB37" s="124"/>
      <c r="CC37" s="45">
        <f>IF(BS37&lt;&gt;0,"X",0)</f>
        <v>0</v>
      </c>
      <c r="CD37" s="44">
        <f>IF(BS37&lt;&gt;0,"XXX",0)</f>
        <v>0</v>
      </c>
      <c r="CE37" s="44">
        <f>IF(BS37&lt;&gt;0,"XXX",0)</f>
        <v>0</v>
      </c>
      <c r="CF37" s="44">
        <f>IF(BS37&lt;&gt;0,"XXX",0)</f>
        <v>0</v>
      </c>
      <c r="CG37" s="44"/>
      <c r="CH37" s="137"/>
      <c r="CK37" s="31">
        <v>32000</v>
      </c>
      <c r="CL37" s="408">
        <v>0</v>
      </c>
      <c r="CM37" s="321">
        <f>CK37*CL37</f>
        <v>0</v>
      </c>
      <c r="CN37" s="31">
        <f>CK37*CL37</f>
        <v>0</v>
      </c>
      <c r="CO37" s="329" t="str">
        <f t="shared" si="28"/>
        <v>02.3.68.5</v>
      </c>
      <c r="CP37" s="31">
        <f t="shared" si="29"/>
        <v>0</v>
      </c>
      <c r="CQ37" s="9"/>
      <c r="CR37" s="42"/>
      <c r="CS37" s="43"/>
      <c r="CT37" s="43"/>
      <c r="CU37" s="43">
        <f>CM37/128000</f>
        <v>0</v>
      </c>
      <c r="CV37" s="124"/>
      <c r="CW37" s="45">
        <f>IF(CM37&lt;&gt;0,"X",0)</f>
        <v>0</v>
      </c>
      <c r="CX37" s="44">
        <f>IF(CM37&lt;&gt;0,"XXX",0)</f>
        <v>0</v>
      </c>
      <c r="CY37" s="44">
        <f>IF(CM37&lt;&gt;0,"XXX",0)</f>
        <v>0</v>
      </c>
      <c r="CZ37" s="44">
        <f>IF(CM37&lt;&gt;0,"XXX",0)</f>
        <v>0</v>
      </c>
      <c r="DA37" s="44"/>
      <c r="DB37" s="137"/>
      <c r="DE37" s="31">
        <v>32000</v>
      </c>
      <c r="DF37" s="408">
        <v>0</v>
      </c>
      <c r="DG37" s="321">
        <f>DE37*DF37</f>
        <v>0</v>
      </c>
      <c r="DH37" s="31">
        <f>DE37*DF37</f>
        <v>0</v>
      </c>
      <c r="DI37" s="329" t="str">
        <f t="shared" si="30"/>
        <v>02.3.68.5</v>
      </c>
      <c r="DJ37" s="31">
        <f t="shared" si="31"/>
        <v>0</v>
      </c>
      <c r="DK37" s="9"/>
      <c r="DL37" s="42"/>
      <c r="DM37" s="43"/>
      <c r="DN37" s="43"/>
      <c r="DO37" s="43">
        <f>DG37/128000</f>
        <v>0</v>
      </c>
      <c r="DP37" s="124"/>
      <c r="DQ37" s="45">
        <f>IF(DG37&lt;&gt;0,"X",0)</f>
        <v>0</v>
      </c>
      <c r="DR37" s="44">
        <f>IF(DG37&lt;&gt;0,"XXX",0)</f>
        <v>0</v>
      </c>
      <c r="DS37" s="44">
        <f>IF(DG37&lt;&gt;0,"XXX",0)</f>
        <v>0</v>
      </c>
      <c r="DT37" s="44">
        <f>IF(DG37&lt;&gt;0,"XXX",0)</f>
        <v>0</v>
      </c>
      <c r="DU37" s="44"/>
      <c r="DV37" s="137"/>
      <c r="DY37" s="31">
        <v>32000</v>
      </c>
      <c r="DZ37" s="408">
        <v>0</v>
      </c>
      <c r="EA37" s="321">
        <f>DY37*DZ37</f>
        <v>0</v>
      </c>
      <c r="EB37" s="31">
        <f>DY37*DZ37</f>
        <v>0</v>
      </c>
      <c r="EC37" s="329" t="str">
        <f t="shared" si="32"/>
        <v>02.3.68.5</v>
      </c>
      <c r="ED37" s="31">
        <f t="shared" si="33"/>
        <v>0</v>
      </c>
      <c r="EE37" s="9"/>
      <c r="EF37" s="42"/>
      <c r="EG37" s="43"/>
      <c r="EH37" s="43"/>
      <c r="EI37" s="43">
        <f>EA37/128000</f>
        <v>0</v>
      </c>
      <c r="EJ37" s="124"/>
      <c r="EK37" s="45">
        <f>IF(EA37&lt;&gt;0,"X",0)</f>
        <v>0</v>
      </c>
      <c r="EL37" s="44">
        <f>IF(EA37&lt;&gt;0,"XXX",0)</f>
        <v>0</v>
      </c>
      <c r="EM37" s="44">
        <f>IF(EA37&lt;&gt;0,"XXX",0)</f>
        <v>0</v>
      </c>
      <c r="EN37" s="44">
        <f>IF(EA37&lt;&gt;0,"XXX",0)</f>
        <v>0</v>
      </c>
      <c r="EO37" s="44"/>
      <c r="EP37" s="137"/>
      <c r="ES37" s="31">
        <v>32000</v>
      </c>
      <c r="ET37" s="408">
        <v>0</v>
      </c>
      <c r="EU37" s="321">
        <f>ES37*ET37</f>
        <v>0</v>
      </c>
      <c r="EV37" s="31">
        <f>ES37*ET37</f>
        <v>0</v>
      </c>
      <c r="EW37" s="329" t="str">
        <f t="shared" si="34"/>
        <v>02.3.68.5</v>
      </c>
      <c r="EX37" s="31">
        <f t="shared" si="35"/>
        <v>0</v>
      </c>
      <c r="EY37" s="9"/>
      <c r="EZ37" s="42"/>
      <c r="FA37" s="43"/>
      <c r="FB37" s="43"/>
      <c r="FC37" s="43">
        <f>EU37/128000</f>
        <v>0</v>
      </c>
      <c r="FD37" s="124"/>
      <c r="FE37" s="45">
        <f>IF(EU37&lt;&gt;0,"X",0)</f>
        <v>0</v>
      </c>
      <c r="FF37" s="44">
        <f>IF(EU37&lt;&gt;0,"XXX",0)</f>
        <v>0</v>
      </c>
      <c r="FG37" s="44">
        <f>IF(EU37&lt;&gt;0,"XXX",0)</f>
        <v>0</v>
      </c>
      <c r="FH37" s="44">
        <f>IF(EU37&lt;&gt;0,"XXX",0)</f>
        <v>0</v>
      </c>
      <c r="FI37" s="44"/>
      <c r="FJ37" s="137"/>
      <c r="FM37" s="31">
        <v>32000</v>
      </c>
      <c r="FN37" s="408">
        <v>0</v>
      </c>
      <c r="FO37" s="321">
        <f>FM37*FN37</f>
        <v>0</v>
      </c>
      <c r="FP37" s="31">
        <f>FM37*FN37</f>
        <v>0</v>
      </c>
      <c r="FQ37" s="329" t="str">
        <f t="shared" si="36"/>
        <v>02.3.68.5</v>
      </c>
      <c r="FR37" s="31">
        <f t="shared" si="37"/>
        <v>0</v>
      </c>
      <c r="FS37" s="9"/>
      <c r="FT37" s="42"/>
      <c r="FU37" s="43"/>
      <c r="FV37" s="43"/>
      <c r="FW37" s="43">
        <f>FO37/128000</f>
        <v>0</v>
      </c>
      <c r="FX37" s="124"/>
      <c r="FY37" s="45">
        <f>IF(FO37&lt;&gt;0,"X",0)</f>
        <v>0</v>
      </c>
      <c r="FZ37" s="44">
        <f>IF(FO37&lt;&gt;0,"XXX",0)</f>
        <v>0</v>
      </c>
      <c r="GA37" s="44">
        <f>IF(FO37&lt;&gt;0,"XXX",0)</f>
        <v>0</v>
      </c>
      <c r="GB37" s="44">
        <f>IF(FO37&lt;&gt;0,"XXX",0)</f>
        <v>0</v>
      </c>
      <c r="GC37" s="44"/>
      <c r="GD37" s="137"/>
      <c r="GG37" s="31">
        <v>32000</v>
      </c>
      <c r="GH37" s="408">
        <v>0</v>
      </c>
      <c r="GI37" s="321">
        <f>GG37*GH37</f>
        <v>0</v>
      </c>
      <c r="GJ37" s="31">
        <f>GG37*GH37</f>
        <v>0</v>
      </c>
      <c r="GK37" s="329" t="str">
        <f t="shared" si="38"/>
        <v>02.3.68.5</v>
      </c>
      <c r="GL37" s="31">
        <f t="shared" si="39"/>
        <v>0</v>
      </c>
      <c r="GM37" s="9"/>
      <c r="GN37" s="42"/>
      <c r="GO37" s="43"/>
      <c r="GP37" s="43"/>
      <c r="GQ37" s="43">
        <f>GI37/128000</f>
        <v>0</v>
      </c>
      <c r="GR37" s="124"/>
      <c r="GS37" s="45">
        <f>IF(GI37&lt;&gt;0,"X",0)</f>
        <v>0</v>
      </c>
      <c r="GT37" s="44">
        <f>IF(GI37&lt;&gt;0,"XXX",0)</f>
        <v>0</v>
      </c>
      <c r="GU37" s="44">
        <f>IF(GI37&lt;&gt;0,"XXX",0)</f>
        <v>0</v>
      </c>
      <c r="GV37" s="44">
        <f>IF(GI37&lt;&gt;0,"XXX",0)</f>
        <v>0</v>
      </c>
      <c r="GW37" s="44"/>
      <c r="GX37" s="137"/>
      <c r="HA37" s="31">
        <v>32000</v>
      </c>
      <c r="HB37" s="408">
        <v>0</v>
      </c>
      <c r="HC37" s="321">
        <f>HA37*HB37</f>
        <v>0</v>
      </c>
      <c r="HD37" s="31">
        <f>HA37*HB37</f>
        <v>0</v>
      </c>
      <c r="HE37" s="329" t="str">
        <f t="shared" si="40"/>
        <v>02.3.68.5</v>
      </c>
      <c r="HF37" s="31">
        <f t="shared" si="41"/>
        <v>0</v>
      </c>
      <c r="HG37" s="9"/>
      <c r="HH37" s="42"/>
      <c r="HI37" s="43"/>
      <c r="HJ37" s="43"/>
      <c r="HK37" s="43">
        <f>HC37/128000</f>
        <v>0</v>
      </c>
      <c r="HL37" s="124"/>
      <c r="HM37" s="45">
        <f>IF(HC37&lt;&gt;0,"X",0)</f>
        <v>0</v>
      </c>
      <c r="HN37" s="44">
        <f>IF(HC37&lt;&gt;0,"XXX",0)</f>
        <v>0</v>
      </c>
      <c r="HO37" s="44">
        <f>IF(HC37&lt;&gt;0,"XXX",0)</f>
        <v>0</v>
      </c>
      <c r="HP37" s="44">
        <f>IF(HC37&lt;&gt;0,"XXX",0)</f>
        <v>0</v>
      </c>
      <c r="HQ37" s="44"/>
      <c r="HR37" s="137"/>
    </row>
    <row r="38" spans="2:226" s="1" customFormat="1" ht="28.5" hidden="1" customHeight="1" x14ac:dyDescent="0.25">
      <c r="B38" s="26"/>
      <c r="C38" s="28"/>
      <c r="D38" s="28"/>
      <c r="E38" s="28"/>
      <c r="F38" s="28"/>
      <c r="G38" s="187"/>
      <c r="H38" s="188"/>
      <c r="I38" s="187"/>
      <c r="J38" s="189"/>
      <c r="K38" s="27"/>
      <c r="L38" s="2"/>
      <c r="M38" s="154"/>
      <c r="N38" s="31"/>
      <c r="O38" s="9"/>
      <c r="P38" s="42"/>
      <c r="Q38" s="43"/>
      <c r="R38" s="43"/>
      <c r="S38" s="44"/>
      <c r="T38" s="124"/>
      <c r="U38" s="45"/>
      <c r="V38" s="44"/>
      <c r="W38" s="44"/>
      <c r="X38" s="44"/>
      <c r="Y38" s="47"/>
      <c r="Z38" s="137"/>
      <c r="AC38" s="31"/>
      <c r="AD38" s="317"/>
      <c r="AE38" s="321"/>
      <c r="AF38" s="31"/>
      <c r="AG38" s="329">
        <f t="shared" si="22"/>
        <v>0</v>
      </c>
      <c r="AH38" s="31">
        <f t="shared" si="23"/>
        <v>0</v>
      </c>
      <c r="AI38" s="9"/>
      <c r="AJ38" s="42"/>
      <c r="AK38" s="43"/>
      <c r="AL38" s="43"/>
      <c r="AM38" s="44"/>
      <c r="AN38" s="124"/>
      <c r="AO38" s="45"/>
      <c r="AP38" s="44"/>
      <c r="AQ38" s="44"/>
      <c r="AR38" s="44"/>
      <c r="AS38" s="47"/>
      <c r="AT38" s="137"/>
      <c r="AW38" s="31"/>
      <c r="AX38" s="317"/>
      <c r="AY38" s="321"/>
      <c r="AZ38" s="31"/>
      <c r="BA38" s="329">
        <f t="shared" si="24"/>
        <v>0</v>
      </c>
      <c r="BB38" s="31">
        <f t="shared" si="25"/>
        <v>0</v>
      </c>
      <c r="BC38" s="9"/>
      <c r="BD38" s="42"/>
      <c r="BE38" s="43"/>
      <c r="BF38" s="43"/>
      <c r="BG38" s="44"/>
      <c r="BH38" s="124"/>
      <c r="BI38" s="45"/>
      <c r="BJ38" s="44"/>
      <c r="BK38" s="44"/>
      <c r="BL38" s="44"/>
      <c r="BM38" s="47"/>
      <c r="BN38" s="137"/>
      <c r="BQ38" s="31"/>
      <c r="BR38" s="317"/>
      <c r="BS38" s="321"/>
      <c r="BT38" s="31"/>
      <c r="BU38" s="329">
        <f t="shared" si="26"/>
        <v>0</v>
      </c>
      <c r="BV38" s="31">
        <f t="shared" si="27"/>
        <v>0</v>
      </c>
      <c r="BW38" s="9"/>
      <c r="BX38" s="42"/>
      <c r="BY38" s="43"/>
      <c r="BZ38" s="43"/>
      <c r="CA38" s="44"/>
      <c r="CB38" s="124"/>
      <c r="CC38" s="45"/>
      <c r="CD38" s="44"/>
      <c r="CE38" s="44"/>
      <c r="CF38" s="44"/>
      <c r="CG38" s="47"/>
      <c r="CH38" s="137"/>
      <c r="CK38" s="31"/>
      <c r="CL38" s="317"/>
      <c r="CM38" s="321"/>
      <c r="CN38" s="31"/>
      <c r="CO38" s="329">
        <f t="shared" si="28"/>
        <v>0</v>
      </c>
      <c r="CP38" s="31">
        <f t="shared" si="29"/>
        <v>0</v>
      </c>
      <c r="CQ38" s="9"/>
      <c r="CR38" s="42"/>
      <c r="CS38" s="43"/>
      <c r="CT38" s="43"/>
      <c r="CU38" s="44"/>
      <c r="CV38" s="124"/>
      <c r="CW38" s="45"/>
      <c r="CX38" s="44"/>
      <c r="CY38" s="44"/>
      <c r="CZ38" s="44"/>
      <c r="DA38" s="47"/>
      <c r="DB38" s="137"/>
      <c r="DE38" s="31"/>
      <c r="DF38" s="317"/>
      <c r="DG38" s="321"/>
      <c r="DH38" s="31"/>
      <c r="DI38" s="329">
        <f t="shared" si="30"/>
        <v>0</v>
      </c>
      <c r="DJ38" s="31">
        <f t="shared" si="31"/>
        <v>0</v>
      </c>
      <c r="DK38" s="9"/>
      <c r="DL38" s="42"/>
      <c r="DM38" s="43"/>
      <c r="DN38" s="43"/>
      <c r="DO38" s="44"/>
      <c r="DP38" s="124"/>
      <c r="DQ38" s="45"/>
      <c r="DR38" s="44"/>
      <c r="DS38" s="44"/>
      <c r="DT38" s="44"/>
      <c r="DU38" s="47"/>
      <c r="DV38" s="137"/>
      <c r="DY38" s="31"/>
      <c r="DZ38" s="317"/>
      <c r="EA38" s="321"/>
      <c r="EB38" s="31"/>
      <c r="EC38" s="329">
        <f t="shared" si="32"/>
        <v>0</v>
      </c>
      <c r="ED38" s="31">
        <f t="shared" si="33"/>
        <v>0</v>
      </c>
      <c r="EE38" s="9"/>
      <c r="EF38" s="42"/>
      <c r="EG38" s="43"/>
      <c r="EH38" s="43"/>
      <c r="EI38" s="44"/>
      <c r="EJ38" s="124"/>
      <c r="EK38" s="45"/>
      <c r="EL38" s="44"/>
      <c r="EM38" s="44"/>
      <c r="EN38" s="44"/>
      <c r="EO38" s="47"/>
      <c r="EP38" s="137"/>
      <c r="ES38" s="31"/>
      <c r="ET38" s="317"/>
      <c r="EU38" s="321"/>
      <c r="EV38" s="31"/>
      <c r="EW38" s="329">
        <f t="shared" si="34"/>
        <v>0</v>
      </c>
      <c r="EX38" s="31">
        <f t="shared" si="35"/>
        <v>0</v>
      </c>
      <c r="EY38" s="9"/>
      <c r="EZ38" s="42"/>
      <c r="FA38" s="43"/>
      <c r="FB38" s="43"/>
      <c r="FC38" s="44"/>
      <c r="FD38" s="124"/>
      <c r="FE38" s="45"/>
      <c r="FF38" s="44"/>
      <c r="FG38" s="44"/>
      <c r="FH38" s="44"/>
      <c r="FI38" s="47"/>
      <c r="FJ38" s="137"/>
      <c r="FM38" s="31"/>
      <c r="FN38" s="317"/>
      <c r="FO38" s="321"/>
      <c r="FP38" s="31"/>
      <c r="FQ38" s="329">
        <f t="shared" si="36"/>
        <v>0</v>
      </c>
      <c r="FR38" s="31">
        <f t="shared" si="37"/>
        <v>0</v>
      </c>
      <c r="FS38" s="9"/>
      <c r="FT38" s="42"/>
      <c r="FU38" s="43"/>
      <c r="FV38" s="43"/>
      <c r="FW38" s="44"/>
      <c r="FX38" s="124"/>
      <c r="FY38" s="45"/>
      <c r="FZ38" s="44"/>
      <c r="GA38" s="44"/>
      <c r="GB38" s="44"/>
      <c r="GC38" s="47"/>
      <c r="GD38" s="137"/>
      <c r="GG38" s="31"/>
      <c r="GH38" s="317"/>
      <c r="GI38" s="321"/>
      <c r="GJ38" s="31"/>
      <c r="GK38" s="329">
        <f t="shared" si="38"/>
        <v>0</v>
      </c>
      <c r="GL38" s="31">
        <f t="shared" si="39"/>
        <v>0</v>
      </c>
      <c r="GM38" s="9"/>
      <c r="GN38" s="42"/>
      <c r="GO38" s="43"/>
      <c r="GP38" s="43"/>
      <c r="GQ38" s="44"/>
      <c r="GR38" s="124"/>
      <c r="GS38" s="45"/>
      <c r="GT38" s="44"/>
      <c r="GU38" s="44"/>
      <c r="GV38" s="44"/>
      <c r="GW38" s="47"/>
      <c r="GX38" s="137"/>
      <c r="HA38" s="31"/>
      <c r="HB38" s="317"/>
      <c r="HC38" s="321"/>
      <c r="HD38" s="31"/>
      <c r="HE38" s="329">
        <f t="shared" si="40"/>
        <v>0</v>
      </c>
      <c r="HF38" s="31">
        <f t="shared" si="41"/>
        <v>0</v>
      </c>
      <c r="HG38" s="9"/>
      <c r="HH38" s="42"/>
      <c r="HI38" s="43"/>
      <c r="HJ38" s="43"/>
      <c r="HK38" s="44"/>
      <c r="HL38" s="124"/>
      <c r="HM38" s="45"/>
      <c r="HN38" s="44"/>
      <c r="HO38" s="44"/>
      <c r="HP38" s="44"/>
      <c r="HQ38" s="47"/>
      <c r="HR38" s="137"/>
    </row>
    <row r="39" spans="2:226" s="1" customFormat="1" ht="30" customHeight="1" x14ac:dyDescent="0.25">
      <c r="B39" s="26" t="s">
        <v>645</v>
      </c>
      <c r="C39" s="402" t="s">
        <v>52</v>
      </c>
      <c r="D39" s="638" t="s">
        <v>676</v>
      </c>
      <c r="E39" s="639"/>
      <c r="F39" s="639"/>
      <c r="G39" s="640"/>
      <c r="H39" s="641" t="s">
        <v>54</v>
      </c>
      <c r="I39" s="639"/>
      <c r="J39" s="639"/>
      <c r="K39" s="27">
        <v>5256</v>
      </c>
      <c r="L39" s="410">
        <v>0</v>
      </c>
      <c r="M39" s="154">
        <f>L39</f>
        <v>0</v>
      </c>
      <c r="N39" s="31">
        <f>K39*M39</f>
        <v>0</v>
      </c>
      <c r="O39" s="305">
        <f>IF(AND(M39=0,$D13&gt;0),1,0)</f>
        <v>0</v>
      </c>
      <c r="P39" s="42"/>
      <c r="Q39" s="43"/>
      <c r="R39" s="43"/>
      <c r="S39" s="44"/>
      <c r="T39" s="124">
        <f>M39</f>
        <v>0</v>
      </c>
      <c r="U39" s="45">
        <f>IF($M39&lt;&gt;0,"X",0)</f>
        <v>0</v>
      </c>
      <c r="V39" s="44">
        <f>IF($M39&lt;&gt;0,"XXX",0)</f>
        <v>0</v>
      </c>
      <c r="W39" s="44">
        <f>IF($M39&lt;&gt;0,"XXX",0)</f>
        <v>0</v>
      </c>
      <c r="X39" s="44">
        <f>IF($M39&lt;&gt;0,"XXX",0)</f>
        <v>0</v>
      </c>
      <c r="Y39" s="47"/>
      <c r="Z39" s="137"/>
      <c r="AC39" s="31">
        <v>5256</v>
      </c>
      <c r="AD39" s="408">
        <v>0</v>
      </c>
      <c r="AE39" s="321">
        <f>AD39</f>
        <v>0</v>
      </c>
      <c r="AF39" s="31">
        <f>AC39*AE39</f>
        <v>0</v>
      </c>
      <c r="AG39" s="329" t="str">
        <f t="shared" si="22"/>
        <v>02.3.68.5</v>
      </c>
      <c r="AH39" s="333">
        <f>IF(AF15=0,0,IF(AI39=1,"šablona je povinná",AF39-N39))</f>
        <v>0</v>
      </c>
      <c r="AI39" s="9">
        <f>IF(AND(AE39=0,$D13&gt;0),1,0)</f>
        <v>0</v>
      </c>
      <c r="AJ39" s="42"/>
      <c r="AK39" s="43"/>
      <c r="AL39" s="43"/>
      <c r="AM39" s="44"/>
      <c r="AN39" s="124">
        <f>AE39</f>
        <v>0</v>
      </c>
      <c r="AO39" s="45">
        <f>IF(AE39&lt;&gt;0,"X",0)</f>
        <v>0</v>
      </c>
      <c r="AP39" s="44">
        <f>IF(AE39&lt;&gt;0,"XXX",0)</f>
        <v>0</v>
      </c>
      <c r="AQ39" s="44">
        <f>IF(AE39&lt;&gt;0,"XXX",0)</f>
        <v>0</v>
      </c>
      <c r="AR39" s="44">
        <f>IF(AE39&lt;&gt;0,"XXX",0)</f>
        <v>0</v>
      </c>
      <c r="AS39" s="47"/>
      <c r="AT39" s="137"/>
      <c r="AW39" s="31">
        <v>5256</v>
      </c>
      <c r="AX39" s="408">
        <v>0</v>
      </c>
      <c r="AY39" s="321">
        <f>AX39</f>
        <v>0</v>
      </c>
      <c r="AZ39" s="31">
        <f>AW39*AY39</f>
        <v>0</v>
      </c>
      <c r="BA39" s="329" t="str">
        <f t="shared" si="24"/>
        <v>02.3.68.5</v>
      </c>
      <c r="BB39" s="333">
        <f>IF(AZ15=0,0,IF(BC39=1,"šablona je povinná",AZ39-AF39))</f>
        <v>0</v>
      </c>
      <c r="BC39" s="9">
        <f>IF(AND(AY39=0,$D13&gt;0),1,0)</f>
        <v>0</v>
      </c>
      <c r="BD39" s="42"/>
      <c r="BE39" s="43"/>
      <c r="BF39" s="43"/>
      <c r="BG39" s="44"/>
      <c r="BH39" s="124">
        <f>AY39</f>
        <v>0</v>
      </c>
      <c r="BI39" s="45">
        <f>IF(AY39&lt;&gt;0,"X",0)</f>
        <v>0</v>
      </c>
      <c r="BJ39" s="44">
        <f>IF(AY39&lt;&gt;0,"XXX",0)</f>
        <v>0</v>
      </c>
      <c r="BK39" s="44">
        <f>IF(AY39&lt;&gt;0,"XXX",0)</f>
        <v>0</v>
      </c>
      <c r="BL39" s="44">
        <f>IF(AY39&lt;&gt;0,"XXX",0)</f>
        <v>0</v>
      </c>
      <c r="BM39" s="47"/>
      <c r="BN39" s="137"/>
      <c r="BQ39" s="31">
        <v>5256</v>
      </c>
      <c r="BR39" s="408">
        <v>0</v>
      </c>
      <c r="BS39" s="321">
        <f>BR39</f>
        <v>0</v>
      </c>
      <c r="BT39" s="31">
        <f>BQ39*BS39</f>
        <v>0</v>
      </c>
      <c r="BU39" s="329" t="str">
        <f t="shared" si="26"/>
        <v>02.3.68.5</v>
      </c>
      <c r="BV39" s="333">
        <f>IF(BT15=0,0,IF(BW39=1,"šablona je povinná",BT39-AZ39))</f>
        <v>0</v>
      </c>
      <c r="BW39" s="9">
        <f>IF(AND(BS39=0,$D13&gt;0),1,0)</f>
        <v>0</v>
      </c>
      <c r="BX39" s="42"/>
      <c r="BY39" s="43"/>
      <c r="BZ39" s="43"/>
      <c r="CA39" s="44"/>
      <c r="CB39" s="124">
        <f>BS39</f>
        <v>0</v>
      </c>
      <c r="CC39" s="45">
        <f>IF(BS39&lt;&gt;0,"X",0)</f>
        <v>0</v>
      </c>
      <c r="CD39" s="44">
        <f>IF(BS39&lt;&gt;0,"XXX",0)</f>
        <v>0</v>
      </c>
      <c r="CE39" s="44">
        <f>IF(BS39&lt;&gt;0,"XXX",0)</f>
        <v>0</v>
      </c>
      <c r="CF39" s="44">
        <f>IF(BS39&lt;&gt;0,"XXX",0)</f>
        <v>0</v>
      </c>
      <c r="CG39" s="47"/>
      <c r="CH39" s="137"/>
      <c r="CK39" s="31">
        <v>5256</v>
      </c>
      <c r="CL39" s="408">
        <v>0</v>
      </c>
      <c r="CM39" s="321">
        <f>CL39</f>
        <v>0</v>
      </c>
      <c r="CN39" s="31">
        <f>CK39*CM39</f>
        <v>0</v>
      </c>
      <c r="CO39" s="329" t="str">
        <f t="shared" si="28"/>
        <v>02.3.68.5</v>
      </c>
      <c r="CP39" s="333">
        <f>IF(CN15=0,0,IF(CQ39=1,"šablona je povinná",CN39-BT39))</f>
        <v>0</v>
      </c>
      <c r="CQ39" s="9">
        <f>IF(AND(CM39=0,$D13&gt;0),1,0)</f>
        <v>0</v>
      </c>
      <c r="CR39" s="42"/>
      <c r="CS39" s="43"/>
      <c r="CT39" s="43"/>
      <c r="CU39" s="44"/>
      <c r="CV39" s="124">
        <f>CM39</f>
        <v>0</v>
      </c>
      <c r="CW39" s="45">
        <f>IF(CM39&lt;&gt;0,"X",0)</f>
        <v>0</v>
      </c>
      <c r="CX39" s="44">
        <f>IF(CM39&lt;&gt;0,"XXX",0)</f>
        <v>0</v>
      </c>
      <c r="CY39" s="44">
        <f>IF(CM39&lt;&gt;0,"XXX",0)</f>
        <v>0</v>
      </c>
      <c r="CZ39" s="44">
        <f>IF(CM39&lt;&gt;0,"XXX",0)</f>
        <v>0</v>
      </c>
      <c r="DA39" s="47"/>
      <c r="DB39" s="137"/>
      <c r="DE39" s="31">
        <v>5256</v>
      </c>
      <c r="DF39" s="408">
        <v>0</v>
      </c>
      <c r="DG39" s="321">
        <f>DF39</f>
        <v>0</v>
      </c>
      <c r="DH39" s="31">
        <f>DE39*DG39</f>
        <v>0</v>
      </c>
      <c r="DI39" s="329" t="str">
        <f t="shared" si="30"/>
        <v>02.3.68.5</v>
      </c>
      <c r="DJ39" s="333">
        <f>IF(DH15=0,0,IF(DK39=1,"šablona je povinná",DH39-CN39))</f>
        <v>0</v>
      </c>
      <c r="DK39" s="9">
        <f>IF(AND(DG39=0,$D13&gt;0),1,0)</f>
        <v>0</v>
      </c>
      <c r="DL39" s="42"/>
      <c r="DM39" s="43"/>
      <c r="DN39" s="43"/>
      <c r="DO39" s="44"/>
      <c r="DP39" s="124">
        <f>DG39</f>
        <v>0</v>
      </c>
      <c r="DQ39" s="45">
        <f>IF(DG39&lt;&gt;0,"X",0)</f>
        <v>0</v>
      </c>
      <c r="DR39" s="44">
        <f>IF(DG39&lt;&gt;0,"XXX",0)</f>
        <v>0</v>
      </c>
      <c r="DS39" s="44">
        <f>IF(DG39&lt;&gt;0,"XXX",0)</f>
        <v>0</v>
      </c>
      <c r="DT39" s="44">
        <f>IF(DG39&lt;&gt;0,"XXX",0)</f>
        <v>0</v>
      </c>
      <c r="DU39" s="47"/>
      <c r="DV39" s="137"/>
      <c r="DY39" s="31">
        <v>5256</v>
      </c>
      <c r="DZ39" s="408">
        <v>0</v>
      </c>
      <c r="EA39" s="321">
        <f>DZ39</f>
        <v>0</v>
      </c>
      <c r="EB39" s="31">
        <f>DY39*EA39</f>
        <v>0</v>
      </c>
      <c r="EC39" s="329" t="str">
        <f t="shared" si="32"/>
        <v>02.3.68.5</v>
      </c>
      <c r="ED39" s="333">
        <f>IF(EB15=0,0,IF(EE39=1,"šablona je povinná",EB39-DH39))</f>
        <v>0</v>
      </c>
      <c r="EE39" s="9">
        <f>IF(AND(EA39=0,$D13&gt;0),1,0)</f>
        <v>0</v>
      </c>
      <c r="EF39" s="42"/>
      <c r="EG39" s="43"/>
      <c r="EH39" s="43"/>
      <c r="EI39" s="44"/>
      <c r="EJ39" s="124">
        <f>EA39</f>
        <v>0</v>
      </c>
      <c r="EK39" s="45">
        <f>IF(EA39&lt;&gt;0,"X",0)</f>
        <v>0</v>
      </c>
      <c r="EL39" s="44">
        <f>IF(EA39&lt;&gt;0,"XXX",0)</f>
        <v>0</v>
      </c>
      <c r="EM39" s="44">
        <f>IF(EA39&lt;&gt;0,"XXX",0)</f>
        <v>0</v>
      </c>
      <c r="EN39" s="44">
        <f>IF(EA39&lt;&gt;0,"XXX",0)</f>
        <v>0</v>
      </c>
      <c r="EO39" s="47"/>
      <c r="EP39" s="137"/>
      <c r="ES39" s="31">
        <v>5256</v>
      </c>
      <c r="ET39" s="408">
        <v>0</v>
      </c>
      <c r="EU39" s="321">
        <f>ET39</f>
        <v>0</v>
      </c>
      <c r="EV39" s="31">
        <f>ES39*EU39</f>
        <v>0</v>
      </c>
      <c r="EW39" s="329" t="str">
        <f t="shared" si="34"/>
        <v>02.3.68.5</v>
      </c>
      <c r="EX39" s="333">
        <f>IF(EV15=0,0,IF(EY39=1,"šablona je povinná",EV39-EB39))</f>
        <v>0</v>
      </c>
      <c r="EY39" s="9">
        <f>IF(AND(EU39=0,$D13&gt;0),1,0)</f>
        <v>0</v>
      </c>
      <c r="EZ39" s="42"/>
      <c r="FA39" s="43"/>
      <c r="FB39" s="43"/>
      <c r="FC39" s="44"/>
      <c r="FD39" s="124">
        <f>EU39</f>
        <v>0</v>
      </c>
      <c r="FE39" s="45">
        <f>IF(EU39&lt;&gt;0,"X",0)</f>
        <v>0</v>
      </c>
      <c r="FF39" s="44">
        <f>IF(EU39&lt;&gt;0,"XXX",0)</f>
        <v>0</v>
      </c>
      <c r="FG39" s="44">
        <f>IF(EU39&lt;&gt;0,"XXX",0)</f>
        <v>0</v>
      </c>
      <c r="FH39" s="44">
        <f>IF(EU39&lt;&gt;0,"XXX",0)</f>
        <v>0</v>
      </c>
      <c r="FI39" s="47"/>
      <c r="FJ39" s="137"/>
      <c r="FM39" s="31">
        <v>5256</v>
      </c>
      <c r="FN39" s="408">
        <v>0</v>
      </c>
      <c r="FO39" s="321">
        <f>FN39</f>
        <v>0</v>
      </c>
      <c r="FP39" s="31">
        <f>FM39*FO39</f>
        <v>0</v>
      </c>
      <c r="FQ39" s="329" t="str">
        <f t="shared" si="36"/>
        <v>02.3.68.5</v>
      </c>
      <c r="FR39" s="333">
        <f>IF(FP15=0,0,IF(FS39=1,"šablona je povinná",FP39-EV39))</f>
        <v>0</v>
      </c>
      <c r="FS39" s="9">
        <f>IF(AND(FO39=0,$D13&gt;0),1,0)</f>
        <v>0</v>
      </c>
      <c r="FT39" s="42"/>
      <c r="FU39" s="43"/>
      <c r="FV39" s="43"/>
      <c r="FW39" s="44"/>
      <c r="FX39" s="124">
        <f>FO39</f>
        <v>0</v>
      </c>
      <c r="FY39" s="45">
        <f>IF(FO39&lt;&gt;0,"X",0)</f>
        <v>0</v>
      </c>
      <c r="FZ39" s="44">
        <f>IF(FO39&lt;&gt;0,"XXX",0)</f>
        <v>0</v>
      </c>
      <c r="GA39" s="44">
        <f>IF(FO39&lt;&gt;0,"XXX",0)</f>
        <v>0</v>
      </c>
      <c r="GB39" s="44">
        <f>IF(FO39&lt;&gt;0,"XXX",0)</f>
        <v>0</v>
      </c>
      <c r="GC39" s="47"/>
      <c r="GD39" s="137"/>
      <c r="GG39" s="31">
        <v>5256</v>
      </c>
      <c r="GH39" s="408">
        <v>0</v>
      </c>
      <c r="GI39" s="321">
        <f>GH39</f>
        <v>0</v>
      </c>
      <c r="GJ39" s="31">
        <f>GG39*GI39</f>
        <v>0</v>
      </c>
      <c r="GK39" s="329" t="str">
        <f t="shared" si="38"/>
        <v>02.3.68.5</v>
      </c>
      <c r="GL39" s="333">
        <f>IF(GJ15=0,0,IF(GM39=1,"šablona je povinná",GJ39-FP39))</f>
        <v>0</v>
      </c>
      <c r="GM39" s="9">
        <f>IF(AND(GI39=0,$D13&gt;0),1,0)</f>
        <v>0</v>
      </c>
      <c r="GN39" s="42"/>
      <c r="GO39" s="43"/>
      <c r="GP39" s="43"/>
      <c r="GQ39" s="44"/>
      <c r="GR39" s="124">
        <f>GI39</f>
        <v>0</v>
      </c>
      <c r="GS39" s="45">
        <f>IF(GI39&lt;&gt;0,"X",0)</f>
        <v>0</v>
      </c>
      <c r="GT39" s="44">
        <f>IF(GI39&lt;&gt;0,"XXX",0)</f>
        <v>0</v>
      </c>
      <c r="GU39" s="44">
        <f>IF(GI39&lt;&gt;0,"XXX",0)</f>
        <v>0</v>
      </c>
      <c r="GV39" s="44">
        <f>IF(GI39&lt;&gt;0,"XXX",0)</f>
        <v>0</v>
      </c>
      <c r="GW39" s="47"/>
      <c r="GX39" s="137"/>
      <c r="HA39" s="31">
        <v>5256</v>
      </c>
      <c r="HB39" s="408">
        <v>0</v>
      </c>
      <c r="HC39" s="321">
        <f>HB39</f>
        <v>0</v>
      </c>
      <c r="HD39" s="31">
        <f>HA39*HC39</f>
        <v>0</v>
      </c>
      <c r="HE39" s="329" t="str">
        <f t="shared" si="40"/>
        <v>02.3.68.5</v>
      </c>
      <c r="HF39" s="333">
        <f>IF(HD15=0,0,IF(HG39=1,"šablona je povinná",HD39-GJ39))</f>
        <v>0</v>
      </c>
      <c r="HG39" s="9">
        <f>IF(AND(HC39=0,$D13&gt;0),1,0)</f>
        <v>0</v>
      </c>
      <c r="HH39" s="42"/>
      <c r="HI39" s="43"/>
      <c r="HJ39" s="43"/>
      <c r="HK39" s="44"/>
      <c r="HL39" s="124">
        <f>HC39</f>
        <v>0</v>
      </c>
      <c r="HM39" s="45">
        <f>IF(HC39&lt;&gt;0,"X",0)</f>
        <v>0</v>
      </c>
      <c r="HN39" s="44">
        <f>IF(HC39&lt;&gt;0,"XXX",0)</f>
        <v>0</v>
      </c>
      <c r="HO39" s="44">
        <f>IF(HC39&lt;&gt;0,"XXX",0)</f>
        <v>0</v>
      </c>
      <c r="HP39" s="44">
        <f>IF(HC39&lt;&gt;0,"XXX",0)</f>
        <v>0</v>
      </c>
      <c r="HQ39" s="47"/>
      <c r="HR39" s="137"/>
    </row>
    <row r="40" spans="2:226" s="1" customFormat="1" ht="28.5" hidden="1" customHeight="1" x14ac:dyDescent="0.25">
      <c r="B40" s="26"/>
      <c r="C40" s="403"/>
      <c r="D40" s="28"/>
      <c r="E40" s="28"/>
      <c r="F40" s="28"/>
      <c r="G40" s="187"/>
      <c r="H40" s="188"/>
      <c r="I40" s="187"/>
      <c r="J40" s="189"/>
      <c r="K40" s="27"/>
      <c r="L40" s="2"/>
      <c r="M40" s="154"/>
      <c r="N40" s="31"/>
      <c r="O40" s="9"/>
      <c r="P40" s="42"/>
      <c r="Q40" s="43"/>
      <c r="R40" s="43"/>
      <c r="S40" s="44"/>
      <c r="T40" s="124"/>
      <c r="U40" s="45"/>
      <c r="V40" s="44"/>
      <c r="W40" s="44"/>
      <c r="X40" s="44"/>
      <c r="Y40" s="47"/>
      <c r="Z40" s="137"/>
      <c r="AC40" s="31"/>
      <c r="AD40" s="317"/>
      <c r="AE40" s="321"/>
      <c r="AF40" s="31"/>
      <c r="AG40" s="329">
        <f t="shared" si="22"/>
        <v>0</v>
      </c>
      <c r="AH40" s="31">
        <f>AF40-N40</f>
        <v>0</v>
      </c>
      <c r="AI40" s="9"/>
      <c r="AJ40" s="42"/>
      <c r="AK40" s="43"/>
      <c r="AL40" s="43"/>
      <c r="AM40" s="44"/>
      <c r="AN40" s="124"/>
      <c r="AO40" s="45"/>
      <c r="AP40" s="44"/>
      <c r="AQ40" s="44"/>
      <c r="AR40" s="44"/>
      <c r="AS40" s="47"/>
      <c r="AT40" s="137"/>
      <c r="AW40" s="31"/>
      <c r="AX40" s="317"/>
      <c r="AY40" s="321"/>
      <c r="AZ40" s="31"/>
      <c r="BA40" s="329">
        <f t="shared" si="24"/>
        <v>0</v>
      </c>
      <c r="BB40" s="31">
        <f t="shared" si="25"/>
        <v>0</v>
      </c>
      <c r="BC40" s="9"/>
      <c r="BD40" s="42"/>
      <c r="BE40" s="43"/>
      <c r="BF40" s="43"/>
      <c r="BG40" s="44"/>
      <c r="BH40" s="124"/>
      <c r="BI40" s="45"/>
      <c r="BJ40" s="44"/>
      <c r="BK40" s="44"/>
      <c r="BL40" s="44"/>
      <c r="BM40" s="47"/>
      <c r="BN40" s="137"/>
      <c r="BQ40" s="31"/>
      <c r="BR40" s="317"/>
      <c r="BS40" s="321"/>
      <c r="BT40" s="31"/>
      <c r="BU40" s="329">
        <f t="shared" si="26"/>
        <v>0</v>
      </c>
      <c r="BV40" s="31">
        <f t="shared" si="27"/>
        <v>0</v>
      </c>
      <c r="BW40" s="9"/>
      <c r="BX40" s="42"/>
      <c r="BY40" s="43"/>
      <c r="BZ40" s="43"/>
      <c r="CA40" s="44"/>
      <c r="CB40" s="124"/>
      <c r="CC40" s="45"/>
      <c r="CD40" s="44"/>
      <c r="CE40" s="44"/>
      <c r="CF40" s="44"/>
      <c r="CG40" s="47"/>
      <c r="CH40" s="137"/>
      <c r="CK40" s="31"/>
      <c r="CL40" s="317"/>
      <c r="CM40" s="321"/>
      <c r="CN40" s="31"/>
      <c r="CO40" s="329">
        <f t="shared" si="28"/>
        <v>0</v>
      </c>
      <c r="CP40" s="31">
        <f t="shared" si="29"/>
        <v>0</v>
      </c>
      <c r="CQ40" s="9"/>
      <c r="CR40" s="42"/>
      <c r="CS40" s="43"/>
      <c r="CT40" s="43"/>
      <c r="CU40" s="44"/>
      <c r="CV40" s="124"/>
      <c r="CW40" s="45"/>
      <c r="CX40" s="44"/>
      <c r="CY40" s="44"/>
      <c r="CZ40" s="44"/>
      <c r="DA40" s="47"/>
      <c r="DB40" s="137"/>
      <c r="DE40" s="31"/>
      <c r="DF40" s="317"/>
      <c r="DG40" s="321"/>
      <c r="DH40" s="31"/>
      <c r="DI40" s="329">
        <f t="shared" si="30"/>
        <v>0</v>
      </c>
      <c r="DJ40" s="31">
        <f t="shared" si="31"/>
        <v>0</v>
      </c>
      <c r="DK40" s="9"/>
      <c r="DL40" s="42"/>
      <c r="DM40" s="43"/>
      <c r="DN40" s="43"/>
      <c r="DO40" s="44"/>
      <c r="DP40" s="124"/>
      <c r="DQ40" s="45"/>
      <c r="DR40" s="44"/>
      <c r="DS40" s="44"/>
      <c r="DT40" s="44"/>
      <c r="DU40" s="47"/>
      <c r="DV40" s="137"/>
      <c r="DY40" s="31"/>
      <c r="DZ40" s="317"/>
      <c r="EA40" s="321"/>
      <c r="EB40" s="31"/>
      <c r="EC40" s="329">
        <f t="shared" si="32"/>
        <v>0</v>
      </c>
      <c r="ED40" s="31">
        <f t="shared" si="33"/>
        <v>0</v>
      </c>
      <c r="EE40" s="9"/>
      <c r="EF40" s="42"/>
      <c r="EG40" s="43"/>
      <c r="EH40" s="43"/>
      <c r="EI40" s="44"/>
      <c r="EJ40" s="124"/>
      <c r="EK40" s="45"/>
      <c r="EL40" s="44"/>
      <c r="EM40" s="44"/>
      <c r="EN40" s="44"/>
      <c r="EO40" s="47"/>
      <c r="EP40" s="137"/>
      <c r="ES40" s="31"/>
      <c r="ET40" s="317"/>
      <c r="EU40" s="321"/>
      <c r="EV40" s="31"/>
      <c r="EW40" s="329">
        <f t="shared" si="34"/>
        <v>0</v>
      </c>
      <c r="EX40" s="31">
        <f t="shared" si="35"/>
        <v>0</v>
      </c>
      <c r="EY40" s="9"/>
      <c r="EZ40" s="42"/>
      <c r="FA40" s="43"/>
      <c r="FB40" s="43"/>
      <c r="FC40" s="44"/>
      <c r="FD40" s="124"/>
      <c r="FE40" s="45"/>
      <c r="FF40" s="44"/>
      <c r="FG40" s="44"/>
      <c r="FH40" s="44"/>
      <c r="FI40" s="47"/>
      <c r="FJ40" s="137"/>
      <c r="FM40" s="31"/>
      <c r="FN40" s="317"/>
      <c r="FO40" s="321"/>
      <c r="FP40" s="31"/>
      <c r="FQ40" s="329">
        <f t="shared" si="36"/>
        <v>0</v>
      </c>
      <c r="FR40" s="31">
        <f t="shared" si="37"/>
        <v>0</v>
      </c>
      <c r="FS40" s="9"/>
      <c r="FT40" s="42"/>
      <c r="FU40" s="43"/>
      <c r="FV40" s="43"/>
      <c r="FW40" s="44"/>
      <c r="FX40" s="124"/>
      <c r="FY40" s="45"/>
      <c r="FZ40" s="44"/>
      <c r="GA40" s="44"/>
      <c r="GB40" s="44"/>
      <c r="GC40" s="47"/>
      <c r="GD40" s="137"/>
      <c r="GG40" s="31"/>
      <c r="GH40" s="317"/>
      <c r="GI40" s="321"/>
      <c r="GJ40" s="31"/>
      <c r="GK40" s="329">
        <f t="shared" si="38"/>
        <v>0</v>
      </c>
      <c r="GL40" s="31">
        <f t="shared" si="39"/>
        <v>0</v>
      </c>
      <c r="GM40" s="9"/>
      <c r="GN40" s="42"/>
      <c r="GO40" s="43"/>
      <c r="GP40" s="43"/>
      <c r="GQ40" s="44"/>
      <c r="GR40" s="124"/>
      <c r="GS40" s="45"/>
      <c r="GT40" s="44"/>
      <c r="GU40" s="44"/>
      <c r="GV40" s="44"/>
      <c r="GW40" s="47"/>
      <c r="GX40" s="137"/>
      <c r="HA40" s="31"/>
      <c r="HB40" s="317"/>
      <c r="HC40" s="321"/>
      <c r="HD40" s="31"/>
      <c r="HE40" s="329">
        <f t="shared" si="40"/>
        <v>0</v>
      </c>
      <c r="HF40" s="31">
        <f t="shared" si="41"/>
        <v>0</v>
      </c>
      <c r="HG40" s="9"/>
      <c r="HH40" s="42"/>
      <c r="HI40" s="43"/>
      <c r="HJ40" s="43"/>
      <c r="HK40" s="44"/>
      <c r="HL40" s="124"/>
      <c r="HM40" s="45"/>
      <c r="HN40" s="44"/>
      <c r="HO40" s="44"/>
      <c r="HP40" s="44"/>
      <c r="HQ40" s="47"/>
      <c r="HR40" s="137"/>
    </row>
    <row r="41" spans="2:226" s="1" customFormat="1" ht="30" customHeight="1" x14ac:dyDescent="0.25">
      <c r="B41" s="26" t="s">
        <v>646</v>
      </c>
      <c r="C41" s="401">
        <v>2</v>
      </c>
      <c r="D41" s="638" t="s">
        <v>55</v>
      </c>
      <c r="E41" s="639"/>
      <c r="F41" s="639"/>
      <c r="G41" s="640"/>
      <c r="H41" s="641" t="s">
        <v>56</v>
      </c>
      <c r="I41" s="639"/>
      <c r="J41" s="639"/>
      <c r="K41" s="27">
        <v>6279</v>
      </c>
      <c r="L41" s="410">
        <v>0</v>
      </c>
      <c r="M41" s="154">
        <f>L41</f>
        <v>0</v>
      </c>
      <c r="N41" s="31">
        <f>K41*M41</f>
        <v>0</v>
      </c>
      <c r="O41" s="9"/>
      <c r="P41" s="42"/>
      <c r="Q41" s="43"/>
      <c r="R41" s="43"/>
      <c r="S41" s="44"/>
      <c r="T41" s="124">
        <f>M41</f>
        <v>0</v>
      </c>
      <c r="U41" s="45">
        <f>IF($M41&lt;&gt;0,"X",0)</f>
        <v>0</v>
      </c>
      <c r="V41" s="44">
        <f>IF($M41&lt;&gt;0,"XXX",0)</f>
        <v>0</v>
      </c>
      <c r="W41" s="44">
        <f>IF($M41&lt;&gt;0,"XXX",0)</f>
        <v>0</v>
      </c>
      <c r="X41" s="44">
        <f>IF($M41&lt;&gt;0,"XXX",0)</f>
        <v>0</v>
      </c>
      <c r="Y41" s="47"/>
      <c r="Z41" s="137"/>
      <c r="AC41" s="31">
        <v>6279</v>
      </c>
      <c r="AD41" s="408">
        <v>0</v>
      </c>
      <c r="AE41" s="321">
        <f>AD41</f>
        <v>0</v>
      </c>
      <c r="AF41" s="31">
        <f>AC41*AE41</f>
        <v>0</v>
      </c>
      <c r="AG41" s="329" t="str">
        <f t="shared" si="22"/>
        <v>02.3.62.1</v>
      </c>
      <c r="AH41" s="31">
        <f>AF41-N41</f>
        <v>0</v>
      </c>
      <c r="AI41" s="9"/>
      <c r="AJ41" s="42"/>
      <c r="AK41" s="43"/>
      <c r="AL41" s="43"/>
      <c r="AM41" s="44"/>
      <c r="AN41" s="124">
        <f>AE41</f>
        <v>0</v>
      </c>
      <c r="AO41" s="45">
        <f>IF(AE41&lt;&gt;0,"X",0)</f>
        <v>0</v>
      </c>
      <c r="AP41" s="44">
        <f>IF(AE41&lt;&gt;0,"XXX",0)</f>
        <v>0</v>
      </c>
      <c r="AQ41" s="44">
        <f>IF(AE41&lt;&gt;0,"XXX",0)</f>
        <v>0</v>
      </c>
      <c r="AR41" s="44">
        <f>IF(AE41&lt;&gt;0,"XXX",0)</f>
        <v>0</v>
      </c>
      <c r="AS41" s="47"/>
      <c r="AT41" s="137"/>
      <c r="AW41" s="31">
        <v>6279</v>
      </c>
      <c r="AX41" s="408">
        <v>0</v>
      </c>
      <c r="AY41" s="321">
        <f>AX41</f>
        <v>0</v>
      </c>
      <c r="AZ41" s="31">
        <f>AW41*AY41</f>
        <v>0</v>
      </c>
      <c r="BA41" s="329" t="str">
        <f t="shared" si="24"/>
        <v>02.3.62.1</v>
      </c>
      <c r="BB41" s="31">
        <f t="shared" si="25"/>
        <v>0</v>
      </c>
      <c r="BC41" s="9"/>
      <c r="BD41" s="42"/>
      <c r="BE41" s="43"/>
      <c r="BF41" s="43"/>
      <c r="BG41" s="44"/>
      <c r="BH41" s="124">
        <f>AY41</f>
        <v>0</v>
      </c>
      <c r="BI41" s="45">
        <f>IF(AY41&lt;&gt;0,"X",0)</f>
        <v>0</v>
      </c>
      <c r="BJ41" s="44">
        <f>IF(AY41&lt;&gt;0,"XXX",0)</f>
        <v>0</v>
      </c>
      <c r="BK41" s="44">
        <f>IF(AY41&lt;&gt;0,"XXX",0)</f>
        <v>0</v>
      </c>
      <c r="BL41" s="44">
        <f>IF(AY41&lt;&gt;0,"XXX",0)</f>
        <v>0</v>
      </c>
      <c r="BM41" s="47"/>
      <c r="BN41" s="137"/>
      <c r="BQ41" s="31">
        <v>6279</v>
      </c>
      <c r="BR41" s="408">
        <v>0</v>
      </c>
      <c r="BS41" s="321">
        <f>BR41</f>
        <v>0</v>
      </c>
      <c r="BT41" s="31">
        <f>BQ41*BS41</f>
        <v>0</v>
      </c>
      <c r="BU41" s="329" t="str">
        <f t="shared" si="26"/>
        <v>02.3.62.1</v>
      </c>
      <c r="BV41" s="31">
        <f t="shared" si="27"/>
        <v>0</v>
      </c>
      <c r="BW41" s="9"/>
      <c r="BX41" s="42"/>
      <c r="BY41" s="43"/>
      <c r="BZ41" s="43"/>
      <c r="CA41" s="44"/>
      <c r="CB41" s="124">
        <f>BS41</f>
        <v>0</v>
      </c>
      <c r="CC41" s="45">
        <f>IF(BS41&lt;&gt;0,"X",0)</f>
        <v>0</v>
      </c>
      <c r="CD41" s="44">
        <f>IF(BS41&lt;&gt;0,"XXX",0)</f>
        <v>0</v>
      </c>
      <c r="CE41" s="44">
        <f>IF(BS41&lt;&gt;0,"XXX",0)</f>
        <v>0</v>
      </c>
      <c r="CF41" s="44">
        <f>IF(BS41&lt;&gt;0,"XXX",0)</f>
        <v>0</v>
      </c>
      <c r="CG41" s="47"/>
      <c r="CH41" s="137"/>
      <c r="CK41" s="31">
        <v>6279</v>
      </c>
      <c r="CL41" s="408">
        <v>0</v>
      </c>
      <c r="CM41" s="321">
        <f>CL41</f>
        <v>0</v>
      </c>
      <c r="CN41" s="31">
        <f>CK41*CM41</f>
        <v>0</v>
      </c>
      <c r="CO41" s="329" t="str">
        <f t="shared" si="28"/>
        <v>02.3.62.1</v>
      </c>
      <c r="CP41" s="31">
        <f>CN41-BT41</f>
        <v>0</v>
      </c>
      <c r="CQ41" s="9"/>
      <c r="CR41" s="42"/>
      <c r="CS41" s="43"/>
      <c r="CT41" s="43"/>
      <c r="CU41" s="44"/>
      <c r="CV41" s="124">
        <f>CM41</f>
        <v>0</v>
      </c>
      <c r="CW41" s="45">
        <f>IF(CM41&lt;&gt;0,"X",0)</f>
        <v>0</v>
      </c>
      <c r="CX41" s="44">
        <f>IF(CM41&lt;&gt;0,"XXX",0)</f>
        <v>0</v>
      </c>
      <c r="CY41" s="44">
        <f>IF(CM41&lt;&gt;0,"XXX",0)</f>
        <v>0</v>
      </c>
      <c r="CZ41" s="44">
        <f>IF(CM41&lt;&gt;0,"XXX",0)</f>
        <v>0</v>
      </c>
      <c r="DA41" s="47"/>
      <c r="DB41" s="137"/>
      <c r="DE41" s="31">
        <v>6279</v>
      </c>
      <c r="DF41" s="408">
        <v>0</v>
      </c>
      <c r="DG41" s="321">
        <f>DF41</f>
        <v>0</v>
      </c>
      <c r="DH41" s="31">
        <f>DE41*DG41</f>
        <v>0</v>
      </c>
      <c r="DI41" s="329" t="str">
        <f t="shared" si="30"/>
        <v>02.3.62.1</v>
      </c>
      <c r="DJ41" s="31">
        <f t="shared" si="31"/>
        <v>0</v>
      </c>
      <c r="DK41" s="9"/>
      <c r="DL41" s="42"/>
      <c r="DM41" s="43"/>
      <c r="DN41" s="43"/>
      <c r="DO41" s="44"/>
      <c r="DP41" s="124">
        <f>DG41</f>
        <v>0</v>
      </c>
      <c r="DQ41" s="45">
        <f>IF(DG41&lt;&gt;0,"X",0)</f>
        <v>0</v>
      </c>
      <c r="DR41" s="44">
        <f>IF(DG41&lt;&gt;0,"XXX",0)</f>
        <v>0</v>
      </c>
      <c r="DS41" s="44">
        <f>IF(DG41&lt;&gt;0,"XXX",0)</f>
        <v>0</v>
      </c>
      <c r="DT41" s="44">
        <f>IF(DG41&lt;&gt;0,"XXX",0)</f>
        <v>0</v>
      </c>
      <c r="DU41" s="47"/>
      <c r="DV41" s="137"/>
      <c r="DY41" s="31">
        <v>6279</v>
      </c>
      <c r="DZ41" s="408">
        <v>0</v>
      </c>
      <c r="EA41" s="321">
        <f>DZ41</f>
        <v>0</v>
      </c>
      <c r="EB41" s="31">
        <f>DY41*EA41</f>
        <v>0</v>
      </c>
      <c r="EC41" s="329" t="str">
        <f t="shared" si="32"/>
        <v>02.3.62.1</v>
      </c>
      <c r="ED41" s="31">
        <f t="shared" si="33"/>
        <v>0</v>
      </c>
      <c r="EE41" s="9"/>
      <c r="EF41" s="42"/>
      <c r="EG41" s="43"/>
      <c r="EH41" s="43"/>
      <c r="EI41" s="44"/>
      <c r="EJ41" s="124">
        <f>EA41</f>
        <v>0</v>
      </c>
      <c r="EK41" s="45">
        <f>IF(EA41&lt;&gt;0,"X",0)</f>
        <v>0</v>
      </c>
      <c r="EL41" s="44">
        <f>IF(EA41&lt;&gt;0,"XXX",0)</f>
        <v>0</v>
      </c>
      <c r="EM41" s="44">
        <f>IF(EA41&lt;&gt;0,"XXX",0)</f>
        <v>0</v>
      </c>
      <c r="EN41" s="44">
        <f>IF(EA41&lt;&gt;0,"XXX",0)</f>
        <v>0</v>
      </c>
      <c r="EO41" s="47"/>
      <c r="EP41" s="137"/>
      <c r="ES41" s="31">
        <v>6279</v>
      </c>
      <c r="ET41" s="408">
        <v>0</v>
      </c>
      <c r="EU41" s="321">
        <f>ET41</f>
        <v>0</v>
      </c>
      <c r="EV41" s="31">
        <f>ES41*EU41</f>
        <v>0</v>
      </c>
      <c r="EW41" s="329" t="str">
        <f t="shared" si="34"/>
        <v>02.3.62.1</v>
      </c>
      <c r="EX41" s="31">
        <f t="shared" si="35"/>
        <v>0</v>
      </c>
      <c r="EY41" s="9"/>
      <c r="EZ41" s="42"/>
      <c r="FA41" s="43"/>
      <c r="FB41" s="43"/>
      <c r="FC41" s="44"/>
      <c r="FD41" s="124">
        <f>EU41</f>
        <v>0</v>
      </c>
      <c r="FE41" s="45">
        <f>IF(EU41&lt;&gt;0,"X",0)</f>
        <v>0</v>
      </c>
      <c r="FF41" s="44">
        <f>IF(EU41&lt;&gt;0,"XXX",0)</f>
        <v>0</v>
      </c>
      <c r="FG41" s="44">
        <f>IF(EU41&lt;&gt;0,"XXX",0)</f>
        <v>0</v>
      </c>
      <c r="FH41" s="44">
        <f>IF(EU41&lt;&gt;0,"XXX",0)</f>
        <v>0</v>
      </c>
      <c r="FI41" s="47"/>
      <c r="FJ41" s="137"/>
      <c r="FM41" s="31">
        <v>6279</v>
      </c>
      <c r="FN41" s="408">
        <v>0</v>
      </c>
      <c r="FO41" s="321">
        <f>FN41</f>
        <v>0</v>
      </c>
      <c r="FP41" s="31">
        <f>FM41*FO41</f>
        <v>0</v>
      </c>
      <c r="FQ41" s="329" t="str">
        <f t="shared" si="36"/>
        <v>02.3.62.1</v>
      </c>
      <c r="FR41" s="31">
        <f t="shared" si="37"/>
        <v>0</v>
      </c>
      <c r="FS41" s="9"/>
      <c r="FT41" s="42"/>
      <c r="FU41" s="43"/>
      <c r="FV41" s="43"/>
      <c r="FW41" s="44"/>
      <c r="FX41" s="124">
        <f>FO41</f>
        <v>0</v>
      </c>
      <c r="FY41" s="45">
        <f>IF(FO41&lt;&gt;0,"X",0)</f>
        <v>0</v>
      </c>
      <c r="FZ41" s="44">
        <f>IF(FO41&lt;&gt;0,"XXX",0)</f>
        <v>0</v>
      </c>
      <c r="GA41" s="44">
        <f>IF(FO41&lt;&gt;0,"XXX",0)</f>
        <v>0</v>
      </c>
      <c r="GB41" s="44">
        <f>IF(FO41&lt;&gt;0,"XXX",0)</f>
        <v>0</v>
      </c>
      <c r="GC41" s="47"/>
      <c r="GD41" s="137"/>
      <c r="GG41" s="31">
        <v>6279</v>
      </c>
      <c r="GH41" s="408">
        <v>0</v>
      </c>
      <c r="GI41" s="321">
        <f>GH41</f>
        <v>0</v>
      </c>
      <c r="GJ41" s="31">
        <f>GG41*GI41</f>
        <v>0</v>
      </c>
      <c r="GK41" s="329" t="str">
        <f t="shared" si="38"/>
        <v>02.3.62.1</v>
      </c>
      <c r="GL41" s="31">
        <f t="shared" si="39"/>
        <v>0</v>
      </c>
      <c r="GM41" s="9"/>
      <c r="GN41" s="42"/>
      <c r="GO41" s="43"/>
      <c r="GP41" s="43"/>
      <c r="GQ41" s="44"/>
      <c r="GR41" s="124">
        <f>GI41</f>
        <v>0</v>
      </c>
      <c r="GS41" s="45">
        <f>IF(GI41&lt;&gt;0,"X",0)</f>
        <v>0</v>
      </c>
      <c r="GT41" s="44">
        <f>IF(GI41&lt;&gt;0,"XXX",0)</f>
        <v>0</v>
      </c>
      <c r="GU41" s="44">
        <f>IF(GI41&lt;&gt;0,"XXX",0)</f>
        <v>0</v>
      </c>
      <c r="GV41" s="44">
        <f>IF(GI41&lt;&gt;0,"XXX",0)</f>
        <v>0</v>
      </c>
      <c r="GW41" s="47"/>
      <c r="GX41" s="137"/>
      <c r="HA41" s="31">
        <v>6279</v>
      </c>
      <c r="HB41" s="408">
        <v>0</v>
      </c>
      <c r="HC41" s="321">
        <f>HB41</f>
        <v>0</v>
      </c>
      <c r="HD41" s="31">
        <f>HA41*HC41</f>
        <v>0</v>
      </c>
      <c r="HE41" s="329" t="str">
        <f t="shared" si="40"/>
        <v>02.3.62.1</v>
      </c>
      <c r="HF41" s="31">
        <f t="shared" si="41"/>
        <v>0</v>
      </c>
      <c r="HG41" s="9"/>
      <c r="HH41" s="42"/>
      <c r="HI41" s="43"/>
      <c r="HJ41" s="43"/>
      <c r="HK41" s="44"/>
      <c r="HL41" s="124">
        <f>HC41</f>
        <v>0</v>
      </c>
      <c r="HM41" s="45">
        <f>IF(HC41&lt;&gt;0,"X",0)</f>
        <v>0</v>
      </c>
      <c r="HN41" s="44">
        <f>IF(HC41&lt;&gt;0,"XXX",0)</f>
        <v>0</v>
      </c>
      <c r="HO41" s="44">
        <f>IF(HC41&lt;&gt;0,"XXX",0)</f>
        <v>0</v>
      </c>
      <c r="HP41" s="44">
        <f>IF(HC41&lt;&gt;0,"XXX",0)</f>
        <v>0</v>
      </c>
      <c r="HQ41" s="47"/>
      <c r="HR41" s="137"/>
    </row>
    <row r="42" spans="2:226" s="1" customFormat="1" ht="30" hidden="1" customHeight="1" x14ac:dyDescent="0.25">
      <c r="B42" s="26"/>
      <c r="C42" s="403"/>
      <c r="D42" s="133"/>
      <c r="E42" s="133"/>
      <c r="F42" s="133"/>
      <c r="G42" s="134"/>
      <c r="H42" s="131"/>
      <c r="I42" s="132"/>
      <c r="J42" s="176"/>
      <c r="K42" s="27"/>
      <c r="L42" s="2"/>
      <c r="M42" s="154"/>
      <c r="N42" s="31"/>
      <c r="O42" s="9"/>
      <c r="P42" s="42"/>
      <c r="Q42" s="43"/>
      <c r="R42" s="43"/>
      <c r="S42" s="44"/>
      <c r="T42" s="124"/>
      <c r="U42" s="45"/>
      <c r="V42" s="44"/>
      <c r="W42" s="44"/>
      <c r="X42" s="44"/>
      <c r="Y42" s="47"/>
      <c r="Z42" s="137"/>
      <c r="AC42" s="31"/>
      <c r="AD42" s="317"/>
      <c r="AE42" s="321"/>
      <c r="AF42" s="31"/>
      <c r="AG42" s="329">
        <f t="shared" si="22"/>
        <v>0</v>
      </c>
      <c r="AH42" s="31">
        <f>AF42-N42</f>
        <v>0</v>
      </c>
      <c r="AI42" s="9"/>
      <c r="AJ42" s="42"/>
      <c r="AK42" s="43"/>
      <c r="AL42" s="43"/>
      <c r="AM42" s="44"/>
      <c r="AN42" s="124"/>
      <c r="AO42" s="45"/>
      <c r="AP42" s="44"/>
      <c r="AQ42" s="44"/>
      <c r="AR42" s="44"/>
      <c r="AS42" s="47"/>
      <c r="AT42" s="137"/>
      <c r="AW42" s="31"/>
      <c r="AX42" s="317"/>
      <c r="AY42" s="321"/>
      <c r="AZ42" s="31"/>
      <c r="BA42" s="329">
        <f t="shared" si="24"/>
        <v>0</v>
      </c>
      <c r="BB42" s="31">
        <f t="shared" si="25"/>
        <v>0</v>
      </c>
      <c r="BC42" s="9"/>
      <c r="BD42" s="42"/>
      <c r="BE42" s="43"/>
      <c r="BF42" s="43"/>
      <c r="BG42" s="44"/>
      <c r="BH42" s="124"/>
      <c r="BI42" s="45"/>
      <c r="BJ42" s="44"/>
      <c r="BK42" s="44"/>
      <c r="BL42" s="44"/>
      <c r="BM42" s="47"/>
      <c r="BN42" s="137"/>
      <c r="BQ42" s="31"/>
      <c r="BR42" s="317"/>
      <c r="BS42" s="321"/>
      <c r="BT42" s="31"/>
      <c r="BU42" s="329">
        <f t="shared" si="26"/>
        <v>0</v>
      </c>
      <c r="BV42" s="31">
        <f t="shared" si="27"/>
        <v>0</v>
      </c>
      <c r="BW42" s="9"/>
      <c r="BX42" s="42"/>
      <c r="BY42" s="43"/>
      <c r="BZ42" s="43"/>
      <c r="CA42" s="44"/>
      <c r="CB42" s="124"/>
      <c r="CC42" s="45"/>
      <c r="CD42" s="44"/>
      <c r="CE42" s="44"/>
      <c r="CF42" s="44"/>
      <c r="CG42" s="47"/>
      <c r="CH42" s="137"/>
      <c r="CK42" s="31"/>
      <c r="CL42" s="317"/>
      <c r="CM42" s="321"/>
      <c r="CN42" s="31"/>
      <c r="CO42" s="329">
        <f t="shared" si="28"/>
        <v>0</v>
      </c>
      <c r="CP42" s="31">
        <f t="shared" si="29"/>
        <v>0</v>
      </c>
      <c r="CQ42" s="9"/>
      <c r="CR42" s="42"/>
      <c r="CS42" s="43"/>
      <c r="CT42" s="43"/>
      <c r="CU42" s="44"/>
      <c r="CV42" s="124"/>
      <c r="CW42" s="45"/>
      <c r="CX42" s="44"/>
      <c r="CY42" s="44"/>
      <c r="CZ42" s="44"/>
      <c r="DA42" s="47"/>
      <c r="DB42" s="137"/>
      <c r="DE42" s="31"/>
      <c r="DF42" s="317"/>
      <c r="DG42" s="321"/>
      <c r="DH42" s="31"/>
      <c r="DI42" s="329">
        <f t="shared" si="30"/>
        <v>0</v>
      </c>
      <c r="DJ42" s="31">
        <f t="shared" si="31"/>
        <v>0</v>
      </c>
      <c r="DK42" s="9"/>
      <c r="DL42" s="42"/>
      <c r="DM42" s="43"/>
      <c r="DN42" s="43"/>
      <c r="DO42" s="44"/>
      <c r="DP42" s="124"/>
      <c r="DQ42" s="45"/>
      <c r="DR42" s="44"/>
      <c r="DS42" s="44"/>
      <c r="DT42" s="44"/>
      <c r="DU42" s="47"/>
      <c r="DV42" s="137"/>
      <c r="DY42" s="31"/>
      <c r="DZ42" s="317"/>
      <c r="EA42" s="321"/>
      <c r="EB42" s="31"/>
      <c r="EC42" s="329">
        <f t="shared" si="32"/>
        <v>0</v>
      </c>
      <c r="ED42" s="31">
        <f t="shared" si="33"/>
        <v>0</v>
      </c>
      <c r="EE42" s="9"/>
      <c r="EF42" s="42"/>
      <c r="EG42" s="43"/>
      <c r="EH42" s="43"/>
      <c r="EI42" s="44"/>
      <c r="EJ42" s="124"/>
      <c r="EK42" s="45"/>
      <c r="EL42" s="44"/>
      <c r="EM42" s="44"/>
      <c r="EN42" s="44"/>
      <c r="EO42" s="47"/>
      <c r="EP42" s="137"/>
      <c r="ES42" s="31"/>
      <c r="ET42" s="317"/>
      <c r="EU42" s="321"/>
      <c r="EV42" s="31"/>
      <c r="EW42" s="329">
        <f t="shared" si="34"/>
        <v>0</v>
      </c>
      <c r="EX42" s="31">
        <f t="shared" si="35"/>
        <v>0</v>
      </c>
      <c r="EY42" s="9"/>
      <c r="EZ42" s="42"/>
      <c r="FA42" s="43"/>
      <c r="FB42" s="43"/>
      <c r="FC42" s="44"/>
      <c r="FD42" s="124"/>
      <c r="FE42" s="45"/>
      <c r="FF42" s="44"/>
      <c r="FG42" s="44"/>
      <c r="FH42" s="44"/>
      <c r="FI42" s="47"/>
      <c r="FJ42" s="137"/>
      <c r="FM42" s="31"/>
      <c r="FN42" s="317"/>
      <c r="FO42" s="321"/>
      <c r="FP42" s="31"/>
      <c r="FQ42" s="329">
        <f t="shared" si="36"/>
        <v>0</v>
      </c>
      <c r="FR42" s="31">
        <f t="shared" si="37"/>
        <v>0</v>
      </c>
      <c r="FS42" s="9"/>
      <c r="FT42" s="42"/>
      <c r="FU42" s="43"/>
      <c r="FV42" s="43"/>
      <c r="FW42" s="44"/>
      <c r="FX42" s="124"/>
      <c r="FY42" s="45"/>
      <c r="FZ42" s="44"/>
      <c r="GA42" s="44"/>
      <c r="GB42" s="44"/>
      <c r="GC42" s="47"/>
      <c r="GD42" s="137"/>
      <c r="GG42" s="31"/>
      <c r="GH42" s="317"/>
      <c r="GI42" s="321"/>
      <c r="GJ42" s="31"/>
      <c r="GK42" s="329">
        <f t="shared" si="38"/>
        <v>0</v>
      </c>
      <c r="GL42" s="31">
        <f t="shared" si="39"/>
        <v>0</v>
      </c>
      <c r="GM42" s="9"/>
      <c r="GN42" s="42"/>
      <c r="GO42" s="43"/>
      <c r="GP42" s="43"/>
      <c r="GQ42" s="44"/>
      <c r="GR42" s="124"/>
      <c r="GS42" s="45"/>
      <c r="GT42" s="44"/>
      <c r="GU42" s="44"/>
      <c r="GV42" s="44"/>
      <c r="GW42" s="47"/>
      <c r="GX42" s="137"/>
      <c r="HA42" s="31"/>
      <c r="HB42" s="317"/>
      <c r="HC42" s="321"/>
      <c r="HD42" s="31"/>
      <c r="HE42" s="329">
        <f t="shared" si="40"/>
        <v>0</v>
      </c>
      <c r="HF42" s="31">
        <f t="shared" si="41"/>
        <v>0</v>
      </c>
      <c r="HG42" s="9"/>
      <c r="HH42" s="42"/>
      <c r="HI42" s="43"/>
      <c r="HJ42" s="43"/>
      <c r="HK42" s="44"/>
      <c r="HL42" s="124"/>
      <c r="HM42" s="45"/>
      <c r="HN42" s="44"/>
      <c r="HO42" s="44"/>
      <c r="HP42" s="44"/>
      <c r="HQ42" s="47"/>
      <c r="HR42" s="137"/>
    </row>
    <row r="43" spans="2:226" s="1" customFormat="1" ht="30" customHeight="1" thickBot="1" x14ac:dyDescent="0.3">
      <c r="B43" s="26" t="s">
        <v>647</v>
      </c>
      <c r="C43" s="250">
        <v>3</v>
      </c>
      <c r="D43" s="645" t="s">
        <v>57</v>
      </c>
      <c r="E43" s="646"/>
      <c r="F43" s="646"/>
      <c r="G43" s="647"/>
      <c r="H43" s="648" t="s">
        <v>58</v>
      </c>
      <c r="I43" s="649"/>
      <c r="J43" s="649"/>
      <c r="K43" s="27">
        <v>26868</v>
      </c>
      <c r="L43" s="410">
        <v>0</v>
      </c>
      <c r="M43" s="154">
        <f>L43</f>
        <v>0</v>
      </c>
      <c r="N43" s="31">
        <f>K43*M43</f>
        <v>0</v>
      </c>
      <c r="O43" s="9"/>
      <c r="P43" s="42"/>
      <c r="Q43" s="43"/>
      <c r="R43" s="130">
        <f>M43</f>
        <v>0</v>
      </c>
      <c r="S43" s="44"/>
      <c r="T43" s="124"/>
      <c r="U43" s="45">
        <f>IF($M43&lt;&gt;0,"X",0)</f>
        <v>0</v>
      </c>
      <c r="V43" s="44">
        <f>IF($M43&lt;&gt;0,"XXX",0)</f>
        <v>0</v>
      </c>
      <c r="W43" s="44">
        <f>IF($M43&lt;&gt;0,"XXX",0)</f>
        <v>0</v>
      </c>
      <c r="X43" s="44">
        <f>IF($M43&lt;&gt;0,"XXX",0)</f>
        <v>0</v>
      </c>
      <c r="Y43" s="47"/>
      <c r="Z43" s="137"/>
      <c r="AC43" s="327">
        <v>26868</v>
      </c>
      <c r="AD43" s="409">
        <v>0</v>
      </c>
      <c r="AE43" s="321">
        <f>AD43</f>
        <v>0</v>
      </c>
      <c r="AF43" s="327">
        <f>AC43*AE43</f>
        <v>0</v>
      </c>
      <c r="AG43" s="330" t="str">
        <f t="shared" si="22"/>
        <v>02.3.61.1</v>
      </c>
      <c r="AH43" s="327">
        <f>AF43-N43</f>
        <v>0</v>
      </c>
      <c r="AI43" s="9"/>
      <c r="AJ43" s="42"/>
      <c r="AK43" s="43"/>
      <c r="AL43" s="130">
        <f>AE43</f>
        <v>0</v>
      </c>
      <c r="AM43" s="44"/>
      <c r="AN43" s="124"/>
      <c r="AO43" s="45">
        <f>IF(AE43&lt;&gt;0,"X",0)</f>
        <v>0</v>
      </c>
      <c r="AP43" s="44">
        <f>IF(AE43&lt;&gt;0,"XXX",0)</f>
        <v>0</v>
      </c>
      <c r="AQ43" s="44">
        <f>IF(AE43&lt;&gt;0,"XXX",0)</f>
        <v>0</v>
      </c>
      <c r="AR43" s="44">
        <f>IF(AE43&lt;&gt;0,"XXX",0)</f>
        <v>0</v>
      </c>
      <c r="AS43" s="47"/>
      <c r="AT43" s="137"/>
      <c r="AW43" s="327">
        <v>26868</v>
      </c>
      <c r="AX43" s="409">
        <v>0</v>
      </c>
      <c r="AY43" s="321">
        <f>AX43</f>
        <v>0</v>
      </c>
      <c r="AZ43" s="327">
        <f>AW43*AY43</f>
        <v>0</v>
      </c>
      <c r="BA43" s="330" t="str">
        <f t="shared" si="24"/>
        <v>02.3.61.1</v>
      </c>
      <c r="BB43" s="327">
        <f t="shared" si="25"/>
        <v>0</v>
      </c>
      <c r="BC43" s="9"/>
      <c r="BD43" s="42"/>
      <c r="BE43" s="43"/>
      <c r="BF43" s="130">
        <f>AY43</f>
        <v>0</v>
      </c>
      <c r="BG43" s="44"/>
      <c r="BH43" s="124"/>
      <c r="BI43" s="45">
        <f>IF(AY43&lt;&gt;0,"X",0)</f>
        <v>0</v>
      </c>
      <c r="BJ43" s="44">
        <f>IF(AY43&lt;&gt;0,"XXX",0)</f>
        <v>0</v>
      </c>
      <c r="BK43" s="44">
        <f>IF(AY43&lt;&gt;0,"XXX",0)</f>
        <v>0</v>
      </c>
      <c r="BL43" s="44">
        <f>IF(AY43&lt;&gt;0,"XXX",0)</f>
        <v>0</v>
      </c>
      <c r="BM43" s="47"/>
      <c r="BN43" s="137"/>
      <c r="BQ43" s="327">
        <v>26868</v>
      </c>
      <c r="BR43" s="409">
        <v>0</v>
      </c>
      <c r="BS43" s="321">
        <f>BR43</f>
        <v>0</v>
      </c>
      <c r="BT43" s="327">
        <f>BQ43*BS43</f>
        <v>0</v>
      </c>
      <c r="BU43" s="330" t="str">
        <f t="shared" si="26"/>
        <v>02.3.61.1</v>
      </c>
      <c r="BV43" s="327">
        <f t="shared" si="27"/>
        <v>0</v>
      </c>
      <c r="BW43" s="9"/>
      <c r="BX43" s="42"/>
      <c r="BY43" s="43"/>
      <c r="BZ43" s="130">
        <f>BS43</f>
        <v>0</v>
      </c>
      <c r="CA43" s="44"/>
      <c r="CB43" s="124"/>
      <c r="CC43" s="45">
        <f>IF(BS43&lt;&gt;0,"X",0)</f>
        <v>0</v>
      </c>
      <c r="CD43" s="44">
        <f>IF(BS43&lt;&gt;0,"XXX",0)</f>
        <v>0</v>
      </c>
      <c r="CE43" s="44">
        <f>IF(BS43&lt;&gt;0,"XXX",0)</f>
        <v>0</v>
      </c>
      <c r="CF43" s="44">
        <f>IF(BS43&lt;&gt;0,"XXX",0)</f>
        <v>0</v>
      </c>
      <c r="CG43" s="47"/>
      <c r="CH43" s="137"/>
      <c r="CK43" s="327">
        <v>26868</v>
      </c>
      <c r="CL43" s="409">
        <v>0</v>
      </c>
      <c r="CM43" s="321">
        <f>CL43</f>
        <v>0</v>
      </c>
      <c r="CN43" s="327">
        <f>CK43*CM43</f>
        <v>0</v>
      </c>
      <c r="CO43" s="330" t="str">
        <f t="shared" si="28"/>
        <v>02.3.61.1</v>
      </c>
      <c r="CP43" s="327">
        <f t="shared" si="29"/>
        <v>0</v>
      </c>
      <c r="CQ43" s="9"/>
      <c r="CR43" s="42"/>
      <c r="CS43" s="43"/>
      <c r="CT43" s="130">
        <f>CM43</f>
        <v>0</v>
      </c>
      <c r="CU43" s="44"/>
      <c r="CV43" s="124"/>
      <c r="CW43" s="45">
        <f>IF(CM43&lt;&gt;0,"X",0)</f>
        <v>0</v>
      </c>
      <c r="CX43" s="44">
        <f>IF(CM43&lt;&gt;0,"XXX",0)</f>
        <v>0</v>
      </c>
      <c r="CY43" s="44">
        <f>IF(CM43&lt;&gt;0,"XXX",0)</f>
        <v>0</v>
      </c>
      <c r="CZ43" s="44">
        <f>IF(CM43&lt;&gt;0,"XXX",0)</f>
        <v>0</v>
      </c>
      <c r="DA43" s="47"/>
      <c r="DB43" s="137"/>
      <c r="DE43" s="327">
        <v>26868</v>
      </c>
      <c r="DF43" s="409">
        <v>0</v>
      </c>
      <c r="DG43" s="321">
        <f>DF43</f>
        <v>0</v>
      </c>
      <c r="DH43" s="327">
        <f>DE43*DG43</f>
        <v>0</v>
      </c>
      <c r="DI43" s="330" t="str">
        <f t="shared" si="30"/>
        <v>02.3.61.1</v>
      </c>
      <c r="DJ43" s="327">
        <f t="shared" si="31"/>
        <v>0</v>
      </c>
      <c r="DK43" s="9"/>
      <c r="DL43" s="42"/>
      <c r="DM43" s="43"/>
      <c r="DN43" s="130">
        <f>DG43</f>
        <v>0</v>
      </c>
      <c r="DO43" s="44"/>
      <c r="DP43" s="124"/>
      <c r="DQ43" s="45">
        <f>IF(DG43&lt;&gt;0,"X",0)</f>
        <v>0</v>
      </c>
      <c r="DR43" s="44">
        <f>IF(DG43&lt;&gt;0,"XXX",0)</f>
        <v>0</v>
      </c>
      <c r="DS43" s="44">
        <f>IF(DG43&lt;&gt;0,"XXX",0)</f>
        <v>0</v>
      </c>
      <c r="DT43" s="44">
        <f>IF(DG43&lt;&gt;0,"XXX",0)</f>
        <v>0</v>
      </c>
      <c r="DU43" s="47"/>
      <c r="DV43" s="137"/>
      <c r="DY43" s="327">
        <v>26868</v>
      </c>
      <c r="DZ43" s="409">
        <v>0</v>
      </c>
      <c r="EA43" s="321">
        <f>DZ43</f>
        <v>0</v>
      </c>
      <c r="EB43" s="327">
        <f>DY43*EA43</f>
        <v>0</v>
      </c>
      <c r="EC43" s="330" t="str">
        <f t="shared" si="32"/>
        <v>02.3.61.1</v>
      </c>
      <c r="ED43" s="327">
        <f t="shared" si="33"/>
        <v>0</v>
      </c>
      <c r="EE43" s="9"/>
      <c r="EF43" s="42"/>
      <c r="EG43" s="43"/>
      <c r="EH43" s="130">
        <f>EA43</f>
        <v>0</v>
      </c>
      <c r="EI43" s="44"/>
      <c r="EJ43" s="124"/>
      <c r="EK43" s="45">
        <f>IF(EA43&lt;&gt;0,"X",0)</f>
        <v>0</v>
      </c>
      <c r="EL43" s="44">
        <f>IF(EA43&lt;&gt;0,"XXX",0)</f>
        <v>0</v>
      </c>
      <c r="EM43" s="44">
        <f>IF(EA43&lt;&gt;0,"XXX",0)</f>
        <v>0</v>
      </c>
      <c r="EN43" s="44">
        <f>IF(EA43&lt;&gt;0,"XXX",0)</f>
        <v>0</v>
      </c>
      <c r="EO43" s="47"/>
      <c r="EP43" s="137"/>
      <c r="ES43" s="327">
        <v>26868</v>
      </c>
      <c r="ET43" s="409">
        <v>0</v>
      </c>
      <c r="EU43" s="321">
        <f>ET43</f>
        <v>0</v>
      </c>
      <c r="EV43" s="327">
        <f>ES43*EU43</f>
        <v>0</v>
      </c>
      <c r="EW43" s="330" t="str">
        <f t="shared" si="34"/>
        <v>02.3.61.1</v>
      </c>
      <c r="EX43" s="327">
        <f t="shared" si="35"/>
        <v>0</v>
      </c>
      <c r="EY43" s="9"/>
      <c r="EZ43" s="42"/>
      <c r="FA43" s="43"/>
      <c r="FB43" s="130">
        <f>EU43</f>
        <v>0</v>
      </c>
      <c r="FC43" s="44"/>
      <c r="FD43" s="124"/>
      <c r="FE43" s="45">
        <f>IF(EU43&lt;&gt;0,"X",0)</f>
        <v>0</v>
      </c>
      <c r="FF43" s="44">
        <f>IF(EU43&lt;&gt;0,"XXX",0)</f>
        <v>0</v>
      </c>
      <c r="FG43" s="44">
        <f>IF(EU43&lt;&gt;0,"XXX",0)</f>
        <v>0</v>
      </c>
      <c r="FH43" s="44">
        <f>IF(EU43&lt;&gt;0,"XXX",0)</f>
        <v>0</v>
      </c>
      <c r="FI43" s="47"/>
      <c r="FJ43" s="137"/>
      <c r="FM43" s="327">
        <v>26868</v>
      </c>
      <c r="FN43" s="409">
        <v>0</v>
      </c>
      <c r="FO43" s="321">
        <f>FN43</f>
        <v>0</v>
      </c>
      <c r="FP43" s="327">
        <f>FM43*FO43</f>
        <v>0</v>
      </c>
      <c r="FQ43" s="330" t="str">
        <f t="shared" si="36"/>
        <v>02.3.61.1</v>
      </c>
      <c r="FR43" s="327">
        <f t="shared" si="37"/>
        <v>0</v>
      </c>
      <c r="FS43" s="9"/>
      <c r="FT43" s="42"/>
      <c r="FU43" s="43"/>
      <c r="FV43" s="130">
        <f>FO43</f>
        <v>0</v>
      </c>
      <c r="FW43" s="44"/>
      <c r="FX43" s="124"/>
      <c r="FY43" s="45">
        <f>IF(FO43&lt;&gt;0,"X",0)</f>
        <v>0</v>
      </c>
      <c r="FZ43" s="44">
        <f>IF(FO43&lt;&gt;0,"XXX",0)</f>
        <v>0</v>
      </c>
      <c r="GA43" s="44">
        <f>IF(FO43&lt;&gt;0,"XXX",0)</f>
        <v>0</v>
      </c>
      <c r="GB43" s="44">
        <f>IF(FO43&lt;&gt;0,"XXX",0)</f>
        <v>0</v>
      </c>
      <c r="GC43" s="47"/>
      <c r="GD43" s="137"/>
      <c r="GG43" s="327">
        <v>26868</v>
      </c>
      <c r="GH43" s="409">
        <v>0</v>
      </c>
      <c r="GI43" s="321">
        <f>GH43</f>
        <v>0</v>
      </c>
      <c r="GJ43" s="327">
        <f>GG43*GI43</f>
        <v>0</v>
      </c>
      <c r="GK43" s="330" t="str">
        <f t="shared" si="38"/>
        <v>02.3.61.1</v>
      </c>
      <c r="GL43" s="327">
        <f t="shared" si="39"/>
        <v>0</v>
      </c>
      <c r="GM43" s="9"/>
      <c r="GN43" s="42"/>
      <c r="GO43" s="43"/>
      <c r="GP43" s="130">
        <f>GI43</f>
        <v>0</v>
      </c>
      <c r="GQ43" s="44"/>
      <c r="GR43" s="124"/>
      <c r="GS43" s="45">
        <f>IF(GI43&lt;&gt;0,"X",0)</f>
        <v>0</v>
      </c>
      <c r="GT43" s="44">
        <f>IF(GI43&lt;&gt;0,"XXX",0)</f>
        <v>0</v>
      </c>
      <c r="GU43" s="44">
        <f>IF(GI43&lt;&gt;0,"XXX",0)</f>
        <v>0</v>
      </c>
      <c r="GV43" s="44">
        <f>IF(GI43&lt;&gt;0,"XXX",0)</f>
        <v>0</v>
      </c>
      <c r="GW43" s="47"/>
      <c r="GX43" s="137"/>
      <c r="HA43" s="327">
        <v>26868</v>
      </c>
      <c r="HB43" s="409">
        <v>0</v>
      </c>
      <c r="HC43" s="321">
        <f>HB43</f>
        <v>0</v>
      </c>
      <c r="HD43" s="327">
        <f>HA43*HC43</f>
        <v>0</v>
      </c>
      <c r="HE43" s="330" t="str">
        <f t="shared" si="40"/>
        <v>02.3.61.1</v>
      </c>
      <c r="HF43" s="327">
        <f t="shared" si="41"/>
        <v>0</v>
      </c>
      <c r="HG43" s="9"/>
      <c r="HH43" s="42"/>
      <c r="HI43" s="43"/>
      <c r="HJ43" s="130">
        <f>HC43</f>
        <v>0</v>
      </c>
      <c r="HK43" s="44"/>
      <c r="HL43" s="124"/>
      <c r="HM43" s="45">
        <f>IF(HC43&lt;&gt;0,"X",0)</f>
        <v>0</v>
      </c>
      <c r="HN43" s="44">
        <f>IF(HC43&lt;&gt;0,"XXX",0)</f>
        <v>0</v>
      </c>
      <c r="HO43" s="44">
        <f>IF(HC43&lt;&gt;0,"XXX",0)</f>
        <v>0</v>
      </c>
      <c r="HP43" s="44">
        <f>IF(HC43&lt;&gt;0,"XXX",0)</f>
        <v>0</v>
      </c>
      <c r="HQ43" s="47"/>
      <c r="HR43" s="137"/>
    </row>
    <row r="44" spans="2:226" s="1" customFormat="1" ht="30" hidden="1" customHeight="1" x14ac:dyDescent="0.25">
      <c r="B44" s="26"/>
      <c r="C44" s="28"/>
      <c r="D44" s="133"/>
      <c r="E44" s="133"/>
      <c r="F44" s="133"/>
      <c r="G44" s="134"/>
      <c r="H44" s="131"/>
      <c r="I44" s="132"/>
      <c r="J44" s="176"/>
      <c r="K44" s="27"/>
      <c r="L44" s="2"/>
      <c r="M44" s="154"/>
      <c r="N44" s="31"/>
      <c r="O44" s="9"/>
      <c r="P44" s="42"/>
      <c r="Q44" s="43"/>
      <c r="R44" s="43"/>
      <c r="S44" s="44"/>
      <c r="T44" s="124"/>
      <c r="U44" s="45"/>
      <c r="V44" s="44"/>
      <c r="W44" s="44"/>
      <c r="X44" s="44"/>
      <c r="Y44" s="47"/>
      <c r="Z44" s="137"/>
      <c r="AC44" s="322"/>
      <c r="AD44" s="323"/>
      <c r="AE44" s="321"/>
      <c r="AF44" s="324"/>
      <c r="AG44" s="325"/>
      <c r="AH44" s="326"/>
      <c r="AI44" s="9"/>
      <c r="AJ44" s="42"/>
      <c r="AK44" s="43"/>
      <c r="AL44" s="43"/>
      <c r="AM44" s="44"/>
      <c r="AN44" s="124"/>
      <c r="AO44" s="45"/>
      <c r="AP44" s="44"/>
      <c r="AQ44" s="44"/>
      <c r="AR44" s="44"/>
      <c r="AS44" s="47"/>
      <c r="AT44" s="137"/>
      <c r="AW44" s="322"/>
      <c r="AX44" s="323"/>
      <c r="AY44" s="321"/>
      <c r="AZ44" s="324"/>
      <c r="BA44" s="325"/>
      <c r="BB44" s="326"/>
      <c r="BC44" s="9"/>
      <c r="BD44" s="42"/>
      <c r="BE44" s="43"/>
      <c r="BF44" s="43"/>
      <c r="BG44" s="44"/>
      <c r="BH44" s="124"/>
      <c r="BI44" s="45"/>
      <c r="BJ44" s="44"/>
      <c r="BK44" s="44"/>
      <c r="BL44" s="44"/>
      <c r="BM44" s="47"/>
      <c r="BN44" s="137"/>
      <c r="BQ44" s="322"/>
      <c r="BR44" s="323"/>
      <c r="BS44" s="321"/>
      <c r="BT44" s="324"/>
      <c r="BU44" s="325"/>
      <c r="BV44" s="326"/>
      <c r="BW44" s="9"/>
      <c r="BX44" s="42"/>
      <c r="BY44" s="43"/>
      <c r="BZ44" s="43"/>
      <c r="CA44" s="44"/>
      <c r="CB44" s="124"/>
      <c r="CC44" s="45"/>
      <c r="CD44" s="44"/>
      <c r="CE44" s="44"/>
      <c r="CF44" s="44"/>
      <c r="CG44" s="47"/>
      <c r="CH44" s="137"/>
      <c r="CK44" s="322"/>
      <c r="CL44" s="323"/>
      <c r="CM44" s="321"/>
      <c r="CN44" s="324"/>
      <c r="CO44" s="325"/>
      <c r="CP44" s="326"/>
      <c r="CQ44" s="9"/>
      <c r="CR44" s="42"/>
      <c r="CS44" s="43"/>
      <c r="CT44" s="43"/>
      <c r="CU44" s="44"/>
      <c r="CV44" s="124"/>
      <c r="CW44" s="45"/>
      <c r="CX44" s="44"/>
      <c r="CY44" s="44"/>
      <c r="CZ44" s="44"/>
      <c r="DA44" s="47"/>
      <c r="DB44" s="137"/>
      <c r="DE44" s="322"/>
      <c r="DF44" s="323"/>
      <c r="DG44" s="321"/>
      <c r="DH44" s="324"/>
      <c r="DI44" s="325"/>
      <c r="DJ44" s="326"/>
      <c r="DK44" s="9"/>
      <c r="DL44" s="42"/>
      <c r="DM44" s="43"/>
      <c r="DN44" s="43"/>
      <c r="DO44" s="44"/>
      <c r="DP44" s="124"/>
      <c r="DQ44" s="45"/>
      <c r="DR44" s="44"/>
      <c r="DS44" s="44"/>
      <c r="DT44" s="44"/>
      <c r="DU44" s="47"/>
      <c r="DV44" s="137"/>
      <c r="DY44" s="322"/>
      <c r="DZ44" s="323"/>
      <c r="EA44" s="321"/>
      <c r="EB44" s="324"/>
      <c r="EC44" s="325"/>
      <c r="ED44" s="326"/>
      <c r="EE44" s="9"/>
      <c r="EF44" s="42"/>
      <c r="EG44" s="43"/>
      <c r="EH44" s="43"/>
      <c r="EI44" s="44"/>
      <c r="EJ44" s="124"/>
      <c r="EK44" s="45"/>
      <c r="EL44" s="44"/>
      <c r="EM44" s="44"/>
      <c r="EN44" s="44"/>
      <c r="EO44" s="47"/>
      <c r="EP44" s="137"/>
      <c r="ES44" s="322"/>
      <c r="ET44" s="323"/>
      <c r="EU44" s="321"/>
      <c r="EV44" s="324"/>
      <c r="EW44" s="325"/>
      <c r="EX44" s="326"/>
      <c r="EY44" s="9"/>
      <c r="EZ44" s="42"/>
      <c r="FA44" s="43"/>
      <c r="FB44" s="43"/>
      <c r="FC44" s="44"/>
      <c r="FD44" s="124"/>
      <c r="FE44" s="45"/>
      <c r="FF44" s="44"/>
      <c r="FG44" s="44"/>
      <c r="FH44" s="44"/>
      <c r="FI44" s="47"/>
      <c r="FJ44" s="137"/>
      <c r="FM44" s="322"/>
      <c r="FN44" s="323"/>
      <c r="FO44" s="321"/>
      <c r="FP44" s="324"/>
      <c r="FQ44" s="325"/>
      <c r="FR44" s="326"/>
      <c r="FS44" s="9"/>
      <c r="FT44" s="42"/>
      <c r="FU44" s="43"/>
      <c r="FV44" s="43"/>
      <c r="FW44" s="44"/>
      <c r="FX44" s="124"/>
      <c r="FY44" s="45"/>
      <c r="FZ44" s="44"/>
      <c r="GA44" s="44"/>
      <c r="GB44" s="44"/>
      <c r="GC44" s="47"/>
      <c r="GD44" s="137"/>
      <c r="GG44" s="322"/>
      <c r="GH44" s="323"/>
      <c r="GI44" s="321"/>
      <c r="GJ44" s="324"/>
      <c r="GK44" s="325"/>
      <c r="GL44" s="326"/>
      <c r="GM44" s="9"/>
      <c r="GN44" s="42"/>
      <c r="GO44" s="43"/>
      <c r="GP44" s="43"/>
      <c r="GQ44" s="44"/>
      <c r="GR44" s="124"/>
      <c r="GS44" s="45"/>
      <c r="GT44" s="44"/>
      <c r="GU44" s="44"/>
      <c r="GV44" s="44"/>
      <c r="GW44" s="47"/>
      <c r="GX44" s="137"/>
      <c r="HA44" s="322"/>
      <c r="HB44" s="323"/>
      <c r="HC44" s="321"/>
      <c r="HD44" s="324"/>
      <c r="HE44" s="325"/>
      <c r="HF44" s="326"/>
      <c r="HG44" s="9"/>
      <c r="HH44" s="42"/>
      <c r="HI44" s="43"/>
      <c r="HJ44" s="43"/>
      <c r="HK44" s="44"/>
      <c r="HL44" s="124"/>
      <c r="HM44" s="45"/>
      <c r="HN44" s="44"/>
      <c r="HO44" s="44"/>
      <c r="HP44" s="44"/>
      <c r="HQ44" s="47"/>
      <c r="HR44" s="137"/>
    </row>
    <row r="45" spans="2:226" s="1" customFormat="1" ht="18" thickBot="1" x14ac:dyDescent="0.3">
      <c r="B45" s="61" t="s">
        <v>44</v>
      </c>
      <c r="C45" s="62"/>
      <c r="D45" s="62"/>
      <c r="E45" s="62"/>
      <c r="F45" s="62"/>
      <c r="G45" s="62"/>
      <c r="H45" s="637" t="str">
        <f>IF($N$15&gt;$F$13,"hodnota není v limitu"," možno ještě rozdělit")</f>
        <v xml:space="preserve"> možno ještě rozdělit</v>
      </c>
      <c r="I45" s="637"/>
      <c r="J45" s="637"/>
      <c r="K45" s="375">
        <f>IF($N$15&gt;$F$13," ",M45 )</f>
        <v>0</v>
      </c>
      <c r="L45" s="375"/>
      <c r="M45" s="63">
        <f>F13-N45</f>
        <v>0</v>
      </c>
      <c r="N45" s="51">
        <f>SUM(N16:N44)</f>
        <v>0</v>
      </c>
      <c r="P45" s="57">
        <v>54000</v>
      </c>
      <c r="Q45" s="58">
        <v>50501</v>
      </c>
      <c r="R45" s="58">
        <v>52602</v>
      </c>
      <c r="S45" s="58">
        <v>52106</v>
      </c>
      <c r="T45" s="60">
        <v>51212</v>
      </c>
      <c r="U45" s="59">
        <v>51010</v>
      </c>
      <c r="V45" s="58">
        <v>51610</v>
      </c>
      <c r="W45" s="58">
        <v>51710</v>
      </c>
      <c r="X45" s="58">
        <v>51510</v>
      </c>
      <c r="Y45" s="60">
        <v>52510</v>
      </c>
      <c r="Z45" s="140">
        <v>60000</v>
      </c>
      <c r="AC45" s="706">
        <f>IF(AF15&gt;$N$15," ",AE45 )</f>
        <v>0</v>
      </c>
      <c r="AD45" s="707"/>
      <c r="AE45" s="331">
        <f>$N$45-AF45</f>
        <v>0</v>
      </c>
      <c r="AF45" s="332">
        <f>SUM(AF16:AF44)</f>
        <v>0</v>
      </c>
      <c r="AG45" s="704"/>
      <c r="AH45" s="705"/>
      <c r="AI45" s="10"/>
      <c r="AJ45" s="57">
        <v>54000</v>
      </c>
      <c r="AK45" s="58">
        <v>50501</v>
      </c>
      <c r="AL45" s="58">
        <v>52602</v>
      </c>
      <c r="AM45" s="58">
        <v>52106</v>
      </c>
      <c r="AN45" s="60">
        <v>51212</v>
      </c>
      <c r="AO45" s="59">
        <v>51010</v>
      </c>
      <c r="AP45" s="58">
        <v>51610</v>
      </c>
      <c r="AQ45" s="58">
        <v>51710</v>
      </c>
      <c r="AR45" s="58">
        <v>51510</v>
      </c>
      <c r="AS45" s="60">
        <v>52510</v>
      </c>
      <c r="AT45" s="140">
        <v>60000</v>
      </c>
      <c r="AW45" s="706">
        <f>IF(AZ15&gt;$N$15," ",AY45 )</f>
        <v>0</v>
      </c>
      <c r="AX45" s="707"/>
      <c r="AY45" s="331">
        <f>$N$45-AZ45</f>
        <v>0</v>
      </c>
      <c r="AZ45" s="332">
        <f>SUM(AZ16:AZ44)</f>
        <v>0</v>
      </c>
      <c r="BA45" s="704"/>
      <c r="BB45" s="705"/>
      <c r="BC45" s="10"/>
      <c r="BD45" s="57">
        <v>54000</v>
      </c>
      <c r="BE45" s="58">
        <v>50501</v>
      </c>
      <c r="BF45" s="58">
        <v>52602</v>
      </c>
      <c r="BG45" s="58">
        <v>52106</v>
      </c>
      <c r="BH45" s="60">
        <v>51212</v>
      </c>
      <c r="BI45" s="59">
        <v>51010</v>
      </c>
      <c r="BJ45" s="58">
        <v>51610</v>
      </c>
      <c r="BK45" s="58">
        <v>51710</v>
      </c>
      <c r="BL45" s="58">
        <v>51510</v>
      </c>
      <c r="BM45" s="60">
        <v>52510</v>
      </c>
      <c r="BN45" s="140">
        <v>60000</v>
      </c>
      <c r="BQ45" s="706">
        <f>IF(BT15&gt;$N$15," ",BS45 )</f>
        <v>0</v>
      </c>
      <c r="BR45" s="707"/>
      <c r="BS45" s="331">
        <f>$N$45-BT45</f>
        <v>0</v>
      </c>
      <c r="BT45" s="332">
        <f>SUM(BT16:BT44)</f>
        <v>0</v>
      </c>
      <c r="BU45" s="704"/>
      <c r="BV45" s="705"/>
      <c r="BW45" s="10"/>
      <c r="BX45" s="57">
        <v>54000</v>
      </c>
      <c r="BY45" s="58">
        <v>50501</v>
      </c>
      <c r="BZ45" s="58">
        <v>52602</v>
      </c>
      <c r="CA45" s="58">
        <v>52106</v>
      </c>
      <c r="CB45" s="60">
        <v>51212</v>
      </c>
      <c r="CC45" s="59">
        <v>51010</v>
      </c>
      <c r="CD45" s="58">
        <v>51610</v>
      </c>
      <c r="CE45" s="58">
        <v>51710</v>
      </c>
      <c r="CF45" s="58">
        <v>51510</v>
      </c>
      <c r="CG45" s="60">
        <v>52510</v>
      </c>
      <c r="CH45" s="140">
        <v>60000</v>
      </c>
      <c r="CK45" s="706">
        <f>IF(CN15&gt;$N$15," ",CM45 )</f>
        <v>0</v>
      </c>
      <c r="CL45" s="707"/>
      <c r="CM45" s="331">
        <f>$N$45-CN45</f>
        <v>0</v>
      </c>
      <c r="CN45" s="332">
        <f>SUM(CN16:CN44)</f>
        <v>0</v>
      </c>
      <c r="CO45" s="704"/>
      <c r="CP45" s="705"/>
      <c r="CQ45" s="10"/>
      <c r="CR45" s="57">
        <v>54000</v>
      </c>
      <c r="CS45" s="58">
        <v>50501</v>
      </c>
      <c r="CT45" s="58">
        <v>52602</v>
      </c>
      <c r="CU45" s="58">
        <v>52106</v>
      </c>
      <c r="CV45" s="60">
        <v>51212</v>
      </c>
      <c r="CW45" s="59">
        <v>51010</v>
      </c>
      <c r="CX45" s="58">
        <v>51610</v>
      </c>
      <c r="CY45" s="58">
        <v>51710</v>
      </c>
      <c r="CZ45" s="58">
        <v>51510</v>
      </c>
      <c r="DA45" s="60">
        <v>52510</v>
      </c>
      <c r="DB45" s="140">
        <v>60000</v>
      </c>
      <c r="DE45" s="706">
        <f>IF(DH15&gt;$N$15," ",DG45 )</f>
        <v>0</v>
      </c>
      <c r="DF45" s="707"/>
      <c r="DG45" s="331">
        <f>$N$45-DH45</f>
        <v>0</v>
      </c>
      <c r="DH45" s="332">
        <f>SUM(DH16:DH44)</f>
        <v>0</v>
      </c>
      <c r="DI45" s="704"/>
      <c r="DJ45" s="705"/>
      <c r="DK45" s="10"/>
      <c r="DL45" s="57">
        <v>54000</v>
      </c>
      <c r="DM45" s="58">
        <v>50501</v>
      </c>
      <c r="DN45" s="58">
        <v>52602</v>
      </c>
      <c r="DO45" s="58">
        <v>52106</v>
      </c>
      <c r="DP45" s="60">
        <v>51212</v>
      </c>
      <c r="DQ45" s="59">
        <v>51010</v>
      </c>
      <c r="DR45" s="58">
        <v>51610</v>
      </c>
      <c r="DS45" s="58">
        <v>51710</v>
      </c>
      <c r="DT45" s="58">
        <v>51510</v>
      </c>
      <c r="DU45" s="60">
        <v>52510</v>
      </c>
      <c r="DV45" s="140">
        <v>60000</v>
      </c>
      <c r="DY45" s="706">
        <f>IF(EB15&gt;$N$15," ",EA45 )</f>
        <v>0</v>
      </c>
      <c r="DZ45" s="707"/>
      <c r="EA45" s="331">
        <f>$N$45-EB45</f>
        <v>0</v>
      </c>
      <c r="EB45" s="332">
        <f>SUM(EB16:EB44)</f>
        <v>0</v>
      </c>
      <c r="EC45" s="704"/>
      <c r="ED45" s="705"/>
      <c r="EE45" s="10"/>
      <c r="EF45" s="57">
        <v>54000</v>
      </c>
      <c r="EG45" s="58">
        <v>50501</v>
      </c>
      <c r="EH45" s="58">
        <v>52602</v>
      </c>
      <c r="EI45" s="58">
        <v>52106</v>
      </c>
      <c r="EJ45" s="60">
        <v>51212</v>
      </c>
      <c r="EK45" s="59">
        <v>51010</v>
      </c>
      <c r="EL45" s="58">
        <v>51610</v>
      </c>
      <c r="EM45" s="58">
        <v>51710</v>
      </c>
      <c r="EN45" s="58">
        <v>51510</v>
      </c>
      <c r="EO45" s="60">
        <v>52510</v>
      </c>
      <c r="EP45" s="140">
        <v>60000</v>
      </c>
      <c r="ES45" s="706">
        <f>IF(EV15&gt;$N$15," ",EU45 )</f>
        <v>0</v>
      </c>
      <c r="ET45" s="707"/>
      <c r="EU45" s="331">
        <f>$N$45-EV45</f>
        <v>0</v>
      </c>
      <c r="EV45" s="332">
        <f>SUM(EV16:EV44)</f>
        <v>0</v>
      </c>
      <c r="EW45" s="704"/>
      <c r="EX45" s="705"/>
      <c r="EY45" s="10"/>
      <c r="EZ45" s="57">
        <v>54000</v>
      </c>
      <c r="FA45" s="58">
        <v>50501</v>
      </c>
      <c r="FB45" s="58">
        <v>52602</v>
      </c>
      <c r="FC45" s="58">
        <v>52106</v>
      </c>
      <c r="FD45" s="60">
        <v>51212</v>
      </c>
      <c r="FE45" s="59">
        <v>51010</v>
      </c>
      <c r="FF45" s="58">
        <v>51610</v>
      </c>
      <c r="FG45" s="58">
        <v>51710</v>
      </c>
      <c r="FH45" s="58">
        <v>51510</v>
      </c>
      <c r="FI45" s="60">
        <v>52510</v>
      </c>
      <c r="FJ45" s="140">
        <v>60000</v>
      </c>
      <c r="FM45" s="706">
        <f>IF(FP15&gt;$N$15," ",FO45 )</f>
        <v>0</v>
      </c>
      <c r="FN45" s="707"/>
      <c r="FO45" s="331">
        <f>$N$45-FP45</f>
        <v>0</v>
      </c>
      <c r="FP45" s="332">
        <f>SUM(FP16:FP44)</f>
        <v>0</v>
      </c>
      <c r="FQ45" s="704"/>
      <c r="FR45" s="705"/>
      <c r="FS45" s="10"/>
      <c r="FT45" s="57">
        <v>54000</v>
      </c>
      <c r="FU45" s="58">
        <v>50501</v>
      </c>
      <c r="FV45" s="58">
        <v>52602</v>
      </c>
      <c r="FW45" s="58">
        <v>52106</v>
      </c>
      <c r="FX45" s="60">
        <v>51212</v>
      </c>
      <c r="FY45" s="59">
        <v>51010</v>
      </c>
      <c r="FZ45" s="58">
        <v>51610</v>
      </c>
      <c r="GA45" s="58">
        <v>51710</v>
      </c>
      <c r="GB45" s="58">
        <v>51510</v>
      </c>
      <c r="GC45" s="60">
        <v>52510</v>
      </c>
      <c r="GD45" s="140">
        <v>60000</v>
      </c>
      <c r="GG45" s="706">
        <f>IF(GJ15&gt;$N$15," ",GI45 )</f>
        <v>0</v>
      </c>
      <c r="GH45" s="707"/>
      <c r="GI45" s="331">
        <f>$N$45-GJ45</f>
        <v>0</v>
      </c>
      <c r="GJ45" s="332">
        <f>SUM(GJ16:GJ44)</f>
        <v>0</v>
      </c>
      <c r="GK45" s="704"/>
      <c r="GL45" s="705"/>
      <c r="GM45" s="10"/>
      <c r="GN45" s="57">
        <v>54000</v>
      </c>
      <c r="GO45" s="58">
        <v>50501</v>
      </c>
      <c r="GP45" s="58">
        <v>52602</v>
      </c>
      <c r="GQ45" s="58">
        <v>52106</v>
      </c>
      <c r="GR45" s="60">
        <v>51212</v>
      </c>
      <c r="GS45" s="59">
        <v>51010</v>
      </c>
      <c r="GT45" s="58">
        <v>51610</v>
      </c>
      <c r="GU45" s="58">
        <v>51710</v>
      </c>
      <c r="GV45" s="58">
        <v>51510</v>
      </c>
      <c r="GW45" s="60">
        <v>52510</v>
      </c>
      <c r="GX45" s="140">
        <v>60000</v>
      </c>
      <c r="HA45" s="706">
        <f>IF(HD15&gt;$N$15," ",HC45 )</f>
        <v>0</v>
      </c>
      <c r="HB45" s="707"/>
      <c r="HC45" s="331">
        <f>$N$45-HD45</f>
        <v>0</v>
      </c>
      <c r="HD45" s="332">
        <f>SUM(HD16:HD44)</f>
        <v>0</v>
      </c>
      <c r="HE45" s="704"/>
      <c r="HF45" s="705"/>
      <c r="HG45" s="10"/>
      <c r="HH45" s="57">
        <v>54000</v>
      </c>
      <c r="HI45" s="58">
        <v>50501</v>
      </c>
      <c r="HJ45" s="58">
        <v>52602</v>
      </c>
      <c r="HK45" s="58">
        <v>52106</v>
      </c>
      <c r="HL45" s="60">
        <v>51212</v>
      </c>
      <c r="HM45" s="59">
        <v>51010</v>
      </c>
      <c r="HN45" s="58">
        <v>51610</v>
      </c>
      <c r="HO45" s="58">
        <v>51710</v>
      </c>
      <c r="HP45" s="58">
        <v>51510</v>
      </c>
      <c r="HQ45" s="60">
        <v>52510</v>
      </c>
      <c r="HR45" s="140">
        <v>60000</v>
      </c>
    </row>
    <row r="46" spans="2:226" s="1" customFormat="1" ht="32.25" customHeight="1" thickBot="1" x14ac:dyDescent="0.3">
      <c r="B46" s="291"/>
      <c r="C46" s="292"/>
      <c r="D46" s="292"/>
      <c r="E46" s="292"/>
      <c r="F46" s="292"/>
      <c r="G46" s="292"/>
      <c r="H46" s="292"/>
      <c r="I46" s="292"/>
      <c r="J46" s="292"/>
      <c r="K46" s="292"/>
      <c r="L46" s="292"/>
      <c r="M46" s="292"/>
      <c r="N46" s="293" t="str">
        <f>IF(N31+N33+N35+N37&gt;F13/2,"šablona na využití ICT překračuje polovinu maximální dotace","")</f>
        <v/>
      </c>
      <c r="O46" s="9"/>
      <c r="P46" s="162">
        <f>SUM(P16:P44)</f>
        <v>0</v>
      </c>
      <c r="Q46" s="256">
        <f>ROUND(SUM(Q16:Q44),3)</f>
        <v>0</v>
      </c>
      <c r="R46" s="162">
        <f>SUM(R16:R44)</f>
        <v>0</v>
      </c>
      <c r="S46" s="162">
        <f>SUM(S16:S44)</f>
        <v>0</v>
      </c>
      <c r="T46" s="162">
        <f>SUM(T16:T44)</f>
        <v>0</v>
      </c>
      <c r="U46" s="163">
        <f>N47</f>
        <v>0</v>
      </c>
      <c r="V46" s="164">
        <f>IF(U46&gt;0,"XXX",0)</f>
        <v>0</v>
      </c>
      <c r="W46" s="164">
        <f>V46</f>
        <v>0</v>
      </c>
      <c r="X46" s="165">
        <f>V46</f>
        <v>0</v>
      </c>
      <c r="Y46" s="166">
        <f>ROUND(SUM(Y16:Y44),0)</f>
        <v>0</v>
      </c>
      <c r="Z46" s="167">
        <f>FLOOR(SUM(Z16:Z44),1)</f>
        <v>0</v>
      </c>
      <c r="AC46" s="693" t="str">
        <f>IF(AF15&gt;$N$15,"hodnota převyšuje Rozhodnutí"," možno ještě rozdělit")</f>
        <v xml:space="preserve"> možno ještě rozdělit</v>
      </c>
      <c r="AD46" s="694"/>
      <c r="AE46" s="695" t="str">
        <f>IF(AF31+AF33+AF35+AF37&gt;$F$13/2,"šablona na využití ICT překračuje polovinu maximální dotace","")</f>
        <v/>
      </c>
      <c r="AF46" s="695"/>
      <c r="AG46" s="695"/>
      <c r="AH46" s="696"/>
      <c r="AI46" s="9"/>
      <c r="AJ46" s="162">
        <f>SUM(AJ16:AJ44)</f>
        <v>0</v>
      </c>
      <c r="AK46" s="256">
        <f>ROUND(SUM(AK16:AK44),3)</f>
        <v>0</v>
      </c>
      <c r="AL46" s="162">
        <f>SUM(AL16:AL44)</f>
        <v>0</v>
      </c>
      <c r="AM46" s="162">
        <f>SUM(AM16:AM44)</f>
        <v>0</v>
      </c>
      <c r="AN46" s="162">
        <f>SUM(AN16:AN44)</f>
        <v>0</v>
      </c>
      <c r="AO46" s="163">
        <f>AF47</f>
        <v>0</v>
      </c>
      <c r="AP46" s="164">
        <f>IF(AO46&gt;0,"XXX",0)</f>
        <v>0</v>
      </c>
      <c r="AQ46" s="164">
        <f>AP46</f>
        <v>0</v>
      </c>
      <c r="AR46" s="165">
        <f>AP46</f>
        <v>0</v>
      </c>
      <c r="AS46" s="166">
        <f>ROUND(SUM(AS16:AS44),0)</f>
        <v>0</v>
      </c>
      <c r="AT46" s="167">
        <f>FLOOR(SUM(AT16:AT44),1)</f>
        <v>0</v>
      </c>
      <c r="AW46" s="693" t="str">
        <f>IF(AZ15&gt;$N$15,"hodnota převyšuje Rozhodnutí"," možno ještě rozdělit")</f>
        <v xml:space="preserve"> možno ještě rozdělit</v>
      </c>
      <c r="AX46" s="694"/>
      <c r="AY46" s="695" t="str">
        <f>IF(AZ31+AZ33+AZ35+AZ37&gt;$F$13/2,"šablona na využití ICT překračuje polovinu maximální dotace","")</f>
        <v/>
      </c>
      <c r="AZ46" s="695"/>
      <c r="BA46" s="695"/>
      <c r="BB46" s="696"/>
      <c r="BC46" s="9"/>
      <c r="BD46" s="162">
        <f>SUM(BD16:BD44)</f>
        <v>0</v>
      </c>
      <c r="BE46" s="256">
        <f>ROUND(SUM(BE16:BE44),3)</f>
        <v>0</v>
      </c>
      <c r="BF46" s="162">
        <f>SUM(BF16:BF44)</f>
        <v>0</v>
      </c>
      <c r="BG46" s="162">
        <f>SUM(BG16:BG44)</f>
        <v>0</v>
      </c>
      <c r="BH46" s="162">
        <f>SUM(BH16:BH44)</f>
        <v>0</v>
      </c>
      <c r="BI46" s="163">
        <f>AZ47</f>
        <v>0</v>
      </c>
      <c r="BJ46" s="164">
        <f>IF(BI46&gt;0,"XXX",0)</f>
        <v>0</v>
      </c>
      <c r="BK46" s="164">
        <f>BJ46</f>
        <v>0</v>
      </c>
      <c r="BL46" s="165">
        <f>BJ46</f>
        <v>0</v>
      </c>
      <c r="BM46" s="166">
        <f>ROUND(SUM(BM16:BM44),0)</f>
        <v>0</v>
      </c>
      <c r="BN46" s="167">
        <f>FLOOR(SUM(BN16:BN44),1)</f>
        <v>0</v>
      </c>
      <c r="BQ46" s="693" t="str">
        <f>IF(BT15&gt;$N$15,"hodnota převyšuje Rozhodnutí"," možno ještě rozdělit")</f>
        <v xml:space="preserve"> možno ještě rozdělit</v>
      </c>
      <c r="BR46" s="694"/>
      <c r="BS46" s="695" t="str">
        <f>IF(BT31+BT33+BT35+BT37&gt;$F$13/2,"šablona na využití ICT překračuje polovinu maximální dotace","")</f>
        <v/>
      </c>
      <c r="BT46" s="695"/>
      <c r="BU46" s="695"/>
      <c r="BV46" s="696"/>
      <c r="BW46" s="9"/>
      <c r="BX46" s="162">
        <f>SUM(BX16:BX44)</f>
        <v>0</v>
      </c>
      <c r="BY46" s="256">
        <f>ROUND(SUM(BY16:BY44),3)</f>
        <v>0</v>
      </c>
      <c r="BZ46" s="162">
        <f>SUM(BZ16:BZ44)</f>
        <v>0</v>
      </c>
      <c r="CA46" s="162">
        <f>SUM(CA16:CA44)</f>
        <v>0</v>
      </c>
      <c r="CB46" s="162">
        <f>SUM(CB16:CB44)</f>
        <v>0</v>
      </c>
      <c r="CC46" s="163">
        <f>BT47</f>
        <v>0</v>
      </c>
      <c r="CD46" s="164">
        <f>IF(CC46&gt;0,"XXX",0)</f>
        <v>0</v>
      </c>
      <c r="CE46" s="164">
        <f>CD46</f>
        <v>0</v>
      </c>
      <c r="CF46" s="165">
        <f>CD46</f>
        <v>0</v>
      </c>
      <c r="CG46" s="166">
        <f>ROUND(SUM(CG16:CG44),0)</f>
        <v>0</v>
      </c>
      <c r="CH46" s="167">
        <f>FLOOR(SUM(CH16:CH44),1)</f>
        <v>0</v>
      </c>
      <c r="CK46" s="693" t="str">
        <f>IF(CN15&gt;$N$15,"hodnota převyšuje Rozhodnutí"," možno ještě rozdělit")</f>
        <v xml:space="preserve"> možno ještě rozdělit</v>
      </c>
      <c r="CL46" s="694"/>
      <c r="CM46" s="717" t="str">
        <f>IF(CN31+CN33+CN35+CN37&gt;$F$13/2,"šablona na využití ICT překračuje polovinu maximální dotace","")</f>
        <v/>
      </c>
      <c r="CN46" s="717"/>
      <c r="CO46" s="717"/>
      <c r="CP46" s="718"/>
      <c r="CQ46" s="9"/>
      <c r="CR46" s="162">
        <f>SUM(CR16:CR44)</f>
        <v>0</v>
      </c>
      <c r="CS46" s="256">
        <f>ROUND(SUM(CS16:CS44),3)</f>
        <v>0</v>
      </c>
      <c r="CT46" s="162">
        <f>SUM(CT16:CT44)</f>
        <v>0</v>
      </c>
      <c r="CU46" s="162">
        <f>SUM(CU16:CU44)</f>
        <v>0</v>
      </c>
      <c r="CV46" s="162">
        <f>SUM(CV16:CV44)</f>
        <v>0</v>
      </c>
      <c r="CW46" s="163">
        <f>CN47</f>
        <v>0</v>
      </c>
      <c r="CX46" s="164">
        <f>IF(CW46&gt;0,"XXX",0)</f>
        <v>0</v>
      </c>
      <c r="CY46" s="164">
        <f>CX46</f>
        <v>0</v>
      </c>
      <c r="CZ46" s="165">
        <f>CX46</f>
        <v>0</v>
      </c>
      <c r="DA46" s="166">
        <f>ROUND(SUM(DA16:DA44),0)</f>
        <v>0</v>
      </c>
      <c r="DB46" s="167">
        <f>FLOOR(SUM(DB16:DB44),1)</f>
        <v>0</v>
      </c>
      <c r="DE46" s="693" t="str">
        <f>IF(DH15&gt;$N$15,"hodnota převyšuje Rozhodnutí"," možno ještě rozdělit")</f>
        <v xml:space="preserve"> možno ještě rozdělit</v>
      </c>
      <c r="DF46" s="694"/>
      <c r="DG46" s="717" t="str">
        <f>IF(DH31+DH33+DH35+DH37&gt;$F$13/2,"šablona na využití ICT překračuje polovinu maximální dotace","")</f>
        <v/>
      </c>
      <c r="DH46" s="717"/>
      <c r="DI46" s="717"/>
      <c r="DJ46" s="718"/>
      <c r="DK46" s="9"/>
      <c r="DL46" s="162">
        <f>SUM(DL16:DL44)</f>
        <v>0</v>
      </c>
      <c r="DM46" s="256">
        <f>ROUND(SUM(DM16:DM44),3)</f>
        <v>0</v>
      </c>
      <c r="DN46" s="162">
        <f>SUM(DN16:DN44)</f>
        <v>0</v>
      </c>
      <c r="DO46" s="162">
        <f>SUM(DO16:DO44)</f>
        <v>0</v>
      </c>
      <c r="DP46" s="162">
        <f>SUM(DP16:DP44)</f>
        <v>0</v>
      </c>
      <c r="DQ46" s="163">
        <f>DH47</f>
        <v>0</v>
      </c>
      <c r="DR46" s="164">
        <f>IF(DQ46&gt;0,"XXX",0)</f>
        <v>0</v>
      </c>
      <c r="DS46" s="164">
        <f>DR46</f>
        <v>0</v>
      </c>
      <c r="DT46" s="165">
        <f>DR46</f>
        <v>0</v>
      </c>
      <c r="DU46" s="166">
        <f>ROUND(SUM(DU16:DU44),0)</f>
        <v>0</v>
      </c>
      <c r="DV46" s="167">
        <f>FLOOR(SUM(DV16:DV44),1)</f>
        <v>0</v>
      </c>
      <c r="DY46" s="693" t="str">
        <f>IF(EB15&gt;$N$15,"hodnota převyšuje Rozhodnutí"," možno ještě rozdělit")</f>
        <v xml:space="preserve"> možno ještě rozdělit</v>
      </c>
      <c r="DZ46" s="694"/>
      <c r="EA46" s="717" t="str">
        <f>IF(EB31+EB33+EB35+EB37&gt;$F$13/2,"šablona na využití ICT překračuje polovinu maximální dotace","")</f>
        <v/>
      </c>
      <c r="EB46" s="717"/>
      <c r="EC46" s="717"/>
      <c r="ED46" s="718"/>
      <c r="EE46" s="9"/>
      <c r="EF46" s="162">
        <f>SUM(EF16:EF44)</f>
        <v>0</v>
      </c>
      <c r="EG46" s="256">
        <f>ROUND(SUM(EG16:EG44),3)</f>
        <v>0</v>
      </c>
      <c r="EH46" s="162">
        <f>SUM(EH16:EH44)</f>
        <v>0</v>
      </c>
      <c r="EI46" s="162">
        <f>SUM(EI16:EI44)</f>
        <v>0</v>
      </c>
      <c r="EJ46" s="162">
        <f>SUM(EJ16:EJ44)</f>
        <v>0</v>
      </c>
      <c r="EK46" s="163">
        <f>EB47</f>
        <v>0</v>
      </c>
      <c r="EL46" s="164">
        <f>IF(EK46&gt;0,"XXX",0)</f>
        <v>0</v>
      </c>
      <c r="EM46" s="164">
        <f>EL46</f>
        <v>0</v>
      </c>
      <c r="EN46" s="165">
        <f>EL46</f>
        <v>0</v>
      </c>
      <c r="EO46" s="166">
        <f>ROUND(SUM(EO16:EO44),0)</f>
        <v>0</v>
      </c>
      <c r="EP46" s="167">
        <f>FLOOR(SUM(EP16:EP44),1)</f>
        <v>0</v>
      </c>
      <c r="ES46" s="693" t="str">
        <f>IF(EV15&gt;$N$15,"hodnota převyšuje Rozhodnutí"," možno ještě rozdělit")</f>
        <v xml:space="preserve"> možno ještě rozdělit</v>
      </c>
      <c r="ET46" s="694"/>
      <c r="EU46" s="717" t="str">
        <f>IF(EV31+EV33+EV35+EV37&gt;$F$13/2,"šablona na využití ICT překračuje polovinu maximální dotace","")</f>
        <v/>
      </c>
      <c r="EV46" s="717"/>
      <c r="EW46" s="717"/>
      <c r="EX46" s="718"/>
      <c r="EY46" s="9"/>
      <c r="EZ46" s="162">
        <f>SUM(EZ16:EZ44)</f>
        <v>0</v>
      </c>
      <c r="FA46" s="256">
        <f>ROUND(SUM(FA16:FA44),3)</f>
        <v>0</v>
      </c>
      <c r="FB46" s="162">
        <f>SUM(FB16:FB44)</f>
        <v>0</v>
      </c>
      <c r="FC46" s="162">
        <f>SUM(FC16:FC44)</f>
        <v>0</v>
      </c>
      <c r="FD46" s="162">
        <f>SUM(FD16:FD44)</f>
        <v>0</v>
      </c>
      <c r="FE46" s="163">
        <f>EV47</f>
        <v>0</v>
      </c>
      <c r="FF46" s="164">
        <f>IF(FE46&gt;0,"XXX",0)</f>
        <v>0</v>
      </c>
      <c r="FG46" s="164">
        <f>FF46</f>
        <v>0</v>
      </c>
      <c r="FH46" s="165">
        <f>FF46</f>
        <v>0</v>
      </c>
      <c r="FI46" s="166">
        <f>ROUND(SUM(FI16:FI44),0)</f>
        <v>0</v>
      </c>
      <c r="FJ46" s="167">
        <f>FLOOR(SUM(FJ16:FJ44),1)</f>
        <v>0</v>
      </c>
      <c r="FM46" s="693" t="str">
        <f>IF(FP15&gt;$N$15,"hodnota převyšuje Rozhodnutí"," možno ještě rozdělit")</f>
        <v xml:space="preserve"> možno ještě rozdělit</v>
      </c>
      <c r="FN46" s="694"/>
      <c r="FO46" s="717" t="str">
        <f>IF(FP31+FP33+FP35+FP37&gt;$F$13/2,"šablona na využití ICT překračuje polovinu maximální dotace","")</f>
        <v/>
      </c>
      <c r="FP46" s="717"/>
      <c r="FQ46" s="717"/>
      <c r="FR46" s="718"/>
      <c r="FS46" s="9"/>
      <c r="FT46" s="162">
        <f>SUM(FT16:FT44)</f>
        <v>0</v>
      </c>
      <c r="FU46" s="256">
        <f>ROUND(SUM(FU16:FU44),3)</f>
        <v>0</v>
      </c>
      <c r="FV46" s="162">
        <f>SUM(FV16:FV44)</f>
        <v>0</v>
      </c>
      <c r="FW46" s="162">
        <f>SUM(FW16:FW44)</f>
        <v>0</v>
      </c>
      <c r="FX46" s="162">
        <f>SUM(FX16:FX44)</f>
        <v>0</v>
      </c>
      <c r="FY46" s="163">
        <f>FP47</f>
        <v>0</v>
      </c>
      <c r="FZ46" s="164">
        <f>IF(FY46&gt;0,"XXX",0)</f>
        <v>0</v>
      </c>
      <c r="GA46" s="164">
        <f>FZ46</f>
        <v>0</v>
      </c>
      <c r="GB46" s="165">
        <f>FZ46</f>
        <v>0</v>
      </c>
      <c r="GC46" s="166">
        <f>ROUND(SUM(GC16:GC44),0)</f>
        <v>0</v>
      </c>
      <c r="GD46" s="167">
        <f>FLOOR(SUM(GD16:GD44),1)</f>
        <v>0</v>
      </c>
      <c r="GG46" s="693" t="str">
        <f>IF(GJ15&gt;$N$15,"hodnota převyšuje Rozhodnutí"," možno ještě rozdělit")</f>
        <v xml:space="preserve"> možno ještě rozdělit</v>
      </c>
      <c r="GH46" s="694"/>
      <c r="GI46" s="695" t="str">
        <f>IF(GJ31+GJ33+GJ35+GJ37&gt;$F$13/2,"šablona na využití ICT překračuje polovinu maximální dotace","")</f>
        <v/>
      </c>
      <c r="GJ46" s="695"/>
      <c r="GK46" s="695"/>
      <c r="GL46" s="696"/>
      <c r="GM46" s="9"/>
      <c r="GN46" s="162">
        <f>SUM(GN16:GN44)</f>
        <v>0</v>
      </c>
      <c r="GO46" s="256">
        <f>ROUND(SUM(GO16:GO44),3)</f>
        <v>0</v>
      </c>
      <c r="GP46" s="162">
        <f>SUM(GP16:GP44)</f>
        <v>0</v>
      </c>
      <c r="GQ46" s="162">
        <f>SUM(GQ16:GQ44)</f>
        <v>0</v>
      </c>
      <c r="GR46" s="162">
        <f>SUM(GR16:GR44)</f>
        <v>0</v>
      </c>
      <c r="GS46" s="163">
        <f>GJ47</f>
        <v>0</v>
      </c>
      <c r="GT46" s="164">
        <f>IF(GS46&gt;0,"XXX",0)</f>
        <v>0</v>
      </c>
      <c r="GU46" s="164">
        <f>GT46</f>
        <v>0</v>
      </c>
      <c r="GV46" s="165">
        <f>GT46</f>
        <v>0</v>
      </c>
      <c r="GW46" s="166">
        <f>ROUND(SUM(GW16:GW44),0)</f>
        <v>0</v>
      </c>
      <c r="GX46" s="167">
        <f>FLOOR(SUM(GX16:GX44),1)</f>
        <v>0</v>
      </c>
      <c r="HA46" s="693" t="str">
        <f>IF(HD15&gt;$N$15,"hodnota převyšuje Rozhodnutí"," možno ještě rozdělit")</f>
        <v xml:space="preserve"> možno ještě rozdělit</v>
      </c>
      <c r="HB46" s="694"/>
      <c r="HC46" s="717" t="str">
        <f>IF(HD31+HD33+HD35+HD37&gt;$F$13/2,"šablona na využití ICT překračuje polovinu maximální dotace","")</f>
        <v/>
      </c>
      <c r="HD46" s="717"/>
      <c r="HE46" s="717"/>
      <c r="HF46" s="718"/>
      <c r="HG46" s="9"/>
      <c r="HH46" s="162">
        <f>SUM(HH16:HH44)</f>
        <v>0</v>
      </c>
      <c r="HI46" s="256">
        <f>ROUND(SUM(HI16:HI44),3)</f>
        <v>0</v>
      </c>
      <c r="HJ46" s="162">
        <f>SUM(HJ16:HJ44)</f>
        <v>0</v>
      </c>
      <c r="HK46" s="162">
        <f>SUM(HK16:HK44)</f>
        <v>0</v>
      </c>
      <c r="HL46" s="162">
        <f>SUM(HL16:HL44)</f>
        <v>0</v>
      </c>
      <c r="HM46" s="163">
        <f>HD47</f>
        <v>0</v>
      </c>
      <c r="HN46" s="164">
        <f>IF(HM46&gt;0,"XXX",0)</f>
        <v>0</v>
      </c>
      <c r="HO46" s="164">
        <f>HN46</f>
        <v>0</v>
      </c>
      <c r="HP46" s="165">
        <f>HN46</f>
        <v>0</v>
      </c>
      <c r="HQ46" s="166">
        <f>ROUND(SUM(HQ16:HQ44),0)</f>
        <v>0</v>
      </c>
      <c r="HR46" s="167">
        <f>FLOOR(SUM(HR16:HR44),1)</f>
        <v>0</v>
      </c>
    </row>
    <row r="47" spans="2:226" s="1" customFormat="1" ht="18.75" hidden="1" customHeight="1" x14ac:dyDescent="0.25">
      <c r="B47" s="295"/>
      <c r="C47" s="10"/>
      <c r="D47" s="294">
        <f>E47+G47+H47</f>
        <v>0</v>
      </c>
      <c r="E47" s="294">
        <f>N16+N18+N20+N22+N24+N43</f>
        <v>0</v>
      </c>
      <c r="F47" s="10"/>
      <c r="G47" s="294">
        <f>N26+N29+N41</f>
        <v>0</v>
      </c>
      <c r="H47" s="294">
        <f>N31+N33+N35+N37+N39</f>
        <v>0</v>
      </c>
      <c r="I47" s="10"/>
      <c r="J47" s="10"/>
      <c r="K47" s="10"/>
      <c r="L47" s="10"/>
      <c r="M47" s="10"/>
      <c r="N47" s="297">
        <f>IF(OR(U16&lt;&gt;0,U18&lt;&gt;0,U20&lt;&gt;0,U22&lt;&gt;0,U24&lt;&gt;0,U39&lt;&gt;0,U31&lt;&gt;0,U33&lt;&gt;0,U35&lt;&gt;0,U37&lt;&gt;0,U41&lt;&gt;0,U43&lt;&gt;0),"1",0)</f>
        <v>0</v>
      </c>
      <c r="O47" s="255"/>
      <c r="P47" s="296"/>
      <c r="AC47" s="10"/>
      <c r="AD47" s="10"/>
      <c r="AE47" s="10"/>
      <c r="AF47" s="297">
        <f>IF(OR(AO16&lt;&gt;0,AO18&lt;&gt;0,AO20&lt;&gt;0,AO22&lt;&gt;0,AO24&lt;&gt;0,AO39&lt;&gt;0,AO31&lt;&gt;0,AO33&lt;&gt;0,AO35&lt;&gt;0,AO37&lt;&gt;0,AO41&lt;&gt;0,AO43&lt;&gt;0),"1",0)</f>
        <v>0</v>
      </c>
      <c r="AG47" s="320"/>
      <c r="AH47" s="297"/>
      <c r="AI47" s="255"/>
      <c r="AJ47" s="296"/>
      <c r="AW47" s="10"/>
      <c r="AX47" s="10"/>
      <c r="AY47" s="10"/>
      <c r="AZ47" s="297">
        <f>IF(OR(BI16&lt;&gt;0,BI18&lt;&gt;0,BI20&lt;&gt;0,BI22&lt;&gt;0,BI24&lt;&gt;0,BI39&lt;&gt;0,BI31&lt;&gt;0,BI33&lt;&gt;0,BI35&lt;&gt;0,BI37&lt;&gt;0,BI41&lt;&gt;0,BI43&lt;&gt;0),"1",0)</f>
        <v>0</v>
      </c>
      <c r="BA47" s="320"/>
      <c r="BB47" s="297"/>
      <c r="BC47" s="255"/>
      <c r="BD47" s="296"/>
      <c r="BQ47" s="10"/>
      <c r="BR47" s="10"/>
      <c r="BS47" s="10"/>
      <c r="BT47" s="297">
        <f>IF(OR(CC16&lt;&gt;0,CC18&lt;&gt;0,CC20&lt;&gt;0,CC22&lt;&gt;0,CC24&lt;&gt;0,CC39&lt;&gt;0,CC31&lt;&gt;0,CC33&lt;&gt;0,CC35&lt;&gt;0,CC37&lt;&gt;0,CC41&lt;&gt;0,CC43&lt;&gt;0),"1",0)</f>
        <v>0</v>
      </c>
      <c r="BU47" s="320"/>
      <c r="BV47" s="297"/>
      <c r="BW47" s="255"/>
      <c r="BX47" s="296"/>
      <c r="CK47" s="10"/>
      <c r="CL47" s="10"/>
      <c r="CM47" s="10"/>
      <c r="CN47" s="297">
        <f>IF(OR(CW16&lt;&gt;0,CW18&lt;&gt;0,CW20&lt;&gt;0,CW22&lt;&gt;0,CW24&lt;&gt;0,CW39&lt;&gt;0,CW31&lt;&gt;0,CW33&lt;&gt;0,CW35&lt;&gt;0,CW37&lt;&gt;0,CW41&lt;&gt;0,CW43&lt;&gt;0),"1",0)</f>
        <v>0</v>
      </c>
      <c r="CO47" s="320"/>
      <c r="CP47" s="297"/>
      <c r="CQ47" s="255"/>
      <c r="CR47" s="296"/>
      <c r="DE47" s="10"/>
      <c r="DF47" s="10"/>
      <c r="DG47" s="10"/>
      <c r="DH47" s="297">
        <f>IF(OR(DQ16&lt;&gt;0,DQ18&lt;&gt;0,DQ20&lt;&gt;0,DQ22&lt;&gt;0,DQ24&lt;&gt;0,DQ39&lt;&gt;0,DQ31&lt;&gt;0,DQ33&lt;&gt;0,DQ35&lt;&gt;0,DQ37&lt;&gt;0,DQ41&lt;&gt;0,DQ43&lt;&gt;0),"1",0)</f>
        <v>0</v>
      </c>
      <c r="DI47" s="320"/>
      <c r="DJ47" s="297"/>
      <c r="DK47" s="255"/>
      <c r="DL47" s="296"/>
      <c r="DY47" s="10"/>
      <c r="DZ47" s="10"/>
      <c r="EA47" s="10"/>
      <c r="EB47" s="297">
        <f>IF(OR(EK16&lt;&gt;0,EK18&lt;&gt;0,EK20&lt;&gt;0,EK22&lt;&gt;0,EK24&lt;&gt;0,EK39&lt;&gt;0,EK31&lt;&gt;0,EK33&lt;&gt;0,EK35&lt;&gt;0,EK37&lt;&gt;0,EK41&lt;&gt;0,EK43&lt;&gt;0),"1",0)</f>
        <v>0</v>
      </c>
      <c r="EC47" s="320"/>
      <c r="ED47" s="297"/>
      <c r="EE47" s="255"/>
      <c r="EF47" s="296"/>
      <c r="ES47" s="10"/>
      <c r="ET47" s="10"/>
      <c r="EU47" s="10"/>
      <c r="EV47" s="297">
        <f>IF(OR(FE16&lt;&gt;0,FE18&lt;&gt;0,FE20&lt;&gt;0,FE22&lt;&gt;0,FE24&lt;&gt;0,FE39&lt;&gt;0,FE31&lt;&gt;0,FE33&lt;&gt;0,FE35&lt;&gt;0,FE37&lt;&gt;0,FE41&lt;&gt;0,FE43&lt;&gt;0),"1",0)</f>
        <v>0</v>
      </c>
      <c r="EW47" s="320"/>
      <c r="EX47" s="297"/>
      <c r="EY47" s="255"/>
      <c r="EZ47" s="296"/>
      <c r="FM47" s="10"/>
      <c r="FN47" s="10"/>
      <c r="FO47" s="10"/>
      <c r="FP47" s="297">
        <f>IF(OR(FY16&lt;&gt;0,FY18&lt;&gt;0,FY20&lt;&gt;0,FY22&lt;&gt;0,FY24&lt;&gt;0,FY39&lt;&gt;0,FY31&lt;&gt;0,FY33&lt;&gt;0,FY35&lt;&gt;0,FY37&lt;&gt;0,FY41&lt;&gt;0,FY43&lt;&gt;0),"1",0)</f>
        <v>0</v>
      </c>
      <c r="FQ47" s="320"/>
      <c r="FR47" s="297"/>
      <c r="FS47" s="255"/>
      <c r="FT47" s="296"/>
      <c r="GG47" s="10"/>
      <c r="GH47" s="10"/>
      <c r="GI47" s="10"/>
      <c r="GJ47" s="297">
        <f>IF(OR(GS16&lt;&gt;0,GS18&lt;&gt;0,GS20&lt;&gt;0,GS22&lt;&gt;0,GS24&lt;&gt;0,GS39&lt;&gt;0,GS31&lt;&gt;0,GS33&lt;&gt;0,GS35&lt;&gt;0,GS37&lt;&gt;0,GS41&lt;&gt;0,GS43&lt;&gt;0),"1",0)</f>
        <v>0</v>
      </c>
      <c r="GK47" s="320"/>
      <c r="GL47" s="297"/>
      <c r="GM47" s="255"/>
      <c r="GN47" s="296"/>
      <c r="HA47" s="10"/>
      <c r="HB47" s="10"/>
      <c r="HC47" s="10"/>
      <c r="HD47" s="297">
        <f>IF(OR(HM16&lt;&gt;0,HM18&lt;&gt;0,HM20&lt;&gt;0,HM22&lt;&gt;0,HM24&lt;&gt;0,HM39&lt;&gt;0,HM31&lt;&gt;0,HM33&lt;&gt;0,HM35&lt;&gt;0,HM37&lt;&gt;0,HM41&lt;&gt;0,HM43&lt;&gt;0),"1",0)</f>
        <v>0</v>
      </c>
      <c r="HE47" s="320"/>
      <c r="HF47" s="297"/>
      <c r="HG47" s="255"/>
      <c r="HH47" s="296"/>
    </row>
    <row r="48" spans="2:226" s="404" customFormat="1" x14ac:dyDescent="0.25">
      <c r="AG48" s="405"/>
      <c r="AI48" s="406"/>
      <c r="BA48" s="405"/>
      <c r="BC48" s="406"/>
      <c r="BU48" s="405"/>
      <c r="BW48" s="406"/>
      <c r="CO48" s="405"/>
      <c r="CQ48" s="406"/>
      <c r="DI48" s="405"/>
      <c r="DK48" s="406"/>
      <c r="EC48" s="405"/>
      <c r="EE48" s="406"/>
      <c r="EW48" s="405"/>
      <c r="EY48" s="406"/>
      <c r="FQ48" s="405"/>
      <c r="FS48" s="406"/>
      <c r="GK48" s="405"/>
      <c r="GM48" s="406"/>
      <c r="HE48" s="405"/>
      <c r="HG48" s="406"/>
    </row>
    <row r="49" spans="33:215" s="404" customFormat="1" x14ac:dyDescent="0.25">
      <c r="AG49" s="405"/>
      <c r="AI49" s="406"/>
      <c r="BA49" s="405"/>
      <c r="BC49" s="406"/>
      <c r="BU49" s="405"/>
      <c r="BW49" s="406"/>
      <c r="CO49" s="405"/>
      <c r="CQ49" s="406"/>
      <c r="DI49" s="405"/>
      <c r="DK49" s="406"/>
      <c r="EC49" s="405"/>
      <c r="EE49" s="406"/>
      <c r="EW49" s="405"/>
      <c r="EY49" s="406"/>
      <c r="FQ49" s="405"/>
      <c r="FS49" s="406"/>
      <c r="GK49" s="405"/>
      <c r="GM49" s="406"/>
      <c r="HE49" s="405"/>
      <c r="HG49" s="406"/>
    </row>
  </sheetData>
  <sheetProtection algorithmName="SHA-512" hashValue="wAXX4newEJJv8aeOtB7/E/vdan4DuBwv80Sk9jRzNH4/zJ6mrkr30CxKYj4wx9RSS3YkBc35ipko1F3V1LKtZQ==" saltValue="fhnpkk7U4T8scou7XCIKgw==" spinCount="100000" sheet="1" objects="1" scenarios="1" autoFilter="0"/>
  <mergeCells count="299">
    <mergeCell ref="HA45:HB45"/>
    <mergeCell ref="HE45:HF45"/>
    <mergeCell ref="HA46:HB46"/>
    <mergeCell ref="HC46:HF46"/>
    <mergeCell ref="HR10:HR13"/>
    <mergeCell ref="HH14:HL14"/>
    <mergeCell ref="HM14:HQ14"/>
    <mergeCell ref="HA15:HB15"/>
    <mergeCell ref="HE15:HF15"/>
    <mergeCell ref="HM10:HM13"/>
    <mergeCell ref="HN10:HN13"/>
    <mergeCell ref="HO10:HO13"/>
    <mergeCell ref="HP10:HP13"/>
    <mergeCell ref="HQ10:HQ13"/>
    <mergeCell ref="HH10:HH13"/>
    <mergeCell ref="HI10:HI13"/>
    <mergeCell ref="HJ10:HJ13"/>
    <mergeCell ref="HK10:HK13"/>
    <mergeCell ref="HL10:HL13"/>
    <mergeCell ref="HA2:HF2"/>
    <mergeCell ref="HA10:HA14"/>
    <mergeCell ref="HB10:HB14"/>
    <mergeCell ref="HD10:HD14"/>
    <mergeCell ref="HE10:HE14"/>
    <mergeCell ref="HF10:HF14"/>
    <mergeCell ref="GX10:GX13"/>
    <mergeCell ref="GN14:GR14"/>
    <mergeCell ref="GS14:GW14"/>
    <mergeCell ref="GG15:GH15"/>
    <mergeCell ref="GK15:GL15"/>
    <mergeCell ref="GS10:GS13"/>
    <mergeCell ref="GT10:GT13"/>
    <mergeCell ref="GU10:GU13"/>
    <mergeCell ref="GV10:GV13"/>
    <mergeCell ref="GW10:GW13"/>
    <mergeCell ref="GN10:GN13"/>
    <mergeCell ref="GO10:GO13"/>
    <mergeCell ref="GP10:GP13"/>
    <mergeCell ref="GQ10:GQ13"/>
    <mergeCell ref="GR10:GR13"/>
    <mergeCell ref="FM45:FN45"/>
    <mergeCell ref="FQ45:FR45"/>
    <mergeCell ref="FM46:FN46"/>
    <mergeCell ref="FO46:FR46"/>
    <mergeCell ref="GG2:GL2"/>
    <mergeCell ref="GG10:GG14"/>
    <mergeCell ref="GH10:GH14"/>
    <mergeCell ref="GJ10:GJ14"/>
    <mergeCell ref="GK10:GK14"/>
    <mergeCell ref="GL10:GL14"/>
    <mergeCell ref="GG45:GH45"/>
    <mergeCell ref="GK45:GL45"/>
    <mergeCell ref="GG46:GH46"/>
    <mergeCell ref="GI46:GL46"/>
    <mergeCell ref="GD10:GD13"/>
    <mergeCell ref="FT14:FX14"/>
    <mergeCell ref="FY14:GC14"/>
    <mergeCell ref="FM15:FN15"/>
    <mergeCell ref="FQ15:FR15"/>
    <mergeCell ref="FY10:FY13"/>
    <mergeCell ref="FZ10:FZ13"/>
    <mergeCell ref="GA10:GA13"/>
    <mergeCell ref="GB10:GB13"/>
    <mergeCell ref="GC10:GC13"/>
    <mergeCell ref="FT10:FT13"/>
    <mergeCell ref="FU10:FU13"/>
    <mergeCell ref="FV10:FV13"/>
    <mergeCell ref="FW10:FW13"/>
    <mergeCell ref="FX10:FX13"/>
    <mergeCell ref="FM2:FR2"/>
    <mergeCell ref="FM10:FM14"/>
    <mergeCell ref="FN10:FN14"/>
    <mergeCell ref="FP10:FP14"/>
    <mergeCell ref="FQ10:FQ14"/>
    <mergeCell ref="FR10:FR14"/>
    <mergeCell ref="FJ10:FJ13"/>
    <mergeCell ref="EZ14:FD14"/>
    <mergeCell ref="FE14:FI14"/>
    <mergeCell ref="ES15:ET15"/>
    <mergeCell ref="EW15:EX15"/>
    <mergeCell ref="FE10:FE13"/>
    <mergeCell ref="FF10:FF13"/>
    <mergeCell ref="FG10:FG13"/>
    <mergeCell ref="FH10:FH13"/>
    <mergeCell ref="FI10:FI13"/>
    <mergeCell ref="EZ10:EZ13"/>
    <mergeCell ref="FA10:FA13"/>
    <mergeCell ref="FB10:FB13"/>
    <mergeCell ref="FC10:FC13"/>
    <mergeCell ref="FD10:FD13"/>
    <mergeCell ref="DY45:DZ45"/>
    <mergeCell ref="EC45:ED45"/>
    <mergeCell ref="DY46:DZ46"/>
    <mergeCell ref="EA46:ED46"/>
    <mergeCell ref="ES2:EX2"/>
    <mergeCell ref="ES10:ES14"/>
    <mergeCell ref="ET10:ET14"/>
    <mergeCell ref="EV10:EV14"/>
    <mergeCell ref="EW10:EW14"/>
    <mergeCell ref="EX10:EX14"/>
    <mergeCell ref="ES45:ET45"/>
    <mergeCell ref="EW45:EX45"/>
    <mergeCell ref="ES46:ET46"/>
    <mergeCell ref="EU46:EX46"/>
    <mergeCell ref="EP10:EP13"/>
    <mergeCell ref="EF14:EJ14"/>
    <mergeCell ref="EK14:EO14"/>
    <mergeCell ref="DY15:DZ15"/>
    <mergeCell ref="EC15:ED15"/>
    <mergeCell ref="EK10:EK13"/>
    <mergeCell ref="EL10:EL13"/>
    <mergeCell ref="EM10:EM13"/>
    <mergeCell ref="EN10:EN13"/>
    <mergeCell ref="EO10:EO13"/>
    <mergeCell ref="EF10:EF13"/>
    <mergeCell ref="EG10:EG13"/>
    <mergeCell ref="EH10:EH13"/>
    <mergeCell ref="EI10:EI13"/>
    <mergeCell ref="EJ10:EJ13"/>
    <mergeCell ref="DY2:ED2"/>
    <mergeCell ref="DY10:DY14"/>
    <mergeCell ref="DZ10:DZ14"/>
    <mergeCell ref="EB10:EB14"/>
    <mergeCell ref="EC10:EC14"/>
    <mergeCell ref="ED10:ED14"/>
    <mergeCell ref="DV10:DV13"/>
    <mergeCell ref="DL14:DP14"/>
    <mergeCell ref="DQ14:DU14"/>
    <mergeCell ref="DE15:DF15"/>
    <mergeCell ref="DI15:DJ15"/>
    <mergeCell ref="DQ10:DQ13"/>
    <mergeCell ref="DR10:DR13"/>
    <mergeCell ref="DS10:DS13"/>
    <mergeCell ref="DT10:DT13"/>
    <mergeCell ref="DU10:DU13"/>
    <mergeCell ref="DL10:DL13"/>
    <mergeCell ref="DM10:DM13"/>
    <mergeCell ref="DN10:DN13"/>
    <mergeCell ref="DO10:DO13"/>
    <mergeCell ref="DP10:DP13"/>
    <mergeCell ref="CK45:CL45"/>
    <mergeCell ref="CO45:CP45"/>
    <mergeCell ref="CK46:CL46"/>
    <mergeCell ref="CM46:CP46"/>
    <mergeCell ref="DE2:DJ2"/>
    <mergeCell ref="DE10:DE14"/>
    <mergeCell ref="DF10:DF14"/>
    <mergeCell ref="DH10:DH14"/>
    <mergeCell ref="DI10:DI14"/>
    <mergeCell ref="DJ10:DJ14"/>
    <mergeCell ref="DE45:DF45"/>
    <mergeCell ref="DI45:DJ45"/>
    <mergeCell ref="DE46:DF46"/>
    <mergeCell ref="DG46:DJ46"/>
    <mergeCell ref="DB10:DB13"/>
    <mergeCell ref="CR14:CV14"/>
    <mergeCell ref="CW14:DA14"/>
    <mergeCell ref="CK15:CL15"/>
    <mergeCell ref="CO15:CP15"/>
    <mergeCell ref="CW10:CW13"/>
    <mergeCell ref="CX10:CX13"/>
    <mergeCell ref="CY10:CY13"/>
    <mergeCell ref="CZ10:CZ13"/>
    <mergeCell ref="DA10:DA13"/>
    <mergeCell ref="CR10:CR13"/>
    <mergeCell ref="CS10:CS13"/>
    <mergeCell ref="CT10:CT13"/>
    <mergeCell ref="CU10:CU13"/>
    <mergeCell ref="CV10:CV13"/>
    <mergeCell ref="CK2:CP2"/>
    <mergeCell ref="CK10:CK14"/>
    <mergeCell ref="CL10:CL14"/>
    <mergeCell ref="CN10:CN14"/>
    <mergeCell ref="CO10:CO14"/>
    <mergeCell ref="CP10:CP14"/>
    <mergeCell ref="CH10:CH13"/>
    <mergeCell ref="BX14:CB14"/>
    <mergeCell ref="CC14:CG14"/>
    <mergeCell ref="BQ15:BR15"/>
    <mergeCell ref="BU15:BV15"/>
    <mergeCell ref="CC10:CC13"/>
    <mergeCell ref="CD10:CD13"/>
    <mergeCell ref="CE10:CE13"/>
    <mergeCell ref="CF10:CF13"/>
    <mergeCell ref="CG10:CG13"/>
    <mergeCell ref="BX10:BX13"/>
    <mergeCell ref="BY10:BY13"/>
    <mergeCell ref="BZ10:BZ13"/>
    <mergeCell ref="CA10:CA13"/>
    <mergeCell ref="CB10:CB13"/>
    <mergeCell ref="AW45:AX45"/>
    <mergeCell ref="BA45:BB45"/>
    <mergeCell ref="AW46:AX46"/>
    <mergeCell ref="AY46:BB46"/>
    <mergeCell ref="BQ2:BV2"/>
    <mergeCell ref="BQ10:BQ14"/>
    <mergeCell ref="BR10:BR14"/>
    <mergeCell ref="BT10:BT14"/>
    <mergeCell ref="BU10:BU14"/>
    <mergeCell ref="BV10:BV14"/>
    <mergeCell ref="BQ45:BR45"/>
    <mergeCell ref="BU45:BV45"/>
    <mergeCell ref="BQ46:BR46"/>
    <mergeCell ref="BS46:BV46"/>
    <mergeCell ref="BN10:BN13"/>
    <mergeCell ref="BD14:BH14"/>
    <mergeCell ref="BI14:BM14"/>
    <mergeCell ref="AW15:AX15"/>
    <mergeCell ref="BA15:BB15"/>
    <mergeCell ref="BI10:BI13"/>
    <mergeCell ref="BJ10:BJ13"/>
    <mergeCell ref="BK10:BK13"/>
    <mergeCell ref="BL10:BL13"/>
    <mergeCell ref="BM10:BM13"/>
    <mergeCell ref="BD10:BD13"/>
    <mergeCell ref="BE10:BE13"/>
    <mergeCell ref="BF10:BF13"/>
    <mergeCell ref="BG10:BG13"/>
    <mergeCell ref="BH10:BH13"/>
    <mergeCell ref="AC2:AH2"/>
    <mergeCell ref="AW2:BB2"/>
    <mergeCell ref="AW10:AW14"/>
    <mergeCell ref="AX10:AX14"/>
    <mergeCell ref="AZ10:AZ14"/>
    <mergeCell ref="BA10:BA14"/>
    <mergeCell ref="BB10:BB14"/>
    <mergeCell ref="AR10:AR13"/>
    <mergeCell ref="AS10:AS13"/>
    <mergeCell ref="AT10:AT13"/>
    <mergeCell ref="AJ14:AN14"/>
    <mergeCell ref="AO14:AS14"/>
    <mergeCell ref="AM10:AM13"/>
    <mergeCell ref="AN10:AN13"/>
    <mergeCell ref="AO10:AO13"/>
    <mergeCell ref="AP10:AP13"/>
    <mergeCell ref="AQ10:AQ13"/>
    <mergeCell ref="AJ10:AJ13"/>
    <mergeCell ref="AK10:AK13"/>
    <mergeCell ref="AC46:AD46"/>
    <mergeCell ref="AE46:AH46"/>
    <mergeCell ref="AG10:AG14"/>
    <mergeCell ref="AG15:AH15"/>
    <mergeCell ref="AC15:AD15"/>
    <mergeCell ref="AG45:AH45"/>
    <mergeCell ref="AC45:AD45"/>
    <mergeCell ref="AH10:AH14"/>
    <mergeCell ref="AC10:AC14"/>
    <mergeCell ref="AD10:AD14"/>
    <mergeCell ref="AF10:AF14"/>
    <mergeCell ref="AL10:AL13"/>
    <mergeCell ref="W10:W13"/>
    <mergeCell ref="X10:X13"/>
    <mergeCell ref="Y10:Y13"/>
    <mergeCell ref="Z10:Z13"/>
    <mergeCell ref="B11:G11"/>
    <mergeCell ref="H10:J14"/>
    <mergeCell ref="K10:K14"/>
    <mergeCell ref="L10:L14"/>
    <mergeCell ref="N10:N14"/>
    <mergeCell ref="P14:T14"/>
    <mergeCell ref="U14:Y14"/>
    <mergeCell ref="R10:R13"/>
    <mergeCell ref="S10:S13"/>
    <mergeCell ref="T10:T13"/>
    <mergeCell ref="U10:U13"/>
    <mergeCell ref="V10:V13"/>
    <mergeCell ref="P10:P13"/>
    <mergeCell ref="Q10:Q13"/>
    <mergeCell ref="B15:G15"/>
    <mergeCell ref="H15:J15"/>
    <mergeCell ref="D16:G16"/>
    <mergeCell ref="H16:J16"/>
    <mergeCell ref="D18:G18"/>
    <mergeCell ref="H18:J18"/>
    <mergeCell ref="D20:G20"/>
    <mergeCell ref="H20:J20"/>
    <mergeCell ref="D22:G22"/>
    <mergeCell ref="H22:J22"/>
    <mergeCell ref="D24:G24"/>
    <mergeCell ref="H24:J24"/>
    <mergeCell ref="D26:G26"/>
    <mergeCell ref="H26:J26"/>
    <mergeCell ref="D29:G29"/>
    <mergeCell ref="H29:J29"/>
    <mergeCell ref="D31:G31"/>
    <mergeCell ref="H31:J31"/>
    <mergeCell ref="D43:G43"/>
    <mergeCell ref="H43:J43"/>
    <mergeCell ref="D33:G33"/>
    <mergeCell ref="H33:J33"/>
    <mergeCell ref="H45:J45"/>
    <mergeCell ref="D39:G39"/>
    <mergeCell ref="H39:J39"/>
    <mergeCell ref="D41:G41"/>
    <mergeCell ref="H41:J41"/>
    <mergeCell ref="D37:G37"/>
    <mergeCell ref="H37:J37"/>
    <mergeCell ref="D35:G35"/>
    <mergeCell ref="H35:J35"/>
  </mergeCells>
  <conditionalFormatting sqref="L22 L20 L16 L18 AD20 AD16 AD18">
    <cfRule type="expression" dxfId="268" priority="118">
      <formula>$E$13="Ano"</formula>
    </cfRule>
  </conditionalFormatting>
  <conditionalFormatting sqref="H45:N45 H15:N15">
    <cfRule type="expression" dxfId="267" priority="119" stopIfTrue="1">
      <formula>$N$45&gt;$F$13</formula>
    </cfRule>
  </conditionalFormatting>
  <conditionalFormatting sqref="D13">
    <cfRule type="cellIs" dxfId="266" priority="116" stopIfTrue="1" operator="lessThan">
      <formula>0</formula>
    </cfRule>
    <cfRule type="cellIs" dxfId="265" priority="117" operator="greaterThan">
      <formula>2000</formula>
    </cfRule>
  </conditionalFormatting>
  <conditionalFormatting sqref="D13">
    <cfRule type="expression" dxfId="264" priority="115">
      <formula>$M$14=1</formula>
    </cfRule>
  </conditionalFormatting>
  <conditionalFormatting sqref="N39">
    <cfRule type="expression" dxfId="263" priority="113">
      <formula>$O$39=1</formula>
    </cfRule>
  </conditionalFormatting>
  <conditionalFormatting sqref="L39">
    <cfRule type="expression" dxfId="262" priority="112">
      <formula>$O$39=1</formula>
    </cfRule>
  </conditionalFormatting>
  <conditionalFormatting sqref="L31:N37">
    <cfRule type="expression" dxfId="261" priority="109">
      <formula>$N$31+$N$33+$N$35+$N$37&gt;$F$13/2</formula>
    </cfRule>
  </conditionalFormatting>
  <conditionalFormatting sqref="AD31:AH37">
    <cfRule type="expression" dxfId="260" priority="90">
      <formula>$AF$31+$AF$33+$AF$35+$AF$37&gt;$F$13/2</formula>
    </cfRule>
  </conditionalFormatting>
  <conditionalFormatting sqref="AD39:AH39">
    <cfRule type="expression" dxfId="259" priority="91">
      <formula>$AH$39="šablona je povinná"</formula>
    </cfRule>
  </conditionalFormatting>
  <conditionalFormatting sqref="AD22">
    <cfRule type="expression" dxfId="258" priority="93">
      <formula>$E$13="Ano"</formula>
    </cfRule>
  </conditionalFormatting>
  <conditionalFormatting sqref="AC15:AH15 AC45:AH45 AC46">
    <cfRule type="expression" dxfId="257" priority="94" stopIfTrue="1">
      <formula>$AF$45&gt;$N$45</formula>
    </cfRule>
  </conditionalFormatting>
  <conditionalFormatting sqref="AH4:AH7">
    <cfRule type="expression" dxfId="256" priority="89">
      <formula>$AH4&lt;&gt;"OK"</formula>
    </cfRule>
  </conditionalFormatting>
  <conditionalFormatting sqref="AX20 AX16 AX18">
    <cfRule type="expression" dxfId="255" priority="88">
      <formula>$E$13="Ano"</formula>
    </cfRule>
  </conditionalFormatting>
  <conditionalFormatting sqref="AX31:BB37">
    <cfRule type="expression" dxfId="254" priority="84">
      <formula>$AZ$31+$AZ$33+$AZ$35+$AZ$37&gt;$F$13/2</formula>
    </cfRule>
  </conditionalFormatting>
  <conditionalFormatting sqref="AX39:BB39">
    <cfRule type="expression" dxfId="253" priority="85">
      <formula>$BB$39="šablona je povinná"</formula>
    </cfRule>
  </conditionalFormatting>
  <conditionalFormatting sqref="AX22">
    <cfRule type="expression" dxfId="252" priority="86">
      <formula>$E$13="Ano"</formula>
    </cfRule>
  </conditionalFormatting>
  <conditionalFormatting sqref="AW15:BB15 AW45:BB45 AW46">
    <cfRule type="expression" dxfId="251" priority="87" stopIfTrue="1">
      <formula>$AZ$45&gt;$N$45</formula>
    </cfRule>
  </conditionalFormatting>
  <conditionalFormatting sqref="BB4:BB7">
    <cfRule type="expression" dxfId="250" priority="83">
      <formula>$BB4&lt;&gt;"OK"</formula>
    </cfRule>
  </conditionalFormatting>
  <conditionalFormatting sqref="BR20 BR16 BR18">
    <cfRule type="expression" dxfId="249" priority="82">
      <formula>$E$13="Ano"</formula>
    </cfRule>
  </conditionalFormatting>
  <conditionalFormatting sqref="BR31:BV37">
    <cfRule type="expression" dxfId="248" priority="78">
      <formula>$BT$31+$BT$33+$BT$35+$BT$37&gt;$F$13/2</formula>
    </cfRule>
  </conditionalFormatting>
  <conditionalFormatting sqref="BR39:BV39">
    <cfRule type="expression" dxfId="247" priority="79">
      <formula>$BV$39="šablona je povinná"</formula>
    </cfRule>
  </conditionalFormatting>
  <conditionalFormatting sqref="BR22">
    <cfRule type="expression" dxfId="246" priority="80">
      <formula>$E$13="Ano"</formula>
    </cfRule>
  </conditionalFormatting>
  <conditionalFormatting sqref="BQ15:BV15 BQ45:BV45 BQ46">
    <cfRule type="expression" dxfId="245" priority="81" stopIfTrue="1">
      <formula>$BT$45&gt;$N$45</formula>
    </cfRule>
  </conditionalFormatting>
  <conditionalFormatting sqref="CL20 CL16 CL18">
    <cfRule type="expression" dxfId="244" priority="76">
      <formula>$E$13="Ano"</formula>
    </cfRule>
  </conditionalFormatting>
  <conditionalFormatting sqref="CL31:CP37">
    <cfRule type="expression" dxfId="243" priority="72">
      <formula>$CN$31+$CN$33+$CN$35+$CN$37&gt;$F$13/2</formula>
    </cfRule>
  </conditionalFormatting>
  <conditionalFormatting sqref="CL39:CP39">
    <cfRule type="expression" dxfId="242" priority="73">
      <formula>$CP$39="šablona je povinná"</formula>
    </cfRule>
  </conditionalFormatting>
  <conditionalFormatting sqref="CL22">
    <cfRule type="expression" dxfId="241" priority="74">
      <formula>$E$13="Ano"</formula>
    </cfRule>
  </conditionalFormatting>
  <conditionalFormatting sqref="CK15:CP15 CK45:CP45 CK46">
    <cfRule type="expression" dxfId="240" priority="75" stopIfTrue="1">
      <formula>$CN$45&gt;$N$45</formula>
    </cfRule>
  </conditionalFormatting>
  <conditionalFormatting sqref="DF20 DF16 DF18">
    <cfRule type="expression" dxfId="239" priority="70">
      <formula>$E$13="Ano"</formula>
    </cfRule>
  </conditionalFormatting>
  <conditionalFormatting sqref="DF31:DJ37">
    <cfRule type="expression" dxfId="238" priority="66">
      <formula>$DH$31+$DH$33+$DH$35+$DH$37&gt;$F$13/2</formula>
    </cfRule>
  </conditionalFormatting>
  <conditionalFormatting sqref="DF39:DJ39">
    <cfRule type="expression" dxfId="237" priority="67">
      <formula>$DJ$39="šablona je povinná"</formula>
    </cfRule>
  </conditionalFormatting>
  <conditionalFormatting sqref="DF22">
    <cfRule type="expression" dxfId="236" priority="68">
      <formula>$E$13="Ano"</formula>
    </cfRule>
  </conditionalFormatting>
  <conditionalFormatting sqref="DE15:DJ15 DE45:DJ45 DE46">
    <cfRule type="expression" dxfId="235" priority="69" stopIfTrue="1">
      <formula>$DH$45&gt;$N$45</formula>
    </cfRule>
  </conditionalFormatting>
  <conditionalFormatting sqref="DZ20 DZ16 DZ18">
    <cfRule type="expression" dxfId="234" priority="64">
      <formula>$E$13="Ano"</formula>
    </cfRule>
  </conditionalFormatting>
  <conditionalFormatting sqref="DZ31:ED37">
    <cfRule type="expression" dxfId="233" priority="60">
      <formula>$EB$31+$EB$33+$EB$35+$EB$37&gt;$F$13/2</formula>
    </cfRule>
  </conditionalFormatting>
  <conditionalFormatting sqref="DZ39:ED39">
    <cfRule type="expression" dxfId="232" priority="61">
      <formula>$ED$39="šablona je povinná"</formula>
    </cfRule>
  </conditionalFormatting>
  <conditionalFormatting sqref="DZ22">
    <cfRule type="expression" dxfId="231" priority="62">
      <formula>$E$13="Ano"</formula>
    </cfRule>
  </conditionalFormatting>
  <conditionalFormatting sqref="DY15:ED15 DY45:ED45 DY46">
    <cfRule type="expression" dxfId="230" priority="63" stopIfTrue="1">
      <formula>$EB$45&gt;$N$45</formula>
    </cfRule>
  </conditionalFormatting>
  <conditionalFormatting sqref="ET20 ET16 ET18">
    <cfRule type="expression" dxfId="229" priority="58">
      <formula>$E$13="Ano"</formula>
    </cfRule>
  </conditionalFormatting>
  <conditionalFormatting sqref="ET31:EX37">
    <cfRule type="expression" dxfId="228" priority="54">
      <formula>$EV$31+$EV$33+$EV$35+$EV$37&gt;$F$13/2</formula>
    </cfRule>
  </conditionalFormatting>
  <conditionalFormatting sqref="ET39:EX39">
    <cfRule type="expression" dxfId="227" priority="55">
      <formula>$EX$39="šablona je povinná"</formula>
    </cfRule>
  </conditionalFormatting>
  <conditionalFormatting sqref="ET22">
    <cfRule type="expression" dxfId="226" priority="56">
      <formula>$E$13="Ano"</formula>
    </cfRule>
  </conditionalFormatting>
  <conditionalFormatting sqref="ES15:EX15 ES45:EX45 ES46">
    <cfRule type="expression" dxfId="225" priority="57" stopIfTrue="1">
      <formula>$EV$45&gt;$N$45</formula>
    </cfRule>
  </conditionalFormatting>
  <conditionalFormatting sqref="FN20 FN16 FN18">
    <cfRule type="expression" dxfId="224" priority="52">
      <formula>$E$13="Ano"</formula>
    </cfRule>
  </conditionalFormatting>
  <conditionalFormatting sqref="FN31:FR37">
    <cfRule type="expression" dxfId="223" priority="48">
      <formula>$FP$31+$FP$33+$FP$35+$FP$37&gt;$F$13/2</formula>
    </cfRule>
  </conditionalFormatting>
  <conditionalFormatting sqref="FN39:FR39">
    <cfRule type="expression" dxfId="222" priority="49">
      <formula>$FR$39="šablona je povinná"</formula>
    </cfRule>
  </conditionalFormatting>
  <conditionalFormatting sqref="FN22">
    <cfRule type="expression" dxfId="221" priority="50">
      <formula>$E$13="Ano"</formula>
    </cfRule>
  </conditionalFormatting>
  <conditionalFormatting sqref="FM15:FR15 FM45:FR45 FM46">
    <cfRule type="expression" dxfId="220" priority="51" stopIfTrue="1">
      <formula>$FP$45&gt;$N$45</formula>
    </cfRule>
  </conditionalFormatting>
  <conditionalFormatting sqref="GH20 GH16 GH18">
    <cfRule type="expression" dxfId="219" priority="46">
      <formula>$E$13="Ano"</formula>
    </cfRule>
  </conditionalFormatting>
  <conditionalFormatting sqref="GH31:GL37">
    <cfRule type="expression" dxfId="218" priority="42">
      <formula>$GJ$31+$GJ$33+$GJ$35+$GJ$37&gt;$F$13/2</formula>
    </cfRule>
  </conditionalFormatting>
  <conditionalFormatting sqref="GH39:GL39">
    <cfRule type="expression" dxfId="217" priority="43">
      <formula>$GL$39="šablona je povinná"</formula>
    </cfRule>
  </conditionalFormatting>
  <conditionalFormatting sqref="GH22">
    <cfRule type="expression" dxfId="216" priority="44">
      <formula>$E$13="Ano"</formula>
    </cfRule>
  </conditionalFormatting>
  <conditionalFormatting sqref="GG15:GL15 GG45:GL45 GG46">
    <cfRule type="expression" dxfId="215" priority="45" stopIfTrue="1">
      <formula>$GJ$45&gt;$N$45</formula>
    </cfRule>
  </conditionalFormatting>
  <conditionalFormatting sqref="HB20 HB16 HB18">
    <cfRule type="expression" dxfId="214" priority="40">
      <formula>$E$13="Ano"</formula>
    </cfRule>
  </conditionalFormatting>
  <conditionalFormatting sqref="HB31:HF37">
    <cfRule type="expression" dxfId="213" priority="36">
      <formula>$HD$31+$HD$33+$HD$35+$HD$37&gt;$F$13/2</formula>
    </cfRule>
  </conditionalFormatting>
  <conditionalFormatting sqref="HB39:HF39">
    <cfRule type="expression" dxfId="212" priority="37">
      <formula>$HF$39="šablona je povinná"</formula>
    </cfRule>
  </conditionalFormatting>
  <conditionalFormatting sqref="HB22">
    <cfRule type="expression" dxfId="211" priority="38">
      <formula>$E$13="Ano"</formula>
    </cfRule>
  </conditionalFormatting>
  <conditionalFormatting sqref="HA15:HF15 HA45:HF45 HA46">
    <cfRule type="expression" dxfId="210" priority="39" stopIfTrue="1">
      <formula>$HD$45&gt;$N$45</formula>
    </cfRule>
  </conditionalFormatting>
  <conditionalFormatting sqref="BV4:BV7">
    <cfRule type="expression" dxfId="209" priority="34">
      <formula>$BV4&lt;&gt;"OK"</formula>
    </cfRule>
  </conditionalFormatting>
  <conditionalFormatting sqref="CP4:CP7">
    <cfRule type="expression" dxfId="208" priority="33">
      <formula>$CP4&lt;&gt;"OK"</formula>
    </cfRule>
  </conditionalFormatting>
  <conditionalFormatting sqref="DJ4:DJ7">
    <cfRule type="expression" dxfId="207" priority="26">
      <formula>$DJ4&lt;&gt;"OK"</formula>
    </cfRule>
  </conditionalFormatting>
  <conditionalFormatting sqref="ED4:ED7">
    <cfRule type="expression" dxfId="206" priority="25">
      <formula>$ED4&lt;&gt;"OK"</formula>
    </cfRule>
  </conditionalFormatting>
  <conditionalFormatting sqref="EX4:EX7">
    <cfRule type="expression" dxfId="205" priority="24">
      <formula>$EX4&lt;&gt;"OK"</formula>
    </cfRule>
  </conditionalFormatting>
  <conditionalFormatting sqref="FR4:FR7">
    <cfRule type="expression" dxfId="204" priority="23">
      <formula>$FR4&lt;&gt;"OK"</formula>
    </cfRule>
  </conditionalFormatting>
  <conditionalFormatting sqref="GL4:GL7">
    <cfRule type="expression" dxfId="203" priority="22">
      <formula>$GL4&lt;&gt;"OK"</formula>
    </cfRule>
  </conditionalFormatting>
  <conditionalFormatting sqref="HF4:HF7">
    <cfRule type="expression" dxfId="202" priority="21">
      <formula>$HF4&lt;&gt;"OK"</formula>
    </cfRule>
  </conditionalFormatting>
  <dataValidations xWindow="267" yWindow="770" count="5">
    <dataValidation type="whole" allowBlank="1" showInputMessage="1" showErrorMessage="1" prompt="Vyplňte do listu &quot;stáž MŠ&quot;" sqref="L29 AD29 AX29 BR29 CL29 DF29 DZ29 ET29 FN29 GH29 HB29" xr:uid="{00000000-0002-0000-0200-000000000000}">
      <formula1>0</formula1>
      <formula2>999999</formula2>
    </dataValidation>
    <dataValidation type="list" allowBlank="1" showInputMessage="1" showErrorMessage="1" sqref="E13" xr:uid="{00000000-0002-0000-0200-000001000000}">
      <formula1>"Ano,Ne"</formula1>
    </dataValidation>
    <dataValidation type="whole" allowBlank="1" showInputMessage="1" showErrorMessage="1" sqref="L17 L19 L21 L30 L23:L28 L38:L44 L36 L32 L34 AD17 AD19 AD21 AD30 AD23:AD28 AD38:AD44 AD36 AD32 AD34 AX17 AX19 AX21 AX30 AX23:AX28 AX38:AX44 AX36 AX32 AX34 BR17 BR19 BR21 BR30 BR23:BR28 BR38:BR44 BR36 BR32 BR34 CL17 CL19 CL21 CL30 CL23:CL28 CL38:CL44 CL36 CL32 CL34 DF17 DF19 DF21 DF30 DF23:DF28 DF38:DF44 DF36 DF32 DF34 DZ17 DZ19 DZ21 DZ30 DZ23:DZ28 DZ38:DZ44 DZ36 DZ32 DZ34 ET17 ET19 ET21 ET30 ET23:ET28 ET38:ET44 ET36 ET32 ET34 FN17 FN19 FN21 FN30 FN23:FN28 FN38:FN44 FN36 FN32 FN34 GH17 GH19 GH21 GH30 GH23:GH28 GH38:GH44 GH36 GH32 GH34 HB17 HB19 HB21 HB30 HB23:HB28 HB38:HB44 HB36 HB32 HB34" xr:uid="{00000000-0002-0000-0200-000002000000}">
      <formula1>0</formula1>
      <formula2>999999</formula2>
    </dataValidation>
    <dataValidation type="whole" allowBlank="1" showInputMessage="1" showErrorMessage="1" sqref="L22 L16 L18 L20 AD22 AD16 AD18 AD20 AX22 AX16 AX18 AX20 BR22 BR16 BR18 BR20 CL22 CL16 CL18 CL20 DF22 DF16 DF18 DF20 DZ22 DZ16 DZ18 DZ20 ET22 ET16 ET18 ET20 FN22 FN16 FN18 FN20 GH22 GH16 GH18 GH20 HB22 HB16 HB18 HB20" xr:uid="{00000000-0002-0000-0200-000003000000}">
      <formula1>0</formula1>
      <formula2>1000</formula2>
    </dataValidation>
    <dataValidation type="whole" allowBlank="1" showInputMessage="1" showErrorMessage="1" prompt="Aktivitu je možné zvolit nejvýš v hodnotě dosahující poloviny maximální výše dotace pro daný subjekt." sqref="HB31 HB33 HB35 HB37 FN31 FN33 FN35 FN37 ET31 ET33 ET35 ET37 DZ31 DZ33 DZ35 DZ37 DF31 DF33 DF35 DF37 CL31 CL33 CL35 CL37 BR31 BR33 BR35 BR37 AX31 AX33 AX35 AX37 AD31 AD33 AD35 AD37 L31 L33 L35 L37 GH31 GH33 GH35 GH37" xr:uid="{00000000-0002-0000-0200-000004000000}">
      <formula1>0</formula1>
      <formula2>999999</formula2>
    </dataValidation>
  </dataValidations>
  <hyperlinks>
    <hyperlink ref="B9" location="'Úvodní strana'!A1" display="zpět na úvodní stranu" xr:uid="{00000000-0004-0000-0200-000000000000}"/>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8991CEAE-5D36-417D-B726-8620420F5D54}">
            <xm:f>Souhrn!$K$5=0</xm:f>
            <x14:dxf>
              <font>
                <color theme="5" tint="0.59996337778862885"/>
              </font>
            </x14:dxf>
          </x14:cfRule>
          <xm:sqref>AX4:AX7 AZ4:AZ7 BB4:BB7 BB16:BB43</xm:sqref>
        </x14:conditionalFormatting>
        <x14:conditionalFormatting xmlns:xm="http://schemas.microsoft.com/office/excel/2006/main">
          <x14:cfRule type="expression" priority="19" id="{971203EB-E55B-4819-AFAB-C820CB7EBE54}">
            <xm:f>Souhrn!$K$5=0</xm:f>
            <x14:dxf>
              <font>
                <color theme="5" tint="0.79998168889431442"/>
              </font>
            </x14:dxf>
          </x14:cfRule>
          <xm:sqref>BA4:BA7</xm:sqref>
        </x14:conditionalFormatting>
        <x14:conditionalFormatting xmlns:xm="http://schemas.microsoft.com/office/excel/2006/main">
          <x14:cfRule type="expression" priority="18" stopIfTrue="1" id="{A8475AF8-609C-4D98-8B9A-A12B232D569D}">
            <xm:f>Souhrn!$I$5=0</xm:f>
            <x14:dxf>
              <font>
                <color theme="5" tint="0.59996337778862885"/>
              </font>
            </x14:dxf>
          </x14:cfRule>
          <xm:sqref>AD4:AF7 AH4:AH7 AH16:AH43</xm:sqref>
        </x14:conditionalFormatting>
        <x14:conditionalFormatting xmlns:xm="http://schemas.microsoft.com/office/excel/2006/main">
          <x14:cfRule type="expression" priority="17" id="{710277F3-7C8E-4006-BF29-A42474610739}">
            <xm:f>Souhrn!$I$5=0</xm:f>
            <x14:dxf>
              <font>
                <color theme="5" tint="0.79998168889431442"/>
              </font>
            </x14:dxf>
          </x14:cfRule>
          <xm:sqref>AG4:AG7</xm:sqref>
        </x14:conditionalFormatting>
        <x14:conditionalFormatting xmlns:xm="http://schemas.microsoft.com/office/excel/2006/main">
          <x14:cfRule type="expression" priority="16" stopIfTrue="1" id="{C12CD3E4-6D7D-4E79-949F-4EAFB3A83725}">
            <xm:f>Souhrn!$M$5=0</xm:f>
            <x14:dxf>
              <font>
                <color theme="5" tint="0.59996337778862885"/>
              </font>
            </x14:dxf>
          </x14:cfRule>
          <xm:sqref>BR4:BT7 BV4:BV7 BV16:BV43</xm:sqref>
        </x14:conditionalFormatting>
        <x14:conditionalFormatting xmlns:xm="http://schemas.microsoft.com/office/excel/2006/main">
          <x14:cfRule type="expression" priority="15" id="{319AEE5C-AA32-474C-8FB4-04ABEA5E6991}">
            <xm:f>Souhrn!$M$5=0</xm:f>
            <x14:dxf>
              <font>
                <color theme="5" tint="0.79998168889431442"/>
              </font>
            </x14:dxf>
          </x14:cfRule>
          <xm:sqref>BU4:BU7</xm:sqref>
        </x14:conditionalFormatting>
        <x14:conditionalFormatting xmlns:xm="http://schemas.microsoft.com/office/excel/2006/main">
          <x14:cfRule type="expression" priority="14" stopIfTrue="1" id="{CA45CC9E-A8DD-4728-BDEF-CBEA037BC72D}">
            <xm:f>Souhrn!$O$5=0</xm:f>
            <x14:dxf>
              <font>
                <color theme="5" tint="0.59996337778862885"/>
              </font>
            </x14:dxf>
          </x14:cfRule>
          <xm:sqref>CL4:CN7 CP4:CP7 CP16:CP43</xm:sqref>
        </x14:conditionalFormatting>
        <x14:conditionalFormatting xmlns:xm="http://schemas.microsoft.com/office/excel/2006/main">
          <x14:cfRule type="expression" priority="13" id="{6C2C5B6B-250F-492D-9E55-AED3170D2D21}">
            <xm:f>Souhrn!$O$5=0</xm:f>
            <x14:dxf>
              <font>
                <color theme="5" tint="0.79998168889431442"/>
              </font>
            </x14:dxf>
          </x14:cfRule>
          <xm:sqref>CO4:CO7</xm:sqref>
        </x14:conditionalFormatting>
        <x14:conditionalFormatting xmlns:xm="http://schemas.microsoft.com/office/excel/2006/main">
          <x14:cfRule type="expression" priority="12" stopIfTrue="1" id="{094BEC90-21F2-411B-A6F4-E4236046223D}">
            <xm:f>Souhrn!$Q$5=0</xm:f>
            <x14:dxf>
              <font>
                <color theme="5" tint="0.59996337778862885"/>
              </font>
            </x14:dxf>
          </x14:cfRule>
          <xm:sqref>DF4:DH7 DJ4:DJ7 DJ16:DJ43</xm:sqref>
        </x14:conditionalFormatting>
        <x14:conditionalFormatting xmlns:xm="http://schemas.microsoft.com/office/excel/2006/main">
          <x14:cfRule type="expression" priority="11" id="{B37CFA19-863E-4786-A3EF-4F123D1D15A1}">
            <xm:f>Souhrn!$Q$5=0</xm:f>
            <x14:dxf>
              <font>
                <color theme="5" tint="0.79998168889431442"/>
              </font>
            </x14:dxf>
          </x14:cfRule>
          <xm:sqref>DI4:DI7</xm:sqref>
        </x14:conditionalFormatting>
        <x14:conditionalFormatting xmlns:xm="http://schemas.microsoft.com/office/excel/2006/main">
          <x14:cfRule type="expression" priority="10" stopIfTrue="1" id="{DC459711-26CC-480E-A52C-2CA886E452F9}">
            <xm:f>Souhrn!$S$5=0</xm:f>
            <x14:dxf>
              <font>
                <color theme="5" tint="0.59996337778862885"/>
              </font>
            </x14:dxf>
          </x14:cfRule>
          <xm:sqref>DZ4:EB7 ED4:ED7 ED16:ED43</xm:sqref>
        </x14:conditionalFormatting>
        <x14:conditionalFormatting xmlns:xm="http://schemas.microsoft.com/office/excel/2006/main">
          <x14:cfRule type="expression" priority="9" id="{1F46CF3B-EB7B-4EDF-B0E9-1C00CE064341}">
            <xm:f>Souhrn!$S$5=0</xm:f>
            <x14:dxf>
              <font>
                <color theme="5" tint="0.79998168889431442"/>
              </font>
            </x14:dxf>
          </x14:cfRule>
          <xm:sqref>EC4:EC7</xm:sqref>
        </x14:conditionalFormatting>
        <x14:conditionalFormatting xmlns:xm="http://schemas.microsoft.com/office/excel/2006/main">
          <x14:cfRule type="expression" priority="8" stopIfTrue="1" id="{10E78B94-C4F2-4497-A1D4-FDAC1EFCF8B7}">
            <xm:f>Souhrn!$U$5=0</xm:f>
            <x14:dxf>
              <font>
                <color theme="5" tint="0.59996337778862885"/>
              </font>
            </x14:dxf>
          </x14:cfRule>
          <xm:sqref>ET4:EV7 EX4:EX7 EX16:EX43</xm:sqref>
        </x14:conditionalFormatting>
        <x14:conditionalFormatting xmlns:xm="http://schemas.microsoft.com/office/excel/2006/main">
          <x14:cfRule type="expression" priority="7" id="{C9CE4518-0A0F-4F91-82B9-89A4EB4ED4B2}">
            <xm:f>Souhrn!$U$5=0</xm:f>
            <x14:dxf>
              <font>
                <color theme="5" tint="0.79998168889431442"/>
              </font>
            </x14:dxf>
          </x14:cfRule>
          <xm:sqref>EW4:EW7</xm:sqref>
        </x14:conditionalFormatting>
        <x14:conditionalFormatting xmlns:xm="http://schemas.microsoft.com/office/excel/2006/main">
          <x14:cfRule type="expression" priority="6" stopIfTrue="1" id="{468FA6F3-F323-4CDE-B9FB-7FCBFB09B80E}">
            <xm:f>Souhrn!$W$5=0</xm:f>
            <x14:dxf>
              <font>
                <color theme="5" tint="0.59996337778862885"/>
              </font>
            </x14:dxf>
          </x14:cfRule>
          <xm:sqref>FN4:FP7 FR4:FR7 FR16:FR43</xm:sqref>
        </x14:conditionalFormatting>
        <x14:conditionalFormatting xmlns:xm="http://schemas.microsoft.com/office/excel/2006/main">
          <x14:cfRule type="expression" priority="5" id="{A33F61D1-7949-46E4-B925-8C504270C73A}">
            <xm:f>Souhrn!$W$5=0</xm:f>
            <x14:dxf>
              <font>
                <color theme="5" tint="0.79998168889431442"/>
              </font>
            </x14:dxf>
          </x14:cfRule>
          <xm:sqref>FQ4:FQ7</xm:sqref>
        </x14:conditionalFormatting>
        <x14:conditionalFormatting xmlns:xm="http://schemas.microsoft.com/office/excel/2006/main">
          <x14:cfRule type="expression" priority="4" stopIfTrue="1" id="{F454A91C-BFB7-4034-88C4-853782B6F7DE}">
            <xm:f>Souhrn!$Y$5=0</xm:f>
            <x14:dxf>
              <font>
                <color theme="5" tint="0.59996337778862885"/>
              </font>
            </x14:dxf>
          </x14:cfRule>
          <xm:sqref>GH4:GJ7 GL4:GL7 GL16:GL43</xm:sqref>
        </x14:conditionalFormatting>
        <x14:conditionalFormatting xmlns:xm="http://schemas.microsoft.com/office/excel/2006/main">
          <x14:cfRule type="expression" priority="3" id="{27E58059-3318-456B-B9B7-D7B020F5D0CB}">
            <xm:f>Souhrn!$Y$5=0</xm:f>
            <x14:dxf>
              <font>
                <color theme="5" tint="0.79998168889431442"/>
              </font>
            </x14:dxf>
          </x14:cfRule>
          <xm:sqref>GK4:GK7</xm:sqref>
        </x14:conditionalFormatting>
        <x14:conditionalFormatting xmlns:xm="http://schemas.microsoft.com/office/excel/2006/main">
          <x14:cfRule type="expression" priority="2" stopIfTrue="1" id="{5B230BA7-4FAF-498B-BDD4-026114547C62}">
            <xm:f>Souhrn!$AA$5=0</xm:f>
            <x14:dxf>
              <font>
                <color theme="5" tint="0.59996337778862885"/>
              </font>
            </x14:dxf>
          </x14:cfRule>
          <xm:sqref>HB4:HD7 HF4:HF7 HF16:HF43</xm:sqref>
        </x14:conditionalFormatting>
        <x14:conditionalFormatting xmlns:xm="http://schemas.microsoft.com/office/excel/2006/main">
          <x14:cfRule type="expression" priority="1" id="{4206FA30-A58E-4F4B-857C-7430B9B045D3}">
            <xm:f>Souhrn!$AA$5=0</xm:f>
            <x14:dxf>
              <font>
                <color theme="5" tint="0.79998168889431442"/>
              </font>
            </x14:dxf>
          </x14:cfRule>
          <xm:sqref>HE4:HE7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HS53"/>
  <sheetViews>
    <sheetView zoomScaleNormal="100" workbookViewId="0">
      <selection activeCell="H10" sqref="H10:J14"/>
    </sheetView>
  </sheetViews>
  <sheetFormatPr defaultColWidth="9.28515625" defaultRowHeight="14.25" x14ac:dyDescent="0.25"/>
  <cols>
    <col min="1" max="1" width="1.7109375" style="4" customWidth="1"/>
    <col min="2" max="2" width="7.5703125" style="8" customWidth="1"/>
    <col min="3" max="3" width="3" style="5" hidden="1" customWidth="1"/>
    <col min="4" max="5" width="12" style="5" customWidth="1"/>
    <col min="6" max="6" width="17" style="5" customWidth="1"/>
    <col min="7" max="7" width="12.5703125" style="5" customWidth="1"/>
    <col min="8" max="8" width="17.7109375" style="5" customWidth="1"/>
    <col min="9" max="9" width="17.28515625" style="5" customWidth="1"/>
    <col min="10" max="10" width="21.7109375" style="5" customWidth="1"/>
    <col min="11" max="11" width="12.42578125" style="4" customWidth="1"/>
    <col min="12" max="12" width="15" style="5" customWidth="1"/>
    <col min="13" max="13" width="10.42578125" style="9" hidden="1" customWidth="1"/>
    <col min="14" max="14" width="14.7109375" style="6" customWidth="1"/>
    <col min="15" max="15" width="4" style="9" hidden="1" customWidth="1"/>
    <col min="16" max="26" width="7.7109375" style="5" hidden="1" customWidth="1"/>
    <col min="27" max="27" width="7.5703125" style="4" hidden="1" customWidth="1"/>
    <col min="28" max="28" width="9.28515625" style="4"/>
    <col min="29" max="29" width="16.7109375" style="4" customWidth="1"/>
    <col min="30" max="30" width="16.7109375" style="5" customWidth="1"/>
    <col min="31" max="31" width="9.28515625" style="9" hidden="1" customWidth="1"/>
    <col min="32" max="34" width="16.7109375" style="6" customWidth="1"/>
    <col min="35" max="35" width="4" style="9" hidden="1" customWidth="1"/>
    <col min="36" max="46" width="7.7109375" style="5" hidden="1" customWidth="1"/>
    <col min="47" max="47" width="9.28515625" style="4" hidden="1" customWidth="1"/>
    <col min="48" max="48" width="9.28515625" style="4"/>
    <col min="49" max="50" width="16.7109375" style="4" customWidth="1"/>
    <col min="51" max="51" width="9.28515625" style="4" hidden="1" customWidth="1"/>
    <col min="52" max="54" width="16.7109375" style="4" customWidth="1"/>
    <col min="55" max="67" width="9.28515625" style="4" hidden="1" customWidth="1"/>
    <col min="68" max="68" width="9.28515625" style="4"/>
    <col min="69" max="70" width="16.7109375" style="4" customWidth="1"/>
    <col min="71" max="71" width="9.28515625" style="4" hidden="1" customWidth="1"/>
    <col min="72" max="74" width="16.7109375" style="4" customWidth="1"/>
    <col min="75" max="87" width="9.28515625" style="4" hidden="1" customWidth="1"/>
    <col min="88" max="88" width="0" style="4" hidden="1" customWidth="1"/>
    <col min="89" max="90" width="16.7109375" style="4" hidden="1" customWidth="1"/>
    <col min="91" max="91" width="9.28515625" style="4" hidden="1" customWidth="1"/>
    <col min="92" max="94" width="16.7109375" style="4" hidden="1" customWidth="1"/>
    <col min="95" max="107" width="9.28515625" style="4" hidden="1" customWidth="1"/>
    <col min="108" max="108" width="0" style="4" hidden="1" customWidth="1"/>
    <col min="109" max="110" width="16.7109375" style="4" hidden="1" customWidth="1"/>
    <col min="111" max="111" width="9.28515625" style="4" hidden="1" customWidth="1"/>
    <col min="112" max="114" width="16.7109375" style="4" hidden="1" customWidth="1"/>
    <col min="115" max="127" width="9.28515625" style="4" hidden="1" customWidth="1"/>
    <col min="128" max="128" width="0" style="4" hidden="1" customWidth="1"/>
    <col min="129" max="130" width="16.7109375" style="4" hidden="1" customWidth="1"/>
    <col min="131" max="131" width="9.28515625" style="4" hidden="1" customWidth="1"/>
    <col min="132" max="134" width="16.7109375" style="4" hidden="1" customWidth="1"/>
    <col min="135" max="147" width="9.28515625" style="4" hidden="1" customWidth="1"/>
    <col min="148" max="148" width="0" style="4" hidden="1" customWidth="1"/>
    <col min="149" max="150" width="16.7109375" style="4" hidden="1" customWidth="1"/>
    <col min="151" max="151" width="9.28515625" style="4" hidden="1" customWidth="1"/>
    <col min="152" max="154" width="16.7109375" style="4" hidden="1" customWidth="1"/>
    <col min="155" max="167" width="9.28515625" style="4" hidden="1" customWidth="1"/>
    <col min="168" max="168" width="0" style="4" hidden="1" customWidth="1"/>
    <col min="169" max="170" width="16.7109375" style="4" hidden="1" customWidth="1"/>
    <col min="171" max="171" width="9.28515625" style="4" hidden="1" customWidth="1"/>
    <col min="172" max="174" width="16.7109375" style="4" hidden="1" customWidth="1"/>
    <col min="175" max="187" width="9.28515625" style="4" hidden="1" customWidth="1"/>
    <col min="188" max="188" width="0" style="4" hidden="1" customWidth="1"/>
    <col min="189" max="190" width="16.7109375" style="4" hidden="1" customWidth="1"/>
    <col min="191" max="191" width="9.28515625" style="4" hidden="1" customWidth="1"/>
    <col min="192" max="194" width="16.7109375" style="4" hidden="1" customWidth="1"/>
    <col min="195" max="207" width="9.28515625" style="4" hidden="1" customWidth="1"/>
    <col min="208" max="208" width="0" style="4" hidden="1" customWidth="1"/>
    <col min="209" max="210" width="16.7109375" style="4" hidden="1" customWidth="1"/>
    <col min="211" max="211" width="9.28515625" style="4" hidden="1" customWidth="1"/>
    <col min="212" max="214" width="16.7109375" style="4" hidden="1" customWidth="1"/>
    <col min="215" max="227" width="9.28515625" style="4" hidden="1" customWidth="1"/>
    <col min="228" max="228" width="0" style="4" hidden="1" customWidth="1"/>
    <col min="229" max="16384" width="9.28515625" style="4"/>
  </cols>
  <sheetData>
    <row r="1" spans="2:227" ht="15" thickBot="1" x14ac:dyDescent="0.3">
      <c r="C1" s="442"/>
      <c r="M1" s="441"/>
      <c r="O1" s="441"/>
      <c r="P1" s="442"/>
      <c r="Q1" s="442"/>
      <c r="R1" s="442"/>
      <c r="S1" s="442"/>
      <c r="T1" s="442"/>
      <c r="U1" s="442"/>
      <c r="V1" s="442"/>
      <c r="W1" s="442"/>
      <c r="X1" s="442"/>
      <c r="Y1" s="442"/>
      <c r="Z1" s="442"/>
      <c r="AA1" s="443"/>
      <c r="AE1" s="441"/>
      <c r="AI1" s="441"/>
      <c r="AJ1" s="442"/>
      <c r="AK1" s="442"/>
      <c r="AL1" s="442"/>
      <c r="AM1" s="442"/>
      <c r="AN1" s="442"/>
      <c r="AO1" s="442"/>
      <c r="AP1" s="442"/>
      <c r="AQ1" s="442"/>
      <c r="AR1" s="442"/>
      <c r="AS1" s="442"/>
      <c r="AT1" s="442"/>
      <c r="AU1" s="443"/>
      <c r="AX1" s="5"/>
      <c r="AY1" s="441"/>
      <c r="AZ1" s="6"/>
      <c r="BA1" s="6"/>
      <c r="BB1" s="6"/>
      <c r="BC1" s="441"/>
      <c r="BD1" s="442"/>
      <c r="BE1" s="442"/>
      <c r="BF1" s="442"/>
      <c r="BG1" s="442"/>
      <c r="BH1" s="442"/>
      <c r="BI1" s="442"/>
      <c r="BJ1" s="442"/>
      <c r="BK1" s="442"/>
      <c r="BL1" s="442"/>
      <c r="BM1" s="442"/>
      <c r="BN1" s="442"/>
      <c r="BO1" s="443"/>
      <c r="BR1" s="5"/>
      <c r="BS1" s="441"/>
      <c r="BT1" s="6"/>
      <c r="BU1" s="6"/>
      <c r="BV1" s="6"/>
      <c r="BW1" s="441"/>
      <c r="BX1" s="442"/>
      <c r="BY1" s="442"/>
      <c r="BZ1" s="442"/>
      <c r="CA1" s="442"/>
      <c r="CB1" s="442"/>
      <c r="CC1" s="442"/>
      <c r="CD1" s="442"/>
      <c r="CE1" s="442"/>
      <c r="CF1" s="442"/>
      <c r="CG1" s="442"/>
      <c r="CH1" s="442"/>
      <c r="CI1" s="443"/>
      <c r="CL1" s="5"/>
      <c r="CM1" s="441"/>
      <c r="CN1" s="6"/>
      <c r="CO1" s="6"/>
      <c r="CP1" s="6"/>
      <c r="CQ1" s="441"/>
      <c r="CR1" s="442"/>
      <c r="CS1" s="442"/>
      <c r="CT1" s="442"/>
      <c r="CU1" s="442"/>
      <c r="CV1" s="442"/>
      <c r="CW1" s="442"/>
      <c r="CX1" s="442"/>
      <c r="CY1" s="442"/>
      <c r="CZ1" s="442"/>
      <c r="DA1" s="442"/>
      <c r="DB1" s="442"/>
      <c r="DC1" s="443"/>
      <c r="DF1" s="5"/>
      <c r="DG1" s="441"/>
      <c r="DH1" s="6"/>
      <c r="DI1" s="6"/>
      <c r="DJ1" s="6"/>
      <c r="DK1" s="441"/>
      <c r="DL1" s="442"/>
      <c r="DM1" s="442"/>
      <c r="DN1" s="442"/>
      <c r="DO1" s="442"/>
      <c r="DP1" s="442"/>
      <c r="DQ1" s="442"/>
      <c r="DR1" s="442"/>
      <c r="DS1" s="442"/>
      <c r="DT1" s="442"/>
      <c r="DU1" s="442"/>
      <c r="DV1" s="442"/>
      <c r="DW1" s="443"/>
      <c r="DZ1" s="5"/>
      <c r="EA1" s="441"/>
      <c r="EB1" s="6"/>
      <c r="EC1" s="6"/>
      <c r="ED1" s="6"/>
      <c r="EE1" s="441"/>
      <c r="EF1" s="442"/>
      <c r="EG1" s="442"/>
      <c r="EH1" s="442"/>
      <c r="EI1" s="442"/>
      <c r="EJ1" s="442"/>
      <c r="EK1" s="442"/>
      <c r="EL1" s="442"/>
      <c r="EM1" s="442"/>
      <c r="EN1" s="442"/>
      <c r="EO1" s="442"/>
      <c r="EP1" s="442"/>
      <c r="EQ1" s="443"/>
      <c r="ET1" s="5"/>
      <c r="EU1" s="441"/>
      <c r="EV1" s="6"/>
      <c r="EW1" s="6"/>
      <c r="EX1" s="6"/>
      <c r="EY1" s="441"/>
      <c r="EZ1" s="442"/>
      <c r="FA1" s="442"/>
      <c r="FB1" s="442"/>
      <c r="FC1" s="442"/>
      <c r="FD1" s="442"/>
      <c r="FE1" s="442"/>
      <c r="FF1" s="442"/>
      <c r="FG1" s="442"/>
      <c r="FH1" s="442"/>
      <c r="FI1" s="442"/>
      <c r="FJ1" s="442"/>
      <c r="FK1" s="443"/>
      <c r="FN1" s="5"/>
      <c r="FO1" s="441"/>
      <c r="FP1" s="6"/>
      <c r="FQ1" s="6"/>
      <c r="FR1" s="6"/>
      <c r="FS1" s="441"/>
      <c r="FT1" s="442"/>
      <c r="FU1" s="442"/>
      <c r="FV1" s="442"/>
      <c r="FW1" s="442"/>
      <c r="FX1" s="442"/>
      <c r="FY1" s="442"/>
      <c r="FZ1" s="442"/>
      <c r="GA1" s="442"/>
      <c r="GB1" s="442"/>
      <c r="GC1" s="442"/>
      <c r="GD1" s="442"/>
      <c r="GE1" s="443"/>
      <c r="GH1" s="5"/>
      <c r="GI1" s="441"/>
      <c r="GJ1" s="6"/>
      <c r="GK1" s="6"/>
      <c r="GL1" s="6"/>
      <c r="GM1" s="441"/>
      <c r="GN1" s="442"/>
      <c r="GO1" s="442"/>
      <c r="GP1" s="442"/>
      <c r="GQ1" s="442"/>
      <c r="GR1" s="442"/>
      <c r="GS1" s="442"/>
      <c r="GT1" s="442"/>
      <c r="GU1" s="442"/>
      <c r="GV1" s="442"/>
      <c r="GW1" s="442"/>
      <c r="GX1" s="442"/>
      <c r="GY1" s="443"/>
      <c r="HB1" s="5"/>
      <c r="HC1" s="441"/>
      <c r="HD1" s="6"/>
      <c r="HE1" s="6"/>
      <c r="HF1" s="6"/>
      <c r="HG1" s="441"/>
      <c r="HH1" s="442"/>
      <c r="HI1" s="442"/>
      <c r="HJ1" s="442"/>
      <c r="HK1" s="442"/>
      <c r="HL1" s="442"/>
      <c r="HM1" s="442"/>
      <c r="HN1" s="442"/>
      <c r="HO1" s="442"/>
      <c r="HP1" s="442"/>
      <c r="HQ1" s="442"/>
      <c r="HR1" s="442"/>
      <c r="HS1" s="443"/>
    </row>
    <row r="2" spans="2:227" ht="26.25" customHeight="1" thickBot="1" x14ac:dyDescent="0.3">
      <c r="AC2" s="771" t="s">
        <v>700</v>
      </c>
      <c r="AD2" s="772"/>
      <c r="AE2" s="772"/>
      <c r="AF2" s="772"/>
      <c r="AG2" s="772"/>
      <c r="AH2" s="773"/>
      <c r="AI2" s="381"/>
      <c r="AJ2" s="213"/>
      <c r="AK2" s="213"/>
      <c r="AL2" s="213"/>
      <c r="AM2" s="213"/>
      <c r="AN2" s="213"/>
      <c r="AO2" s="213"/>
      <c r="AP2" s="213"/>
      <c r="AQ2" s="213"/>
      <c r="AR2" s="213"/>
      <c r="AS2" s="213"/>
      <c r="AT2" s="213"/>
      <c r="AU2" s="213"/>
      <c r="AV2" s="213"/>
      <c r="AW2" s="771" t="s">
        <v>704</v>
      </c>
      <c r="AX2" s="772"/>
      <c r="AY2" s="772"/>
      <c r="AZ2" s="772"/>
      <c r="BA2" s="772"/>
      <c r="BB2" s="773"/>
      <c r="BC2" s="381"/>
      <c r="BD2" s="213"/>
      <c r="BE2" s="213"/>
      <c r="BF2" s="213"/>
      <c r="BG2" s="213"/>
      <c r="BH2" s="213"/>
      <c r="BI2" s="213"/>
      <c r="BJ2" s="213"/>
      <c r="BK2" s="213"/>
      <c r="BL2" s="213"/>
      <c r="BM2" s="213"/>
      <c r="BN2" s="213"/>
      <c r="BO2" s="213"/>
      <c r="BP2" s="213"/>
      <c r="BQ2" s="771" t="s">
        <v>705</v>
      </c>
      <c r="BR2" s="772"/>
      <c r="BS2" s="772"/>
      <c r="BT2" s="772"/>
      <c r="BU2" s="772"/>
      <c r="BV2" s="773"/>
      <c r="BW2" s="381"/>
      <c r="BX2" s="213"/>
      <c r="BY2" s="213"/>
      <c r="BZ2" s="213"/>
      <c r="CA2" s="213"/>
      <c r="CB2" s="213"/>
      <c r="CC2" s="213"/>
      <c r="CD2" s="213"/>
      <c r="CE2" s="213"/>
      <c r="CF2" s="213"/>
      <c r="CG2" s="213"/>
      <c r="CH2" s="213"/>
      <c r="CI2" s="213"/>
      <c r="CJ2" s="213"/>
      <c r="CK2" s="771" t="s">
        <v>709</v>
      </c>
      <c r="CL2" s="772"/>
      <c r="CM2" s="772"/>
      <c r="CN2" s="772"/>
      <c r="CO2" s="772"/>
      <c r="CP2" s="773"/>
      <c r="CQ2" s="381"/>
      <c r="CR2" s="213"/>
      <c r="CS2" s="213"/>
      <c r="CT2" s="213"/>
      <c r="CU2" s="213"/>
      <c r="CV2" s="213"/>
      <c r="CW2" s="213"/>
      <c r="CX2" s="213"/>
      <c r="CY2" s="213"/>
      <c r="CZ2" s="213"/>
      <c r="DA2" s="213"/>
      <c r="DB2" s="213"/>
      <c r="DC2" s="213"/>
      <c r="DD2" s="213"/>
      <c r="DE2" s="771" t="s">
        <v>711</v>
      </c>
      <c r="DF2" s="772"/>
      <c r="DG2" s="772"/>
      <c r="DH2" s="772"/>
      <c r="DI2" s="772"/>
      <c r="DJ2" s="773"/>
      <c r="DK2" s="381"/>
      <c r="DL2" s="213"/>
      <c r="DM2" s="213"/>
      <c r="DN2" s="213"/>
      <c r="DO2" s="213"/>
      <c r="DP2" s="213"/>
      <c r="DQ2" s="213"/>
      <c r="DR2" s="213"/>
      <c r="DS2" s="213"/>
      <c r="DT2" s="213"/>
      <c r="DU2" s="213"/>
      <c r="DV2" s="213"/>
      <c r="DW2" s="213"/>
      <c r="DX2" s="213"/>
      <c r="DY2" s="771" t="s">
        <v>715</v>
      </c>
      <c r="DZ2" s="772"/>
      <c r="EA2" s="772"/>
      <c r="EB2" s="772"/>
      <c r="EC2" s="772"/>
      <c r="ED2" s="773"/>
      <c r="EE2" s="381"/>
      <c r="EF2" s="213"/>
      <c r="EG2" s="213"/>
      <c r="EH2" s="213"/>
      <c r="EI2" s="213"/>
      <c r="EJ2" s="213"/>
      <c r="EK2" s="213"/>
      <c r="EL2" s="213"/>
      <c r="EM2" s="213"/>
      <c r="EN2" s="213"/>
      <c r="EO2" s="213"/>
      <c r="EP2" s="213"/>
      <c r="EQ2" s="213"/>
      <c r="ER2" s="213"/>
      <c r="ES2" s="771" t="s">
        <v>720</v>
      </c>
      <c r="ET2" s="772"/>
      <c r="EU2" s="772"/>
      <c r="EV2" s="772"/>
      <c r="EW2" s="772"/>
      <c r="EX2" s="773"/>
      <c r="EY2" s="381"/>
      <c r="EZ2" s="213"/>
      <c r="FA2" s="213"/>
      <c r="FB2" s="213"/>
      <c r="FC2" s="213"/>
      <c r="FD2" s="213"/>
      <c r="FE2" s="213"/>
      <c r="FF2" s="213"/>
      <c r="FG2" s="213"/>
      <c r="FH2" s="213"/>
      <c r="FI2" s="213"/>
      <c r="FJ2" s="213"/>
      <c r="FK2" s="213"/>
      <c r="FL2" s="213"/>
      <c r="FM2" s="771" t="s">
        <v>721</v>
      </c>
      <c r="FN2" s="772"/>
      <c r="FO2" s="772"/>
      <c r="FP2" s="772"/>
      <c r="FQ2" s="772"/>
      <c r="FR2" s="773"/>
      <c r="FS2" s="381"/>
      <c r="FT2" s="213"/>
      <c r="FU2" s="213"/>
      <c r="FV2" s="213"/>
      <c r="FW2" s="213"/>
      <c r="FX2" s="213"/>
      <c r="FY2" s="213"/>
      <c r="FZ2" s="213"/>
      <c r="GA2" s="213"/>
      <c r="GB2" s="213"/>
      <c r="GC2" s="213"/>
      <c r="GD2" s="213"/>
      <c r="GE2" s="213"/>
      <c r="GF2" s="213"/>
      <c r="GG2" s="771" t="s">
        <v>724</v>
      </c>
      <c r="GH2" s="772"/>
      <c r="GI2" s="772"/>
      <c r="GJ2" s="772"/>
      <c r="GK2" s="772"/>
      <c r="GL2" s="773"/>
      <c r="GM2" s="381"/>
      <c r="GN2" s="213"/>
      <c r="GO2" s="213"/>
      <c r="GP2" s="213"/>
      <c r="GQ2" s="213"/>
      <c r="GR2" s="213"/>
      <c r="GS2" s="213"/>
      <c r="GT2" s="213"/>
      <c r="GU2" s="213"/>
      <c r="GV2" s="213"/>
      <c r="GW2" s="213"/>
      <c r="GX2" s="213"/>
      <c r="GY2" s="213"/>
      <c r="GZ2" s="213"/>
      <c r="HA2" s="771" t="s">
        <v>727</v>
      </c>
      <c r="HB2" s="772"/>
      <c r="HC2" s="772"/>
      <c r="HD2" s="772"/>
      <c r="HE2" s="772"/>
      <c r="HF2" s="773"/>
    </row>
    <row r="3" spans="2:227" ht="33.75" customHeight="1" thickBot="1" x14ac:dyDescent="0.3">
      <c r="AC3" s="444" t="s">
        <v>679</v>
      </c>
      <c r="AD3" s="445" t="s">
        <v>701</v>
      </c>
      <c r="AE3" s="445"/>
      <c r="AF3" s="445" t="s">
        <v>696</v>
      </c>
      <c r="AG3" s="445" t="s">
        <v>736</v>
      </c>
      <c r="AH3" s="446" t="s">
        <v>699</v>
      </c>
      <c r="AI3" s="381"/>
      <c r="AJ3" s="213"/>
      <c r="AK3" s="213"/>
      <c r="AL3" s="213"/>
      <c r="AM3" s="213"/>
      <c r="AN3" s="213"/>
      <c r="AO3" s="213"/>
      <c r="AP3" s="213"/>
      <c r="AQ3" s="213"/>
      <c r="AR3" s="213"/>
      <c r="AS3" s="213"/>
      <c r="AT3" s="213"/>
      <c r="AU3" s="213"/>
      <c r="AV3" s="213"/>
      <c r="AW3" s="444" t="s">
        <v>679</v>
      </c>
      <c r="AX3" s="445" t="s">
        <v>696</v>
      </c>
      <c r="AY3" s="445"/>
      <c r="AZ3" s="445" t="s">
        <v>697</v>
      </c>
      <c r="BA3" s="445" t="s">
        <v>737</v>
      </c>
      <c r="BB3" s="446" t="s">
        <v>699</v>
      </c>
      <c r="BC3" s="381"/>
      <c r="BD3" s="213"/>
      <c r="BE3" s="213"/>
      <c r="BF3" s="213"/>
      <c r="BG3" s="213"/>
      <c r="BH3" s="213"/>
      <c r="BI3" s="213"/>
      <c r="BJ3" s="213"/>
      <c r="BK3" s="213"/>
      <c r="BL3" s="213"/>
      <c r="BM3" s="213"/>
      <c r="BN3" s="213"/>
      <c r="BO3" s="213"/>
      <c r="BP3" s="213"/>
      <c r="BQ3" s="444" t="s">
        <v>679</v>
      </c>
      <c r="BR3" s="445" t="s">
        <v>696</v>
      </c>
      <c r="BS3" s="445"/>
      <c r="BT3" s="445" t="s">
        <v>706</v>
      </c>
      <c r="BU3" s="445" t="s">
        <v>737</v>
      </c>
      <c r="BV3" s="446" t="s">
        <v>699</v>
      </c>
      <c r="BW3" s="381"/>
      <c r="BX3" s="213"/>
      <c r="BY3" s="213"/>
      <c r="BZ3" s="213"/>
      <c r="CA3" s="213"/>
      <c r="CB3" s="213"/>
      <c r="CC3" s="213"/>
      <c r="CD3" s="213"/>
      <c r="CE3" s="213"/>
      <c r="CF3" s="213"/>
      <c r="CG3" s="213"/>
      <c r="CH3" s="213"/>
      <c r="CI3" s="213"/>
      <c r="CJ3" s="213"/>
      <c r="CK3" s="444" t="s">
        <v>679</v>
      </c>
      <c r="CL3" s="445" t="s">
        <v>696</v>
      </c>
      <c r="CM3" s="445"/>
      <c r="CN3" s="445" t="s">
        <v>713</v>
      </c>
      <c r="CO3" s="445" t="s">
        <v>737</v>
      </c>
      <c r="CP3" s="446" t="s">
        <v>699</v>
      </c>
      <c r="CQ3" s="381"/>
      <c r="CR3" s="213"/>
      <c r="CS3" s="213"/>
      <c r="CT3" s="213"/>
      <c r="CU3" s="213"/>
      <c r="CV3" s="213"/>
      <c r="CW3" s="213"/>
      <c r="CX3" s="213"/>
      <c r="CY3" s="213"/>
      <c r="CZ3" s="213"/>
      <c r="DA3" s="213"/>
      <c r="DB3" s="213"/>
      <c r="DC3" s="213"/>
      <c r="DD3" s="213"/>
      <c r="DE3" s="444" t="s">
        <v>679</v>
      </c>
      <c r="DF3" s="445" t="s">
        <v>696</v>
      </c>
      <c r="DG3" s="445"/>
      <c r="DH3" s="445" t="s">
        <v>714</v>
      </c>
      <c r="DI3" s="445" t="s">
        <v>737</v>
      </c>
      <c r="DJ3" s="446" t="s">
        <v>699</v>
      </c>
      <c r="DK3" s="381"/>
      <c r="DL3" s="213"/>
      <c r="DM3" s="213"/>
      <c r="DN3" s="213"/>
      <c r="DO3" s="213"/>
      <c r="DP3" s="213"/>
      <c r="DQ3" s="213"/>
      <c r="DR3" s="213"/>
      <c r="DS3" s="213"/>
      <c r="DT3" s="213"/>
      <c r="DU3" s="213"/>
      <c r="DV3" s="213"/>
      <c r="DW3" s="213"/>
      <c r="DX3" s="213"/>
      <c r="DY3" s="444" t="s">
        <v>679</v>
      </c>
      <c r="DZ3" s="445" t="s">
        <v>696</v>
      </c>
      <c r="EA3" s="445"/>
      <c r="EB3" s="445" t="s">
        <v>716</v>
      </c>
      <c r="EC3" s="445" t="s">
        <v>737</v>
      </c>
      <c r="ED3" s="446" t="s">
        <v>699</v>
      </c>
      <c r="EE3" s="381"/>
      <c r="EF3" s="213"/>
      <c r="EG3" s="213"/>
      <c r="EH3" s="213"/>
      <c r="EI3" s="213"/>
      <c r="EJ3" s="213"/>
      <c r="EK3" s="213"/>
      <c r="EL3" s="213"/>
      <c r="EM3" s="213"/>
      <c r="EN3" s="213"/>
      <c r="EO3" s="213"/>
      <c r="EP3" s="213"/>
      <c r="EQ3" s="213"/>
      <c r="ER3" s="213"/>
      <c r="ES3" s="444" t="s">
        <v>679</v>
      </c>
      <c r="ET3" s="445" t="s">
        <v>696</v>
      </c>
      <c r="EU3" s="445"/>
      <c r="EV3" s="445" t="s">
        <v>719</v>
      </c>
      <c r="EW3" s="445" t="s">
        <v>737</v>
      </c>
      <c r="EX3" s="446" t="s">
        <v>699</v>
      </c>
      <c r="EY3" s="381"/>
      <c r="EZ3" s="213"/>
      <c r="FA3" s="213"/>
      <c r="FB3" s="213"/>
      <c r="FC3" s="213"/>
      <c r="FD3" s="213"/>
      <c r="FE3" s="213"/>
      <c r="FF3" s="213"/>
      <c r="FG3" s="213"/>
      <c r="FH3" s="213"/>
      <c r="FI3" s="213"/>
      <c r="FJ3" s="213"/>
      <c r="FK3" s="213"/>
      <c r="FL3" s="213"/>
      <c r="FM3" s="444" t="s">
        <v>679</v>
      </c>
      <c r="FN3" s="445" t="s">
        <v>696</v>
      </c>
      <c r="FO3" s="445"/>
      <c r="FP3" s="445" t="s">
        <v>722</v>
      </c>
      <c r="FQ3" s="445" t="s">
        <v>737</v>
      </c>
      <c r="FR3" s="446" t="s">
        <v>699</v>
      </c>
      <c r="FS3" s="381"/>
      <c r="FT3" s="213"/>
      <c r="FU3" s="213"/>
      <c r="FV3" s="213"/>
      <c r="FW3" s="213"/>
      <c r="FX3" s="213"/>
      <c r="FY3" s="213"/>
      <c r="FZ3" s="213"/>
      <c r="GA3" s="213"/>
      <c r="GB3" s="213"/>
      <c r="GC3" s="213"/>
      <c r="GD3" s="213"/>
      <c r="GE3" s="213"/>
      <c r="GF3" s="213"/>
      <c r="GG3" s="444" t="s">
        <v>679</v>
      </c>
      <c r="GH3" s="445" t="s">
        <v>696</v>
      </c>
      <c r="GI3" s="445"/>
      <c r="GJ3" s="445" t="s">
        <v>725</v>
      </c>
      <c r="GK3" s="445" t="s">
        <v>737</v>
      </c>
      <c r="GL3" s="446" t="s">
        <v>699</v>
      </c>
      <c r="GM3" s="381"/>
      <c r="GN3" s="213"/>
      <c r="GO3" s="213"/>
      <c r="GP3" s="213"/>
      <c r="GQ3" s="213"/>
      <c r="GR3" s="213"/>
      <c r="GS3" s="213"/>
      <c r="GT3" s="213"/>
      <c r="GU3" s="213"/>
      <c r="GV3" s="213"/>
      <c r="GW3" s="213"/>
      <c r="GX3" s="213"/>
      <c r="GY3" s="213"/>
      <c r="GZ3" s="213"/>
      <c r="HA3" s="444" t="s">
        <v>679</v>
      </c>
      <c r="HB3" s="445" t="s">
        <v>696</v>
      </c>
      <c r="HC3" s="445"/>
      <c r="HD3" s="445" t="s">
        <v>728</v>
      </c>
      <c r="HE3" s="445" t="s">
        <v>737</v>
      </c>
      <c r="HF3" s="446" t="s">
        <v>699</v>
      </c>
    </row>
    <row r="4" spans="2:227" s="519" customFormat="1" ht="33.75" customHeight="1" thickBot="1" x14ac:dyDescent="0.3">
      <c r="B4" s="517"/>
      <c r="C4" s="518"/>
      <c r="D4" s="518"/>
      <c r="E4" s="518"/>
      <c r="F4" s="518"/>
      <c r="G4" s="518"/>
      <c r="H4" s="518"/>
      <c r="I4" s="518"/>
      <c r="J4" s="518"/>
      <c r="L4" s="518"/>
      <c r="M4" s="520"/>
      <c r="N4" s="521"/>
      <c r="O4" s="520"/>
      <c r="P4" s="518"/>
      <c r="Q4" s="518"/>
      <c r="R4" s="518"/>
      <c r="S4" s="518"/>
      <c r="T4" s="518"/>
      <c r="U4" s="518"/>
      <c r="V4" s="518"/>
      <c r="W4" s="518"/>
      <c r="X4" s="518"/>
      <c r="Y4" s="518"/>
      <c r="Z4" s="518"/>
      <c r="AC4" s="447" t="s">
        <v>738</v>
      </c>
      <c r="AD4" s="451">
        <f>N15</f>
        <v>0</v>
      </c>
      <c r="AE4" s="452"/>
      <c r="AF4" s="451">
        <f>AF15</f>
        <v>0</v>
      </c>
      <c r="AG4" s="459">
        <f>AD4-AF4</f>
        <v>0</v>
      </c>
      <c r="AH4" s="515" t="str">
        <f>IF(AG4&gt;=0,"OK","nelze navýšit dotaci subjektu")</f>
        <v>OK</v>
      </c>
      <c r="AI4" s="522"/>
      <c r="AJ4" s="523"/>
      <c r="AK4" s="523"/>
      <c r="AL4" s="523"/>
      <c r="AM4" s="523"/>
      <c r="AN4" s="523"/>
      <c r="AO4" s="523"/>
      <c r="AP4" s="523"/>
      <c r="AQ4" s="523"/>
      <c r="AR4" s="523"/>
      <c r="AS4" s="523"/>
      <c r="AT4" s="523"/>
      <c r="AU4" s="523"/>
      <c r="AV4" s="523"/>
      <c r="AW4" s="447" t="s">
        <v>738</v>
      </c>
      <c r="AX4" s="451">
        <f>AZ15</f>
        <v>0</v>
      </c>
      <c r="AY4" s="452"/>
      <c r="AZ4" s="451">
        <f>AX4-AF4</f>
        <v>0</v>
      </c>
      <c r="BA4" s="459">
        <f>$AD4-AX4</f>
        <v>0</v>
      </c>
      <c r="BB4" s="515" t="str">
        <f>IF(BA4&gt;=0,"OK","nelze navýšit dotaci subjektu")</f>
        <v>OK</v>
      </c>
      <c r="BC4" s="522"/>
      <c r="BD4" s="523"/>
      <c r="BE4" s="523"/>
      <c r="BF4" s="523"/>
      <c r="BG4" s="523"/>
      <c r="BH4" s="523"/>
      <c r="BI4" s="523"/>
      <c r="BJ4" s="523"/>
      <c r="BK4" s="523"/>
      <c r="BL4" s="523"/>
      <c r="BM4" s="523"/>
      <c r="BN4" s="523"/>
      <c r="BO4" s="523"/>
      <c r="BP4" s="523"/>
      <c r="BQ4" s="447" t="s">
        <v>738</v>
      </c>
      <c r="BR4" s="451">
        <f>BT15</f>
        <v>0</v>
      </c>
      <c r="BS4" s="452"/>
      <c r="BT4" s="451">
        <f>BR4-AX4</f>
        <v>0</v>
      </c>
      <c r="BU4" s="459">
        <f>$AD4-BR4</f>
        <v>0</v>
      </c>
      <c r="BV4" s="515" t="str">
        <f>IF(BU4&gt;=0,"OK","nelze navýšit dotaci subjektu")</f>
        <v>OK</v>
      </c>
      <c r="BW4" s="522"/>
      <c r="BX4" s="523"/>
      <c r="BY4" s="523"/>
      <c r="BZ4" s="523"/>
      <c r="CA4" s="523"/>
      <c r="CB4" s="523"/>
      <c r="CC4" s="523"/>
      <c r="CD4" s="523"/>
      <c r="CE4" s="523"/>
      <c r="CF4" s="523"/>
      <c r="CG4" s="523"/>
      <c r="CH4" s="523"/>
      <c r="CI4" s="523"/>
      <c r="CJ4" s="523"/>
      <c r="CK4" s="447" t="s">
        <v>738</v>
      </c>
      <c r="CL4" s="451">
        <f>CN15</f>
        <v>0</v>
      </c>
      <c r="CM4" s="452"/>
      <c r="CN4" s="451">
        <f>CL4-BR4</f>
        <v>0</v>
      </c>
      <c r="CO4" s="459">
        <f>$AD4-CL4</f>
        <v>0</v>
      </c>
      <c r="CP4" s="515" t="str">
        <f>IF(CO4&gt;=0,"OK","nelze navýšit dotaci subjektu")</f>
        <v>OK</v>
      </c>
      <c r="CQ4" s="522"/>
      <c r="CR4" s="523"/>
      <c r="CS4" s="523"/>
      <c r="CT4" s="523"/>
      <c r="CU4" s="523"/>
      <c r="CV4" s="523"/>
      <c r="CW4" s="523"/>
      <c r="CX4" s="523"/>
      <c r="CY4" s="523"/>
      <c r="CZ4" s="523"/>
      <c r="DA4" s="523"/>
      <c r="DB4" s="523"/>
      <c r="DC4" s="523"/>
      <c r="DD4" s="523"/>
      <c r="DE4" s="447" t="s">
        <v>738</v>
      </c>
      <c r="DF4" s="451">
        <f>DH15</f>
        <v>0</v>
      </c>
      <c r="DG4" s="452"/>
      <c r="DH4" s="451">
        <f>DF4-CL4</f>
        <v>0</v>
      </c>
      <c r="DI4" s="459">
        <f>$AD4-DF4</f>
        <v>0</v>
      </c>
      <c r="DJ4" s="515" t="str">
        <f>IF(DI4&gt;=0,"OK","nelze navýšit dotaci subjektu")</f>
        <v>OK</v>
      </c>
      <c r="DK4" s="522"/>
      <c r="DL4" s="523"/>
      <c r="DM4" s="523"/>
      <c r="DN4" s="523"/>
      <c r="DO4" s="523"/>
      <c r="DP4" s="523"/>
      <c r="DQ4" s="523"/>
      <c r="DR4" s="523"/>
      <c r="DS4" s="523"/>
      <c r="DT4" s="523"/>
      <c r="DU4" s="523"/>
      <c r="DV4" s="523"/>
      <c r="DW4" s="523"/>
      <c r="DX4" s="523"/>
      <c r="DY4" s="447" t="s">
        <v>738</v>
      </c>
      <c r="DZ4" s="451">
        <f>EB15</f>
        <v>0</v>
      </c>
      <c r="EA4" s="452"/>
      <c r="EB4" s="451">
        <f>DZ4-DF4</f>
        <v>0</v>
      </c>
      <c r="EC4" s="459">
        <f>$AD4-DZ4</f>
        <v>0</v>
      </c>
      <c r="ED4" s="515" t="str">
        <f>IF(EC4&gt;=0,"OK","nelze navýšit dotaci subjektu")</f>
        <v>OK</v>
      </c>
      <c r="EE4" s="522"/>
      <c r="EF4" s="523"/>
      <c r="EG4" s="523"/>
      <c r="EH4" s="523"/>
      <c r="EI4" s="523"/>
      <c r="EJ4" s="523"/>
      <c r="EK4" s="523"/>
      <c r="EL4" s="523"/>
      <c r="EM4" s="523"/>
      <c r="EN4" s="523"/>
      <c r="EO4" s="523"/>
      <c r="EP4" s="523"/>
      <c r="EQ4" s="523"/>
      <c r="ER4" s="523"/>
      <c r="ES4" s="447" t="s">
        <v>738</v>
      </c>
      <c r="ET4" s="451">
        <f>EV15</f>
        <v>0</v>
      </c>
      <c r="EU4" s="452"/>
      <c r="EV4" s="451">
        <f>ET4-DZ4</f>
        <v>0</v>
      </c>
      <c r="EW4" s="459">
        <f>$AD4-ET4</f>
        <v>0</v>
      </c>
      <c r="EX4" s="515" t="str">
        <f>IF(EW4&gt;=0,"OK","nelze navýšit dotaci subjektu")</f>
        <v>OK</v>
      </c>
      <c r="EY4" s="522"/>
      <c r="EZ4" s="523"/>
      <c r="FA4" s="523"/>
      <c r="FB4" s="523"/>
      <c r="FC4" s="523"/>
      <c r="FD4" s="523"/>
      <c r="FE4" s="523"/>
      <c r="FF4" s="523"/>
      <c r="FG4" s="523"/>
      <c r="FH4" s="523"/>
      <c r="FI4" s="523"/>
      <c r="FJ4" s="523"/>
      <c r="FK4" s="523"/>
      <c r="FL4" s="523"/>
      <c r="FM4" s="447" t="s">
        <v>738</v>
      </c>
      <c r="FN4" s="451">
        <f>FP15</f>
        <v>0</v>
      </c>
      <c r="FO4" s="452"/>
      <c r="FP4" s="451">
        <f>FN4-ET4</f>
        <v>0</v>
      </c>
      <c r="FQ4" s="459">
        <f>$AD4-FN4</f>
        <v>0</v>
      </c>
      <c r="FR4" s="515" t="str">
        <f>IF(FQ4&gt;=0,"OK","nelze navýšit dotaci subjektu")</f>
        <v>OK</v>
      </c>
      <c r="FS4" s="522"/>
      <c r="FT4" s="523"/>
      <c r="FU4" s="523"/>
      <c r="FV4" s="523"/>
      <c r="FW4" s="523"/>
      <c r="FX4" s="523"/>
      <c r="FY4" s="523"/>
      <c r="FZ4" s="523"/>
      <c r="GA4" s="523"/>
      <c r="GB4" s="523"/>
      <c r="GC4" s="523"/>
      <c r="GD4" s="523"/>
      <c r="GE4" s="523"/>
      <c r="GF4" s="523"/>
      <c r="GG4" s="447" t="s">
        <v>738</v>
      </c>
      <c r="GH4" s="451">
        <f>GJ15</f>
        <v>0</v>
      </c>
      <c r="GI4" s="452"/>
      <c r="GJ4" s="451">
        <f>GH4-FN4</f>
        <v>0</v>
      </c>
      <c r="GK4" s="459">
        <f>$AD4-GH4</f>
        <v>0</v>
      </c>
      <c r="GL4" s="515" t="str">
        <f>IF(GK4&gt;=0,"OK","nelze navýšit dotaci subjektu")</f>
        <v>OK</v>
      </c>
      <c r="GM4" s="522"/>
      <c r="GN4" s="523"/>
      <c r="GO4" s="523"/>
      <c r="GP4" s="523"/>
      <c r="GQ4" s="523"/>
      <c r="GR4" s="523"/>
      <c r="GS4" s="523"/>
      <c r="GT4" s="523"/>
      <c r="GU4" s="523"/>
      <c r="GV4" s="523"/>
      <c r="GW4" s="523"/>
      <c r="GX4" s="523"/>
      <c r="GY4" s="523"/>
      <c r="GZ4" s="523"/>
      <c r="HA4" s="447" t="s">
        <v>738</v>
      </c>
      <c r="HB4" s="451">
        <f>HD15</f>
        <v>0</v>
      </c>
      <c r="HC4" s="452"/>
      <c r="HD4" s="451">
        <f>HB4-GH4</f>
        <v>0</v>
      </c>
      <c r="HE4" s="459">
        <f>$AD4-HB4</f>
        <v>0</v>
      </c>
      <c r="HF4" s="515" t="str">
        <f>IF(HE4&gt;=0,"OK","nelze navýšit dotaci subjektu")</f>
        <v>OK</v>
      </c>
    </row>
    <row r="5" spans="2:227" s="519" customFormat="1" ht="43.5" customHeight="1" x14ac:dyDescent="0.25">
      <c r="B5" s="517"/>
      <c r="C5" s="518"/>
      <c r="D5" s="518"/>
      <c r="E5" s="518"/>
      <c r="F5" s="518"/>
      <c r="G5" s="518"/>
      <c r="H5" s="518"/>
      <c r="I5" s="518"/>
      <c r="J5" s="518"/>
      <c r="L5" s="518"/>
      <c r="M5" s="520"/>
      <c r="N5" s="521"/>
      <c r="O5" s="520"/>
      <c r="P5" s="518"/>
      <c r="Q5" s="518"/>
      <c r="R5" s="518"/>
      <c r="S5" s="518"/>
      <c r="T5" s="518"/>
      <c r="U5" s="518"/>
      <c r="V5" s="518"/>
      <c r="W5" s="518"/>
      <c r="X5" s="518"/>
      <c r="Y5" s="518"/>
      <c r="Z5" s="518"/>
      <c r="AC5" s="448" t="s">
        <v>11</v>
      </c>
      <c r="AD5" s="453">
        <f>SUMIFS(N16:N48,$C16:$C48,"3")</f>
        <v>0</v>
      </c>
      <c r="AE5" s="454"/>
      <c r="AF5" s="453">
        <f>SUMIFS(AF16:AF48,$C16:$C48,"3")</f>
        <v>0</v>
      </c>
      <c r="AG5" s="460">
        <f>AD5-AF5</f>
        <v>0</v>
      </c>
      <c r="AH5" s="516" t="str">
        <f>IF(Souhrn!I9&lt;0,CONCATENATE("je překročena celková částka za SC ",IF(AND(Souhrn!I13&lt;0,Souhrn!I17&lt;0)=TRUE,"(u MŠ i ZŠ)",IF(Souhrn!I13&lt;0,"(u MŠ)",IF(Souhrn!I17&lt;0,"(u ZŠ)",)))),"OK")</f>
        <v>OK</v>
      </c>
      <c r="AI5" s="522"/>
      <c r="AJ5" s="523"/>
      <c r="AK5" s="523"/>
      <c r="AL5" s="523"/>
      <c r="AM5" s="523"/>
      <c r="AN5" s="523"/>
      <c r="AO5" s="523"/>
      <c r="AP5" s="523"/>
      <c r="AQ5" s="523"/>
      <c r="AR5" s="523"/>
      <c r="AS5" s="523"/>
      <c r="AT5" s="523"/>
      <c r="AU5" s="523"/>
      <c r="AV5" s="523"/>
      <c r="AW5" s="448" t="s">
        <v>11</v>
      </c>
      <c r="AX5" s="453">
        <f>SUMIFS(AZ16:AZ48,$C16:$C48,"3")</f>
        <v>0</v>
      </c>
      <c r="AY5" s="454"/>
      <c r="AZ5" s="453">
        <f t="shared" ref="AZ5:AZ7" si="0">AX5-AF5</f>
        <v>0</v>
      </c>
      <c r="BA5" s="460">
        <f t="shared" ref="BA5:BA7" si="1">$AD5-AX5</f>
        <v>0</v>
      </c>
      <c r="BB5" s="516" t="str">
        <f>IF(Souhrn!K9&lt;0,CONCATENATE("je překročena celková částka za SC ",IF(AND(Souhrn!K13&lt;0,Souhrn!K17&lt;0)=TRUE,"(u MŠ i ZŠ)",IF(Souhrn!K13&lt;0,"(u MŠ)",IF(Souhrn!K17&lt;0,"(u ZŠ)",)))),"OK")</f>
        <v>OK</v>
      </c>
      <c r="BC5" s="522"/>
      <c r="BD5" s="523"/>
      <c r="BE5" s="523"/>
      <c r="BF5" s="523"/>
      <c r="BG5" s="523"/>
      <c r="BH5" s="523"/>
      <c r="BI5" s="523"/>
      <c r="BJ5" s="523"/>
      <c r="BK5" s="523"/>
      <c r="BL5" s="523"/>
      <c r="BM5" s="523"/>
      <c r="BN5" s="523"/>
      <c r="BO5" s="523"/>
      <c r="BP5" s="523"/>
      <c r="BQ5" s="448" t="s">
        <v>11</v>
      </c>
      <c r="BR5" s="453">
        <f>SUMIFS(BT16:BT48,$C16:$C48,"3")</f>
        <v>0</v>
      </c>
      <c r="BS5" s="454"/>
      <c r="BT5" s="453">
        <f t="shared" ref="BT5:BT7" si="2">BR5-AX5</f>
        <v>0</v>
      </c>
      <c r="BU5" s="460">
        <f>$AD5-BR5</f>
        <v>0</v>
      </c>
      <c r="BV5" s="516" t="str">
        <f>IF(Souhrn!M9&lt;0,CONCATENATE("je překročena celková částka za SC ",IF(AND(Souhrn!M13&lt;0,Souhrn!M17&lt;0)=TRUE,"(u MŠ i ZŠ)",IF(Souhrn!M13&lt;0,"(u MŠ)",IF(Souhrn!M17&lt;0,"(u ZŠ)",)))),"OK")</f>
        <v>OK</v>
      </c>
      <c r="BW5" s="522"/>
      <c r="BX5" s="523"/>
      <c r="BY5" s="523"/>
      <c r="BZ5" s="523"/>
      <c r="CA5" s="523"/>
      <c r="CB5" s="523"/>
      <c r="CC5" s="523"/>
      <c r="CD5" s="523"/>
      <c r="CE5" s="523"/>
      <c r="CF5" s="523"/>
      <c r="CG5" s="523"/>
      <c r="CH5" s="523"/>
      <c r="CI5" s="523"/>
      <c r="CJ5" s="523"/>
      <c r="CK5" s="448" t="s">
        <v>11</v>
      </c>
      <c r="CL5" s="453">
        <f>SUMIFS(CN16:CN48,$C16:$C48,"3")</f>
        <v>0</v>
      </c>
      <c r="CM5" s="454"/>
      <c r="CN5" s="453">
        <f t="shared" ref="CN5:CN7" si="3">CL5-BR5</f>
        <v>0</v>
      </c>
      <c r="CO5" s="460">
        <f t="shared" ref="CO5:CO7" si="4">$AD5-CL5</f>
        <v>0</v>
      </c>
      <c r="CP5" s="516" t="str">
        <f>IF(Souhrn!O9&lt;0,CONCATENATE("je překročena celková částka za SC ",IF(AND(Souhrn!O13&lt;0,Souhrn!O17&lt;0)=TRUE,"(u MŠ i ZŠ)",IF(Souhrn!O13&lt;0,"(u MŠ)",IF(Souhrn!O17&lt;0,"(u ZŠ)",)))),"OK")</f>
        <v>OK</v>
      </c>
      <c r="CQ5" s="522"/>
      <c r="CR5" s="523"/>
      <c r="CS5" s="523"/>
      <c r="CT5" s="523"/>
      <c r="CU5" s="523"/>
      <c r="CV5" s="523"/>
      <c r="CW5" s="523"/>
      <c r="CX5" s="523"/>
      <c r="CY5" s="523"/>
      <c r="CZ5" s="523"/>
      <c r="DA5" s="523"/>
      <c r="DB5" s="523"/>
      <c r="DC5" s="523"/>
      <c r="DD5" s="523"/>
      <c r="DE5" s="448" t="s">
        <v>11</v>
      </c>
      <c r="DF5" s="453">
        <f>SUMIFS(DH16:DH48,$C16:$C48,"3")</f>
        <v>0</v>
      </c>
      <c r="DG5" s="454"/>
      <c r="DH5" s="453">
        <f>DF5-CL5</f>
        <v>0</v>
      </c>
      <c r="DI5" s="460">
        <f t="shared" ref="DI5" si="5">$AD5-DF5</f>
        <v>0</v>
      </c>
      <c r="DJ5" s="516" t="str">
        <f>IF(Souhrn!Q9&lt;0,CONCATENATE("je překročena celková částka za SC ",IF(AND(Souhrn!Q13&lt;0,Souhrn!Q17&lt;0)=TRUE,"(u MŠ i ZŠ)",IF(Souhrn!Q13&lt;0,"(u MŠ)",IF(Souhrn!Q17&lt;0,"(u ZŠ)",)))),"OK")</f>
        <v>OK</v>
      </c>
      <c r="DK5" s="522"/>
      <c r="DL5" s="523"/>
      <c r="DM5" s="523"/>
      <c r="DN5" s="523"/>
      <c r="DO5" s="523"/>
      <c r="DP5" s="523"/>
      <c r="DQ5" s="523"/>
      <c r="DR5" s="523"/>
      <c r="DS5" s="523"/>
      <c r="DT5" s="523"/>
      <c r="DU5" s="523"/>
      <c r="DV5" s="523"/>
      <c r="DW5" s="523"/>
      <c r="DX5" s="523"/>
      <c r="DY5" s="448" t="s">
        <v>11</v>
      </c>
      <c r="DZ5" s="453">
        <f>SUMIFS(EB16:EB48,$C16:$C48,"3")</f>
        <v>0</v>
      </c>
      <c r="EA5" s="454"/>
      <c r="EB5" s="453">
        <f>DZ5-DF5</f>
        <v>0</v>
      </c>
      <c r="EC5" s="460">
        <f>$AD5-DZ5</f>
        <v>0</v>
      </c>
      <c r="ED5" s="516" t="str">
        <f>IF(Souhrn!S9&lt;0,CONCATENATE("je překročena celková částka za SC ",IF(AND(Souhrn!S13&lt;0,Souhrn!S17&lt;0)=TRUE,"(u MŠ i ZŠ)",IF(Souhrn!S13&lt;0,"(u MŠ)",IF(Souhrn!S17&lt;0,"(u ZŠ)",)))),"OK")</f>
        <v>OK</v>
      </c>
      <c r="EE5" s="522"/>
      <c r="EF5" s="523"/>
      <c r="EG5" s="523"/>
      <c r="EH5" s="523"/>
      <c r="EI5" s="523"/>
      <c r="EJ5" s="523"/>
      <c r="EK5" s="523"/>
      <c r="EL5" s="523"/>
      <c r="EM5" s="523"/>
      <c r="EN5" s="523"/>
      <c r="EO5" s="523"/>
      <c r="EP5" s="523"/>
      <c r="EQ5" s="523"/>
      <c r="ER5" s="523"/>
      <c r="ES5" s="448" t="s">
        <v>11</v>
      </c>
      <c r="ET5" s="453">
        <f>SUMIFS(EV16:EV48,$C16:$C48,"3")</f>
        <v>0</v>
      </c>
      <c r="EU5" s="454"/>
      <c r="EV5" s="453">
        <f t="shared" ref="EV5:EV7" si="6">ET5-DZ5</f>
        <v>0</v>
      </c>
      <c r="EW5" s="460">
        <f t="shared" ref="EW5" si="7">$AD5-ET5</f>
        <v>0</v>
      </c>
      <c r="EX5" s="516" t="str">
        <f>IF(Souhrn!U9&lt;0,CONCATENATE("je překročena celková částka za SC ",IF(AND(Souhrn!U13&lt;0,Souhrn!U17&lt;0)=TRUE,"(u MŠ i ZŠ)",IF(Souhrn!U13&lt;0,"(u MŠ)",IF(Souhrn!U17&lt;0,"(u ZŠ)",)))),"OK")</f>
        <v>OK</v>
      </c>
      <c r="EY5" s="522"/>
      <c r="EZ5" s="523"/>
      <c r="FA5" s="523"/>
      <c r="FB5" s="523"/>
      <c r="FC5" s="523"/>
      <c r="FD5" s="523"/>
      <c r="FE5" s="523"/>
      <c r="FF5" s="523"/>
      <c r="FG5" s="523"/>
      <c r="FH5" s="523"/>
      <c r="FI5" s="523"/>
      <c r="FJ5" s="523"/>
      <c r="FK5" s="523"/>
      <c r="FL5" s="523"/>
      <c r="FM5" s="448" t="s">
        <v>11</v>
      </c>
      <c r="FN5" s="453">
        <f>SUMIFS(FP16:FP48,$C16:$C48,"3")</f>
        <v>0</v>
      </c>
      <c r="FO5" s="454"/>
      <c r="FP5" s="453">
        <f t="shared" ref="FP5:FP7" si="8">FN5-ET5</f>
        <v>0</v>
      </c>
      <c r="FQ5" s="460">
        <f t="shared" ref="FQ5" si="9">$AD5-FN5</f>
        <v>0</v>
      </c>
      <c r="FR5" s="516" t="str">
        <f>IF(Souhrn!W9&lt;0,CONCATENATE("je překročena celková částka za SC ",IF(AND(Souhrn!W13&lt;0,Souhrn!W17&lt;0)=TRUE,"(u MŠ i ZŠ)",IF(Souhrn!W13&lt;0,"(u MŠ)",IF(Souhrn!W17&lt;0,"(u ZŠ)",)))),"OK")</f>
        <v>OK</v>
      </c>
      <c r="FS5" s="522"/>
      <c r="FT5" s="523"/>
      <c r="FU5" s="523"/>
      <c r="FV5" s="523"/>
      <c r="FW5" s="523"/>
      <c r="FX5" s="523"/>
      <c r="FY5" s="523"/>
      <c r="FZ5" s="523"/>
      <c r="GA5" s="523"/>
      <c r="GB5" s="523"/>
      <c r="GC5" s="523"/>
      <c r="GD5" s="523"/>
      <c r="GE5" s="523"/>
      <c r="GF5" s="523"/>
      <c r="GG5" s="448" t="s">
        <v>11</v>
      </c>
      <c r="GH5" s="453">
        <f>SUMIFS(GJ16:GJ48,$C16:$C48,"3")</f>
        <v>0</v>
      </c>
      <c r="GI5" s="454"/>
      <c r="GJ5" s="453">
        <f t="shared" ref="GJ5:GJ7" si="10">GH5-FN5</f>
        <v>0</v>
      </c>
      <c r="GK5" s="460">
        <f t="shared" ref="GK5" si="11">$AD5-GH5</f>
        <v>0</v>
      </c>
      <c r="GL5" s="516" t="str">
        <f>IF(Souhrn!Y9&lt;0,CONCATENATE("je překročena celková částka za SC ",IF(AND(Souhrn!Y13&lt;0,Souhrn!Y17&lt;0)=TRUE,"(u MŠ i ZŠ)",IF(Souhrn!Y13&lt;0,"(u MŠ)",IF(Souhrn!Y17&lt;0,"(u ZŠ)",)))),"OK")</f>
        <v>OK</v>
      </c>
      <c r="GM5" s="522"/>
      <c r="GN5" s="523"/>
      <c r="GO5" s="523"/>
      <c r="GP5" s="523"/>
      <c r="GQ5" s="523"/>
      <c r="GR5" s="523"/>
      <c r="GS5" s="523"/>
      <c r="GT5" s="523"/>
      <c r="GU5" s="523"/>
      <c r="GV5" s="523"/>
      <c r="GW5" s="523"/>
      <c r="GX5" s="523"/>
      <c r="GY5" s="523"/>
      <c r="GZ5" s="523"/>
      <c r="HA5" s="448" t="s">
        <v>11</v>
      </c>
      <c r="HB5" s="453">
        <f>SUMIFS(HD16:HD48,$C16:$C48,"3")</f>
        <v>0</v>
      </c>
      <c r="HC5" s="454"/>
      <c r="HD5" s="453">
        <f>HB5-GH5</f>
        <v>0</v>
      </c>
      <c r="HE5" s="460">
        <f>$AD5-HB5</f>
        <v>0</v>
      </c>
      <c r="HF5" s="516" t="str">
        <f>IF(Souhrn!AA9&lt;0,CONCATENATE("je překročena celková částka za SC ",IF(AND(Souhrn!AA13&lt;0,Souhrn!AA17&lt;0)=TRUE,"(u MŠ i ZŠ)",IF(Souhrn!AA13&lt;0,"(u MŠ)",IF(Souhrn!AA17&lt;0,"(u ZŠ)",)))),"OK")</f>
        <v>OK</v>
      </c>
    </row>
    <row r="6" spans="2:227" s="519" customFormat="1" ht="43.5" customHeight="1" x14ac:dyDescent="0.25">
      <c r="B6" s="517"/>
      <c r="C6" s="518"/>
      <c r="D6" s="518"/>
      <c r="E6" s="518"/>
      <c r="F6" s="518"/>
      <c r="G6" s="518"/>
      <c r="H6" s="518"/>
      <c r="I6" s="518"/>
      <c r="J6" s="518"/>
      <c r="L6" s="518"/>
      <c r="M6" s="520"/>
      <c r="N6" s="521"/>
      <c r="O6" s="520"/>
      <c r="P6" s="518"/>
      <c r="Q6" s="518"/>
      <c r="R6" s="518"/>
      <c r="S6" s="518"/>
      <c r="T6" s="518"/>
      <c r="U6" s="518"/>
      <c r="V6" s="518"/>
      <c r="W6" s="518"/>
      <c r="X6" s="518"/>
      <c r="Y6" s="518"/>
      <c r="Z6" s="518"/>
      <c r="AC6" s="449" t="s">
        <v>666</v>
      </c>
      <c r="AD6" s="455">
        <f>SUMIFS(N16:N48,$C16:$C48,"2")</f>
        <v>0</v>
      </c>
      <c r="AE6" s="456"/>
      <c r="AF6" s="455">
        <f>SUMIFS(AF16:AF48,$C16:$C48,"2")</f>
        <v>0</v>
      </c>
      <c r="AG6" s="461">
        <f t="shared" ref="AG6:AG7" si="12">AD6-AF6</f>
        <v>0</v>
      </c>
      <c r="AH6" s="513" t="str">
        <f>IF(Souhrn!I10&lt;0,CONCATENATE("je překročena celková částka za SC ",IF(AND(Souhrn!I14&lt;0,Souhrn!I18&lt;0)=TRUE,"(u MŠ i ZŠ)",IF(Souhrn!I14&lt;0,"(u MŠ)",IF(Souhrn!I18&lt;0,"(u ZŠ)",)))),"OK")</f>
        <v>OK</v>
      </c>
      <c r="AI6" s="522"/>
      <c r="AJ6" s="523"/>
      <c r="AK6" s="523"/>
      <c r="AL6" s="523"/>
      <c r="AM6" s="523"/>
      <c r="AN6" s="523"/>
      <c r="AO6" s="523"/>
      <c r="AP6" s="523"/>
      <c r="AQ6" s="523"/>
      <c r="AR6" s="523"/>
      <c r="AS6" s="523"/>
      <c r="AT6" s="523"/>
      <c r="AU6" s="523"/>
      <c r="AV6" s="523"/>
      <c r="AW6" s="449" t="s">
        <v>666</v>
      </c>
      <c r="AX6" s="455">
        <f>SUMIFS(AZ16:AZ48,$C16:$C48,"2")</f>
        <v>0</v>
      </c>
      <c r="AY6" s="456"/>
      <c r="AZ6" s="455">
        <f>AX6-AF6</f>
        <v>0</v>
      </c>
      <c r="BA6" s="461">
        <f t="shared" si="1"/>
        <v>0</v>
      </c>
      <c r="BB6" s="513" t="str">
        <f>IF(Souhrn!K10&lt;0,CONCATENATE("je překročena celková částka za SC ",IF(AND(Souhrn!K14&lt;0,Souhrn!K18&lt;0)=TRUE,"(u MŠ i ZŠ)",IF(Souhrn!K14&lt;0,"(u MŠ)",IF(Souhrn!K18&lt;0,"(u ZŠ)",)))),"OK")</f>
        <v>OK</v>
      </c>
      <c r="BC6" s="522"/>
      <c r="BD6" s="523"/>
      <c r="BE6" s="523"/>
      <c r="BF6" s="523"/>
      <c r="BG6" s="523"/>
      <c r="BH6" s="523"/>
      <c r="BI6" s="523"/>
      <c r="BJ6" s="523"/>
      <c r="BK6" s="523"/>
      <c r="BL6" s="523"/>
      <c r="BM6" s="523"/>
      <c r="BN6" s="523"/>
      <c r="BO6" s="523"/>
      <c r="BP6" s="523"/>
      <c r="BQ6" s="449" t="s">
        <v>666</v>
      </c>
      <c r="BR6" s="455">
        <f>SUMIFS(BT16:BT48,$C16:$C48,"2")</f>
        <v>0</v>
      </c>
      <c r="BS6" s="456"/>
      <c r="BT6" s="455">
        <f t="shared" si="2"/>
        <v>0</v>
      </c>
      <c r="BU6" s="461">
        <f>$AD6-BR6</f>
        <v>0</v>
      </c>
      <c r="BV6" s="513" t="str">
        <f>IF(Souhrn!M10&lt;0,CONCATENATE("je překročena celková částka za SC ",IF(AND(Souhrn!M14&lt;0,Souhrn!M18&lt;0)=TRUE,"(u MŠ i ZŠ)",IF(Souhrn!M14&lt;0,"(u MŠ)",IF(Souhrn!M18&lt;0,"(u ZŠ)",)))),"OK")</f>
        <v>OK</v>
      </c>
      <c r="BW6" s="522"/>
      <c r="BX6" s="523"/>
      <c r="BY6" s="523"/>
      <c r="BZ6" s="523"/>
      <c r="CA6" s="523"/>
      <c r="CB6" s="523"/>
      <c r="CC6" s="523"/>
      <c r="CD6" s="523"/>
      <c r="CE6" s="523"/>
      <c r="CF6" s="523"/>
      <c r="CG6" s="523"/>
      <c r="CH6" s="523"/>
      <c r="CI6" s="523"/>
      <c r="CJ6" s="523"/>
      <c r="CK6" s="449" t="s">
        <v>666</v>
      </c>
      <c r="CL6" s="455">
        <f>SUMIFS(CN16:CN48,$C16:$C48,"2")</f>
        <v>0</v>
      </c>
      <c r="CM6" s="456"/>
      <c r="CN6" s="455">
        <f t="shared" si="3"/>
        <v>0</v>
      </c>
      <c r="CO6" s="461">
        <f>$AD6-CL6</f>
        <v>0</v>
      </c>
      <c r="CP6" s="513" t="str">
        <f>IF(Souhrn!O10&lt;0,CONCATENATE("je překročena celková částka za SC ",IF(AND(Souhrn!O14&lt;0,Souhrn!O18&lt;0)=TRUE,"(u MŠ i ZŠ)",IF(Souhrn!O14&lt;0,"(u MŠ)",IF(Souhrn!O18&lt;0,"(u ZŠ)",)))),"OK")</f>
        <v>OK</v>
      </c>
      <c r="CQ6" s="522"/>
      <c r="CR6" s="523"/>
      <c r="CS6" s="523"/>
      <c r="CT6" s="523"/>
      <c r="CU6" s="523"/>
      <c r="CV6" s="523"/>
      <c r="CW6" s="523"/>
      <c r="CX6" s="523"/>
      <c r="CY6" s="523"/>
      <c r="CZ6" s="523"/>
      <c r="DA6" s="523"/>
      <c r="DB6" s="523"/>
      <c r="DC6" s="523"/>
      <c r="DD6" s="523"/>
      <c r="DE6" s="449" t="s">
        <v>666</v>
      </c>
      <c r="DF6" s="455">
        <f>SUMIFS(DH16:DH48,$C16:$C48,"2")</f>
        <v>0</v>
      </c>
      <c r="DG6" s="456"/>
      <c r="DH6" s="455">
        <f t="shared" ref="DH6:DH7" si="13">DF6-CL6</f>
        <v>0</v>
      </c>
      <c r="DI6" s="461">
        <f>$AD6-DF6</f>
        <v>0</v>
      </c>
      <c r="DJ6" s="513" t="str">
        <f>IF(Souhrn!Q10&lt;0,CONCATENATE("je překročena celková částka za SC ",IF(AND(Souhrn!Q14&lt;0,Souhrn!Q18&lt;0)=TRUE,"(u MŠ i ZŠ)",IF(Souhrn!Q14&lt;0,"(u MŠ)",IF(Souhrn!Q18&lt;0,"(u ZŠ)",)))),"OK")</f>
        <v>OK</v>
      </c>
      <c r="DK6" s="522"/>
      <c r="DL6" s="523"/>
      <c r="DM6" s="523"/>
      <c r="DN6" s="523"/>
      <c r="DO6" s="523"/>
      <c r="DP6" s="523"/>
      <c r="DQ6" s="523"/>
      <c r="DR6" s="523"/>
      <c r="DS6" s="523"/>
      <c r="DT6" s="523"/>
      <c r="DU6" s="523"/>
      <c r="DV6" s="523"/>
      <c r="DW6" s="523"/>
      <c r="DX6" s="523"/>
      <c r="DY6" s="449" t="s">
        <v>666</v>
      </c>
      <c r="DZ6" s="455">
        <f>SUMIFS(EB16:EB48,$C16:$C48,"2")</f>
        <v>0</v>
      </c>
      <c r="EA6" s="456"/>
      <c r="EB6" s="455">
        <f t="shared" ref="EB6:EB7" si="14">DZ6-DF6</f>
        <v>0</v>
      </c>
      <c r="EC6" s="461">
        <f>$AD6-DZ6</f>
        <v>0</v>
      </c>
      <c r="ED6" s="513" t="str">
        <f>IF(Souhrn!S10&lt;0,CONCATENATE("je překročena celková částka za SC ",IF(AND(Souhrn!S14&lt;0,Souhrn!S18&lt;0)=TRUE,"(u MŠ i ZŠ)",IF(Souhrn!S14&lt;0,"(u MŠ)",IF(Souhrn!S18&lt;0,"(u ZŠ)",)))),"OK")</f>
        <v>OK</v>
      </c>
      <c r="EE6" s="522"/>
      <c r="EF6" s="523"/>
      <c r="EG6" s="523"/>
      <c r="EH6" s="523"/>
      <c r="EI6" s="523"/>
      <c r="EJ6" s="523"/>
      <c r="EK6" s="523"/>
      <c r="EL6" s="523"/>
      <c r="EM6" s="523"/>
      <c r="EN6" s="523"/>
      <c r="EO6" s="523"/>
      <c r="EP6" s="523"/>
      <c r="EQ6" s="523"/>
      <c r="ER6" s="523"/>
      <c r="ES6" s="449" t="s">
        <v>666</v>
      </c>
      <c r="ET6" s="455">
        <f>SUMIFS(EV16:EV48,$C16:$C48,"2")</f>
        <v>0</v>
      </c>
      <c r="EU6" s="456"/>
      <c r="EV6" s="455">
        <f t="shared" si="6"/>
        <v>0</v>
      </c>
      <c r="EW6" s="461">
        <f>$AD6-ET6</f>
        <v>0</v>
      </c>
      <c r="EX6" s="513" t="str">
        <f>IF(Souhrn!U10&lt;0,CONCATENATE("je překročena celková částka za SC ",IF(AND(Souhrn!U14&lt;0,Souhrn!U18&lt;0)=TRUE,"(u MŠ i ZŠ)",IF(Souhrn!U14&lt;0,"(u MŠ)",IF(Souhrn!U18&lt;0,"(u ZŠ)",)))),"OK")</f>
        <v>OK</v>
      </c>
      <c r="EY6" s="522"/>
      <c r="EZ6" s="523"/>
      <c r="FA6" s="523"/>
      <c r="FB6" s="523"/>
      <c r="FC6" s="523"/>
      <c r="FD6" s="523"/>
      <c r="FE6" s="523"/>
      <c r="FF6" s="523"/>
      <c r="FG6" s="523"/>
      <c r="FH6" s="523"/>
      <c r="FI6" s="523"/>
      <c r="FJ6" s="523"/>
      <c r="FK6" s="523"/>
      <c r="FL6" s="523"/>
      <c r="FM6" s="449" t="s">
        <v>666</v>
      </c>
      <c r="FN6" s="455">
        <f>SUMIFS(FP16:FP48,$C16:$C48,"2")</f>
        <v>0</v>
      </c>
      <c r="FO6" s="456"/>
      <c r="FP6" s="455">
        <f t="shared" si="8"/>
        <v>0</v>
      </c>
      <c r="FQ6" s="461">
        <f>$AD6-FN6</f>
        <v>0</v>
      </c>
      <c r="FR6" s="513" t="str">
        <f>IF(Souhrn!W10&lt;0,CONCATENATE("je překročena celková částka za SC ",IF(AND(Souhrn!W14&lt;0,Souhrn!W18&lt;0)=TRUE,"(u MŠ i ZŠ)",IF(Souhrn!W14&lt;0,"(u MŠ)",IF(Souhrn!W18&lt;0,"(u ZŠ)",)))),"OK")</f>
        <v>OK</v>
      </c>
      <c r="FS6" s="522"/>
      <c r="FT6" s="523"/>
      <c r="FU6" s="523"/>
      <c r="FV6" s="523"/>
      <c r="FW6" s="523"/>
      <c r="FX6" s="523"/>
      <c r="FY6" s="523"/>
      <c r="FZ6" s="523"/>
      <c r="GA6" s="523"/>
      <c r="GB6" s="523"/>
      <c r="GC6" s="523"/>
      <c r="GD6" s="523"/>
      <c r="GE6" s="523"/>
      <c r="GF6" s="523"/>
      <c r="GG6" s="449" t="s">
        <v>666</v>
      </c>
      <c r="GH6" s="455">
        <f>SUMIFS(GJ16:GJ48,$C16:$C48,"2")</f>
        <v>0</v>
      </c>
      <c r="GI6" s="456"/>
      <c r="GJ6" s="455">
        <f t="shared" si="10"/>
        <v>0</v>
      </c>
      <c r="GK6" s="461">
        <f>$AD6-GH6</f>
        <v>0</v>
      </c>
      <c r="GL6" s="513" t="str">
        <f>IF(Souhrn!Y10&lt;0,CONCATENATE("je překročena celková částka za SC ",IF(AND(Souhrn!Y14&lt;0,Souhrn!Y18&lt;0)=TRUE,"(u MŠ i ZŠ)",IF(Souhrn!Y14&lt;0,"(u MŠ)",IF(Souhrn!Y18&lt;0,"(u ZŠ)",)))),"OK")</f>
        <v>OK</v>
      </c>
      <c r="GM6" s="522"/>
      <c r="GN6" s="523"/>
      <c r="GO6" s="523"/>
      <c r="GP6" s="523"/>
      <c r="GQ6" s="523"/>
      <c r="GR6" s="523"/>
      <c r="GS6" s="523"/>
      <c r="GT6" s="523"/>
      <c r="GU6" s="523"/>
      <c r="GV6" s="523"/>
      <c r="GW6" s="523"/>
      <c r="GX6" s="523"/>
      <c r="GY6" s="523"/>
      <c r="GZ6" s="523"/>
      <c r="HA6" s="449" t="s">
        <v>666</v>
      </c>
      <c r="HB6" s="455">
        <f>SUMIFS(HD16:HD48,$C16:$C48,"2")</f>
        <v>0</v>
      </c>
      <c r="HC6" s="456"/>
      <c r="HD6" s="455">
        <f t="shared" ref="HD6:HD7" si="15">HB6-GH6</f>
        <v>0</v>
      </c>
      <c r="HE6" s="461">
        <f>$AD6-HB6</f>
        <v>0</v>
      </c>
      <c r="HF6" s="513" t="str">
        <f>IF(Souhrn!AA10&lt;0,CONCATENATE("je překročena celková částka za SC ",IF(AND(Souhrn!AA14&lt;0,Souhrn!AA18&lt;0)=TRUE,"(u MŠ i ZŠ)",IF(Souhrn!AA14&lt;0,"(u MŠ)",IF(Souhrn!AA18&lt;0,"(u ZŠ)",)))),"OK")</f>
        <v>OK</v>
      </c>
    </row>
    <row r="7" spans="2:227" s="519" customFormat="1" ht="43.5" customHeight="1" thickBot="1" x14ac:dyDescent="0.3">
      <c r="B7" s="517"/>
      <c r="C7" s="518"/>
      <c r="D7" s="518"/>
      <c r="E7" s="518"/>
      <c r="F7" s="518"/>
      <c r="G7" s="518"/>
      <c r="H7" s="518"/>
      <c r="I7" s="518"/>
      <c r="J7" s="518"/>
      <c r="L7" s="518"/>
      <c r="M7" s="520"/>
      <c r="N7" s="521"/>
      <c r="O7" s="520"/>
      <c r="P7" s="518"/>
      <c r="Q7" s="518"/>
      <c r="R7" s="518"/>
      <c r="S7" s="518"/>
      <c r="T7" s="518"/>
      <c r="U7" s="518"/>
      <c r="V7" s="518"/>
      <c r="W7" s="518"/>
      <c r="X7" s="518"/>
      <c r="Y7" s="518"/>
      <c r="Z7" s="518"/>
      <c r="AC7" s="450" t="s">
        <v>32</v>
      </c>
      <c r="AD7" s="457">
        <f>SUMIFS(N16:N48,$C16:$C48,"1.5")</f>
        <v>0</v>
      </c>
      <c r="AE7" s="458"/>
      <c r="AF7" s="457">
        <f>SUMIFS(AF16:AF48,$C16:$C48,"1.5")</f>
        <v>0</v>
      </c>
      <c r="AG7" s="462">
        <f t="shared" si="12"/>
        <v>0</v>
      </c>
      <c r="AH7" s="514" t="str">
        <f>IF(Souhrn!I11&lt;0,CONCATENATE("je překročena celková částka za SC ",IF(AND(Souhrn!I15&lt;0,Souhrn!I19&lt;0)=TRUE,"(u MŠ i ZŠ)",IF(Souhrn!I15&lt;0,"(u MŠ)",IF(Souhrn!I19&lt;0,"(u ZŠ)",)))),"OK")</f>
        <v>OK</v>
      </c>
      <c r="AI7" s="522"/>
      <c r="AJ7" s="523"/>
      <c r="AK7" s="523"/>
      <c r="AL7" s="523"/>
      <c r="AM7" s="523"/>
      <c r="AN7" s="523"/>
      <c r="AO7" s="523"/>
      <c r="AP7" s="523"/>
      <c r="AQ7" s="523"/>
      <c r="AR7" s="523"/>
      <c r="AS7" s="523"/>
      <c r="AT7" s="523"/>
      <c r="AU7" s="523"/>
      <c r="AV7" s="523"/>
      <c r="AW7" s="450" t="s">
        <v>32</v>
      </c>
      <c r="AX7" s="457">
        <f>SUMIFS(AZ16:AZ48,$C16:$C48,"1.5")</f>
        <v>0</v>
      </c>
      <c r="AY7" s="458"/>
      <c r="AZ7" s="457">
        <f t="shared" si="0"/>
        <v>0</v>
      </c>
      <c r="BA7" s="462">
        <f t="shared" si="1"/>
        <v>0</v>
      </c>
      <c r="BB7" s="514" t="str">
        <f>IF(Souhrn!K11&lt;0,CONCATENATE("je překročena celková částka za SC ",IF(AND(Souhrn!K15&lt;0,Souhrn!K19&lt;0)=TRUE,"(u MŠ i ZŠ)",IF(Souhrn!K15&lt;0,"(u MŠ)",IF(Souhrn!K19&lt;0,"(u ZŠ)",)))),"OK")</f>
        <v>OK</v>
      </c>
      <c r="BC7" s="522"/>
      <c r="BD7" s="523"/>
      <c r="BE7" s="523"/>
      <c r="BF7" s="523"/>
      <c r="BG7" s="523"/>
      <c r="BH7" s="523"/>
      <c r="BI7" s="523"/>
      <c r="BJ7" s="523"/>
      <c r="BK7" s="523"/>
      <c r="BL7" s="523"/>
      <c r="BM7" s="523"/>
      <c r="BN7" s="523"/>
      <c r="BO7" s="523"/>
      <c r="BP7" s="523"/>
      <c r="BQ7" s="450" t="s">
        <v>32</v>
      </c>
      <c r="BR7" s="457">
        <f>SUMIFS(BT16:BT48,$C16:$C48,"1.5")</f>
        <v>0</v>
      </c>
      <c r="BS7" s="458"/>
      <c r="BT7" s="457">
        <f t="shared" si="2"/>
        <v>0</v>
      </c>
      <c r="BU7" s="462">
        <f>$AD7-BR7</f>
        <v>0</v>
      </c>
      <c r="BV7" s="514" t="str">
        <f>IF(Souhrn!M11&lt;0,CONCATENATE("je překročena celková částka za SC ",IF(AND(Souhrn!M15&lt;0,Souhrn!M19&lt;0)=TRUE,"(u MŠ i ZŠ)",IF(Souhrn!M15&lt;0,"(u MŠ)",IF(Souhrn!M19&lt;0,"(u ZŠ)",)))),"OK")</f>
        <v>OK</v>
      </c>
      <c r="BW7" s="522"/>
      <c r="BX7" s="523"/>
      <c r="BY7" s="523"/>
      <c r="BZ7" s="523"/>
      <c r="CA7" s="523"/>
      <c r="CB7" s="523"/>
      <c r="CC7" s="523"/>
      <c r="CD7" s="523"/>
      <c r="CE7" s="523"/>
      <c r="CF7" s="523"/>
      <c r="CG7" s="523"/>
      <c r="CH7" s="523"/>
      <c r="CI7" s="523"/>
      <c r="CJ7" s="523"/>
      <c r="CK7" s="450" t="s">
        <v>32</v>
      </c>
      <c r="CL7" s="457">
        <f>SUMIFS(CN16:CN48,$C16:$C48,"1.5")</f>
        <v>0</v>
      </c>
      <c r="CM7" s="458"/>
      <c r="CN7" s="457">
        <f t="shared" si="3"/>
        <v>0</v>
      </c>
      <c r="CO7" s="462">
        <f t="shared" si="4"/>
        <v>0</v>
      </c>
      <c r="CP7" s="514" t="str">
        <f>IF(Souhrn!O11&lt;0,CONCATENATE("je překročena celková částka za SC ",IF(AND(Souhrn!O15&lt;0,Souhrn!O19&lt;0)=TRUE,"(u MŠ i ZŠ)",IF(Souhrn!O15&lt;0,"(u MŠ)",IF(Souhrn!O19&lt;0,"(u ZŠ)",)))),"OK")</f>
        <v>OK</v>
      </c>
      <c r="CQ7" s="522"/>
      <c r="CR7" s="523"/>
      <c r="CS7" s="523"/>
      <c r="CT7" s="523"/>
      <c r="CU7" s="523"/>
      <c r="CV7" s="523"/>
      <c r="CW7" s="523"/>
      <c r="CX7" s="523"/>
      <c r="CY7" s="523"/>
      <c r="CZ7" s="523"/>
      <c r="DA7" s="523"/>
      <c r="DB7" s="523"/>
      <c r="DC7" s="523"/>
      <c r="DD7" s="523"/>
      <c r="DE7" s="450" t="s">
        <v>32</v>
      </c>
      <c r="DF7" s="457">
        <f>SUMIFS(DH16:DH48,$C16:$C48,"1.5")</f>
        <v>0</v>
      </c>
      <c r="DG7" s="458"/>
      <c r="DH7" s="457">
        <f t="shared" si="13"/>
        <v>0</v>
      </c>
      <c r="DI7" s="462">
        <f t="shared" ref="DI7" si="16">$AD7-DF7</f>
        <v>0</v>
      </c>
      <c r="DJ7" s="514" t="str">
        <f>IF(Souhrn!Q11&lt;0,CONCATENATE("je překročena celková částka za SC ",IF(AND(Souhrn!Q15&lt;0,Souhrn!Q19&lt;0)=TRUE,"(u MŠ i ZŠ)",IF(Souhrn!Q15&lt;0,"(u MŠ)",IF(Souhrn!Q19&lt;0,"(u ZŠ)",)))),"OK")</f>
        <v>OK</v>
      </c>
      <c r="DK7" s="522"/>
      <c r="DL7" s="523"/>
      <c r="DM7" s="523"/>
      <c r="DN7" s="523"/>
      <c r="DO7" s="523"/>
      <c r="DP7" s="523"/>
      <c r="DQ7" s="523"/>
      <c r="DR7" s="523"/>
      <c r="DS7" s="523"/>
      <c r="DT7" s="523"/>
      <c r="DU7" s="523"/>
      <c r="DV7" s="523"/>
      <c r="DW7" s="523"/>
      <c r="DX7" s="523"/>
      <c r="DY7" s="450" t="s">
        <v>32</v>
      </c>
      <c r="DZ7" s="457">
        <f>SUMIFS(EB16:EB48,$C16:$C48,"1.5")</f>
        <v>0</v>
      </c>
      <c r="EA7" s="458"/>
      <c r="EB7" s="457">
        <f t="shared" si="14"/>
        <v>0</v>
      </c>
      <c r="EC7" s="462">
        <f t="shared" ref="EC7" si="17">$AD7-DZ7</f>
        <v>0</v>
      </c>
      <c r="ED7" s="514" t="str">
        <f>IF(Souhrn!S11&lt;0,CONCATENATE("je překročena celková částka za SC ",IF(AND(Souhrn!S15&lt;0,Souhrn!S19&lt;0)=TRUE,"(u MŠ i ZŠ)",IF(Souhrn!S15&lt;0,"(u MŠ)",IF(Souhrn!S19&lt;0,"(u ZŠ)",)))),"OK")</f>
        <v>OK</v>
      </c>
      <c r="EE7" s="522"/>
      <c r="EF7" s="523"/>
      <c r="EG7" s="523"/>
      <c r="EH7" s="523"/>
      <c r="EI7" s="523"/>
      <c r="EJ7" s="523"/>
      <c r="EK7" s="523"/>
      <c r="EL7" s="523"/>
      <c r="EM7" s="523"/>
      <c r="EN7" s="523"/>
      <c r="EO7" s="523"/>
      <c r="EP7" s="523"/>
      <c r="EQ7" s="523"/>
      <c r="ER7" s="523"/>
      <c r="ES7" s="450" t="s">
        <v>32</v>
      </c>
      <c r="ET7" s="457">
        <f>SUMIFS(EV16:EV48,$C16:$C48,"1.5")</f>
        <v>0</v>
      </c>
      <c r="EU7" s="458"/>
      <c r="EV7" s="457">
        <f t="shared" si="6"/>
        <v>0</v>
      </c>
      <c r="EW7" s="462">
        <f t="shared" ref="EW7" si="18">$AD7-ET7</f>
        <v>0</v>
      </c>
      <c r="EX7" s="514" t="str">
        <f>IF(Souhrn!U11&lt;0,CONCATENATE("je překročena celková částka za SC ",IF(AND(Souhrn!U15&lt;0,Souhrn!U19&lt;0)=TRUE,"(u MŠ i ZŠ)",IF(Souhrn!U15&lt;0,"(u MŠ)",IF(Souhrn!U19&lt;0,"(u ZŠ)",)))),"OK")</f>
        <v>OK</v>
      </c>
      <c r="EY7" s="522"/>
      <c r="EZ7" s="523"/>
      <c r="FA7" s="523"/>
      <c r="FB7" s="523"/>
      <c r="FC7" s="523"/>
      <c r="FD7" s="523"/>
      <c r="FE7" s="523"/>
      <c r="FF7" s="523"/>
      <c r="FG7" s="523"/>
      <c r="FH7" s="523"/>
      <c r="FI7" s="523"/>
      <c r="FJ7" s="523"/>
      <c r="FK7" s="523"/>
      <c r="FL7" s="523"/>
      <c r="FM7" s="450" t="s">
        <v>32</v>
      </c>
      <c r="FN7" s="457">
        <f>SUMIFS(FP16:FP48,$C16:$C48,"1.5")</f>
        <v>0</v>
      </c>
      <c r="FO7" s="458"/>
      <c r="FP7" s="457">
        <f t="shared" si="8"/>
        <v>0</v>
      </c>
      <c r="FQ7" s="462">
        <f t="shared" ref="FQ7" si="19">$AD7-FN7</f>
        <v>0</v>
      </c>
      <c r="FR7" s="514" t="str">
        <f>IF(Souhrn!W11&lt;0,CONCATENATE("je překročena celková částka za SC ",IF(AND(Souhrn!W15&lt;0,Souhrn!W19&lt;0)=TRUE,"(u MŠ i ZŠ)",IF(Souhrn!W15&lt;0,"(u MŠ)",IF(Souhrn!W19&lt;0,"(u ZŠ)",)))),"OK")</f>
        <v>OK</v>
      </c>
      <c r="FS7" s="522"/>
      <c r="FT7" s="523"/>
      <c r="FU7" s="523"/>
      <c r="FV7" s="523"/>
      <c r="FW7" s="523"/>
      <c r="FX7" s="523"/>
      <c r="FY7" s="523"/>
      <c r="FZ7" s="523"/>
      <c r="GA7" s="523"/>
      <c r="GB7" s="523"/>
      <c r="GC7" s="523"/>
      <c r="GD7" s="523"/>
      <c r="GE7" s="523"/>
      <c r="GF7" s="523"/>
      <c r="GG7" s="450" t="s">
        <v>32</v>
      </c>
      <c r="GH7" s="457">
        <f>SUMIFS(GJ16:GJ48,$C16:$C48,"1.5")</f>
        <v>0</v>
      </c>
      <c r="GI7" s="458"/>
      <c r="GJ7" s="457">
        <f t="shared" si="10"/>
        <v>0</v>
      </c>
      <c r="GK7" s="462">
        <f t="shared" ref="GK7" si="20">$AD7-GH7</f>
        <v>0</v>
      </c>
      <c r="GL7" s="514" t="str">
        <f>IF(Souhrn!Y11&lt;0,CONCATENATE("je překročena celková částka za SC ",IF(AND(Souhrn!Y15&lt;0,Souhrn!Y19&lt;0)=TRUE,"(u MŠ i ZŠ)",IF(Souhrn!Y15&lt;0,"(u MŠ)",IF(Souhrn!Y19&lt;0,"(u ZŠ)",)))),"OK")</f>
        <v>OK</v>
      </c>
      <c r="GM7" s="522"/>
      <c r="GN7" s="523"/>
      <c r="GO7" s="523"/>
      <c r="GP7" s="523"/>
      <c r="GQ7" s="523"/>
      <c r="GR7" s="523"/>
      <c r="GS7" s="523"/>
      <c r="GT7" s="523"/>
      <c r="GU7" s="523"/>
      <c r="GV7" s="523"/>
      <c r="GW7" s="523"/>
      <c r="GX7" s="523"/>
      <c r="GY7" s="523"/>
      <c r="GZ7" s="523"/>
      <c r="HA7" s="450" t="s">
        <v>32</v>
      </c>
      <c r="HB7" s="457">
        <f>SUMIFS(HD16:HD48,$C16:$C48,"1.5")</f>
        <v>0</v>
      </c>
      <c r="HC7" s="458"/>
      <c r="HD7" s="457">
        <f t="shared" si="15"/>
        <v>0</v>
      </c>
      <c r="HE7" s="462">
        <f t="shared" ref="HE7" si="21">$AD7-HB7</f>
        <v>0</v>
      </c>
      <c r="HF7" s="514" t="str">
        <f>IF(Souhrn!AA11&lt;0,CONCATENATE("je překročena celková částka za SC ",IF(AND(Souhrn!AA15&lt;0,Souhrn!AA19&lt;0)=TRUE,"(u MŠ i ZŠ)",IF(Souhrn!AA15&lt;0,"(u MŠ)",IF(Souhrn!AA19&lt;0,"(u ZŠ)",)))),"OK")</f>
        <v>OK</v>
      </c>
    </row>
    <row r="9" spans="2:227" ht="17.25" customHeight="1" thickBot="1" x14ac:dyDescent="0.3">
      <c r="B9" s="64" t="s">
        <v>43</v>
      </c>
      <c r="C9" s="4"/>
      <c r="D9" s="4"/>
      <c r="E9" s="4"/>
      <c r="F9" s="4"/>
      <c r="P9" s="5" t="s">
        <v>82</v>
      </c>
      <c r="AJ9" s="5" t="s">
        <v>82</v>
      </c>
      <c r="AX9" s="5"/>
      <c r="AY9" s="9"/>
      <c r="AZ9" s="6"/>
      <c r="BA9" s="6"/>
      <c r="BB9" s="6"/>
      <c r="BC9" s="9"/>
      <c r="BD9" s="5" t="s">
        <v>82</v>
      </c>
      <c r="BE9" s="5"/>
      <c r="BF9" s="5"/>
      <c r="BG9" s="5"/>
      <c r="BH9" s="5"/>
      <c r="BI9" s="5"/>
      <c r="BJ9" s="5"/>
      <c r="BK9" s="5"/>
      <c r="BL9" s="5"/>
      <c r="BM9" s="5"/>
      <c r="BN9" s="5"/>
      <c r="BR9" s="5"/>
      <c r="BS9" s="9"/>
      <c r="BT9" s="6"/>
      <c r="BU9" s="6"/>
      <c r="BV9" s="6"/>
      <c r="BW9" s="9"/>
      <c r="BX9" s="5" t="s">
        <v>82</v>
      </c>
      <c r="BY9" s="5"/>
      <c r="BZ9" s="5"/>
      <c r="CA9" s="5"/>
      <c r="CB9" s="5"/>
      <c r="CC9" s="5"/>
      <c r="CD9" s="5"/>
      <c r="CE9" s="5"/>
      <c r="CF9" s="5"/>
      <c r="CG9" s="5"/>
      <c r="CH9" s="5"/>
      <c r="CL9" s="5"/>
      <c r="CM9" s="9"/>
      <c r="CN9" s="6"/>
      <c r="CO9" s="6"/>
      <c r="CP9" s="6"/>
      <c r="CQ9" s="9"/>
      <c r="CR9" s="5" t="s">
        <v>82</v>
      </c>
      <c r="CS9" s="5"/>
      <c r="CT9" s="5"/>
      <c r="CU9" s="5"/>
      <c r="CV9" s="5"/>
      <c r="CW9" s="5"/>
      <c r="CX9" s="5"/>
      <c r="CY9" s="5"/>
      <c r="CZ9" s="5"/>
      <c r="DA9" s="5"/>
      <c r="DB9" s="5"/>
      <c r="DF9" s="5"/>
      <c r="DG9" s="9"/>
      <c r="DH9" s="6"/>
      <c r="DI9" s="6"/>
      <c r="DJ9" s="6"/>
      <c r="DK9" s="9"/>
      <c r="DL9" s="5" t="s">
        <v>82</v>
      </c>
      <c r="DM9" s="5"/>
      <c r="DN9" s="5"/>
      <c r="DO9" s="5"/>
      <c r="DP9" s="5"/>
      <c r="DQ9" s="5"/>
      <c r="DR9" s="5"/>
      <c r="DS9" s="5"/>
      <c r="DT9" s="5"/>
      <c r="DU9" s="5"/>
      <c r="DV9" s="5"/>
      <c r="DZ9" s="5"/>
      <c r="EA9" s="9"/>
      <c r="EB9" s="6"/>
      <c r="EC9" s="6"/>
      <c r="ED9" s="6"/>
      <c r="EE9" s="9"/>
      <c r="EF9" s="5" t="s">
        <v>82</v>
      </c>
      <c r="EG9" s="5"/>
      <c r="EH9" s="5"/>
      <c r="EI9" s="5"/>
      <c r="EJ9" s="5"/>
      <c r="EK9" s="5"/>
      <c r="EL9" s="5"/>
      <c r="EM9" s="5"/>
      <c r="EN9" s="5"/>
      <c r="EO9" s="5"/>
      <c r="EP9" s="5"/>
      <c r="ET9" s="5"/>
      <c r="EU9" s="9"/>
      <c r="EV9" s="6"/>
      <c r="EW9" s="6"/>
      <c r="EX9" s="6"/>
      <c r="EY9" s="9"/>
      <c r="EZ9" s="5" t="s">
        <v>82</v>
      </c>
      <c r="FA9" s="5"/>
      <c r="FB9" s="5"/>
      <c r="FC9" s="5"/>
      <c r="FD9" s="5"/>
      <c r="FE9" s="5"/>
      <c r="FF9" s="5"/>
      <c r="FG9" s="5"/>
      <c r="FH9" s="5"/>
      <c r="FI9" s="5"/>
      <c r="FJ9" s="5"/>
      <c r="FN9" s="5"/>
      <c r="FO9" s="9"/>
      <c r="FP9" s="6"/>
      <c r="FQ9" s="6"/>
      <c r="FR9" s="6"/>
      <c r="FS9" s="9"/>
      <c r="FT9" s="5" t="s">
        <v>82</v>
      </c>
      <c r="FU9" s="5"/>
      <c r="FV9" s="5"/>
      <c r="FW9" s="5"/>
      <c r="FX9" s="5"/>
      <c r="FY9" s="5"/>
      <c r="FZ9" s="5"/>
      <c r="GA9" s="5"/>
      <c r="GB9" s="5"/>
      <c r="GC9" s="5"/>
      <c r="GD9" s="5"/>
      <c r="GH9" s="5"/>
      <c r="GI9" s="9"/>
      <c r="GJ9" s="6"/>
      <c r="GK9" s="6"/>
      <c r="GL9" s="6"/>
      <c r="GM9" s="9"/>
      <c r="GN9" s="5" t="s">
        <v>82</v>
      </c>
      <c r="GO9" s="5"/>
      <c r="GP9" s="5"/>
      <c r="GQ9" s="5"/>
      <c r="GR9" s="5"/>
      <c r="GS9" s="5"/>
      <c r="GT9" s="5"/>
      <c r="GU9" s="5"/>
      <c r="GV9" s="5"/>
      <c r="GW9" s="5"/>
      <c r="GX9" s="5"/>
      <c r="HB9" s="5"/>
      <c r="HC9" s="9"/>
      <c r="HD9" s="6"/>
      <c r="HE9" s="6"/>
      <c r="HF9" s="6"/>
      <c r="HG9" s="9"/>
      <c r="HH9" s="5" t="s">
        <v>82</v>
      </c>
      <c r="HI9" s="5"/>
      <c r="HJ9" s="5"/>
      <c r="HK9" s="5"/>
      <c r="HL9" s="5"/>
      <c r="HM9" s="5"/>
      <c r="HN9" s="5"/>
      <c r="HO9" s="5"/>
      <c r="HP9" s="5"/>
      <c r="HQ9" s="5"/>
      <c r="HR9" s="5"/>
    </row>
    <row r="10" spans="2:227" ht="9.75" customHeight="1" x14ac:dyDescent="0.25">
      <c r="B10" s="12"/>
      <c r="C10" s="65"/>
      <c r="D10" s="65"/>
      <c r="E10" s="65"/>
      <c r="F10" s="65"/>
      <c r="G10" s="65"/>
      <c r="H10" s="729" t="s">
        <v>33</v>
      </c>
      <c r="I10" s="730"/>
      <c r="J10" s="731"/>
      <c r="K10" s="750" t="s">
        <v>21</v>
      </c>
      <c r="L10" s="753" t="s">
        <v>23</v>
      </c>
      <c r="M10" s="169">
        <v>200000</v>
      </c>
      <c r="N10" s="726" t="s">
        <v>22</v>
      </c>
      <c r="P10" s="756" t="s">
        <v>10</v>
      </c>
      <c r="Q10" s="740" t="s">
        <v>0</v>
      </c>
      <c r="R10" s="740" t="s">
        <v>59</v>
      </c>
      <c r="S10" s="740" t="s">
        <v>60</v>
      </c>
      <c r="T10" s="740" t="s">
        <v>61</v>
      </c>
      <c r="U10" s="745" t="s">
        <v>3</v>
      </c>
      <c r="V10" s="740" t="s">
        <v>4</v>
      </c>
      <c r="W10" s="740" t="s">
        <v>5</v>
      </c>
      <c r="X10" s="740" t="s">
        <v>6</v>
      </c>
      <c r="Y10" s="748" t="s">
        <v>7</v>
      </c>
      <c r="Z10" s="738" t="s">
        <v>2</v>
      </c>
      <c r="AC10" s="774" t="s">
        <v>21</v>
      </c>
      <c r="AD10" s="777" t="s">
        <v>734</v>
      </c>
      <c r="AE10" s="469">
        <v>200000</v>
      </c>
      <c r="AF10" s="780" t="s">
        <v>22</v>
      </c>
      <c r="AG10" s="783" t="s">
        <v>679</v>
      </c>
      <c r="AH10" s="780" t="s">
        <v>735</v>
      </c>
      <c r="AJ10" s="756" t="s">
        <v>10</v>
      </c>
      <c r="AK10" s="740" t="s">
        <v>0</v>
      </c>
      <c r="AL10" s="740" t="s">
        <v>59</v>
      </c>
      <c r="AM10" s="740" t="s">
        <v>60</v>
      </c>
      <c r="AN10" s="740" t="s">
        <v>61</v>
      </c>
      <c r="AO10" s="745" t="s">
        <v>3</v>
      </c>
      <c r="AP10" s="740" t="s">
        <v>4</v>
      </c>
      <c r="AQ10" s="740" t="s">
        <v>5</v>
      </c>
      <c r="AR10" s="740" t="s">
        <v>6</v>
      </c>
      <c r="AS10" s="748" t="s">
        <v>7</v>
      </c>
      <c r="AT10" s="738" t="s">
        <v>2</v>
      </c>
      <c r="AW10" s="774" t="s">
        <v>21</v>
      </c>
      <c r="AX10" s="777" t="s">
        <v>734</v>
      </c>
      <c r="AY10" s="469">
        <v>200000</v>
      </c>
      <c r="AZ10" s="780" t="s">
        <v>22</v>
      </c>
      <c r="BA10" s="783" t="s">
        <v>679</v>
      </c>
      <c r="BB10" s="780" t="s">
        <v>739</v>
      </c>
      <c r="BC10" s="9"/>
      <c r="BD10" s="756" t="s">
        <v>10</v>
      </c>
      <c r="BE10" s="740" t="s">
        <v>0</v>
      </c>
      <c r="BF10" s="740" t="s">
        <v>59</v>
      </c>
      <c r="BG10" s="740" t="s">
        <v>60</v>
      </c>
      <c r="BH10" s="740" t="s">
        <v>61</v>
      </c>
      <c r="BI10" s="745" t="s">
        <v>3</v>
      </c>
      <c r="BJ10" s="740" t="s">
        <v>4</v>
      </c>
      <c r="BK10" s="740" t="s">
        <v>5</v>
      </c>
      <c r="BL10" s="740" t="s">
        <v>6</v>
      </c>
      <c r="BM10" s="748" t="s">
        <v>7</v>
      </c>
      <c r="BN10" s="738" t="s">
        <v>2</v>
      </c>
      <c r="BQ10" s="774" t="s">
        <v>21</v>
      </c>
      <c r="BR10" s="777" t="s">
        <v>734</v>
      </c>
      <c r="BS10" s="469">
        <v>200000</v>
      </c>
      <c r="BT10" s="780" t="s">
        <v>22</v>
      </c>
      <c r="BU10" s="783" t="s">
        <v>679</v>
      </c>
      <c r="BV10" s="780" t="s">
        <v>740</v>
      </c>
      <c r="BW10" s="9"/>
      <c r="BX10" s="756" t="s">
        <v>10</v>
      </c>
      <c r="BY10" s="740" t="s">
        <v>0</v>
      </c>
      <c r="BZ10" s="740" t="s">
        <v>59</v>
      </c>
      <c r="CA10" s="740" t="s">
        <v>60</v>
      </c>
      <c r="CB10" s="740" t="s">
        <v>61</v>
      </c>
      <c r="CC10" s="745" t="s">
        <v>3</v>
      </c>
      <c r="CD10" s="740" t="s">
        <v>4</v>
      </c>
      <c r="CE10" s="740" t="s">
        <v>5</v>
      </c>
      <c r="CF10" s="740" t="s">
        <v>6</v>
      </c>
      <c r="CG10" s="748" t="s">
        <v>7</v>
      </c>
      <c r="CH10" s="738" t="s">
        <v>2</v>
      </c>
      <c r="CK10" s="774" t="s">
        <v>21</v>
      </c>
      <c r="CL10" s="777" t="s">
        <v>734</v>
      </c>
      <c r="CM10" s="469">
        <v>200000</v>
      </c>
      <c r="CN10" s="780" t="s">
        <v>22</v>
      </c>
      <c r="CO10" s="783" t="s">
        <v>679</v>
      </c>
      <c r="CP10" s="780" t="s">
        <v>741</v>
      </c>
      <c r="CQ10" s="9"/>
      <c r="CR10" s="756" t="s">
        <v>10</v>
      </c>
      <c r="CS10" s="740" t="s">
        <v>0</v>
      </c>
      <c r="CT10" s="740" t="s">
        <v>59</v>
      </c>
      <c r="CU10" s="740" t="s">
        <v>60</v>
      </c>
      <c r="CV10" s="740" t="s">
        <v>61</v>
      </c>
      <c r="CW10" s="745" t="s">
        <v>3</v>
      </c>
      <c r="CX10" s="740" t="s">
        <v>4</v>
      </c>
      <c r="CY10" s="740" t="s">
        <v>5</v>
      </c>
      <c r="CZ10" s="740" t="s">
        <v>6</v>
      </c>
      <c r="DA10" s="748" t="s">
        <v>7</v>
      </c>
      <c r="DB10" s="738" t="s">
        <v>2</v>
      </c>
      <c r="DE10" s="774" t="s">
        <v>21</v>
      </c>
      <c r="DF10" s="777" t="s">
        <v>734</v>
      </c>
      <c r="DG10" s="469">
        <v>200000</v>
      </c>
      <c r="DH10" s="780" t="s">
        <v>22</v>
      </c>
      <c r="DI10" s="783" t="s">
        <v>679</v>
      </c>
      <c r="DJ10" s="780" t="s">
        <v>742</v>
      </c>
      <c r="DK10" s="9"/>
      <c r="DL10" s="756" t="s">
        <v>10</v>
      </c>
      <c r="DM10" s="740" t="s">
        <v>0</v>
      </c>
      <c r="DN10" s="740" t="s">
        <v>59</v>
      </c>
      <c r="DO10" s="740" t="s">
        <v>60</v>
      </c>
      <c r="DP10" s="740" t="s">
        <v>61</v>
      </c>
      <c r="DQ10" s="745" t="s">
        <v>3</v>
      </c>
      <c r="DR10" s="740" t="s">
        <v>4</v>
      </c>
      <c r="DS10" s="740" t="s">
        <v>5</v>
      </c>
      <c r="DT10" s="740" t="s">
        <v>6</v>
      </c>
      <c r="DU10" s="748" t="s">
        <v>7</v>
      </c>
      <c r="DV10" s="738" t="s">
        <v>2</v>
      </c>
      <c r="DY10" s="774" t="s">
        <v>21</v>
      </c>
      <c r="DZ10" s="777" t="s">
        <v>734</v>
      </c>
      <c r="EA10" s="469">
        <v>200000</v>
      </c>
      <c r="EB10" s="780" t="s">
        <v>22</v>
      </c>
      <c r="EC10" s="783" t="s">
        <v>679</v>
      </c>
      <c r="ED10" s="780" t="s">
        <v>743</v>
      </c>
      <c r="EE10" s="9"/>
      <c r="EF10" s="756" t="s">
        <v>10</v>
      </c>
      <c r="EG10" s="740" t="s">
        <v>0</v>
      </c>
      <c r="EH10" s="740" t="s">
        <v>59</v>
      </c>
      <c r="EI10" s="740" t="s">
        <v>60</v>
      </c>
      <c r="EJ10" s="740" t="s">
        <v>61</v>
      </c>
      <c r="EK10" s="745" t="s">
        <v>3</v>
      </c>
      <c r="EL10" s="740" t="s">
        <v>4</v>
      </c>
      <c r="EM10" s="740" t="s">
        <v>5</v>
      </c>
      <c r="EN10" s="740" t="s">
        <v>6</v>
      </c>
      <c r="EO10" s="748" t="s">
        <v>7</v>
      </c>
      <c r="EP10" s="738" t="s">
        <v>2</v>
      </c>
      <c r="ES10" s="774" t="s">
        <v>21</v>
      </c>
      <c r="ET10" s="777" t="s">
        <v>734</v>
      </c>
      <c r="EU10" s="469">
        <v>200000</v>
      </c>
      <c r="EV10" s="780" t="s">
        <v>22</v>
      </c>
      <c r="EW10" s="783" t="s">
        <v>679</v>
      </c>
      <c r="EX10" s="780" t="s">
        <v>744</v>
      </c>
      <c r="EY10" s="9"/>
      <c r="EZ10" s="756" t="s">
        <v>10</v>
      </c>
      <c r="FA10" s="740" t="s">
        <v>0</v>
      </c>
      <c r="FB10" s="740" t="s">
        <v>59</v>
      </c>
      <c r="FC10" s="740" t="s">
        <v>60</v>
      </c>
      <c r="FD10" s="740" t="s">
        <v>61</v>
      </c>
      <c r="FE10" s="745" t="s">
        <v>3</v>
      </c>
      <c r="FF10" s="740" t="s">
        <v>4</v>
      </c>
      <c r="FG10" s="740" t="s">
        <v>5</v>
      </c>
      <c r="FH10" s="740" t="s">
        <v>6</v>
      </c>
      <c r="FI10" s="748" t="s">
        <v>7</v>
      </c>
      <c r="FJ10" s="738" t="s">
        <v>2</v>
      </c>
      <c r="FM10" s="774" t="s">
        <v>21</v>
      </c>
      <c r="FN10" s="777" t="s">
        <v>734</v>
      </c>
      <c r="FO10" s="469">
        <v>200000</v>
      </c>
      <c r="FP10" s="780" t="s">
        <v>22</v>
      </c>
      <c r="FQ10" s="783" t="s">
        <v>679</v>
      </c>
      <c r="FR10" s="780" t="s">
        <v>745</v>
      </c>
      <c r="FS10" s="9"/>
      <c r="FT10" s="756" t="s">
        <v>10</v>
      </c>
      <c r="FU10" s="740" t="s">
        <v>0</v>
      </c>
      <c r="FV10" s="740" t="s">
        <v>59</v>
      </c>
      <c r="FW10" s="740" t="s">
        <v>60</v>
      </c>
      <c r="FX10" s="740" t="s">
        <v>61</v>
      </c>
      <c r="FY10" s="745" t="s">
        <v>3</v>
      </c>
      <c r="FZ10" s="740" t="s">
        <v>4</v>
      </c>
      <c r="GA10" s="740" t="s">
        <v>5</v>
      </c>
      <c r="GB10" s="740" t="s">
        <v>6</v>
      </c>
      <c r="GC10" s="748" t="s">
        <v>7</v>
      </c>
      <c r="GD10" s="738" t="s">
        <v>2</v>
      </c>
      <c r="GG10" s="774" t="s">
        <v>21</v>
      </c>
      <c r="GH10" s="777" t="s">
        <v>734</v>
      </c>
      <c r="GI10" s="469">
        <v>200000</v>
      </c>
      <c r="GJ10" s="780" t="s">
        <v>22</v>
      </c>
      <c r="GK10" s="783" t="s">
        <v>679</v>
      </c>
      <c r="GL10" s="780" t="s">
        <v>746</v>
      </c>
      <c r="GM10" s="9"/>
      <c r="GN10" s="756" t="s">
        <v>10</v>
      </c>
      <c r="GO10" s="740" t="s">
        <v>0</v>
      </c>
      <c r="GP10" s="740" t="s">
        <v>59</v>
      </c>
      <c r="GQ10" s="740" t="s">
        <v>60</v>
      </c>
      <c r="GR10" s="740" t="s">
        <v>61</v>
      </c>
      <c r="GS10" s="745" t="s">
        <v>3</v>
      </c>
      <c r="GT10" s="740" t="s">
        <v>4</v>
      </c>
      <c r="GU10" s="740" t="s">
        <v>5</v>
      </c>
      <c r="GV10" s="740" t="s">
        <v>6</v>
      </c>
      <c r="GW10" s="748" t="s">
        <v>7</v>
      </c>
      <c r="GX10" s="738" t="s">
        <v>2</v>
      </c>
      <c r="HA10" s="774" t="s">
        <v>21</v>
      </c>
      <c r="HB10" s="777" t="s">
        <v>734</v>
      </c>
      <c r="HC10" s="469">
        <v>200000</v>
      </c>
      <c r="HD10" s="780" t="s">
        <v>22</v>
      </c>
      <c r="HE10" s="783" t="s">
        <v>679</v>
      </c>
      <c r="HF10" s="780" t="s">
        <v>747</v>
      </c>
      <c r="HG10" s="9"/>
      <c r="HH10" s="756" t="s">
        <v>10</v>
      </c>
      <c r="HI10" s="740" t="s">
        <v>0</v>
      </c>
      <c r="HJ10" s="740" t="s">
        <v>59</v>
      </c>
      <c r="HK10" s="740" t="s">
        <v>60</v>
      </c>
      <c r="HL10" s="740" t="s">
        <v>61</v>
      </c>
      <c r="HM10" s="745" t="s">
        <v>3</v>
      </c>
      <c r="HN10" s="740" t="s">
        <v>4</v>
      </c>
      <c r="HO10" s="740" t="s">
        <v>5</v>
      </c>
      <c r="HP10" s="740" t="s">
        <v>6</v>
      </c>
      <c r="HQ10" s="748" t="s">
        <v>7</v>
      </c>
      <c r="HR10" s="738" t="s">
        <v>2</v>
      </c>
    </row>
    <row r="11" spans="2:227" ht="25.5" customHeight="1" x14ac:dyDescent="0.25">
      <c r="B11" s="719" t="s">
        <v>40</v>
      </c>
      <c r="C11" s="720"/>
      <c r="D11" s="720"/>
      <c r="E11" s="720"/>
      <c r="F11" s="720"/>
      <c r="G11" s="721"/>
      <c r="H11" s="732"/>
      <c r="I11" s="733"/>
      <c r="J11" s="734"/>
      <c r="K11" s="751"/>
      <c r="L11" s="754"/>
      <c r="M11" s="169">
        <v>1500</v>
      </c>
      <c r="N11" s="727"/>
      <c r="P11" s="757"/>
      <c r="Q11" s="741"/>
      <c r="R11" s="741"/>
      <c r="S11" s="741"/>
      <c r="T11" s="741"/>
      <c r="U11" s="746"/>
      <c r="V11" s="741"/>
      <c r="W11" s="741"/>
      <c r="X11" s="741"/>
      <c r="Y11" s="749"/>
      <c r="Z11" s="739"/>
      <c r="AC11" s="775"/>
      <c r="AD11" s="778"/>
      <c r="AE11" s="470">
        <v>1500</v>
      </c>
      <c r="AF11" s="781"/>
      <c r="AG11" s="784"/>
      <c r="AH11" s="781"/>
      <c r="AJ11" s="757"/>
      <c r="AK11" s="741"/>
      <c r="AL11" s="741"/>
      <c r="AM11" s="741"/>
      <c r="AN11" s="741"/>
      <c r="AO11" s="746"/>
      <c r="AP11" s="741"/>
      <c r="AQ11" s="741"/>
      <c r="AR11" s="741"/>
      <c r="AS11" s="749"/>
      <c r="AT11" s="739"/>
      <c r="AW11" s="775"/>
      <c r="AX11" s="778"/>
      <c r="AY11" s="470">
        <v>1500</v>
      </c>
      <c r="AZ11" s="781"/>
      <c r="BA11" s="784"/>
      <c r="BB11" s="781"/>
      <c r="BC11" s="9"/>
      <c r="BD11" s="757"/>
      <c r="BE11" s="741"/>
      <c r="BF11" s="741"/>
      <c r="BG11" s="741"/>
      <c r="BH11" s="741"/>
      <c r="BI11" s="746"/>
      <c r="BJ11" s="741"/>
      <c r="BK11" s="741"/>
      <c r="BL11" s="741"/>
      <c r="BM11" s="749"/>
      <c r="BN11" s="739"/>
      <c r="BQ11" s="775"/>
      <c r="BR11" s="778"/>
      <c r="BS11" s="470">
        <v>1500</v>
      </c>
      <c r="BT11" s="781"/>
      <c r="BU11" s="784"/>
      <c r="BV11" s="781"/>
      <c r="BW11" s="9"/>
      <c r="BX11" s="757"/>
      <c r="BY11" s="741"/>
      <c r="BZ11" s="741"/>
      <c r="CA11" s="741"/>
      <c r="CB11" s="741"/>
      <c r="CC11" s="746"/>
      <c r="CD11" s="741"/>
      <c r="CE11" s="741"/>
      <c r="CF11" s="741"/>
      <c r="CG11" s="749"/>
      <c r="CH11" s="739"/>
      <c r="CK11" s="775"/>
      <c r="CL11" s="778"/>
      <c r="CM11" s="470">
        <v>1500</v>
      </c>
      <c r="CN11" s="781"/>
      <c r="CO11" s="784"/>
      <c r="CP11" s="781"/>
      <c r="CQ11" s="9"/>
      <c r="CR11" s="757"/>
      <c r="CS11" s="741"/>
      <c r="CT11" s="741"/>
      <c r="CU11" s="741"/>
      <c r="CV11" s="741"/>
      <c r="CW11" s="746"/>
      <c r="CX11" s="741"/>
      <c r="CY11" s="741"/>
      <c r="CZ11" s="741"/>
      <c r="DA11" s="749"/>
      <c r="DB11" s="739"/>
      <c r="DE11" s="775"/>
      <c r="DF11" s="778"/>
      <c r="DG11" s="470">
        <v>1500</v>
      </c>
      <c r="DH11" s="781"/>
      <c r="DI11" s="784"/>
      <c r="DJ11" s="781"/>
      <c r="DK11" s="9"/>
      <c r="DL11" s="757"/>
      <c r="DM11" s="741"/>
      <c r="DN11" s="741"/>
      <c r="DO11" s="741"/>
      <c r="DP11" s="741"/>
      <c r="DQ11" s="746"/>
      <c r="DR11" s="741"/>
      <c r="DS11" s="741"/>
      <c r="DT11" s="741"/>
      <c r="DU11" s="749"/>
      <c r="DV11" s="739"/>
      <c r="DY11" s="775"/>
      <c r="DZ11" s="778"/>
      <c r="EA11" s="470">
        <v>1500</v>
      </c>
      <c r="EB11" s="781"/>
      <c r="EC11" s="784"/>
      <c r="ED11" s="781"/>
      <c r="EE11" s="9"/>
      <c r="EF11" s="757"/>
      <c r="EG11" s="741"/>
      <c r="EH11" s="741"/>
      <c r="EI11" s="741"/>
      <c r="EJ11" s="741"/>
      <c r="EK11" s="746"/>
      <c r="EL11" s="741"/>
      <c r="EM11" s="741"/>
      <c r="EN11" s="741"/>
      <c r="EO11" s="749"/>
      <c r="EP11" s="739"/>
      <c r="ES11" s="775"/>
      <c r="ET11" s="778"/>
      <c r="EU11" s="470">
        <v>1500</v>
      </c>
      <c r="EV11" s="781"/>
      <c r="EW11" s="784"/>
      <c r="EX11" s="781"/>
      <c r="EY11" s="9"/>
      <c r="EZ11" s="757"/>
      <c r="FA11" s="741"/>
      <c r="FB11" s="741"/>
      <c r="FC11" s="741"/>
      <c r="FD11" s="741"/>
      <c r="FE11" s="746"/>
      <c r="FF11" s="741"/>
      <c r="FG11" s="741"/>
      <c r="FH11" s="741"/>
      <c r="FI11" s="749"/>
      <c r="FJ11" s="739"/>
      <c r="FM11" s="775"/>
      <c r="FN11" s="778"/>
      <c r="FO11" s="470">
        <v>1500</v>
      </c>
      <c r="FP11" s="781"/>
      <c r="FQ11" s="784"/>
      <c r="FR11" s="781"/>
      <c r="FS11" s="9"/>
      <c r="FT11" s="757"/>
      <c r="FU11" s="741"/>
      <c r="FV11" s="741"/>
      <c r="FW11" s="741"/>
      <c r="FX11" s="741"/>
      <c r="FY11" s="746"/>
      <c r="FZ11" s="741"/>
      <c r="GA11" s="741"/>
      <c r="GB11" s="741"/>
      <c r="GC11" s="749"/>
      <c r="GD11" s="739"/>
      <c r="GG11" s="775"/>
      <c r="GH11" s="778"/>
      <c r="GI11" s="470">
        <v>1500</v>
      </c>
      <c r="GJ11" s="781"/>
      <c r="GK11" s="784"/>
      <c r="GL11" s="781"/>
      <c r="GM11" s="9"/>
      <c r="GN11" s="757"/>
      <c r="GO11" s="741"/>
      <c r="GP11" s="741"/>
      <c r="GQ11" s="741"/>
      <c r="GR11" s="741"/>
      <c r="GS11" s="746"/>
      <c r="GT11" s="741"/>
      <c r="GU11" s="741"/>
      <c r="GV11" s="741"/>
      <c r="GW11" s="749"/>
      <c r="GX11" s="739"/>
      <c r="HA11" s="775"/>
      <c r="HB11" s="778"/>
      <c r="HC11" s="470">
        <v>1500</v>
      </c>
      <c r="HD11" s="781"/>
      <c r="HE11" s="784"/>
      <c r="HF11" s="781"/>
      <c r="HG11" s="9"/>
      <c r="HH11" s="757"/>
      <c r="HI11" s="741"/>
      <c r="HJ11" s="741"/>
      <c r="HK11" s="741"/>
      <c r="HL11" s="741"/>
      <c r="HM11" s="746"/>
      <c r="HN11" s="741"/>
      <c r="HO11" s="741"/>
      <c r="HP11" s="741"/>
      <c r="HQ11" s="749"/>
      <c r="HR11" s="739"/>
    </row>
    <row r="12" spans="2:227" s="5" customFormat="1" ht="41.25" customHeight="1" x14ac:dyDescent="0.3">
      <c r="B12" s="66"/>
      <c r="C12" s="67"/>
      <c r="D12" s="147" t="s">
        <v>39</v>
      </c>
      <c r="E12" s="144" t="s">
        <v>26</v>
      </c>
      <c r="F12" s="539" t="s">
        <v>16</v>
      </c>
      <c r="G12" s="69"/>
      <c r="H12" s="732"/>
      <c r="I12" s="733"/>
      <c r="J12" s="734"/>
      <c r="K12" s="751"/>
      <c r="L12" s="754"/>
      <c r="M12" s="170">
        <f>IF(SUM($U$16:$U$49)&lt;&gt;0,1,0)</f>
        <v>0</v>
      </c>
      <c r="N12" s="727"/>
      <c r="O12" s="9"/>
      <c r="P12" s="757"/>
      <c r="Q12" s="741"/>
      <c r="R12" s="741"/>
      <c r="S12" s="741"/>
      <c r="T12" s="741"/>
      <c r="U12" s="746"/>
      <c r="V12" s="741"/>
      <c r="W12" s="741"/>
      <c r="X12" s="741"/>
      <c r="Y12" s="749"/>
      <c r="Z12" s="739"/>
      <c r="AC12" s="775"/>
      <c r="AD12" s="778"/>
      <c r="AE12" s="471">
        <f>IF(SUM(AO16:AO49)&lt;&gt;0,1,0)</f>
        <v>0</v>
      </c>
      <c r="AF12" s="781"/>
      <c r="AG12" s="784"/>
      <c r="AH12" s="781"/>
      <c r="AI12" s="9"/>
      <c r="AJ12" s="757"/>
      <c r="AK12" s="741"/>
      <c r="AL12" s="741"/>
      <c r="AM12" s="741"/>
      <c r="AN12" s="741"/>
      <c r="AO12" s="746"/>
      <c r="AP12" s="741"/>
      <c r="AQ12" s="741"/>
      <c r="AR12" s="741"/>
      <c r="AS12" s="749"/>
      <c r="AT12" s="739"/>
      <c r="AW12" s="775"/>
      <c r="AX12" s="778"/>
      <c r="AY12" s="471">
        <f>IF(SUM(BI16:BI49)&lt;&gt;0,1,0)</f>
        <v>0</v>
      </c>
      <c r="AZ12" s="781"/>
      <c r="BA12" s="784"/>
      <c r="BB12" s="781"/>
      <c r="BC12" s="9"/>
      <c r="BD12" s="757"/>
      <c r="BE12" s="741"/>
      <c r="BF12" s="741"/>
      <c r="BG12" s="741"/>
      <c r="BH12" s="741"/>
      <c r="BI12" s="746"/>
      <c r="BJ12" s="741"/>
      <c r="BK12" s="741"/>
      <c r="BL12" s="741"/>
      <c r="BM12" s="749"/>
      <c r="BN12" s="739"/>
      <c r="BQ12" s="775"/>
      <c r="BR12" s="778"/>
      <c r="BS12" s="471">
        <f>IF(SUM(CC16:CC49)&lt;&gt;0,1,0)</f>
        <v>0</v>
      </c>
      <c r="BT12" s="781"/>
      <c r="BU12" s="784"/>
      <c r="BV12" s="781"/>
      <c r="BW12" s="9"/>
      <c r="BX12" s="757"/>
      <c r="BY12" s="741"/>
      <c r="BZ12" s="741"/>
      <c r="CA12" s="741"/>
      <c r="CB12" s="741"/>
      <c r="CC12" s="746"/>
      <c r="CD12" s="741"/>
      <c r="CE12" s="741"/>
      <c r="CF12" s="741"/>
      <c r="CG12" s="749"/>
      <c r="CH12" s="739"/>
      <c r="CK12" s="775"/>
      <c r="CL12" s="778"/>
      <c r="CM12" s="471">
        <f>IF(SUM(CW16:CW49)&lt;&gt;0,1,0)</f>
        <v>0</v>
      </c>
      <c r="CN12" s="781"/>
      <c r="CO12" s="784"/>
      <c r="CP12" s="781"/>
      <c r="CQ12" s="9"/>
      <c r="CR12" s="757"/>
      <c r="CS12" s="741"/>
      <c r="CT12" s="741"/>
      <c r="CU12" s="741"/>
      <c r="CV12" s="741"/>
      <c r="CW12" s="746"/>
      <c r="CX12" s="741"/>
      <c r="CY12" s="741"/>
      <c r="CZ12" s="741"/>
      <c r="DA12" s="749"/>
      <c r="DB12" s="739"/>
      <c r="DE12" s="775"/>
      <c r="DF12" s="778"/>
      <c r="DG12" s="471">
        <f>IF(SUM(DQ16:DQ49)&lt;&gt;0,1,0)</f>
        <v>0</v>
      </c>
      <c r="DH12" s="781"/>
      <c r="DI12" s="784"/>
      <c r="DJ12" s="781"/>
      <c r="DK12" s="9"/>
      <c r="DL12" s="757"/>
      <c r="DM12" s="741"/>
      <c r="DN12" s="741"/>
      <c r="DO12" s="741"/>
      <c r="DP12" s="741"/>
      <c r="DQ12" s="746"/>
      <c r="DR12" s="741"/>
      <c r="DS12" s="741"/>
      <c r="DT12" s="741"/>
      <c r="DU12" s="749"/>
      <c r="DV12" s="739"/>
      <c r="DY12" s="775"/>
      <c r="DZ12" s="778"/>
      <c r="EA12" s="471">
        <f>IF(SUM(EK16:EK49)&lt;&gt;0,1,0)</f>
        <v>0</v>
      </c>
      <c r="EB12" s="781"/>
      <c r="EC12" s="784"/>
      <c r="ED12" s="781"/>
      <c r="EE12" s="9"/>
      <c r="EF12" s="757"/>
      <c r="EG12" s="741"/>
      <c r="EH12" s="741"/>
      <c r="EI12" s="741"/>
      <c r="EJ12" s="741"/>
      <c r="EK12" s="746"/>
      <c r="EL12" s="741"/>
      <c r="EM12" s="741"/>
      <c r="EN12" s="741"/>
      <c r="EO12" s="749"/>
      <c r="EP12" s="739"/>
      <c r="ES12" s="775"/>
      <c r="ET12" s="778"/>
      <c r="EU12" s="471">
        <f>IF(SUM(FE16:FE49)&lt;&gt;0,1,0)</f>
        <v>0</v>
      </c>
      <c r="EV12" s="781"/>
      <c r="EW12" s="784"/>
      <c r="EX12" s="781"/>
      <c r="EY12" s="9"/>
      <c r="EZ12" s="757"/>
      <c r="FA12" s="741"/>
      <c r="FB12" s="741"/>
      <c r="FC12" s="741"/>
      <c r="FD12" s="741"/>
      <c r="FE12" s="746"/>
      <c r="FF12" s="741"/>
      <c r="FG12" s="741"/>
      <c r="FH12" s="741"/>
      <c r="FI12" s="749"/>
      <c r="FJ12" s="739"/>
      <c r="FM12" s="775"/>
      <c r="FN12" s="778"/>
      <c r="FO12" s="471">
        <f>IF(SUM(FY16:FY49)&lt;&gt;0,1,0)</f>
        <v>0</v>
      </c>
      <c r="FP12" s="781"/>
      <c r="FQ12" s="784"/>
      <c r="FR12" s="781"/>
      <c r="FS12" s="9"/>
      <c r="FT12" s="757"/>
      <c r="FU12" s="741"/>
      <c r="FV12" s="741"/>
      <c r="FW12" s="741"/>
      <c r="FX12" s="741"/>
      <c r="FY12" s="746"/>
      <c r="FZ12" s="741"/>
      <c r="GA12" s="741"/>
      <c r="GB12" s="741"/>
      <c r="GC12" s="749"/>
      <c r="GD12" s="739"/>
      <c r="GG12" s="775"/>
      <c r="GH12" s="778"/>
      <c r="GI12" s="471">
        <f>IF(SUM(GS16:GS49)&lt;&gt;0,1,0)</f>
        <v>0</v>
      </c>
      <c r="GJ12" s="781"/>
      <c r="GK12" s="784"/>
      <c r="GL12" s="781"/>
      <c r="GM12" s="9"/>
      <c r="GN12" s="757"/>
      <c r="GO12" s="741"/>
      <c r="GP12" s="741"/>
      <c r="GQ12" s="741"/>
      <c r="GR12" s="741"/>
      <c r="GS12" s="746"/>
      <c r="GT12" s="741"/>
      <c r="GU12" s="741"/>
      <c r="GV12" s="741"/>
      <c r="GW12" s="749"/>
      <c r="GX12" s="739"/>
      <c r="HA12" s="775"/>
      <c r="HB12" s="778"/>
      <c r="HC12" s="471">
        <f>IF(SUM(HM16:HM49)&lt;&gt;0,1,0)</f>
        <v>0</v>
      </c>
      <c r="HD12" s="781"/>
      <c r="HE12" s="784"/>
      <c r="HF12" s="781"/>
      <c r="HG12" s="9"/>
      <c r="HH12" s="757"/>
      <c r="HI12" s="741"/>
      <c r="HJ12" s="741"/>
      <c r="HK12" s="741"/>
      <c r="HL12" s="741"/>
      <c r="HM12" s="746"/>
      <c r="HN12" s="741"/>
      <c r="HO12" s="741"/>
      <c r="HP12" s="741"/>
      <c r="HQ12" s="749"/>
      <c r="HR12" s="739"/>
    </row>
    <row r="13" spans="2:227" s="7" customFormat="1" ht="28.5" customHeight="1" x14ac:dyDescent="0.3">
      <c r="B13" s="66"/>
      <c r="C13" s="67"/>
      <c r="D13" s="191"/>
      <c r="E13" s="192" t="s">
        <v>27</v>
      </c>
      <c r="F13" s="540">
        <f>IF(M14&gt;5000000,5000000,M14)</f>
        <v>0</v>
      </c>
      <c r="G13" s="68"/>
      <c r="H13" s="732"/>
      <c r="I13" s="733"/>
      <c r="J13" s="734"/>
      <c r="K13" s="751"/>
      <c r="L13" s="754"/>
      <c r="M13" s="171">
        <f>IF((D13=0),IF(N50&gt;0,1,0),0)</f>
        <v>0</v>
      </c>
      <c r="N13" s="727"/>
      <c r="O13" s="9"/>
      <c r="P13" s="757"/>
      <c r="Q13" s="741"/>
      <c r="R13" s="741"/>
      <c r="S13" s="741"/>
      <c r="T13" s="741"/>
      <c r="U13" s="746"/>
      <c r="V13" s="741"/>
      <c r="W13" s="741"/>
      <c r="X13" s="741"/>
      <c r="Y13" s="749"/>
      <c r="Z13" s="739"/>
      <c r="AC13" s="775"/>
      <c r="AD13" s="778"/>
      <c r="AE13" s="471">
        <f>IF(($D$13=0),IF(AF50&gt;0,1,0),0)</f>
        <v>0</v>
      </c>
      <c r="AF13" s="781"/>
      <c r="AG13" s="784"/>
      <c r="AH13" s="781"/>
      <c r="AI13" s="9"/>
      <c r="AJ13" s="757"/>
      <c r="AK13" s="741"/>
      <c r="AL13" s="741"/>
      <c r="AM13" s="741"/>
      <c r="AN13" s="741"/>
      <c r="AO13" s="746"/>
      <c r="AP13" s="741"/>
      <c r="AQ13" s="741"/>
      <c r="AR13" s="741"/>
      <c r="AS13" s="749"/>
      <c r="AT13" s="739"/>
      <c r="AW13" s="775"/>
      <c r="AX13" s="778"/>
      <c r="AY13" s="471">
        <f>IF(($D$13=0),IF(AZ50&gt;0,1,0),0)</f>
        <v>0</v>
      </c>
      <c r="AZ13" s="781"/>
      <c r="BA13" s="784"/>
      <c r="BB13" s="781"/>
      <c r="BC13" s="9"/>
      <c r="BD13" s="757"/>
      <c r="BE13" s="741"/>
      <c r="BF13" s="741"/>
      <c r="BG13" s="741"/>
      <c r="BH13" s="741"/>
      <c r="BI13" s="746"/>
      <c r="BJ13" s="741"/>
      <c r="BK13" s="741"/>
      <c r="BL13" s="741"/>
      <c r="BM13" s="749"/>
      <c r="BN13" s="739"/>
      <c r="BQ13" s="775"/>
      <c r="BR13" s="778"/>
      <c r="BS13" s="471">
        <f>IF(($D$13=0),IF(BT50&gt;0,1,0),0)</f>
        <v>0</v>
      </c>
      <c r="BT13" s="781"/>
      <c r="BU13" s="784"/>
      <c r="BV13" s="781"/>
      <c r="BW13" s="9"/>
      <c r="BX13" s="757"/>
      <c r="BY13" s="741"/>
      <c r="BZ13" s="741"/>
      <c r="CA13" s="741"/>
      <c r="CB13" s="741"/>
      <c r="CC13" s="746"/>
      <c r="CD13" s="741"/>
      <c r="CE13" s="741"/>
      <c r="CF13" s="741"/>
      <c r="CG13" s="749"/>
      <c r="CH13" s="739"/>
      <c r="CK13" s="775"/>
      <c r="CL13" s="778"/>
      <c r="CM13" s="471">
        <f>IF(($D$13=0),IF(CN50&gt;0,1,0),0)</f>
        <v>0</v>
      </c>
      <c r="CN13" s="781"/>
      <c r="CO13" s="784"/>
      <c r="CP13" s="781"/>
      <c r="CQ13" s="9"/>
      <c r="CR13" s="757"/>
      <c r="CS13" s="741"/>
      <c r="CT13" s="741"/>
      <c r="CU13" s="741"/>
      <c r="CV13" s="741"/>
      <c r="CW13" s="746"/>
      <c r="CX13" s="741"/>
      <c r="CY13" s="741"/>
      <c r="CZ13" s="741"/>
      <c r="DA13" s="749"/>
      <c r="DB13" s="739"/>
      <c r="DE13" s="775"/>
      <c r="DF13" s="778"/>
      <c r="DG13" s="471">
        <f>IF(($D$13=0),IF(DH50&gt;0,1,0),0)</f>
        <v>0</v>
      </c>
      <c r="DH13" s="781"/>
      <c r="DI13" s="784"/>
      <c r="DJ13" s="781"/>
      <c r="DK13" s="9"/>
      <c r="DL13" s="757"/>
      <c r="DM13" s="741"/>
      <c r="DN13" s="741"/>
      <c r="DO13" s="741"/>
      <c r="DP13" s="741"/>
      <c r="DQ13" s="746"/>
      <c r="DR13" s="741"/>
      <c r="DS13" s="741"/>
      <c r="DT13" s="741"/>
      <c r="DU13" s="749"/>
      <c r="DV13" s="739"/>
      <c r="DY13" s="775"/>
      <c r="DZ13" s="778"/>
      <c r="EA13" s="471">
        <f>IF(($D$13=0),IF(EB50&gt;0,1,0),0)</f>
        <v>0</v>
      </c>
      <c r="EB13" s="781"/>
      <c r="EC13" s="784"/>
      <c r="ED13" s="781"/>
      <c r="EE13" s="9"/>
      <c r="EF13" s="757"/>
      <c r="EG13" s="741"/>
      <c r="EH13" s="741"/>
      <c r="EI13" s="741"/>
      <c r="EJ13" s="741"/>
      <c r="EK13" s="746"/>
      <c r="EL13" s="741"/>
      <c r="EM13" s="741"/>
      <c r="EN13" s="741"/>
      <c r="EO13" s="749"/>
      <c r="EP13" s="739"/>
      <c r="ES13" s="775"/>
      <c r="ET13" s="778"/>
      <c r="EU13" s="471">
        <f>IF(($D$13=0),IF(EV50&gt;0,1,0),0)</f>
        <v>0</v>
      </c>
      <c r="EV13" s="781"/>
      <c r="EW13" s="784"/>
      <c r="EX13" s="781"/>
      <c r="EY13" s="9"/>
      <c r="EZ13" s="757"/>
      <c r="FA13" s="741"/>
      <c r="FB13" s="741"/>
      <c r="FC13" s="741"/>
      <c r="FD13" s="741"/>
      <c r="FE13" s="746"/>
      <c r="FF13" s="741"/>
      <c r="FG13" s="741"/>
      <c r="FH13" s="741"/>
      <c r="FI13" s="749"/>
      <c r="FJ13" s="739"/>
      <c r="FM13" s="775"/>
      <c r="FN13" s="778"/>
      <c r="FO13" s="471">
        <f>IF(($D$13=0),IF(FP50&gt;0,1,0),0)</f>
        <v>0</v>
      </c>
      <c r="FP13" s="781"/>
      <c r="FQ13" s="784"/>
      <c r="FR13" s="781"/>
      <c r="FS13" s="9"/>
      <c r="FT13" s="757"/>
      <c r="FU13" s="741"/>
      <c r="FV13" s="741"/>
      <c r="FW13" s="741"/>
      <c r="FX13" s="741"/>
      <c r="FY13" s="746"/>
      <c r="FZ13" s="741"/>
      <c r="GA13" s="741"/>
      <c r="GB13" s="741"/>
      <c r="GC13" s="749"/>
      <c r="GD13" s="739"/>
      <c r="GG13" s="775"/>
      <c r="GH13" s="778"/>
      <c r="GI13" s="471">
        <f>IF(($D$13=0),IF(GJ50&gt;0,1,0),0)</f>
        <v>0</v>
      </c>
      <c r="GJ13" s="781"/>
      <c r="GK13" s="784"/>
      <c r="GL13" s="781"/>
      <c r="GM13" s="9"/>
      <c r="GN13" s="757"/>
      <c r="GO13" s="741"/>
      <c r="GP13" s="741"/>
      <c r="GQ13" s="741"/>
      <c r="GR13" s="741"/>
      <c r="GS13" s="746"/>
      <c r="GT13" s="741"/>
      <c r="GU13" s="741"/>
      <c r="GV13" s="741"/>
      <c r="GW13" s="749"/>
      <c r="GX13" s="739"/>
      <c r="HA13" s="775"/>
      <c r="HB13" s="778"/>
      <c r="HC13" s="471">
        <f>IF(($D$13=0),IF(HD50&gt;0,1,0),0)</f>
        <v>0</v>
      </c>
      <c r="HD13" s="781"/>
      <c r="HE13" s="784"/>
      <c r="HF13" s="781"/>
      <c r="HG13" s="9"/>
      <c r="HH13" s="757"/>
      <c r="HI13" s="741"/>
      <c r="HJ13" s="741"/>
      <c r="HK13" s="741"/>
      <c r="HL13" s="741"/>
      <c r="HM13" s="746"/>
      <c r="HN13" s="741"/>
      <c r="HO13" s="741"/>
      <c r="HP13" s="741"/>
      <c r="HQ13" s="749"/>
      <c r="HR13" s="739"/>
    </row>
    <row r="14" spans="2:227" s="1" customFormat="1" ht="18" customHeight="1" thickBot="1" x14ac:dyDescent="0.3">
      <c r="B14" s="66"/>
      <c r="C14" s="11"/>
      <c r="D14" s="11"/>
      <c r="E14" s="68"/>
      <c r="F14" s="68"/>
      <c r="G14" s="68"/>
      <c r="H14" s="735"/>
      <c r="I14" s="736"/>
      <c r="J14" s="737"/>
      <c r="K14" s="752"/>
      <c r="L14" s="755"/>
      <c r="M14" s="168">
        <f>IF(D13&gt;0,M10+D13*M11,0)</f>
        <v>0</v>
      </c>
      <c r="N14" s="728"/>
      <c r="O14" s="10"/>
      <c r="P14" s="747" t="s">
        <v>9</v>
      </c>
      <c r="Q14" s="743"/>
      <c r="R14" s="743"/>
      <c r="S14" s="743"/>
      <c r="T14" s="743"/>
      <c r="U14" s="742" t="s">
        <v>8</v>
      </c>
      <c r="V14" s="743"/>
      <c r="W14" s="743"/>
      <c r="X14" s="743"/>
      <c r="Y14" s="744"/>
      <c r="Z14" s="70" t="s">
        <v>1</v>
      </c>
      <c r="AC14" s="776"/>
      <c r="AD14" s="779"/>
      <c r="AE14" s="472">
        <f>IF($D$13&gt;0,AE10+$D$13*AE11,0)</f>
        <v>0</v>
      </c>
      <c r="AF14" s="782"/>
      <c r="AG14" s="785"/>
      <c r="AH14" s="782"/>
      <c r="AI14" s="10"/>
      <c r="AJ14" s="747" t="s">
        <v>9</v>
      </c>
      <c r="AK14" s="743"/>
      <c r="AL14" s="743"/>
      <c r="AM14" s="743"/>
      <c r="AN14" s="743"/>
      <c r="AO14" s="742" t="s">
        <v>8</v>
      </c>
      <c r="AP14" s="743"/>
      <c r="AQ14" s="743"/>
      <c r="AR14" s="743"/>
      <c r="AS14" s="744"/>
      <c r="AT14" s="70" t="s">
        <v>1</v>
      </c>
      <c r="AW14" s="776"/>
      <c r="AX14" s="779"/>
      <c r="AY14" s="472">
        <f>IF($D$13&gt;0,AY10+$D$13*AY11,0)</f>
        <v>0</v>
      </c>
      <c r="AZ14" s="782"/>
      <c r="BA14" s="785"/>
      <c r="BB14" s="782"/>
      <c r="BC14" s="10"/>
      <c r="BD14" s="747" t="s">
        <v>9</v>
      </c>
      <c r="BE14" s="743"/>
      <c r="BF14" s="743"/>
      <c r="BG14" s="743"/>
      <c r="BH14" s="743"/>
      <c r="BI14" s="742" t="s">
        <v>8</v>
      </c>
      <c r="BJ14" s="743"/>
      <c r="BK14" s="743"/>
      <c r="BL14" s="743"/>
      <c r="BM14" s="744"/>
      <c r="BN14" s="70" t="s">
        <v>1</v>
      </c>
      <c r="BQ14" s="776"/>
      <c r="BR14" s="779"/>
      <c r="BS14" s="472">
        <f>IF($D$13&gt;0,BS10+$D$13*BS11,0)</f>
        <v>0</v>
      </c>
      <c r="BT14" s="782"/>
      <c r="BU14" s="785"/>
      <c r="BV14" s="782"/>
      <c r="BW14" s="10"/>
      <c r="BX14" s="747" t="s">
        <v>9</v>
      </c>
      <c r="BY14" s="743"/>
      <c r="BZ14" s="743"/>
      <c r="CA14" s="743"/>
      <c r="CB14" s="743"/>
      <c r="CC14" s="742" t="s">
        <v>8</v>
      </c>
      <c r="CD14" s="743"/>
      <c r="CE14" s="743"/>
      <c r="CF14" s="743"/>
      <c r="CG14" s="744"/>
      <c r="CH14" s="70" t="s">
        <v>1</v>
      </c>
      <c r="CK14" s="776"/>
      <c r="CL14" s="779"/>
      <c r="CM14" s="472">
        <f>IF($D$13&gt;0,CM10+$D$13*CM11,0)</f>
        <v>0</v>
      </c>
      <c r="CN14" s="782"/>
      <c r="CO14" s="785"/>
      <c r="CP14" s="782"/>
      <c r="CQ14" s="10"/>
      <c r="CR14" s="747" t="s">
        <v>9</v>
      </c>
      <c r="CS14" s="743"/>
      <c r="CT14" s="743"/>
      <c r="CU14" s="743"/>
      <c r="CV14" s="743"/>
      <c r="CW14" s="742" t="s">
        <v>8</v>
      </c>
      <c r="CX14" s="743"/>
      <c r="CY14" s="743"/>
      <c r="CZ14" s="743"/>
      <c r="DA14" s="744"/>
      <c r="DB14" s="70" t="s">
        <v>1</v>
      </c>
      <c r="DE14" s="776"/>
      <c r="DF14" s="779"/>
      <c r="DG14" s="472">
        <f>IF($D$13&gt;0,DG10+$D$13*DG11,0)</f>
        <v>0</v>
      </c>
      <c r="DH14" s="782"/>
      <c r="DI14" s="785"/>
      <c r="DJ14" s="782"/>
      <c r="DK14" s="10"/>
      <c r="DL14" s="747" t="s">
        <v>9</v>
      </c>
      <c r="DM14" s="743"/>
      <c r="DN14" s="743"/>
      <c r="DO14" s="743"/>
      <c r="DP14" s="743"/>
      <c r="DQ14" s="742" t="s">
        <v>8</v>
      </c>
      <c r="DR14" s="743"/>
      <c r="DS14" s="743"/>
      <c r="DT14" s="743"/>
      <c r="DU14" s="744"/>
      <c r="DV14" s="70" t="s">
        <v>1</v>
      </c>
      <c r="DY14" s="776"/>
      <c r="DZ14" s="779"/>
      <c r="EA14" s="472">
        <f>IF($D$13&gt;0,EA10+$D$13*EA11,0)</f>
        <v>0</v>
      </c>
      <c r="EB14" s="782"/>
      <c r="EC14" s="785"/>
      <c r="ED14" s="782"/>
      <c r="EE14" s="10"/>
      <c r="EF14" s="747" t="s">
        <v>9</v>
      </c>
      <c r="EG14" s="743"/>
      <c r="EH14" s="743"/>
      <c r="EI14" s="743"/>
      <c r="EJ14" s="743"/>
      <c r="EK14" s="742" t="s">
        <v>8</v>
      </c>
      <c r="EL14" s="743"/>
      <c r="EM14" s="743"/>
      <c r="EN14" s="743"/>
      <c r="EO14" s="744"/>
      <c r="EP14" s="70" t="s">
        <v>1</v>
      </c>
      <c r="ES14" s="776"/>
      <c r="ET14" s="779"/>
      <c r="EU14" s="472">
        <f>IF($D$13&gt;0,EU10+$D$13*EU11,0)</f>
        <v>0</v>
      </c>
      <c r="EV14" s="782"/>
      <c r="EW14" s="785"/>
      <c r="EX14" s="782"/>
      <c r="EY14" s="10"/>
      <c r="EZ14" s="747" t="s">
        <v>9</v>
      </c>
      <c r="FA14" s="743"/>
      <c r="FB14" s="743"/>
      <c r="FC14" s="743"/>
      <c r="FD14" s="743"/>
      <c r="FE14" s="742" t="s">
        <v>8</v>
      </c>
      <c r="FF14" s="743"/>
      <c r="FG14" s="743"/>
      <c r="FH14" s="743"/>
      <c r="FI14" s="744"/>
      <c r="FJ14" s="70" t="s">
        <v>1</v>
      </c>
      <c r="FM14" s="776"/>
      <c r="FN14" s="779"/>
      <c r="FO14" s="472">
        <f>IF($D$13&gt;0,FO10+$D$13*FO11,0)</f>
        <v>0</v>
      </c>
      <c r="FP14" s="782"/>
      <c r="FQ14" s="785"/>
      <c r="FR14" s="782"/>
      <c r="FS14" s="10"/>
      <c r="FT14" s="747" t="s">
        <v>9</v>
      </c>
      <c r="FU14" s="743"/>
      <c r="FV14" s="743"/>
      <c r="FW14" s="743"/>
      <c r="FX14" s="743"/>
      <c r="FY14" s="742" t="s">
        <v>8</v>
      </c>
      <c r="FZ14" s="743"/>
      <c r="GA14" s="743"/>
      <c r="GB14" s="743"/>
      <c r="GC14" s="744"/>
      <c r="GD14" s="70" t="s">
        <v>1</v>
      </c>
      <c r="GG14" s="776"/>
      <c r="GH14" s="779"/>
      <c r="GI14" s="472">
        <f>IF($D$13&gt;0,GI10+$D$13*GI11,0)</f>
        <v>0</v>
      </c>
      <c r="GJ14" s="782"/>
      <c r="GK14" s="785"/>
      <c r="GL14" s="782"/>
      <c r="GM14" s="10"/>
      <c r="GN14" s="747" t="s">
        <v>9</v>
      </c>
      <c r="GO14" s="743"/>
      <c r="GP14" s="743"/>
      <c r="GQ14" s="743"/>
      <c r="GR14" s="743"/>
      <c r="GS14" s="742" t="s">
        <v>8</v>
      </c>
      <c r="GT14" s="743"/>
      <c r="GU14" s="743"/>
      <c r="GV14" s="743"/>
      <c r="GW14" s="744"/>
      <c r="GX14" s="70" t="s">
        <v>1</v>
      </c>
      <c r="HA14" s="776"/>
      <c r="HB14" s="779"/>
      <c r="HC14" s="472">
        <f>IF($D$13&gt;0,HC10+$D$13*HC11,0)</f>
        <v>0</v>
      </c>
      <c r="HD14" s="782"/>
      <c r="HE14" s="785"/>
      <c r="HF14" s="782"/>
      <c r="HG14" s="10"/>
      <c r="HH14" s="747" t="s">
        <v>9</v>
      </c>
      <c r="HI14" s="743"/>
      <c r="HJ14" s="743"/>
      <c r="HK14" s="743"/>
      <c r="HL14" s="743"/>
      <c r="HM14" s="742" t="s">
        <v>8</v>
      </c>
      <c r="HN14" s="743"/>
      <c r="HO14" s="743"/>
      <c r="HP14" s="743"/>
      <c r="HQ14" s="744"/>
      <c r="HR14" s="70" t="s">
        <v>1</v>
      </c>
    </row>
    <row r="15" spans="2:227" s="1" customFormat="1" ht="18" thickBot="1" x14ac:dyDescent="0.3">
      <c r="B15" s="722" t="s">
        <v>45</v>
      </c>
      <c r="C15" s="723"/>
      <c r="D15" s="724"/>
      <c r="E15" s="724"/>
      <c r="F15" s="724"/>
      <c r="G15" s="724"/>
      <c r="H15" s="725" t="str">
        <f>H50</f>
        <v xml:space="preserve"> možno ještě rozdělit</v>
      </c>
      <c r="I15" s="725"/>
      <c r="J15" s="725"/>
      <c r="K15" s="142">
        <f>K50</f>
        <v>0</v>
      </c>
      <c r="L15" s="142"/>
      <c r="M15" s="48">
        <f>M50</f>
        <v>0</v>
      </c>
      <c r="N15" s="49">
        <f>N50</f>
        <v>0</v>
      </c>
      <c r="O15" s="10"/>
      <c r="P15" s="105">
        <v>54000</v>
      </c>
      <c r="Q15" s="106">
        <v>50501</v>
      </c>
      <c r="R15" s="106">
        <v>52602</v>
      </c>
      <c r="S15" s="106">
        <v>52106</v>
      </c>
      <c r="T15" s="125">
        <v>51212</v>
      </c>
      <c r="U15" s="107">
        <v>51010</v>
      </c>
      <c r="V15" s="108">
        <v>51610</v>
      </c>
      <c r="W15" s="108">
        <v>51710</v>
      </c>
      <c r="X15" s="108">
        <v>51510</v>
      </c>
      <c r="Y15" s="109">
        <v>52510</v>
      </c>
      <c r="Z15" s="110">
        <v>60000</v>
      </c>
      <c r="AC15" s="788">
        <f>AC50</f>
        <v>0</v>
      </c>
      <c r="AD15" s="789"/>
      <c r="AE15" s="482">
        <f>AE50</f>
        <v>0</v>
      </c>
      <c r="AF15" s="465">
        <f>AF50</f>
        <v>0</v>
      </c>
      <c r="AG15" s="427"/>
      <c r="AH15" s="481"/>
      <c r="AI15" s="10"/>
      <c r="AJ15" s="105">
        <v>54000</v>
      </c>
      <c r="AK15" s="106">
        <v>50501</v>
      </c>
      <c r="AL15" s="106">
        <v>52602</v>
      </c>
      <c r="AM15" s="106">
        <v>52106</v>
      </c>
      <c r="AN15" s="125">
        <v>51212</v>
      </c>
      <c r="AO15" s="107">
        <v>51010</v>
      </c>
      <c r="AP15" s="108">
        <v>51610</v>
      </c>
      <c r="AQ15" s="108">
        <v>51710</v>
      </c>
      <c r="AR15" s="108">
        <v>51510</v>
      </c>
      <c r="AS15" s="109">
        <v>52510</v>
      </c>
      <c r="AT15" s="110">
        <v>60000</v>
      </c>
      <c r="AW15" s="788">
        <f>AW50</f>
        <v>0</v>
      </c>
      <c r="AX15" s="789"/>
      <c r="AY15" s="482">
        <f>AY50</f>
        <v>0</v>
      </c>
      <c r="AZ15" s="465">
        <f>AZ50</f>
        <v>0</v>
      </c>
      <c r="BA15" s="427"/>
      <c r="BB15" s="481"/>
      <c r="BC15" s="10"/>
      <c r="BD15" s="105">
        <v>54000</v>
      </c>
      <c r="BE15" s="106">
        <v>50501</v>
      </c>
      <c r="BF15" s="106">
        <v>52602</v>
      </c>
      <c r="BG15" s="106">
        <v>52106</v>
      </c>
      <c r="BH15" s="125">
        <v>51212</v>
      </c>
      <c r="BI15" s="107">
        <v>51010</v>
      </c>
      <c r="BJ15" s="108">
        <v>51610</v>
      </c>
      <c r="BK15" s="108">
        <v>51710</v>
      </c>
      <c r="BL15" s="108">
        <v>51510</v>
      </c>
      <c r="BM15" s="109">
        <v>52510</v>
      </c>
      <c r="BN15" s="110">
        <v>60000</v>
      </c>
      <c r="BQ15" s="788">
        <f>BQ50</f>
        <v>0</v>
      </c>
      <c r="BR15" s="789"/>
      <c r="BS15" s="482">
        <f>BS50</f>
        <v>0</v>
      </c>
      <c r="BT15" s="465">
        <f>BT50</f>
        <v>0</v>
      </c>
      <c r="BU15" s="427"/>
      <c r="BV15" s="481"/>
      <c r="BW15" s="10"/>
      <c r="BX15" s="105">
        <v>54000</v>
      </c>
      <c r="BY15" s="106">
        <v>50501</v>
      </c>
      <c r="BZ15" s="106">
        <v>52602</v>
      </c>
      <c r="CA15" s="106">
        <v>52106</v>
      </c>
      <c r="CB15" s="125">
        <v>51212</v>
      </c>
      <c r="CC15" s="107">
        <v>51010</v>
      </c>
      <c r="CD15" s="108">
        <v>51610</v>
      </c>
      <c r="CE15" s="108">
        <v>51710</v>
      </c>
      <c r="CF15" s="108">
        <v>51510</v>
      </c>
      <c r="CG15" s="109">
        <v>52510</v>
      </c>
      <c r="CH15" s="110">
        <v>60000</v>
      </c>
      <c r="CK15" s="788">
        <f>CK50</f>
        <v>0</v>
      </c>
      <c r="CL15" s="789"/>
      <c r="CM15" s="482">
        <f>CM50</f>
        <v>0</v>
      </c>
      <c r="CN15" s="465">
        <f>CN50</f>
        <v>0</v>
      </c>
      <c r="CO15" s="427"/>
      <c r="CP15" s="481"/>
      <c r="CQ15" s="10"/>
      <c r="CR15" s="105">
        <v>54000</v>
      </c>
      <c r="CS15" s="106">
        <v>50501</v>
      </c>
      <c r="CT15" s="106">
        <v>52602</v>
      </c>
      <c r="CU15" s="106">
        <v>52106</v>
      </c>
      <c r="CV15" s="125">
        <v>51212</v>
      </c>
      <c r="CW15" s="107">
        <v>51010</v>
      </c>
      <c r="CX15" s="108">
        <v>51610</v>
      </c>
      <c r="CY15" s="108">
        <v>51710</v>
      </c>
      <c r="CZ15" s="108">
        <v>51510</v>
      </c>
      <c r="DA15" s="109">
        <v>52510</v>
      </c>
      <c r="DB15" s="110">
        <v>60000</v>
      </c>
      <c r="DE15" s="788">
        <f>DE50</f>
        <v>0</v>
      </c>
      <c r="DF15" s="789"/>
      <c r="DG15" s="482">
        <f>DG50</f>
        <v>0</v>
      </c>
      <c r="DH15" s="465">
        <f>DH50</f>
        <v>0</v>
      </c>
      <c r="DI15" s="427"/>
      <c r="DJ15" s="481"/>
      <c r="DK15" s="10"/>
      <c r="DL15" s="105">
        <v>54000</v>
      </c>
      <c r="DM15" s="106">
        <v>50501</v>
      </c>
      <c r="DN15" s="106">
        <v>52602</v>
      </c>
      <c r="DO15" s="106">
        <v>52106</v>
      </c>
      <c r="DP15" s="125">
        <v>51212</v>
      </c>
      <c r="DQ15" s="107">
        <v>51010</v>
      </c>
      <c r="DR15" s="108">
        <v>51610</v>
      </c>
      <c r="DS15" s="108">
        <v>51710</v>
      </c>
      <c r="DT15" s="108">
        <v>51510</v>
      </c>
      <c r="DU15" s="109">
        <v>52510</v>
      </c>
      <c r="DV15" s="110">
        <v>60000</v>
      </c>
      <c r="DY15" s="788">
        <f>DY50</f>
        <v>0</v>
      </c>
      <c r="DZ15" s="789"/>
      <c r="EA15" s="482">
        <f>EA50</f>
        <v>0</v>
      </c>
      <c r="EB15" s="465">
        <f>EB50</f>
        <v>0</v>
      </c>
      <c r="EC15" s="427"/>
      <c r="ED15" s="481"/>
      <c r="EE15" s="10"/>
      <c r="EF15" s="105">
        <v>54000</v>
      </c>
      <c r="EG15" s="106">
        <v>50501</v>
      </c>
      <c r="EH15" s="106">
        <v>52602</v>
      </c>
      <c r="EI15" s="106">
        <v>52106</v>
      </c>
      <c r="EJ15" s="125">
        <v>51212</v>
      </c>
      <c r="EK15" s="107">
        <v>51010</v>
      </c>
      <c r="EL15" s="108">
        <v>51610</v>
      </c>
      <c r="EM15" s="108">
        <v>51710</v>
      </c>
      <c r="EN15" s="108">
        <v>51510</v>
      </c>
      <c r="EO15" s="109">
        <v>52510</v>
      </c>
      <c r="EP15" s="110">
        <v>60000</v>
      </c>
      <c r="ES15" s="788">
        <f>ES50</f>
        <v>0</v>
      </c>
      <c r="ET15" s="789"/>
      <c r="EU15" s="482">
        <f>EU50</f>
        <v>0</v>
      </c>
      <c r="EV15" s="465">
        <f>EV50</f>
        <v>0</v>
      </c>
      <c r="EW15" s="427"/>
      <c r="EX15" s="481"/>
      <c r="EY15" s="10"/>
      <c r="EZ15" s="105">
        <v>54000</v>
      </c>
      <c r="FA15" s="106">
        <v>50501</v>
      </c>
      <c r="FB15" s="106">
        <v>52602</v>
      </c>
      <c r="FC15" s="106">
        <v>52106</v>
      </c>
      <c r="FD15" s="125">
        <v>51212</v>
      </c>
      <c r="FE15" s="107">
        <v>51010</v>
      </c>
      <c r="FF15" s="108">
        <v>51610</v>
      </c>
      <c r="FG15" s="108">
        <v>51710</v>
      </c>
      <c r="FH15" s="108">
        <v>51510</v>
      </c>
      <c r="FI15" s="109">
        <v>52510</v>
      </c>
      <c r="FJ15" s="110">
        <v>60000</v>
      </c>
      <c r="FM15" s="788">
        <f>FM50</f>
        <v>0</v>
      </c>
      <c r="FN15" s="789"/>
      <c r="FO15" s="482">
        <f>FO50</f>
        <v>0</v>
      </c>
      <c r="FP15" s="465">
        <f>FP50</f>
        <v>0</v>
      </c>
      <c r="FQ15" s="427"/>
      <c r="FR15" s="481"/>
      <c r="FS15" s="10"/>
      <c r="FT15" s="105">
        <v>54000</v>
      </c>
      <c r="FU15" s="106">
        <v>50501</v>
      </c>
      <c r="FV15" s="106">
        <v>52602</v>
      </c>
      <c r="FW15" s="106">
        <v>52106</v>
      </c>
      <c r="FX15" s="125">
        <v>51212</v>
      </c>
      <c r="FY15" s="107">
        <v>51010</v>
      </c>
      <c r="FZ15" s="108">
        <v>51610</v>
      </c>
      <c r="GA15" s="108">
        <v>51710</v>
      </c>
      <c r="GB15" s="108">
        <v>51510</v>
      </c>
      <c r="GC15" s="109">
        <v>52510</v>
      </c>
      <c r="GD15" s="110">
        <v>60000</v>
      </c>
      <c r="GG15" s="788">
        <f>GG50</f>
        <v>0</v>
      </c>
      <c r="GH15" s="789"/>
      <c r="GI15" s="482">
        <f>GI50</f>
        <v>0</v>
      </c>
      <c r="GJ15" s="465">
        <f>GJ50</f>
        <v>0</v>
      </c>
      <c r="GK15" s="427"/>
      <c r="GL15" s="481"/>
      <c r="GM15" s="10"/>
      <c r="GN15" s="105">
        <v>54000</v>
      </c>
      <c r="GO15" s="106">
        <v>50501</v>
      </c>
      <c r="GP15" s="106">
        <v>52602</v>
      </c>
      <c r="GQ15" s="106">
        <v>52106</v>
      </c>
      <c r="GR15" s="125">
        <v>51212</v>
      </c>
      <c r="GS15" s="107">
        <v>51010</v>
      </c>
      <c r="GT15" s="108">
        <v>51610</v>
      </c>
      <c r="GU15" s="108">
        <v>51710</v>
      </c>
      <c r="GV15" s="108">
        <v>51510</v>
      </c>
      <c r="GW15" s="109">
        <v>52510</v>
      </c>
      <c r="GX15" s="110">
        <v>60000</v>
      </c>
      <c r="HA15" s="788">
        <f>HA50</f>
        <v>0</v>
      </c>
      <c r="HB15" s="789"/>
      <c r="HC15" s="482">
        <f>HC50</f>
        <v>0</v>
      </c>
      <c r="HD15" s="465">
        <f>HD50</f>
        <v>0</v>
      </c>
      <c r="HE15" s="427"/>
      <c r="HF15" s="481"/>
      <c r="HG15" s="10"/>
      <c r="HH15" s="105">
        <v>54000</v>
      </c>
      <c r="HI15" s="106">
        <v>50501</v>
      </c>
      <c r="HJ15" s="106">
        <v>52602</v>
      </c>
      <c r="HK15" s="106">
        <v>52106</v>
      </c>
      <c r="HL15" s="125">
        <v>51212</v>
      </c>
      <c r="HM15" s="107">
        <v>51010</v>
      </c>
      <c r="HN15" s="108">
        <v>51610</v>
      </c>
      <c r="HO15" s="108">
        <v>51710</v>
      </c>
      <c r="HP15" s="108">
        <v>51510</v>
      </c>
      <c r="HQ15" s="109">
        <v>52510</v>
      </c>
      <c r="HR15" s="110">
        <v>60000</v>
      </c>
    </row>
    <row r="16" spans="2:227" s="1" customFormat="1" ht="30" customHeight="1" x14ac:dyDescent="0.25">
      <c r="B16" s="94" t="s">
        <v>649</v>
      </c>
      <c r="C16" s="248">
        <v>3</v>
      </c>
      <c r="D16" s="761" t="s">
        <v>63</v>
      </c>
      <c r="E16" s="761"/>
      <c r="F16" s="761"/>
      <c r="G16" s="762"/>
      <c r="H16" s="764" t="s">
        <v>64</v>
      </c>
      <c r="I16" s="761"/>
      <c r="J16" s="765"/>
      <c r="K16" s="95">
        <v>4299</v>
      </c>
      <c r="L16" s="193">
        <v>0</v>
      </c>
      <c r="M16" s="148">
        <f>IF($E$13="Ano",0,L16)</f>
        <v>0</v>
      </c>
      <c r="N16" s="91">
        <f>K16*M16</f>
        <v>0</v>
      </c>
      <c r="O16" s="9"/>
      <c r="P16" s="71"/>
      <c r="Q16" s="260">
        <f>M16*1/120</f>
        <v>0</v>
      </c>
      <c r="R16" s="72"/>
      <c r="S16" s="73"/>
      <c r="T16" s="126"/>
      <c r="U16" s="74">
        <f>IF($M16&lt;&gt;0,"X",0)</f>
        <v>0</v>
      </c>
      <c r="V16" s="73">
        <f>IF($M16&lt;&gt;0,"XXX",0)</f>
        <v>0</v>
      </c>
      <c r="W16" s="73">
        <f>IF($M16&lt;&gt;0,"XXX",0)</f>
        <v>0</v>
      </c>
      <c r="X16" s="73">
        <f>IF($M16&lt;&gt;0,"XXX",0)</f>
        <v>0</v>
      </c>
      <c r="Y16" s="75"/>
      <c r="Z16" s="76"/>
      <c r="AC16" s="466">
        <v>4299</v>
      </c>
      <c r="AD16" s="475">
        <v>0</v>
      </c>
      <c r="AE16" s="150">
        <f>IF($E$13="Ano",0,AD16)</f>
        <v>0</v>
      </c>
      <c r="AF16" s="92">
        <f>AC16*AE16</f>
        <v>0</v>
      </c>
      <c r="AG16" s="473" t="str">
        <f>IF($C16=2,"02.3.62.1",IF($C16=3,"02.3.61.1",IF($C16="1.5","02.3.68.5",)))</f>
        <v>02.3.61.1</v>
      </c>
      <c r="AH16" s="92">
        <f>AF16-N16</f>
        <v>0</v>
      </c>
      <c r="AI16" s="9"/>
      <c r="AJ16" s="71"/>
      <c r="AK16" s="260">
        <f>AE16*1/120</f>
        <v>0</v>
      </c>
      <c r="AL16" s="72"/>
      <c r="AM16" s="73"/>
      <c r="AN16" s="126"/>
      <c r="AO16" s="74">
        <f>IF(AE16&lt;&gt;0,"X",0)</f>
        <v>0</v>
      </c>
      <c r="AP16" s="73">
        <f>IF(AE16&lt;&gt;0,"XXX",0)</f>
        <v>0</v>
      </c>
      <c r="AQ16" s="73">
        <f>IF(AE16&lt;&gt;0,"XXX",0)</f>
        <v>0</v>
      </c>
      <c r="AR16" s="73">
        <f>IF(AE16&lt;&gt;0,"XXX",0)</f>
        <v>0</v>
      </c>
      <c r="AS16" s="75"/>
      <c r="AT16" s="76"/>
      <c r="AW16" s="466">
        <v>4299</v>
      </c>
      <c r="AX16" s="475">
        <v>0</v>
      </c>
      <c r="AY16" s="150">
        <f>IF($E$13="Ano",0,AX16)</f>
        <v>0</v>
      </c>
      <c r="AZ16" s="92">
        <f>AW16*AY16</f>
        <v>0</v>
      </c>
      <c r="BA16" s="473" t="str">
        <f>IF($C16=2,"02.3.62.1",IF($C16=3,"02.3.61.1",IF($C16="1.5","02.3.68.5",)))</f>
        <v>02.3.61.1</v>
      </c>
      <c r="BB16" s="92">
        <f t="shared" ref="BB16:BB43" si="22">AZ16-AF16</f>
        <v>0</v>
      </c>
      <c r="BC16" s="9"/>
      <c r="BD16" s="71"/>
      <c r="BE16" s="260">
        <f>AY16*1/120</f>
        <v>0</v>
      </c>
      <c r="BF16" s="72"/>
      <c r="BG16" s="73"/>
      <c r="BH16" s="126"/>
      <c r="BI16" s="74">
        <f>IF(AY16&lt;&gt;0,"X",0)</f>
        <v>0</v>
      </c>
      <c r="BJ16" s="73">
        <f>IF(AY16&lt;&gt;0,"XXX",0)</f>
        <v>0</v>
      </c>
      <c r="BK16" s="73">
        <f>IF(AY16&lt;&gt;0,"XXX",0)</f>
        <v>0</v>
      </c>
      <c r="BL16" s="73">
        <f>IF(AY16&lt;&gt;0,"XXX",0)</f>
        <v>0</v>
      </c>
      <c r="BM16" s="75"/>
      <c r="BN16" s="76"/>
      <c r="BQ16" s="466">
        <v>4299</v>
      </c>
      <c r="BR16" s="475">
        <v>0</v>
      </c>
      <c r="BS16" s="150">
        <f>IF($E$13="Ano",0,BR16)</f>
        <v>0</v>
      </c>
      <c r="BT16" s="92">
        <f>BQ16*BS16</f>
        <v>0</v>
      </c>
      <c r="BU16" s="473" t="str">
        <f>IF($C16=2,"02.3.62.1",IF($C16=3,"02.3.61.1",IF($C16="1.5","02.3.68.5",)))</f>
        <v>02.3.61.1</v>
      </c>
      <c r="BV16" s="92">
        <f t="shared" ref="BV16:BV43" si="23">BT16-AZ16</f>
        <v>0</v>
      </c>
      <c r="BW16" s="9"/>
      <c r="BX16" s="71"/>
      <c r="BY16" s="260">
        <f>BS16*1/120</f>
        <v>0</v>
      </c>
      <c r="BZ16" s="72"/>
      <c r="CA16" s="73"/>
      <c r="CB16" s="126"/>
      <c r="CC16" s="74">
        <f>IF(BS16&lt;&gt;0,"X",0)</f>
        <v>0</v>
      </c>
      <c r="CD16" s="73">
        <f>IF(BS16&lt;&gt;0,"XXX",0)</f>
        <v>0</v>
      </c>
      <c r="CE16" s="73">
        <f>IF(BS16&lt;&gt;0,"XXX",0)</f>
        <v>0</v>
      </c>
      <c r="CF16" s="73">
        <f>IF(BS16&lt;&gt;0,"XXX",0)</f>
        <v>0</v>
      </c>
      <c r="CG16" s="75"/>
      <c r="CH16" s="76"/>
      <c r="CK16" s="466">
        <v>4299</v>
      </c>
      <c r="CL16" s="475">
        <v>0</v>
      </c>
      <c r="CM16" s="150">
        <f>IF($E$13="Ano",0,CL16)</f>
        <v>0</v>
      </c>
      <c r="CN16" s="92">
        <f>CK16*CM16</f>
        <v>0</v>
      </c>
      <c r="CO16" s="473" t="str">
        <f>IF($C16=2,"02.3.62.1",IF($C16=3,"02.3.61.1",IF($C16="1.5","02.3.68.5",)))</f>
        <v>02.3.61.1</v>
      </c>
      <c r="CP16" s="92">
        <f t="shared" ref="CP16:CP43" si="24">CN16-BT16</f>
        <v>0</v>
      </c>
      <c r="CQ16" s="9"/>
      <c r="CR16" s="71"/>
      <c r="CS16" s="260">
        <f>CM16*1/120</f>
        <v>0</v>
      </c>
      <c r="CT16" s="72"/>
      <c r="CU16" s="73"/>
      <c r="CV16" s="126"/>
      <c r="CW16" s="74">
        <f>IF(CM16&lt;&gt;0,"X",0)</f>
        <v>0</v>
      </c>
      <c r="CX16" s="73">
        <f>IF(CM16&lt;&gt;0,"XXX",0)</f>
        <v>0</v>
      </c>
      <c r="CY16" s="73">
        <f>IF(CM16&lt;&gt;0,"XXX",0)</f>
        <v>0</v>
      </c>
      <c r="CZ16" s="73">
        <f>IF(CM16&lt;&gt;0,"XXX",0)</f>
        <v>0</v>
      </c>
      <c r="DA16" s="75"/>
      <c r="DB16" s="76"/>
      <c r="DE16" s="466">
        <v>4299</v>
      </c>
      <c r="DF16" s="475">
        <v>0</v>
      </c>
      <c r="DG16" s="150">
        <f>IF($E$13="Ano",0,DF16)</f>
        <v>0</v>
      </c>
      <c r="DH16" s="92">
        <f>DE16*DG16</f>
        <v>0</v>
      </c>
      <c r="DI16" s="473" t="str">
        <f>IF($C16=2,"02.3.62.1",IF($C16=3,"02.3.61.1",IF($C16="1.5","02.3.68.5",)))</f>
        <v>02.3.61.1</v>
      </c>
      <c r="DJ16" s="92">
        <f t="shared" ref="DJ16:DJ43" si="25">DH16-CN16</f>
        <v>0</v>
      </c>
      <c r="DK16" s="9"/>
      <c r="DL16" s="71"/>
      <c r="DM16" s="260">
        <f>DG16*1/120</f>
        <v>0</v>
      </c>
      <c r="DN16" s="72"/>
      <c r="DO16" s="73"/>
      <c r="DP16" s="126"/>
      <c r="DQ16" s="74">
        <f>IF(DG16&lt;&gt;0,"X",0)</f>
        <v>0</v>
      </c>
      <c r="DR16" s="73">
        <f>IF(DG16&lt;&gt;0,"XXX",0)</f>
        <v>0</v>
      </c>
      <c r="DS16" s="73">
        <f>IF(DG16&lt;&gt;0,"XXX",0)</f>
        <v>0</v>
      </c>
      <c r="DT16" s="73">
        <f>IF(DG16&lt;&gt;0,"XXX",0)</f>
        <v>0</v>
      </c>
      <c r="DU16" s="75"/>
      <c r="DV16" s="76"/>
      <c r="DY16" s="466">
        <v>4299</v>
      </c>
      <c r="DZ16" s="475">
        <v>0</v>
      </c>
      <c r="EA16" s="150">
        <f>IF($E$13="Ano",0,DZ16)</f>
        <v>0</v>
      </c>
      <c r="EB16" s="92">
        <f>DY16*EA16</f>
        <v>0</v>
      </c>
      <c r="EC16" s="473" t="str">
        <f>IF($C16=2,"02.3.62.1",IF($C16=3,"02.3.61.1",IF($C16="1.5","02.3.68.5",)))</f>
        <v>02.3.61.1</v>
      </c>
      <c r="ED16" s="92">
        <f t="shared" ref="ED16:ED43" si="26">EB16-DH16</f>
        <v>0</v>
      </c>
      <c r="EE16" s="9"/>
      <c r="EF16" s="71"/>
      <c r="EG16" s="260">
        <f>EA16*1/120</f>
        <v>0</v>
      </c>
      <c r="EH16" s="72"/>
      <c r="EI16" s="73"/>
      <c r="EJ16" s="126"/>
      <c r="EK16" s="74">
        <f>IF(EA16&lt;&gt;0,"X",0)</f>
        <v>0</v>
      </c>
      <c r="EL16" s="73">
        <f>IF(EA16&lt;&gt;0,"XXX",0)</f>
        <v>0</v>
      </c>
      <c r="EM16" s="73">
        <f>IF(EA16&lt;&gt;0,"XXX",0)</f>
        <v>0</v>
      </c>
      <c r="EN16" s="73">
        <f>IF(EA16&lt;&gt;0,"XXX",0)</f>
        <v>0</v>
      </c>
      <c r="EO16" s="75"/>
      <c r="EP16" s="76"/>
      <c r="ES16" s="466">
        <v>4299</v>
      </c>
      <c r="ET16" s="475">
        <v>0</v>
      </c>
      <c r="EU16" s="150">
        <f>IF($E$13="Ano",0,ET16)</f>
        <v>0</v>
      </c>
      <c r="EV16" s="92">
        <f>ES16*EU16</f>
        <v>0</v>
      </c>
      <c r="EW16" s="473" t="str">
        <f>IF($C16=2,"02.3.62.1",IF($C16=3,"02.3.61.1",IF($C16="1.5","02.3.68.5",)))</f>
        <v>02.3.61.1</v>
      </c>
      <c r="EX16" s="92">
        <f t="shared" ref="EX16:EX43" si="27">EV16-EB16</f>
        <v>0</v>
      </c>
      <c r="EY16" s="9"/>
      <c r="EZ16" s="71"/>
      <c r="FA16" s="260">
        <f>EU16*1/120</f>
        <v>0</v>
      </c>
      <c r="FB16" s="72"/>
      <c r="FC16" s="73"/>
      <c r="FD16" s="126"/>
      <c r="FE16" s="74">
        <f>IF(EU16&lt;&gt;0,"X",0)</f>
        <v>0</v>
      </c>
      <c r="FF16" s="73">
        <f>IF(EU16&lt;&gt;0,"XXX",0)</f>
        <v>0</v>
      </c>
      <c r="FG16" s="73">
        <f>IF(EU16&lt;&gt;0,"XXX",0)</f>
        <v>0</v>
      </c>
      <c r="FH16" s="73">
        <f>IF(EU16&lt;&gt;0,"XXX",0)</f>
        <v>0</v>
      </c>
      <c r="FI16" s="75"/>
      <c r="FJ16" s="76"/>
      <c r="FM16" s="466">
        <v>4299</v>
      </c>
      <c r="FN16" s="475">
        <v>0</v>
      </c>
      <c r="FO16" s="150">
        <f>IF($E$13="Ano",0,FN16)</f>
        <v>0</v>
      </c>
      <c r="FP16" s="92">
        <f>FM16*FO16</f>
        <v>0</v>
      </c>
      <c r="FQ16" s="473" t="str">
        <f>IF($C16=2,"02.3.62.1",IF($C16=3,"02.3.61.1",IF($C16="1.5","02.3.68.5",)))</f>
        <v>02.3.61.1</v>
      </c>
      <c r="FR16" s="92">
        <f t="shared" ref="FR16:FR43" si="28">FP16-EV16</f>
        <v>0</v>
      </c>
      <c r="FS16" s="9"/>
      <c r="FT16" s="71"/>
      <c r="FU16" s="260">
        <f>FO16*1/120</f>
        <v>0</v>
      </c>
      <c r="FV16" s="72"/>
      <c r="FW16" s="73"/>
      <c r="FX16" s="126"/>
      <c r="FY16" s="74">
        <f>IF(FO16&lt;&gt;0,"X",0)</f>
        <v>0</v>
      </c>
      <c r="FZ16" s="73">
        <f>IF(FO16&lt;&gt;0,"XXX",0)</f>
        <v>0</v>
      </c>
      <c r="GA16" s="73">
        <f>IF(FO16&lt;&gt;0,"XXX",0)</f>
        <v>0</v>
      </c>
      <c r="GB16" s="73">
        <f>IF(FO16&lt;&gt;0,"XXX",0)</f>
        <v>0</v>
      </c>
      <c r="GC16" s="75"/>
      <c r="GD16" s="76"/>
      <c r="GG16" s="466">
        <v>4299</v>
      </c>
      <c r="GH16" s="475">
        <v>0</v>
      </c>
      <c r="GI16" s="150">
        <f>IF($E$13="Ano",0,GH16)</f>
        <v>0</v>
      </c>
      <c r="GJ16" s="92">
        <f>GG16*GI16</f>
        <v>0</v>
      </c>
      <c r="GK16" s="473" t="str">
        <f>IF($C16=2,"02.3.62.1",IF($C16=3,"02.3.61.1",IF($C16="1.5","02.3.68.5",)))</f>
        <v>02.3.61.1</v>
      </c>
      <c r="GL16" s="92">
        <f t="shared" ref="GL16:GL43" si="29">GJ16-FP16</f>
        <v>0</v>
      </c>
      <c r="GM16" s="9"/>
      <c r="GN16" s="71"/>
      <c r="GO16" s="260">
        <f>GI16*1/120</f>
        <v>0</v>
      </c>
      <c r="GP16" s="72"/>
      <c r="GQ16" s="73"/>
      <c r="GR16" s="126"/>
      <c r="GS16" s="74">
        <f>IF(GI16&lt;&gt;0,"X",0)</f>
        <v>0</v>
      </c>
      <c r="GT16" s="73">
        <f>IF(GI16&lt;&gt;0,"XXX",0)</f>
        <v>0</v>
      </c>
      <c r="GU16" s="73">
        <f>IF(GI16&lt;&gt;0,"XXX",0)</f>
        <v>0</v>
      </c>
      <c r="GV16" s="73">
        <f>IF(GI16&lt;&gt;0,"XXX",0)</f>
        <v>0</v>
      </c>
      <c r="GW16" s="75"/>
      <c r="GX16" s="76"/>
      <c r="HA16" s="466">
        <v>4299</v>
      </c>
      <c r="HB16" s="475">
        <v>0</v>
      </c>
      <c r="HC16" s="150">
        <f>IF($E$13="Ano",0,HB16)</f>
        <v>0</v>
      </c>
      <c r="HD16" s="92">
        <f>HA16*HC16</f>
        <v>0</v>
      </c>
      <c r="HE16" s="473" t="str">
        <f>IF($C16=2,"02.3.62.1",IF($C16=3,"02.3.61.1",IF($C16="1.5","02.3.68.5",)))</f>
        <v>02.3.61.1</v>
      </c>
      <c r="HF16" s="92">
        <f t="shared" ref="HF16:HF43" si="30">HD16-GJ16</f>
        <v>0</v>
      </c>
      <c r="HG16" s="9"/>
      <c r="HH16" s="71"/>
      <c r="HI16" s="260">
        <f>HC16*1/120</f>
        <v>0</v>
      </c>
      <c r="HJ16" s="72"/>
      <c r="HK16" s="73"/>
      <c r="HL16" s="126"/>
      <c r="HM16" s="74">
        <f>IF(HC16&lt;&gt;0,"X",0)</f>
        <v>0</v>
      </c>
      <c r="HN16" s="73">
        <f>IF(HC16&lt;&gt;0,"XXX",0)</f>
        <v>0</v>
      </c>
      <c r="HO16" s="73">
        <f>IF(HC16&lt;&gt;0,"XXX",0)</f>
        <v>0</v>
      </c>
      <c r="HP16" s="73">
        <f>IF(HC16&lt;&gt;0,"XXX",0)</f>
        <v>0</v>
      </c>
      <c r="HQ16" s="75"/>
      <c r="HR16" s="76"/>
    </row>
    <row r="17" spans="2:226" s="1" customFormat="1" ht="30" hidden="1" customHeight="1" x14ac:dyDescent="0.25">
      <c r="B17" s="96"/>
      <c r="C17" s="254"/>
      <c r="D17" s="97"/>
      <c r="E17" s="97"/>
      <c r="F17" s="97"/>
      <c r="G17" s="177"/>
      <c r="H17" s="98"/>
      <c r="I17" s="99"/>
      <c r="J17" s="100"/>
      <c r="K17" s="101"/>
      <c r="L17" s="3"/>
      <c r="M17" s="149"/>
      <c r="N17" s="92"/>
      <c r="O17" s="9"/>
      <c r="P17" s="77"/>
      <c r="Q17" s="261"/>
      <c r="R17" s="78"/>
      <c r="S17" s="79"/>
      <c r="T17" s="127"/>
      <c r="U17" s="80"/>
      <c r="V17" s="79"/>
      <c r="W17" s="79"/>
      <c r="X17" s="79"/>
      <c r="Y17" s="81"/>
      <c r="Z17" s="82"/>
      <c r="AC17" s="467"/>
      <c r="AD17" s="317"/>
      <c r="AE17" s="151"/>
      <c r="AF17" s="93"/>
      <c r="AG17" s="473">
        <f t="shared" ref="AG17:AG48" si="31">IF($C17=2,"02.3.62.1",IF($C17=3,"02.3.61.1",IF($C17="1.5","02.3.68.5",)))</f>
        <v>0</v>
      </c>
      <c r="AH17" s="93">
        <f t="shared" ref="AH17:AH48" si="32">AF17-N17</f>
        <v>0</v>
      </c>
      <c r="AI17" s="9"/>
      <c r="AJ17" s="77"/>
      <c r="AK17" s="261"/>
      <c r="AL17" s="78"/>
      <c r="AM17" s="79"/>
      <c r="AN17" s="127"/>
      <c r="AO17" s="80"/>
      <c r="AP17" s="79"/>
      <c r="AQ17" s="79"/>
      <c r="AR17" s="79"/>
      <c r="AS17" s="81"/>
      <c r="AT17" s="82"/>
      <c r="AW17" s="467"/>
      <c r="AX17" s="317"/>
      <c r="AY17" s="151"/>
      <c r="AZ17" s="93"/>
      <c r="BA17" s="473">
        <f t="shared" ref="BA17:BA48" si="33">IF($C17=2,"02.3.62.1",IF($C17=3,"02.3.61.1",IF($C17="1.5","02.3.68.5",)))</f>
        <v>0</v>
      </c>
      <c r="BB17" s="93">
        <f t="shared" si="22"/>
        <v>0</v>
      </c>
      <c r="BC17" s="9"/>
      <c r="BD17" s="77"/>
      <c r="BE17" s="261"/>
      <c r="BF17" s="78"/>
      <c r="BG17" s="79"/>
      <c r="BH17" s="127"/>
      <c r="BI17" s="80"/>
      <c r="BJ17" s="79"/>
      <c r="BK17" s="79"/>
      <c r="BL17" s="79"/>
      <c r="BM17" s="81"/>
      <c r="BN17" s="82"/>
      <c r="BQ17" s="467"/>
      <c r="BR17" s="317"/>
      <c r="BS17" s="151"/>
      <c r="BT17" s="93"/>
      <c r="BU17" s="473">
        <f t="shared" ref="BU17:BU48" si="34">IF($C17=2,"02.3.62.1",IF($C17=3,"02.3.61.1",IF($C17="1.5","02.3.68.5",)))</f>
        <v>0</v>
      </c>
      <c r="BV17" s="93">
        <f t="shared" si="23"/>
        <v>0</v>
      </c>
      <c r="BW17" s="9"/>
      <c r="BX17" s="77"/>
      <c r="BY17" s="261"/>
      <c r="BZ17" s="78"/>
      <c r="CA17" s="79"/>
      <c r="CB17" s="127"/>
      <c r="CC17" s="80"/>
      <c r="CD17" s="79"/>
      <c r="CE17" s="79"/>
      <c r="CF17" s="79"/>
      <c r="CG17" s="81"/>
      <c r="CH17" s="82"/>
      <c r="CK17" s="467"/>
      <c r="CL17" s="317"/>
      <c r="CM17" s="151"/>
      <c r="CN17" s="93"/>
      <c r="CO17" s="473">
        <f t="shared" ref="CO17:CO48" si="35">IF($C17=2,"02.3.62.1",IF($C17=3,"02.3.61.1",IF($C17="1.5","02.3.68.5",)))</f>
        <v>0</v>
      </c>
      <c r="CP17" s="93">
        <f t="shared" si="24"/>
        <v>0</v>
      </c>
      <c r="CQ17" s="9"/>
      <c r="CR17" s="77"/>
      <c r="CS17" s="261"/>
      <c r="CT17" s="78"/>
      <c r="CU17" s="79"/>
      <c r="CV17" s="127"/>
      <c r="CW17" s="80"/>
      <c r="CX17" s="79"/>
      <c r="CY17" s="79"/>
      <c r="CZ17" s="79"/>
      <c r="DA17" s="81"/>
      <c r="DB17" s="82"/>
      <c r="DE17" s="467"/>
      <c r="DF17" s="317"/>
      <c r="DG17" s="151"/>
      <c r="DH17" s="93"/>
      <c r="DI17" s="473">
        <f t="shared" ref="DI17:DI48" si="36">IF($C17=2,"02.3.62.1",IF($C17=3,"02.3.61.1",IF($C17="1.5","02.3.68.5",)))</f>
        <v>0</v>
      </c>
      <c r="DJ17" s="93">
        <f t="shared" si="25"/>
        <v>0</v>
      </c>
      <c r="DK17" s="9"/>
      <c r="DL17" s="77"/>
      <c r="DM17" s="261"/>
      <c r="DN17" s="78"/>
      <c r="DO17" s="79"/>
      <c r="DP17" s="127"/>
      <c r="DQ17" s="80"/>
      <c r="DR17" s="79"/>
      <c r="DS17" s="79"/>
      <c r="DT17" s="79"/>
      <c r="DU17" s="81"/>
      <c r="DV17" s="82"/>
      <c r="DY17" s="467"/>
      <c r="DZ17" s="317"/>
      <c r="EA17" s="151"/>
      <c r="EB17" s="93"/>
      <c r="EC17" s="473">
        <f t="shared" ref="EC17:EC48" si="37">IF($C17=2,"02.3.62.1",IF($C17=3,"02.3.61.1",IF($C17="1.5","02.3.68.5",)))</f>
        <v>0</v>
      </c>
      <c r="ED17" s="93">
        <f t="shared" si="26"/>
        <v>0</v>
      </c>
      <c r="EE17" s="9"/>
      <c r="EF17" s="77"/>
      <c r="EG17" s="261"/>
      <c r="EH17" s="78"/>
      <c r="EI17" s="79"/>
      <c r="EJ17" s="127"/>
      <c r="EK17" s="80"/>
      <c r="EL17" s="79"/>
      <c r="EM17" s="79"/>
      <c r="EN17" s="79"/>
      <c r="EO17" s="81"/>
      <c r="EP17" s="82"/>
      <c r="ES17" s="467"/>
      <c r="ET17" s="317"/>
      <c r="EU17" s="151"/>
      <c r="EV17" s="93"/>
      <c r="EW17" s="473">
        <f t="shared" ref="EW17:EW48" si="38">IF($C17=2,"02.3.62.1",IF($C17=3,"02.3.61.1",IF($C17="1.5","02.3.68.5",)))</f>
        <v>0</v>
      </c>
      <c r="EX17" s="93">
        <f t="shared" si="27"/>
        <v>0</v>
      </c>
      <c r="EY17" s="9"/>
      <c r="EZ17" s="77"/>
      <c r="FA17" s="261"/>
      <c r="FB17" s="78"/>
      <c r="FC17" s="79"/>
      <c r="FD17" s="127"/>
      <c r="FE17" s="80"/>
      <c r="FF17" s="79"/>
      <c r="FG17" s="79"/>
      <c r="FH17" s="79"/>
      <c r="FI17" s="81"/>
      <c r="FJ17" s="82"/>
      <c r="FM17" s="467"/>
      <c r="FN17" s="317"/>
      <c r="FO17" s="151"/>
      <c r="FP17" s="93"/>
      <c r="FQ17" s="473">
        <f t="shared" ref="FQ17:FQ48" si="39">IF($C17=2,"02.3.62.1",IF($C17=3,"02.3.61.1",IF($C17="1.5","02.3.68.5",)))</f>
        <v>0</v>
      </c>
      <c r="FR17" s="93">
        <f t="shared" si="28"/>
        <v>0</v>
      </c>
      <c r="FS17" s="9"/>
      <c r="FT17" s="77"/>
      <c r="FU17" s="261"/>
      <c r="FV17" s="78"/>
      <c r="FW17" s="79"/>
      <c r="FX17" s="127"/>
      <c r="FY17" s="80"/>
      <c r="FZ17" s="79"/>
      <c r="GA17" s="79"/>
      <c r="GB17" s="79"/>
      <c r="GC17" s="81"/>
      <c r="GD17" s="82"/>
      <c r="GG17" s="467"/>
      <c r="GH17" s="317"/>
      <c r="GI17" s="151"/>
      <c r="GJ17" s="93"/>
      <c r="GK17" s="473">
        <f t="shared" ref="GK17:GK48" si="40">IF($C17=2,"02.3.62.1",IF($C17=3,"02.3.61.1",IF($C17="1.5","02.3.68.5",)))</f>
        <v>0</v>
      </c>
      <c r="GL17" s="93">
        <f t="shared" si="29"/>
        <v>0</v>
      </c>
      <c r="GM17" s="9"/>
      <c r="GN17" s="77"/>
      <c r="GO17" s="261"/>
      <c r="GP17" s="78"/>
      <c r="GQ17" s="79"/>
      <c r="GR17" s="127"/>
      <c r="GS17" s="80"/>
      <c r="GT17" s="79"/>
      <c r="GU17" s="79"/>
      <c r="GV17" s="79"/>
      <c r="GW17" s="81"/>
      <c r="GX17" s="82"/>
      <c r="HA17" s="467"/>
      <c r="HB17" s="317"/>
      <c r="HC17" s="151"/>
      <c r="HD17" s="93"/>
      <c r="HE17" s="473">
        <f t="shared" ref="HE17:HE48" si="41">IF($C17=2,"02.3.62.1",IF($C17=3,"02.3.61.1",IF($C17="1.5","02.3.68.5",)))</f>
        <v>0</v>
      </c>
      <c r="HF17" s="93">
        <f t="shared" si="30"/>
        <v>0</v>
      </c>
      <c r="HG17" s="9"/>
      <c r="HH17" s="77"/>
      <c r="HI17" s="261"/>
      <c r="HJ17" s="78"/>
      <c r="HK17" s="79"/>
      <c r="HL17" s="127"/>
      <c r="HM17" s="80"/>
      <c r="HN17" s="79"/>
      <c r="HO17" s="79"/>
      <c r="HP17" s="79"/>
      <c r="HQ17" s="81"/>
      <c r="HR17" s="82"/>
    </row>
    <row r="18" spans="2:226" s="1" customFormat="1" ht="30" customHeight="1" x14ac:dyDescent="0.25">
      <c r="B18" s="102" t="s">
        <v>650</v>
      </c>
      <c r="C18" s="248">
        <v>3</v>
      </c>
      <c r="D18" s="759" t="s">
        <v>65</v>
      </c>
      <c r="E18" s="759"/>
      <c r="F18" s="759"/>
      <c r="G18" s="763"/>
      <c r="H18" s="758" t="s">
        <v>36</v>
      </c>
      <c r="I18" s="759"/>
      <c r="J18" s="760"/>
      <c r="K18" s="103">
        <v>6887</v>
      </c>
      <c r="L18" s="190">
        <v>0</v>
      </c>
      <c r="M18" s="150">
        <f>IF($E$13="Ano",0,L18)</f>
        <v>0</v>
      </c>
      <c r="N18" s="93">
        <f>K18*M18</f>
        <v>0</v>
      </c>
      <c r="O18" s="9"/>
      <c r="P18" s="83"/>
      <c r="Q18" s="262">
        <f>M18*1/120</f>
        <v>0</v>
      </c>
      <c r="R18" s="84"/>
      <c r="S18" s="85"/>
      <c r="T18" s="128"/>
      <c r="U18" s="86">
        <f>IF($M18&lt;&gt;0,"X",0)</f>
        <v>0</v>
      </c>
      <c r="V18" s="85">
        <f>IF($M18&lt;&gt;0,"XXX",0)</f>
        <v>0</v>
      </c>
      <c r="W18" s="85">
        <f>IF($M18&lt;&gt;0,"XXX",0)</f>
        <v>0</v>
      </c>
      <c r="X18" s="85">
        <f>IF($M18&lt;&gt;0,"XXX",0)</f>
        <v>0</v>
      </c>
      <c r="Y18" s="87"/>
      <c r="Z18" s="88"/>
      <c r="AC18" s="467">
        <v>6887</v>
      </c>
      <c r="AD18" s="476">
        <v>0</v>
      </c>
      <c r="AE18" s="151">
        <f>IF($E$13="Ano",0,AD18)</f>
        <v>0</v>
      </c>
      <c r="AF18" s="93">
        <f>AC18*AE18</f>
        <v>0</v>
      </c>
      <c r="AG18" s="473" t="str">
        <f t="shared" si="31"/>
        <v>02.3.61.1</v>
      </c>
      <c r="AH18" s="93">
        <f t="shared" si="32"/>
        <v>0</v>
      </c>
      <c r="AI18" s="9"/>
      <c r="AJ18" s="83"/>
      <c r="AK18" s="262">
        <f>AE18*1/120</f>
        <v>0</v>
      </c>
      <c r="AL18" s="84"/>
      <c r="AM18" s="85"/>
      <c r="AN18" s="128"/>
      <c r="AO18" s="86">
        <f>IF(AE18&lt;&gt;0,"X",0)</f>
        <v>0</v>
      </c>
      <c r="AP18" s="85">
        <f>IF(AE18&lt;&gt;0,"XXX",0)</f>
        <v>0</v>
      </c>
      <c r="AQ18" s="85">
        <f>IF(AE18&lt;&gt;0,"XXX",0)</f>
        <v>0</v>
      </c>
      <c r="AR18" s="85">
        <f>IF(AE18&lt;&gt;0,"XXX",0)</f>
        <v>0</v>
      </c>
      <c r="AS18" s="87"/>
      <c r="AT18" s="88"/>
      <c r="AW18" s="467">
        <v>6887</v>
      </c>
      <c r="AX18" s="476">
        <v>0</v>
      </c>
      <c r="AY18" s="151">
        <f>IF($E$13="Ano",0,AX18)</f>
        <v>0</v>
      </c>
      <c r="AZ18" s="93">
        <f>AW18*AY18</f>
        <v>0</v>
      </c>
      <c r="BA18" s="473" t="str">
        <f t="shared" si="33"/>
        <v>02.3.61.1</v>
      </c>
      <c r="BB18" s="93">
        <f t="shared" si="22"/>
        <v>0</v>
      </c>
      <c r="BC18" s="9"/>
      <c r="BD18" s="83"/>
      <c r="BE18" s="262">
        <f>AY18*1/120</f>
        <v>0</v>
      </c>
      <c r="BF18" s="84"/>
      <c r="BG18" s="85"/>
      <c r="BH18" s="128"/>
      <c r="BI18" s="86">
        <f>IF(AY18&lt;&gt;0,"X",0)</f>
        <v>0</v>
      </c>
      <c r="BJ18" s="85">
        <f>IF(AY18&lt;&gt;0,"XXX",0)</f>
        <v>0</v>
      </c>
      <c r="BK18" s="85">
        <f>IF(AY18&lt;&gt;0,"XXX",0)</f>
        <v>0</v>
      </c>
      <c r="BL18" s="85">
        <f>IF(AY18&lt;&gt;0,"XXX",0)</f>
        <v>0</v>
      </c>
      <c r="BM18" s="87"/>
      <c r="BN18" s="88"/>
      <c r="BQ18" s="467">
        <v>6887</v>
      </c>
      <c r="BR18" s="476">
        <v>0</v>
      </c>
      <c r="BS18" s="151">
        <f>IF($E$13="Ano",0,BR18)</f>
        <v>0</v>
      </c>
      <c r="BT18" s="93">
        <f>BQ18*BS18</f>
        <v>0</v>
      </c>
      <c r="BU18" s="473" t="str">
        <f t="shared" si="34"/>
        <v>02.3.61.1</v>
      </c>
      <c r="BV18" s="93">
        <f t="shared" si="23"/>
        <v>0</v>
      </c>
      <c r="BW18" s="9"/>
      <c r="BX18" s="83"/>
      <c r="BY18" s="262">
        <f>BS18*1/120</f>
        <v>0</v>
      </c>
      <c r="BZ18" s="84"/>
      <c r="CA18" s="85"/>
      <c r="CB18" s="128"/>
      <c r="CC18" s="86">
        <f>IF(BS18&lt;&gt;0,"X",0)</f>
        <v>0</v>
      </c>
      <c r="CD18" s="85">
        <f>IF(BS18&lt;&gt;0,"XXX",0)</f>
        <v>0</v>
      </c>
      <c r="CE18" s="85">
        <f>IF(BS18&lt;&gt;0,"XXX",0)</f>
        <v>0</v>
      </c>
      <c r="CF18" s="85">
        <f>IF(BS18&lt;&gt;0,"XXX",0)</f>
        <v>0</v>
      </c>
      <c r="CG18" s="87"/>
      <c r="CH18" s="88"/>
      <c r="CK18" s="467">
        <v>6887</v>
      </c>
      <c r="CL18" s="476">
        <v>0</v>
      </c>
      <c r="CM18" s="151">
        <f>IF($E$13="Ano",0,CL18)</f>
        <v>0</v>
      </c>
      <c r="CN18" s="93">
        <f>CK18*CM18</f>
        <v>0</v>
      </c>
      <c r="CO18" s="473" t="str">
        <f t="shared" si="35"/>
        <v>02.3.61.1</v>
      </c>
      <c r="CP18" s="93">
        <f t="shared" si="24"/>
        <v>0</v>
      </c>
      <c r="CQ18" s="9"/>
      <c r="CR18" s="83"/>
      <c r="CS18" s="262">
        <f>CM18*1/120</f>
        <v>0</v>
      </c>
      <c r="CT18" s="84"/>
      <c r="CU18" s="85"/>
      <c r="CV18" s="128"/>
      <c r="CW18" s="86">
        <f>IF(CM18&lt;&gt;0,"X",0)</f>
        <v>0</v>
      </c>
      <c r="CX18" s="85">
        <f>IF(CM18&lt;&gt;0,"XXX",0)</f>
        <v>0</v>
      </c>
      <c r="CY18" s="85">
        <f>IF(CM18&lt;&gt;0,"XXX",0)</f>
        <v>0</v>
      </c>
      <c r="CZ18" s="85">
        <f>IF(CM18&lt;&gt;0,"XXX",0)</f>
        <v>0</v>
      </c>
      <c r="DA18" s="87"/>
      <c r="DB18" s="88"/>
      <c r="DE18" s="467">
        <v>6887</v>
      </c>
      <c r="DF18" s="476">
        <v>0</v>
      </c>
      <c r="DG18" s="151">
        <f>IF($E$13="Ano",0,DF18)</f>
        <v>0</v>
      </c>
      <c r="DH18" s="93">
        <f>DE18*DG18</f>
        <v>0</v>
      </c>
      <c r="DI18" s="473" t="str">
        <f t="shared" si="36"/>
        <v>02.3.61.1</v>
      </c>
      <c r="DJ18" s="93">
        <f t="shared" si="25"/>
        <v>0</v>
      </c>
      <c r="DK18" s="9"/>
      <c r="DL18" s="83"/>
      <c r="DM18" s="262">
        <f>DG18*1/120</f>
        <v>0</v>
      </c>
      <c r="DN18" s="84"/>
      <c r="DO18" s="85"/>
      <c r="DP18" s="128"/>
      <c r="DQ18" s="86">
        <f>IF(DG18&lt;&gt;0,"X",0)</f>
        <v>0</v>
      </c>
      <c r="DR18" s="85">
        <f>IF(DG18&lt;&gt;0,"XXX",0)</f>
        <v>0</v>
      </c>
      <c r="DS18" s="85">
        <f>IF(DG18&lt;&gt;0,"XXX",0)</f>
        <v>0</v>
      </c>
      <c r="DT18" s="85">
        <f>IF(DG18&lt;&gt;0,"XXX",0)</f>
        <v>0</v>
      </c>
      <c r="DU18" s="87"/>
      <c r="DV18" s="88"/>
      <c r="DY18" s="467">
        <v>6887</v>
      </c>
      <c r="DZ18" s="476">
        <v>0</v>
      </c>
      <c r="EA18" s="151">
        <f>IF($E$13="Ano",0,DZ18)</f>
        <v>0</v>
      </c>
      <c r="EB18" s="93">
        <f>DY18*EA18</f>
        <v>0</v>
      </c>
      <c r="EC18" s="473" t="str">
        <f t="shared" si="37"/>
        <v>02.3.61.1</v>
      </c>
      <c r="ED18" s="93">
        <f t="shared" si="26"/>
        <v>0</v>
      </c>
      <c r="EE18" s="9"/>
      <c r="EF18" s="83"/>
      <c r="EG18" s="262">
        <f>EA18*1/120</f>
        <v>0</v>
      </c>
      <c r="EH18" s="84"/>
      <c r="EI18" s="85"/>
      <c r="EJ18" s="128"/>
      <c r="EK18" s="86">
        <f>IF(EA18&lt;&gt;0,"X",0)</f>
        <v>0</v>
      </c>
      <c r="EL18" s="85">
        <f>IF(EA18&lt;&gt;0,"XXX",0)</f>
        <v>0</v>
      </c>
      <c r="EM18" s="85">
        <f>IF(EA18&lt;&gt;0,"XXX",0)</f>
        <v>0</v>
      </c>
      <c r="EN18" s="85">
        <f>IF(EA18&lt;&gt;0,"XXX",0)</f>
        <v>0</v>
      </c>
      <c r="EO18" s="87"/>
      <c r="EP18" s="88"/>
      <c r="ES18" s="467">
        <v>6887</v>
      </c>
      <c r="ET18" s="476">
        <v>0</v>
      </c>
      <c r="EU18" s="151">
        <f>IF($E$13="Ano",0,ET18)</f>
        <v>0</v>
      </c>
      <c r="EV18" s="93">
        <f>ES18*EU18</f>
        <v>0</v>
      </c>
      <c r="EW18" s="473" t="str">
        <f t="shared" si="38"/>
        <v>02.3.61.1</v>
      </c>
      <c r="EX18" s="93">
        <f t="shared" si="27"/>
        <v>0</v>
      </c>
      <c r="EY18" s="9"/>
      <c r="EZ18" s="83"/>
      <c r="FA18" s="262">
        <f>EU18*1/120</f>
        <v>0</v>
      </c>
      <c r="FB18" s="84"/>
      <c r="FC18" s="85"/>
      <c r="FD18" s="128"/>
      <c r="FE18" s="86">
        <f>IF(EU18&lt;&gt;0,"X",0)</f>
        <v>0</v>
      </c>
      <c r="FF18" s="85">
        <f>IF(EU18&lt;&gt;0,"XXX",0)</f>
        <v>0</v>
      </c>
      <c r="FG18" s="85">
        <f>IF(EU18&lt;&gt;0,"XXX",0)</f>
        <v>0</v>
      </c>
      <c r="FH18" s="85">
        <f>IF(EU18&lt;&gt;0,"XXX",0)</f>
        <v>0</v>
      </c>
      <c r="FI18" s="87"/>
      <c r="FJ18" s="88"/>
      <c r="FM18" s="467">
        <v>6887</v>
      </c>
      <c r="FN18" s="476">
        <v>0</v>
      </c>
      <c r="FO18" s="151">
        <f>IF($E$13="Ano",0,FN18)</f>
        <v>0</v>
      </c>
      <c r="FP18" s="93">
        <f>FM18*FO18</f>
        <v>0</v>
      </c>
      <c r="FQ18" s="473" t="str">
        <f t="shared" si="39"/>
        <v>02.3.61.1</v>
      </c>
      <c r="FR18" s="93">
        <f t="shared" si="28"/>
        <v>0</v>
      </c>
      <c r="FS18" s="9"/>
      <c r="FT18" s="83"/>
      <c r="FU18" s="262">
        <f>FO18*1/120</f>
        <v>0</v>
      </c>
      <c r="FV18" s="84"/>
      <c r="FW18" s="85"/>
      <c r="FX18" s="128"/>
      <c r="FY18" s="86">
        <f>IF(FO18&lt;&gt;0,"X",0)</f>
        <v>0</v>
      </c>
      <c r="FZ18" s="85">
        <f>IF(FO18&lt;&gt;0,"XXX",0)</f>
        <v>0</v>
      </c>
      <c r="GA18" s="85">
        <f>IF(FO18&lt;&gt;0,"XXX",0)</f>
        <v>0</v>
      </c>
      <c r="GB18" s="85">
        <f>IF(FO18&lt;&gt;0,"XXX",0)</f>
        <v>0</v>
      </c>
      <c r="GC18" s="87"/>
      <c r="GD18" s="88"/>
      <c r="GG18" s="467">
        <v>6887</v>
      </c>
      <c r="GH18" s="476">
        <v>0</v>
      </c>
      <c r="GI18" s="151">
        <f>IF($E$13="Ano",0,GH18)</f>
        <v>0</v>
      </c>
      <c r="GJ18" s="93">
        <f>GG18*GI18</f>
        <v>0</v>
      </c>
      <c r="GK18" s="473" t="str">
        <f t="shared" si="40"/>
        <v>02.3.61.1</v>
      </c>
      <c r="GL18" s="93">
        <f t="shared" si="29"/>
        <v>0</v>
      </c>
      <c r="GM18" s="9"/>
      <c r="GN18" s="83"/>
      <c r="GO18" s="262">
        <f>GI18*1/120</f>
        <v>0</v>
      </c>
      <c r="GP18" s="84"/>
      <c r="GQ18" s="85"/>
      <c r="GR18" s="128"/>
      <c r="GS18" s="86">
        <f>IF(GI18&lt;&gt;0,"X",0)</f>
        <v>0</v>
      </c>
      <c r="GT18" s="85">
        <f>IF(GI18&lt;&gt;0,"XXX",0)</f>
        <v>0</v>
      </c>
      <c r="GU18" s="85">
        <f>IF(GI18&lt;&gt;0,"XXX",0)</f>
        <v>0</v>
      </c>
      <c r="GV18" s="85">
        <f>IF(GI18&lt;&gt;0,"XXX",0)</f>
        <v>0</v>
      </c>
      <c r="GW18" s="87"/>
      <c r="GX18" s="88"/>
      <c r="HA18" s="467">
        <v>6887</v>
      </c>
      <c r="HB18" s="476">
        <v>0</v>
      </c>
      <c r="HC18" s="151">
        <f>IF($E$13="Ano",0,HB18)</f>
        <v>0</v>
      </c>
      <c r="HD18" s="93">
        <f>HA18*HC18</f>
        <v>0</v>
      </c>
      <c r="HE18" s="473" t="str">
        <f t="shared" si="41"/>
        <v>02.3.61.1</v>
      </c>
      <c r="HF18" s="93">
        <f t="shared" si="30"/>
        <v>0</v>
      </c>
      <c r="HG18" s="9"/>
      <c r="HH18" s="83"/>
      <c r="HI18" s="262">
        <f>HC18*1/120</f>
        <v>0</v>
      </c>
      <c r="HJ18" s="84"/>
      <c r="HK18" s="85"/>
      <c r="HL18" s="128"/>
      <c r="HM18" s="86">
        <f>IF(HC18&lt;&gt;0,"X",0)</f>
        <v>0</v>
      </c>
      <c r="HN18" s="85">
        <f>IF(HC18&lt;&gt;0,"XXX",0)</f>
        <v>0</v>
      </c>
      <c r="HO18" s="85">
        <f>IF(HC18&lt;&gt;0,"XXX",0)</f>
        <v>0</v>
      </c>
      <c r="HP18" s="85">
        <f>IF(HC18&lt;&gt;0,"XXX",0)</f>
        <v>0</v>
      </c>
      <c r="HQ18" s="87"/>
      <c r="HR18" s="88"/>
    </row>
    <row r="19" spans="2:226" s="1" customFormat="1" ht="30" hidden="1" customHeight="1" x14ac:dyDescent="0.25">
      <c r="B19" s="102"/>
      <c r="C19" s="254"/>
      <c r="D19" s="209"/>
      <c r="E19" s="209"/>
      <c r="F19" s="209"/>
      <c r="G19" s="99"/>
      <c r="H19" s="98"/>
      <c r="I19" s="99"/>
      <c r="J19" s="178"/>
      <c r="K19" s="103"/>
      <c r="L19" s="2"/>
      <c r="M19" s="149"/>
      <c r="N19" s="93"/>
      <c r="O19" s="9"/>
      <c r="P19" s="83"/>
      <c r="Q19" s="262"/>
      <c r="R19" s="84"/>
      <c r="S19" s="85"/>
      <c r="T19" s="128"/>
      <c r="U19" s="86"/>
      <c r="V19" s="85"/>
      <c r="W19" s="85"/>
      <c r="X19" s="85"/>
      <c r="Y19" s="87"/>
      <c r="Z19" s="88"/>
      <c r="AC19" s="467"/>
      <c r="AD19" s="317"/>
      <c r="AE19" s="151"/>
      <c r="AF19" s="93"/>
      <c r="AG19" s="473">
        <f t="shared" si="31"/>
        <v>0</v>
      </c>
      <c r="AH19" s="93">
        <f t="shared" si="32"/>
        <v>0</v>
      </c>
      <c r="AI19" s="9"/>
      <c r="AJ19" s="83"/>
      <c r="AK19" s="262"/>
      <c r="AL19" s="84"/>
      <c r="AM19" s="85"/>
      <c r="AN19" s="128"/>
      <c r="AO19" s="86"/>
      <c r="AP19" s="85"/>
      <c r="AQ19" s="85"/>
      <c r="AR19" s="85"/>
      <c r="AS19" s="87"/>
      <c r="AT19" s="88"/>
      <c r="AW19" s="467"/>
      <c r="AX19" s="317"/>
      <c r="AY19" s="151"/>
      <c r="AZ19" s="93"/>
      <c r="BA19" s="473">
        <f t="shared" si="33"/>
        <v>0</v>
      </c>
      <c r="BB19" s="93">
        <f t="shared" si="22"/>
        <v>0</v>
      </c>
      <c r="BC19" s="9"/>
      <c r="BD19" s="83"/>
      <c r="BE19" s="262"/>
      <c r="BF19" s="84"/>
      <c r="BG19" s="85"/>
      <c r="BH19" s="128"/>
      <c r="BI19" s="86"/>
      <c r="BJ19" s="85"/>
      <c r="BK19" s="85"/>
      <c r="BL19" s="85"/>
      <c r="BM19" s="87"/>
      <c r="BN19" s="88"/>
      <c r="BQ19" s="467"/>
      <c r="BR19" s="317"/>
      <c r="BS19" s="151"/>
      <c r="BT19" s="93"/>
      <c r="BU19" s="473">
        <f t="shared" si="34"/>
        <v>0</v>
      </c>
      <c r="BV19" s="93">
        <f t="shared" si="23"/>
        <v>0</v>
      </c>
      <c r="BW19" s="9"/>
      <c r="BX19" s="83"/>
      <c r="BY19" s="262"/>
      <c r="BZ19" s="84"/>
      <c r="CA19" s="85"/>
      <c r="CB19" s="128"/>
      <c r="CC19" s="86"/>
      <c r="CD19" s="85"/>
      <c r="CE19" s="85"/>
      <c r="CF19" s="85"/>
      <c r="CG19" s="87"/>
      <c r="CH19" s="88"/>
      <c r="CK19" s="467"/>
      <c r="CL19" s="317"/>
      <c r="CM19" s="151"/>
      <c r="CN19" s="93"/>
      <c r="CO19" s="473">
        <f t="shared" si="35"/>
        <v>0</v>
      </c>
      <c r="CP19" s="93">
        <f t="shared" si="24"/>
        <v>0</v>
      </c>
      <c r="CQ19" s="9"/>
      <c r="CR19" s="83"/>
      <c r="CS19" s="262"/>
      <c r="CT19" s="84"/>
      <c r="CU19" s="85"/>
      <c r="CV19" s="128"/>
      <c r="CW19" s="86"/>
      <c r="CX19" s="85"/>
      <c r="CY19" s="85"/>
      <c r="CZ19" s="85"/>
      <c r="DA19" s="87"/>
      <c r="DB19" s="88"/>
      <c r="DE19" s="467"/>
      <c r="DF19" s="317"/>
      <c r="DG19" s="151"/>
      <c r="DH19" s="93"/>
      <c r="DI19" s="473">
        <f t="shared" si="36"/>
        <v>0</v>
      </c>
      <c r="DJ19" s="93">
        <f t="shared" si="25"/>
        <v>0</v>
      </c>
      <c r="DK19" s="9"/>
      <c r="DL19" s="83"/>
      <c r="DM19" s="262"/>
      <c r="DN19" s="84"/>
      <c r="DO19" s="85"/>
      <c r="DP19" s="128"/>
      <c r="DQ19" s="86"/>
      <c r="DR19" s="85"/>
      <c r="DS19" s="85"/>
      <c r="DT19" s="85"/>
      <c r="DU19" s="87"/>
      <c r="DV19" s="88"/>
      <c r="DY19" s="467"/>
      <c r="DZ19" s="317"/>
      <c r="EA19" s="151"/>
      <c r="EB19" s="93"/>
      <c r="EC19" s="473">
        <f t="shared" si="37"/>
        <v>0</v>
      </c>
      <c r="ED19" s="93">
        <f t="shared" si="26"/>
        <v>0</v>
      </c>
      <c r="EE19" s="9"/>
      <c r="EF19" s="83"/>
      <c r="EG19" s="262"/>
      <c r="EH19" s="84"/>
      <c r="EI19" s="85"/>
      <c r="EJ19" s="128"/>
      <c r="EK19" s="86"/>
      <c r="EL19" s="85"/>
      <c r="EM19" s="85"/>
      <c r="EN19" s="85"/>
      <c r="EO19" s="87"/>
      <c r="EP19" s="88"/>
      <c r="ES19" s="467"/>
      <c r="ET19" s="317"/>
      <c r="EU19" s="151"/>
      <c r="EV19" s="93"/>
      <c r="EW19" s="473">
        <f t="shared" si="38"/>
        <v>0</v>
      </c>
      <c r="EX19" s="93">
        <f t="shared" si="27"/>
        <v>0</v>
      </c>
      <c r="EY19" s="9"/>
      <c r="EZ19" s="83"/>
      <c r="FA19" s="262"/>
      <c r="FB19" s="84"/>
      <c r="FC19" s="85"/>
      <c r="FD19" s="128"/>
      <c r="FE19" s="86"/>
      <c r="FF19" s="85"/>
      <c r="FG19" s="85"/>
      <c r="FH19" s="85"/>
      <c r="FI19" s="87"/>
      <c r="FJ19" s="88"/>
      <c r="FM19" s="467"/>
      <c r="FN19" s="317"/>
      <c r="FO19" s="151"/>
      <c r="FP19" s="93"/>
      <c r="FQ19" s="473">
        <f t="shared" si="39"/>
        <v>0</v>
      </c>
      <c r="FR19" s="93">
        <f t="shared" si="28"/>
        <v>0</v>
      </c>
      <c r="FS19" s="9"/>
      <c r="FT19" s="83"/>
      <c r="FU19" s="262"/>
      <c r="FV19" s="84"/>
      <c r="FW19" s="85"/>
      <c r="FX19" s="128"/>
      <c r="FY19" s="86"/>
      <c r="FZ19" s="85"/>
      <c r="GA19" s="85"/>
      <c r="GB19" s="85"/>
      <c r="GC19" s="87"/>
      <c r="GD19" s="88"/>
      <c r="GG19" s="467"/>
      <c r="GH19" s="317"/>
      <c r="GI19" s="151"/>
      <c r="GJ19" s="93"/>
      <c r="GK19" s="473">
        <f t="shared" si="40"/>
        <v>0</v>
      </c>
      <c r="GL19" s="93">
        <f t="shared" si="29"/>
        <v>0</v>
      </c>
      <c r="GM19" s="9"/>
      <c r="GN19" s="83"/>
      <c r="GO19" s="262"/>
      <c r="GP19" s="84"/>
      <c r="GQ19" s="85"/>
      <c r="GR19" s="128"/>
      <c r="GS19" s="86"/>
      <c r="GT19" s="85"/>
      <c r="GU19" s="85"/>
      <c r="GV19" s="85"/>
      <c r="GW19" s="87"/>
      <c r="GX19" s="88"/>
      <c r="HA19" s="467"/>
      <c r="HB19" s="317"/>
      <c r="HC19" s="151"/>
      <c r="HD19" s="93"/>
      <c r="HE19" s="473">
        <f t="shared" si="41"/>
        <v>0</v>
      </c>
      <c r="HF19" s="93">
        <f t="shared" si="30"/>
        <v>0</v>
      </c>
      <c r="HG19" s="9"/>
      <c r="HH19" s="83"/>
      <c r="HI19" s="262"/>
      <c r="HJ19" s="84"/>
      <c r="HK19" s="85"/>
      <c r="HL19" s="128"/>
      <c r="HM19" s="86"/>
      <c r="HN19" s="85"/>
      <c r="HO19" s="85"/>
      <c r="HP19" s="85"/>
      <c r="HQ19" s="87"/>
      <c r="HR19" s="88"/>
    </row>
    <row r="20" spans="2:226" s="1" customFormat="1" ht="30" customHeight="1" x14ac:dyDescent="0.25">
      <c r="B20" s="102" t="s">
        <v>651</v>
      </c>
      <c r="C20" s="248">
        <v>3</v>
      </c>
      <c r="D20" s="759" t="s">
        <v>66</v>
      </c>
      <c r="E20" s="759"/>
      <c r="F20" s="759"/>
      <c r="G20" s="763"/>
      <c r="H20" s="758" t="s">
        <v>37</v>
      </c>
      <c r="I20" s="759"/>
      <c r="J20" s="760"/>
      <c r="K20" s="103">
        <v>34435</v>
      </c>
      <c r="L20" s="190">
        <v>0</v>
      </c>
      <c r="M20" s="150">
        <f>IF($E$13="Ano",0,L20)</f>
        <v>0</v>
      </c>
      <c r="N20" s="93">
        <f>K20*M20</f>
        <v>0</v>
      </c>
      <c r="O20" s="9"/>
      <c r="P20" s="83"/>
      <c r="Q20" s="262">
        <f>M20*1/24</f>
        <v>0</v>
      </c>
      <c r="R20" s="84"/>
      <c r="S20" s="85"/>
      <c r="T20" s="128"/>
      <c r="U20" s="86">
        <f>IF($M20&lt;&gt;0,"X",0)</f>
        <v>0</v>
      </c>
      <c r="V20" s="85">
        <f>IF($M20&lt;&gt;0,"XXX",0)</f>
        <v>0</v>
      </c>
      <c r="W20" s="85">
        <f>IF($M20&lt;&gt;0,"XXX",0)</f>
        <v>0</v>
      </c>
      <c r="X20" s="85">
        <f>IF($M20&lt;&gt;0,"XXX",0)</f>
        <v>0</v>
      </c>
      <c r="Y20" s="87"/>
      <c r="Z20" s="88"/>
      <c r="AC20" s="467">
        <v>34435</v>
      </c>
      <c r="AD20" s="476">
        <v>0</v>
      </c>
      <c r="AE20" s="151">
        <f>IF($E$13="Ano",0,AD20)</f>
        <v>0</v>
      </c>
      <c r="AF20" s="93">
        <f>AC20*AE20</f>
        <v>0</v>
      </c>
      <c r="AG20" s="473" t="str">
        <f t="shared" si="31"/>
        <v>02.3.61.1</v>
      </c>
      <c r="AH20" s="93">
        <f t="shared" si="32"/>
        <v>0</v>
      </c>
      <c r="AI20" s="9"/>
      <c r="AJ20" s="83"/>
      <c r="AK20" s="262">
        <f>AE20*1/24</f>
        <v>0</v>
      </c>
      <c r="AL20" s="84"/>
      <c r="AM20" s="85"/>
      <c r="AN20" s="128"/>
      <c r="AO20" s="86">
        <f>IF(AE20&lt;&gt;0,"X",0)</f>
        <v>0</v>
      </c>
      <c r="AP20" s="85">
        <f>IF(AE20&lt;&gt;0,"XXX",0)</f>
        <v>0</v>
      </c>
      <c r="AQ20" s="85">
        <f>IF(AE20&lt;&gt;0,"XXX",0)</f>
        <v>0</v>
      </c>
      <c r="AR20" s="85">
        <f>IF(AE20&lt;&gt;0,"XXX",0)</f>
        <v>0</v>
      </c>
      <c r="AS20" s="87"/>
      <c r="AT20" s="88"/>
      <c r="AW20" s="467">
        <v>34435</v>
      </c>
      <c r="AX20" s="476">
        <v>0</v>
      </c>
      <c r="AY20" s="151">
        <f>IF($E$13="Ano",0,AX20)</f>
        <v>0</v>
      </c>
      <c r="AZ20" s="93">
        <f>AW20*AY20</f>
        <v>0</v>
      </c>
      <c r="BA20" s="473" t="str">
        <f t="shared" si="33"/>
        <v>02.3.61.1</v>
      </c>
      <c r="BB20" s="93">
        <f t="shared" si="22"/>
        <v>0</v>
      </c>
      <c r="BC20" s="9"/>
      <c r="BD20" s="83"/>
      <c r="BE20" s="262">
        <f>AY20*1/24</f>
        <v>0</v>
      </c>
      <c r="BF20" s="84"/>
      <c r="BG20" s="85"/>
      <c r="BH20" s="128"/>
      <c r="BI20" s="86">
        <f>IF(AY20&lt;&gt;0,"X",0)</f>
        <v>0</v>
      </c>
      <c r="BJ20" s="85">
        <f>IF(AY20&lt;&gt;0,"XXX",0)</f>
        <v>0</v>
      </c>
      <c r="BK20" s="85">
        <f>IF(AY20&lt;&gt;0,"XXX",0)</f>
        <v>0</v>
      </c>
      <c r="BL20" s="85">
        <f>IF(AY20&lt;&gt;0,"XXX",0)</f>
        <v>0</v>
      </c>
      <c r="BM20" s="87"/>
      <c r="BN20" s="88"/>
      <c r="BQ20" s="467">
        <v>34435</v>
      </c>
      <c r="BR20" s="476">
        <v>0</v>
      </c>
      <c r="BS20" s="151">
        <f>IF($E$13="Ano",0,BR20)</f>
        <v>0</v>
      </c>
      <c r="BT20" s="93">
        <f>BQ20*BS20</f>
        <v>0</v>
      </c>
      <c r="BU20" s="473" t="str">
        <f t="shared" si="34"/>
        <v>02.3.61.1</v>
      </c>
      <c r="BV20" s="93">
        <f t="shared" si="23"/>
        <v>0</v>
      </c>
      <c r="BW20" s="9"/>
      <c r="BX20" s="83"/>
      <c r="BY20" s="262">
        <f>BS20*1/24</f>
        <v>0</v>
      </c>
      <c r="BZ20" s="84"/>
      <c r="CA20" s="85"/>
      <c r="CB20" s="128"/>
      <c r="CC20" s="86">
        <f>IF(BS20&lt;&gt;0,"X",0)</f>
        <v>0</v>
      </c>
      <c r="CD20" s="85">
        <f>IF(BS20&lt;&gt;0,"XXX",0)</f>
        <v>0</v>
      </c>
      <c r="CE20" s="85">
        <f>IF(BS20&lt;&gt;0,"XXX",0)</f>
        <v>0</v>
      </c>
      <c r="CF20" s="85">
        <f>IF(BS20&lt;&gt;0,"XXX",0)</f>
        <v>0</v>
      </c>
      <c r="CG20" s="87"/>
      <c r="CH20" s="88"/>
      <c r="CK20" s="467">
        <v>34435</v>
      </c>
      <c r="CL20" s="476">
        <v>0</v>
      </c>
      <c r="CM20" s="151">
        <f>IF($E$13="Ano",0,CL20)</f>
        <v>0</v>
      </c>
      <c r="CN20" s="93">
        <f>CK20*CM20</f>
        <v>0</v>
      </c>
      <c r="CO20" s="473" t="str">
        <f t="shared" si="35"/>
        <v>02.3.61.1</v>
      </c>
      <c r="CP20" s="93">
        <f t="shared" si="24"/>
        <v>0</v>
      </c>
      <c r="CQ20" s="9"/>
      <c r="CR20" s="83"/>
      <c r="CS20" s="262">
        <f>CM20*1/24</f>
        <v>0</v>
      </c>
      <c r="CT20" s="84"/>
      <c r="CU20" s="85"/>
      <c r="CV20" s="128"/>
      <c r="CW20" s="86">
        <f>IF(CM20&lt;&gt;0,"X",0)</f>
        <v>0</v>
      </c>
      <c r="CX20" s="85">
        <f>IF(CM20&lt;&gt;0,"XXX",0)</f>
        <v>0</v>
      </c>
      <c r="CY20" s="85">
        <f>IF(CM20&lt;&gt;0,"XXX",0)</f>
        <v>0</v>
      </c>
      <c r="CZ20" s="85">
        <f>IF(CM20&lt;&gt;0,"XXX",0)</f>
        <v>0</v>
      </c>
      <c r="DA20" s="87"/>
      <c r="DB20" s="88"/>
      <c r="DE20" s="467">
        <v>34435</v>
      </c>
      <c r="DF20" s="476">
        <v>0</v>
      </c>
      <c r="DG20" s="151">
        <f>IF($E$13="Ano",0,DF20)</f>
        <v>0</v>
      </c>
      <c r="DH20" s="93">
        <f>DE20*DG20</f>
        <v>0</v>
      </c>
      <c r="DI20" s="473" t="str">
        <f t="shared" si="36"/>
        <v>02.3.61.1</v>
      </c>
      <c r="DJ20" s="93">
        <f t="shared" si="25"/>
        <v>0</v>
      </c>
      <c r="DK20" s="9"/>
      <c r="DL20" s="83"/>
      <c r="DM20" s="262">
        <f>DG20*1/24</f>
        <v>0</v>
      </c>
      <c r="DN20" s="84"/>
      <c r="DO20" s="85"/>
      <c r="DP20" s="128"/>
      <c r="DQ20" s="86">
        <f>IF(DG20&lt;&gt;0,"X",0)</f>
        <v>0</v>
      </c>
      <c r="DR20" s="85">
        <f>IF(DG20&lt;&gt;0,"XXX",0)</f>
        <v>0</v>
      </c>
      <c r="DS20" s="85">
        <f>IF(DG20&lt;&gt;0,"XXX",0)</f>
        <v>0</v>
      </c>
      <c r="DT20" s="85">
        <f>IF(DG20&lt;&gt;0,"XXX",0)</f>
        <v>0</v>
      </c>
      <c r="DU20" s="87"/>
      <c r="DV20" s="88"/>
      <c r="DY20" s="467">
        <v>34435</v>
      </c>
      <c r="DZ20" s="476">
        <v>0</v>
      </c>
      <c r="EA20" s="151">
        <f>IF($E$13="Ano",0,DZ20)</f>
        <v>0</v>
      </c>
      <c r="EB20" s="93">
        <f>DY20*EA20</f>
        <v>0</v>
      </c>
      <c r="EC20" s="473" t="str">
        <f t="shared" si="37"/>
        <v>02.3.61.1</v>
      </c>
      <c r="ED20" s="93">
        <f t="shared" si="26"/>
        <v>0</v>
      </c>
      <c r="EE20" s="9"/>
      <c r="EF20" s="83"/>
      <c r="EG20" s="262">
        <f>EA20*1/24</f>
        <v>0</v>
      </c>
      <c r="EH20" s="84"/>
      <c r="EI20" s="85"/>
      <c r="EJ20" s="128"/>
      <c r="EK20" s="86">
        <f>IF(EA20&lt;&gt;0,"X",0)</f>
        <v>0</v>
      </c>
      <c r="EL20" s="85">
        <f>IF(EA20&lt;&gt;0,"XXX",0)</f>
        <v>0</v>
      </c>
      <c r="EM20" s="85">
        <f>IF(EA20&lt;&gt;0,"XXX",0)</f>
        <v>0</v>
      </c>
      <c r="EN20" s="85">
        <f>IF(EA20&lt;&gt;0,"XXX",0)</f>
        <v>0</v>
      </c>
      <c r="EO20" s="87"/>
      <c r="EP20" s="88"/>
      <c r="ES20" s="467">
        <v>34435</v>
      </c>
      <c r="ET20" s="476">
        <v>0</v>
      </c>
      <c r="EU20" s="151">
        <f>IF($E$13="Ano",0,ET20)</f>
        <v>0</v>
      </c>
      <c r="EV20" s="93">
        <f>ES20*EU20</f>
        <v>0</v>
      </c>
      <c r="EW20" s="473" t="str">
        <f t="shared" si="38"/>
        <v>02.3.61.1</v>
      </c>
      <c r="EX20" s="93">
        <f t="shared" si="27"/>
        <v>0</v>
      </c>
      <c r="EY20" s="9"/>
      <c r="EZ20" s="83"/>
      <c r="FA20" s="262">
        <f>EU20*1/24</f>
        <v>0</v>
      </c>
      <c r="FB20" s="84"/>
      <c r="FC20" s="85"/>
      <c r="FD20" s="128"/>
      <c r="FE20" s="86">
        <f>IF(EU20&lt;&gt;0,"X",0)</f>
        <v>0</v>
      </c>
      <c r="FF20" s="85">
        <f>IF(EU20&lt;&gt;0,"XXX",0)</f>
        <v>0</v>
      </c>
      <c r="FG20" s="85">
        <f>IF(EU20&lt;&gt;0,"XXX",0)</f>
        <v>0</v>
      </c>
      <c r="FH20" s="85">
        <f>IF(EU20&lt;&gt;0,"XXX",0)</f>
        <v>0</v>
      </c>
      <c r="FI20" s="87"/>
      <c r="FJ20" s="88"/>
      <c r="FM20" s="467">
        <v>34435</v>
      </c>
      <c r="FN20" s="476">
        <v>0</v>
      </c>
      <c r="FO20" s="151">
        <f>IF($E$13="Ano",0,FN20)</f>
        <v>0</v>
      </c>
      <c r="FP20" s="93">
        <f>FM20*FO20</f>
        <v>0</v>
      </c>
      <c r="FQ20" s="473" t="str">
        <f t="shared" si="39"/>
        <v>02.3.61.1</v>
      </c>
      <c r="FR20" s="93">
        <f t="shared" si="28"/>
        <v>0</v>
      </c>
      <c r="FS20" s="9"/>
      <c r="FT20" s="83"/>
      <c r="FU20" s="262">
        <f>FO20*1/24</f>
        <v>0</v>
      </c>
      <c r="FV20" s="84"/>
      <c r="FW20" s="85"/>
      <c r="FX20" s="128"/>
      <c r="FY20" s="86">
        <f>IF(FO20&lt;&gt;0,"X",0)</f>
        <v>0</v>
      </c>
      <c r="FZ20" s="85">
        <f>IF(FO20&lt;&gt;0,"XXX",0)</f>
        <v>0</v>
      </c>
      <c r="GA20" s="85">
        <f>IF(FO20&lt;&gt;0,"XXX",0)</f>
        <v>0</v>
      </c>
      <c r="GB20" s="85">
        <f>IF(FO20&lt;&gt;0,"XXX",0)</f>
        <v>0</v>
      </c>
      <c r="GC20" s="87"/>
      <c r="GD20" s="88"/>
      <c r="GG20" s="467">
        <v>34435</v>
      </c>
      <c r="GH20" s="476">
        <v>0</v>
      </c>
      <c r="GI20" s="151">
        <f>IF($E$13="Ano",0,GH20)</f>
        <v>0</v>
      </c>
      <c r="GJ20" s="93">
        <f>GG20*GI20</f>
        <v>0</v>
      </c>
      <c r="GK20" s="473" t="str">
        <f t="shared" si="40"/>
        <v>02.3.61.1</v>
      </c>
      <c r="GL20" s="93">
        <f t="shared" si="29"/>
        <v>0</v>
      </c>
      <c r="GM20" s="9"/>
      <c r="GN20" s="83"/>
      <c r="GO20" s="262">
        <f>GI20*1/24</f>
        <v>0</v>
      </c>
      <c r="GP20" s="84"/>
      <c r="GQ20" s="85"/>
      <c r="GR20" s="128"/>
      <c r="GS20" s="86">
        <f>IF(GI20&lt;&gt;0,"X",0)</f>
        <v>0</v>
      </c>
      <c r="GT20" s="85">
        <f>IF(GI20&lt;&gt;0,"XXX",0)</f>
        <v>0</v>
      </c>
      <c r="GU20" s="85">
        <f>IF(GI20&lt;&gt;0,"XXX",0)</f>
        <v>0</v>
      </c>
      <c r="GV20" s="85">
        <f>IF(GI20&lt;&gt;0,"XXX",0)</f>
        <v>0</v>
      </c>
      <c r="GW20" s="87"/>
      <c r="GX20" s="88"/>
      <c r="HA20" s="467">
        <v>34435</v>
      </c>
      <c r="HB20" s="476">
        <v>0</v>
      </c>
      <c r="HC20" s="151">
        <f>IF($E$13="Ano",0,HB20)</f>
        <v>0</v>
      </c>
      <c r="HD20" s="93">
        <f>HA20*HC20</f>
        <v>0</v>
      </c>
      <c r="HE20" s="473" t="str">
        <f t="shared" si="41"/>
        <v>02.3.61.1</v>
      </c>
      <c r="HF20" s="93">
        <f t="shared" si="30"/>
        <v>0</v>
      </c>
      <c r="HG20" s="9"/>
      <c r="HH20" s="83"/>
      <c r="HI20" s="262">
        <f>HC20*1/24</f>
        <v>0</v>
      </c>
      <c r="HJ20" s="84"/>
      <c r="HK20" s="85"/>
      <c r="HL20" s="128"/>
      <c r="HM20" s="86">
        <f>IF(HC20&lt;&gt;0,"X",0)</f>
        <v>0</v>
      </c>
      <c r="HN20" s="85">
        <f>IF(HC20&lt;&gt;0,"XXX",0)</f>
        <v>0</v>
      </c>
      <c r="HO20" s="85">
        <f>IF(HC20&lt;&gt;0,"XXX",0)</f>
        <v>0</v>
      </c>
      <c r="HP20" s="85">
        <f>IF(HC20&lt;&gt;0,"XXX",0)</f>
        <v>0</v>
      </c>
      <c r="HQ20" s="87"/>
      <c r="HR20" s="88"/>
    </row>
    <row r="21" spans="2:226" s="1" customFormat="1" ht="30" hidden="1" customHeight="1" x14ac:dyDescent="0.25">
      <c r="B21" s="102"/>
      <c r="C21" s="254"/>
      <c r="D21" s="209"/>
      <c r="E21" s="209"/>
      <c r="F21" s="209"/>
      <c r="G21" s="99"/>
      <c r="H21" s="98"/>
      <c r="I21" s="99"/>
      <c r="J21" s="178"/>
      <c r="K21" s="103"/>
      <c r="L21" s="2"/>
      <c r="M21" s="149"/>
      <c r="N21" s="93"/>
      <c r="O21" s="9"/>
      <c r="P21" s="83"/>
      <c r="Q21" s="262"/>
      <c r="R21" s="84"/>
      <c r="S21" s="85"/>
      <c r="T21" s="128"/>
      <c r="U21" s="86"/>
      <c r="V21" s="85"/>
      <c r="W21" s="85"/>
      <c r="X21" s="85"/>
      <c r="Y21" s="87"/>
      <c r="Z21" s="88"/>
      <c r="AC21" s="467"/>
      <c r="AD21" s="317"/>
      <c r="AE21" s="151"/>
      <c r="AF21" s="93"/>
      <c r="AG21" s="473">
        <f t="shared" si="31"/>
        <v>0</v>
      </c>
      <c r="AH21" s="93">
        <f t="shared" si="32"/>
        <v>0</v>
      </c>
      <c r="AI21" s="9"/>
      <c r="AJ21" s="83"/>
      <c r="AK21" s="262"/>
      <c r="AL21" s="84"/>
      <c r="AM21" s="85"/>
      <c r="AN21" s="128"/>
      <c r="AO21" s="86"/>
      <c r="AP21" s="85"/>
      <c r="AQ21" s="85"/>
      <c r="AR21" s="85"/>
      <c r="AS21" s="87"/>
      <c r="AT21" s="88"/>
      <c r="AW21" s="467"/>
      <c r="AX21" s="317"/>
      <c r="AY21" s="151"/>
      <c r="AZ21" s="93"/>
      <c r="BA21" s="473">
        <f t="shared" si="33"/>
        <v>0</v>
      </c>
      <c r="BB21" s="93">
        <f t="shared" si="22"/>
        <v>0</v>
      </c>
      <c r="BC21" s="9"/>
      <c r="BD21" s="83"/>
      <c r="BE21" s="262"/>
      <c r="BF21" s="84"/>
      <c r="BG21" s="85"/>
      <c r="BH21" s="128"/>
      <c r="BI21" s="86"/>
      <c r="BJ21" s="85"/>
      <c r="BK21" s="85"/>
      <c r="BL21" s="85"/>
      <c r="BM21" s="87"/>
      <c r="BN21" s="88"/>
      <c r="BQ21" s="467"/>
      <c r="BR21" s="317"/>
      <c r="BS21" s="151"/>
      <c r="BT21" s="93"/>
      <c r="BU21" s="473">
        <f t="shared" si="34"/>
        <v>0</v>
      </c>
      <c r="BV21" s="93">
        <f t="shared" si="23"/>
        <v>0</v>
      </c>
      <c r="BW21" s="9"/>
      <c r="BX21" s="83"/>
      <c r="BY21" s="262"/>
      <c r="BZ21" s="84"/>
      <c r="CA21" s="85"/>
      <c r="CB21" s="128"/>
      <c r="CC21" s="86"/>
      <c r="CD21" s="85"/>
      <c r="CE21" s="85"/>
      <c r="CF21" s="85"/>
      <c r="CG21" s="87"/>
      <c r="CH21" s="88"/>
      <c r="CK21" s="467"/>
      <c r="CL21" s="317"/>
      <c r="CM21" s="151"/>
      <c r="CN21" s="93"/>
      <c r="CO21" s="473">
        <f t="shared" si="35"/>
        <v>0</v>
      </c>
      <c r="CP21" s="93">
        <f t="shared" si="24"/>
        <v>0</v>
      </c>
      <c r="CQ21" s="9"/>
      <c r="CR21" s="83"/>
      <c r="CS21" s="262"/>
      <c r="CT21" s="84"/>
      <c r="CU21" s="85"/>
      <c r="CV21" s="128"/>
      <c r="CW21" s="86"/>
      <c r="CX21" s="85"/>
      <c r="CY21" s="85"/>
      <c r="CZ21" s="85"/>
      <c r="DA21" s="87"/>
      <c r="DB21" s="88"/>
      <c r="DE21" s="467"/>
      <c r="DF21" s="317"/>
      <c r="DG21" s="151"/>
      <c r="DH21" s="93"/>
      <c r="DI21" s="473">
        <f t="shared" si="36"/>
        <v>0</v>
      </c>
      <c r="DJ21" s="93">
        <f t="shared" si="25"/>
        <v>0</v>
      </c>
      <c r="DK21" s="9"/>
      <c r="DL21" s="83"/>
      <c r="DM21" s="262"/>
      <c r="DN21" s="84"/>
      <c r="DO21" s="85"/>
      <c r="DP21" s="128"/>
      <c r="DQ21" s="86"/>
      <c r="DR21" s="85"/>
      <c r="DS21" s="85"/>
      <c r="DT21" s="85"/>
      <c r="DU21" s="87"/>
      <c r="DV21" s="88"/>
      <c r="DY21" s="467"/>
      <c r="DZ21" s="317"/>
      <c r="EA21" s="151"/>
      <c r="EB21" s="93"/>
      <c r="EC21" s="473">
        <f t="shared" si="37"/>
        <v>0</v>
      </c>
      <c r="ED21" s="93">
        <f t="shared" si="26"/>
        <v>0</v>
      </c>
      <c r="EE21" s="9"/>
      <c r="EF21" s="83"/>
      <c r="EG21" s="262"/>
      <c r="EH21" s="84"/>
      <c r="EI21" s="85"/>
      <c r="EJ21" s="128"/>
      <c r="EK21" s="86"/>
      <c r="EL21" s="85"/>
      <c r="EM21" s="85"/>
      <c r="EN21" s="85"/>
      <c r="EO21" s="87"/>
      <c r="EP21" s="88"/>
      <c r="ES21" s="467"/>
      <c r="ET21" s="317"/>
      <c r="EU21" s="151"/>
      <c r="EV21" s="93"/>
      <c r="EW21" s="473">
        <f t="shared" si="38"/>
        <v>0</v>
      </c>
      <c r="EX21" s="93">
        <f t="shared" si="27"/>
        <v>0</v>
      </c>
      <c r="EY21" s="9"/>
      <c r="EZ21" s="83"/>
      <c r="FA21" s="262"/>
      <c r="FB21" s="84"/>
      <c r="FC21" s="85"/>
      <c r="FD21" s="128"/>
      <c r="FE21" s="86"/>
      <c r="FF21" s="85"/>
      <c r="FG21" s="85"/>
      <c r="FH21" s="85"/>
      <c r="FI21" s="87"/>
      <c r="FJ21" s="88"/>
      <c r="FM21" s="467"/>
      <c r="FN21" s="317"/>
      <c r="FO21" s="151"/>
      <c r="FP21" s="93"/>
      <c r="FQ21" s="473">
        <f t="shared" si="39"/>
        <v>0</v>
      </c>
      <c r="FR21" s="93">
        <f t="shared" si="28"/>
        <v>0</v>
      </c>
      <c r="FS21" s="9"/>
      <c r="FT21" s="83"/>
      <c r="FU21" s="262"/>
      <c r="FV21" s="84"/>
      <c r="FW21" s="85"/>
      <c r="FX21" s="128"/>
      <c r="FY21" s="86"/>
      <c r="FZ21" s="85"/>
      <c r="GA21" s="85"/>
      <c r="GB21" s="85"/>
      <c r="GC21" s="87"/>
      <c r="GD21" s="88"/>
      <c r="GG21" s="467"/>
      <c r="GH21" s="317"/>
      <c r="GI21" s="151"/>
      <c r="GJ21" s="93"/>
      <c r="GK21" s="473">
        <f t="shared" si="40"/>
        <v>0</v>
      </c>
      <c r="GL21" s="93">
        <f t="shared" si="29"/>
        <v>0</v>
      </c>
      <c r="GM21" s="9"/>
      <c r="GN21" s="83"/>
      <c r="GO21" s="262"/>
      <c r="GP21" s="84"/>
      <c r="GQ21" s="85"/>
      <c r="GR21" s="128"/>
      <c r="GS21" s="86"/>
      <c r="GT21" s="85"/>
      <c r="GU21" s="85"/>
      <c r="GV21" s="85"/>
      <c r="GW21" s="87"/>
      <c r="GX21" s="88"/>
      <c r="HA21" s="467"/>
      <c r="HB21" s="317"/>
      <c r="HC21" s="151"/>
      <c r="HD21" s="93"/>
      <c r="HE21" s="473">
        <f t="shared" si="41"/>
        <v>0</v>
      </c>
      <c r="HF21" s="93">
        <f t="shared" si="30"/>
        <v>0</v>
      </c>
      <c r="HG21" s="9"/>
      <c r="HH21" s="83"/>
      <c r="HI21" s="262"/>
      <c r="HJ21" s="84"/>
      <c r="HK21" s="85"/>
      <c r="HL21" s="128"/>
      <c r="HM21" s="86"/>
      <c r="HN21" s="85"/>
      <c r="HO21" s="85"/>
      <c r="HP21" s="85"/>
      <c r="HQ21" s="87"/>
      <c r="HR21" s="88"/>
    </row>
    <row r="22" spans="2:226" s="1" customFormat="1" ht="30" customHeight="1" x14ac:dyDescent="0.25">
      <c r="B22" s="102" t="s">
        <v>652</v>
      </c>
      <c r="C22" s="248">
        <v>3</v>
      </c>
      <c r="D22" s="759" t="s">
        <v>67</v>
      </c>
      <c r="E22" s="759"/>
      <c r="F22" s="759"/>
      <c r="G22" s="763"/>
      <c r="H22" s="758" t="s">
        <v>38</v>
      </c>
      <c r="I22" s="759"/>
      <c r="J22" s="760"/>
      <c r="K22" s="103">
        <v>5947</v>
      </c>
      <c r="L22" s="190">
        <v>0</v>
      </c>
      <c r="M22" s="150">
        <f>IF($E$13="Ano",0,L22)</f>
        <v>0</v>
      </c>
      <c r="N22" s="93">
        <f>K22*M22</f>
        <v>0</v>
      </c>
      <c r="O22" s="9"/>
      <c r="P22" s="83"/>
      <c r="Q22" s="262">
        <f>M22*1/24</f>
        <v>0</v>
      </c>
      <c r="R22" s="84"/>
      <c r="S22" s="85"/>
      <c r="T22" s="128"/>
      <c r="U22" s="86">
        <f>IF($M22&lt;&gt;0,"X",0)</f>
        <v>0</v>
      </c>
      <c r="V22" s="85">
        <f>IF($M22&lt;&gt;0,"XXX",0)</f>
        <v>0</v>
      </c>
      <c r="W22" s="85">
        <f>IF($M22&lt;&gt;0,"XXX",0)</f>
        <v>0</v>
      </c>
      <c r="X22" s="85">
        <f>IF($M22&lt;&gt;0,"XXX",0)</f>
        <v>0</v>
      </c>
      <c r="Y22" s="128"/>
      <c r="Z22" s="88"/>
      <c r="AC22" s="467">
        <v>5947</v>
      </c>
      <c r="AD22" s="476">
        <v>0</v>
      </c>
      <c r="AE22" s="151">
        <f>IF($E$13="Ano",0,AD22)</f>
        <v>0</v>
      </c>
      <c r="AF22" s="93">
        <f>AC22*AE22</f>
        <v>0</v>
      </c>
      <c r="AG22" s="473" t="str">
        <f t="shared" si="31"/>
        <v>02.3.61.1</v>
      </c>
      <c r="AH22" s="93">
        <f t="shared" si="32"/>
        <v>0</v>
      </c>
      <c r="AI22" s="9"/>
      <c r="AJ22" s="83"/>
      <c r="AK22" s="262">
        <f>AE22*1/24</f>
        <v>0</v>
      </c>
      <c r="AL22" s="84"/>
      <c r="AM22" s="85"/>
      <c r="AN22" s="128"/>
      <c r="AO22" s="86">
        <f>IF(AE22&lt;&gt;0,"X",0)</f>
        <v>0</v>
      </c>
      <c r="AP22" s="85">
        <f>IF(AE22&lt;&gt;0,"XXX",0)</f>
        <v>0</v>
      </c>
      <c r="AQ22" s="85">
        <f>IF(AE22&lt;&gt;0,"XXX",0)</f>
        <v>0</v>
      </c>
      <c r="AR22" s="85">
        <f>IF(AE22&lt;&gt;0,"XXX",0)</f>
        <v>0</v>
      </c>
      <c r="AS22" s="128"/>
      <c r="AT22" s="88"/>
      <c r="AW22" s="467">
        <v>5947</v>
      </c>
      <c r="AX22" s="476">
        <v>0</v>
      </c>
      <c r="AY22" s="151">
        <f>IF($E$13="Ano",0,AX22)</f>
        <v>0</v>
      </c>
      <c r="AZ22" s="93">
        <f>AW22*AY22</f>
        <v>0</v>
      </c>
      <c r="BA22" s="473" t="str">
        <f t="shared" si="33"/>
        <v>02.3.61.1</v>
      </c>
      <c r="BB22" s="93">
        <f t="shared" si="22"/>
        <v>0</v>
      </c>
      <c r="BC22" s="9"/>
      <c r="BD22" s="83"/>
      <c r="BE22" s="262">
        <f>AY22*1/24</f>
        <v>0</v>
      </c>
      <c r="BF22" s="84"/>
      <c r="BG22" s="85"/>
      <c r="BH22" s="128"/>
      <c r="BI22" s="86">
        <f>IF(AY22&lt;&gt;0,"X",0)</f>
        <v>0</v>
      </c>
      <c r="BJ22" s="85">
        <f>IF(AY22&lt;&gt;0,"XXX",0)</f>
        <v>0</v>
      </c>
      <c r="BK22" s="85">
        <f>IF(AY22&lt;&gt;0,"XXX",0)</f>
        <v>0</v>
      </c>
      <c r="BL22" s="85">
        <f>IF(AY22&lt;&gt;0,"XXX",0)</f>
        <v>0</v>
      </c>
      <c r="BM22" s="128"/>
      <c r="BN22" s="88"/>
      <c r="BQ22" s="467">
        <v>5947</v>
      </c>
      <c r="BR22" s="476">
        <v>0</v>
      </c>
      <c r="BS22" s="151">
        <f>IF($E$13="Ano",0,BR22)</f>
        <v>0</v>
      </c>
      <c r="BT22" s="93">
        <f>BQ22*BS22</f>
        <v>0</v>
      </c>
      <c r="BU22" s="473" t="str">
        <f t="shared" si="34"/>
        <v>02.3.61.1</v>
      </c>
      <c r="BV22" s="93">
        <f t="shared" si="23"/>
        <v>0</v>
      </c>
      <c r="BW22" s="9"/>
      <c r="BX22" s="83"/>
      <c r="BY22" s="262">
        <f>BS22*1/24</f>
        <v>0</v>
      </c>
      <c r="BZ22" s="84"/>
      <c r="CA22" s="85"/>
      <c r="CB22" s="128"/>
      <c r="CC22" s="86">
        <f>IF(BS22&lt;&gt;0,"X",0)</f>
        <v>0</v>
      </c>
      <c r="CD22" s="85">
        <f>IF(BS22&lt;&gt;0,"XXX",0)</f>
        <v>0</v>
      </c>
      <c r="CE22" s="85">
        <f>IF(BS22&lt;&gt;0,"XXX",0)</f>
        <v>0</v>
      </c>
      <c r="CF22" s="85">
        <f>IF(BS22&lt;&gt;0,"XXX",0)</f>
        <v>0</v>
      </c>
      <c r="CG22" s="128"/>
      <c r="CH22" s="88"/>
      <c r="CK22" s="467">
        <v>5947</v>
      </c>
      <c r="CL22" s="476">
        <v>0</v>
      </c>
      <c r="CM22" s="151">
        <f>IF($E$13="Ano",0,CL22)</f>
        <v>0</v>
      </c>
      <c r="CN22" s="93">
        <f>CK22*CM22</f>
        <v>0</v>
      </c>
      <c r="CO22" s="473" t="str">
        <f t="shared" si="35"/>
        <v>02.3.61.1</v>
      </c>
      <c r="CP22" s="93">
        <f t="shared" si="24"/>
        <v>0</v>
      </c>
      <c r="CQ22" s="9"/>
      <c r="CR22" s="83"/>
      <c r="CS22" s="262">
        <f>CM22*1/24</f>
        <v>0</v>
      </c>
      <c r="CT22" s="84"/>
      <c r="CU22" s="85"/>
      <c r="CV22" s="128"/>
      <c r="CW22" s="86">
        <f>IF(CM22&lt;&gt;0,"X",0)</f>
        <v>0</v>
      </c>
      <c r="CX22" s="85">
        <f>IF(CM22&lt;&gt;0,"XXX",0)</f>
        <v>0</v>
      </c>
      <c r="CY22" s="85">
        <f>IF(CM22&lt;&gt;0,"XXX",0)</f>
        <v>0</v>
      </c>
      <c r="CZ22" s="85">
        <f>IF(CM22&lt;&gt;0,"XXX",0)</f>
        <v>0</v>
      </c>
      <c r="DA22" s="128"/>
      <c r="DB22" s="88"/>
      <c r="DE22" s="467">
        <v>5947</v>
      </c>
      <c r="DF22" s="476">
        <v>0</v>
      </c>
      <c r="DG22" s="151">
        <f>IF($E$13="Ano",0,DF22)</f>
        <v>0</v>
      </c>
      <c r="DH22" s="93">
        <f>DE22*DG22</f>
        <v>0</v>
      </c>
      <c r="DI22" s="473" t="str">
        <f t="shared" si="36"/>
        <v>02.3.61.1</v>
      </c>
      <c r="DJ22" s="93">
        <f t="shared" si="25"/>
        <v>0</v>
      </c>
      <c r="DK22" s="9"/>
      <c r="DL22" s="83"/>
      <c r="DM22" s="262">
        <f>DG22*1/24</f>
        <v>0</v>
      </c>
      <c r="DN22" s="84"/>
      <c r="DO22" s="85"/>
      <c r="DP22" s="128"/>
      <c r="DQ22" s="86">
        <f>IF(DG22&lt;&gt;0,"X",0)</f>
        <v>0</v>
      </c>
      <c r="DR22" s="85">
        <f>IF(DG22&lt;&gt;0,"XXX",0)</f>
        <v>0</v>
      </c>
      <c r="DS22" s="85">
        <f>IF(DG22&lt;&gt;0,"XXX",0)</f>
        <v>0</v>
      </c>
      <c r="DT22" s="85">
        <f>IF(DG22&lt;&gt;0,"XXX",0)</f>
        <v>0</v>
      </c>
      <c r="DU22" s="128"/>
      <c r="DV22" s="88"/>
      <c r="DY22" s="467">
        <v>5947</v>
      </c>
      <c r="DZ22" s="476">
        <v>0</v>
      </c>
      <c r="EA22" s="151">
        <f>IF($E$13="Ano",0,DZ22)</f>
        <v>0</v>
      </c>
      <c r="EB22" s="93">
        <f>DY22*EA22</f>
        <v>0</v>
      </c>
      <c r="EC22" s="473" t="str">
        <f t="shared" si="37"/>
        <v>02.3.61.1</v>
      </c>
      <c r="ED22" s="93">
        <f t="shared" si="26"/>
        <v>0</v>
      </c>
      <c r="EE22" s="9"/>
      <c r="EF22" s="83"/>
      <c r="EG22" s="262">
        <f>EA22*1/24</f>
        <v>0</v>
      </c>
      <c r="EH22" s="84"/>
      <c r="EI22" s="85"/>
      <c r="EJ22" s="128"/>
      <c r="EK22" s="86">
        <f>IF(EA22&lt;&gt;0,"X",0)</f>
        <v>0</v>
      </c>
      <c r="EL22" s="85">
        <f>IF(EA22&lt;&gt;0,"XXX",0)</f>
        <v>0</v>
      </c>
      <c r="EM22" s="85">
        <f>IF(EA22&lt;&gt;0,"XXX",0)</f>
        <v>0</v>
      </c>
      <c r="EN22" s="85">
        <f>IF(EA22&lt;&gt;0,"XXX",0)</f>
        <v>0</v>
      </c>
      <c r="EO22" s="128"/>
      <c r="EP22" s="88"/>
      <c r="ES22" s="467">
        <v>5947</v>
      </c>
      <c r="ET22" s="476">
        <v>0</v>
      </c>
      <c r="EU22" s="151">
        <f>IF($E$13="Ano",0,ET22)</f>
        <v>0</v>
      </c>
      <c r="EV22" s="93">
        <f>ES22*EU22</f>
        <v>0</v>
      </c>
      <c r="EW22" s="473" t="str">
        <f t="shared" si="38"/>
        <v>02.3.61.1</v>
      </c>
      <c r="EX22" s="93">
        <f t="shared" si="27"/>
        <v>0</v>
      </c>
      <c r="EY22" s="9"/>
      <c r="EZ22" s="83"/>
      <c r="FA22" s="262">
        <f>EU22*1/24</f>
        <v>0</v>
      </c>
      <c r="FB22" s="84"/>
      <c r="FC22" s="85"/>
      <c r="FD22" s="128"/>
      <c r="FE22" s="86">
        <f>IF(EU22&lt;&gt;0,"X",0)</f>
        <v>0</v>
      </c>
      <c r="FF22" s="85">
        <f>IF(EU22&lt;&gt;0,"XXX",0)</f>
        <v>0</v>
      </c>
      <c r="FG22" s="85">
        <f>IF(EU22&lt;&gt;0,"XXX",0)</f>
        <v>0</v>
      </c>
      <c r="FH22" s="85">
        <f>IF(EU22&lt;&gt;0,"XXX",0)</f>
        <v>0</v>
      </c>
      <c r="FI22" s="128"/>
      <c r="FJ22" s="88"/>
      <c r="FM22" s="467">
        <v>5947</v>
      </c>
      <c r="FN22" s="476">
        <v>0</v>
      </c>
      <c r="FO22" s="151">
        <f>IF($E$13="Ano",0,FN22)</f>
        <v>0</v>
      </c>
      <c r="FP22" s="93">
        <f>FM22*FO22</f>
        <v>0</v>
      </c>
      <c r="FQ22" s="473" t="str">
        <f t="shared" si="39"/>
        <v>02.3.61.1</v>
      </c>
      <c r="FR22" s="93">
        <f t="shared" si="28"/>
        <v>0</v>
      </c>
      <c r="FS22" s="9"/>
      <c r="FT22" s="83"/>
      <c r="FU22" s="262">
        <f>FO22*1/24</f>
        <v>0</v>
      </c>
      <c r="FV22" s="84"/>
      <c r="FW22" s="85"/>
      <c r="FX22" s="128"/>
      <c r="FY22" s="86">
        <f>IF(FO22&lt;&gt;0,"X",0)</f>
        <v>0</v>
      </c>
      <c r="FZ22" s="85">
        <f>IF(FO22&lt;&gt;0,"XXX",0)</f>
        <v>0</v>
      </c>
      <c r="GA22" s="85">
        <f>IF(FO22&lt;&gt;0,"XXX",0)</f>
        <v>0</v>
      </c>
      <c r="GB22" s="85">
        <f>IF(FO22&lt;&gt;0,"XXX",0)</f>
        <v>0</v>
      </c>
      <c r="GC22" s="128"/>
      <c r="GD22" s="88"/>
      <c r="GG22" s="467">
        <v>5947</v>
      </c>
      <c r="GH22" s="476">
        <v>0</v>
      </c>
      <c r="GI22" s="151">
        <f>IF($E$13="Ano",0,GH22)</f>
        <v>0</v>
      </c>
      <c r="GJ22" s="93">
        <f>GG22*GI22</f>
        <v>0</v>
      </c>
      <c r="GK22" s="473" t="str">
        <f t="shared" si="40"/>
        <v>02.3.61.1</v>
      </c>
      <c r="GL22" s="93">
        <f t="shared" si="29"/>
        <v>0</v>
      </c>
      <c r="GM22" s="9"/>
      <c r="GN22" s="83"/>
      <c r="GO22" s="262">
        <f>GI22*1/24</f>
        <v>0</v>
      </c>
      <c r="GP22" s="84"/>
      <c r="GQ22" s="85"/>
      <c r="GR22" s="128"/>
      <c r="GS22" s="86">
        <f>IF(GI22&lt;&gt;0,"X",0)</f>
        <v>0</v>
      </c>
      <c r="GT22" s="85">
        <f>IF(GI22&lt;&gt;0,"XXX",0)</f>
        <v>0</v>
      </c>
      <c r="GU22" s="85">
        <f>IF(GI22&lt;&gt;0,"XXX",0)</f>
        <v>0</v>
      </c>
      <c r="GV22" s="85">
        <f>IF(GI22&lt;&gt;0,"XXX",0)</f>
        <v>0</v>
      </c>
      <c r="GW22" s="128"/>
      <c r="GX22" s="88"/>
      <c r="HA22" s="467">
        <v>5947</v>
      </c>
      <c r="HB22" s="476">
        <v>0</v>
      </c>
      <c r="HC22" s="151">
        <f>IF($E$13="Ano",0,HB22)</f>
        <v>0</v>
      </c>
      <c r="HD22" s="93">
        <f>HA22*HC22</f>
        <v>0</v>
      </c>
      <c r="HE22" s="473" t="str">
        <f t="shared" si="41"/>
        <v>02.3.61.1</v>
      </c>
      <c r="HF22" s="93">
        <f t="shared" si="30"/>
        <v>0</v>
      </c>
      <c r="HG22" s="9"/>
      <c r="HH22" s="83"/>
      <c r="HI22" s="262">
        <f>HC22*1/24</f>
        <v>0</v>
      </c>
      <c r="HJ22" s="84"/>
      <c r="HK22" s="85"/>
      <c r="HL22" s="128"/>
      <c r="HM22" s="86">
        <f>IF(HC22&lt;&gt;0,"X",0)</f>
        <v>0</v>
      </c>
      <c r="HN22" s="85">
        <f>IF(HC22&lt;&gt;0,"XXX",0)</f>
        <v>0</v>
      </c>
      <c r="HO22" s="85">
        <f>IF(HC22&lt;&gt;0,"XXX",0)</f>
        <v>0</v>
      </c>
      <c r="HP22" s="85">
        <f>IF(HC22&lt;&gt;0,"XXX",0)</f>
        <v>0</v>
      </c>
      <c r="HQ22" s="128"/>
      <c r="HR22" s="88"/>
    </row>
    <row r="23" spans="2:226" s="1" customFormat="1" ht="30" hidden="1" customHeight="1" x14ac:dyDescent="0.25">
      <c r="B23" s="102"/>
      <c r="C23" s="254"/>
      <c r="D23" s="209"/>
      <c r="E23" s="209"/>
      <c r="F23" s="209"/>
      <c r="G23" s="99"/>
      <c r="H23" s="98"/>
      <c r="I23" s="99"/>
      <c r="J23" s="178"/>
      <c r="K23" s="103"/>
      <c r="L23" s="2"/>
      <c r="M23" s="149"/>
      <c r="N23" s="93"/>
      <c r="O23" s="9"/>
      <c r="P23" s="83"/>
      <c r="Q23" s="262"/>
      <c r="R23" s="84"/>
      <c r="S23" s="85"/>
      <c r="T23" s="128"/>
      <c r="U23" s="86"/>
      <c r="V23" s="85"/>
      <c r="W23" s="85"/>
      <c r="X23" s="85"/>
      <c r="Y23" s="128"/>
      <c r="Z23" s="88"/>
      <c r="AC23" s="467"/>
      <c r="AD23" s="317"/>
      <c r="AE23" s="151"/>
      <c r="AF23" s="93"/>
      <c r="AG23" s="473">
        <f t="shared" si="31"/>
        <v>0</v>
      </c>
      <c r="AH23" s="93">
        <f t="shared" si="32"/>
        <v>0</v>
      </c>
      <c r="AI23" s="9"/>
      <c r="AJ23" s="83"/>
      <c r="AK23" s="262"/>
      <c r="AL23" s="84"/>
      <c r="AM23" s="85"/>
      <c r="AN23" s="128"/>
      <c r="AO23" s="86"/>
      <c r="AP23" s="85"/>
      <c r="AQ23" s="85"/>
      <c r="AR23" s="85"/>
      <c r="AS23" s="128"/>
      <c r="AT23" s="88"/>
      <c r="AW23" s="467"/>
      <c r="AX23" s="317"/>
      <c r="AY23" s="151"/>
      <c r="AZ23" s="93"/>
      <c r="BA23" s="473">
        <f t="shared" si="33"/>
        <v>0</v>
      </c>
      <c r="BB23" s="93">
        <f t="shared" si="22"/>
        <v>0</v>
      </c>
      <c r="BC23" s="9"/>
      <c r="BD23" s="83"/>
      <c r="BE23" s="262"/>
      <c r="BF23" s="84"/>
      <c r="BG23" s="85"/>
      <c r="BH23" s="128"/>
      <c r="BI23" s="86"/>
      <c r="BJ23" s="85"/>
      <c r="BK23" s="85"/>
      <c r="BL23" s="85"/>
      <c r="BM23" s="128"/>
      <c r="BN23" s="88"/>
      <c r="BQ23" s="467"/>
      <c r="BR23" s="317"/>
      <c r="BS23" s="151"/>
      <c r="BT23" s="93"/>
      <c r="BU23" s="473">
        <f t="shared" si="34"/>
        <v>0</v>
      </c>
      <c r="BV23" s="93">
        <f t="shared" si="23"/>
        <v>0</v>
      </c>
      <c r="BW23" s="9"/>
      <c r="BX23" s="83"/>
      <c r="BY23" s="262"/>
      <c r="BZ23" s="84"/>
      <c r="CA23" s="85"/>
      <c r="CB23" s="128"/>
      <c r="CC23" s="86"/>
      <c r="CD23" s="85"/>
      <c r="CE23" s="85"/>
      <c r="CF23" s="85"/>
      <c r="CG23" s="128"/>
      <c r="CH23" s="88"/>
      <c r="CK23" s="467"/>
      <c r="CL23" s="317"/>
      <c r="CM23" s="151"/>
      <c r="CN23" s="93"/>
      <c r="CO23" s="473">
        <f t="shared" si="35"/>
        <v>0</v>
      </c>
      <c r="CP23" s="93">
        <f t="shared" si="24"/>
        <v>0</v>
      </c>
      <c r="CQ23" s="9"/>
      <c r="CR23" s="83"/>
      <c r="CS23" s="262"/>
      <c r="CT23" s="84"/>
      <c r="CU23" s="85"/>
      <c r="CV23" s="128"/>
      <c r="CW23" s="86"/>
      <c r="CX23" s="85"/>
      <c r="CY23" s="85"/>
      <c r="CZ23" s="85"/>
      <c r="DA23" s="128"/>
      <c r="DB23" s="88"/>
      <c r="DE23" s="467"/>
      <c r="DF23" s="317"/>
      <c r="DG23" s="151"/>
      <c r="DH23" s="93"/>
      <c r="DI23" s="473">
        <f t="shared" si="36"/>
        <v>0</v>
      </c>
      <c r="DJ23" s="93">
        <f t="shared" si="25"/>
        <v>0</v>
      </c>
      <c r="DK23" s="9"/>
      <c r="DL23" s="83"/>
      <c r="DM23" s="262"/>
      <c r="DN23" s="84"/>
      <c r="DO23" s="85"/>
      <c r="DP23" s="128"/>
      <c r="DQ23" s="86"/>
      <c r="DR23" s="85"/>
      <c r="DS23" s="85"/>
      <c r="DT23" s="85"/>
      <c r="DU23" s="128"/>
      <c r="DV23" s="88"/>
      <c r="DY23" s="467"/>
      <c r="DZ23" s="317"/>
      <c r="EA23" s="151"/>
      <c r="EB23" s="93"/>
      <c r="EC23" s="473">
        <f t="shared" si="37"/>
        <v>0</v>
      </c>
      <c r="ED23" s="93">
        <f t="shared" si="26"/>
        <v>0</v>
      </c>
      <c r="EE23" s="9"/>
      <c r="EF23" s="83"/>
      <c r="EG23" s="262"/>
      <c r="EH23" s="84"/>
      <c r="EI23" s="85"/>
      <c r="EJ23" s="128"/>
      <c r="EK23" s="86"/>
      <c r="EL23" s="85"/>
      <c r="EM23" s="85"/>
      <c r="EN23" s="85"/>
      <c r="EO23" s="128"/>
      <c r="EP23" s="88"/>
      <c r="ES23" s="467"/>
      <c r="ET23" s="317"/>
      <c r="EU23" s="151"/>
      <c r="EV23" s="93"/>
      <c r="EW23" s="473">
        <f t="shared" si="38"/>
        <v>0</v>
      </c>
      <c r="EX23" s="93">
        <f t="shared" si="27"/>
        <v>0</v>
      </c>
      <c r="EY23" s="9"/>
      <c r="EZ23" s="83"/>
      <c r="FA23" s="262"/>
      <c r="FB23" s="84"/>
      <c r="FC23" s="85"/>
      <c r="FD23" s="128"/>
      <c r="FE23" s="86"/>
      <c r="FF23" s="85"/>
      <c r="FG23" s="85"/>
      <c r="FH23" s="85"/>
      <c r="FI23" s="128"/>
      <c r="FJ23" s="88"/>
      <c r="FM23" s="467"/>
      <c r="FN23" s="317"/>
      <c r="FO23" s="151"/>
      <c r="FP23" s="93"/>
      <c r="FQ23" s="473">
        <f t="shared" si="39"/>
        <v>0</v>
      </c>
      <c r="FR23" s="93">
        <f t="shared" si="28"/>
        <v>0</v>
      </c>
      <c r="FS23" s="9"/>
      <c r="FT23" s="83"/>
      <c r="FU23" s="262"/>
      <c r="FV23" s="84"/>
      <c r="FW23" s="85"/>
      <c r="FX23" s="128"/>
      <c r="FY23" s="86"/>
      <c r="FZ23" s="85"/>
      <c r="GA23" s="85"/>
      <c r="GB23" s="85"/>
      <c r="GC23" s="128"/>
      <c r="GD23" s="88"/>
      <c r="GG23" s="467"/>
      <c r="GH23" s="317"/>
      <c r="GI23" s="151"/>
      <c r="GJ23" s="93"/>
      <c r="GK23" s="473">
        <f t="shared" si="40"/>
        <v>0</v>
      </c>
      <c r="GL23" s="93">
        <f t="shared" si="29"/>
        <v>0</v>
      </c>
      <c r="GM23" s="9"/>
      <c r="GN23" s="83"/>
      <c r="GO23" s="262"/>
      <c r="GP23" s="84"/>
      <c r="GQ23" s="85"/>
      <c r="GR23" s="128"/>
      <c r="GS23" s="86"/>
      <c r="GT23" s="85"/>
      <c r="GU23" s="85"/>
      <c r="GV23" s="85"/>
      <c r="GW23" s="128"/>
      <c r="GX23" s="88"/>
      <c r="HA23" s="467"/>
      <c r="HB23" s="317"/>
      <c r="HC23" s="151"/>
      <c r="HD23" s="93"/>
      <c r="HE23" s="473">
        <f t="shared" si="41"/>
        <v>0</v>
      </c>
      <c r="HF23" s="93">
        <f t="shared" si="30"/>
        <v>0</v>
      </c>
      <c r="HG23" s="9"/>
      <c r="HH23" s="83"/>
      <c r="HI23" s="262"/>
      <c r="HJ23" s="84"/>
      <c r="HK23" s="85"/>
      <c r="HL23" s="128"/>
      <c r="HM23" s="86"/>
      <c r="HN23" s="85"/>
      <c r="HO23" s="85"/>
      <c r="HP23" s="85"/>
      <c r="HQ23" s="128"/>
      <c r="HR23" s="88"/>
    </row>
    <row r="24" spans="2:226" s="1" customFormat="1" ht="30" customHeight="1" x14ac:dyDescent="0.25">
      <c r="B24" s="102" t="s">
        <v>653</v>
      </c>
      <c r="C24" s="248">
        <v>3</v>
      </c>
      <c r="D24" s="759" t="s">
        <v>68</v>
      </c>
      <c r="E24" s="759"/>
      <c r="F24" s="759"/>
      <c r="G24" s="763"/>
      <c r="H24" s="758" t="s">
        <v>34</v>
      </c>
      <c r="I24" s="759"/>
      <c r="J24" s="760"/>
      <c r="K24" s="103">
        <v>6297</v>
      </c>
      <c r="L24" s="190">
        <v>0</v>
      </c>
      <c r="M24" s="151">
        <f>L24</f>
        <v>0</v>
      </c>
      <c r="N24" s="93">
        <f>K24*M24</f>
        <v>0</v>
      </c>
      <c r="O24" s="9"/>
      <c r="P24" s="83"/>
      <c r="Q24" s="262">
        <f>M24*1/24</f>
        <v>0</v>
      </c>
      <c r="R24" s="84"/>
      <c r="S24" s="85"/>
      <c r="T24" s="128"/>
      <c r="U24" s="86">
        <f>IF($M24&lt;&gt;0,"X",0)</f>
        <v>0</v>
      </c>
      <c r="V24" s="85">
        <f>IF($M24&lt;&gt;0,"XXX",0)</f>
        <v>0</v>
      </c>
      <c r="W24" s="85">
        <f>IF($M24&lt;&gt;0,"XXX",0)</f>
        <v>0</v>
      </c>
      <c r="X24" s="85">
        <f>IF($M24&lt;&gt;0,"XXX",0)</f>
        <v>0</v>
      </c>
      <c r="Y24" s="85"/>
      <c r="Z24" s="88"/>
      <c r="AC24" s="467">
        <v>6297</v>
      </c>
      <c r="AD24" s="476">
        <v>0</v>
      </c>
      <c r="AE24" s="151">
        <f>AD24</f>
        <v>0</v>
      </c>
      <c r="AF24" s="93">
        <f>AC24*AE24</f>
        <v>0</v>
      </c>
      <c r="AG24" s="473" t="str">
        <f t="shared" si="31"/>
        <v>02.3.61.1</v>
      </c>
      <c r="AH24" s="93">
        <f t="shared" si="32"/>
        <v>0</v>
      </c>
      <c r="AI24" s="9"/>
      <c r="AJ24" s="83"/>
      <c r="AK24" s="262">
        <f>AE24*1/24</f>
        <v>0</v>
      </c>
      <c r="AL24" s="84"/>
      <c r="AM24" s="85"/>
      <c r="AN24" s="128"/>
      <c r="AO24" s="86">
        <f>IF(AE24&lt;&gt;0,"X",0)</f>
        <v>0</v>
      </c>
      <c r="AP24" s="85">
        <f>IF(AE24&lt;&gt;0,"XXX",0)</f>
        <v>0</v>
      </c>
      <c r="AQ24" s="85">
        <f>IF(AE24&lt;&gt;0,"XXX",0)</f>
        <v>0</v>
      </c>
      <c r="AR24" s="85">
        <f>IF(AE24&lt;&gt;0,"XXX",0)</f>
        <v>0</v>
      </c>
      <c r="AS24" s="85"/>
      <c r="AT24" s="88"/>
      <c r="AW24" s="467">
        <v>6297</v>
      </c>
      <c r="AX24" s="476">
        <v>0</v>
      </c>
      <c r="AY24" s="151">
        <f>AX24</f>
        <v>0</v>
      </c>
      <c r="AZ24" s="93">
        <f>AW24*AY24</f>
        <v>0</v>
      </c>
      <c r="BA24" s="473" t="str">
        <f t="shared" si="33"/>
        <v>02.3.61.1</v>
      </c>
      <c r="BB24" s="93">
        <f t="shared" si="22"/>
        <v>0</v>
      </c>
      <c r="BC24" s="9"/>
      <c r="BD24" s="83"/>
      <c r="BE24" s="262">
        <f>AY24*1/24</f>
        <v>0</v>
      </c>
      <c r="BF24" s="84"/>
      <c r="BG24" s="85"/>
      <c r="BH24" s="128"/>
      <c r="BI24" s="86">
        <f>IF(AY24&lt;&gt;0,"X",0)</f>
        <v>0</v>
      </c>
      <c r="BJ24" s="85">
        <f>IF(AY24&lt;&gt;0,"XXX",0)</f>
        <v>0</v>
      </c>
      <c r="BK24" s="85">
        <f>IF(AY24&lt;&gt;0,"XXX",0)</f>
        <v>0</v>
      </c>
      <c r="BL24" s="85">
        <f>IF(AY24&lt;&gt;0,"XXX",0)</f>
        <v>0</v>
      </c>
      <c r="BM24" s="85"/>
      <c r="BN24" s="88"/>
      <c r="BQ24" s="467">
        <v>6297</v>
      </c>
      <c r="BR24" s="476">
        <v>0</v>
      </c>
      <c r="BS24" s="151">
        <f>BR24</f>
        <v>0</v>
      </c>
      <c r="BT24" s="93">
        <f>BQ24*BS24</f>
        <v>0</v>
      </c>
      <c r="BU24" s="473" t="str">
        <f t="shared" si="34"/>
        <v>02.3.61.1</v>
      </c>
      <c r="BV24" s="93">
        <f t="shared" si="23"/>
        <v>0</v>
      </c>
      <c r="BW24" s="9"/>
      <c r="BX24" s="83"/>
      <c r="BY24" s="262">
        <f>BS24*1/24</f>
        <v>0</v>
      </c>
      <c r="BZ24" s="84"/>
      <c r="CA24" s="85"/>
      <c r="CB24" s="128"/>
      <c r="CC24" s="86">
        <f>IF(BS24&lt;&gt;0,"X",0)</f>
        <v>0</v>
      </c>
      <c r="CD24" s="85">
        <f>IF(BS24&lt;&gt;0,"XXX",0)</f>
        <v>0</v>
      </c>
      <c r="CE24" s="85">
        <f>IF(BS24&lt;&gt;0,"XXX",0)</f>
        <v>0</v>
      </c>
      <c r="CF24" s="85">
        <f>IF(BS24&lt;&gt;0,"XXX",0)</f>
        <v>0</v>
      </c>
      <c r="CG24" s="85"/>
      <c r="CH24" s="88"/>
      <c r="CK24" s="467">
        <v>6297</v>
      </c>
      <c r="CL24" s="476">
        <v>0</v>
      </c>
      <c r="CM24" s="151">
        <f>CL24</f>
        <v>0</v>
      </c>
      <c r="CN24" s="93">
        <f>CK24*CM24</f>
        <v>0</v>
      </c>
      <c r="CO24" s="473" t="str">
        <f t="shared" si="35"/>
        <v>02.3.61.1</v>
      </c>
      <c r="CP24" s="93">
        <f t="shared" si="24"/>
        <v>0</v>
      </c>
      <c r="CQ24" s="9"/>
      <c r="CR24" s="83"/>
      <c r="CS24" s="262">
        <f>CM24*1/24</f>
        <v>0</v>
      </c>
      <c r="CT24" s="84"/>
      <c r="CU24" s="85"/>
      <c r="CV24" s="128"/>
      <c r="CW24" s="86">
        <f>IF(CM24&lt;&gt;0,"X",0)</f>
        <v>0</v>
      </c>
      <c r="CX24" s="85">
        <f>IF(CM24&lt;&gt;0,"XXX",0)</f>
        <v>0</v>
      </c>
      <c r="CY24" s="85">
        <f>IF(CM24&lt;&gt;0,"XXX",0)</f>
        <v>0</v>
      </c>
      <c r="CZ24" s="85">
        <f>IF(CM24&lt;&gt;0,"XXX",0)</f>
        <v>0</v>
      </c>
      <c r="DA24" s="85"/>
      <c r="DB24" s="88"/>
      <c r="DE24" s="467">
        <v>6297</v>
      </c>
      <c r="DF24" s="476">
        <v>0</v>
      </c>
      <c r="DG24" s="151">
        <f>DF24</f>
        <v>0</v>
      </c>
      <c r="DH24" s="93">
        <f>DE24*DG24</f>
        <v>0</v>
      </c>
      <c r="DI24" s="473" t="str">
        <f t="shared" si="36"/>
        <v>02.3.61.1</v>
      </c>
      <c r="DJ24" s="93">
        <f t="shared" si="25"/>
        <v>0</v>
      </c>
      <c r="DK24" s="9"/>
      <c r="DL24" s="83"/>
      <c r="DM24" s="262">
        <f>DG24*1/24</f>
        <v>0</v>
      </c>
      <c r="DN24" s="84"/>
      <c r="DO24" s="85"/>
      <c r="DP24" s="128"/>
      <c r="DQ24" s="86">
        <f>IF(DG24&lt;&gt;0,"X",0)</f>
        <v>0</v>
      </c>
      <c r="DR24" s="85">
        <f>IF(DG24&lt;&gt;0,"XXX",0)</f>
        <v>0</v>
      </c>
      <c r="DS24" s="85">
        <f>IF(DG24&lt;&gt;0,"XXX",0)</f>
        <v>0</v>
      </c>
      <c r="DT24" s="85">
        <f>IF(DG24&lt;&gt;0,"XXX",0)</f>
        <v>0</v>
      </c>
      <c r="DU24" s="85"/>
      <c r="DV24" s="88"/>
      <c r="DY24" s="467">
        <v>6297</v>
      </c>
      <c r="DZ24" s="476">
        <v>0</v>
      </c>
      <c r="EA24" s="151">
        <f>DZ24</f>
        <v>0</v>
      </c>
      <c r="EB24" s="93">
        <f>DY24*EA24</f>
        <v>0</v>
      </c>
      <c r="EC24" s="473" t="str">
        <f t="shared" si="37"/>
        <v>02.3.61.1</v>
      </c>
      <c r="ED24" s="93">
        <f t="shared" si="26"/>
        <v>0</v>
      </c>
      <c r="EE24" s="9"/>
      <c r="EF24" s="83"/>
      <c r="EG24" s="262">
        <f>EA24*1/24</f>
        <v>0</v>
      </c>
      <c r="EH24" s="84"/>
      <c r="EI24" s="85"/>
      <c r="EJ24" s="128"/>
      <c r="EK24" s="86">
        <f>IF(EA24&lt;&gt;0,"X",0)</f>
        <v>0</v>
      </c>
      <c r="EL24" s="85">
        <f>IF(EA24&lt;&gt;0,"XXX",0)</f>
        <v>0</v>
      </c>
      <c r="EM24" s="85">
        <f>IF(EA24&lt;&gt;0,"XXX",0)</f>
        <v>0</v>
      </c>
      <c r="EN24" s="85">
        <f>IF(EA24&lt;&gt;0,"XXX",0)</f>
        <v>0</v>
      </c>
      <c r="EO24" s="85"/>
      <c r="EP24" s="88"/>
      <c r="ES24" s="467">
        <v>6297</v>
      </c>
      <c r="ET24" s="476">
        <v>0</v>
      </c>
      <c r="EU24" s="151">
        <f>ET24</f>
        <v>0</v>
      </c>
      <c r="EV24" s="93">
        <f>ES24*EU24</f>
        <v>0</v>
      </c>
      <c r="EW24" s="473" t="str">
        <f t="shared" si="38"/>
        <v>02.3.61.1</v>
      </c>
      <c r="EX24" s="93">
        <f t="shared" si="27"/>
        <v>0</v>
      </c>
      <c r="EY24" s="9"/>
      <c r="EZ24" s="83"/>
      <c r="FA24" s="262">
        <f>EU24*1/24</f>
        <v>0</v>
      </c>
      <c r="FB24" s="84"/>
      <c r="FC24" s="85"/>
      <c r="FD24" s="128"/>
      <c r="FE24" s="86">
        <f>IF(EU24&lt;&gt;0,"X",0)</f>
        <v>0</v>
      </c>
      <c r="FF24" s="85">
        <f>IF(EU24&lt;&gt;0,"XXX",0)</f>
        <v>0</v>
      </c>
      <c r="FG24" s="85">
        <f>IF(EU24&lt;&gt;0,"XXX",0)</f>
        <v>0</v>
      </c>
      <c r="FH24" s="85">
        <f>IF(EU24&lt;&gt;0,"XXX",0)</f>
        <v>0</v>
      </c>
      <c r="FI24" s="85"/>
      <c r="FJ24" s="88"/>
      <c r="FM24" s="467">
        <v>6297</v>
      </c>
      <c r="FN24" s="476">
        <v>0</v>
      </c>
      <c r="FO24" s="151">
        <f>FN24</f>
        <v>0</v>
      </c>
      <c r="FP24" s="93">
        <f>FM24*FO24</f>
        <v>0</v>
      </c>
      <c r="FQ24" s="473" t="str">
        <f t="shared" si="39"/>
        <v>02.3.61.1</v>
      </c>
      <c r="FR24" s="93">
        <f t="shared" si="28"/>
        <v>0</v>
      </c>
      <c r="FS24" s="9"/>
      <c r="FT24" s="83"/>
      <c r="FU24" s="262">
        <f>FO24*1/24</f>
        <v>0</v>
      </c>
      <c r="FV24" s="84"/>
      <c r="FW24" s="85"/>
      <c r="FX24" s="128"/>
      <c r="FY24" s="86">
        <f>IF(FO24&lt;&gt;0,"X",0)</f>
        <v>0</v>
      </c>
      <c r="FZ24" s="85">
        <f>IF(FO24&lt;&gt;0,"XXX",0)</f>
        <v>0</v>
      </c>
      <c r="GA24" s="85">
        <f>IF(FO24&lt;&gt;0,"XXX",0)</f>
        <v>0</v>
      </c>
      <c r="GB24" s="85">
        <f>IF(FO24&lt;&gt;0,"XXX",0)</f>
        <v>0</v>
      </c>
      <c r="GC24" s="85"/>
      <c r="GD24" s="88"/>
      <c r="GG24" s="467">
        <v>6297</v>
      </c>
      <c r="GH24" s="476">
        <v>0</v>
      </c>
      <c r="GI24" s="151">
        <f>GH24</f>
        <v>0</v>
      </c>
      <c r="GJ24" s="93">
        <f>GG24*GI24</f>
        <v>0</v>
      </c>
      <c r="GK24" s="473" t="str">
        <f t="shared" si="40"/>
        <v>02.3.61.1</v>
      </c>
      <c r="GL24" s="93">
        <f t="shared" si="29"/>
        <v>0</v>
      </c>
      <c r="GM24" s="9"/>
      <c r="GN24" s="83"/>
      <c r="GO24" s="262">
        <f>GI24*1/24</f>
        <v>0</v>
      </c>
      <c r="GP24" s="84"/>
      <c r="GQ24" s="85"/>
      <c r="GR24" s="128"/>
      <c r="GS24" s="86">
        <f>IF(GI24&lt;&gt;0,"X",0)</f>
        <v>0</v>
      </c>
      <c r="GT24" s="85">
        <f>IF(GI24&lt;&gt;0,"XXX",0)</f>
        <v>0</v>
      </c>
      <c r="GU24" s="85">
        <f>IF(GI24&lt;&gt;0,"XXX",0)</f>
        <v>0</v>
      </c>
      <c r="GV24" s="85">
        <f>IF(GI24&lt;&gt;0,"XXX",0)</f>
        <v>0</v>
      </c>
      <c r="GW24" s="85"/>
      <c r="GX24" s="88"/>
      <c r="HA24" s="467">
        <v>6297</v>
      </c>
      <c r="HB24" s="476">
        <v>0</v>
      </c>
      <c r="HC24" s="151">
        <f>HB24</f>
        <v>0</v>
      </c>
      <c r="HD24" s="93">
        <f>HA24*HC24</f>
        <v>0</v>
      </c>
      <c r="HE24" s="473" t="str">
        <f t="shared" si="41"/>
        <v>02.3.61.1</v>
      </c>
      <c r="HF24" s="93">
        <f t="shared" si="30"/>
        <v>0</v>
      </c>
      <c r="HG24" s="9"/>
      <c r="HH24" s="83"/>
      <c r="HI24" s="262">
        <f>HC24*1/24</f>
        <v>0</v>
      </c>
      <c r="HJ24" s="84"/>
      <c r="HK24" s="85"/>
      <c r="HL24" s="128"/>
      <c r="HM24" s="86">
        <f>IF(HC24&lt;&gt;0,"X",0)</f>
        <v>0</v>
      </c>
      <c r="HN24" s="85">
        <f>IF(HC24&lt;&gt;0,"XXX",0)</f>
        <v>0</v>
      </c>
      <c r="HO24" s="85">
        <f>IF(HC24&lt;&gt;0,"XXX",0)</f>
        <v>0</v>
      </c>
      <c r="HP24" s="85">
        <f>IF(HC24&lt;&gt;0,"XXX",0)</f>
        <v>0</v>
      </c>
      <c r="HQ24" s="85"/>
      <c r="HR24" s="88"/>
    </row>
    <row r="25" spans="2:226" s="1" customFormat="1" ht="35.25" hidden="1" customHeight="1" x14ac:dyDescent="0.25">
      <c r="B25" s="102"/>
      <c r="C25" s="209"/>
      <c r="D25" s="209"/>
      <c r="E25" s="209"/>
      <c r="F25" s="209"/>
      <c r="G25" s="99"/>
      <c r="H25" s="98"/>
      <c r="I25" s="99"/>
      <c r="J25" s="178"/>
      <c r="K25" s="103"/>
      <c r="L25" s="2"/>
      <c r="M25" s="151"/>
      <c r="N25" s="93"/>
      <c r="O25" s="9"/>
      <c r="P25" s="83"/>
      <c r="Q25" s="84"/>
      <c r="R25" s="84"/>
      <c r="S25" s="85"/>
      <c r="T25" s="128"/>
      <c r="U25" s="86"/>
      <c r="V25" s="85"/>
      <c r="W25" s="85"/>
      <c r="X25" s="85"/>
      <c r="Y25" s="85"/>
      <c r="Z25" s="88"/>
      <c r="AC25" s="467"/>
      <c r="AD25" s="317"/>
      <c r="AE25" s="151"/>
      <c r="AF25" s="93"/>
      <c r="AG25" s="473">
        <f t="shared" si="31"/>
        <v>0</v>
      </c>
      <c r="AH25" s="93">
        <f t="shared" si="32"/>
        <v>0</v>
      </c>
      <c r="AI25" s="9"/>
      <c r="AJ25" s="83"/>
      <c r="AK25" s="84"/>
      <c r="AL25" s="84"/>
      <c r="AM25" s="85"/>
      <c r="AN25" s="128"/>
      <c r="AO25" s="86"/>
      <c r="AP25" s="85"/>
      <c r="AQ25" s="85"/>
      <c r="AR25" s="85"/>
      <c r="AS25" s="85"/>
      <c r="AT25" s="88"/>
      <c r="AW25" s="467"/>
      <c r="AX25" s="317"/>
      <c r="AY25" s="151"/>
      <c r="AZ25" s="93"/>
      <c r="BA25" s="473">
        <f t="shared" si="33"/>
        <v>0</v>
      </c>
      <c r="BB25" s="93">
        <f t="shared" si="22"/>
        <v>0</v>
      </c>
      <c r="BC25" s="9"/>
      <c r="BD25" s="83"/>
      <c r="BE25" s="84"/>
      <c r="BF25" s="84"/>
      <c r="BG25" s="85"/>
      <c r="BH25" s="128"/>
      <c r="BI25" s="86"/>
      <c r="BJ25" s="85"/>
      <c r="BK25" s="85"/>
      <c r="BL25" s="85"/>
      <c r="BM25" s="85"/>
      <c r="BN25" s="88"/>
      <c r="BQ25" s="467"/>
      <c r="BR25" s="317"/>
      <c r="BS25" s="151"/>
      <c r="BT25" s="93"/>
      <c r="BU25" s="473">
        <f t="shared" si="34"/>
        <v>0</v>
      </c>
      <c r="BV25" s="93">
        <f t="shared" si="23"/>
        <v>0</v>
      </c>
      <c r="BW25" s="9"/>
      <c r="BX25" s="83"/>
      <c r="BY25" s="84"/>
      <c r="BZ25" s="84"/>
      <c r="CA25" s="85"/>
      <c r="CB25" s="128"/>
      <c r="CC25" s="86"/>
      <c r="CD25" s="85"/>
      <c r="CE25" s="85"/>
      <c r="CF25" s="85"/>
      <c r="CG25" s="85"/>
      <c r="CH25" s="88"/>
      <c r="CK25" s="467"/>
      <c r="CL25" s="317"/>
      <c r="CM25" s="151"/>
      <c r="CN25" s="93"/>
      <c r="CO25" s="473">
        <f t="shared" si="35"/>
        <v>0</v>
      </c>
      <c r="CP25" s="93">
        <f t="shared" si="24"/>
        <v>0</v>
      </c>
      <c r="CQ25" s="9"/>
      <c r="CR25" s="83"/>
      <c r="CS25" s="84"/>
      <c r="CT25" s="84"/>
      <c r="CU25" s="85"/>
      <c r="CV25" s="128"/>
      <c r="CW25" s="86"/>
      <c r="CX25" s="85"/>
      <c r="CY25" s="85"/>
      <c r="CZ25" s="85"/>
      <c r="DA25" s="85"/>
      <c r="DB25" s="88"/>
      <c r="DE25" s="467"/>
      <c r="DF25" s="317"/>
      <c r="DG25" s="151"/>
      <c r="DH25" s="93"/>
      <c r="DI25" s="473">
        <f t="shared" si="36"/>
        <v>0</v>
      </c>
      <c r="DJ25" s="93">
        <f t="shared" si="25"/>
        <v>0</v>
      </c>
      <c r="DK25" s="9"/>
      <c r="DL25" s="83"/>
      <c r="DM25" s="84"/>
      <c r="DN25" s="84"/>
      <c r="DO25" s="85"/>
      <c r="DP25" s="128"/>
      <c r="DQ25" s="86"/>
      <c r="DR25" s="85"/>
      <c r="DS25" s="85"/>
      <c r="DT25" s="85"/>
      <c r="DU25" s="85"/>
      <c r="DV25" s="88"/>
      <c r="DY25" s="467"/>
      <c r="DZ25" s="317"/>
      <c r="EA25" s="151"/>
      <c r="EB25" s="93"/>
      <c r="EC25" s="473">
        <f t="shared" si="37"/>
        <v>0</v>
      </c>
      <c r="ED25" s="93">
        <f t="shared" si="26"/>
        <v>0</v>
      </c>
      <c r="EE25" s="9"/>
      <c r="EF25" s="83"/>
      <c r="EG25" s="84"/>
      <c r="EH25" s="84"/>
      <c r="EI25" s="85"/>
      <c r="EJ25" s="128"/>
      <c r="EK25" s="86"/>
      <c r="EL25" s="85"/>
      <c r="EM25" s="85"/>
      <c r="EN25" s="85"/>
      <c r="EO25" s="85"/>
      <c r="EP25" s="88"/>
      <c r="ES25" s="467"/>
      <c r="ET25" s="317"/>
      <c r="EU25" s="151"/>
      <c r="EV25" s="93"/>
      <c r="EW25" s="473">
        <f t="shared" si="38"/>
        <v>0</v>
      </c>
      <c r="EX25" s="93">
        <f t="shared" si="27"/>
        <v>0</v>
      </c>
      <c r="EY25" s="9"/>
      <c r="EZ25" s="83"/>
      <c r="FA25" s="84"/>
      <c r="FB25" s="84"/>
      <c r="FC25" s="85"/>
      <c r="FD25" s="128"/>
      <c r="FE25" s="86"/>
      <c r="FF25" s="85"/>
      <c r="FG25" s="85"/>
      <c r="FH25" s="85"/>
      <c r="FI25" s="85"/>
      <c r="FJ25" s="88"/>
      <c r="FM25" s="467"/>
      <c r="FN25" s="317"/>
      <c r="FO25" s="151"/>
      <c r="FP25" s="93"/>
      <c r="FQ25" s="473">
        <f t="shared" si="39"/>
        <v>0</v>
      </c>
      <c r="FR25" s="93">
        <f t="shared" si="28"/>
        <v>0</v>
      </c>
      <c r="FS25" s="9"/>
      <c r="FT25" s="83"/>
      <c r="FU25" s="84"/>
      <c r="FV25" s="84"/>
      <c r="FW25" s="85"/>
      <c r="FX25" s="128"/>
      <c r="FY25" s="86"/>
      <c r="FZ25" s="85"/>
      <c r="GA25" s="85"/>
      <c r="GB25" s="85"/>
      <c r="GC25" s="85"/>
      <c r="GD25" s="88"/>
      <c r="GG25" s="467"/>
      <c r="GH25" s="317"/>
      <c r="GI25" s="151"/>
      <c r="GJ25" s="93"/>
      <c r="GK25" s="473">
        <f t="shared" si="40"/>
        <v>0</v>
      </c>
      <c r="GL25" s="93">
        <f t="shared" si="29"/>
        <v>0</v>
      </c>
      <c r="GM25" s="9"/>
      <c r="GN25" s="83"/>
      <c r="GO25" s="84"/>
      <c r="GP25" s="84"/>
      <c r="GQ25" s="85"/>
      <c r="GR25" s="128"/>
      <c r="GS25" s="86"/>
      <c r="GT25" s="85"/>
      <c r="GU25" s="85"/>
      <c r="GV25" s="85"/>
      <c r="GW25" s="85"/>
      <c r="GX25" s="88"/>
      <c r="HA25" s="467"/>
      <c r="HB25" s="317"/>
      <c r="HC25" s="151"/>
      <c r="HD25" s="93"/>
      <c r="HE25" s="473">
        <f t="shared" si="41"/>
        <v>0</v>
      </c>
      <c r="HF25" s="93">
        <f t="shared" si="30"/>
        <v>0</v>
      </c>
      <c r="HG25" s="9"/>
      <c r="HH25" s="83"/>
      <c r="HI25" s="84"/>
      <c r="HJ25" s="84"/>
      <c r="HK25" s="85"/>
      <c r="HL25" s="128"/>
      <c r="HM25" s="86"/>
      <c r="HN25" s="85"/>
      <c r="HO25" s="85"/>
      <c r="HP25" s="85"/>
      <c r="HQ25" s="85"/>
      <c r="HR25" s="88"/>
    </row>
    <row r="26" spans="2:226" s="1" customFormat="1" ht="30" customHeight="1" x14ac:dyDescent="0.25">
      <c r="B26" s="102" t="s">
        <v>654</v>
      </c>
      <c r="C26" s="253">
        <v>2</v>
      </c>
      <c r="D26" s="759" t="s">
        <v>69</v>
      </c>
      <c r="E26" s="759"/>
      <c r="F26" s="759"/>
      <c r="G26" s="763"/>
      <c r="H26" s="758" t="s">
        <v>664</v>
      </c>
      <c r="I26" s="759"/>
      <c r="J26" s="760"/>
      <c r="K26" s="103">
        <v>5290</v>
      </c>
      <c r="L26" s="190">
        <v>0</v>
      </c>
      <c r="M26" s="151">
        <f>L26</f>
        <v>0</v>
      </c>
      <c r="N26" s="93">
        <f>K26*M26</f>
        <v>0</v>
      </c>
      <c r="O26" s="9"/>
      <c r="P26" s="83">
        <f>2*M26</f>
        <v>0</v>
      </c>
      <c r="Q26" s="84"/>
      <c r="R26" s="84"/>
      <c r="S26" s="85"/>
      <c r="T26" s="128"/>
      <c r="U26" s="86"/>
      <c r="V26" s="85"/>
      <c r="W26" s="85"/>
      <c r="X26" s="85"/>
      <c r="Y26" s="85">
        <v>0</v>
      </c>
      <c r="Z26" s="88">
        <v>0</v>
      </c>
      <c r="AC26" s="467">
        <v>5290</v>
      </c>
      <c r="AD26" s="476">
        <v>0</v>
      </c>
      <c r="AE26" s="151">
        <f>AD26</f>
        <v>0</v>
      </c>
      <c r="AF26" s="93">
        <f>AC26*AE26</f>
        <v>0</v>
      </c>
      <c r="AG26" s="473" t="str">
        <f t="shared" si="31"/>
        <v>02.3.62.1</v>
      </c>
      <c r="AH26" s="93">
        <f t="shared" si="32"/>
        <v>0</v>
      </c>
      <c r="AI26" s="9"/>
      <c r="AJ26" s="83">
        <f>2*AE26</f>
        <v>0</v>
      </c>
      <c r="AK26" s="84"/>
      <c r="AL26" s="84"/>
      <c r="AM26" s="85"/>
      <c r="AN26" s="128"/>
      <c r="AO26" s="86"/>
      <c r="AP26" s="85"/>
      <c r="AQ26" s="85"/>
      <c r="AR26" s="85"/>
      <c r="AS26" s="85">
        <v>0</v>
      </c>
      <c r="AT26" s="88">
        <v>0</v>
      </c>
      <c r="AW26" s="467">
        <v>5290</v>
      </c>
      <c r="AX26" s="476">
        <v>0</v>
      </c>
      <c r="AY26" s="151">
        <f>AX26</f>
        <v>0</v>
      </c>
      <c r="AZ26" s="93">
        <f>AW26*AY26</f>
        <v>0</v>
      </c>
      <c r="BA26" s="473" t="str">
        <f t="shared" si="33"/>
        <v>02.3.62.1</v>
      </c>
      <c r="BB26" s="93">
        <f t="shared" si="22"/>
        <v>0</v>
      </c>
      <c r="BC26" s="9"/>
      <c r="BD26" s="83">
        <f>2*AY26</f>
        <v>0</v>
      </c>
      <c r="BE26" s="84"/>
      <c r="BF26" s="84"/>
      <c r="BG26" s="85"/>
      <c r="BH26" s="128"/>
      <c r="BI26" s="86"/>
      <c r="BJ26" s="85"/>
      <c r="BK26" s="85"/>
      <c r="BL26" s="85"/>
      <c r="BM26" s="85">
        <v>0</v>
      </c>
      <c r="BN26" s="88">
        <v>0</v>
      </c>
      <c r="BQ26" s="467">
        <v>5290</v>
      </c>
      <c r="BR26" s="476">
        <v>0</v>
      </c>
      <c r="BS26" s="151">
        <f>BR26</f>
        <v>0</v>
      </c>
      <c r="BT26" s="93">
        <f>BQ26*BS26</f>
        <v>0</v>
      </c>
      <c r="BU26" s="473" t="str">
        <f t="shared" si="34"/>
        <v>02.3.62.1</v>
      </c>
      <c r="BV26" s="93">
        <f t="shared" si="23"/>
        <v>0</v>
      </c>
      <c r="BW26" s="9"/>
      <c r="BX26" s="83">
        <f>2*BS26</f>
        <v>0</v>
      </c>
      <c r="BY26" s="84"/>
      <c r="BZ26" s="84"/>
      <c r="CA26" s="85"/>
      <c r="CB26" s="128"/>
      <c r="CC26" s="86"/>
      <c r="CD26" s="85"/>
      <c r="CE26" s="85"/>
      <c r="CF26" s="85"/>
      <c r="CG26" s="85">
        <v>0</v>
      </c>
      <c r="CH26" s="88">
        <v>0</v>
      </c>
      <c r="CK26" s="467">
        <v>5290</v>
      </c>
      <c r="CL26" s="476">
        <v>0</v>
      </c>
      <c r="CM26" s="151">
        <f>CL26</f>
        <v>0</v>
      </c>
      <c r="CN26" s="93">
        <f>CK26*CM26</f>
        <v>0</v>
      </c>
      <c r="CO26" s="473" t="str">
        <f t="shared" si="35"/>
        <v>02.3.62.1</v>
      </c>
      <c r="CP26" s="93">
        <f t="shared" si="24"/>
        <v>0</v>
      </c>
      <c r="CQ26" s="9"/>
      <c r="CR26" s="83">
        <f>2*CM26</f>
        <v>0</v>
      </c>
      <c r="CS26" s="84"/>
      <c r="CT26" s="84"/>
      <c r="CU26" s="85"/>
      <c r="CV26" s="128"/>
      <c r="CW26" s="86"/>
      <c r="CX26" s="85"/>
      <c r="CY26" s="85"/>
      <c r="CZ26" s="85"/>
      <c r="DA26" s="85">
        <v>0</v>
      </c>
      <c r="DB26" s="88">
        <v>0</v>
      </c>
      <c r="DE26" s="467">
        <v>5290</v>
      </c>
      <c r="DF26" s="476">
        <v>0</v>
      </c>
      <c r="DG26" s="151">
        <f>DF26</f>
        <v>0</v>
      </c>
      <c r="DH26" s="93">
        <f>DE26*DG26</f>
        <v>0</v>
      </c>
      <c r="DI26" s="473" t="str">
        <f t="shared" si="36"/>
        <v>02.3.62.1</v>
      </c>
      <c r="DJ26" s="93">
        <f t="shared" si="25"/>
        <v>0</v>
      </c>
      <c r="DK26" s="9"/>
      <c r="DL26" s="83">
        <f>2*DG26</f>
        <v>0</v>
      </c>
      <c r="DM26" s="84"/>
      <c r="DN26" s="84"/>
      <c r="DO26" s="85"/>
      <c r="DP26" s="128"/>
      <c r="DQ26" s="86"/>
      <c r="DR26" s="85"/>
      <c r="DS26" s="85"/>
      <c r="DT26" s="85"/>
      <c r="DU26" s="85">
        <v>0</v>
      </c>
      <c r="DV26" s="88">
        <v>0</v>
      </c>
      <c r="DY26" s="467">
        <v>5290</v>
      </c>
      <c r="DZ26" s="476">
        <v>0</v>
      </c>
      <c r="EA26" s="151">
        <f>DZ26</f>
        <v>0</v>
      </c>
      <c r="EB26" s="93">
        <f>DY26*EA26</f>
        <v>0</v>
      </c>
      <c r="EC26" s="473" t="str">
        <f t="shared" si="37"/>
        <v>02.3.62.1</v>
      </c>
      <c r="ED26" s="93">
        <f t="shared" si="26"/>
        <v>0</v>
      </c>
      <c r="EE26" s="9"/>
      <c r="EF26" s="83">
        <f>2*EA26</f>
        <v>0</v>
      </c>
      <c r="EG26" s="84"/>
      <c r="EH26" s="84"/>
      <c r="EI26" s="85"/>
      <c r="EJ26" s="128"/>
      <c r="EK26" s="86"/>
      <c r="EL26" s="85"/>
      <c r="EM26" s="85"/>
      <c r="EN26" s="85"/>
      <c r="EO26" s="85">
        <v>0</v>
      </c>
      <c r="EP26" s="88">
        <v>0</v>
      </c>
      <c r="ES26" s="467">
        <v>5290</v>
      </c>
      <c r="ET26" s="476">
        <v>0</v>
      </c>
      <c r="EU26" s="151">
        <f>ET26</f>
        <v>0</v>
      </c>
      <c r="EV26" s="93">
        <f>ES26*EU26</f>
        <v>0</v>
      </c>
      <c r="EW26" s="473" t="str">
        <f t="shared" si="38"/>
        <v>02.3.62.1</v>
      </c>
      <c r="EX26" s="93">
        <f t="shared" si="27"/>
        <v>0</v>
      </c>
      <c r="EY26" s="9"/>
      <c r="EZ26" s="83">
        <f>2*EU26</f>
        <v>0</v>
      </c>
      <c r="FA26" s="84"/>
      <c r="FB26" s="84"/>
      <c r="FC26" s="85"/>
      <c r="FD26" s="128"/>
      <c r="FE26" s="86"/>
      <c r="FF26" s="85"/>
      <c r="FG26" s="85"/>
      <c r="FH26" s="85"/>
      <c r="FI26" s="85">
        <v>0</v>
      </c>
      <c r="FJ26" s="88">
        <v>0</v>
      </c>
      <c r="FM26" s="467">
        <v>5290</v>
      </c>
      <c r="FN26" s="476">
        <v>0</v>
      </c>
      <c r="FO26" s="151">
        <f>FN26</f>
        <v>0</v>
      </c>
      <c r="FP26" s="93">
        <f>FM26*FO26</f>
        <v>0</v>
      </c>
      <c r="FQ26" s="473" t="str">
        <f t="shared" si="39"/>
        <v>02.3.62.1</v>
      </c>
      <c r="FR26" s="93">
        <f t="shared" si="28"/>
        <v>0</v>
      </c>
      <c r="FS26" s="9"/>
      <c r="FT26" s="83">
        <f>2*FO26</f>
        <v>0</v>
      </c>
      <c r="FU26" s="84"/>
      <c r="FV26" s="84"/>
      <c r="FW26" s="85"/>
      <c r="FX26" s="128"/>
      <c r="FY26" s="86"/>
      <c r="FZ26" s="85"/>
      <c r="GA26" s="85"/>
      <c r="GB26" s="85"/>
      <c r="GC26" s="85">
        <v>0</v>
      </c>
      <c r="GD26" s="88">
        <v>0</v>
      </c>
      <c r="GG26" s="467">
        <v>5290</v>
      </c>
      <c r="GH26" s="476">
        <v>0</v>
      </c>
      <c r="GI26" s="151">
        <f>GH26</f>
        <v>0</v>
      </c>
      <c r="GJ26" s="93">
        <f>GG26*GI26</f>
        <v>0</v>
      </c>
      <c r="GK26" s="473" t="str">
        <f t="shared" si="40"/>
        <v>02.3.62.1</v>
      </c>
      <c r="GL26" s="93">
        <f t="shared" si="29"/>
        <v>0</v>
      </c>
      <c r="GM26" s="9"/>
      <c r="GN26" s="83">
        <f>2*GI26</f>
        <v>0</v>
      </c>
      <c r="GO26" s="84"/>
      <c r="GP26" s="84"/>
      <c r="GQ26" s="85"/>
      <c r="GR26" s="128"/>
      <c r="GS26" s="86"/>
      <c r="GT26" s="85"/>
      <c r="GU26" s="85"/>
      <c r="GV26" s="85"/>
      <c r="GW26" s="85">
        <v>0</v>
      </c>
      <c r="GX26" s="88">
        <v>0</v>
      </c>
      <c r="HA26" s="467">
        <v>5290</v>
      </c>
      <c r="HB26" s="476">
        <v>0</v>
      </c>
      <c r="HC26" s="151">
        <f>HB26</f>
        <v>0</v>
      </c>
      <c r="HD26" s="93">
        <f>HA26*HC26</f>
        <v>0</v>
      </c>
      <c r="HE26" s="473" t="str">
        <f t="shared" si="41"/>
        <v>02.3.62.1</v>
      </c>
      <c r="HF26" s="93">
        <f t="shared" si="30"/>
        <v>0</v>
      </c>
      <c r="HG26" s="9"/>
      <c r="HH26" s="83">
        <f>2*HC26</f>
        <v>0</v>
      </c>
      <c r="HI26" s="84"/>
      <c r="HJ26" s="84"/>
      <c r="HK26" s="85"/>
      <c r="HL26" s="128"/>
      <c r="HM26" s="86"/>
      <c r="HN26" s="85"/>
      <c r="HO26" s="85"/>
      <c r="HP26" s="85"/>
      <c r="HQ26" s="85">
        <v>0</v>
      </c>
      <c r="HR26" s="88">
        <v>0</v>
      </c>
    </row>
    <row r="27" spans="2:226" s="1" customFormat="1" ht="30" hidden="1" customHeight="1" x14ac:dyDescent="0.25">
      <c r="B27" s="102"/>
      <c r="C27" s="254"/>
      <c r="D27" s="209"/>
      <c r="E27" s="209"/>
      <c r="F27" s="209"/>
      <c r="G27" s="99"/>
      <c r="H27" s="98"/>
      <c r="I27" s="99"/>
      <c r="J27" s="178"/>
      <c r="K27" s="103"/>
      <c r="L27" s="2"/>
      <c r="M27" s="151"/>
      <c r="N27" s="93"/>
      <c r="O27" s="9"/>
      <c r="P27" s="83"/>
      <c r="Q27" s="84"/>
      <c r="R27" s="84"/>
      <c r="S27" s="85"/>
      <c r="T27" s="128"/>
      <c r="U27" s="86"/>
      <c r="V27" s="85"/>
      <c r="W27" s="85"/>
      <c r="X27" s="85"/>
      <c r="Y27" s="85"/>
      <c r="Z27" s="88"/>
      <c r="AC27" s="467"/>
      <c r="AD27" s="317"/>
      <c r="AE27" s="151"/>
      <c r="AF27" s="93"/>
      <c r="AG27" s="473">
        <f t="shared" si="31"/>
        <v>0</v>
      </c>
      <c r="AH27" s="93">
        <f t="shared" si="32"/>
        <v>0</v>
      </c>
      <c r="AI27" s="9"/>
      <c r="AJ27" s="83"/>
      <c r="AK27" s="84"/>
      <c r="AL27" s="84"/>
      <c r="AM27" s="85"/>
      <c r="AN27" s="128"/>
      <c r="AO27" s="86"/>
      <c r="AP27" s="85"/>
      <c r="AQ27" s="85"/>
      <c r="AR27" s="85"/>
      <c r="AS27" s="85"/>
      <c r="AT27" s="88"/>
      <c r="AW27" s="467"/>
      <c r="AX27" s="317"/>
      <c r="AY27" s="151"/>
      <c r="AZ27" s="93"/>
      <c r="BA27" s="473">
        <f t="shared" si="33"/>
        <v>0</v>
      </c>
      <c r="BB27" s="93">
        <f t="shared" si="22"/>
        <v>0</v>
      </c>
      <c r="BC27" s="9"/>
      <c r="BD27" s="83"/>
      <c r="BE27" s="84"/>
      <c r="BF27" s="84"/>
      <c r="BG27" s="85"/>
      <c r="BH27" s="128"/>
      <c r="BI27" s="86"/>
      <c r="BJ27" s="85"/>
      <c r="BK27" s="85"/>
      <c r="BL27" s="85"/>
      <c r="BM27" s="85"/>
      <c r="BN27" s="88"/>
      <c r="BQ27" s="467"/>
      <c r="BR27" s="317"/>
      <c r="BS27" s="151"/>
      <c r="BT27" s="93"/>
      <c r="BU27" s="473">
        <f t="shared" si="34"/>
        <v>0</v>
      </c>
      <c r="BV27" s="93">
        <f t="shared" si="23"/>
        <v>0</v>
      </c>
      <c r="BW27" s="9"/>
      <c r="BX27" s="83"/>
      <c r="BY27" s="84"/>
      <c r="BZ27" s="84"/>
      <c r="CA27" s="85"/>
      <c r="CB27" s="128"/>
      <c r="CC27" s="86"/>
      <c r="CD27" s="85"/>
      <c r="CE27" s="85"/>
      <c r="CF27" s="85"/>
      <c r="CG27" s="85"/>
      <c r="CH27" s="88"/>
      <c r="CK27" s="467"/>
      <c r="CL27" s="317"/>
      <c r="CM27" s="151"/>
      <c r="CN27" s="93"/>
      <c r="CO27" s="473">
        <f t="shared" si="35"/>
        <v>0</v>
      </c>
      <c r="CP27" s="93">
        <f t="shared" si="24"/>
        <v>0</v>
      </c>
      <c r="CQ27" s="9"/>
      <c r="CR27" s="83"/>
      <c r="CS27" s="84"/>
      <c r="CT27" s="84"/>
      <c r="CU27" s="85"/>
      <c r="CV27" s="128"/>
      <c r="CW27" s="86"/>
      <c r="CX27" s="85"/>
      <c r="CY27" s="85"/>
      <c r="CZ27" s="85"/>
      <c r="DA27" s="85"/>
      <c r="DB27" s="88"/>
      <c r="DE27" s="467"/>
      <c r="DF27" s="317"/>
      <c r="DG27" s="151"/>
      <c r="DH27" s="93"/>
      <c r="DI27" s="473">
        <f t="shared" si="36"/>
        <v>0</v>
      </c>
      <c r="DJ27" s="93">
        <f t="shared" si="25"/>
        <v>0</v>
      </c>
      <c r="DK27" s="9"/>
      <c r="DL27" s="83"/>
      <c r="DM27" s="84"/>
      <c r="DN27" s="84"/>
      <c r="DO27" s="85"/>
      <c r="DP27" s="128"/>
      <c r="DQ27" s="86"/>
      <c r="DR27" s="85"/>
      <c r="DS27" s="85"/>
      <c r="DT27" s="85"/>
      <c r="DU27" s="85"/>
      <c r="DV27" s="88"/>
      <c r="DY27" s="467"/>
      <c r="DZ27" s="317"/>
      <c r="EA27" s="151"/>
      <c r="EB27" s="93"/>
      <c r="EC27" s="473">
        <f t="shared" si="37"/>
        <v>0</v>
      </c>
      <c r="ED27" s="93">
        <f t="shared" si="26"/>
        <v>0</v>
      </c>
      <c r="EE27" s="9"/>
      <c r="EF27" s="83"/>
      <c r="EG27" s="84"/>
      <c r="EH27" s="84"/>
      <c r="EI27" s="85"/>
      <c r="EJ27" s="128"/>
      <c r="EK27" s="86"/>
      <c r="EL27" s="85"/>
      <c r="EM27" s="85"/>
      <c r="EN27" s="85"/>
      <c r="EO27" s="85"/>
      <c r="EP27" s="88"/>
      <c r="ES27" s="467"/>
      <c r="ET27" s="317"/>
      <c r="EU27" s="151"/>
      <c r="EV27" s="93"/>
      <c r="EW27" s="473">
        <f t="shared" si="38"/>
        <v>0</v>
      </c>
      <c r="EX27" s="93">
        <f t="shared" si="27"/>
        <v>0</v>
      </c>
      <c r="EY27" s="9"/>
      <c r="EZ27" s="83"/>
      <c r="FA27" s="84"/>
      <c r="FB27" s="84"/>
      <c r="FC27" s="85"/>
      <c r="FD27" s="128"/>
      <c r="FE27" s="86"/>
      <c r="FF27" s="85"/>
      <c r="FG27" s="85"/>
      <c r="FH27" s="85"/>
      <c r="FI27" s="85"/>
      <c r="FJ27" s="88"/>
      <c r="FM27" s="467"/>
      <c r="FN27" s="317"/>
      <c r="FO27" s="151"/>
      <c r="FP27" s="93"/>
      <c r="FQ27" s="473">
        <f t="shared" si="39"/>
        <v>0</v>
      </c>
      <c r="FR27" s="93">
        <f t="shared" si="28"/>
        <v>0</v>
      </c>
      <c r="FS27" s="9"/>
      <c r="FT27" s="83"/>
      <c r="FU27" s="84"/>
      <c r="FV27" s="84"/>
      <c r="FW27" s="85"/>
      <c r="FX27" s="128"/>
      <c r="FY27" s="86"/>
      <c r="FZ27" s="85"/>
      <c r="GA27" s="85"/>
      <c r="GB27" s="85"/>
      <c r="GC27" s="85"/>
      <c r="GD27" s="88"/>
      <c r="GG27" s="467"/>
      <c r="GH27" s="317"/>
      <c r="GI27" s="151"/>
      <c r="GJ27" s="93"/>
      <c r="GK27" s="473">
        <f t="shared" si="40"/>
        <v>0</v>
      </c>
      <c r="GL27" s="93">
        <f t="shared" si="29"/>
        <v>0</v>
      </c>
      <c r="GM27" s="9"/>
      <c r="GN27" s="83"/>
      <c r="GO27" s="84"/>
      <c r="GP27" s="84"/>
      <c r="GQ27" s="85"/>
      <c r="GR27" s="128"/>
      <c r="GS27" s="86"/>
      <c r="GT27" s="85"/>
      <c r="GU27" s="85"/>
      <c r="GV27" s="85"/>
      <c r="GW27" s="85"/>
      <c r="GX27" s="88"/>
      <c r="HA27" s="467"/>
      <c r="HB27" s="317"/>
      <c r="HC27" s="151"/>
      <c r="HD27" s="93"/>
      <c r="HE27" s="473">
        <f t="shared" si="41"/>
        <v>0</v>
      </c>
      <c r="HF27" s="93">
        <f t="shared" si="30"/>
        <v>0</v>
      </c>
      <c r="HG27" s="9"/>
      <c r="HH27" s="83"/>
      <c r="HI27" s="84"/>
      <c r="HJ27" s="84"/>
      <c r="HK27" s="85"/>
      <c r="HL27" s="128"/>
      <c r="HM27" s="86"/>
      <c r="HN27" s="85"/>
      <c r="HO27" s="85"/>
      <c r="HP27" s="85"/>
      <c r="HQ27" s="85"/>
      <c r="HR27" s="88"/>
    </row>
    <row r="28" spans="2:226" s="1" customFormat="1" ht="30" customHeight="1" x14ac:dyDescent="0.25">
      <c r="B28" s="102" t="s">
        <v>655</v>
      </c>
      <c r="C28" s="253">
        <v>2</v>
      </c>
      <c r="D28" s="759" t="s">
        <v>70</v>
      </c>
      <c r="E28" s="759"/>
      <c r="F28" s="759"/>
      <c r="G28" s="763"/>
      <c r="H28" s="758" t="s">
        <v>675</v>
      </c>
      <c r="I28" s="759"/>
      <c r="J28" s="760"/>
      <c r="K28" s="103">
        <v>9690</v>
      </c>
      <c r="L28" s="190">
        <v>0</v>
      </c>
      <c r="M28" s="151">
        <f>L28</f>
        <v>0</v>
      </c>
      <c r="N28" s="93">
        <f>K28*M28</f>
        <v>0</v>
      </c>
      <c r="O28" s="9"/>
      <c r="P28" s="83">
        <f>2*M28</f>
        <v>0</v>
      </c>
      <c r="Q28" s="84"/>
      <c r="R28" s="84"/>
      <c r="S28" s="85"/>
      <c r="T28" s="128"/>
      <c r="U28" s="86"/>
      <c r="V28" s="85"/>
      <c r="W28" s="85"/>
      <c r="X28" s="85"/>
      <c r="Y28" s="85">
        <v>0</v>
      </c>
      <c r="Z28" s="88">
        <v>0</v>
      </c>
      <c r="AC28" s="467">
        <v>9690</v>
      </c>
      <c r="AD28" s="476">
        <v>0</v>
      </c>
      <c r="AE28" s="151">
        <f>AD28</f>
        <v>0</v>
      </c>
      <c r="AF28" s="93">
        <f>AC28*AE28</f>
        <v>0</v>
      </c>
      <c r="AG28" s="473" t="str">
        <f t="shared" si="31"/>
        <v>02.3.62.1</v>
      </c>
      <c r="AH28" s="93">
        <f t="shared" si="32"/>
        <v>0</v>
      </c>
      <c r="AI28" s="9"/>
      <c r="AJ28" s="83">
        <f>2*AE28</f>
        <v>0</v>
      </c>
      <c r="AK28" s="84"/>
      <c r="AL28" s="84"/>
      <c r="AM28" s="85"/>
      <c r="AN28" s="128"/>
      <c r="AO28" s="86"/>
      <c r="AP28" s="85"/>
      <c r="AQ28" s="85"/>
      <c r="AR28" s="85"/>
      <c r="AS28" s="85">
        <v>0</v>
      </c>
      <c r="AT28" s="88">
        <v>0</v>
      </c>
      <c r="AW28" s="467">
        <v>9690</v>
      </c>
      <c r="AX28" s="476">
        <v>0</v>
      </c>
      <c r="AY28" s="151">
        <f>AX28</f>
        <v>0</v>
      </c>
      <c r="AZ28" s="93">
        <f>AW28*AY28</f>
        <v>0</v>
      </c>
      <c r="BA28" s="473" t="str">
        <f t="shared" si="33"/>
        <v>02.3.62.1</v>
      </c>
      <c r="BB28" s="93">
        <f t="shared" si="22"/>
        <v>0</v>
      </c>
      <c r="BC28" s="9"/>
      <c r="BD28" s="83">
        <f>2*AY28</f>
        <v>0</v>
      </c>
      <c r="BE28" s="84"/>
      <c r="BF28" s="84"/>
      <c r="BG28" s="85"/>
      <c r="BH28" s="128"/>
      <c r="BI28" s="86"/>
      <c r="BJ28" s="85"/>
      <c r="BK28" s="85"/>
      <c r="BL28" s="85"/>
      <c r="BM28" s="85">
        <v>0</v>
      </c>
      <c r="BN28" s="88">
        <v>0</v>
      </c>
      <c r="BQ28" s="467">
        <v>9690</v>
      </c>
      <c r="BR28" s="476">
        <v>0</v>
      </c>
      <c r="BS28" s="151">
        <f>BR28</f>
        <v>0</v>
      </c>
      <c r="BT28" s="93">
        <f>BQ28*BS28</f>
        <v>0</v>
      </c>
      <c r="BU28" s="473" t="str">
        <f t="shared" si="34"/>
        <v>02.3.62.1</v>
      </c>
      <c r="BV28" s="93">
        <f t="shared" si="23"/>
        <v>0</v>
      </c>
      <c r="BW28" s="9"/>
      <c r="BX28" s="83">
        <f>2*BS28</f>
        <v>0</v>
      </c>
      <c r="BY28" s="84"/>
      <c r="BZ28" s="84"/>
      <c r="CA28" s="85"/>
      <c r="CB28" s="128"/>
      <c r="CC28" s="86"/>
      <c r="CD28" s="85"/>
      <c r="CE28" s="85"/>
      <c r="CF28" s="85"/>
      <c r="CG28" s="85">
        <v>0</v>
      </c>
      <c r="CH28" s="88">
        <v>0</v>
      </c>
      <c r="CK28" s="467">
        <v>9690</v>
      </c>
      <c r="CL28" s="476">
        <v>0</v>
      </c>
      <c r="CM28" s="151">
        <f>CL28</f>
        <v>0</v>
      </c>
      <c r="CN28" s="93">
        <f>CK28*CM28</f>
        <v>0</v>
      </c>
      <c r="CO28" s="473" t="str">
        <f t="shared" si="35"/>
        <v>02.3.62.1</v>
      </c>
      <c r="CP28" s="93">
        <f t="shared" si="24"/>
        <v>0</v>
      </c>
      <c r="CQ28" s="9"/>
      <c r="CR28" s="83">
        <f>2*CM28</f>
        <v>0</v>
      </c>
      <c r="CS28" s="84"/>
      <c r="CT28" s="84"/>
      <c r="CU28" s="85"/>
      <c r="CV28" s="128"/>
      <c r="CW28" s="86"/>
      <c r="CX28" s="85"/>
      <c r="CY28" s="85"/>
      <c r="CZ28" s="85"/>
      <c r="DA28" s="85">
        <v>0</v>
      </c>
      <c r="DB28" s="88">
        <v>0</v>
      </c>
      <c r="DE28" s="467">
        <v>9690</v>
      </c>
      <c r="DF28" s="476">
        <v>0</v>
      </c>
      <c r="DG28" s="151">
        <f>DF28</f>
        <v>0</v>
      </c>
      <c r="DH28" s="93">
        <f>DE28*DG28</f>
        <v>0</v>
      </c>
      <c r="DI28" s="473" t="str">
        <f t="shared" si="36"/>
        <v>02.3.62.1</v>
      </c>
      <c r="DJ28" s="93">
        <f t="shared" si="25"/>
        <v>0</v>
      </c>
      <c r="DK28" s="9"/>
      <c r="DL28" s="83">
        <f>2*DG28</f>
        <v>0</v>
      </c>
      <c r="DM28" s="84"/>
      <c r="DN28" s="84"/>
      <c r="DO28" s="85"/>
      <c r="DP28" s="128"/>
      <c r="DQ28" s="86"/>
      <c r="DR28" s="85"/>
      <c r="DS28" s="85"/>
      <c r="DT28" s="85"/>
      <c r="DU28" s="85">
        <v>0</v>
      </c>
      <c r="DV28" s="88">
        <v>0</v>
      </c>
      <c r="DY28" s="467">
        <v>9690</v>
      </c>
      <c r="DZ28" s="476">
        <v>0</v>
      </c>
      <c r="EA28" s="151">
        <f>DZ28</f>
        <v>0</v>
      </c>
      <c r="EB28" s="93">
        <f>DY28*EA28</f>
        <v>0</v>
      </c>
      <c r="EC28" s="473" t="str">
        <f t="shared" si="37"/>
        <v>02.3.62.1</v>
      </c>
      <c r="ED28" s="93">
        <f t="shared" si="26"/>
        <v>0</v>
      </c>
      <c r="EE28" s="9"/>
      <c r="EF28" s="83">
        <f>2*EA28</f>
        <v>0</v>
      </c>
      <c r="EG28" s="84"/>
      <c r="EH28" s="84"/>
      <c r="EI28" s="85"/>
      <c r="EJ28" s="128"/>
      <c r="EK28" s="86"/>
      <c r="EL28" s="85"/>
      <c r="EM28" s="85"/>
      <c r="EN28" s="85"/>
      <c r="EO28" s="85">
        <v>0</v>
      </c>
      <c r="EP28" s="88">
        <v>0</v>
      </c>
      <c r="ES28" s="467">
        <v>9690</v>
      </c>
      <c r="ET28" s="476">
        <v>0</v>
      </c>
      <c r="EU28" s="151">
        <f>ET28</f>
        <v>0</v>
      </c>
      <c r="EV28" s="93">
        <f>ES28*EU28</f>
        <v>0</v>
      </c>
      <c r="EW28" s="473" t="str">
        <f t="shared" si="38"/>
        <v>02.3.62.1</v>
      </c>
      <c r="EX28" s="93">
        <f t="shared" si="27"/>
        <v>0</v>
      </c>
      <c r="EY28" s="9"/>
      <c r="EZ28" s="83">
        <f>2*EU28</f>
        <v>0</v>
      </c>
      <c r="FA28" s="84"/>
      <c r="FB28" s="84"/>
      <c r="FC28" s="85"/>
      <c r="FD28" s="128"/>
      <c r="FE28" s="86"/>
      <c r="FF28" s="85"/>
      <c r="FG28" s="85"/>
      <c r="FH28" s="85"/>
      <c r="FI28" s="85">
        <v>0</v>
      </c>
      <c r="FJ28" s="88">
        <v>0</v>
      </c>
      <c r="FM28" s="467">
        <v>9690</v>
      </c>
      <c r="FN28" s="476">
        <v>0</v>
      </c>
      <c r="FO28" s="151">
        <f>FN28</f>
        <v>0</v>
      </c>
      <c r="FP28" s="93">
        <f>FM28*FO28</f>
        <v>0</v>
      </c>
      <c r="FQ28" s="473" t="str">
        <f t="shared" si="39"/>
        <v>02.3.62.1</v>
      </c>
      <c r="FR28" s="93">
        <f t="shared" si="28"/>
        <v>0</v>
      </c>
      <c r="FS28" s="9"/>
      <c r="FT28" s="83">
        <f>2*FO28</f>
        <v>0</v>
      </c>
      <c r="FU28" s="84"/>
      <c r="FV28" s="84"/>
      <c r="FW28" s="85"/>
      <c r="FX28" s="128"/>
      <c r="FY28" s="86"/>
      <c r="FZ28" s="85"/>
      <c r="GA28" s="85"/>
      <c r="GB28" s="85"/>
      <c r="GC28" s="85">
        <v>0</v>
      </c>
      <c r="GD28" s="88">
        <v>0</v>
      </c>
      <c r="GG28" s="467">
        <v>9690</v>
      </c>
      <c r="GH28" s="476">
        <v>0</v>
      </c>
      <c r="GI28" s="151">
        <f>GH28</f>
        <v>0</v>
      </c>
      <c r="GJ28" s="93">
        <f>GG28*GI28</f>
        <v>0</v>
      </c>
      <c r="GK28" s="473" t="str">
        <f t="shared" si="40"/>
        <v>02.3.62.1</v>
      </c>
      <c r="GL28" s="93">
        <f t="shared" si="29"/>
        <v>0</v>
      </c>
      <c r="GM28" s="9"/>
      <c r="GN28" s="83">
        <f>2*GI28</f>
        <v>0</v>
      </c>
      <c r="GO28" s="84"/>
      <c r="GP28" s="84"/>
      <c r="GQ28" s="85"/>
      <c r="GR28" s="128"/>
      <c r="GS28" s="86"/>
      <c r="GT28" s="85"/>
      <c r="GU28" s="85"/>
      <c r="GV28" s="85"/>
      <c r="GW28" s="85">
        <v>0</v>
      </c>
      <c r="GX28" s="88">
        <v>0</v>
      </c>
      <c r="HA28" s="467">
        <v>9690</v>
      </c>
      <c r="HB28" s="476">
        <v>0</v>
      </c>
      <c r="HC28" s="151">
        <f>HB28</f>
        <v>0</v>
      </c>
      <c r="HD28" s="93">
        <f>HA28*HC28</f>
        <v>0</v>
      </c>
      <c r="HE28" s="473" t="str">
        <f t="shared" si="41"/>
        <v>02.3.62.1</v>
      </c>
      <c r="HF28" s="93">
        <f t="shared" si="30"/>
        <v>0</v>
      </c>
      <c r="HG28" s="9"/>
      <c r="HH28" s="83">
        <f>2*HC28</f>
        <v>0</v>
      </c>
      <c r="HI28" s="84"/>
      <c r="HJ28" s="84"/>
      <c r="HK28" s="85"/>
      <c r="HL28" s="128"/>
      <c r="HM28" s="86"/>
      <c r="HN28" s="85"/>
      <c r="HO28" s="85"/>
      <c r="HP28" s="85"/>
      <c r="HQ28" s="85">
        <v>0</v>
      </c>
      <c r="HR28" s="88">
        <v>0</v>
      </c>
    </row>
    <row r="29" spans="2:226" s="1" customFormat="1" ht="30" hidden="1" customHeight="1" x14ac:dyDescent="0.25">
      <c r="B29" s="102"/>
      <c r="C29" s="254"/>
      <c r="D29" s="209"/>
      <c r="E29" s="209"/>
      <c r="F29" s="209"/>
      <c r="G29" s="104"/>
      <c r="H29" s="98"/>
      <c r="I29" s="99"/>
      <c r="J29" s="175"/>
      <c r="K29" s="103"/>
      <c r="L29" s="2"/>
      <c r="M29" s="151"/>
      <c r="N29" s="93"/>
      <c r="O29" s="9"/>
      <c r="P29" s="83"/>
      <c r="Q29" s="84"/>
      <c r="R29" s="84"/>
      <c r="S29" s="85"/>
      <c r="T29" s="128"/>
      <c r="U29" s="86"/>
      <c r="V29" s="85"/>
      <c r="W29" s="85"/>
      <c r="X29" s="85"/>
      <c r="Y29" s="85"/>
      <c r="Z29" s="88"/>
      <c r="AC29" s="467"/>
      <c r="AD29" s="317"/>
      <c r="AE29" s="151"/>
      <c r="AF29" s="93"/>
      <c r="AG29" s="473">
        <f t="shared" si="31"/>
        <v>0</v>
      </c>
      <c r="AH29" s="93">
        <f t="shared" si="32"/>
        <v>0</v>
      </c>
      <c r="AI29" s="9"/>
      <c r="AJ29" s="83"/>
      <c r="AK29" s="84"/>
      <c r="AL29" s="84"/>
      <c r="AM29" s="85"/>
      <c r="AN29" s="128"/>
      <c r="AO29" s="86"/>
      <c r="AP29" s="85"/>
      <c r="AQ29" s="85"/>
      <c r="AR29" s="85"/>
      <c r="AS29" s="85"/>
      <c r="AT29" s="88"/>
      <c r="AW29" s="467"/>
      <c r="AX29" s="317"/>
      <c r="AY29" s="151"/>
      <c r="AZ29" s="93"/>
      <c r="BA29" s="473">
        <f t="shared" si="33"/>
        <v>0</v>
      </c>
      <c r="BB29" s="93">
        <f t="shared" si="22"/>
        <v>0</v>
      </c>
      <c r="BC29" s="9"/>
      <c r="BD29" s="83"/>
      <c r="BE29" s="84"/>
      <c r="BF29" s="84"/>
      <c r="BG29" s="85"/>
      <c r="BH29" s="128"/>
      <c r="BI29" s="86"/>
      <c r="BJ29" s="85"/>
      <c r="BK29" s="85"/>
      <c r="BL29" s="85"/>
      <c r="BM29" s="85"/>
      <c r="BN29" s="88"/>
      <c r="BQ29" s="467"/>
      <c r="BR29" s="317"/>
      <c r="BS29" s="151"/>
      <c r="BT29" s="93"/>
      <c r="BU29" s="473">
        <f t="shared" si="34"/>
        <v>0</v>
      </c>
      <c r="BV29" s="93">
        <f t="shared" si="23"/>
        <v>0</v>
      </c>
      <c r="BW29" s="9"/>
      <c r="BX29" s="83"/>
      <c r="BY29" s="84"/>
      <c r="BZ29" s="84"/>
      <c r="CA29" s="85"/>
      <c r="CB29" s="128"/>
      <c r="CC29" s="86"/>
      <c r="CD29" s="85"/>
      <c r="CE29" s="85"/>
      <c r="CF29" s="85"/>
      <c r="CG29" s="85"/>
      <c r="CH29" s="88"/>
      <c r="CK29" s="467"/>
      <c r="CL29" s="317"/>
      <c r="CM29" s="151"/>
      <c r="CN29" s="93"/>
      <c r="CO29" s="473">
        <f t="shared" si="35"/>
        <v>0</v>
      </c>
      <c r="CP29" s="93">
        <f t="shared" si="24"/>
        <v>0</v>
      </c>
      <c r="CQ29" s="9"/>
      <c r="CR29" s="83"/>
      <c r="CS29" s="84"/>
      <c r="CT29" s="84"/>
      <c r="CU29" s="85"/>
      <c r="CV29" s="128"/>
      <c r="CW29" s="86"/>
      <c r="CX29" s="85"/>
      <c r="CY29" s="85"/>
      <c r="CZ29" s="85"/>
      <c r="DA29" s="85"/>
      <c r="DB29" s="88"/>
      <c r="DE29" s="467"/>
      <c r="DF29" s="317"/>
      <c r="DG29" s="151"/>
      <c r="DH29" s="93"/>
      <c r="DI29" s="473">
        <f t="shared" si="36"/>
        <v>0</v>
      </c>
      <c r="DJ29" s="93">
        <f t="shared" si="25"/>
        <v>0</v>
      </c>
      <c r="DK29" s="9"/>
      <c r="DL29" s="83"/>
      <c r="DM29" s="84"/>
      <c r="DN29" s="84"/>
      <c r="DO29" s="85"/>
      <c r="DP29" s="128"/>
      <c r="DQ29" s="86"/>
      <c r="DR29" s="85"/>
      <c r="DS29" s="85"/>
      <c r="DT29" s="85"/>
      <c r="DU29" s="85"/>
      <c r="DV29" s="88"/>
      <c r="DY29" s="467"/>
      <c r="DZ29" s="317"/>
      <c r="EA29" s="151"/>
      <c r="EB29" s="93"/>
      <c r="EC29" s="473">
        <f t="shared" si="37"/>
        <v>0</v>
      </c>
      <c r="ED29" s="93">
        <f t="shared" si="26"/>
        <v>0</v>
      </c>
      <c r="EE29" s="9"/>
      <c r="EF29" s="83"/>
      <c r="EG29" s="84"/>
      <c r="EH29" s="84"/>
      <c r="EI29" s="85"/>
      <c r="EJ29" s="128"/>
      <c r="EK29" s="86"/>
      <c r="EL29" s="85"/>
      <c r="EM29" s="85"/>
      <c r="EN29" s="85"/>
      <c r="EO29" s="85"/>
      <c r="EP29" s="88"/>
      <c r="ES29" s="467"/>
      <c r="ET29" s="317"/>
      <c r="EU29" s="151"/>
      <c r="EV29" s="93"/>
      <c r="EW29" s="473">
        <f t="shared" si="38"/>
        <v>0</v>
      </c>
      <c r="EX29" s="93">
        <f t="shared" si="27"/>
        <v>0</v>
      </c>
      <c r="EY29" s="9"/>
      <c r="EZ29" s="83"/>
      <c r="FA29" s="84"/>
      <c r="FB29" s="84"/>
      <c r="FC29" s="85"/>
      <c r="FD29" s="128"/>
      <c r="FE29" s="86"/>
      <c r="FF29" s="85"/>
      <c r="FG29" s="85"/>
      <c r="FH29" s="85"/>
      <c r="FI29" s="85"/>
      <c r="FJ29" s="88"/>
      <c r="FM29" s="467"/>
      <c r="FN29" s="317"/>
      <c r="FO29" s="151"/>
      <c r="FP29" s="93"/>
      <c r="FQ29" s="473">
        <f t="shared" si="39"/>
        <v>0</v>
      </c>
      <c r="FR29" s="93">
        <f t="shared" si="28"/>
        <v>0</v>
      </c>
      <c r="FS29" s="9"/>
      <c r="FT29" s="83"/>
      <c r="FU29" s="84"/>
      <c r="FV29" s="84"/>
      <c r="FW29" s="85"/>
      <c r="FX29" s="128"/>
      <c r="FY29" s="86"/>
      <c r="FZ29" s="85"/>
      <c r="GA29" s="85"/>
      <c r="GB29" s="85"/>
      <c r="GC29" s="85"/>
      <c r="GD29" s="88"/>
      <c r="GG29" s="467"/>
      <c r="GH29" s="317"/>
      <c r="GI29" s="151"/>
      <c r="GJ29" s="93"/>
      <c r="GK29" s="473">
        <f t="shared" si="40"/>
        <v>0</v>
      </c>
      <c r="GL29" s="93">
        <f t="shared" si="29"/>
        <v>0</v>
      </c>
      <c r="GM29" s="9"/>
      <c r="GN29" s="83"/>
      <c r="GO29" s="84"/>
      <c r="GP29" s="84"/>
      <c r="GQ29" s="85"/>
      <c r="GR29" s="128"/>
      <c r="GS29" s="86"/>
      <c r="GT29" s="85"/>
      <c r="GU29" s="85"/>
      <c r="GV29" s="85"/>
      <c r="GW29" s="85"/>
      <c r="GX29" s="88"/>
      <c r="HA29" s="467"/>
      <c r="HB29" s="317"/>
      <c r="HC29" s="151"/>
      <c r="HD29" s="93"/>
      <c r="HE29" s="473">
        <f t="shared" si="41"/>
        <v>0</v>
      </c>
      <c r="HF29" s="93">
        <f t="shared" si="30"/>
        <v>0</v>
      </c>
      <c r="HG29" s="9"/>
      <c r="HH29" s="83"/>
      <c r="HI29" s="84"/>
      <c r="HJ29" s="84"/>
      <c r="HK29" s="85"/>
      <c r="HL29" s="128"/>
      <c r="HM29" s="86"/>
      <c r="HN29" s="85"/>
      <c r="HO29" s="85"/>
      <c r="HP29" s="85"/>
      <c r="HQ29" s="85"/>
      <c r="HR29" s="88"/>
    </row>
    <row r="30" spans="2:226" s="1" customFormat="1" ht="30" customHeight="1" x14ac:dyDescent="0.25">
      <c r="B30" s="102" t="s">
        <v>657</v>
      </c>
      <c r="C30" s="253">
        <v>2</v>
      </c>
      <c r="D30" s="766" t="s">
        <v>656</v>
      </c>
      <c r="E30" s="766"/>
      <c r="F30" s="766"/>
      <c r="G30" s="767"/>
      <c r="H30" s="758" t="s">
        <v>648</v>
      </c>
      <c r="I30" s="759"/>
      <c r="J30" s="760"/>
      <c r="K30" s="103"/>
      <c r="L30" s="279">
        <f>'Stáže ZŠ'!N507</f>
        <v>0</v>
      </c>
      <c r="M30" s="151">
        <f>L30</f>
        <v>0</v>
      </c>
      <c r="N30" s="93">
        <f>'Stáže ZŠ'!M507</f>
        <v>0</v>
      </c>
      <c r="O30" s="9"/>
      <c r="P30" s="83">
        <f>M30</f>
        <v>0</v>
      </c>
      <c r="Q30" s="84"/>
      <c r="R30" s="84"/>
      <c r="S30" s="85"/>
      <c r="T30" s="128"/>
      <c r="U30" s="86"/>
      <c r="V30" s="85"/>
      <c r="W30" s="85"/>
      <c r="X30" s="85"/>
      <c r="Y30" s="85">
        <f>P30</f>
        <v>0</v>
      </c>
      <c r="Z30" s="88">
        <f>Y30</f>
        <v>0</v>
      </c>
      <c r="AC30" s="467"/>
      <c r="AD30" s="477">
        <f>'Stáže ZŠ'!AN507</f>
        <v>0</v>
      </c>
      <c r="AE30" s="151">
        <f>AD30</f>
        <v>0</v>
      </c>
      <c r="AF30" s="93">
        <f>'Stáže ZŠ'!AM507</f>
        <v>0</v>
      </c>
      <c r="AG30" s="473" t="str">
        <f t="shared" si="31"/>
        <v>02.3.62.1</v>
      </c>
      <c r="AH30" s="93">
        <f>AF30-N30</f>
        <v>0</v>
      </c>
      <c r="AI30" s="9"/>
      <c r="AJ30" s="83">
        <f>AE30</f>
        <v>0</v>
      </c>
      <c r="AK30" s="84"/>
      <c r="AL30" s="84"/>
      <c r="AM30" s="85"/>
      <c r="AN30" s="128"/>
      <c r="AO30" s="86"/>
      <c r="AP30" s="85"/>
      <c r="AQ30" s="85"/>
      <c r="AR30" s="85"/>
      <c r="AS30" s="85">
        <f>AJ30</f>
        <v>0</v>
      </c>
      <c r="AT30" s="88">
        <f>AS30</f>
        <v>0</v>
      </c>
      <c r="AW30" s="467"/>
      <c r="AX30" s="477">
        <f>'Stáže ZŠ'!BB507</f>
        <v>0</v>
      </c>
      <c r="AY30" s="151">
        <f>AX30</f>
        <v>0</v>
      </c>
      <c r="AZ30" s="93">
        <f>'Stáže ZŠ'!BA507</f>
        <v>0</v>
      </c>
      <c r="BA30" s="473" t="str">
        <f t="shared" si="33"/>
        <v>02.3.62.1</v>
      </c>
      <c r="BB30" s="93">
        <f>AZ30-AF30</f>
        <v>0</v>
      </c>
      <c r="BC30" s="9"/>
      <c r="BD30" s="83">
        <f>AY30</f>
        <v>0</v>
      </c>
      <c r="BE30" s="84"/>
      <c r="BF30" s="84"/>
      <c r="BG30" s="85"/>
      <c r="BH30" s="128"/>
      <c r="BI30" s="86"/>
      <c r="BJ30" s="85"/>
      <c r="BK30" s="85"/>
      <c r="BL30" s="85"/>
      <c r="BM30" s="85">
        <f>BD30</f>
        <v>0</v>
      </c>
      <c r="BN30" s="88">
        <f>BM30</f>
        <v>0</v>
      </c>
      <c r="BQ30" s="467"/>
      <c r="BR30" s="477">
        <f>'Stáže ZŠ'!BP507</f>
        <v>0</v>
      </c>
      <c r="BS30" s="151">
        <f>BR30</f>
        <v>0</v>
      </c>
      <c r="BT30" s="93">
        <f>'Stáže ZŠ'!BO507</f>
        <v>0</v>
      </c>
      <c r="BU30" s="473" t="str">
        <f t="shared" si="34"/>
        <v>02.3.62.1</v>
      </c>
      <c r="BV30" s="93">
        <f>BT30-AZ30</f>
        <v>0</v>
      </c>
      <c r="BW30" s="9"/>
      <c r="BX30" s="83">
        <f>BS30</f>
        <v>0</v>
      </c>
      <c r="BY30" s="84"/>
      <c r="BZ30" s="84"/>
      <c r="CA30" s="85"/>
      <c r="CB30" s="128"/>
      <c r="CC30" s="86"/>
      <c r="CD30" s="85"/>
      <c r="CE30" s="85"/>
      <c r="CF30" s="85"/>
      <c r="CG30" s="85">
        <f>BX30</f>
        <v>0</v>
      </c>
      <c r="CH30" s="88">
        <f>CG30</f>
        <v>0</v>
      </c>
      <c r="CK30" s="467"/>
      <c r="CL30" s="477">
        <f>'Stáže ZŠ'!CD507</f>
        <v>0</v>
      </c>
      <c r="CM30" s="151">
        <f>CL30</f>
        <v>0</v>
      </c>
      <c r="CN30" s="93">
        <f>'Stáže ZŠ'!CC507</f>
        <v>0</v>
      </c>
      <c r="CO30" s="473" t="str">
        <f t="shared" si="35"/>
        <v>02.3.62.1</v>
      </c>
      <c r="CP30" s="93">
        <f>CN30-BT30</f>
        <v>0</v>
      </c>
      <c r="CQ30" s="9"/>
      <c r="CR30" s="83">
        <f>CM30</f>
        <v>0</v>
      </c>
      <c r="CS30" s="84"/>
      <c r="CT30" s="84"/>
      <c r="CU30" s="85"/>
      <c r="CV30" s="128"/>
      <c r="CW30" s="86"/>
      <c r="CX30" s="85"/>
      <c r="CY30" s="85"/>
      <c r="CZ30" s="85"/>
      <c r="DA30" s="85">
        <f>CR30</f>
        <v>0</v>
      </c>
      <c r="DB30" s="88">
        <f>DA30</f>
        <v>0</v>
      </c>
      <c r="DE30" s="467"/>
      <c r="DF30" s="477">
        <f>'Stáže ZŠ'!CR507</f>
        <v>0</v>
      </c>
      <c r="DG30" s="151">
        <f>DF30</f>
        <v>0</v>
      </c>
      <c r="DH30" s="93">
        <f>'Stáže ZŠ'!CQ507</f>
        <v>0</v>
      </c>
      <c r="DI30" s="473" t="str">
        <f t="shared" si="36"/>
        <v>02.3.62.1</v>
      </c>
      <c r="DJ30" s="93">
        <f t="shared" si="25"/>
        <v>0</v>
      </c>
      <c r="DK30" s="9"/>
      <c r="DL30" s="83">
        <f>DG30</f>
        <v>0</v>
      </c>
      <c r="DM30" s="84"/>
      <c r="DN30" s="84"/>
      <c r="DO30" s="85"/>
      <c r="DP30" s="128"/>
      <c r="DQ30" s="86"/>
      <c r="DR30" s="85"/>
      <c r="DS30" s="85"/>
      <c r="DT30" s="85"/>
      <c r="DU30" s="85">
        <f>DL30</f>
        <v>0</v>
      </c>
      <c r="DV30" s="88">
        <f>DU30</f>
        <v>0</v>
      </c>
      <c r="DY30" s="467"/>
      <c r="DZ30" s="477">
        <f>'Stáže ZŠ'!DF507</f>
        <v>0</v>
      </c>
      <c r="EA30" s="151">
        <f>DZ30</f>
        <v>0</v>
      </c>
      <c r="EB30" s="93">
        <f>'Stáže ZŠ'!DE507</f>
        <v>0</v>
      </c>
      <c r="EC30" s="473" t="str">
        <f t="shared" si="37"/>
        <v>02.3.62.1</v>
      </c>
      <c r="ED30" s="93">
        <f t="shared" si="26"/>
        <v>0</v>
      </c>
      <c r="EE30" s="9"/>
      <c r="EF30" s="83">
        <f>EA30</f>
        <v>0</v>
      </c>
      <c r="EG30" s="84"/>
      <c r="EH30" s="84"/>
      <c r="EI30" s="85"/>
      <c r="EJ30" s="128"/>
      <c r="EK30" s="86"/>
      <c r="EL30" s="85"/>
      <c r="EM30" s="85"/>
      <c r="EN30" s="85"/>
      <c r="EO30" s="85">
        <f>EF30</f>
        <v>0</v>
      </c>
      <c r="EP30" s="88">
        <f>EO30</f>
        <v>0</v>
      </c>
      <c r="ES30" s="467"/>
      <c r="ET30" s="477">
        <f>'Stáže ZŠ'!DT507</f>
        <v>0</v>
      </c>
      <c r="EU30" s="151">
        <f>ET30</f>
        <v>0</v>
      </c>
      <c r="EV30" s="93">
        <f>'Stáže ZŠ'!DS507</f>
        <v>0</v>
      </c>
      <c r="EW30" s="473" t="str">
        <f t="shared" si="38"/>
        <v>02.3.62.1</v>
      </c>
      <c r="EX30" s="93">
        <f t="shared" si="27"/>
        <v>0</v>
      </c>
      <c r="EY30" s="9"/>
      <c r="EZ30" s="83">
        <f>EU30</f>
        <v>0</v>
      </c>
      <c r="FA30" s="84"/>
      <c r="FB30" s="84"/>
      <c r="FC30" s="85"/>
      <c r="FD30" s="128"/>
      <c r="FE30" s="86"/>
      <c r="FF30" s="85"/>
      <c r="FG30" s="85"/>
      <c r="FH30" s="85"/>
      <c r="FI30" s="85">
        <f>EZ30</f>
        <v>0</v>
      </c>
      <c r="FJ30" s="88">
        <f>FI30</f>
        <v>0</v>
      </c>
      <c r="FM30" s="467"/>
      <c r="FN30" s="477">
        <f>'Stáže ZŠ'!EH507</f>
        <v>0</v>
      </c>
      <c r="FO30" s="151">
        <f>FN30</f>
        <v>0</v>
      </c>
      <c r="FP30" s="93">
        <f>'Stáže ZŠ'!EG507</f>
        <v>0</v>
      </c>
      <c r="FQ30" s="473" t="str">
        <f t="shared" si="39"/>
        <v>02.3.62.1</v>
      </c>
      <c r="FR30" s="93">
        <f t="shared" si="28"/>
        <v>0</v>
      </c>
      <c r="FS30" s="9"/>
      <c r="FT30" s="83">
        <f>FO30</f>
        <v>0</v>
      </c>
      <c r="FU30" s="84"/>
      <c r="FV30" s="84"/>
      <c r="FW30" s="85"/>
      <c r="FX30" s="128"/>
      <c r="FY30" s="86"/>
      <c r="FZ30" s="85"/>
      <c r="GA30" s="85"/>
      <c r="GB30" s="85"/>
      <c r="GC30" s="85">
        <f>FT30</f>
        <v>0</v>
      </c>
      <c r="GD30" s="88">
        <f>GC30</f>
        <v>0</v>
      </c>
      <c r="GG30" s="467"/>
      <c r="GH30" s="477">
        <f>'Stáže ZŠ'!EV507</f>
        <v>0</v>
      </c>
      <c r="GI30" s="151">
        <f>GH30</f>
        <v>0</v>
      </c>
      <c r="GJ30" s="93">
        <f>'Stáže ZŠ'!EU507</f>
        <v>0</v>
      </c>
      <c r="GK30" s="473" t="str">
        <f t="shared" si="40"/>
        <v>02.3.62.1</v>
      </c>
      <c r="GL30" s="93">
        <f t="shared" si="29"/>
        <v>0</v>
      </c>
      <c r="GM30" s="9"/>
      <c r="GN30" s="83">
        <f>GI30</f>
        <v>0</v>
      </c>
      <c r="GO30" s="84"/>
      <c r="GP30" s="84"/>
      <c r="GQ30" s="85"/>
      <c r="GR30" s="128"/>
      <c r="GS30" s="86"/>
      <c r="GT30" s="85"/>
      <c r="GU30" s="85"/>
      <c r="GV30" s="85"/>
      <c r="GW30" s="85">
        <f>GN30</f>
        <v>0</v>
      </c>
      <c r="GX30" s="88">
        <f>GW30</f>
        <v>0</v>
      </c>
      <c r="HA30" s="467"/>
      <c r="HB30" s="477">
        <f>'Stáže ZŠ'!FJ507</f>
        <v>0</v>
      </c>
      <c r="HC30" s="151">
        <f>HB30</f>
        <v>0</v>
      </c>
      <c r="HD30" s="93">
        <f>'Stáže ZŠ'!FI507</f>
        <v>0</v>
      </c>
      <c r="HE30" s="473" t="str">
        <f t="shared" si="41"/>
        <v>02.3.62.1</v>
      </c>
      <c r="HF30" s="93">
        <f t="shared" si="30"/>
        <v>0</v>
      </c>
      <c r="HG30" s="9"/>
      <c r="HH30" s="83">
        <f>HC30</f>
        <v>0</v>
      </c>
      <c r="HI30" s="84"/>
      <c r="HJ30" s="84"/>
      <c r="HK30" s="85"/>
      <c r="HL30" s="128"/>
      <c r="HM30" s="86"/>
      <c r="HN30" s="85"/>
      <c r="HO30" s="85"/>
      <c r="HP30" s="85"/>
      <c r="HQ30" s="85">
        <f>HH30</f>
        <v>0</v>
      </c>
      <c r="HR30" s="88">
        <f>HQ30</f>
        <v>0</v>
      </c>
    </row>
    <row r="31" spans="2:226" s="1" customFormat="1" ht="30" hidden="1" customHeight="1" x14ac:dyDescent="0.25">
      <c r="B31" s="102"/>
      <c r="C31" s="254"/>
      <c r="D31" s="141"/>
      <c r="E31" s="141"/>
      <c r="F31" s="141"/>
      <c r="G31" s="104"/>
      <c r="H31" s="98"/>
      <c r="I31" s="99"/>
      <c r="J31" s="175"/>
      <c r="K31" s="103"/>
      <c r="L31" s="2"/>
      <c r="M31" s="151"/>
      <c r="N31" s="93"/>
      <c r="O31" s="9"/>
      <c r="P31" s="83"/>
      <c r="Q31" s="89"/>
      <c r="R31" s="89"/>
      <c r="S31" s="85"/>
      <c r="T31" s="128"/>
      <c r="U31" s="86"/>
      <c r="V31" s="85"/>
      <c r="W31" s="85"/>
      <c r="X31" s="85"/>
      <c r="Y31" s="85"/>
      <c r="Z31" s="88"/>
      <c r="AC31" s="467"/>
      <c r="AD31" s="317"/>
      <c r="AE31" s="151"/>
      <c r="AF31" s="93"/>
      <c r="AG31" s="473">
        <f t="shared" si="31"/>
        <v>0</v>
      </c>
      <c r="AH31" s="93">
        <f t="shared" si="32"/>
        <v>0</v>
      </c>
      <c r="AI31" s="9"/>
      <c r="AJ31" s="83"/>
      <c r="AK31" s="89"/>
      <c r="AL31" s="89"/>
      <c r="AM31" s="85"/>
      <c r="AN31" s="128"/>
      <c r="AO31" s="86"/>
      <c r="AP31" s="85"/>
      <c r="AQ31" s="85"/>
      <c r="AR31" s="85"/>
      <c r="AS31" s="85"/>
      <c r="AT31" s="88"/>
      <c r="AW31" s="467"/>
      <c r="AX31" s="317"/>
      <c r="AY31" s="151"/>
      <c r="AZ31" s="93"/>
      <c r="BA31" s="473">
        <f t="shared" si="33"/>
        <v>0</v>
      </c>
      <c r="BB31" s="93">
        <f t="shared" si="22"/>
        <v>0</v>
      </c>
      <c r="BC31" s="9"/>
      <c r="BD31" s="83"/>
      <c r="BE31" s="89"/>
      <c r="BF31" s="89"/>
      <c r="BG31" s="85"/>
      <c r="BH31" s="128"/>
      <c r="BI31" s="86"/>
      <c r="BJ31" s="85"/>
      <c r="BK31" s="85"/>
      <c r="BL31" s="85"/>
      <c r="BM31" s="85"/>
      <c r="BN31" s="88"/>
      <c r="BQ31" s="467"/>
      <c r="BR31" s="317"/>
      <c r="BS31" s="151"/>
      <c r="BT31" s="93"/>
      <c r="BU31" s="473">
        <f t="shared" si="34"/>
        <v>0</v>
      </c>
      <c r="BV31" s="93">
        <f t="shared" si="23"/>
        <v>0</v>
      </c>
      <c r="BW31" s="9"/>
      <c r="BX31" s="83"/>
      <c r="BY31" s="89"/>
      <c r="BZ31" s="89"/>
      <c r="CA31" s="85"/>
      <c r="CB31" s="128"/>
      <c r="CC31" s="86"/>
      <c r="CD31" s="85"/>
      <c r="CE31" s="85"/>
      <c r="CF31" s="85"/>
      <c r="CG31" s="85"/>
      <c r="CH31" s="88"/>
      <c r="CK31" s="467"/>
      <c r="CL31" s="317"/>
      <c r="CM31" s="151"/>
      <c r="CN31" s="93"/>
      <c r="CO31" s="473">
        <f t="shared" si="35"/>
        <v>0</v>
      </c>
      <c r="CP31" s="93">
        <f t="shared" si="24"/>
        <v>0</v>
      </c>
      <c r="CQ31" s="9"/>
      <c r="CR31" s="83"/>
      <c r="CS31" s="89"/>
      <c r="CT31" s="89"/>
      <c r="CU31" s="85"/>
      <c r="CV31" s="128"/>
      <c r="CW31" s="86"/>
      <c r="CX31" s="85"/>
      <c r="CY31" s="85"/>
      <c r="CZ31" s="85"/>
      <c r="DA31" s="85"/>
      <c r="DB31" s="88"/>
      <c r="DE31" s="467"/>
      <c r="DF31" s="317"/>
      <c r="DG31" s="151"/>
      <c r="DH31" s="93"/>
      <c r="DI31" s="473">
        <f t="shared" si="36"/>
        <v>0</v>
      </c>
      <c r="DJ31" s="93">
        <f t="shared" si="25"/>
        <v>0</v>
      </c>
      <c r="DK31" s="9"/>
      <c r="DL31" s="83"/>
      <c r="DM31" s="89"/>
      <c r="DN31" s="89"/>
      <c r="DO31" s="85"/>
      <c r="DP31" s="128"/>
      <c r="DQ31" s="86"/>
      <c r="DR31" s="85"/>
      <c r="DS31" s="85"/>
      <c r="DT31" s="85"/>
      <c r="DU31" s="85"/>
      <c r="DV31" s="88"/>
      <c r="DY31" s="467"/>
      <c r="DZ31" s="317"/>
      <c r="EA31" s="151"/>
      <c r="EB31" s="93"/>
      <c r="EC31" s="473">
        <f t="shared" si="37"/>
        <v>0</v>
      </c>
      <c r="ED31" s="93">
        <f t="shared" si="26"/>
        <v>0</v>
      </c>
      <c r="EE31" s="9"/>
      <c r="EF31" s="83"/>
      <c r="EG31" s="89"/>
      <c r="EH31" s="89"/>
      <c r="EI31" s="85"/>
      <c r="EJ31" s="128"/>
      <c r="EK31" s="86"/>
      <c r="EL31" s="85"/>
      <c r="EM31" s="85"/>
      <c r="EN31" s="85"/>
      <c r="EO31" s="85"/>
      <c r="EP31" s="88"/>
      <c r="ES31" s="467"/>
      <c r="ET31" s="317"/>
      <c r="EU31" s="151"/>
      <c r="EV31" s="93"/>
      <c r="EW31" s="473">
        <f t="shared" si="38"/>
        <v>0</v>
      </c>
      <c r="EX31" s="93">
        <f t="shared" si="27"/>
        <v>0</v>
      </c>
      <c r="EY31" s="9"/>
      <c r="EZ31" s="83"/>
      <c r="FA31" s="89"/>
      <c r="FB31" s="89"/>
      <c r="FC31" s="85"/>
      <c r="FD31" s="128"/>
      <c r="FE31" s="86"/>
      <c r="FF31" s="85"/>
      <c r="FG31" s="85"/>
      <c r="FH31" s="85"/>
      <c r="FI31" s="85"/>
      <c r="FJ31" s="88"/>
      <c r="FM31" s="467"/>
      <c r="FN31" s="317"/>
      <c r="FO31" s="151"/>
      <c r="FP31" s="93"/>
      <c r="FQ31" s="473">
        <f t="shared" si="39"/>
        <v>0</v>
      </c>
      <c r="FR31" s="93">
        <f t="shared" si="28"/>
        <v>0</v>
      </c>
      <c r="FS31" s="9"/>
      <c r="FT31" s="83"/>
      <c r="FU31" s="89"/>
      <c r="FV31" s="89"/>
      <c r="FW31" s="85"/>
      <c r="FX31" s="128"/>
      <c r="FY31" s="86"/>
      <c r="FZ31" s="85"/>
      <c r="GA31" s="85"/>
      <c r="GB31" s="85"/>
      <c r="GC31" s="85"/>
      <c r="GD31" s="88"/>
      <c r="GG31" s="467"/>
      <c r="GH31" s="317"/>
      <c r="GI31" s="151"/>
      <c r="GJ31" s="93"/>
      <c r="GK31" s="473">
        <f t="shared" si="40"/>
        <v>0</v>
      </c>
      <c r="GL31" s="93">
        <f t="shared" si="29"/>
        <v>0</v>
      </c>
      <c r="GM31" s="9"/>
      <c r="GN31" s="83"/>
      <c r="GO31" s="89"/>
      <c r="GP31" s="89"/>
      <c r="GQ31" s="85"/>
      <c r="GR31" s="128"/>
      <c r="GS31" s="86"/>
      <c r="GT31" s="85"/>
      <c r="GU31" s="85"/>
      <c r="GV31" s="85"/>
      <c r="GW31" s="85"/>
      <c r="GX31" s="88"/>
      <c r="HA31" s="467"/>
      <c r="HB31" s="317"/>
      <c r="HC31" s="151"/>
      <c r="HD31" s="93"/>
      <c r="HE31" s="473">
        <f t="shared" si="41"/>
        <v>0</v>
      </c>
      <c r="HF31" s="93">
        <f t="shared" si="30"/>
        <v>0</v>
      </c>
      <c r="HG31" s="9"/>
      <c r="HH31" s="83"/>
      <c r="HI31" s="89"/>
      <c r="HJ31" s="89"/>
      <c r="HK31" s="85"/>
      <c r="HL31" s="128"/>
      <c r="HM31" s="86"/>
      <c r="HN31" s="85"/>
      <c r="HO31" s="85"/>
      <c r="HP31" s="85"/>
      <c r="HQ31" s="85"/>
      <c r="HR31" s="88"/>
    </row>
    <row r="32" spans="2:226" s="1" customFormat="1" ht="30" customHeight="1" x14ac:dyDescent="0.25">
      <c r="B32" s="102" t="s">
        <v>658</v>
      </c>
      <c r="C32" s="249" t="s">
        <v>52</v>
      </c>
      <c r="D32" s="768" t="s">
        <v>78</v>
      </c>
      <c r="E32" s="769"/>
      <c r="F32" s="769"/>
      <c r="G32" s="770"/>
      <c r="H32" s="758" t="s">
        <v>53</v>
      </c>
      <c r="I32" s="759"/>
      <c r="J32" s="760"/>
      <c r="K32" s="103">
        <v>128000</v>
      </c>
      <c r="L32" s="190">
        <v>0</v>
      </c>
      <c r="M32" s="151">
        <f>K32*L32</f>
        <v>0</v>
      </c>
      <c r="N32" s="93">
        <f>K32*L32</f>
        <v>0</v>
      </c>
      <c r="O32" s="9"/>
      <c r="P32" s="83"/>
      <c r="Q32" s="84"/>
      <c r="R32" s="84"/>
      <c r="S32" s="84">
        <f>M32/128000</f>
        <v>0</v>
      </c>
      <c r="T32" s="128"/>
      <c r="U32" s="86">
        <f>IF($M32&lt;&gt;0,"X",0)</f>
        <v>0</v>
      </c>
      <c r="V32" s="85">
        <f>IF($M32&lt;&gt;0,"XXX",0)</f>
        <v>0</v>
      </c>
      <c r="W32" s="85">
        <f>IF($M32&lt;&gt;0,"XXX",0)</f>
        <v>0</v>
      </c>
      <c r="X32" s="85">
        <f>IF($M32&lt;&gt;0,"XXX",0)</f>
        <v>0</v>
      </c>
      <c r="Y32" s="85"/>
      <c r="Z32" s="88"/>
      <c r="AC32" s="467">
        <v>128000</v>
      </c>
      <c r="AD32" s="476">
        <v>0</v>
      </c>
      <c r="AE32" s="151">
        <f>AC32*AD32</f>
        <v>0</v>
      </c>
      <c r="AF32" s="93">
        <f>AC32*AD32</f>
        <v>0</v>
      </c>
      <c r="AG32" s="473" t="str">
        <f t="shared" si="31"/>
        <v>02.3.68.5</v>
      </c>
      <c r="AH32" s="93">
        <f t="shared" si="32"/>
        <v>0</v>
      </c>
      <c r="AI32" s="9"/>
      <c r="AJ32" s="83"/>
      <c r="AK32" s="84"/>
      <c r="AL32" s="84"/>
      <c r="AM32" s="84">
        <f>AE32/128000</f>
        <v>0</v>
      </c>
      <c r="AN32" s="128"/>
      <c r="AO32" s="86">
        <f>IF(AE32&lt;&gt;0,"X",0)</f>
        <v>0</v>
      </c>
      <c r="AP32" s="85">
        <f>IF(AE32&lt;&gt;0,"XXX",0)</f>
        <v>0</v>
      </c>
      <c r="AQ32" s="85">
        <f>IF(AE32&lt;&gt;0,"XXX",0)</f>
        <v>0</v>
      </c>
      <c r="AR32" s="85">
        <f>IF(AE32&lt;&gt;0,"XXX",0)</f>
        <v>0</v>
      </c>
      <c r="AS32" s="85"/>
      <c r="AT32" s="88"/>
      <c r="AW32" s="467">
        <v>128000</v>
      </c>
      <c r="AX32" s="476">
        <v>0</v>
      </c>
      <c r="AY32" s="151">
        <f>AW32*AX32</f>
        <v>0</v>
      </c>
      <c r="AZ32" s="93">
        <f>AW32*AX32</f>
        <v>0</v>
      </c>
      <c r="BA32" s="473" t="str">
        <f t="shared" si="33"/>
        <v>02.3.68.5</v>
      </c>
      <c r="BB32" s="93">
        <f t="shared" si="22"/>
        <v>0</v>
      </c>
      <c r="BC32" s="9"/>
      <c r="BD32" s="83"/>
      <c r="BE32" s="84"/>
      <c r="BF32" s="84"/>
      <c r="BG32" s="84">
        <f>AY32/128000</f>
        <v>0</v>
      </c>
      <c r="BH32" s="128"/>
      <c r="BI32" s="86">
        <f>IF(AY32&lt;&gt;0,"X",0)</f>
        <v>0</v>
      </c>
      <c r="BJ32" s="85">
        <f>IF(AY32&lt;&gt;0,"XXX",0)</f>
        <v>0</v>
      </c>
      <c r="BK32" s="85">
        <f>IF(AY32&lt;&gt;0,"XXX",0)</f>
        <v>0</v>
      </c>
      <c r="BL32" s="85">
        <f>IF(AY32&lt;&gt;0,"XXX",0)</f>
        <v>0</v>
      </c>
      <c r="BM32" s="85"/>
      <c r="BN32" s="88"/>
      <c r="BQ32" s="467">
        <v>128000</v>
      </c>
      <c r="BR32" s="476">
        <v>0</v>
      </c>
      <c r="BS32" s="151">
        <f>BQ32*BR32</f>
        <v>0</v>
      </c>
      <c r="BT32" s="93">
        <f>BQ32*BR32</f>
        <v>0</v>
      </c>
      <c r="BU32" s="473" t="str">
        <f t="shared" si="34"/>
        <v>02.3.68.5</v>
      </c>
      <c r="BV32" s="93">
        <f t="shared" si="23"/>
        <v>0</v>
      </c>
      <c r="BW32" s="9"/>
      <c r="BX32" s="83"/>
      <c r="BY32" s="84"/>
      <c r="BZ32" s="84"/>
      <c r="CA32" s="84">
        <f>BS32/128000</f>
        <v>0</v>
      </c>
      <c r="CB32" s="128"/>
      <c r="CC32" s="86">
        <f>IF(BS32&lt;&gt;0,"X",0)</f>
        <v>0</v>
      </c>
      <c r="CD32" s="85">
        <f>IF(BS32&lt;&gt;0,"XXX",0)</f>
        <v>0</v>
      </c>
      <c r="CE32" s="85">
        <f>IF(BS32&lt;&gt;0,"XXX",0)</f>
        <v>0</v>
      </c>
      <c r="CF32" s="85">
        <f>IF(BS32&lt;&gt;0,"XXX",0)</f>
        <v>0</v>
      </c>
      <c r="CG32" s="85"/>
      <c r="CH32" s="88"/>
      <c r="CK32" s="467">
        <v>128000</v>
      </c>
      <c r="CL32" s="476">
        <v>0</v>
      </c>
      <c r="CM32" s="151">
        <f>CK32*CL32</f>
        <v>0</v>
      </c>
      <c r="CN32" s="93">
        <f>CK32*CL32</f>
        <v>0</v>
      </c>
      <c r="CO32" s="473" t="str">
        <f t="shared" si="35"/>
        <v>02.3.68.5</v>
      </c>
      <c r="CP32" s="93">
        <f t="shared" si="24"/>
        <v>0</v>
      </c>
      <c r="CQ32" s="9"/>
      <c r="CR32" s="83"/>
      <c r="CS32" s="84"/>
      <c r="CT32" s="84"/>
      <c r="CU32" s="84">
        <f>CM32/128000</f>
        <v>0</v>
      </c>
      <c r="CV32" s="128"/>
      <c r="CW32" s="86">
        <f>IF(CM32&lt;&gt;0,"X",0)</f>
        <v>0</v>
      </c>
      <c r="CX32" s="85">
        <f>IF(CM32&lt;&gt;0,"XXX",0)</f>
        <v>0</v>
      </c>
      <c r="CY32" s="85">
        <f>IF(CM32&lt;&gt;0,"XXX",0)</f>
        <v>0</v>
      </c>
      <c r="CZ32" s="85">
        <f>IF(CM32&lt;&gt;0,"XXX",0)</f>
        <v>0</v>
      </c>
      <c r="DA32" s="85"/>
      <c r="DB32" s="88"/>
      <c r="DE32" s="467">
        <v>128000</v>
      </c>
      <c r="DF32" s="476">
        <v>0</v>
      </c>
      <c r="DG32" s="151">
        <f>DE32*DF32</f>
        <v>0</v>
      </c>
      <c r="DH32" s="93">
        <f>DE32*DF32</f>
        <v>0</v>
      </c>
      <c r="DI32" s="473" t="str">
        <f t="shared" si="36"/>
        <v>02.3.68.5</v>
      </c>
      <c r="DJ32" s="93">
        <f t="shared" si="25"/>
        <v>0</v>
      </c>
      <c r="DK32" s="9"/>
      <c r="DL32" s="83"/>
      <c r="DM32" s="84"/>
      <c r="DN32" s="84"/>
      <c r="DO32" s="84">
        <f>DG32/128000</f>
        <v>0</v>
      </c>
      <c r="DP32" s="128"/>
      <c r="DQ32" s="86">
        <f>IF(DG32&lt;&gt;0,"X",0)</f>
        <v>0</v>
      </c>
      <c r="DR32" s="85">
        <f>IF(DG32&lt;&gt;0,"XXX",0)</f>
        <v>0</v>
      </c>
      <c r="DS32" s="85">
        <f>IF(DG32&lt;&gt;0,"XXX",0)</f>
        <v>0</v>
      </c>
      <c r="DT32" s="85">
        <f>IF(DG32&lt;&gt;0,"XXX",0)</f>
        <v>0</v>
      </c>
      <c r="DU32" s="85"/>
      <c r="DV32" s="88"/>
      <c r="DY32" s="467">
        <v>128000</v>
      </c>
      <c r="DZ32" s="476">
        <v>0</v>
      </c>
      <c r="EA32" s="151">
        <f>DY32*DZ32</f>
        <v>0</v>
      </c>
      <c r="EB32" s="93">
        <f>DY32*DZ32</f>
        <v>0</v>
      </c>
      <c r="EC32" s="473" t="str">
        <f t="shared" si="37"/>
        <v>02.3.68.5</v>
      </c>
      <c r="ED32" s="93">
        <f t="shared" si="26"/>
        <v>0</v>
      </c>
      <c r="EE32" s="9"/>
      <c r="EF32" s="83"/>
      <c r="EG32" s="84"/>
      <c r="EH32" s="84"/>
      <c r="EI32" s="84">
        <f>EA32/128000</f>
        <v>0</v>
      </c>
      <c r="EJ32" s="128"/>
      <c r="EK32" s="86">
        <f>IF(EA32&lt;&gt;0,"X",0)</f>
        <v>0</v>
      </c>
      <c r="EL32" s="85">
        <f>IF(EA32&lt;&gt;0,"XXX",0)</f>
        <v>0</v>
      </c>
      <c r="EM32" s="85">
        <f>IF(EA32&lt;&gt;0,"XXX",0)</f>
        <v>0</v>
      </c>
      <c r="EN32" s="85">
        <f>IF(EA32&lt;&gt;0,"XXX",0)</f>
        <v>0</v>
      </c>
      <c r="EO32" s="85"/>
      <c r="EP32" s="88"/>
      <c r="ES32" s="467">
        <v>128000</v>
      </c>
      <c r="ET32" s="476">
        <v>0</v>
      </c>
      <c r="EU32" s="151">
        <f>ES32*ET32</f>
        <v>0</v>
      </c>
      <c r="EV32" s="93">
        <f>ES32*ET32</f>
        <v>0</v>
      </c>
      <c r="EW32" s="473" t="str">
        <f t="shared" si="38"/>
        <v>02.3.68.5</v>
      </c>
      <c r="EX32" s="93">
        <f t="shared" si="27"/>
        <v>0</v>
      </c>
      <c r="EY32" s="9"/>
      <c r="EZ32" s="83"/>
      <c r="FA32" s="84"/>
      <c r="FB32" s="84"/>
      <c r="FC32" s="84">
        <f>EU32/128000</f>
        <v>0</v>
      </c>
      <c r="FD32" s="128"/>
      <c r="FE32" s="86">
        <f>IF(EU32&lt;&gt;0,"X",0)</f>
        <v>0</v>
      </c>
      <c r="FF32" s="85">
        <f>IF(EU32&lt;&gt;0,"XXX",0)</f>
        <v>0</v>
      </c>
      <c r="FG32" s="85">
        <f>IF(EU32&lt;&gt;0,"XXX",0)</f>
        <v>0</v>
      </c>
      <c r="FH32" s="85">
        <f>IF(EU32&lt;&gt;0,"XXX",0)</f>
        <v>0</v>
      </c>
      <c r="FI32" s="85"/>
      <c r="FJ32" s="88"/>
      <c r="FM32" s="467">
        <v>128000</v>
      </c>
      <c r="FN32" s="476">
        <v>0</v>
      </c>
      <c r="FO32" s="151">
        <f>FM32*FN32</f>
        <v>0</v>
      </c>
      <c r="FP32" s="93">
        <f>FM32*FN32</f>
        <v>0</v>
      </c>
      <c r="FQ32" s="473" t="str">
        <f t="shared" si="39"/>
        <v>02.3.68.5</v>
      </c>
      <c r="FR32" s="93">
        <f t="shared" si="28"/>
        <v>0</v>
      </c>
      <c r="FS32" s="9"/>
      <c r="FT32" s="83"/>
      <c r="FU32" s="84"/>
      <c r="FV32" s="84"/>
      <c r="FW32" s="84">
        <f>FO32/128000</f>
        <v>0</v>
      </c>
      <c r="FX32" s="128"/>
      <c r="FY32" s="86">
        <f>IF(FO32&lt;&gt;0,"X",0)</f>
        <v>0</v>
      </c>
      <c r="FZ32" s="85">
        <f>IF(FO32&lt;&gt;0,"XXX",0)</f>
        <v>0</v>
      </c>
      <c r="GA32" s="85">
        <f>IF(FO32&lt;&gt;0,"XXX",0)</f>
        <v>0</v>
      </c>
      <c r="GB32" s="85">
        <f>IF(FO32&lt;&gt;0,"XXX",0)</f>
        <v>0</v>
      </c>
      <c r="GC32" s="85"/>
      <c r="GD32" s="88"/>
      <c r="GG32" s="467">
        <v>128000</v>
      </c>
      <c r="GH32" s="476">
        <v>0</v>
      </c>
      <c r="GI32" s="151">
        <f>GG32*GH32</f>
        <v>0</v>
      </c>
      <c r="GJ32" s="93">
        <f>GG32*GH32</f>
        <v>0</v>
      </c>
      <c r="GK32" s="473" t="str">
        <f t="shared" si="40"/>
        <v>02.3.68.5</v>
      </c>
      <c r="GL32" s="93">
        <f t="shared" si="29"/>
        <v>0</v>
      </c>
      <c r="GM32" s="9"/>
      <c r="GN32" s="83"/>
      <c r="GO32" s="84"/>
      <c r="GP32" s="84"/>
      <c r="GQ32" s="84">
        <f>GI32/128000</f>
        <v>0</v>
      </c>
      <c r="GR32" s="128"/>
      <c r="GS32" s="86">
        <f>IF(GI32&lt;&gt;0,"X",0)</f>
        <v>0</v>
      </c>
      <c r="GT32" s="85">
        <f>IF(GI32&lt;&gt;0,"XXX",0)</f>
        <v>0</v>
      </c>
      <c r="GU32" s="85">
        <f>IF(GI32&lt;&gt;0,"XXX",0)</f>
        <v>0</v>
      </c>
      <c r="GV32" s="85">
        <f>IF(GI32&lt;&gt;0,"XXX",0)</f>
        <v>0</v>
      </c>
      <c r="GW32" s="85"/>
      <c r="GX32" s="88"/>
      <c r="HA32" s="467">
        <v>128000</v>
      </c>
      <c r="HB32" s="476">
        <v>0</v>
      </c>
      <c r="HC32" s="151">
        <f>HA32*HB32</f>
        <v>0</v>
      </c>
      <c r="HD32" s="93">
        <f>HA32*HB32</f>
        <v>0</v>
      </c>
      <c r="HE32" s="473" t="str">
        <f t="shared" si="41"/>
        <v>02.3.68.5</v>
      </c>
      <c r="HF32" s="93">
        <f t="shared" si="30"/>
        <v>0</v>
      </c>
      <c r="HG32" s="9"/>
      <c r="HH32" s="83"/>
      <c r="HI32" s="84"/>
      <c r="HJ32" s="84"/>
      <c r="HK32" s="84">
        <f>HC32/128000</f>
        <v>0</v>
      </c>
      <c r="HL32" s="128"/>
      <c r="HM32" s="86">
        <f>IF(HC32&lt;&gt;0,"X",0)</f>
        <v>0</v>
      </c>
      <c r="HN32" s="85">
        <f>IF(HC32&lt;&gt;0,"XXX",0)</f>
        <v>0</v>
      </c>
      <c r="HO32" s="85">
        <f>IF(HC32&lt;&gt;0,"XXX",0)</f>
        <v>0</v>
      </c>
      <c r="HP32" s="85">
        <f>IF(HC32&lt;&gt;0,"XXX",0)</f>
        <v>0</v>
      </c>
      <c r="HQ32" s="85"/>
      <c r="HR32" s="88"/>
    </row>
    <row r="33" spans="2:226" s="1" customFormat="1" ht="30" hidden="1" customHeight="1" x14ac:dyDescent="0.25">
      <c r="B33" s="102"/>
      <c r="C33" s="141"/>
      <c r="D33" s="312"/>
      <c r="E33" s="312"/>
      <c r="F33" s="312"/>
      <c r="G33" s="313"/>
      <c r="H33" s="98"/>
      <c r="I33" s="99"/>
      <c r="J33" s="175"/>
      <c r="K33" s="103"/>
      <c r="L33" s="2"/>
      <c r="M33" s="151"/>
      <c r="N33" s="93"/>
      <c r="O33" s="9"/>
      <c r="P33" s="83"/>
      <c r="Q33" s="89"/>
      <c r="R33" s="89"/>
      <c r="S33" s="85"/>
      <c r="T33" s="128"/>
      <c r="U33" s="86"/>
      <c r="V33" s="85"/>
      <c r="W33" s="85"/>
      <c r="X33" s="85"/>
      <c r="Y33" s="87"/>
      <c r="Z33" s="88"/>
      <c r="AC33" s="467"/>
      <c r="AD33" s="317"/>
      <c r="AE33" s="151"/>
      <c r="AF33" s="93"/>
      <c r="AG33" s="473">
        <f t="shared" si="31"/>
        <v>0</v>
      </c>
      <c r="AH33" s="93">
        <f t="shared" si="32"/>
        <v>0</v>
      </c>
      <c r="AI33" s="9"/>
      <c r="AJ33" s="83"/>
      <c r="AK33" s="89"/>
      <c r="AL33" s="89"/>
      <c r="AM33" s="85"/>
      <c r="AN33" s="128"/>
      <c r="AO33" s="86"/>
      <c r="AP33" s="85"/>
      <c r="AQ33" s="85"/>
      <c r="AR33" s="85"/>
      <c r="AS33" s="87"/>
      <c r="AT33" s="88"/>
      <c r="AW33" s="467"/>
      <c r="AX33" s="317"/>
      <c r="AY33" s="151"/>
      <c r="AZ33" s="93"/>
      <c r="BA33" s="473">
        <f t="shared" si="33"/>
        <v>0</v>
      </c>
      <c r="BB33" s="93">
        <f t="shared" si="22"/>
        <v>0</v>
      </c>
      <c r="BC33" s="9"/>
      <c r="BD33" s="83"/>
      <c r="BE33" s="89"/>
      <c r="BF33" s="89"/>
      <c r="BG33" s="85"/>
      <c r="BH33" s="128"/>
      <c r="BI33" s="86"/>
      <c r="BJ33" s="85"/>
      <c r="BK33" s="85"/>
      <c r="BL33" s="85"/>
      <c r="BM33" s="87"/>
      <c r="BN33" s="88"/>
      <c r="BQ33" s="467"/>
      <c r="BR33" s="317"/>
      <c r="BS33" s="151"/>
      <c r="BT33" s="93"/>
      <c r="BU33" s="473">
        <f t="shared" si="34"/>
        <v>0</v>
      </c>
      <c r="BV33" s="93">
        <f t="shared" si="23"/>
        <v>0</v>
      </c>
      <c r="BW33" s="9"/>
      <c r="BX33" s="83"/>
      <c r="BY33" s="89"/>
      <c r="BZ33" s="89"/>
      <c r="CA33" s="85"/>
      <c r="CB33" s="128"/>
      <c r="CC33" s="86"/>
      <c r="CD33" s="85"/>
      <c r="CE33" s="85"/>
      <c r="CF33" s="85"/>
      <c r="CG33" s="87"/>
      <c r="CH33" s="88"/>
      <c r="CK33" s="467"/>
      <c r="CL33" s="317"/>
      <c r="CM33" s="151"/>
      <c r="CN33" s="93"/>
      <c r="CO33" s="473">
        <f t="shared" si="35"/>
        <v>0</v>
      </c>
      <c r="CP33" s="93">
        <f t="shared" si="24"/>
        <v>0</v>
      </c>
      <c r="CQ33" s="9"/>
      <c r="CR33" s="83"/>
      <c r="CS33" s="89"/>
      <c r="CT33" s="89"/>
      <c r="CU33" s="85"/>
      <c r="CV33" s="128"/>
      <c r="CW33" s="86"/>
      <c r="CX33" s="85"/>
      <c r="CY33" s="85"/>
      <c r="CZ33" s="85"/>
      <c r="DA33" s="87"/>
      <c r="DB33" s="88"/>
      <c r="DE33" s="467"/>
      <c r="DF33" s="317"/>
      <c r="DG33" s="151"/>
      <c r="DH33" s="93"/>
      <c r="DI33" s="473">
        <f t="shared" si="36"/>
        <v>0</v>
      </c>
      <c r="DJ33" s="93">
        <f t="shared" si="25"/>
        <v>0</v>
      </c>
      <c r="DK33" s="9"/>
      <c r="DL33" s="83"/>
      <c r="DM33" s="89"/>
      <c r="DN33" s="89"/>
      <c r="DO33" s="85"/>
      <c r="DP33" s="128"/>
      <c r="DQ33" s="86"/>
      <c r="DR33" s="85"/>
      <c r="DS33" s="85"/>
      <c r="DT33" s="85"/>
      <c r="DU33" s="87"/>
      <c r="DV33" s="88"/>
      <c r="DY33" s="467"/>
      <c r="DZ33" s="317"/>
      <c r="EA33" s="151"/>
      <c r="EB33" s="93"/>
      <c r="EC33" s="473">
        <f t="shared" si="37"/>
        <v>0</v>
      </c>
      <c r="ED33" s="93">
        <f t="shared" si="26"/>
        <v>0</v>
      </c>
      <c r="EE33" s="9"/>
      <c r="EF33" s="83"/>
      <c r="EG33" s="89"/>
      <c r="EH33" s="89"/>
      <c r="EI33" s="85"/>
      <c r="EJ33" s="128"/>
      <c r="EK33" s="86"/>
      <c r="EL33" s="85"/>
      <c r="EM33" s="85"/>
      <c r="EN33" s="85"/>
      <c r="EO33" s="87"/>
      <c r="EP33" s="88"/>
      <c r="ES33" s="467"/>
      <c r="ET33" s="317"/>
      <c r="EU33" s="151"/>
      <c r="EV33" s="93"/>
      <c r="EW33" s="473">
        <f t="shared" si="38"/>
        <v>0</v>
      </c>
      <c r="EX33" s="93">
        <f t="shared" si="27"/>
        <v>0</v>
      </c>
      <c r="EY33" s="9"/>
      <c r="EZ33" s="83"/>
      <c r="FA33" s="89"/>
      <c r="FB33" s="89"/>
      <c r="FC33" s="85"/>
      <c r="FD33" s="128"/>
      <c r="FE33" s="86"/>
      <c r="FF33" s="85"/>
      <c r="FG33" s="85"/>
      <c r="FH33" s="85"/>
      <c r="FI33" s="87"/>
      <c r="FJ33" s="88"/>
      <c r="FM33" s="467"/>
      <c r="FN33" s="317"/>
      <c r="FO33" s="151"/>
      <c r="FP33" s="93"/>
      <c r="FQ33" s="473">
        <f t="shared" si="39"/>
        <v>0</v>
      </c>
      <c r="FR33" s="93">
        <f t="shared" si="28"/>
        <v>0</v>
      </c>
      <c r="FS33" s="9"/>
      <c r="FT33" s="83"/>
      <c r="FU33" s="89"/>
      <c r="FV33" s="89"/>
      <c r="FW33" s="85"/>
      <c r="FX33" s="128"/>
      <c r="FY33" s="86"/>
      <c r="FZ33" s="85"/>
      <c r="GA33" s="85"/>
      <c r="GB33" s="85"/>
      <c r="GC33" s="87"/>
      <c r="GD33" s="88"/>
      <c r="GG33" s="467"/>
      <c r="GH33" s="317"/>
      <c r="GI33" s="151"/>
      <c r="GJ33" s="93"/>
      <c r="GK33" s="473">
        <f t="shared" si="40"/>
        <v>0</v>
      </c>
      <c r="GL33" s="93">
        <f t="shared" si="29"/>
        <v>0</v>
      </c>
      <c r="GM33" s="9"/>
      <c r="GN33" s="83"/>
      <c r="GO33" s="89"/>
      <c r="GP33" s="89"/>
      <c r="GQ33" s="85"/>
      <c r="GR33" s="128"/>
      <c r="GS33" s="86"/>
      <c r="GT33" s="85"/>
      <c r="GU33" s="85"/>
      <c r="GV33" s="85"/>
      <c r="GW33" s="87"/>
      <c r="GX33" s="88"/>
      <c r="HA33" s="467"/>
      <c r="HB33" s="317"/>
      <c r="HC33" s="151"/>
      <c r="HD33" s="93"/>
      <c r="HE33" s="473">
        <f t="shared" si="41"/>
        <v>0</v>
      </c>
      <c r="HF33" s="93">
        <f t="shared" si="30"/>
        <v>0</v>
      </c>
      <c r="HG33" s="9"/>
      <c r="HH33" s="83"/>
      <c r="HI33" s="89"/>
      <c r="HJ33" s="89"/>
      <c r="HK33" s="85"/>
      <c r="HL33" s="128"/>
      <c r="HM33" s="86"/>
      <c r="HN33" s="85"/>
      <c r="HO33" s="85"/>
      <c r="HP33" s="85"/>
      <c r="HQ33" s="87"/>
      <c r="HR33" s="88"/>
    </row>
    <row r="34" spans="2:226" s="1" customFormat="1" ht="30" customHeight="1" x14ac:dyDescent="0.25">
      <c r="B34" s="102"/>
      <c r="C34" s="249" t="s">
        <v>52</v>
      </c>
      <c r="D34" s="768" t="s">
        <v>79</v>
      </c>
      <c r="E34" s="769"/>
      <c r="F34" s="769"/>
      <c r="G34" s="770"/>
      <c r="H34" s="758" t="s">
        <v>53</v>
      </c>
      <c r="I34" s="759"/>
      <c r="J34" s="760"/>
      <c r="K34" s="103">
        <v>96000</v>
      </c>
      <c r="L34" s="190">
        <v>0</v>
      </c>
      <c r="M34" s="151">
        <f>K34*L34</f>
        <v>0</v>
      </c>
      <c r="N34" s="93">
        <f>K34*L34</f>
        <v>0</v>
      </c>
      <c r="O34" s="9"/>
      <c r="P34" s="83"/>
      <c r="Q34" s="84"/>
      <c r="R34" s="84"/>
      <c r="S34" s="84">
        <f>M34/128000</f>
        <v>0</v>
      </c>
      <c r="T34" s="128"/>
      <c r="U34" s="86">
        <f>IF($M34&lt;&gt;0,"X",0)</f>
        <v>0</v>
      </c>
      <c r="V34" s="85">
        <f>IF($M34&lt;&gt;0,"XXX",0)</f>
        <v>0</v>
      </c>
      <c r="W34" s="85">
        <f>IF($M34&lt;&gt;0,"XXX",0)</f>
        <v>0</v>
      </c>
      <c r="X34" s="85">
        <f>IF($M34&lt;&gt;0,"XXX",0)</f>
        <v>0</v>
      </c>
      <c r="Y34" s="85"/>
      <c r="Z34" s="88"/>
      <c r="AC34" s="467">
        <v>96000</v>
      </c>
      <c r="AD34" s="476">
        <v>0</v>
      </c>
      <c r="AE34" s="151">
        <f>AC34*AD34</f>
        <v>0</v>
      </c>
      <c r="AF34" s="93">
        <f>AC34*AD34</f>
        <v>0</v>
      </c>
      <c r="AG34" s="473" t="str">
        <f t="shared" si="31"/>
        <v>02.3.68.5</v>
      </c>
      <c r="AH34" s="93">
        <f t="shared" si="32"/>
        <v>0</v>
      </c>
      <c r="AI34" s="9"/>
      <c r="AJ34" s="83"/>
      <c r="AK34" s="84"/>
      <c r="AL34" s="84"/>
      <c r="AM34" s="84">
        <f>AE34/128000</f>
        <v>0</v>
      </c>
      <c r="AN34" s="128"/>
      <c r="AO34" s="86">
        <f>IF(AE34&lt;&gt;0,"X",0)</f>
        <v>0</v>
      </c>
      <c r="AP34" s="85">
        <f>IF(AE34&lt;&gt;0,"XXX",0)</f>
        <v>0</v>
      </c>
      <c r="AQ34" s="85">
        <f>IF(AE34&lt;&gt;0,"XXX",0)</f>
        <v>0</v>
      </c>
      <c r="AR34" s="85">
        <f>IF(AE34&lt;&gt;0,"XXX",0)</f>
        <v>0</v>
      </c>
      <c r="AS34" s="85"/>
      <c r="AT34" s="88"/>
      <c r="AW34" s="467">
        <v>96000</v>
      </c>
      <c r="AX34" s="476">
        <v>0</v>
      </c>
      <c r="AY34" s="151">
        <f>AW34*AX34</f>
        <v>0</v>
      </c>
      <c r="AZ34" s="93">
        <f>AW34*AX34</f>
        <v>0</v>
      </c>
      <c r="BA34" s="473" t="str">
        <f t="shared" si="33"/>
        <v>02.3.68.5</v>
      </c>
      <c r="BB34" s="93">
        <f t="shared" si="22"/>
        <v>0</v>
      </c>
      <c r="BC34" s="9"/>
      <c r="BD34" s="83"/>
      <c r="BE34" s="84"/>
      <c r="BF34" s="84"/>
      <c r="BG34" s="84">
        <f>AY34/128000</f>
        <v>0</v>
      </c>
      <c r="BH34" s="128"/>
      <c r="BI34" s="86">
        <f>IF(AY34&lt;&gt;0,"X",0)</f>
        <v>0</v>
      </c>
      <c r="BJ34" s="85">
        <f>IF(AY34&lt;&gt;0,"XXX",0)</f>
        <v>0</v>
      </c>
      <c r="BK34" s="85">
        <f>IF(AY34&lt;&gt;0,"XXX",0)</f>
        <v>0</v>
      </c>
      <c r="BL34" s="85">
        <f>IF(AY34&lt;&gt;0,"XXX",0)</f>
        <v>0</v>
      </c>
      <c r="BM34" s="85"/>
      <c r="BN34" s="88"/>
      <c r="BQ34" s="467">
        <v>96000</v>
      </c>
      <c r="BR34" s="476">
        <v>0</v>
      </c>
      <c r="BS34" s="151">
        <f>BQ34*BR34</f>
        <v>0</v>
      </c>
      <c r="BT34" s="93">
        <f>BQ34*BR34</f>
        <v>0</v>
      </c>
      <c r="BU34" s="473" t="str">
        <f t="shared" si="34"/>
        <v>02.3.68.5</v>
      </c>
      <c r="BV34" s="93">
        <f t="shared" si="23"/>
        <v>0</v>
      </c>
      <c r="BW34" s="9"/>
      <c r="BX34" s="83"/>
      <c r="BY34" s="84"/>
      <c r="BZ34" s="84"/>
      <c r="CA34" s="84">
        <f>BS34/128000</f>
        <v>0</v>
      </c>
      <c r="CB34" s="128"/>
      <c r="CC34" s="86">
        <f>IF(BS34&lt;&gt;0,"X",0)</f>
        <v>0</v>
      </c>
      <c r="CD34" s="85">
        <f>IF(BS34&lt;&gt;0,"XXX",0)</f>
        <v>0</v>
      </c>
      <c r="CE34" s="85">
        <f>IF(BS34&lt;&gt;0,"XXX",0)</f>
        <v>0</v>
      </c>
      <c r="CF34" s="85">
        <f>IF(BS34&lt;&gt;0,"XXX",0)</f>
        <v>0</v>
      </c>
      <c r="CG34" s="85"/>
      <c r="CH34" s="88"/>
      <c r="CK34" s="467">
        <v>96000</v>
      </c>
      <c r="CL34" s="476">
        <v>0</v>
      </c>
      <c r="CM34" s="151">
        <f>CK34*CL34</f>
        <v>0</v>
      </c>
      <c r="CN34" s="93">
        <f>CK34*CL34</f>
        <v>0</v>
      </c>
      <c r="CO34" s="473" t="str">
        <f t="shared" si="35"/>
        <v>02.3.68.5</v>
      </c>
      <c r="CP34" s="93">
        <f t="shared" si="24"/>
        <v>0</v>
      </c>
      <c r="CQ34" s="9"/>
      <c r="CR34" s="83"/>
      <c r="CS34" s="84"/>
      <c r="CT34" s="84"/>
      <c r="CU34" s="84">
        <f>CM34/128000</f>
        <v>0</v>
      </c>
      <c r="CV34" s="128"/>
      <c r="CW34" s="86">
        <f>IF(CM34&lt;&gt;0,"X",0)</f>
        <v>0</v>
      </c>
      <c r="CX34" s="85">
        <f>IF(CM34&lt;&gt;0,"XXX",0)</f>
        <v>0</v>
      </c>
      <c r="CY34" s="85">
        <f>IF(CM34&lt;&gt;0,"XXX",0)</f>
        <v>0</v>
      </c>
      <c r="CZ34" s="85">
        <f>IF(CM34&lt;&gt;0,"XXX",0)</f>
        <v>0</v>
      </c>
      <c r="DA34" s="85"/>
      <c r="DB34" s="88"/>
      <c r="DE34" s="467">
        <v>96000</v>
      </c>
      <c r="DF34" s="476">
        <v>0</v>
      </c>
      <c r="DG34" s="151">
        <f>DE34*DF34</f>
        <v>0</v>
      </c>
      <c r="DH34" s="93">
        <f>DE34*DF34</f>
        <v>0</v>
      </c>
      <c r="DI34" s="473" t="str">
        <f t="shared" si="36"/>
        <v>02.3.68.5</v>
      </c>
      <c r="DJ34" s="93">
        <f t="shared" si="25"/>
        <v>0</v>
      </c>
      <c r="DK34" s="9"/>
      <c r="DL34" s="83"/>
      <c r="DM34" s="84"/>
      <c r="DN34" s="84"/>
      <c r="DO34" s="84">
        <f>DG34/128000</f>
        <v>0</v>
      </c>
      <c r="DP34" s="128"/>
      <c r="DQ34" s="86">
        <f>IF(DG34&lt;&gt;0,"X",0)</f>
        <v>0</v>
      </c>
      <c r="DR34" s="85">
        <f>IF(DG34&lt;&gt;0,"XXX",0)</f>
        <v>0</v>
      </c>
      <c r="DS34" s="85">
        <f>IF(DG34&lt;&gt;0,"XXX",0)</f>
        <v>0</v>
      </c>
      <c r="DT34" s="85">
        <f>IF(DG34&lt;&gt;0,"XXX",0)</f>
        <v>0</v>
      </c>
      <c r="DU34" s="85"/>
      <c r="DV34" s="88"/>
      <c r="DY34" s="467">
        <v>96000</v>
      </c>
      <c r="DZ34" s="476">
        <v>0</v>
      </c>
      <c r="EA34" s="151">
        <f>DY34*DZ34</f>
        <v>0</v>
      </c>
      <c r="EB34" s="93">
        <f>DY34*DZ34</f>
        <v>0</v>
      </c>
      <c r="EC34" s="473" t="str">
        <f t="shared" si="37"/>
        <v>02.3.68.5</v>
      </c>
      <c r="ED34" s="93">
        <f t="shared" si="26"/>
        <v>0</v>
      </c>
      <c r="EE34" s="9"/>
      <c r="EF34" s="83"/>
      <c r="EG34" s="84"/>
      <c r="EH34" s="84"/>
      <c r="EI34" s="84">
        <f>EA34/128000</f>
        <v>0</v>
      </c>
      <c r="EJ34" s="128"/>
      <c r="EK34" s="86">
        <f>IF(EA34&lt;&gt;0,"X",0)</f>
        <v>0</v>
      </c>
      <c r="EL34" s="85">
        <f>IF(EA34&lt;&gt;0,"XXX",0)</f>
        <v>0</v>
      </c>
      <c r="EM34" s="85">
        <f>IF(EA34&lt;&gt;0,"XXX",0)</f>
        <v>0</v>
      </c>
      <c r="EN34" s="85">
        <f>IF(EA34&lt;&gt;0,"XXX",0)</f>
        <v>0</v>
      </c>
      <c r="EO34" s="85"/>
      <c r="EP34" s="88"/>
      <c r="ES34" s="467">
        <v>96000</v>
      </c>
      <c r="ET34" s="476">
        <v>0</v>
      </c>
      <c r="EU34" s="151">
        <f>ES34*ET34</f>
        <v>0</v>
      </c>
      <c r="EV34" s="93">
        <f>ES34*ET34</f>
        <v>0</v>
      </c>
      <c r="EW34" s="473" t="str">
        <f t="shared" si="38"/>
        <v>02.3.68.5</v>
      </c>
      <c r="EX34" s="93">
        <f t="shared" si="27"/>
        <v>0</v>
      </c>
      <c r="EY34" s="9"/>
      <c r="EZ34" s="83"/>
      <c r="FA34" s="84"/>
      <c r="FB34" s="84"/>
      <c r="FC34" s="84">
        <f>EU34/128000</f>
        <v>0</v>
      </c>
      <c r="FD34" s="128"/>
      <c r="FE34" s="86">
        <f>IF(EU34&lt;&gt;0,"X",0)</f>
        <v>0</v>
      </c>
      <c r="FF34" s="85">
        <f>IF(EU34&lt;&gt;0,"XXX",0)</f>
        <v>0</v>
      </c>
      <c r="FG34" s="85">
        <f>IF(EU34&lt;&gt;0,"XXX",0)</f>
        <v>0</v>
      </c>
      <c r="FH34" s="85">
        <f>IF(EU34&lt;&gt;0,"XXX",0)</f>
        <v>0</v>
      </c>
      <c r="FI34" s="85"/>
      <c r="FJ34" s="88"/>
      <c r="FM34" s="467">
        <v>96000</v>
      </c>
      <c r="FN34" s="476">
        <v>0</v>
      </c>
      <c r="FO34" s="151">
        <f>FM34*FN34</f>
        <v>0</v>
      </c>
      <c r="FP34" s="93">
        <f>FM34*FN34</f>
        <v>0</v>
      </c>
      <c r="FQ34" s="473" t="str">
        <f t="shared" si="39"/>
        <v>02.3.68.5</v>
      </c>
      <c r="FR34" s="93">
        <f t="shared" si="28"/>
        <v>0</v>
      </c>
      <c r="FS34" s="9"/>
      <c r="FT34" s="83"/>
      <c r="FU34" s="84"/>
      <c r="FV34" s="84"/>
      <c r="FW34" s="84">
        <f>FO34/128000</f>
        <v>0</v>
      </c>
      <c r="FX34" s="128"/>
      <c r="FY34" s="86">
        <f>IF(FO34&lt;&gt;0,"X",0)</f>
        <v>0</v>
      </c>
      <c r="FZ34" s="85">
        <f>IF(FO34&lt;&gt;0,"XXX",0)</f>
        <v>0</v>
      </c>
      <c r="GA34" s="85">
        <f>IF(FO34&lt;&gt;0,"XXX",0)</f>
        <v>0</v>
      </c>
      <c r="GB34" s="85">
        <f>IF(FO34&lt;&gt;0,"XXX",0)</f>
        <v>0</v>
      </c>
      <c r="GC34" s="85"/>
      <c r="GD34" s="88"/>
      <c r="GG34" s="467">
        <v>96000</v>
      </c>
      <c r="GH34" s="476">
        <v>0</v>
      </c>
      <c r="GI34" s="151">
        <f>GG34*GH34</f>
        <v>0</v>
      </c>
      <c r="GJ34" s="93">
        <f>GG34*GH34</f>
        <v>0</v>
      </c>
      <c r="GK34" s="473" t="str">
        <f t="shared" si="40"/>
        <v>02.3.68.5</v>
      </c>
      <c r="GL34" s="93">
        <f t="shared" si="29"/>
        <v>0</v>
      </c>
      <c r="GM34" s="9"/>
      <c r="GN34" s="83"/>
      <c r="GO34" s="84"/>
      <c r="GP34" s="84"/>
      <c r="GQ34" s="84">
        <f>GI34/128000</f>
        <v>0</v>
      </c>
      <c r="GR34" s="128"/>
      <c r="GS34" s="86">
        <f>IF(GI34&lt;&gt;0,"X",0)</f>
        <v>0</v>
      </c>
      <c r="GT34" s="85">
        <f>IF(GI34&lt;&gt;0,"XXX",0)</f>
        <v>0</v>
      </c>
      <c r="GU34" s="85">
        <f>IF(GI34&lt;&gt;0,"XXX",0)</f>
        <v>0</v>
      </c>
      <c r="GV34" s="85">
        <f>IF(GI34&lt;&gt;0,"XXX",0)</f>
        <v>0</v>
      </c>
      <c r="GW34" s="85"/>
      <c r="GX34" s="88"/>
      <c r="HA34" s="467">
        <v>96000</v>
      </c>
      <c r="HB34" s="476">
        <v>0</v>
      </c>
      <c r="HC34" s="151">
        <f>HA34*HB34</f>
        <v>0</v>
      </c>
      <c r="HD34" s="93">
        <f>HA34*HB34</f>
        <v>0</v>
      </c>
      <c r="HE34" s="473" t="str">
        <f t="shared" si="41"/>
        <v>02.3.68.5</v>
      </c>
      <c r="HF34" s="93">
        <f t="shared" si="30"/>
        <v>0</v>
      </c>
      <c r="HG34" s="9"/>
      <c r="HH34" s="83"/>
      <c r="HI34" s="84"/>
      <c r="HJ34" s="84"/>
      <c r="HK34" s="84">
        <f>HC34/128000</f>
        <v>0</v>
      </c>
      <c r="HL34" s="128"/>
      <c r="HM34" s="86">
        <f>IF(HC34&lt;&gt;0,"X",0)</f>
        <v>0</v>
      </c>
      <c r="HN34" s="85">
        <f>IF(HC34&lt;&gt;0,"XXX",0)</f>
        <v>0</v>
      </c>
      <c r="HO34" s="85">
        <f>IF(HC34&lt;&gt;0,"XXX",0)</f>
        <v>0</v>
      </c>
      <c r="HP34" s="85">
        <f>IF(HC34&lt;&gt;0,"XXX",0)</f>
        <v>0</v>
      </c>
      <c r="HQ34" s="85"/>
      <c r="HR34" s="88"/>
    </row>
    <row r="35" spans="2:226" s="1" customFormat="1" ht="30" hidden="1" customHeight="1" x14ac:dyDescent="0.25">
      <c r="B35" s="102"/>
      <c r="C35" s="307"/>
      <c r="D35" s="312"/>
      <c r="E35" s="312"/>
      <c r="F35" s="312"/>
      <c r="G35" s="313"/>
      <c r="H35" s="98"/>
      <c r="I35" s="99"/>
      <c r="J35" s="175"/>
      <c r="K35" s="103"/>
      <c r="L35" s="2"/>
      <c r="M35" s="151"/>
      <c r="N35" s="93"/>
      <c r="O35" s="9"/>
      <c r="P35" s="83"/>
      <c r="Q35" s="89"/>
      <c r="R35" s="89"/>
      <c r="S35" s="85"/>
      <c r="T35" s="128"/>
      <c r="U35" s="86"/>
      <c r="V35" s="85"/>
      <c r="W35" s="85"/>
      <c r="X35" s="85"/>
      <c r="Y35" s="87"/>
      <c r="Z35" s="88"/>
      <c r="AC35" s="467"/>
      <c r="AD35" s="317"/>
      <c r="AE35" s="151"/>
      <c r="AF35" s="93"/>
      <c r="AG35" s="473">
        <f t="shared" si="31"/>
        <v>0</v>
      </c>
      <c r="AH35" s="93">
        <f t="shared" si="32"/>
        <v>0</v>
      </c>
      <c r="AI35" s="9"/>
      <c r="AJ35" s="83"/>
      <c r="AK35" s="89"/>
      <c r="AL35" s="89"/>
      <c r="AM35" s="85"/>
      <c r="AN35" s="128"/>
      <c r="AO35" s="86"/>
      <c r="AP35" s="85"/>
      <c r="AQ35" s="85"/>
      <c r="AR35" s="85"/>
      <c r="AS35" s="87"/>
      <c r="AT35" s="88"/>
      <c r="AW35" s="467"/>
      <c r="AX35" s="317"/>
      <c r="AY35" s="151"/>
      <c r="AZ35" s="93"/>
      <c r="BA35" s="473">
        <f t="shared" si="33"/>
        <v>0</v>
      </c>
      <c r="BB35" s="93">
        <f t="shared" si="22"/>
        <v>0</v>
      </c>
      <c r="BC35" s="9"/>
      <c r="BD35" s="83"/>
      <c r="BE35" s="89"/>
      <c r="BF35" s="89"/>
      <c r="BG35" s="85"/>
      <c r="BH35" s="128"/>
      <c r="BI35" s="86"/>
      <c r="BJ35" s="85"/>
      <c r="BK35" s="85"/>
      <c r="BL35" s="85"/>
      <c r="BM35" s="87"/>
      <c r="BN35" s="88"/>
      <c r="BQ35" s="467"/>
      <c r="BR35" s="317"/>
      <c r="BS35" s="151"/>
      <c r="BT35" s="93"/>
      <c r="BU35" s="473">
        <f t="shared" si="34"/>
        <v>0</v>
      </c>
      <c r="BV35" s="93">
        <f t="shared" si="23"/>
        <v>0</v>
      </c>
      <c r="BW35" s="9"/>
      <c r="BX35" s="83"/>
      <c r="BY35" s="89"/>
      <c r="BZ35" s="89"/>
      <c r="CA35" s="85"/>
      <c r="CB35" s="128"/>
      <c r="CC35" s="86"/>
      <c r="CD35" s="85"/>
      <c r="CE35" s="85"/>
      <c r="CF35" s="85"/>
      <c r="CG35" s="87"/>
      <c r="CH35" s="88"/>
      <c r="CK35" s="467"/>
      <c r="CL35" s="317"/>
      <c r="CM35" s="151"/>
      <c r="CN35" s="93"/>
      <c r="CO35" s="473">
        <f t="shared" si="35"/>
        <v>0</v>
      </c>
      <c r="CP35" s="93">
        <f t="shared" si="24"/>
        <v>0</v>
      </c>
      <c r="CQ35" s="9"/>
      <c r="CR35" s="83"/>
      <c r="CS35" s="89"/>
      <c r="CT35" s="89"/>
      <c r="CU35" s="85"/>
      <c r="CV35" s="128"/>
      <c r="CW35" s="86"/>
      <c r="CX35" s="85"/>
      <c r="CY35" s="85"/>
      <c r="CZ35" s="85"/>
      <c r="DA35" s="87"/>
      <c r="DB35" s="88"/>
      <c r="DE35" s="467"/>
      <c r="DF35" s="317"/>
      <c r="DG35" s="151"/>
      <c r="DH35" s="93"/>
      <c r="DI35" s="473">
        <f t="shared" si="36"/>
        <v>0</v>
      </c>
      <c r="DJ35" s="93">
        <f t="shared" si="25"/>
        <v>0</v>
      </c>
      <c r="DK35" s="9"/>
      <c r="DL35" s="83"/>
      <c r="DM35" s="89"/>
      <c r="DN35" s="89"/>
      <c r="DO35" s="85"/>
      <c r="DP35" s="128"/>
      <c r="DQ35" s="86"/>
      <c r="DR35" s="85"/>
      <c r="DS35" s="85"/>
      <c r="DT35" s="85"/>
      <c r="DU35" s="87"/>
      <c r="DV35" s="88"/>
      <c r="DY35" s="467"/>
      <c r="DZ35" s="317"/>
      <c r="EA35" s="151"/>
      <c r="EB35" s="93"/>
      <c r="EC35" s="473">
        <f t="shared" si="37"/>
        <v>0</v>
      </c>
      <c r="ED35" s="93">
        <f t="shared" si="26"/>
        <v>0</v>
      </c>
      <c r="EE35" s="9"/>
      <c r="EF35" s="83"/>
      <c r="EG35" s="89"/>
      <c r="EH35" s="89"/>
      <c r="EI35" s="85"/>
      <c r="EJ35" s="128"/>
      <c r="EK35" s="86"/>
      <c r="EL35" s="85"/>
      <c r="EM35" s="85"/>
      <c r="EN35" s="85"/>
      <c r="EO35" s="87"/>
      <c r="EP35" s="88"/>
      <c r="ES35" s="467"/>
      <c r="ET35" s="317"/>
      <c r="EU35" s="151"/>
      <c r="EV35" s="93"/>
      <c r="EW35" s="473">
        <f t="shared" si="38"/>
        <v>0</v>
      </c>
      <c r="EX35" s="93">
        <f t="shared" si="27"/>
        <v>0</v>
      </c>
      <c r="EY35" s="9"/>
      <c r="EZ35" s="83"/>
      <c r="FA35" s="89"/>
      <c r="FB35" s="89"/>
      <c r="FC35" s="85"/>
      <c r="FD35" s="128"/>
      <c r="FE35" s="86"/>
      <c r="FF35" s="85"/>
      <c r="FG35" s="85"/>
      <c r="FH35" s="85"/>
      <c r="FI35" s="87"/>
      <c r="FJ35" s="88"/>
      <c r="FM35" s="467"/>
      <c r="FN35" s="317"/>
      <c r="FO35" s="151"/>
      <c r="FP35" s="93"/>
      <c r="FQ35" s="473">
        <f t="shared" si="39"/>
        <v>0</v>
      </c>
      <c r="FR35" s="93">
        <f t="shared" si="28"/>
        <v>0</v>
      </c>
      <c r="FS35" s="9"/>
      <c r="FT35" s="83"/>
      <c r="FU35" s="89"/>
      <c r="FV35" s="89"/>
      <c r="FW35" s="85"/>
      <c r="FX35" s="128"/>
      <c r="FY35" s="86"/>
      <c r="FZ35" s="85"/>
      <c r="GA35" s="85"/>
      <c r="GB35" s="85"/>
      <c r="GC35" s="87"/>
      <c r="GD35" s="88"/>
      <c r="GG35" s="467"/>
      <c r="GH35" s="317"/>
      <c r="GI35" s="151"/>
      <c r="GJ35" s="93"/>
      <c r="GK35" s="473">
        <f t="shared" si="40"/>
        <v>0</v>
      </c>
      <c r="GL35" s="93">
        <f t="shared" si="29"/>
        <v>0</v>
      </c>
      <c r="GM35" s="9"/>
      <c r="GN35" s="83"/>
      <c r="GO35" s="89"/>
      <c r="GP35" s="89"/>
      <c r="GQ35" s="85"/>
      <c r="GR35" s="128"/>
      <c r="GS35" s="86"/>
      <c r="GT35" s="85"/>
      <c r="GU35" s="85"/>
      <c r="GV35" s="85"/>
      <c r="GW35" s="87"/>
      <c r="GX35" s="88"/>
      <c r="HA35" s="467"/>
      <c r="HB35" s="317"/>
      <c r="HC35" s="151"/>
      <c r="HD35" s="93"/>
      <c r="HE35" s="473">
        <f t="shared" si="41"/>
        <v>0</v>
      </c>
      <c r="HF35" s="93">
        <f t="shared" si="30"/>
        <v>0</v>
      </c>
      <c r="HG35" s="9"/>
      <c r="HH35" s="83"/>
      <c r="HI35" s="89"/>
      <c r="HJ35" s="89"/>
      <c r="HK35" s="85"/>
      <c r="HL35" s="128"/>
      <c r="HM35" s="86"/>
      <c r="HN35" s="85"/>
      <c r="HO35" s="85"/>
      <c r="HP35" s="85"/>
      <c r="HQ35" s="87"/>
      <c r="HR35" s="88"/>
    </row>
    <row r="36" spans="2:226" s="1" customFormat="1" ht="30" customHeight="1" x14ac:dyDescent="0.25">
      <c r="B36" s="102"/>
      <c r="C36" s="249" t="s">
        <v>52</v>
      </c>
      <c r="D36" s="768" t="s">
        <v>80</v>
      </c>
      <c r="E36" s="769"/>
      <c r="F36" s="769"/>
      <c r="G36" s="770"/>
      <c r="H36" s="758" t="s">
        <v>53</v>
      </c>
      <c r="I36" s="759"/>
      <c r="J36" s="760"/>
      <c r="K36" s="103">
        <v>64000</v>
      </c>
      <c r="L36" s="190">
        <v>0</v>
      </c>
      <c r="M36" s="151">
        <f>K36*L36</f>
        <v>0</v>
      </c>
      <c r="N36" s="93">
        <f>K36*L36</f>
        <v>0</v>
      </c>
      <c r="O36" s="9"/>
      <c r="P36" s="83"/>
      <c r="Q36" s="84"/>
      <c r="R36" s="84"/>
      <c r="S36" s="84">
        <f>M36/128000</f>
        <v>0</v>
      </c>
      <c r="T36" s="128"/>
      <c r="U36" s="86">
        <f>IF($M36&lt;&gt;0,"X",0)</f>
        <v>0</v>
      </c>
      <c r="V36" s="85">
        <f>IF($M36&lt;&gt;0,"XXX",0)</f>
        <v>0</v>
      </c>
      <c r="W36" s="85">
        <f>IF($M36&lt;&gt;0,"XXX",0)</f>
        <v>0</v>
      </c>
      <c r="X36" s="85">
        <f>IF($M36&lt;&gt;0,"XXX",0)</f>
        <v>0</v>
      </c>
      <c r="Y36" s="85"/>
      <c r="Z36" s="88"/>
      <c r="AC36" s="467">
        <v>64000</v>
      </c>
      <c r="AD36" s="476">
        <v>0</v>
      </c>
      <c r="AE36" s="151">
        <f>AC36*AD36</f>
        <v>0</v>
      </c>
      <c r="AF36" s="93">
        <f>AC36*AD36</f>
        <v>0</v>
      </c>
      <c r="AG36" s="473" t="str">
        <f t="shared" si="31"/>
        <v>02.3.68.5</v>
      </c>
      <c r="AH36" s="93">
        <f t="shared" si="32"/>
        <v>0</v>
      </c>
      <c r="AI36" s="9"/>
      <c r="AJ36" s="83"/>
      <c r="AK36" s="84"/>
      <c r="AL36" s="84"/>
      <c r="AM36" s="84">
        <f>AE36/128000</f>
        <v>0</v>
      </c>
      <c r="AN36" s="128"/>
      <c r="AO36" s="86">
        <f>IF(AE36&lt;&gt;0,"X",0)</f>
        <v>0</v>
      </c>
      <c r="AP36" s="85">
        <f>IF(AE36&lt;&gt;0,"XXX",0)</f>
        <v>0</v>
      </c>
      <c r="AQ36" s="85">
        <f>IF(AE36&lt;&gt;0,"XXX",0)</f>
        <v>0</v>
      </c>
      <c r="AR36" s="85">
        <f>IF(AE36&lt;&gt;0,"XXX",0)</f>
        <v>0</v>
      </c>
      <c r="AS36" s="85"/>
      <c r="AT36" s="88"/>
      <c r="AW36" s="467">
        <v>64000</v>
      </c>
      <c r="AX36" s="476">
        <v>0</v>
      </c>
      <c r="AY36" s="151">
        <f>AW36*AX36</f>
        <v>0</v>
      </c>
      <c r="AZ36" s="93">
        <f>AW36*AX36</f>
        <v>0</v>
      </c>
      <c r="BA36" s="473" t="str">
        <f t="shared" si="33"/>
        <v>02.3.68.5</v>
      </c>
      <c r="BB36" s="93">
        <f t="shared" si="22"/>
        <v>0</v>
      </c>
      <c r="BC36" s="9"/>
      <c r="BD36" s="83"/>
      <c r="BE36" s="84"/>
      <c r="BF36" s="84"/>
      <c r="BG36" s="84">
        <f>AY36/128000</f>
        <v>0</v>
      </c>
      <c r="BH36" s="128"/>
      <c r="BI36" s="86">
        <f>IF(AY36&lt;&gt;0,"X",0)</f>
        <v>0</v>
      </c>
      <c r="BJ36" s="85">
        <f>IF(AY36&lt;&gt;0,"XXX",0)</f>
        <v>0</v>
      </c>
      <c r="BK36" s="85">
        <f>IF(AY36&lt;&gt;0,"XXX",0)</f>
        <v>0</v>
      </c>
      <c r="BL36" s="85">
        <f>IF(AY36&lt;&gt;0,"XXX",0)</f>
        <v>0</v>
      </c>
      <c r="BM36" s="85"/>
      <c r="BN36" s="88"/>
      <c r="BQ36" s="467">
        <v>64000</v>
      </c>
      <c r="BR36" s="476">
        <v>0</v>
      </c>
      <c r="BS36" s="151">
        <f>BQ36*BR36</f>
        <v>0</v>
      </c>
      <c r="BT36" s="93">
        <f>BQ36*BR36</f>
        <v>0</v>
      </c>
      <c r="BU36" s="473" t="str">
        <f t="shared" si="34"/>
        <v>02.3.68.5</v>
      </c>
      <c r="BV36" s="93">
        <f t="shared" si="23"/>
        <v>0</v>
      </c>
      <c r="BW36" s="9"/>
      <c r="BX36" s="83"/>
      <c r="BY36" s="84"/>
      <c r="BZ36" s="84"/>
      <c r="CA36" s="84">
        <f>BS36/128000</f>
        <v>0</v>
      </c>
      <c r="CB36" s="128"/>
      <c r="CC36" s="86">
        <f>IF(BS36&lt;&gt;0,"X",0)</f>
        <v>0</v>
      </c>
      <c r="CD36" s="85">
        <f>IF(BS36&lt;&gt;0,"XXX",0)</f>
        <v>0</v>
      </c>
      <c r="CE36" s="85">
        <f>IF(BS36&lt;&gt;0,"XXX",0)</f>
        <v>0</v>
      </c>
      <c r="CF36" s="85">
        <f>IF(BS36&lt;&gt;0,"XXX",0)</f>
        <v>0</v>
      </c>
      <c r="CG36" s="85"/>
      <c r="CH36" s="88"/>
      <c r="CK36" s="467">
        <v>64000</v>
      </c>
      <c r="CL36" s="476">
        <v>0</v>
      </c>
      <c r="CM36" s="151">
        <f>CK36*CL36</f>
        <v>0</v>
      </c>
      <c r="CN36" s="93">
        <f>CK36*CL36</f>
        <v>0</v>
      </c>
      <c r="CO36" s="473" t="str">
        <f t="shared" si="35"/>
        <v>02.3.68.5</v>
      </c>
      <c r="CP36" s="93">
        <f t="shared" si="24"/>
        <v>0</v>
      </c>
      <c r="CQ36" s="9"/>
      <c r="CR36" s="83"/>
      <c r="CS36" s="84"/>
      <c r="CT36" s="84"/>
      <c r="CU36" s="84">
        <f>CM36/128000</f>
        <v>0</v>
      </c>
      <c r="CV36" s="128"/>
      <c r="CW36" s="86">
        <f>IF(CM36&lt;&gt;0,"X",0)</f>
        <v>0</v>
      </c>
      <c r="CX36" s="85">
        <f>IF(CM36&lt;&gt;0,"XXX",0)</f>
        <v>0</v>
      </c>
      <c r="CY36" s="85">
        <f>IF(CM36&lt;&gt;0,"XXX",0)</f>
        <v>0</v>
      </c>
      <c r="CZ36" s="85">
        <f>IF(CM36&lt;&gt;0,"XXX",0)</f>
        <v>0</v>
      </c>
      <c r="DA36" s="85"/>
      <c r="DB36" s="88"/>
      <c r="DE36" s="467">
        <v>64000</v>
      </c>
      <c r="DF36" s="476">
        <v>0</v>
      </c>
      <c r="DG36" s="151">
        <f>DE36*DF36</f>
        <v>0</v>
      </c>
      <c r="DH36" s="93">
        <f>DE36*DF36</f>
        <v>0</v>
      </c>
      <c r="DI36" s="473" t="str">
        <f t="shared" si="36"/>
        <v>02.3.68.5</v>
      </c>
      <c r="DJ36" s="93">
        <f t="shared" si="25"/>
        <v>0</v>
      </c>
      <c r="DK36" s="9"/>
      <c r="DL36" s="83"/>
      <c r="DM36" s="84"/>
      <c r="DN36" s="84"/>
      <c r="DO36" s="84">
        <f>DG36/128000</f>
        <v>0</v>
      </c>
      <c r="DP36" s="128"/>
      <c r="DQ36" s="86">
        <f>IF(DG36&lt;&gt;0,"X",0)</f>
        <v>0</v>
      </c>
      <c r="DR36" s="85">
        <f>IF(DG36&lt;&gt;0,"XXX",0)</f>
        <v>0</v>
      </c>
      <c r="DS36" s="85">
        <f>IF(DG36&lt;&gt;0,"XXX",0)</f>
        <v>0</v>
      </c>
      <c r="DT36" s="85">
        <f>IF(DG36&lt;&gt;0,"XXX",0)</f>
        <v>0</v>
      </c>
      <c r="DU36" s="85"/>
      <c r="DV36" s="88"/>
      <c r="DY36" s="467">
        <v>64000</v>
      </c>
      <c r="DZ36" s="476">
        <v>0</v>
      </c>
      <c r="EA36" s="151">
        <f>DY36*DZ36</f>
        <v>0</v>
      </c>
      <c r="EB36" s="93">
        <f>DY36*DZ36</f>
        <v>0</v>
      </c>
      <c r="EC36" s="473" t="str">
        <f t="shared" si="37"/>
        <v>02.3.68.5</v>
      </c>
      <c r="ED36" s="93">
        <f t="shared" si="26"/>
        <v>0</v>
      </c>
      <c r="EE36" s="9"/>
      <c r="EF36" s="83"/>
      <c r="EG36" s="84"/>
      <c r="EH36" s="84"/>
      <c r="EI36" s="84">
        <f>EA36/128000</f>
        <v>0</v>
      </c>
      <c r="EJ36" s="128"/>
      <c r="EK36" s="86">
        <f>IF(EA36&lt;&gt;0,"X",0)</f>
        <v>0</v>
      </c>
      <c r="EL36" s="85">
        <f>IF(EA36&lt;&gt;0,"XXX",0)</f>
        <v>0</v>
      </c>
      <c r="EM36" s="85">
        <f>IF(EA36&lt;&gt;0,"XXX",0)</f>
        <v>0</v>
      </c>
      <c r="EN36" s="85">
        <f>IF(EA36&lt;&gt;0,"XXX",0)</f>
        <v>0</v>
      </c>
      <c r="EO36" s="85"/>
      <c r="EP36" s="88"/>
      <c r="ES36" s="467">
        <v>64000</v>
      </c>
      <c r="ET36" s="476">
        <v>0</v>
      </c>
      <c r="EU36" s="151">
        <f>ES36*ET36</f>
        <v>0</v>
      </c>
      <c r="EV36" s="93">
        <f>ES36*ET36</f>
        <v>0</v>
      </c>
      <c r="EW36" s="473" t="str">
        <f t="shared" si="38"/>
        <v>02.3.68.5</v>
      </c>
      <c r="EX36" s="93">
        <f t="shared" si="27"/>
        <v>0</v>
      </c>
      <c r="EY36" s="9"/>
      <c r="EZ36" s="83"/>
      <c r="FA36" s="84"/>
      <c r="FB36" s="84"/>
      <c r="FC36" s="84">
        <f>EU36/128000</f>
        <v>0</v>
      </c>
      <c r="FD36" s="128"/>
      <c r="FE36" s="86">
        <f>IF(EU36&lt;&gt;0,"X",0)</f>
        <v>0</v>
      </c>
      <c r="FF36" s="85">
        <f>IF(EU36&lt;&gt;0,"XXX",0)</f>
        <v>0</v>
      </c>
      <c r="FG36" s="85">
        <f>IF(EU36&lt;&gt;0,"XXX",0)</f>
        <v>0</v>
      </c>
      <c r="FH36" s="85">
        <f>IF(EU36&lt;&gt;0,"XXX",0)</f>
        <v>0</v>
      </c>
      <c r="FI36" s="85"/>
      <c r="FJ36" s="88"/>
      <c r="FM36" s="467">
        <v>64000</v>
      </c>
      <c r="FN36" s="476">
        <v>0</v>
      </c>
      <c r="FO36" s="151">
        <f>FM36*FN36</f>
        <v>0</v>
      </c>
      <c r="FP36" s="93">
        <f>FM36*FN36</f>
        <v>0</v>
      </c>
      <c r="FQ36" s="473" t="str">
        <f t="shared" si="39"/>
        <v>02.3.68.5</v>
      </c>
      <c r="FR36" s="93">
        <f t="shared" si="28"/>
        <v>0</v>
      </c>
      <c r="FS36" s="9"/>
      <c r="FT36" s="83"/>
      <c r="FU36" s="84"/>
      <c r="FV36" s="84"/>
      <c r="FW36" s="84">
        <f>FO36/128000</f>
        <v>0</v>
      </c>
      <c r="FX36" s="128"/>
      <c r="FY36" s="86">
        <f>IF(FO36&lt;&gt;0,"X",0)</f>
        <v>0</v>
      </c>
      <c r="FZ36" s="85">
        <f>IF(FO36&lt;&gt;0,"XXX",0)</f>
        <v>0</v>
      </c>
      <c r="GA36" s="85">
        <f>IF(FO36&lt;&gt;0,"XXX",0)</f>
        <v>0</v>
      </c>
      <c r="GB36" s="85">
        <f>IF(FO36&lt;&gt;0,"XXX",0)</f>
        <v>0</v>
      </c>
      <c r="GC36" s="85"/>
      <c r="GD36" s="88"/>
      <c r="GG36" s="467">
        <v>64000</v>
      </c>
      <c r="GH36" s="476">
        <v>0</v>
      </c>
      <c r="GI36" s="151">
        <f>GG36*GH36</f>
        <v>0</v>
      </c>
      <c r="GJ36" s="93">
        <f>GG36*GH36</f>
        <v>0</v>
      </c>
      <c r="GK36" s="473" t="str">
        <f t="shared" si="40"/>
        <v>02.3.68.5</v>
      </c>
      <c r="GL36" s="93">
        <f t="shared" si="29"/>
        <v>0</v>
      </c>
      <c r="GM36" s="9"/>
      <c r="GN36" s="83"/>
      <c r="GO36" s="84"/>
      <c r="GP36" s="84"/>
      <c r="GQ36" s="84">
        <f>GI36/128000</f>
        <v>0</v>
      </c>
      <c r="GR36" s="128"/>
      <c r="GS36" s="86">
        <f>IF(GI36&lt;&gt;0,"X",0)</f>
        <v>0</v>
      </c>
      <c r="GT36" s="85">
        <f>IF(GI36&lt;&gt;0,"XXX",0)</f>
        <v>0</v>
      </c>
      <c r="GU36" s="85">
        <f>IF(GI36&lt;&gt;0,"XXX",0)</f>
        <v>0</v>
      </c>
      <c r="GV36" s="85">
        <f>IF(GI36&lt;&gt;0,"XXX",0)</f>
        <v>0</v>
      </c>
      <c r="GW36" s="85"/>
      <c r="GX36" s="88"/>
      <c r="HA36" s="467">
        <v>64000</v>
      </c>
      <c r="HB36" s="476">
        <v>0</v>
      </c>
      <c r="HC36" s="151">
        <f>HA36*HB36</f>
        <v>0</v>
      </c>
      <c r="HD36" s="93">
        <f>HA36*HB36</f>
        <v>0</v>
      </c>
      <c r="HE36" s="473" t="str">
        <f t="shared" si="41"/>
        <v>02.3.68.5</v>
      </c>
      <c r="HF36" s="93">
        <f t="shared" si="30"/>
        <v>0</v>
      </c>
      <c r="HG36" s="9"/>
      <c r="HH36" s="83"/>
      <c r="HI36" s="84"/>
      <c r="HJ36" s="84"/>
      <c r="HK36" s="84">
        <f>HC36/128000</f>
        <v>0</v>
      </c>
      <c r="HL36" s="128"/>
      <c r="HM36" s="86">
        <f>IF(HC36&lt;&gt;0,"X",0)</f>
        <v>0</v>
      </c>
      <c r="HN36" s="85">
        <f>IF(HC36&lt;&gt;0,"XXX",0)</f>
        <v>0</v>
      </c>
      <c r="HO36" s="85">
        <f>IF(HC36&lt;&gt;0,"XXX",0)</f>
        <v>0</v>
      </c>
      <c r="HP36" s="85">
        <f>IF(HC36&lt;&gt;0,"XXX",0)</f>
        <v>0</v>
      </c>
      <c r="HQ36" s="85"/>
      <c r="HR36" s="88"/>
    </row>
    <row r="37" spans="2:226" s="1" customFormat="1" ht="30" hidden="1" customHeight="1" x14ac:dyDescent="0.25">
      <c r="B37" s="102"/>
      <c r="C37" s="307"/>
      <c r="D37" s="312"/>
      <c r="E37" s="312"/>
      <c r="F37" s="312"/>
      <c r="G37" s="313"/>
      <c r="H37" s="98"/>
      <c r="I37" s="99"/>
      <c r="J37" s="175"/>
      <c r="K37" s="103"/>
      <c r="L37" s="2"/>
      <c r="M37" s="151"/>
      <c r="N37" s="93"/>
      <c r="O37" s="9"/>
      <c r="P37" s="83"/>
      <c r="Q37" s="89"/>
      <c r="R37" s="89"/>
      <c r="S37" s="85"/>
      <c r="T37" s="128"/>
      <c r="U37" s="86"/>
      <c r="V37" s="85"/>
      <c r="W37" s="85"/>
      <c r="X37" s="85"/>
      <c r="Y37" s="87"/>
      <c r="Z37" s="88"/>
      <c r="AC37" s="467"/>
      <c r="AD37" s="317"/>
      <c r="AE37" s="151"/>
      <c r="AF37" s="93"/>
      <c r="AG37" s="473">
        <f t="shared" si="31"/>
        <v>0</v>
      </c>
      <c r="AH37" s="93">
        <f t="shared" si="32"/>
        <v>0</v>
      </c>
      <c r="AI37" s="9"/>
      <c r="AJ37" s="83"/>
      <c r="AK37" s="89"/>
      <c r="AL37" s="89"/>
      <c r="AM37" s="85"/>
      <c r="AN37" s="128"/>
      <c r="AO37" s="86"/>
      <c r="AP37" s="85"/>
      <c r="AQ37" s="85"/>
      <c r="AR37" s="85"/>
      <c r="AS37" s="87"/>
      <c r="AT37" s="88"/>
      <c r="AW37" s="467"/>
      <c r="AX37" s="317"/>
      <c r="AY37" s="151"/>
      <c r="AZ37" s="93"/>
      <c r="BA37" s="473">
        <f t="shared" si="33"/>
        <v>0</v>
      </c>
      <c r="BB37" s="93">
        <f t="shared" si="22"/>
        <v>0</v>
      </c>
      <c r="BC37" s="9"/>
      <c r="BD37" s="83"/>
      <c r="BE37" s="89"/>
      <c r="BF37" s="89"/>
      <c r="BG37" s="85"/>
      <c r="BH37" s="128"/>
      <c r="BI37" s="86"/>
      <c r="BJ37" s="85"/>
      <c r="BK37" s="85"/>
      <c r="BL37" s="85"/>
      <c r="BM37" s="87"/>
      <c r="BN37" s="88"/>
      <c r="BQ37" s="467"/>
      <c r="BR37" s="317"/>
      <c r="BS37" s="151"/>
      <c r="BT37" s="93"/>
      <c r="BU37" s="473">
        <f t="shared" si="34"/>
        <v>0</v>
      </c>
      <c r="BV37" s="93">
        <f t="shared" si="23"/>
        <v>0</v>
      </c>
      <c r="BW37" s="9"/>
      <c r="BX37" s="83"/>
      <c r="BY37" s="89"/>
      <c r="BZ37" s="89"/>
      <c r="CA37" s="85"/>
      <c r="CB37" s="128"/>
      <c r="CC37" s="86"/>
      <c r="CD37" s="85"/>
      <c r="CE37" s="85"/>
      <c r="CF37" s="85"/>
      <c r="CG37" s="87"/>
      <c r="CH37" s="88"/>
      <c r="CK37" s="467"/>
      <c r="CL37" s="317"/>
      <c r="CM37" s="151"/>
      <c r="CN37" s="93"/>
      <c r="CO37" s="473">
        <f t="shared" si="35"/>
        <v>0</v>
      </c>
      <c r="CP37" s="93">
        <f t="shared" si="24"/>
        <v>0</v>
      </c>
      <c r="CQ37" s="9"/>
      <c r="CR37" s="83"/>
      <c r="CS37" s="89"/>
      <c r="CT37" s="89"/>
      <c r="CU37" s="85"/>
      <c r="CV37" s="128"/>
      <c r="CW37" s="86"/>
      <c r="CX37" s="85"/>
      <c r="CY37" s="85"/>
      <c r="CZ37" s="85"/>
      <c r="DA37" s="87"/>
      <c r="DB37" s="88"/>
      <c r="DE37" s="467"/>
      <c r="DF37" s="317"/>
      <c r="DG37" s="151"/>
      <c r="DH37" s="93"/>
      <c r="DI37" s="473">
        <f t="shared" si="36"/>
        <v>0</v>
      </c>
      <c r="DJ37" s="93">
        <f t="shared" si="25"/>
        <v>0</v>
      </c>
      <c r="DK37" s="9"/>
      <c r="DL37" s="83"/>
      <c r="DM37" s="89"/>
      <c r="DN37" s="89"/>
      <c r="DO37" s="85"/>
      <c r="DP37" s="128"/>
      <c r="DQ37" s="86"/>
      <c r="DR37" s="85"/>
      <c r="DS37" s="85"/>
      <c r="DT37" s="85"/>
      <c r="DU37" s="87"/>
      <c r="DV37" s="88"/>
      <c r="DY37" s="467"/>
      <c r="DZ37" s="317"/>
      <c r="EA37" s="151"/>
      <c r="EB37" s="93"/>
      <c r="EC37" s="473">
        <f t="shared" si="37"/>
        <v>0</v>
      </c>
      <c r="ED37" s="93">
        <f t="shared" si="26"/>
        <v>0</v>
      </c>
      <c r="EE37" s="9"/>
      <c r="EF37" s="83"/>
      <c r="EG37" s="89"/>
      <c r="EH37" s="89"/>
      <c r="EI37" s="85"/>
      <c r="EJ37" s="128"/>
      <c r="EK37" s="86"/>
      <c r="EL37" s="85"/>
      <c r="EM37" s="85"/>
      <c r="EN37" s="85"/>
      <c r="EO37" s="87"/>
      <c r="EP37" s="88"/>
      <c r="ES37" s="467"/>
      <c r="ET37" s="317"/>
      <c r="EU37" s="151"/>
      <c r="EV37" s="93"/>
      <c r="EW37" s="473">
        <f t="shared" si="38"/>
        <v>0</v>
      </c>
      <c r="EX37" s="93">
        <f t="shared" si="27"/>
        <v>0</v>
      </c>
      <c r="EY37" s="9"/>
      <c r="EZ37" s="83"/>
      <c r="FA37" s="89"/>
      <c r="FB37" s="89"/>
      <c r="FC37" s="85"/>
      <c r="FD37" s="128"/>
      <c r="FE37" s="86"/>
      <c r="FF37" s="85"/>
      <c r="FG37" s="85"/>
      <c r="FH37" s="85"/>
      <c r="FI37" s="87"/>
      <c r="FJ37" s="88"/>
      <c r="FM37" s="467"/>
      <c r="FN37" s="317"/>
      <c r="FO37" s="151"/>
      <c r="FP37" s="93"/>
      <c r="FQ37" s="473">
        <f t="shared" si="39"/>
        <v>0</v>
      </c>
      <c r="FR37" s="93">
        <f t="shared" si="28"/>
        <v>0</v>
      </c>
      <c r="FS37" s="9"/>
      <c r="FT37" s="83"/>
      <c r="FU37" s="89"/>
      <c r="FV37" s="89"/>
      <c r="FW37" s="85"/>
      <c r="FX37" s="128"/>
      <c r="FY37" s="86"/>
      <c r="FZ37" s="85"/>
      <c r="GA37" s="85"/>
      <c r="GB37" s="85"/>
      <c r="GC37" s="87"/>
      <c r="GD37" s="88"/>
      <c r="GG37" s="467"/>
      <c r="GH37" s="317"/>
      <c r="GI37" s="151"/>
      <c r="GJ37" s="93"/>
      <c r="GK37" s="473">
        <f t="shared" si="40"/>
        <v>0</v>
      </c>
      <c r="GL37" s="93">
        <f t="shared" si="29"/>
        <v>0</v>
      </c>
      <c r="GM37" s="9"/>
      <c r="GN37" s="83"/>
      <c r="GO37" s="89"/>
      <c r="GP37" s="89"/>
      <c r="GQ37" s="85"/>
      <c r="GR37" s="128"/>
      <c r="GS37" s="86"/>
      <c r="GT37" s="85"/>
      <c r="GU37" s="85"/>
      <c r="GV37" s="85"/>
      <c r="GW37" s="87"/>
      <c r="GX37" s="88"/>
      <c r="HA37" s="467"/>
      <c r="HB37" s="317"/>
      <c r="HC37" s="151"/>
      <c r="HD37" s="93"/>
      <c r="HE37" s="473">
        <f t="shared" si="41"/>
        <v>0</v>
      </c>
      <c r="HF37" s="93">
        <f t="shared" si="30"/>
        <v>0</v>
      </c>
      <c r="HG37" s="9"/>
      <c r="HH37" s="83"/>
      <c r="HI37" s="89"/>
      <c r="HJ37" s="89"/>
      <c r="HK37" s="85"/>
      <c r="HL37" s="128"/>
      <c r="HM37" s="86"/>
      <c r="HN37" s="85"/>
      <c r="HO37" s="85"/>
      <c r="HP37" s="85"/>
      <c r="HQ37" s="87"/>
      <c r="HR37" s="88"/>
    </row>
    <row r="38" spans="2:226" s="1" customFormat="1" ht="30" customHeight="1" x14ac:dyDescent="0.25">
      <c r="B38" s="102"/>
      <c r="C38" s="249" t="s">
        <v>52</v>
      </c>
      <c r="D38" s="768" t="s">
        <v>81</v>
      </c>
      <c r="E38" s="769"/>
      <c r="F38" s="769"/>
      <c r="G38" s="770"/>
      <c r="H38" s="758" t="s">
        <v>53</v>
      </c>
      <c r="I38" s="759"/>
      <c r="J38" s="760"/>
      <c r="K38" s="103">
        <v>32000</v>
      </c>
      <c r="L38" s="190">
        <v>0</v>
      </c>
      <c r="M38" s="151">
        <f>K38*L38</f>
        <v>0</v>
      </c>
      <c r="N38" s="93">
        <f>K38*L38</f>
        <v>0</v>
      </c>
      <c r="O38" s="9"/>
      <c r="P38" s="83"/>
      <c r="Q38" s="84"/>
      <c r="R38" s="84"/>
      <c r="S38" s="84">
        <f>M38/128000</f>
        <v>0</v>
      </c>
      <c r="T38" s="128"/>
      <c r="U38" s="86">
        <f>IF($M38&lt;&gt;0,"X",0)</f>
        <v>0</v>
      </c>
      <c r="V38" s="85">
        <f>IF($M38&lt;&gt;0,"XXX",0)</f>
        <v>0</v>
      </c>
      <c r="W38" s="85">
        <f>IF($M38&lt;&gt;0,"XXX",0)</f>
        <v>0</v>
      </c>
      <c r="X38" s="85">
        <f>IF($M38&lt;&gt;0,"XXX",0)</f>
        <v>0</v>
      </c>
      <c r="Y38" s="85"/>
      <c r="Z38" s="88"/>
      <c r="AC38" s="467">
        <v>32000</v>
      </c>
      <c r="AD38" s="476">
        <v>0</v>
      </c>
      <c r="AE38" s="151">
        <f>AC38*AD38</f>
        <v>0</v>
      </c>
      <c r="AF38" s="93">
        <f>AC38*AD38</f>
        <v>0</v>
      </c>
      <c r="AG38" s="473" t="str">
        <f t="shared" si="31"/>
        <v>02.3.68.5</v>
      </c>
      <c r="AH38" s="93">
        <f t="shared" si="32"/>
        <v>0</v>
      </c>
      <c r="AI38" s="9"/>
      <c r="AJ38" s="83"/>
      <c r="AK38" s="84"/>
      <c r="AL38" s="84"/>
      <c r="AM38" s="84">
        <f>AE38/128000</f>
        <v>0</v>
      </c>
      <c r="AN38" s="128"/>
      <c r="AO38" s="86">
        <f>IF(AE38&lt;&gt;0,"X",0)</f>
        <v>0</v>
      </c>
      <c r="AP38" s="85">
        <f>IF(AE38&lt;&gt;0,"XXX",0)</f>
        <v>0</v>
      </c>
      <c r="AQ38" s="85">
        <f>IF(AE38&lt;&gt;0,"XXX",0)</f>
        <v>0</v>
      </c>
      <c r="AR38" s="85">
        <f>IF(AE38&lt;&gt;0,"XXX",0)</f>
        <v>0</v>
      </c>
      <c r="AS38" s="85"/>
      <c r="AT38" s="88"/>
      <c r="AW38" s="467">
        <v>32000</v>
      </c>
      <c r="AX38" s="476">
        <v>0</v>
      </c>
      <c r="AY38" s="151">
        <f>AW38*AX38</f>
        <v>0</v>
      </c>
      <c r="AZ38" s="93">
        <f>AW38*AX38</f>
        <v>0</v>
      </c>
      <c r="BA38" s="473" t="str">
        <f t="shared" si="33"/>
        <v>02.3.68.5</v>
      </c>
      <c r="BB38" s="93">
        <f t="shared" si="22"/>
        <v>0</v>
      </c>
      <c r="BC38" s="9"/>
      <c r="BD38" s="83"/>
      <c r="BE38" s="84"/>
      <c r="BF38" s="84"/>
      <c r="BG38" s="84">
        <f>AY38/128000</f>
        <v>0</v>
      </c>
      <c r="BH38" s="128"/>
      <c r="BI38" s="86">
        <f>IF(AY38&lt;&gt;0,"X",0)</f>
        <v>0</v>
      </c>
      <c r="BJ38" s="85">
        <f>IF(AY38&lt;&gt;0,"XXX",0)</f>
        <v>0</v>
      </c>
      <c r="BK38" s="85">
        <f>IF(AY38&lt;&gt;0,"XXX",0)</f>
        <v>0</v>
      </c>
      <c r="BL38" s="85">
        <f>IF(AY38&lt;&gt;0,"XXX",0)</f>
        <v>0</v>
      </c>
      <c r="BM38" s="85"/>
      <c r="BN38" s="88"/>
      <c r="BQ38" s="467">
        <v>32000</v>
      </c>
      <c r="BR38" s="476">
        <v>0</v>
      </c>
      <c r="BS38" s="151">
        <f>BQ38*BR38</f>
        <v>0</v>
      </c>
      <c r="BT38" s="93">
        <f>BQ38*BR38</f>
        <v>0</v>
      </c>
      <c r="BU38" s="473" t="str">
        <f t="shared" si="34"/>
        <v>02.3.68.5</v>
      </c>
      <c r="BV38" s="93">
        <f t="shared" si="23"/>
        <v>0</v>
      </c>
      <c r="BW38" s="9"/>
      <c r="BX38" s="83"/>
      <c r="BY38" s="84"/>
      <c r="BZ38" s="84"/>
      <c r="CA38" s="84">
        <f>BS38/128000</f>
        <v>0</v>
      </c>
      <c r="CB38" s="128"/>
      <c r="CC38" s="86">
        <f>IF(BS38&lt;&gt;0,"X",0)</f>
        <v>0</v>
      </c>
      <c r="CD38" s="85">
        <f>IF(BS38&lt;&gt;0,"XXX",0)</f>
        <v>0</v>
      </c>
      <c r="CE38" s="85">
        <f>IF(BS38&lt;&gt;0,"XXX",0)</f>
        <v>0</v>
      </c>
      <c r="CF38" s="85">
        <f>IF(BS38&lt;&gt;0,"XXX",0)</f>
        <v>0</v>
      </c>
      <c r="CG38" s="85"/>
      <c r="CH38" s="88"/>
      <c r="CK38" s="467">
        <v>32000</v>
      </c>
      <c r="CL38" s="476">
        <v>0</v>
      </c>
      <c r="CM38" s="151">
        <f>CK38*CL38</f>
        <v>0</v>
      </c>
      <c r="CN38" s="93">
        <f>CK38*CL38</f>
        <v>0</v>
      </c>
      <c r="CO38" s="473" t="str">
        <f t="shared" si="35"/>
        <v>02.3.68.5</v>
      </c>
      <c r="CP38" s="93">
        <f t="shared" si="24"/>
        <v>0</v>
      </c>
      <c r="CQ38" s="9"/>
      <c r="CR38" s="83"/>
      <c r="CS38" s="84"/>
      <c r="CT38" s="84"/>
      <c r="CU38" s="84">
        <f>CM38/128000</f>
        <v>0</v>
      </c>
      <c r="CV38" s="128"/>
      <c r="CW38" s="86">
        <f>IF(CM38&lt;&gt;0,"X",0)</f>
        <v>0</v>
      </c>
      <c r="CX38" s="85">
        <f>IF(CM38&lt;&gt;0,"XXX",0)</f>
        <v>0</v>
      </c>
      <c r="CY38" s="85">
        <f>IF(CM38&lt;&gt;0,"XXX",0)</f>
        <v>0</v>
      </c>
      <c r="CZ38" s="85">
        <f>IF(CM38&lt;&gt;0,"XXX",0)</f>
        <v>0</v>
      </c>
      <c r="DA38" s="85"/>
      <c r="DB38" s="88"/>
      <c r="DE38" s="467">
        <v>32000</v>
      </c>
      <c r="DF38" s="476">
        <v>0</v>
      </c>
      <c r="DG38" s="151">
        <f>DE38*DF38</f>
        <v>0</v>
      </c>
      <c r="DH38" s="93">
        <f>DE38*DF38</f>
        <v>0</v>
      </c>
      <c r="DI38" s="473" t="str">
        <f t="shared" si="36"/>
        <v>02.3.68.5</v>
      </c>
      <c r="DJ38" s="93">
        <f t="shared" si="25"/>
        <v>0</v>
      </c>
      <c r="DK38" s="9"/>
      <c r="DL38" s="83"/>
      <c r="DM38" s="84"/>
      <c r="DN38" s="84"/>
      <c r="DO38" s="84">
        <f>DG38/128000</f>
        <v>0</v>
      </c>
      <c r="DP38" s="128"/>
      <c r="DQ38" s="86">
        <f>IF(DG38&lt;&gt;0,"X",0)</f>
        <v>0</v>
      </c>
      <c r="DR38" s="85">
        <f>IF(DG38&lt;&gt;0,"XXX",0)</f>
        <v>0</v>
      </c>
      <c r="DS38" s="85">
        <f>IF(DG38&lt;&gt;0,"XXX",0)</f>
        <v>0</v>
      </c>
      <c r="DT38" s="85">
        <f>IF(DG38&lt;&gt;0,"XXX",0)</f>
        <v>0</v>
      </c>
      <c r="DU38" s="85"/>
      <c r="DV38" s="88"/>
      <c r="DY38" s="467">
        <v>32000</v>
      </c>
      <c r="DZ38" s="476">
        <v>0</v>
      </c>
      <c r="EA38" s="151">
        <f>DY38*DZ38</f>
        <v>0</v>
      </c>
      <c r="EB38" s="93">
        <f>DY38*DZ38</f>
        <v>0</v>
      </c>
      <c r="EC38" s="473" t="str">
        <f t="shared" si="37"/>
        <v>02.3.68.5</v>
      </c>
      <c r="ED38" s="93">
        <f t="shared" si="26"/>
        <v>0</v>
      </c>
      <c r="EE38" s="9"/>
      <c r="EF38" s="83"/>
      <c r="EG38" s="84"/>
      <c r="EH38" s="84"/>
      <c r="EI38" s="84">
        <f>EA38/128000</f>
        <v>0</v>
      </c>
      <c r="EJ38" s="128"/>
      <c r="EK38" s="86">
        <f>IF(EA38&lt;&gt;0,"X",0)</f>
        <v>0</v>
      </c>
      <c r="EL38" s="85">
        <f>IF(EA38&lt;&gt;0,"XXX",0)</f>
        <v>0</v>
      </c>
      <c r="EM38" s="85">
        <f>IF(EA38&lt;&gt;0,"XXX",0)</f>
        <v>0</v>
      </c>
      <c r="EN38" s="85">
        <f>IF(EA38&lt;&gt;0,"XXX",0)</f>
        <v>0</v>
      </c>
      <c r="EO38" s="85"/>
      <c r="EP38" s="88"/>
      <c r="ES38" s="467">
        <v>32000</v>
      </c>
      <c r="ET38" s="476">
        <v>0</v>
      </c>
      <c r="EU38" s="151">
        <f>ES38*ET38</f>
        <v>0</v>
      </c>
      <c r="EV38" s="93">
        <f>ES38*ET38</f>
        <v>0</v>
      </c>
      <c r="EW38" s="473" t="str">
        <f t="shared" si="38"/>
        <v>02.3.68.5</v>
      </c>
      <c r="EX38" s="93">
        <f t="shared" si="27"/>
        <v>0</v>
      </c>
      <c r="EY38" s="9"/>
      <c r="EZ38" s="83"/>
      <c r="FA38" s="84"/>
      <c r="FB38" s="84"/>
      <c r="FC38" s="84">
        <f>EU38/128000</f>
        <v>0</v>
      </c>
      <c r="FD38" s="128"/>
      <c r="FE38" s="86">
        <f>IF(EU38&lt;&gt;0,"X",0)</f>
        <v>0</v>
      </c>
      <c r="FF38" s="85">
        <f>IF(EU38&lt;&gt;0,"XXX",0)</f>
        <v>0</v>
      </c>
      <c r="FG38" s="85">
        <f>IF(EU38&lt;&gt;0,"XXX",0)</f>
        <v>0</v>
      </c>
      <c r="FH38" s="85">
        <f>IF(EU38&lt;&gt;0,"XXX",0)</f>
        <v>0</v>
      </c>
      <c r="FI38" s="85"/>
      <c r="FJ38" s="88"/>
      <c r="FM38" s="467">
        <v>32000</v>
      </c>
      <c r="FN38" s="476">
        <v>0</v>
      </c>
      <c r="FO38" s="151">
        <f>FM38*FN38</f>
        <v>0</v>
      </c>
      <c r="FP38" s="93">
        <f>FM38*FN38</f>
        <v>0</v>
      </c>
      <c r="FQ38" s="473" t="str">
        <f t="shared" si="39"/>
        <v>02.3.68.5</v>
      </c>
      <c r="FR38" s="93">
        <f t="shared" si="28"/>
        <v>0</v>
      </c>
      <c r="FS38" s="9"/>
      <c r="FT38" s="83"/>
      <c r="FU38" s="84"/>
      <c r="FV38" s="84"/>
      <c r="FW38" s="84">
        <f>FO38/128000</f>
        <v>0</v>
      </c>
      <c r="FX38" s="128"/>
      <c r="FY38" s="86">
        <f>IF(FO38&lt;&gt;0,"X",0)</f>
        <v>0</v>
      </c>
      <c r="FZ38" s="85">
        <f>IF(FO38&lt;&gt;0,"XXX",0)</f>
        <v>0</v>
      </c>
      <c r="GA38" s="85">
        <f>IF(FO38&lt;&gt;0,"XXX",0)</f>
        <v>0</v>
      </c>
      <c r="GB38" s="85">
        <f>IF(FO38&lt;&gt;0,"XXX",0)</f>
        <v>0</v>
      </c>
      <c r="GC38" s="85"/>
      <c r="GD38" s="88"/>
      <c r="GG38" s="467">
        <v>32000</v>
      </c>
      <c r="GH38" s="476">
        <v>0</v>
      </c>
      <c r="GI38" s="151">
        <f>GG38*GH38</f>
        <v>0</v>
      </c>
      <c r="GJ38" s="93">
        <f>GG38*GH38</f>
        <v>0</v>
      </c>
      <c r="GK38" s="473" t="str">
        <f t="shared" si="40"/>
        <v>02.3.68.5</v>
      </c>
      <c r="GL38" s="93">
        <f t="shared" si="29"/>
        <v>0</v>
      </c>
      <c r="GM38" s="9"/>
      <c r="GN38" s="83"/>
      <c r="GO38" s="84"/>
      <c r="GP38" s="84"/>
      <c r="GQ38" s="84">
        <f>GI38/128000</f>
        <v>0</v>
      </c>
      <c r="GR38" s="128"/>
      <c r="GS38" s="86">
        <f>IF(GI38&lt;&gt;0,"X",0)</f>
        <v>0</v>
      </c>
      <c r="GT38" s="85">
        <f>IF(GI38&lt;&gt;0,"XXX",0)</f>
        <v>0</v>
      </c>
      <c r="GU38" s="85">
        <f>IF(GI38&lt;&gt;0,"XXX",0)</f>
        <v>0</v>
      </c>
      <c r="GV38" s="85">
        <f>IF(GI38&lt;&gt;0,"XXX",0)</f>
        <v>0</v>
      </c>
      <c r="GW38" s="85"/>
      <c r="GX38" s="88"/>
      <c r="HA38" s="467">
        <v>32000</v>
      </c>
      <c r="HB38" s="476">
        <v>0</v>
      </c>
      <c r="HC38" s="151">
        <f>HA38*HB38</f>
        <v>0</v>
      </c>
      <c r="HD38" s="93">
        <f>HA38*HB38</f>
        <v>0</v>
      </c>
      <c r="HE38" s="473" t="str">
        <f t="shared" si="41"/>
        <v>02.3.68.5</v>
      </c>
      <c r="HF38" s="93">
        <f t="shared" si="30"/>
        <v>0</v>
      </c>
      <c r="HG38" s="9"/>
      <c r="HH38" s="83"/>
      <c r="HI38" s="84"/>
      <c r="HJ38" s="84"/>
      <c r="HK38" s="84">
        <f>HC38/128000</f>
        <v>0</v>
      </c>
      <c r="HL38" s="128"/>
      <c r="HM38" s="86">
        <f>IF(HC38&lt;&gt;0,"X",0)</f>
        <v>0</v>
      </c>
      <c r="HN38" s="85">
        <f>IF(HC38&lt;&gt;0,"XXX",0)</f>
        <v>0</v>
      </c>
      <c r="HO38" s="85">
        <f>IF(HC38&lt;&gt;0,"XXX",0)</f>
        <v>0</v>
      </c>
      <c r="HP38" s="85">
        <f>IF(HC38&lt;&gt;0,"XXX",0)</f>
        <v>0</v>
      </c>
      <c r="HQ38" s="85"/>
      <c r="HR38" s="88"/>
    </row>
    <row r="39" spans="2:226" s="1" customFormat="1" ht="30" hidden="1" customHeight="1" x14ac:dyDescent="0.25">
      <c r="B39" s="102"/>
      <c r="C39" s="307"/>
      <c r="D39" s="307"/>
      <c r="E39" s="307"/>
      <c r="F39" s="307"/>
      <c r="G39" s="104"/>
      <c r="H39" s="98"/>
      <c r="I39" s="99"/>
      <c r="J39" s="175"/>
      <c r="K39" s="103"/>
      <c r="L39" s="2"/>
      <c r="M39" s="151"/>
      <c r="N39" s="93"/>
      <c r="O39" s="9"/>
      <c r="P39" s="83"/>
      <c r="Q39" s="89"/>
      <c r="R39" s="89"/>
      <c r="S39" s="85"/>
      <c r="T39" s="128"/>
      <c r="U39" s="86"/>
      <c r="V39" s="85"/>
      <c r="W39" s="85"/>
      <c r="X39" s="85"/>
      <c r="Y39" s="87"/>
      <c r="Z39" s="88"/>
      <c r="AC39" s="467"/>
      <c r="AD39" s="317"/>
      <c r="AE39" s="151"/>
      <c r="AF39" s="93"/>
      <c r="AG39" s="473">
        <f t="shared" si="31"/>
        <v>0</v>
      </c>
      <c r="AH39" s="93">
        <f t="shared" si="32"/>
        <v>0</v>
      </c>
      <c r="AI39" s="9"/>
      <c r="AJ39" s="83"/>
      <c r="AK39" s="89"/>
      <c r="AL39" s="89"/>
      <c r="AM39" s="85"/>
      <c r="AN39" s="128"/>
      <c r="AO39" s="86"/>
      <c r="AP39" s="85"/>
      <c r="AQ39" s="85"/>
      <c r="AR39" s="85"/>
      <c r="AS39" s="87"/>
      <c r="AT39" s="88"/>
      <c r="AW39" s="467"/>
      <c r="AX39" s="317"/>
      <c r="AY39" s="151"/>
      <c r="AZ39" s="93"/>
      <c r="BA39" s="473">
        <f t="shared" si="33"/>
        <v>0</v>
      </c>
      <c r="BB39" s="93">
        <f t="shared" si="22"/>
        <v>0</v>
      </c>
      <c r="BC39" s="9"/>
      <c r="BD39" s="83"/>
      <c r="BE39" s="89"/>
      <c r="BF39" s="89"/>
      <c r="BG39" s="85"/>
      <c r="BH39" s="128"/>
      <c r="BI39" s="86"/>
      <c r="BJ39" s="85"/>
      <c r="BK39" s="85"/>
      <c r="BL39" s="85"/>
      <c r="BM39" s="87"/>
      <c r="BN39" s="88"/>
      <c r="BQ39" s="467"/>
      <c r="BR39" s="317"/>
      <c r="BS39" s="151"/>
      <c r="BT39" s="93"/>
      <c r="BU39" s="473">
        <f t="shared" si="34"/>
        <v>0</v>
      </c>
      <c r="BV39" s="93">
        <f t="shared" si="23"/>
        <v>0</v>
      </c>
      <c r="BW39" s="9"/>
      <c r="BX39" s="83"/>
      <c r="BY39" s="89"/>
      <c r="BZ39" s="89"/>
      <c r="CA39" s="85"/>
      <c r="CB39" s="128"/>
      <c r="CC39" s="86"/>
      <c r="CD39" s="85"/>
      <c r="CE39" s="85"/>
      <c r="CF39" s="85"/>
      <c r="CG39" s="87"/>
      <c r="CH39" s="88"/>
      <c r="CK39" s="467"/>
      <c r="CL39" s="317"/>
      <c r="CM39" s="151"/>
      <c r="CN39" s="93"/>
      <c r="CO39" s="473">
        <f t="shared" si="35"/>
        <v>0</v>
      </c>
      <c r="CP39" s="93">
        <f t="shared" si="24"/>
        <v>0</v>
      </c>
      <c r="CQ39" s="9"/>
      <c r="CR39" s="83"/>
      <c r="CS39" s="89"/>
      <c r="CT39" s="89"/>
      <c r="CU39" s="85"/>
      <c r="CV39" s="128"/>
      <c r="CW39" s="86"/>
      <c r="CX39" s="85"/>
      <c r="CY39" s="85"/>
      <c r="CZ39" s="85"/>
      <c r="DA39" s="87"/>
      <c r="DB39" s="88"/>
      <c r="DE39" s="467"/>
      <c r="DF39" s="317"/>
      <c r="DG39" s="151"/>
      <c r="DH39" s="93"/>
      <c r="DI39" s="473">
        <f t="shared" si="36"/>
        <v>0</v>
      </c>
      <c r="DJ39" s="93">
        <f t="shared" si="25"/>
        <v>0</v>
      </c>
      <c r="DK39" s="9"/>
      <c r="DL39" s="83"/>
      <c r="DM39" s="89"/>
      <c r="DN39" s="89"/>
      <c r="DO39" s="85"/>
      <c r="DP39" s="128"/>
      <c r="DQ39" s="86"/>
      <c r="DR39" s="85"/>
      <c r="DS39" s="85"/>
      <c r="DT39" s="85"/>
      <c r="DU39" s="87"/>
      <c r="DV39" s="88"/>
      <c r="DY39" s="467"/>
      <c r="DZ39" s="317"/>
      <c r="EA39" s="151"/>
      <c r="EB39" s="93"/>
      <c r="EC39" s="473">
        <f t="shared" si="37"/>
        <v>0</v>
      </c>
      <c r="ED39" s="93">
        <f t="shared" si="26"/>
        <v>0</v>
      </c>
      <c r="EE39" s="9"/>
      <c r="EF39" s="83"/>
      <c r="EG39" s="89"/>
      <c r="EH39" s="89"/>
      <c r="EI39" s="85"/>
      <c r="EJ39" s="128"/>
      <c r="EK39" s="86"/>
      <c r="EL39" s="85"/>
      <c r="EM39" s="85"/>
      <c r="EN39" s="85"/>
      <c r="EO39" s="87"/>
      <c r="EP39" s="88"/>
      <c r="ES39" s="467"/>
      <c r="ET39" s="317"/>
      <c r="EU39" s="151"/>
      <c r="EV39" s="93"/>
      <c r="EW39" s="473">
        <f t="shared" si="38"/>
        <v>0</v>
      </c>
      <c r="EX39" s="93">
        <f t="shared" si="27"/>
        <v>0</v>
      </c>
      <c r="EY39" s="9"/>
      <c r="EZ39" s="83"/>
      <c r="FA39" s="89"/>
      <c r="FB39" s="89"/>
      <c r="FC39" s="85"/>
      <c r="FD39" s="128"/>
      <c r="FE39" s="86"/>
      <c r="FF39" s="85"/>
      <c r="FG39" s="85"/>
      <c r="FH39" s="85"/>
      <c r="FI39" s="87"/>
      <c r="FJ39" s="88"/>
      <c r="FM39" s="467"/>
      <c r="FN39" s="317"/>
      <c r="FO39" s="151"/>
      <c r="FP39" s="93"/>
      <c r="FQ39" s="473">
        <f t="shared" si="39"/>
        <v>0</v>
      </c>
      <c r="FR39" s="93">
        <f t="shared" si="28"/>
        <v>0</v>
      </c>
      <c r="FS39" s="9"/>
      <c r="FT39" s="83"/>
      <c r="FU39" s="89"/>
      <c r="FV39" s="89"/>
      <c r="FW39" s="85"/>
      <c r="FX39" s="128"/>
      <c r="FY39" s="86"/>
      <c r="FZ39" s="85"/>
      <c r="GA39" s="85"/>
      <c r="GB39" s="85"/>
      <c r="GC39" s="87"/>
      <c r="GD39" s="88"/>
      <c r="GG39" s="467"/>
      <c r="GH39" s="317"/>
      <c r="GI39" s="151"/>
      <c r="GJ39" s="93"/>
      <c r="GK39" s="473">
        <f t="shared" si="40"/>
        <v>0</v>
      </c>
      <c r="GL39" s="93">
        <f t="shared" si="29"/>
        <v>0</v>
      </c>
      <c r="GM39" s="9"/>
      <c r="GN39" s="83"/>
      <c r="GO39" s="89"/>
      <c r="GP39" s="89"/>
      <c r="GQ39" s="85"/>
      <c r="GR39" s="128"/>
      <c r="GS39" s="86"/>
      <c r="GT39" s="85"/>
      <c r="GU39" s="85"/>
      <c r="GV39" s="85"/>
      <c r="GW39" s="87"/>
      <c r="GX39" s="88"/>
      <c r="HA39" s="467"/>
      <c r="HB39" s="317"/>
      <c r="HC39" s="151"/>
      <c r="HD39" s="93"/>
      <c r="HE39" s="473">
        <f t="shared" si="41"/>
        <v>0</v>
      </c>
      <c r="HF39" s="93">
        <f t="shared" si="30"/>
        <v>0</v>
      </c>
      <c r="HG39" s="9"/>
      <c r="HH39" s="83"/>
      <c r="HI39" s="89"/>
      <c r="HJ39" s="89"/>
      <c r="HK39" s="85"/>
      <c r="HL39" s="128"/>
      <c r="HM39" s="86"/>
      <c r="HN39" s="85"/>
      <c r="HO39" s="85"/>
      <c r="HP39" s="85"/>
      <c r="HQ39" s="87"/>
      <c r="HR39" s="88"/>
    </row>
    <row r="40" spans="2:226" s="1" customFormat="1" ht="30" customHeight="1" x14ac:dyDescent="0.25">
      <c r="B40" s="102" t="s">
        <v>659</v>
      </c>
      <c r="C40" s="248">
        <v>3</v>
      </c>
      <c r="D40" s="766" t="s">
        <v>71</v>
      </c>
      <c r="E40" s="766"/>
      <c r="F40" s="766"/>
      <c r="G40" s="767"/>
      <c r="H40" s="758" t="s">
        <v>72</v>
      </c>
      <c r="I40" s="759"/>
      <c r="J40" s="760"/>
      <c r="K40" s="103">
        <v>21164</v>
      </c>
      <c r="L40" s="190">
        <v>0</v>
      </c>
      <c r="M40" s="151">
        <f>L40</f>
        <v>0</v>
      </c>
      <c r="N40" s="93">
        <f>K40*M40</f>
        <v>0</v>
      </c>
      <c r="O40" s="9"/>
      <c r="P40" s="83"/>
      <c r="Q40" s="89"/>
      <c r="R40" s="89"/>
      <c r="S40" s="85"/>
      <c r="T40" s="128">
        <f>M40</f>
        <v>0</v>
      </c>
      <c r="U40" s="86">
        <f>IF($M40&lt;&gt;0,"X",0)</f>
        <v>0</v>
      </c>
      <c r="V40" s="85">
        <f>IF($M40&lt;&gt;0,"XXX",0)</f>
        <v>0</v>
      </c>
      <c r="W40" s="85">
        <f>IF($M40&lt;&gt;0,"XXX",0)</f>
        <v>0</v>
      </c>
      <c r="X40" s="85">
        <f>IF($M40&lt;&gt;0,"XXX",0)</f>
        <v>0</v>
      </c>
      <c r="Y40" s="89"/>
      <c r="Z40" s="88"/>
      <c r="AC40" s="467">
        <v>21164</v>
      </c>
      <c r="AD40" s="476">
        <v>0</v>
      </c>
      <c r="AE40" s="151">
        <f>AD40</f>
        <v>0</v>
      </c>
      <c r="AF40" s="93">
        <f>AC40*AE40</f>
        <v>0</v>
      </c>
      <c r="AG40" s="473" t="str">
        <f t="shared" si="31"/>
        <v>02.3.61.1</v>
      </c>
      <c r="AH40" s="93">
        <f t="shared" si="32"/>
        <v>0</v>
      </c>
      <c r="AI40" s="9"/>
      <c r="AJ40" s="83"/>
      <c r="AK40" s="89"/>
      <c r="AL40" s="89"/>
      <c r="AM40" s="85"/>
      <c r="AN40" s="128">
        <f>AE40</f>
        <v>0</v>
      </c>
      <c r="AO40" s="86">
        <f>IF(AE40&lt;&gt;0,"X",0)</f>
        <v>0</v>
      </c>
      <c r="AP40" s="85">
        <f>IF(AE40&lt;&gt;0,"XXX",0)</f>
        <v>0</v>
      </c>
      <c r="AQ40" s="85">
        <f>IF(AE40&lt;&gt;0,"XXX",0)</f>
        <v>0</v>
      </c>
      <c r="AR40" s="85">
        <f>IF(AE40&lt;&gt;0,"XXX",0)</f>
        <v>0</v>
      </c>
      <c r="AS40" s="89"/>
      <c r="AT40" s="88"/>
      <c r="AW40" s="467">
        <v>21164</v>
      </c>
      <c r="AX40" s="476">
        <v>0</v>
      </c>
      <c r="AY40" s="151">
        <f>AX40</f>
        <v>0</v>
      </c>
      <c r="AZ40" s="93">
        <f>AW40*AY40</f>
        <v>0</v>
      </c>
      <c r="BA40" s="473" t="str">
        <f t="shared" si="33"/>
        <v>02.3.61.1</v>
      </c>
      <c r="BB40" s="93">
        <f t="shared" si="22"/>
        <v>0</v>
      </c>
      <c r="BC40" s="9"/>
      <c r="BD40" s="83"/>
      <c r="BE40" s="89"/>
      <c r="BF40" s="89"/>
      <c r="BG40" s="85"/>
      <c r="BH40" s="128">
        <f>AY40</f>
        <v>0</v>
      </c>
      <c r="BI40" s="86">
        <f>IF(AY40&lt;&gt;0,"X",0)</f>
        <v>0</v>
      </c>
      <c r="BJ40" s="85">
        <f>IF(AY40&lt;&gt;0,"XXX",0)</f>
        <v>0</v>
      </c>
      <c r="BK40" s="85">
        <f>IF(AY40&lt;&gt;0,"XXX",0)</f>
        <v>0</v>
      </c>
      <c r="BL40" s="85">
        <f>IF(AY40&lt;&gt;0,"XXX",0)</f>
        <v>0</v>
      </c>
      <c r="BM40" s="89"/>
      <c r="BN40" s="88"/>
      <c r="BQ40" s="467">
        <v>21164</v>
      </c>
      <c r="BR40" s="476">
        <v>0</v>
      </c>
      <c r="BS40" s="151">
        <f>BR40</f>
        <v>0</v>
      </c>
      <c r="BT40" s="93">
        <f>BQ40*BS40</f>
        <v>0</v>
      </c>
      <c r="BU40" s="473" t="str">
        <f t="shared" si="34"/>
        <v>02.3.61.1</v>
      </c>
      <c r="BV40" s="93">
        <f t="shared" si="23"/>
        <v>0</v>
      </c>
      <c r="BW40" s="9"/>
      <c r="BX40" s="83"/>
      <c r="BY40" s="89"/>
      <c r="BZ40" s="89"/>
      <c r="CA40" s="85"/>
      <c r="CB40" s="128">
        <f>BS40</f>
        <v>0</v>
      </c>
      <c r="CC40" s="86">
        <f>IF(BS40&lt;&gt;0,"X",0)</f>
        <v>0</v>
      </c>
      <c r="CD40" s="85">
        <f>IF(BS40&lt;&gt;0,"XXX",0)</f>
        <v>0</v>
      </c>
      <c r="CE40" s="85">
        <f>IF(BS40&lt;&gt;0,"XXX",0)</f>
        <v>0</v>
      </c>
      <c r="CF40" s="85">
        <f>IF(BS40&lt;&gt;0,"XXX",0)</f>
        <v>0</v>
      </c>
      <c r="CG40" s="89"/>
      <c r="CH40" s="88"/>
      <c r="CK40" s="467">
        <v>21164</v>
      </c>
      <c r="CL40" s="476">
        <v>0</v>
      </c>
      <c r="CM40" s="151">
        <f>CL40</f>
        <v>0</v>
      </c>
      <c r="CN40" s="93">
        <f>CK40*CM40</f>
        <v>0</v>
      </c>
      <c r="CO40" s="473" t="str">
        <f t="shared" si="35"/>
        <v>02.3.61.1</v>
      </c>
      <c r="CP40" s="93">
        <f t="shared" si="24"/>
        <v>0</v>
      </c>
      <c r="CQ40" s="9"/>
      <c r="CR40" s="83"/>
      <c r="CS40" s="89"/>
      <c r="CT40" s="89"/>
      <c r="CU40" s="85"/>
      <c r="CV40" s="128">
        <f>CM40</f>
        <v>0</v>
      </c>
      <c r="CW40" s="86">
        <f>IF(CM40&lt;&gt;0,"X",0)</f>
        <v>0</v>
      </c>
      <c r="CX40" s="85">
        <f>IF(CM40&lt;&gt;0,"XXX",0)</f>
        <v>0</v>
      </c>
      <c r="CY40" s="85">
        <f>IF(CM40&lt;&gt;0,"XXX",0)</f>
        <v>0</v>
      </c>
      <c r="CZ40" s="85">
        <f>IF(CM40&lt;&gt;0,"XXX",0)</f>
        <v>0</v>
      </c>
      <c r="DA40" s="89"/>
      <c r="DB40" s="88"/>
      <c r="DE40" s="467">
        <v>21164</v>
      </c>
      <c r="DF40" s="476">
        <v>0</v>
      </c>
      <c r="DG40" s="151">
        <f>DF40</f>
        <v>0</v>
      </c>
      <c r="DH40" s="93">
        <f>DE40*DG40</f>
        <v>0</v>
      </c>
      <c r="DI40" s="473" t="str">
        <f t="shared" si="36"/>
        <v>02.3.61.1</v>
      </c>
      <c r="DJ40" s="93">
        <f t="shared" si="25"/>
        <v>0</v>
      </c>
      <c r="DK40" s="9"/>
      <c r="DL40" s="83"/>
      <c r="DM40" s="89"/>
      <c r="DN40" s="89"/>
      <c r="DO40" s="85"/>
      <c r="DP40" s="128">
        <f>DG40</f>
        <v>0</v>
      </c>
      <c r="DQ40" s="86">
        <f>IF(DG40&lt;&gt;0,"X",0)</f>
        <v>0</v>
      </c>
      <c r="DR40" s="85">
        <f>IF(DG40&lt;&gt;0,"XXX",0)</f>
        <v>0</v>
      </c>
      <c r="DS40" s="85">
        <f>IF(DG40&lt;&gt;0,"XXX",0)</f>
        <v>0</v>
      </c>
      <c r="DT40" s="85">
        <f>IF(DG40&lt;&gt;0,"XXX",0)</f>
        <v>0</v>
      </c>
      <c r="DU40" s="89"/>
      <c r="DV40" s="88"/>
      <c r="DY40" s="467">
        <v>21164</v>
      </c>
      <c r="DZ40" s="476">
        <v>0</v>
      </c>
      <c r="EA40" s="151">
        <f>DZ40</f>
        <v>0</v>
      </c>
      <c r="EB40" s="93">
        <f>DY40*EA40</f>
        <v>0</v>
      </c>
      <c r="EC40" s="473" t="str">
        <f t="shared" si="37"/>
        <v>02.3.61.1</v>
      </c>
      <c r="ED40" s="93">
        <f t="shared" si="26"/>
        <v>0</v>
      </c>
      <c r="EE40" s="9"/>
      <c r="EF40" s="83"/>
      <c r="EG40" s="89"/>
      <c r="EH40" s="89"/>
      <c r="EI40" s="85"/>
      <c r="EJ40" s="128">
        <f>EA40</f>
        <v>0</v>
      </c>
      <c r="EK40" s="86">
        <f>IF(EA40&lt;&gt;0,"X",0)</f>
        <v>0</v>
      </c>
      <c r="EL40" s="85">
        <f>IF(EA40&lt;&gt;0,"XXX",0)</f>
        <v>0</v>
      </c>
      <c r="EM40" s="85">
        <f>IF(EA40&lt;&gt;0,"XXX",0)</f>
        <v>0</v>
      </c>
      <c r="EN40" s="85">
        <f>IF(EA40&lt;&gt;0,"XXX",0)</f>
        <v>0</v>
      </c>
      <c r="EO40" s="89"/>
      <c r="EP40" s="88"/>
      <c r="ES40" s="467">
        <v>21164</v>
      </c>
      <c r="ET40" s="476">
        <v>0</v>
      </c>
      <c r="EU40" s="151">
        <f>ET40</f>
        <v>0</v>
      </c>
      <c r="EV40" s="93">
        <f>ES40*EU40</f>
        <v>0</v>
      </c>
      <c r="EW40" s="473" t="str">
        <f t="shared" si="38"/>
        <v>02.3.61.1</v>
      </c>
      <c r="EX40" s="93">
        <f t="shared" si="27"/>
        <v>0</v>
      </c>
      <c r="EY40" s="9"/>
      <c r="EZ40" s="83"/>
      <c r="FA40" s="89"/>
      <c r="FB40" s="89"/>
      <c r="FC40" s="85"/>
      <c r="FD40" s="128">
        <f>EU40</f>
        <v>0</v>
      </c>
      <c r="FE40" s="86">
        <f>IF(EU40&lt;&gt;0,"X",0)</f>
        <v>0</v>
      </c>
      <c r="FF40" s="85">
        <f>IF(EU40&lt;&gt;0,"XXX",0)</f>
        <v>0</v>
      </c>
      <c r="FG40" s="85">
        <f>IF(EU40&lt;&gt;0,"XXX",0)</f>
        <v>0</v>
      </c>
      <c r="FH40" s="85">
        <f>IF(EU40&lt;&gt;0,"XXX",0)</f>
        <v>0</v>
      </c>
      <c r="FI40" s="89"/>
      <c r="FJ40" s="88"/>
      <c r="FM40" s="467">
        <v>21164</v>
      </c>
      <c r="FN40" s="476">
        <v>0</v>
      </c>
      <c r="FO40" s="151">
        <f>FN40</f>
        <v>0</v>
      </c>
      <c r="FP40" s="93">
        <f>FM40*FO40</f>
        <v>0</v>
      </c>
      <c r="FQ40" s="473" t="str">
        <f t="shared" si="39"/>
        <v>02.3.61.1</v>
      </c>
      <c r="FR40" s="93">
        <f t="shared" si="28"/>
        <v>0</v>
      </c>
      <c r="FS40" s="9"/>
      <c r="FT40" s="83"/>
      <c r="FU40" s="89"/>
      <c r="FV40" s="89"/>
      <c r="FW40" s="85"/>
      <c r="FX40" s="128">
        <f>FO40</f>
        <v>0</v>
      </c>
      <c r="FY40" s="86">
        <f>IF(FO40&lt;&gt;0,"X",0)</f>
        <v>0</v>
      </c>
      <c r="FZ40" s="85">
        <f>IF(FO40&lt;&gt;0,"XXX",0)</f>
        <v>0</v>
      </c>
      <c r="GA40" s="85">
        <f>IF(FO40&lt;&gt;0,"XXX",0)</f>
        <v>0</v>
      </c>
      <c r="GB40" s="85">
        <f>IF(FO40&lt;&gt;0,"XXX",0)</f>
        <v>0</v>
      </c>
      <c r="GC40" s="89"/>
      <c r="GD40" s="88"/>
      <c r="GG40" s="467">
        <v>21164</v>
      </c>
      <c r="GH40" s="476">
        <v>0</v>
      </c>
      <c r="GI40" s="151">
        <f>GH40</f>
        <v>0</v>
      </c>
      <c r="GJ40" s="93">
        <f>GG40*GI40</f>
        <v>0</v>
      </c>
      <c r="GK40" s="473" t="str">
        <f t="shared" si="40"/>
        <v>02.3.61.1</v>
      </c>
      <c r="GL40" s="93">
        <f t="shared" si="29"/>
        <v>0</v>
      </c>
      <c r="GM40" s="9"/>
      <c r="GN40" s="83"/>
      <c r="GO40" s="89"/>
      <c r="GP40" s="89"/>
      <c r="GQ40" s="85"/>
      <c r="GR40" s="128">
        <f>GI40</f>
        <v>0</v>
      </c>
      <c r="GS40" s="86">
        <f>IF(GI40&lt;&gt;0,"X",0)</f>
        <v>0</v>
      </c>
      <c r="GT40" s="85">
        <f>IF(GI40&lt;&gt;0,"XXX",0)</f>
        <v>0</v>
      </c>
      <c r="GU40" s="85">
        <f>IF(GI40&lt;&gt;0,"XXX",0)</f>
        <v>0</v>
      </c>
      <c r="GV40" s="85">
        <f>IF(GI40&lt;&gt;0,"XXX",0)</f>
        <v>0</v>
      </c>
      <c r="GW40" s="89"/>
      <c r="GX40" s="88"/>
      <c r="HA40" s="467">
        <v>21164</v>
      </c>
      <c r="HB40" s="476">
        <v>0</v>
      </c>
      <c r="HC40" s="151">
        <f>HB40</f>
        <v>0</v>
      </c>
      <c r="HD40" s="93">
        <f>HA40*HC40</f>
        <v>0</v>
      </c>
      <c r="HE40" s="473" t="str">
        <f t="shared" si="41"/>
        <v>02.3.61.1</v>
      </c>
      <c r="HF40" s="93">
        <f t="shared" si="30"/>
        <v>0</v>
      </c>
      <c r="HG40" s="9"/>
      <c r="HH40" s="83"/>
      <c r="HI40" s="89"/>
      <c r="HJ40" s="89"/>
      <c r="HK40" s="85"/>
      <c r="HL40" s="128">
        <f>HC40</f>
        <v>0</v>
      </c>
      <c r="HM40" s="86">
        <f>IF(HC40&lt;&gt;0,"X",0)</f>
        <v>0</v>
      </c>
      <c r="HN40" s="85">
        <f>IF(HC40&lt;&gt;0,"XXX",0)</f>
        <v>0</v>
      </c>
      <c r="HO40" s="85">
        <f>IF(HC40&lt;&gt;0,"XXX",0)</f>
        <v>0</v>
      </c>
      <c r="HP40" s="85">
        <f>IF(HC40&lt;&gt;0,"XXX",0)</f>
        <v>0</v>
      </c>
      <c r="HQ40" s="89"/>
      <c r="HR40" s="88"/>
    </row>
    <row r="41" spans="2:226" s="1" customFormat="1" ht="30" hidden="1" customHeight="1" x14ac:dyDescent="0.25">
      <c r="B41" s="102"/>
      <c r="C41" s="254"/>
      <c r="D41" s="209"/>
      <c r="E41" s="209"/>
      <c r="F41" s="209"/>
      <c r="G41" s="104"/>
      <c r="H41" s="98"/>
      <c r="I41" s="99"/>
      <c r="J41" s="175"/>
      <c r="K41" s="103"/>
      <c r="L41" s="2"/>
      <c r="M41" s="151"/>
      <c r="N41" s="93"/>
      <c r="O41" s="9"/>
      <c r="P41" s="83"/>
      <c r="Q41" s="89"/>
      <c r="R41" s="89"/>
      <c r="S41" s="85"/>
      <c r="T41" s="128"/>
      <c r="U41" s="86"/>
      <c r="V41" s="85"/>
      <c r="W41" s="85"/>
      <c r="X41" s="85"/>
      <c r="Y41" s="89"/>
      <c r="Z41" s="88"/>
      <c r="AC41" s="467"/>
      <c r="AD41" s="317"/>
      <c r="AE41" s="151"/>
      <c r="AF41" s="93"/>
      <c r="AG41" s="473">
        <f t="shared" si="31"/>
        <v>0</v>
      </c>
      <c r="AH41" s="93">
        <f t="shared" si="32"/>
        <v>0</v>
      </c>
      <c r="AI41" s="9"/>
      <c r="AJ41" s="83"/>
      <c r="AK41" s="89"/>
      <c r="AL41" s="89"/>
      <c r="AM41" s="85"/>
      <c r="AN41" s="128"/>
      <c r="AO41" s="86"/>
      <c r="AP41" s="85"/>
      <c r="AQ41" s="85"/>
      <c r="AR41" s="85"/>
      <c r="AS41" s="89"/>
      <c r="AT41" s="88"/>
      <c r="AW41" s="467"/>
      <c r="AX41" s="317"/>
      <c r="AY41" s="151"/>
      <c r="AZ41" s="93"/>
      <c r="BA41" s="473">
        <f t="shared" si="33"/>
        <v>0</v>
      </c>
      <c r="BB41" s="93">
        <f t="shared" si="22"/>
        <v>0</v>
      </c>
      <c r="BC41" s="9"/>
      <c r="BD41" s="83"/>
      <c r="BE41" s="89"/>
      <c r="BF41" s="89"/>
      <c r="BG41" s="85"/>
      <c r="BH41" s="128"/>
      <c r="BI41" s="86"/>
      <c r="BJ41" s="85"/>
      <c r="BK41" s="85"/>
      <c r="BL41" s="85"/>
      <c r="BM41" s="89"/>
      <c r="BN41" s="88"/>
      <c r="BQ41" s="467"/>
      <c r="BR41" s="317"/>
      <c r="BS41" s="151"/>
      <c r="BT41" s="93"/>
      <c r="BU41" s="473">
        <f t="shared" si="34"/>
        <v>0</v>
      </c>
      <c r="BV41" s="93">
        <f t="shared" si="23"/>
        <v>0</v>
      </c>
      <c r="BW41" s="9"/>
      <c r="BX41" s="83"/>
      <c r="BY41" s="89"/>
      <c r="BZ41" s="89"/>
      <c r="CA41" s="85"/>
      <c r="CB41" s="128"/>
      <c r="CC41" s="86"/>
      <c r="CD41" s="85"/>
      <c r="CE41" s="85"/>
      <c r="CF41" s="85"/>
      <c r="CG41" s="89"/>
      <c r="CH41" s="88"/>
      <c r="CK41" s="467"/>
      <c r="CL41" s="317"/>
      <c r="CM41" s="151"/>
      <c r="CN41" s="93"/>
      <c r="CO41" s="473">
        <f t="shared" si="35"/>
        <v>0</v>
      </c>
      <c r="CP41" s="93">
        <f t="shared" si="24"/>
        <v>0</v>
      </c>
      <c r="CQ41" s="9"/>
      <c r="CR41" s="83"/>
      <c r="CS41" s="89"/>
      <c r="CT41" s="89"/>
      <c r="CU41" s="85"/>
      <c r="CV41" s="128"/>
      <c r="CW41" s="86"/>
      <c r="CX41" s="85"/>
      <c r="CY41" s="85"/>
      <c r="CZ41" s="85"/>
      <c r="DA41" s="89"/>
      <c r="DB41" s="88"/>
      <c r="DE41" s="467"/>
      <c r="DF41" s="317"/>
      <c r="DG41" s="151"/>
      <c r="DH41" s="93"/>
      <c r="DI41" s="473">
        <f t="shared" si="36"/>
        <v>0</v>
      </c>
      <c r="DJ41" s="93">
        <f t="shared" si="25"/>
        <v>0</v>
      </c>
      <c r="DK41" s="9"/>
      <c r="DL41" s="83"/>
      <c r="DM41" s="89"/>
      <c r="DN41" s="89"/>
      <c r="DO41" s="85"/>
      <c r="DP41" s="128"/>
      <c r="DQ41" s="86"/>
      <c r="DR41" s="85"/>
      <c r="DS41" s="85"/>
      <c r="DT41" s="85"/>
      <c r="DU41" s="89"/>
      <c r="DV41" s="88"/>
      <c r="DY41" s="467"/>
      <c r="DZ41" s="317"/>
      <c r="EA41" s="151"/>
      <c r="EB41" s="93"/>
      <c r="EC41" s="473">
        <f t="shared" si="37"/>
        <v>0</v>
      </c>
      <c r="ED41" s="93">
        <f t="shared" si="26"/>
        <v>0</v>
      </c>
      <c r="EE41" s="9"/>
      <c r="EF41" s="83"/>
      <c r="EG41" s="89"/>
      <c r="EH41" s="89"/>
      <c r="EI41" s="85"/>
      <c r="EJ41" s="128"/>
      <c r="EK41" s="86"/>
      <c r="EL41" s="85"/>
      <c r="EM41" s="85"/>
      <c r="EN41" s="85"/>
      <c r="EO41" s="89"/>
      <c r="EP41" s="88"/>
      <c r="ES41" s="467"/>
      <c r="ET41" s="317"/>
      <c r="EU41" s="151"/>
      <c r="EV41" s="93"/>
      <c r="EW41" s="473">
        <f t="shared" si="38"/>
        <v>0</v>
      </c>
      <c r="EX41" s="93">
        <f t="shared" si="27"/>
        <v>0</v>
      </c>
      <c r="EY41" s="9"/>
      <c r="EZ41" s="83"/>
      <c r="FA41" s="89"/>
      <c r="FB41" s="89"/>
      <c r="FC41" s="85"/>
      <c r="FD41" s="128"/>
      <c r="FE41" s="86"/>
      <c r="FF41" s="85"/>
      <c r="FG41" s="85"/>
      <c r="FH41" s="85"/>
      <c r="FI41" s="89"/>
      <c r="FJ41" s="88"/>
      <c r="FM41" s="467"/>
      <c r="FN41" s="317"/>
      <c r="FO41" s="151"/>
      <c r="FP41" s="93"/>
      <c r="FQ41" s="473">
        <f t="shared" si="39"/>
        <v>0</v>
      </c>
      <c r="FR41" s="93">
        <f t="shared" si="28"/>
        <v>0</v>
      </c>
      <c r="FS41" s="9"/>
      <c r="FT41" s="83"/>
      <c r="FU41" s="89"/>
      <c r="FV41" s="89"/>
      <c r="FW41" s="85"/>
      <c r="FX41" s="128"/>
      <c r="FY41" s="86"/>
      <c r="FZ41" s="85"/>
      <c r="GA41" s="85"/>
      <c r="GB41" s="85"/>
      <c r="GC41" s="89"/>
      <c r="GD41" s="88"/>
      <c r="GG41" s="467"/>
      <c r="GH41" s="317"/>
      <c r="GI41" s="151"/>
      <c r="GJ41" s="93"/>
      <c r="GK41" s="473">
        <f t="shared" si="40"/>
        <v>0</v>
      </c>
      <c r="GL41" s="93">
        <f t="shared" si="29"/>
        <v>0</v>
      </c>
      <c r="GM41" s="9"/>
      <c r="GN41" s="83"/>
      <c r="GO41" s="89"/>
      <c r="GP41" s="89"/>
      <c r="GQ41" s="85"/>
      <c r="GR41" s="128"/>
      <c r="GS41" s="86"/>
      <c r="GT41" s="85"/>
      <c r="GU41" s="85"/>
      <c r="GV41" s="85"/>
      <c r="GW41" s="89"/>
      <c r="GX41" s="88"/>
      <c r="HA41" s="467"/>
      <c r="HB41" s="317"/>
      <c r="HC41" s="151"/>
      <c r="HD41" s="93"/>
      <c r="HE41" s="473">
        <f t="shared" si="41"/>
        <v>0</v>
      </c>
      <c r="HF41" s="93">
        <f t="shared" si="30"/>
        <v>0</v>
      </c>
      <c r="HG41" s="9"/>
      <c r="HH41" s="83"/>
      <c r="HI41" s="89"/>
      <c r="HJ41" s="89"/>
      <c r="HK41" s="85"/>
      <c r="HL41" s="128"/>
      <c r="HM41" s="86"/>
      <c r="HN41" s="85"/>
      <c r="HO41" s="85"/>
      <c r="HP41" s="85"/>
      <c r="HQ41" s="89"/>
      <c r="HR41" s="88"/>
    </row>
    <row r="42" spans="2:226" s="1" customFormat="1" ht="30" customHeight="1" x14ac:dyDescent="0.25">
      <c r="B42" s="102" t="s">
        <v>660</v>
      </c>
      <c r="C42" s="248">
        <v>3</v>
      </c>
      <c r="D42" s="766" t="s">
        <v>73</v>
      </c>
      <c r="E42" s="766"/>
      <c r="F42" s="766"/>
      <c r="G42" s="767"/>
      <c r="H42" s="758" t="s">
        <v>74</v>
      </c>
      <c r="I42" s="759"/>
      <c r="J42" s="760"/>
      <c r="K42" s="103">
        <v>10582</v>
      </c>
      <c r="L42" s="190">
        <v>0</v>
      </c>
      <c r="M42" s="151">
        <f>L42</f>
        <v>0</v>
      </c>
      <c r="N42" s="93">
        <f>K42*M42</f>
        <v>0</v>
      </c>
      <c r="O42" s="9"/>
      <c r="P42" s="83"/>
      <c r="Q42" s="84"/>
      <c r="R42" s="84"/>
      <c r="S42" s="85"/>
      <c r="T42" s="128">
        <f>M42</f>
        <v>0</v>
      </c>
      <c r="U42" s="86">
        <f>IF($M42&lt;&gt;0,"X",0)</f>
        <v>0</v>
      </c>
      <c r="V42" s="85">
        <f>IF($M42&lt;&gt;0,"XXX",0)</f>
        <v>0</v>
      </c>
      <c r="W42" s="85">
        <f>IF($M42&lt;&gt;0,"XXX",0)</f>
        <v>0</v>
      </c>
      <c r="X42" s="85">
        <f>IF($M42&lt;&gt;0,"XXX",0)</f>
        <v>0</v>
      </c>
      <c r="Y42" s="89"/>
      <c r="Z42" s="88"/>
      <c r="AC42" s="467">
        <v>10582</v>
      </c>
      <c r="AD42" s="476">
        <v>0</v>
      </c>
      <c r="AE42" s="151">
        <f>AD42</f>
        <v>0</v>
      </c>
      <c r="AF42" s="93">
        <f>AC42*AE42</f>
        <v>0</v>
      </c>
      <c r="AG42" s="473" t="str">
        <f t="shared" si="31"/>
        <v>02.3.61.1</v>
      </c>
      <c r="AH42" s="93">
        <f t="shared" si="32"/>
        <v>0</v>
      </c>
      <c r="AI42" s="9"/>
      <c r="AJ42" s="83"/>
      <c r="AK42" s="84"/>
      <c r="AL42" s="84"/>
      <c r="AM42" s="85"/>
      <c r="AN42" s="128">
        <f>AE42</f>
        <v>0</v>
      </c>
      <c r="AO42" s="86">
        <f>IF(AE42&lt;&gt;0,"X",0)</f>
        <v>0</v>
      </c>
      <c r="AP42" s="85">
        <f>IF(AE42&lt;&gt;0,"XXX",0)</f>
        <v>0</v>
      </c>
      <c r="AQ42" s="85">
        <f>IF(AE42&lt;&gt;0,"XXX",0)</f>
        <v>0</v>
      </c>
      <c r="AR42" s="85">
        <f>IF(AE42&lt;&gt;0,"XXX",0)</f>
        <v>0</v>
      </c>
      <c r="AS42" s="89"/>
      <c r="AT42" s="88"/>
      <c r="AW42" s="467">
        <v>10582</v>
      </c>
      <c r="AX42" s="476">
        <v>0</v>
      </c>
      <c r="AY42" s="151">
        <f>AX42</f>
        <v>0</v>
      </c>
      <c r="AZ42" s="93">
        <f>AW42*AY42</f>
        <v>0</v>
      </c>
      <c r="BA42" s="473" t="str">
        <f t="shared" si="33"/>
        <v>02.3.61.1</v>
      </c>
      <c r="BB42" s="93">
        <f t="shared" si="22"/>
        <v>0</v>
      </c>
      <c r="BC42" s="9"/>
      <c r="BD42" s="83"/>
      <c r="BE42" s="84"/>
      <c r="BF42" s="84"/>
      <c r="BG42" s="85"/>
      <c r="BH42" s="128">
        <f>AY42</f>
        <v>0</v>
      </c>
      <c r="BI42" s="86">
        <f>IF(AY42&lt;&gt;0,"X",0)</f>
        <v>0</v>
      </c>
      <c r="BJ42" s="85">
        <f>IF(AY42&lt;&gt;0,"XXX",0)</f>
        <v>0</v>
      </c>
      <c r="BK42" s="85">
        <f>IF(AY42&lt;&gt;0,"XXX",0)</f>
        <v>0</v>
      </c>
      <c r="BL42" s="85">
        <f>IF(AY42&lt;&gt;0,"XXX",0)</f>
        <v>0</v>
      </c>
      <c r="BM42" s="89"/>
      <c r="BN42" s="88"/>
      <c r="BQ42" s="467">
        <v>10582</v>
      </c>
      <c r="BR42" s="476">
        <v>0</v>
      </c>
      <c r="BS42" s="151">
        <f>BR42</f>
        <v>0</v>
      </c>
      <c r="BT42" s="93">
        <f>BQ42*BS42</f>
        <v>0</v>
      </c>
      <c r="BU42" s="473" t="str">
        <f t="shared" si="34"/>
        <v>02.3.61.1</v>
      </c>
      <c r="BV42" s="93">
        <f t="shared" si="23"/>
        <v>0</v>
      </c>
      <c r="BW42" s="9"/>
      <c r="BX42" s="83"/>
      <c r="BY42" s="84"/>
      <c r="BZ42" s="84"/>
      <c r="CA42" s="85"/>
      <c r="CB42" s="128">
        <f>BS42</f>
        <v>0</v>
      </c>
      <c r="CC42" s="86">
        <f>IF(BS42&lt;&gt;0,"X",0)</f>
        <v>0</v>
      </c>
      <c r="CD42" s="85">
        <f>IF(BS42&lt;&gt;0,"XXX",0)</f>
        <v>0</v>
      </c>
      <c r="CE42" s="85">
        <f>IF(BS42&lt;&gt;0,"XXX",0)</f>
        <v>0</v>
      </c>
      <c r="CF42" s="85">
        <f>IF(BS42&lt;&gt;0,"XXX",0)</f>
        <v>0</v>
      </c>
      <c r="CG42" s="89"/>
      <c r="CH42" s="88"/>
      <c r="CK42" s="467">
        <v>10582</v>
      </c>
      <c r="CL42" s="476">
        <v>0</v>
      </c>
      <c r="CM42" s="151">
        <f>CL42</f>
        <v>0</v>
      </c>
      <c r="CN42" s="93">
        <f>CK42*CM42</f>
        <v>0</v>
      </c>
      <c r="CO42" s="473" t="str">
        <f t="shared" si="35"/>
        <v>02.3.61.1</v>
      </c>
      <c r="CP42" s="93">
        <f t="shared" si="24"/>
        <v>0</v>
      </c>
      <c r="CQ42" s="9"/>
      <c r="CR42" s="83"/>
      <c r="CS42" s="84"/>
      <c r="CT42" s="84"/>
      <c r="CU42" s="85"/>
      <c r="CV42" s="128">
        <f>CM42</f>
        <v>0</v>
      </c>
      <c r="CW42" s="86">
        <f>IF(CM42&lt;&gt;0,"X",0)</f>
        <v>0</v>
      </c>
      <c r="CX42" s="85">
        <f>IF(CM42&lt;&gt;0,"XXX",0)</f>
        <v>0</v>
      </c>
      <c r="CY42" s="85">
        <f>IF(CM42&lt;&gt;0,"XXX",0)</f>
        <v>0</v>
      </c>
      <c r="CZ42" s="85">
        <f>IF(CM42&lt;&gt;0,"XXX",0)</f>
        <v>0</v>
      </c>
      <c r="DA42" s="89"/>
      <c r="DB42" s="88"/>
      <c r="DE42" s="467">
        <v>10582</v>
      </c>
      <c r="DF42" s="476">
        <v>0</v>
      </c>
      <c r="DG42" s="151">
        <f>DF42</f>
        <v>0</v>
      </c>
      <c r="DH42" s="93">
        <f>DE42*DG42</f>
        <v>0</v>
      </c>
      <c r="DI42" s="473" t="str">
        <f t="shared" si="36"/>
        <v>02.3.61.1</v>
      </c>
      <c r="DJ42" s="93">
        <f t="shared" si="25"/>
        <v>0</v>
      </c>
      <c r="DK42" s="9"/>
      <c r="DL42" s="83"/>
      <c r="DM42" s="84"/>
      <c r="DN42" s="84"/>
      <c r="DO42" s="85"/>
      <c r="DP42" s="128">
        <f>DG42</f>
        <v>0</v>
      </c>
      <c r="DQ42" s="86">
        <f>IF(DG42&lt;&gt;0,"X",0)</f>
        <v>0</v>
      </c>
      <c r="DR42" s="85">
        <f>IF(DG42&lt;&gt;0,"XXX",0)</f>
        <v>0</v>
      </c>
      <c r="DS42" s="85">
        <f>IF(DG42&lt;&gt;0,"XXX",0)</f>
        <v>0</v>
      </c>
      <c r="DT42" s="85">
        <f>IF(DG42&lt;&gt;0,"XXX",0)</f>
        <v>0</v>
      </c>
      <c r="DU42" s="89"/>
      <c r="DV42" s="88"/>
      <c r="DY42" s="467">
        <v>10582</v>
      </c>
      <c r="DZ42" s="476">
        <v>0</v>
      </c>
      <c r="EA42" s="151">
        <f>DZ42</f>
        <v>0</v>
      </c>
      <c r="EB42" s="93">
        <f>DY42*EA42</f>
        <v>0</v>
      </c>
      <c r="EC42" s="473" t="str">
        <f t="shared" si="37"/>
        <v>02.3.61.1</v>
      </c>
      <c r="ED42" s="93">
        <f t="shared" si="26"/>
        <v>0</v>
      </c>
      <c r="EE42" s="9"/>
      <c r="EF42" s="83"/>
      <c r="EG42" s="84"/>
      <c r="EH42" s="84"/>
      <c r="EI42" s="85"/>
      <c r="EJ42" s="128">
        <f>EA42</f>
        <v>0</v>
      </c>
      <c r="EK42" s="86">
        <f>IF(EA42&lt;&gt;0,"X",0)</f>
        <v>0</v>
      </c>
      <c r="EL42" s="85">
        <f>IF(EA42&lt;&gt;0,"XXX",0)</f>
        <v>0</v>
      </c>
      <c r="EM42" s="85">
        <f>IF(EA42&lt;&gt;0,"XXX",0)</f>
        <v>0</v>
      </c>
      <c r="EN42" s="85">
        <f>IF(EA42&lt;&gt;0,"XXX",0)</f>
        <v>0</v>
      </c>
      <c r="EO42" s="89"/>
      <c r="EP42" s="88"/>
      <c r="ES42" s="467">
        <v>10582</v>
      </c>
      <c r="ET42" s="476">
        <v>0</v>
      </c>
      <c r="EU42" s="151">
        <f>ET42</f>
        <v>0</v>
      </c>
      <c r="EV42" s="93">
        <f>ES42*EU42</f>
        <v>0</v>
      </c>
      <c r="EW42" s="473" t="str">
        <f t="shared" si="38"/>
        <v>02.3.61.1</v>
      </c>
      <c r="EX42" s="93">
        <f t="shared" si="27"/>
        <v>0</v>
      </c>
      <c r="EY42" s="9"/>
      <c r="EZ42" s="83"/>
      <c r="FA42" s="84"/>
      <c r="FB42" s="84"/>
      <c r="FC42" s="85"/>
      <c r="FD42" s="128">
        <f>EU42</f>
        <v>0</v>
      </c>
      <c r="FE42" s="86">
        <f>IF(EU42&lt;&gt;0,"X",0)</f>
        <v>0</v>
      </c>
      <c r="FF42" s="85">
        <f>IF(EU42&lt;&gt;0,"XXX",0)</f>
        <v>0</v>
      </c>
      <c r="FG42" s="85">
        <f>IF(EU42&lt;&gt;0,"XXX",0)</f>
        <v>0</v>
      </c>
      <c r="FH42" s="85">
        <f>IF(EU42&lt;&gt;0,"XXX",0)</f>
        <v>0</v>
      </c>
      <c r="FI42" s="89"/>
      <c r="FJ42" s="88"/>
      <c r="FM42" s="467">
        <v>10582</v>
      </c>
      <c r="FN42" s="476">
        <v>0</v>
      </c>
      <c r="FO42" s="151">
        <f>FN42</f>
        <v>0</v>
      </c>
      <c r="FP42" s="93">
        <f>FM42*FO42</f>
        <v>0</v>
      </c>
      <c r="FQ42" s="473" t="str">
        <f t="shared" si="39"/>
        <v>02.3.61.1</v>
      </c>
      <c r="FR42" s="93">
        <f t="shared" si="28"/>
        <v>0</v>
      </c>
      <c r="FS42" s="9"/>
      <c r="FT42" s="83"/>
      <c r="FU42" s="84"/>
      <c r="FV42" s="84"/>
      <c r="FW42" s="85"/>
      <c r="FX42" s="128">
        <f>FO42</f>
        <v>0</v>
      </c>
      <c r="FY42" s="86">
        <f>IF(FO42&lt;&gt;0,"X",0)</f>
        <v>0</v>
      </c>
      <c r="FZ42" s="85">
        <f>IF(FO42&lt;&gt;0,"XXX",0)</f>
        <v>0</v>
      </c>
      <c r="GA42" s="85">
        <f>IF(FO42&lt;&gt;0,"XXX",0)</f>
        <v>0</v>
      </c>
      <c r="GB42" s="85">
        <f>IF(FO42&lt;&gt;0,"XXX",0)</f>
        <v>0</v>
      </c>
      <c r="GC42" s="89"/>
      <c r="GD42" s="88"/>
      <c r="GG42" s="467">
        <v>10582</v>
      </c>
      <c r="GH42" s="476">
        <v>0</v>
      </c>
      <c r="GI42" s="151">
        <f>GH42</f>
        <v>0</v>
      </c>
      <c r="GJ42" s="93">
        <f>GG42*GI42</f>
        <v>0</v>
      </c>
      <c r="GK42" s="473" t="str">
        <f t="shared" si="40"/>
        <v>02.3.61.1</v>
      </c>
      <c r="GL42" s="93">
        <f t="shared" si="29"/>
        <v>0</v>
      </c>
      <c r="GM42" s="9"/>
      <c r="GN42" s="83"/>
      <c r="GO42" s="84"/>
      <c r="GP42" s="84"/>
      <c r="GQ42" s="85"/>
      <c r="GR42" s="128">
        <f>GI42</f>
        <v>0</v>
      </c>
      <c r="GS42" s="86">
        <f>IF(GI42&lt;&gt;0,"X",0)</f>
        <v>0</v>
      </c>
      <c r="GT42" s="85">
        <f>IF(GI42&lt;&gt;0,"XXX",0)</f>
        <v>0</v>
      </c>
      <c r="GU42" s="85">
        <f>IF(GI42&lt;&gt;0,"XXX",0)</f>
        <v>0</v>
      </c>
      <c r="GV42" s="85">
        <f>IF(GI42&lt;&gt;0,"XXX",0)</f>
        <v>0</v>
      </c>
      <c r="GW42" s="89"/>
      <c r="GX42" s="88"/>
      <c r="HA42" s="467">
        <v>10582</v>
      </c>
      <c r="HB42" s="476">
        <v>0</v>
      </c>
      <c r="HC42" s="151">
        <f>HB42</f>
        <v>0</v>
      </c>
      <c r="HD42" s="93">
        <f>HA42*HC42</f>
        <v>0</v>
      </c>
      <c r="HE42" s="473" t="str">
        <f t="shared" si="41"/>
        <v>02.3.61.1</v>
      </c>
      <c r="HF42" s="93">
        <f t="shared" si="30"/>
        <v>0</v>
      </c>
      <c r="HG42" s="9"/>
      <c r="HH42" s="83"/>
      <c r="HI42" s="84"/>
      <c r="HJ42" s="84"/>
      <c r="HK42" s="85"/>
      <c r="HL42" s="128">
        <f>HC42</f>
        <v>0</v>
      </c>
      <c r="HM42" s="86">
        <f>IF(HC42&lt;&gt;0,"X",0)</f>
        <v>0</v>
      </c>
      <c r="HN42" s="85">
        <f>IF(HC42&lt;&gt;0,"XXX",0)</f>
        <v>0</v>
      </c>
      <c r="HO42" s="85">
        <f>IF(HC42&lt;&gt;0,"XXX",0)</f>
        <v>0</v>
      </c>
      <c r="HP42" s="85">
        <f>IF(HC42&lt;&gt;0,"XXX",0)</f>
        <v>0</v>
      </c>
      <c r="HQ42" s="89"/>
      <c r="HR42" s="88"/>
    </row>
    <row r="43" spans="2:226" s="1" customFormat="1" ht="30" hidden="1" customHeight="1" x14ac:dyDescent="0.25">
      <c r="B43" s="102"/>
      <c r="C43" s="254"/>
      <c r="D43" s="209"/>
      <c r="E43" s="209"/>
      <c r="F43" s="209"/>
      <c r="G43" s="104"/>
      <c r="H43" s="98"/>
      <c r="I43" s="99"/>
      <c r="J43" s="175"/>
      <c r="K43" s="103"/>
      <c r="L43" s="2"/>
      <c r="M43" s="151"/>
      <c r="N43" s="93"/>
      <c r="O43" s="9"/>
      <c r="P43" s="83"/>
      <c r="Q43" s="89"/>
      <c r="R43" s="89"/>
      <c r="S43" s="85"/>
      <c r="T43" s="128"/>
      <c r="U43" s="86"/>
      <c r="V43" s="85"/>
      <c r="W43" s="85"/>
      <c r="X43" s="85"/>
      <c r="Y43" s="89"/>
      <c r="Z43" s="88"/>
      <c r="AC43" s="467"/>
      <c r="AD43" s="317"/>
      <c r="AE43" s="151"/>
      <c r="AF43" s="93"/>
      <c r="AG43" s="473">
        <f t="shared" si="31"/>
        <v>0</v>
      </c>
      <c r="AH43" s="93">
        <f t="shared" si="32"/>
        <v>0</v>
      </c>
      <c r="AI43" s="9"/>
      <c r="AJ43" s="83"/>
      <c r="AK43" s="89"/>
      <c r="AL43" s="89"/>
      <c r="AM43" s="85"/>
      <c r="AN43" s="128"/>
      <c r="AO43" s="86"/>
      <c r="AP43" s="85"/>
      <c r="AQ43" s="85"/>
      <c r="AR43" s="85"/>
      <c r="AS43" s="89"/>
      <c r="AT43" s="88"/>
      <c r="AW43" s="467"/>
      <c r="AX43" s="317"/>
      <c r="AY43" s="151"/>
      <c r="AZ43" s="93"/>
      <c r="BA43" s="473">
        <f t="shared" si="33"/>
        <v>0</v>
      </c>
      <c r="BB43" s="93">
        <f t="shared" si="22"/>
        <v>0</v>
      </c>
      <c r="BC43" s="9"/>
      <c r="BD43" s="83"/>
      <c r="BE43" s="89"/>
      <c r="BF43" s="89"/>
      <c r="BG43" s="85"/>
      <c r="BH43" s="128"/>
      <c r="BI43" s="86"/>
      <c r="BJ43" s="85"/>
      <c r="BK43" s="85"/>
      <c r="BL43" s="85"/>
      <c r="BM43" s="89"/>
      <c r="BN43" s="88"/>
      <c r="BQ43" s="467"/>
      <c r="BR43" s="317"/>
      <c r="BS43" s="151"/>
      <c r="BT43" s="93"/>
      <c r="BU43" s="473">
        <f t="shared" si="34"/>
        <v>0</v>
      </c>
      <c r="BV43" s="93">
        <f t="shared" si="23"/>
        <v>0</v>
      </c>
      <c r="BW43" s="9"/>
      <c r="BX43" s="83"/>
      <c r="BY43" s="89"/>
      <c r="BZ43" s="89"/>
      <c r="CA43" s="85"/>
      <c r="CB43" s="128"/>
      <c r="CC43" s="86"/>
      <c r="CD43" s="85"/>
      <c r="CE43" s="85"/>
      <c r="CF43" s="85"/>
      <c r="CG43" s="89"/>
      <c r="CH43" s="88"/>
      <c r="CK43" s="467"/>
      <c r="CL43" s="317"/>
      <c r="CM43" s="151"/>
      <c r="CN43" s="93"/>
      <c r="CO43" s="473">
        <f t="shared" si="35"/>
        <v>0</v>
      </c>
      <c r="CP43" s="93">
        <f t="shared" si="24"/>
        <v>0</v>
      </c>
      <c r="CQ43" s="9"/>
      <c r="CR43" s="83"/>
      <c r="CS43" s="89"/>
      <c r="CT43" s="89"/>
      <c r="CU43" s="85"/>
      <c r="CV43" s="128"/>
      <c r="CW43" s="86"/>
      <c r="CX43" s="85"/>
      <c r="CY43" s="85"/>
      <c r="CZ43" s="85"/>
      <c r="DA43" s="89"/>
      <c r="DB43" s="88"/>
      <c r="DE43" s="467"/>
      <c r="DF43" s="317"/>
      <c r="DG43" s="151"/>
      <c r="DH43" s="93"/>
      <c r="DI43" s="473">
        <f t="shared" si="36"/>
        <v>0</v>
      </c>
      <c r="DJ43" s="93">
        <f t="shared" si="25"/>
        <v>0</v>
      </c>
      <c r="DK43" s="9"/>
      <c r="DL43" s="83"/>
      <c r="DM43" s="89"/>
      <c r="DN43" s="89"/>
      <c r="DO43" s="85"/>
      <c r="DP43" s="128"/>
      <c r="DQ43" s="86"/>
      <c r="DR43" s="85"/>
      <c r="DS43" s="85"/>
      <c r="DT43" s="85"/>
      <c r="DU43" s="89"/>
      <c r="DV43" s="88"/>
      <c r="DY43" s="467"/>
      <c r="DZ43" s="317"/>
      <c r="EA43" s="151"/>
      <c r="EB43" s="93"/>
      <c r="EC43" s="473">
        <f t="shared" si="37"/>
        <v>0</v>
      </c>
      <c r="ED43" s="93">
        <f t="shared" si="26"/>
        <v>0</v>
      </c>
      <c r="EE43" s="9"/>
      <c r="EF43" s="83"/>
      <c r="EG43" s="89"/>
      <c r="EH43" s="89"/>
      <c r="EI43" s="85"/>
      <c r="EJ43" s="128"/>
      <c r="EK43" s="86"/>
      <c r="EL43" s="85"/>
      <c r="EM43" s="85"/>
      <c r="EN43" s="85"/>
      <c r="EO43" s="89"/>
      <c r="EP43" s="88"/>
      <c r="ES43" s="467"/>
      <c r="ET43" s="317"/>
      <c r="EU43" s="151"/>
      <c r="EV43" s="93"/>
      <c r="EW43" s="473">
        <f t="shared" si="38"/>
        <v>0</v>
      </c>
      <c r="EX43" s="93">
        <f t="shared" si="27"/>
        <v>0</v>
      </c>
      <c r="EY43" s="9"/>
      <c r="EZ43" s="83"/>
      <c r="FA43" s="89"/>
      <c r="FB43" s="89"/>
      <c r="FC43" s="85"/>
      <c r="FD43" s="128"/>
      <c r="FE43" s="86"/>
      <c r="FF43" s="85"/>
      <c r="FG43" s="85"/>
      <c r="FH43" s="85"/>
      <c r="FI43" s="89"/>
      <c r="FJ43" s="88"/>
      <c r="FM43" s="467"/>
      <c r="FN43" s="317"/>
      <c r="FO43" s="151"/>
      <c r="FP43" s="93"/>
      <c r="FQ43" s="473">
        <f t="shared" si="39"/>
        <v>0</v>
      </c>
      <c r="FR43" s="93">
        <f t="shared" si="28"/>
        <v>0</v>
      </c>
      <c r="FS43" s="9"/>
      <c r="FT43" s="83"/>
      <c r="FU43" s="89"/>
      <c r="FV43" s="89"/>
      <c r="FW43" s="85"/>
      <c r="FX43" s="128"/>
      <c r="FY43" s="86"/>
      <c r="FZ43" s="85"/>
      <c r="GA43" s="85"/>
      <c r="GB43" s="85"/>
      <c r="GC43" s="89"/>
      <c r="GD43" s="88"/>
      <c r="GG43" s="467"/>
      <c r="GH43" s="317"/>
      <c r="GI43" s="151"/>
      <c r="GJ43" s="93"/>
      <c r="GK43" s="473">
        <f t="shared" si="40"/>
        <v>0</v>
      </c>
      <c r="GL43" s="93">
        <f t="shared" si="29"/>
        <v>0</v>
      </c>
      <c r="GM43" s="9"/>
      <c r="GN43" s="83"/>
      <c r="GO43" s="89"/>
      <c r="GP43" s="89"/>
      <c r="GQ43" s="85"/>
      <c r="GR43" s="128"/>
      <c r="GS43" s="86"/>
      <c r="GT43" s="85"/>
      <c r="GU43" s="85"/>
      <c r="GV43" s="85"/>
      <c r="GW43" s="89"/>
      <c r="GX43" s="88"/>
      <c r="HA43" s="467"/>
      <c r="HB43" s="317"/>
      <c r="HC43" s="151"/>
      <c r="HD43" s="93"/>
      <c r="HE43" s="473">
        <f t="shared" si="41"/>
        <v>0</v>
      </c>
      <c r="HF43" s="93">
        <f t="shared" si="30"/>
        <v>0</v>
      </c>
      <c r="HG43" s="9"/>
      <c r="HH43" s="83"/>
      <c r="HI43" s="89"/>
      <c r="HJ43" s="89"/>
      <c r="HK43" s="85"/>
      <c r="HL43" s="128"/>
      <c r="HM43" s="86"/>
      <c r="HN43" s="85"/>
      <c r="HO43" s="85"/>
      <c r="HP43" s="85"/>
      <c r="HQ43" s="89"/>
      <c r="HR43" s="88"/>
    </row>
    <row r="44" spans="2:226" s="1" customFormat="1" ht="30" customHeight="1" x14ac:dyDescent="0.25">
      <c r="B44" s="102" t="s">
        <v>661</v>
      </c>
      <c r="C44" s="249" t="s">
        <v>52</v>
      </c>
      <c r="D44" s="766" t="s">
        <v>676</v>
      </c>
      <c r="E44" s="766"/>
      <c r="F44" s="766"/>
      <c r="G44" s="767"/>
      <c r="H44" s="758" t="s">
        <v>54</v>
      </c>
      <c r="I44" s="759"/>
      <c r="J44" s="760"/>
      <c r="K44" s="103">
        <v>5256</v>
      </c>
      <c r="L44" s="190">
        <v>0</v>
      </c>
      <c r="M44" s="151">
        <f>L44</f>
        <v>0</v>
      </c>
      <c r="N44" s="93">
        <f>K44*M44</f>
        <v>0</v>
      </c>
      <c r="O44" s="305">
        <f>IF(AND(M44=0,D13&gt;0),1,0)</f>
        <v>0</v>
      </c>
      <c r="P44" s="83"/>
      <c r="Q44" s="84"/>
      <c r="R44" s="84"/>
      <c r="S44" s="85"/>
      <c r="T44" s="128">
        <f>M44</f>
        <v>0</v>
      </c>
      <c r="U44" s="86">
        <f>IF($M44&lt;&gt;0,"X",0)</f>
        <v>0</v>
      </c>
      <c r="V44" s="85">
        <f>IF($M44&lt;&gt;0,"XXX",0)</f>
        <v>0</v>
      </c>
      <c r="W44" s="85">
        <f>IF($M44&lt;&gt;0,"XXX",0)</f>
        <v>0</v>
      </c>
      <c r="X44" s="85">
        <f>IF($M44&lt;&gt;0,"XXX",0)</f>
        <v>0</v>
      </c>
      <c r="Y44" s="89"/>
      <c r="Z44" s="88"/>
      <c r="AC44" s="467">
        <v>5256</v>
      </c>
      <c r="AD44" s="476">
        <v>0</v>
      </c>
      <c r="AE44" s="151">
        <f>AD44</f>
        <v>0</v>
      </c>
      <c r="AF44" s="93">
        <f>AC44*AE44</f>
        <v>0</v>
      </c>
      <c r="AG44" s="473" t="str">
        <f t="shared" si="31"/>
        <v>02.3.68.5</v>
      </c>
      <c r="AH44" s="93">
        <f>IF(AF15=0,0,IF(AI44=1,"šablona je povinná",AF44-N44))</f>
        <v>0</v>
      </c>
      <c r="AI44" s="9">
        <f>IF(AND(AE44=0,$D$13&gt;0),1,0)</f>
        <v>0</v>
      </c>
      <c r="AJ44" s="83"/>
      <c r="AK44" s="84"/>
      <c r="AL44" s="84"/>
      <c r="AM44" s="85"/>
      <c r="AN44" s="128">
        <f>AE44</f>
        <v>0</v>
      </c>
      <c r="AO44" s="86">
        <f>IF(AE44&lt;&gt;0,"X",0)</f>
        <v>0</v>
      </c>
      <c r="AP44" s="85">
        <f>IF(AE44&lt;&gt;0,"XXX",0)</f>
        <v>0</v>
      </c>
      <c r="AQ44" s="85">
        <f>IF(AE44&lt;&gt;0,"XXX",0)</f>
        <v>0</v>
      </c>
      <c r="AR44" s="85">
        <f>IF(AE44&lt;&gt;0,"XXX",0)</f>
        <v>0</v>
      </c>
      <c r="AS44" s="89"/>
      <c r="AT44" s="88"/>
      <c r="AW44" s="467">
        <v>5256</v>
      </c>
      <c r="AX44" s="476">
        <v>0</v>
      </c>
      <c r="AY44" s="151">
        <f>AX44</f>
        <v>0</v>
      </c>
      <c r="AZ44" s="93">
        <f>AW44*AY44</f>
        <v>0</v>
      </c>
      <c r="BA44" s="473" t="str">
        <f t="shared" si="33"/>
        <v>02.3.68.5</v>
      </c>
      <c r="BB44" s="93">
        <f>IF(AZ15=0,0,IF(BC44=1,"šablona je povinná",AZ44-AF44))</f>
        <v>0</v>
      </c>
      <c r="BC44" s="9">
        <f>IF(AND(AY44=0,$D$13&gt;0),1,0)</f>
        <v>0</v>
      </c>
      <c r="BD44" s="83"/>
      <c r="BE44" s="84"/>
      <c r="BF44" s="84"/>
      <c r="BG44" s="85"/>
      <c r="BH44" s="128">
        <f>AY44</f>
        <v>0</v>
      </c>
      <c r="BI44" s="86">
        <f>IF(AY44&lt;&gt;0,"X",0)</f>
        <v>0</v>
      </c>
      <c r="BJ44" s="85">
        <f>IF(AY44&lt;&gt;0,"XXX",0)</f>
        <v>0</v>
      </c>
      <c r="BK44" s="85">
        <f>IF(AY44&lt;&gt;0,"XXX",0)</f>
        <v>0</v>
      </c>
      <c r="BL44" s="85">
        <f>IF(AY44&lt;&gt;0,"XXX",0)</f>
        <v>0</v>
      </c>
      <c r="BM44" s="89"/>
      <c r="BN44" s="88"/>
      <c r="BQ44" s="467">
        <v>5256</v>
      </c>
      <c r="BR44" s="476">
        <v>0</v>
      </c>
      <c r="BS44" s="151">
        <f>BR44</f>
        <v>0</v>
      </c>
      <c r="BT44" s="93">
        <f>BQ44*BS44</f>
        <v>0</v>
      </c>
      <c r="BU44" s="473" t="str">
        <f t="shared" si="34"/>
        <v>02.3.68.5</v>
      </c>
      <c r="BV44" s="93">
        <f>IF(BT15=0,0,IF(BW44=1,"šablona je povinná",BT44-AZ44))</f>
        <v>0</v>
      </c>
      <c r="BW44" s="9">
        <f>IF(AND(BS44=0,$D$13&gt;0),1,0)</f>
        <v>0</v>
      </c>
      <c r="BX44" s="83"/>
      <c r="BY44" s="84"/>
      <c r="BZ44" s="84"/>
      <c r="CA44" s="85"/>
      <c r="CB44" s="128">
        <f>BS44</f>
        <v>0</v>
      </c>
      <c r="CC44" s="86">
        <f>IF(BS44&lt;&gt;0,"X",0)</f>
        <v>0</v>
      </c>
      <c r="CD44" s="85">
        <f>IF(BS44&lt;&gt;0,"XXX",0)</f>
        <v>0</v>
      </c>
      <c r="CE44" s="85">
        <f>IF(BS44&lt;&gt;0,"XXX",0)</f>
        <v>0</v>
      </c>
      <c r="CF44" s="85">
        <f>IF(BS44&lt;&gt;0,"XXX",0)</f>
        <v>0</v>
      </c>
      <c r="CG44" s="89"/>
      <c r="CH44" s="88"/>
      <c r="CK44" s="467">
        <v>5256</v>
      </c>
      <c r="CL44" s="476">
        <v>0</v>
      </c>
      <c r="CM44" s="151">
        <f>CL44</f>
        <v>0</v>
      </c>
      <c r="CN44" s="93">
        <f>CK44*CM44</f>
        <v>0</v>
      </c>
      <c r="CO44" s="473" t="str">
        <f t="shared" si="35"/>
        <v>02.3.68.5</v>
      </c>
      <c r="CP44" s="93">
        <f>IF(CN15=0,0,IF(CQ44=1,"šablona je povinná",CN44-BT44))</f>
        <v>0</v>
      </c>
      <c r="CQ44" s="9">
        <f>IF(AND(CM44=0,$D$13&gt;0),1,0)</f>
        <v>0</v>
      </c>
      <c r="CR44" s="83"/>
      <c r="CS44" s="84"/>
      <c r="CT44" s="84"/>
      <c r="CU44" s="85"/>
      <c r="CV44" s="128">
        <f>CM44</f>
        <v>0</v>
      </c>
      <c r="CW44" s="86">
        <f>IF(CM44&lt;&gt;0,"X",0)</f>
        <v>0</v>
      </c>
      <c r="CX44" s="85">
        <f>IF(CM44&lt;&gt;0,"XXX",0)</f>
        <v>0</v>
      </c>
      <c r="CY44" s="85">
        <f>IF(CM44&lt;&gt;0,"XXX",0)</f>
        <v>0</v>
      </c>
      <c r="CZ44" s="85">
        <f>IF(CM44&lt;&gt;0,"XXX",0)</f>
        <v>0</v>
      </c>
      <c r="DA44" s="89"/>
      <c r="DB44" s="88"/>
      <c r="DE44" s="467">
        <v>5256</v>
      </c>
      <c r="DF44" s="476">
        <v>0</v>
      </c>
      <c r="DG44" s="151">
        <f>DF44</f>
        <v>0</v>
      </c>
      <c r="DH44" s="93">
        <f>DE44*DG44</f>
        <v>0</v>
      </c>
      <c r="DI44" s="473" t="str">
        <f t="shared" si="36"/>
        <v>02.3.68.5</v>
      </c>
      <c r="DJ44" s="93">
        <f>IF(DH15=0,0,IF(DK44=1,"šablona je povinná",DH44-CN44))</f>
        <v>0</v>
      </c>
      <c r="DK44" s="9">
        <f>IF(AND(DG44=0,$D$13&gt;0),1,0)</f>
        <v>0</v>
      </c>
      <c r="DL44" s="83"/>
      <c r="DM44" s="84"/>
      <c r="DN44" s="84"/>
      <c r="DO44" s="85"/>
      <c r="DP44" s="128">
        <f>DG44</f>
        <v>0</v>
      </c>
      <c r="DQ44" s="86">
        <f>IF(DG44&lt;&gt;0,"X",0)</f>
        <v>0</v>
      </c>
      <c r="DR44" s="85">
        <f>IF(DG44&lt;&gt;0,"XXX",0)</f>
        <v>0</v>
      </c>
      <c r="DS44" s="85">
        <f>IF(DG44&lt;&gt;0,"XXX",0)</f>
        <v>0</v>
      </c>
      <c r="DT44" s="85">
        <f>IF(DG44&lt;&gt;0,"XXX",0)</f>
        <v>0</v>
      </c>
      <c r="DU44" s="89"/>
      <c r="DV44" s="88"/>
      <c r="DY44" s="467">
        <v>5256</v>
      </c>
      <c r="DZ44" s="476">
        <v>0</v>
      </c>
      <c r="EA44" s="151">
        <f>DZ44</f>
        <v>0</v>
      </c>
      <c r="EB44" s="93">
        <f>DY44*EA44</f>
        <v>0</v>
      </c>
      <c r="EC44" s="473" t="str">
        <f t="shared" si="37"/>
        <v>02.3.68.5</v>
      </c>
      <c r="ED44" s="93">
        <f>IF(EB15=0,0,IF(EE44=1,"šablona je povinná",EB44-DH44))</f>
        <v>0</v>
      </c>
      <c r="EE44" s="9">
        <f>IF(AND(EA44=0,$D$13&gt;0),1,0)</f>
        <v>0</v>
      </c>
      <c r="EF44" s="83"/>
      <c r="EG44" s="84"/>
      <c r="EH44" s="84"/>
      <c r="EI44" s="85"/>
      <c r="EJ44" s="128">
        <f>EA44</f>
        <v>0</v>
      </c>
      <c r="EK44" s="86">
        <f>IF(EA44&lt;&gt;0,"X",0)</f>
        <v>0</v>
      </c>
      <c r="EL44" s="85">
        <f>IF(EA44&lt;&gt;0,"XXX",0)</f>
        <v>0</v>
      </c>
      <c r="EM44" s="85">
        <f>IF(EA44&lt;&gt;0,"XXX",0)</f>
        <v>0</v>
      </c>
      <c r="EN44" s="85">
        <f>IF(EA44&lt;&gt;0,"XXX",0)</f>
        <v>0</v>
      </c>
      <c r="EO44" s="89"/>
      <c r="EP44" s="88"/>
      <c r="ES44" s="467">
        <v>5256</v>
      </c>
      <c r="ET44" s="476">
        <v>0</v>
      </c>
      <c r="EU44" s="151">
        <f>ET44</f>
        <v>0</v>
      </c>
      <c r="EV44" s="93">
        <f>ES44*EU44</f>
        <v>0</v>
      </c>
      <c r="EW44" s="473" t="str">
        <f t="shared" si="38"/>
        <v>02.3.68.5</v>
      </c>
      <c r="EX44" s="93">
        <f>IF(EV15=0,0,IF(EY44=1,"šablona je povinná",EV44-EB44))</f>
        <v>0</v>
      </c>
      <c r="EY44" s="9">
        <f>IF(AND(EU44=0,$D$13&gt;0),1,0)</f>
        <v>0</v>
      </c>
      <c r="EZ44" s="83"/>
      <c r="FA44" s="84"/>
      <c r="FB44" s="84"/>
      <c r="FC44" s="85"/>
      <c r="FD44" s="128">
        <f>EU44</f>
        <v>0</v>
      </c>
      <c r="FE44" s="86">
        <f>IF(EU44&lt;&gt;0,"X",0)</f>
        <v>0</v>
      </c>
      <c r="FF44" s="85">
        <f>IF(EU44&lt;&gt;0,"XXX",0)</f>
        <v>0</v>
      </c>
      <c r="FG44" s="85">
        <f>IF(EU44&lt;&gt;0,"XXX",0)</f>
        <v>0</v>
      </c>
      <c r="FH44" s="85">
        <f>IF(EU44&lt;&gt;0,"XXX",0)</f>
        <v>0</v>
      </c>
      <c r="FI44" s="89"/>
      <c r="FJ44" s="88"/>
      <c r="FM44" s="467">
        <v>5256</v>
      </c>
      <c r="FN44" s="476">
        <v>0</v>
      </c>
      <c r="FO44" s="151">
        <f>FN44</f>
        <v>0</v>
      </c>
      <c r="FP44" s="93">
        <f>FM44*FO44</f>
        <v>0</v>
      </c>
      <c r="FQ44" s="473" t="str">
        <f t="shared" si="39"/>
        <v>02.3.68.5</v>
      </c>
      <c r="FR44" s="93">
        <f>IF(FP15=0,0,IF(FS44=1,"šablona je povinná",FP44-EV44))</f>
        <v>0</v>
      </c>
      <c r="FS44" s="9">
        <f>IF(AND(FO44=0,$D$13&gt;0),1,0)</f>
        <v>0</v>
      </c>
      <c r="FT44" s="83"/>
      <c r="FU44" s="84"/>
      <c r="FV44" s="84"/>
      <c r="FW44" s="85"/>
      <c r="FX44" s="128">
        <f>FO44</f>
        <v>0</v>
      </c>
      <c r="FY44" s="86">
        <f>IF(FO44&lt;&gt;0,"X",0)</f>
        <v>0</v>
      </c>
      <c r="FZ44" s="85">
        <f>IF(FO44&lt;&gt;0,"XXX",0)</f>
        <v>0</v>
      </c>
      <c r="GA44" s="85">
        <f>IF(FO44&lt;&gt;0,"XXX",0)</f>
        <v>0</v>
      </c>
      <c r="GB44" s="85">
        <f>IF(FO44&lt;&gt;0,"XXX",0)</f>
        <v>0</v>
      </c>
      <c r="GC44" s="89"/>
      <c r="GD44" s="88"/>
      <c r="GG44" s="467">
        <v>5256</v>
      </c>
      <c r="GH44" s="476">
        <v>0</v>
      </c>
      <c r="GI44" s="151">
        <f>GH44</f>
        <v>0</v>
      </c>
      <c r="GJ44" s="93">
        <f>GG44*GI44</f>
        <v>0</v>
      </c>
      <c r="GK44" s="473" t="str">
        <f t="shared" si="40"/>
        <v>02.3.68.5</v>
      </c>
      <c r="GL44" s="93">
        <f>IF(GJ15=0,0,IF(GM44=1,"šablona je povinná",GJ44-FP44))</f>
        <v>0</v>
      </c>
      <c r="GM44" s="9">
        <f>IF(AND(GI44=0,$D$13&gt;0),1,0)</f>
        <v>0</v>
      </c>
      <c r="GN44" s="83"/>
      <c r="GO44" s="84"/>
      <c r="GP44" s="84"/>
      <c r="GQ44" s="85"/>
      <c r="GR44" s="128">
        <f>GI44</f>
        <v>0</v>
      </c>
      <c r="GS44" s="86">
        <f>IF(GI44&lt;&gt;0,"X",0)</f>
        <v>0</v>
      </c>
      <c r="GT44" s="85">
        <f>IF(GI44&lt;&gt;0,"XXX",0)</f>
        <v>0</v>
      </c>
      <c r="GU44" s="85">
        <f>IF(GI44&lt;&gt;0,"XXX",0)</f>
        <v>0</v>
      </c>
      <c r="GV44" s="85">
        <f>IF(GI44&lt;&gt;0,"XXX",0)</f>
        <v>0</v>
      </c>
      <c r="GW44" s="89"/>
      <c r="GX44" s="88"/>
      <c r="HA44" s="467">
        <v>5256</v>
      </c>
      <c r="HB44" s="476">
        <v>0</v>
      </c>
      <c r="HC44" s="151">
        <f>HB44</f>
        <v>0</v>
      </c>
      <c r="HD44" s="93">
        <f>HA44*HC44</f>
        <v>0</v>
      </c>
      <c r="HE44" s="473" t="str">
        <f t="shared" si="41"/>
        <v>02.3.68.5</v>
      </c>
      <c r="HF44" s="93">
        <f>IF(HD15=0,0,IF(HG44=1,"šablona je povinná",HD44-GJ44))</f>
        <v>0</v>
      </c>
      <c r="HG44" s="9">
        <f>IF(AND(HC44=0,$D$13&gt;0),1,0)</f>
        <v>0</v>
      </c>
      <c r="HH44" s="83"/>
      <c r="HI44" s="84"/>
      <c r="HJ44" s="84"/>
      <c r="HK44" s="85"/>
      <c r="HL44" s="128">
        <f>HC44</f>
        <v>0</v>
      </c>
      <c r="HM44" s="86">
        <f>IF(HC44&lt;&gt;0,"X",0)</f>
        <v>0</v>
      </c>
      <c r="HN44" s="85">
        <f>IF(HC44&lt;&gt;0,"XXX",0)</f>
        <v>0</v>
      </c>
      <c r="HO44" s="85">
        <f>IF(HC44&lt;&gt;0,"XXX",0)</f>
        <v>0</v>
      </c>
      <c r="HP44" s="85">
        <f>IF(HC44&lt;&gt;0,"XXX",0)</f>
        <v>0</v>
      </c>
      <c r="HQ44" s="89"/>
      <c r="HR44" s="88"/>
    </row>
    <row r="45" spans="2:226" s="1" customFormat="1" ht="30" hidden="1" customHeight="1" x14ac:dyDescent="0.25">
      <c r="B45" s="102"/>
      <c r="C45" s="254"/>
      <c r="D45" s="211"/>
      <c r="E45" s="211"/>
      <c r="F45" s="211"/>
      <c r="G45" s="104"/>
      <c r="H45" s="98"/>
      <c r="I45" s="99"/>
      <c r="J45" s="175"/>
      <c r="K45" s="103"/>
      <c r="L45" s="2"/>
      <c r="M45" s="151"/>
      <c r="N45" s="93"/>
      <c r="O45" s="9"/>
      <c r="P45" s="83"/>
      <c r="Q45" s="89"/>
      <c r="R45" s="89"/>
      <c r="S45" s="85"/>
      <c r="T45" s="128"/>
      <c r="U45" s="86"/>
      <c r="V45" s="85"/>
      <c r="W45" s="85"/>
      <c r="X45" s="85"/>
      <c r="Y45" s="89"/>
      <c r="Z45" s="88"/>
      <c r="AC45" s="467"/>
      <c r="AD45" s="317"/>
      <c r="AE45" s="151"/>
      <c r="AF45" s="93"/>
      <c r="AG45" s="473">
        <f t="shared" si="31"/>
        <v>0</v>
      </c>
      <c r="AH45" s="93">
        <f t="shared" si="32"/>
        <v>0</v>
      </c>
      <c r="AI45" s="9"/>
      <c r="AJ45" s="83"/>
      <c r="AK45" s="89"/>
      <c r="AL45" s="89"/>
      <c r="AM45" s="85"/>
      <c r="AN45" s="128"/>
      <c r="AO45" s="86"/>
      <c r="AP45" s="85"/>
      <c r="AQ45" s="85"/>
      <c r="AR45" s="85"/>
      <c r="AS45" s="89"/>
      <c r="AT45" s="88"/>
      <c r="AW45" s="467"/>
      <c r="AX45" s="317"/>
      <c r="AY45" s="151"/>
      <c r="AZ45" s="93"/>
      <c r="BA45" s="473">
        <f t="shared" si="33"/>
        <v>0</v>
      </c>
      <c r="BB45" s="93">
        <f>AZ45-AF45</f>
        <v>0</v>
      </c>
      <c r="BC45" s="9"/>
      <c r="BD45" s="83"/>
      <c r="BE45" s="89"/>
      <c r="BF45" s="89"/>
      <c r="BG45" s="85"/>
      <c r="BH45" s="128"/>
      <c r="BI45" s="86"/>
      <c r="BJ45" s="85"/>
      <c r="BK45" s="85"/>
      <c r="BL45" s="85"/>
      <c r="BM45" s="89"/>
      <c r="BN45" s="88"/>
      <c r="BQ45" s="467"/>
      <c r="BR45" s="317"/>
      <c r="BS45" s="151"/>
      <c r="BT45" s="93"/>
      <c r="BU45" s="473">
        <f t="shared" si="34"/>
        <v>0</v>
      </c>
      <c r="BV45" s="93">
        <f>BT45-AZ45</f>
        <v>0</v>
      </c>
      <c r="BW45" s="9"/>
      <c r="BX45" s="83"/>
      <c r="BY45" s="89"/>
      <c r="BZ45" s="89"/>
      <c r="CA45" s="85"/>
      <c r="CB45" s="128"/>
      <c r="CC45" s="86"/>
      <c r="CD45" s="85"/>
      <c r="CE45" s="85"/>
      <c r="CF45" s="85"/>
      <c r="CG45" s="89"/>
      <c r="CH45" s="88"/>
      <c r="CK45" s="467"/>
      <c r="CL45" s="317"/>
      <c r="CM45" s="151"/>
      <c r="CN45" s="93"/>
      <c r="CO45" s="473">
        <f t="shared" si="35"/>
        <v>0</v>
      </c>
      <c r="CP45" s="93">
        <f>CN45-BT45</f>
        <v>0</v>
      </c>
      <c r="CQ45" s="9"/>
      <c r="CR45" s="83"/>
      <c r="CS45" s="89"/>
      <c r="CT45" s="89"/>
      <c r="CU45" s="85"/>
      <c r="CV45" s="128"/>
      <c r="CW45" s="86"/>
      <c r="CX45" s="85"/>
      <c r="CY45" s="85"/>
      <c r="CZ45" s="85"/>
      <c r="DA45" s="89"/>
      <c r="DB45" s="88"/>
      <c r="DE45" s="467"/>
      <c r="DF45" s="317"/>
      <c r="DG45" s="151"/>
      <c r="DH45" s="93"/>
      <c r="DI45" s="473">
        <f t="shared" si="36"/>
        <v>0</v>
      </c>
      <c r="DJ45" s="93">
        <f>DH45-CN45</f>
        <v>0</v>
      </c>
      <c r="DK45" s="9"/>
      <c r="DL45" s="83"/>
      <c r="DM45" s="89"/>
      <c r="DN45" s="89"/>
      <c r="DO45" s="85"/>
      <c r="DP45" s="128"/>
      <c r="DQ45" s="86"/>
      <c r="DR45" s="85"/>
      <c r="DS45" s="85"/>
      <c r="DT45" s="85"/>
      <c r="DU45" s="89"/>
      <c r="DV45" s="88"/>
      <c r="DY45" s="467"/>
      <c r="DZ45" s="317"/>
      <c r="EA45" s="151"/>
      <c r="EB45" s="93"/>
      <c r="EC45" s="473">
        <f t="shared" si="37"/>
        <v>0</v>
      </c>
      <c r="ED45" s="93">
        <f>EB45-DH45</f>
        <v>0</v>
      </c>
      <c r="EE45" s="9"/>
      <c r="EF45" s="83"/>
      <c r="EG45" s="89"/>
      <c r="EH45" s="89"/>
      <c r="EI45" s="85"/>
      <c r="EJ45" s="128"/>
      <c r="EK45" s="86"/>
      <c r="EL45" s="85"/>
      <c r="EM45" s="85"/>
      <c r="EN45" s="85"/>
      <c r="EO45" s="89"/>
      <c r="EP45" s="88"/>
      <c r="ES45" s="467"/>
      <c r="ET45" s="317"/>
      <c r="EU45" s="151"/>
      <c r="EV45" s="93"/>
      <c r="EW45" s="473">
        <f t="shared" si="38"/>
        <v>0</v>
      </c>
      <c r="EX45" s="93">
        <f>EV45-EB45</f>
        <v>0</v>
      </c>
      <c r="EY45" s="9"/>
      <c r="EZ45" s="83"/>
      <c r="FA45" s="89"/>
      <c r="FB45" s="89"/>
      <c r="FC45" s="85"/>
      <c r="FD45" s="128"/>
      <c r="FE45" s="86"/>
      <c r="FF45" s="85"/>
      <c r="FG45" s="85"/>
      <c r="FH45" s="85"/>
      <c r="FI45" s="89"/>
      <c r="FJ45" s="88"/>
      <c r="FM45" s="467"/>
      <c r="FN45" s="317"/>
      <c r="FO45" s="151"/>
      <c r="FP45" s="93"/>
      <c r="FQ45" s="473">
        <f t="shared" si="39"/>
        <v>0</v>
      </c>
      <c r="FR45" s="93">
        <f>FP45-EV45</f>
        <v>0</v>
      </c>
      <c r="FS45" s="9"/>
      <c r="FT45" s="83"/>
      <c r="FU45" s="89"/>
      <c r="FV45" s="89"/>
      <c r="FW45" s="85"/>
      <c r="FX45" s="128"/>
      <c r="FY45" s="86"/>
      <c r="FZ45" s="85"/>
      <c r="GA45" s="85"/>
      <c r="GB45" s="85"/>
      <c r="GC45" s="89"/>
      <c r="GD45" s="88"/>
      <c r="GG45" s="467"/>
      <c r="GH45" s="317"/>
      <c r="GI45" s="151"/>
      <c r="GJ45" s="93"/>
      <c r="GK45" s="473">
        <f t="shared" si="40"/>
        <v>0</v>
      </c>
      <c r="GL45" s="93">
        <f>GJ45-FP45</f>
        <v>0</v>
      </c>
      <c r="GM45" s="9"/>
      <c r="GN45" s="83"/>
      <c r="GO45" s="89"/>
      <c r="GP45" s="89"/>
      <c r="GQ45" s="85"/>
      <c r="GR45" s="128"/>
      <c r="GS45" s="86"/>
      <c r="GT45" s="85"/>
      <c r="GU45" s="85"/>
      <c r="GV45" s="85"/>
      <c r="GW45" s="89"/>
      <c r="GX45" s="88"/>
      <c r="HA45" s="467"/>
      <c r="HB45" s="317"/>
      <c r="HC45" s="151"/>
      <c r="HD45" s="93"/>
      <c r="HE45" s="473">
        <f t="shared" si="41"/>
        <v>0</v>
      </c>
      <c r="HF45" s="93">
        <f>HD45-GJ45</f>
        <v>0</v>
      </c>
      <c r="HG45" s="9"/>
      <c r="HH45" s="83"/>
      <c r="HI45" s="89"/>
      <c r="HJ45" s="89"/>
      <c r="HK45" s="85"/>
      <c r="HL45" s="128"/>
      <c r="HM45" s="86"/>
      <c r="HN45" s="85"/>
      <c r="HO45" s="85"/>
      <c r="HP45" s="85"/>
      <c r="HQ45" s="89"/>
      <c r="HR45" s="88"/>
    </row>
    <row r="46" spans="2:226" s="1" customFormat="1" ht="30" customHeight="1" x14ac:dyDescent="0.25">
      <c r="B46" s="102" t="s">
        <v>662</v>
      </c>
      <c r="C46" s="253">
        <v>2</v>
      </c>
      <c r="D46" s="766" t="s">
        <v>55</v>
      </c>
      <c r="E46" s="766"/>
      <c r="F46" s="766"/>
      <c r="G46" s="767"/>
      <c r="H46" s="758" t="s">
        <v>56</v>
      </c>
      <c r="I46" s="759"/>
      <c r="J46" s="760"/>
      <c r="K46" s="103">
        <v>6279</v>
      </c>
      <c r="L46" s="190">
        <v>0</v>
      </c>
      <c r="M46" s="151">
        <f>L46</f>
        <v>0</v>
      </c>
      <c r="N46" s="93">
        <f>K46*M46</f>
        <v>0</v>
      </c>
      <c r="O46" s="9"/>
      <c r="P46" s="83"/>
      <c r="Q46" s="84"/>
      <c r="R46" s="84"/>
      <c r="S46" s="85"/>
      <c r="T46" s="128">
        <f>M46</f>
        <v>0</v>
      </c>
      <c r="U46" s="86">
        <f>IF($M46&lt;&gt;0,"X",0)</f>
        <v>0</v>
      </c>
      <c r="V46" s="85">
        <f>IF($M46&lt;&gt;0,"XXX",0)</f>
        <v>0</v>
      </c>
      <c r="W46" s="85">
        <f>IF($M46&lt;&gt;0,"XXX",0)</f>
        <v>0</v>
      </c>
      <c r="X46" s="85">
        <f>IF($M46&lt;&gt;0,"XXX",0)</f>
        <v>0</v>
      </c>
      <c r="Y46" s="89"/>
      <c r="Z46" s="88"/>
      <c r="AC46" s="467">
        <v>6279</v>
      </c>
      <c r="AD46" s="476">
        <v>0</v>
      </c>
      <c r="AE46" s="151">
        <f>AD46</f>
        <v>0</v>
      </c>
      <c r="AF46" s="93">
        <f>AC46*AE46</f>
        <v>0</v>
      </c>
      <c r="AG46" s="473" t="str">
        <f t="shared" si="31"/>
        <v>02.3.62.1</v>
      </c>
      <c r="AH46" s="93">
        <f t="shared" si="32"/>
        <v>0</v>
      </c>
      <c r="AI46" s="9"/>
      <c r="AJ46" s="83"/>
      <c r="AK46" s="84"/>
      <c r="AL46" s="84"/>
      <c r="AM46" s="85"/>
      <c r="AN46" s="128">
        <f>AE46</f>
        <v>0</v>
      </c>
      <c r="AO46" s="86">
        <f>IF(AE46&lt;&gt;0,"X",0)</f>
        <v>0</v>
      </c>
      <c r="AP46" s="85">
        <f>IF(AE46&lt;&gt;0,"XXX",0)</f>
        <v>0</v>
      </c>
      <c r="AQ46" s="85">
        <f>IF(AE46&lt;&gt;0,"XXX",0)</f>
        <v>0</v>
      </c>
      <c r="AR46" s="85">
        <f>IF(AE46&lt;&gt;0,"XXX",0)</f>
        <v>0</v>
      </c>
      <c r="AS46" s="89"/>
      <c r="AT46" s="88"/>
      <c r="AW46" s="467">
        <v>6279</v>
      </c>
      <c r="AX46" s="476">
        <v>0</v>
      </c>
      <c r="AY46" s="151">
        <f>AX46</f>
        <v>0</v>
      </c>
      <c r="AZ46" s="93">
        <f>AW46*AY46</f>
        <v>0</v>
      </c>
      <c r="BA46" s="473" t="str">
        <f t="shared" si="33"/>
        <v>02.3.62.1</v>
      </c>
      <c r="BB46" s="93">
        <f>AZ46-AF46</f>
        <v>0</v>
      </c>
      <c r="BC46" s="9"/>
      <c r="BD46" s="83"/>
      <c r="BE46" s="84"/>
      <c r="BF46" s="84"/>
      <c r="BG46" s="85"/>
      <c r="BH46" s="128">
        <f>AY46</f>
        <v>0</v>
      </c>
      <c r="BI46" s="86">
        <f>IF(AY46&lt;&gt;0,"X",0)</f>
        <v>0</v>
      </c>
      <c r="BJ46" s="85">
        <f>IF(AY46&lt;&gt;0,"XXX",0)</f>
        <v>0</v>
      </c>
      <c r="BK46" s="85">
        <f>IF(AY46&lt;&gt;0,"XXX",0)</f>
        <v>0</v>
      </c>
      <c r="BL46" s="85">
        <f>IF(AY46&lt;&gt;0,"XXX",0)</f>
        <v>0</v>
      </c>
      <c r="BM46" s="89"/>
      <c r="BN46" s="88"/>
      <c r="BQ46" s="467">
        <v>6279</v>
      </c>
      <c r="BR46" s="476">
        <v>0</v>
      </c>
      <c r="BS46" s="151">
        <f>BR46</f>
        <v>0</v>
      </c>
      <c r="BT46" s="93">
        <f>BQ46*BS46</f>
        <v>0</v>
      </c>
      <c r="BU46" s="473" t="str">
        <f t="shared" si="34"/>
        <v>02.3.62.1</v>
      </c>
      <c r="BV46" s="93">
        <f>BT46-AZ46</f>
        <v>0</v>
      </c>
      <c r="BW46" s="9"/>
      <c r="BX46" s="83"/>
      <c r="BY46" s="84"/>
      <c r="BZ46" s="84"/>
      <c r="CA46" s="85"/>
      <c r="CB46" s="128">
        <f>BS46</f>
        <v>0</v>
      </c>
      <c r="CC46" s="86">
        <f>IF(BS46&lt;&gt;0,"X",0)</f>
        <v>0</v>
      </c>
      <c r="CD46" s="85">
        <f>IF(BS46&lt;&gt;0,"XXX",0)</f>
        <v>0</v>
      </c>
      <c r="CE46" s="85">
        <f>IF(BS46&lt;&gt;0,"XXX",0)</f>
        <v>0</v>
      </c>
      <c r="CF46" s="85">
        <f>IF(BS46&lt;&gt;0,"XXX",0)</f>
        <v>0</v>
      </c>
      <c r="CG46" s="89"/>
      <c r="CH46" s="88"/>
      <c r="CK46" s="467">
        <v>6279</v>
      </c>
      <c r="CL46" s="476">
        <v>0</v>
      </c>
      <c r="CM46" s="151">
        <f>CL46</f>
        <v>0</v>
      </c>
      <c r="CN46" s="93">
        <f>CK46*CM46</f>
        <v>0</v>
      </c>
      <c r="CO46" s="473" t="str">
        <f t="shared" si="35"/>
        <v>02.3.62.1</v>
      </c>
      <c r="CP46" s="93">
        <f>CN46-BT46</f>
        <v>0</v>
      </c>
      <c r="CQ46" s="9"/>
      <c r="CR46" s="83"/>
      <c r="CS46" s="84"/>
      <c r="CT46" s="84"/>
      <c r="CU46" s="85"/>
      <c r="CV46" s="128">
        <f>CM46</f>
        <v>0</v>
      </c>
      <c r="CW46" s="86">
        <f>IF(CM46&lt;&gt;0,"X",0)</f>
        <v>0</v>
      </c>
      <c r="CX46" s="85">
        <f>IF(CM46&lt;&gt;0,"XXX",0)</f>
        <v>0</v>
      </c>
      <c r="CY46" s="85">
        <f>IF(CM46&lt;&gt;0,"XXX",0)</f>
        <v>0</v>
      </c>
      <c r="CZ46" s="85">
        <f>IF(CM46&lt;&gt;0,"XXX",0)</f>
        <v>0</v>
      </c>
      <c r="DA46" s="89"/>
      <c r="DB46" s="88"/>
      <c r="DE46" s="467">
        <v>6279</v>
      </c>
      <c r="DF46" s="476">
        <v>0</v>
      </c>
      <c r="DG46" s="151">
        <f>DF46</f>
        <v>0</v>
      </c>
      <c r="DH46" s="93">
        <f>DE46*DG46</f>
        <v>0</v>
      </c>
      <c r="DI46" s="473" t="str">
        <f t="shared" si="36"/>
        <v>02.3.62.1</v>
      </c>
      <c r="DJ46" s="93">
        <f>DH46-CN46</f>
        <v>0</v>
      </c>
      <c r="DK46" s="9"/>
      <c r="DL46" s="83"/>
      <c r="DM46" s="84"/>
      <c r="DN46" s="84"/>
      <c r="DO46" s="85"/>
      <c r="DP46" s="128">
        <f>DG46</f>
        <v>0</v>
      </c>
      <c r="DQ46" s="86">
        <f>IF(DG46&lt;&gt;0,"X",0)</f>
        <v>0</v>
      </c>
      <c r="DR46" s="85">
        <f>IF(DG46&lt;&gt;0,"XXX",0)</f>
        <v>0</v>
      </c>
      <c r="DS46" s="85">
        <f>IF(DG46&lt;&gt;0,"XXX",0)</f>
        <v>0</v>
      </c>
      <c r="DT46" s="85">
        <f>IF(DG46&lt;&gt;0,"XXX",0)</f>
        <v>0</v>
      </c>
      <c r="DU46" s="89"/>
      <c r="DV46" s="88"/>
      <c r="DY46" s="467">
        <v>6279</v>
      </c>
      <c r="DZ46" s="476">
        <v>0</v>
      </c>
      <c r="EA46" s="151">
        <f>DZ46</f>
        <v>0</v>
      </c>
      <c r="EB46" s="93">
        <f>DY46*EA46</f>
        <v>0</v>
      </c>
      <c r="EC46" s="473" t="str">
        <f t="shared" si="37"/>
        <v>02.3.62.1</v>
      </c>
      <c r="ED46" s="93">
        <f>EB46-DH46</f>
        <v>0</v>
      </c>
      <c r="EE46" s="9"/>
      <c r="EF46" s="83"/>
      <c r="EG46" s="84"/>
      <c r="EH46" s="84"/>
      <c r="EI46" s="85"/>
      <c r="EJ46" s="128">
        <f>EA46</f>
        <v>0</v>
      </c>
      <c r="EK46" s="86">
        <f>IF(EA46&lt;&gt;0,"X",0)</f>
        <v>0</v>
      </c>
      <c r="EL46" s="85">
        <f>IF(EA46&lt;&gt;0,"XXX",0)</f>
        <v>0</v>
      </c>
      <c r="EM46" s="85">
        <f>IF(EA46&lt;&gt;0,"XXX",0)</f>
        <v>0</v>
      </c>
      <c r="EN46" s="85">
        <f>IF(EA46&lt;&gt;0,"XXX",0)</f>
        <v>0</v>
      </c>
      <c r="EO46" s="89"/>
      <c r="EP46" s="88"/>
      <c r="ES46" s="467">
        <v>6279</v>
      </c>
      <c r="ET46" s="476">
        <v>0</v>
      </c>
      <c r="EU46" s="151">
        <f>ET46</f>
        <v>0</v>
      </c>
      <c r="EV46" s="93">
        <f>ES46*EU46</f>
        <v>0</v>
      </c>
      <c r="EW46" s="473" t="str">
        <f t="shared" si="38"/>
        <v>02.3.62.1</v>
      </c>
      <c r="EX46" s="93">
        <f>EV46-EB46</f>
        <v>0</v>
      </c>
      <c r="EY46" s="9"/>
      <c r="EZ46" s="83"/>
      <c r="FA46" s="84"/>
      <c r="FB46" s="84"/>
      <c r="FC46" s="85"/>
      <c r="FD46" s="128">
        <f>EU46</f>
        <v>0</v>
      </c>
      <c r="FE46" s="86">
        <f>IF(EU46&lt;&gt;0,"X",0)</f>
        <v>0</v>
      </c>
      <c r="FF46" s="85">
        <f>IF(EU46&lt;&gt;0,"XXX",0)</f>
        <v>0</v>
      </c>
      <c r="FG46" s="85">
        <f>IF(EU46&lt;&gt;0,"XXX",0)</f>
        <v>0</v>
      </c>
      <c r="FH46" s="85">
        <f>IF(EU46&lt;&gt;0,"XXX",0)</f>
        <v>0</v>
      </c>
      <c r="FI46" s="89"/>
      <c r="FJ46" s="88"/>
      <c r="FM46" s="467">
        <v>6279</v>
      </c>
      <c r="FN46" s="476">
        <v>0</v>
      </c>
      <c r="FO46" s="151">
        <f>FN46</f>
        <v>0</v>
      </c>
      <c r="FP46" s="93">
        <f>FM46*FO46</f>
        <v>0</v>
      </c>
      <c r="FQ46" s="473" t="str">
        <f t="shared" si="39"/>
        <v>02.3.62.1</v>
      </c>
      <c r="FR46" s="93">
        <f>FP46-EV46</f>
        <v>0</v>
      </c>
      <c r="FS46" s="9"/>
      <c r="FT46" s="83"/>
      <c r="FU46" s="84"/>
      <c r="FV46" s="84"/>
      <c r="FW46" s="85"/>
      <c r="FX46" s="128">
        <f>FO46</f>
        <v>0</v>
      </c>
      <c r="FY46" s="86">
        <f>IF(FO46&lt;&gt;0,"X",0)</f>
        <v>0</v>
      </c>
      <c r="FZ46" s="85">
        <f>IF(FO46&lt;&gt;0,"XXX",0)</f>
        <v>0</v>
      </c>
      <c r="GA46" s="85">
        <f>IF(FO46&lt;&gt;0,"XXX",0)</f>
        <v>0</v>
      </c>
      <c r="GB46" s="85">
        <f>IF(FO46&lt;&gt;0,"XXX",0)</f>
        <v>0</v>
      </c>
      <c r="GC46" s="89"/>
      <c r="GD46" s="88"/>
      <c r="GG46" s="467">
        <v>6279</v>
      </c>
      <c r="GH46" s="476">
        <v>0</v>
      </c>
      <c r="GI46" s="151">
        <f>GH46</f>
        <v>0</v>
      </c>
      <c r="GJ46" s="93">
        <f>GG46*GI46</f>
        <v>0</v>
      </c>
      <c r="GK46" s="473" t="str">
        <f t="shared" si="40"/>
        <v>02.3.62.1</v>
      </c>
      <c r="GL46" s="93">
        <f>GJ46-FP46</f>
        <v>0</v>
      </c>
      <c r="GM46" s="9"/>
      <c r="GN46" s="83"/>
      <c r="GO46" s="84"/>
      <c r="GP46" s="84"/>
      <c r="GQ46" s="85"/>
      <c r="GR46" s="128">
        <f>GI46</f>
        <v>0</v>
      </c>
      <c r="GS46" s="86">
        <f>IF(GI46&lt;&gt;0,"X",0)</f>
        <v>0</v>
      </c>
      <c r="GT46" s="85">
        <f>IF(GI46&lt;&gt;0,"XXX",0)</f>
        <v>0</v>
      </c>
      <c r="GU46" s="85">
        <f>IF(GI46&lt;&gt;0,"XXX",0)</f>
        <v>0</v>
      </c>
      <c r="GV46" s="85">
        <f>IF(GI46&lt;&gt;0,"XXX",0)</f>
        <v>0</v>
      </c>
      <c r="GW46" s="89"/>
      <c r="GX46" s="88"/>
      <c r="HA46" s="467">
        <v>6279</v>
      </c>
      <c r="HB46" s="476">
        <v>0</v>
      </c>
      <c r="HC46" s="151">
        <f>HB46</f>
        <v>0</v>
      </c>
      <c r="HD46" s="93">
        <f>HA46*HC46</f>
        <v>0</v>
      </c>
      <c r="HE46" s="473" t="str">
        <f t="shared" si="41"/>
        <v>02.3.62.1</v>
      </c>
      <c r="HF46" s="93">
        <f>HD46-GJ46</f>
        <v>0</v>
      </c>
      <c r="HG46" s="9"/>
      <c r="HH46" s="83"/>
      <c r="HI46" s="84"/>
      <c r="HJ46" s="84"/>
      <c r="HK46" s="85"/>
      <c r="HL46" s="128">
        <f>HC46</f>
        <v>0</v>
      </c>
      <c r="HM46" s="86">
        <f>IF(HC46&lt;&gt;0,"X",0)</f>
        <v>0</v>
      </c>
      <c r="HN46" s="85">
        <f>IF(HC46&lt;&gt;0,"XXX",0)</f>
        <v>0</v>
      </c>
      <c r="HO46" s="85">
        <f>IF(HC46&lt;&gt;0,"XXX",0)</f>
        <v>0</v>
      </c>
      <c r="HP46" s="85">
        <f>IF(HC46&lt;&gt;0,"XXX",0)</f>
        <v>0</v>
      </c>
      <c r="HQ46" s="89"/>
      <c r="HR46" s="88"/>
    </row>
    <row r="47" spans="2:226" s="1" customFormat="1" ht="30" hidden="1" customHeight="1" x14ac:dyDescent="0.25">
      <c r="B47" s="102"/>
      <c r="C47" s="254"/>
      <c r="D47" s="209"/>
      <c r="E47" s="209"/>
      <c r="F47" s="209"/>
      <c r="G47" s="104"/>
      <c r="H47" s="98"/>
      <c r="I47" s="99"/>
      <c r="J47" s="175"/>
      <c r="K47" s="103"/>
      <c r="L47" s="2"/>
      <c r="M47" s="151"/>
      <c r="N47" s="93"/>
      <c r="O47" s="9"/>
      <c r="P47" s="90"/>
      <c r="Q47" s="89"/>
      <c r="R47" s="89"/>
      <c r="S47" s="85"/>
      <c r="T47" s="129"/>
      <c r="U47" s="86"/>
      <c r="V47" s="85"/>
      <c r="W47" s="85"/>
      <c r="X47" s="85"/>
      <c r="Y47" s="87"/>
      <c r="Z47" s="88"/>
      <c r="AC47" s="467"/>
      <c r="AD47" s="317"/>
      <c r="AE47" s="151"/>
      <c r="AF47" s="93"/>
      <c r="AG47" s="473">
        <f t="shared" si="31"/>
        <v>0</v>
      </c>
      <c r="AH47" s="93">
        <f t="shared" si="32"/>
        <v>0</v>
      </c>
      <c r="AI47" s="9"/>
      <c r="AJ47" s="90"/>
      <c r="AK47" s="89"/>
      <c r="AL47" s="89"/>
      <c r="AM47" s="85"/>
      <c r="AN47" s="129"/>
      <c r="AO47" s="86"/>
      <c r="AP47" s="85"/>
      <c r="AQ47" s="85"/>
      <c r="AR47" s="85"/>
      <c r="AS47" s="87"/>
      <c r="AT47" s="88"/>
      <c r="AW47" s="467"/>
      <c r="AX47" s="317"/>
      <c r="AY47" s="151"/>
      <c r="AZ47" s="93"/>
      <c r="BA47" s="473">
        <f t="shared" si="33"/>
        <v>0</v>
      </c>
      <c r="BB47" s="93">
        <f>AZ47-AF47</f>
        <v>0</v>
      </c>
      <c r="BC47" s="9"/>
      <c r="BD47" s="90"/>
      <c r="BE47" s="89"/>
      <c r="BF47" s="89"/>
      <c r="BG47" s="85"/>
      <c r="BH47" s="129"/>
      <c r="BI47" s="86"/>
      <c r="BJ47" s="85"/>
      <c r="BK47" s="85"/>
      <c r="BL47" s="85"/>
      <c r="BM47" s="87"/>
      <c r="BN47" s="88"/>
      <c r="BQ47" s="467"/>
      <c r="BR47" s="317"/>
      <c r="BS47" s="151"/>
      <c r="BT47" s="93"/>
      <c r="BU47" s="473">
        <f t="shared" si="34"/>
        <v>0</v>
      </c>
      <c r="BV47" s="93">
        <f>BT47-AZ47</f>
        <v>0</v>
      </c>
      <c r="BW47" s="9"/>
      <c r="BX47" s="90"/>
      <c r="BY47" s="89"/>
      <c r="BZ47" s="89"/>
      <c r="CA47" s="85"/>
      <c r="CB47" s="129"/>
      <c r="CC47" s="86"/>
      <c r="CD47" s="85"/>
      <c r="CE47" s="85"/>
      <c r="CF47" s="85"/>
      <c r="CG47" s="87"/>
      <c r="CH47" s="88"/>
      <c r="CK47" s="467"/>
      <c r="CL47" s="317"/>
      <c r="CM47" s="151"/>
      <c r="CN47" s="93"/>
      <c r="CO47" s="473">
        <f t="shared" si="35"/>
        <v>0</v>
      </c>
      <c r="CP47" s="93">
        <f>CN47-BT47</f>
        <v>0</v>
      </c>
      <c r="CQ47" s="9"/>
      <c r="CR47" s="90"/>
      <c r="CS47" s="89"/>
      <c r="CT47" s="89"/>
      <c r="CU47" s="85"/>
      <c r="CV47" s="129"/>
      <c r="CW47" s="86"/>
      <c r="CX47" s="85"/>
      <c r="CY47" s="85"/>
      <c r="CZ47" s="85"/>
      <c r="DA47" s="87"/>
      <c r="DB47" s="88"/>
      <c r="DE47" s="467"/>
      <c r="DF47" s="317"/>
      <c r="DG47" s="151"/>
      <c r="DH47" s="93"/>
      <c r="DI47" s="473">
        <f t="shared" si="36"/>
        <v>0</v>
      </c>
      <c r="DJ47" s="93">
        <f>DH47-CN47</f>
        <v>0</v>
      </c>
      <c r="DK47" s="9"/>
      <c r="DL47" s="90"/>
      <c r="DM47" s="89"/>
      <c r="DN47" s="89"/>
      <c r="DO47" s="85"/>
      <c r="DP47" s="129"/>
      <c r="DQ47" s="86"/>
      <c r="DR47" s="85"/>
      <c r="DS47" s="85"/>
      <c r="DT47" s="85"/>
      <c r="DU47" s="87"/>
      <c r="DV47" s="88"/>
      <c r="DY47" s="467"/>
      <c r="DZ47" s="317"/>
      <c r="EA47" s="151"/>
      <c r="EB47" s="93"/>
      <c r="EC47" s="473">
        <f t="shared" si="37"/>
        <v>0</v>
      </c>
      <c r="ED47" s="93">
        <f>EB47-DH47</f>
        <v>0</v>
      </c>
      <c r="EE47" s="9"/>
      <c r="EF47" s="90"/>
      <c r="EG47" s="89"/>
      <c r="EH47" s="89"/>
      <c r="EI47" s="85"/>
      <c r="EJ47" s="129"/>
      <c r="EK47" s="86"/>
      <c r="EL47" s="85"/>
      <c r="EM47" s="85"/>
      <c r="EN47" s="85"/>
      <c r="EO47" s="87"/>
      <c r="EP47" s="88"/>
      <c r="ES47" s="467"/>
      <c r="ET47" s="317"/>
      <c r="EU47" s="151"/>
      <c r="EV47" s="93"/>
      <c r="EW47" s="473">
        <f t="shared" si="38"/>
        <v>0</v>
      </c>
      <c r="EX47" s="93">
        <f>EV47-EB47</f>
        <v>0</v>
      </c>
      <c r="EY47" s="9"/>
      <c r="EZ47" s="90"/>
      <c r="FA47" s="89"/>
      <c r="FB47" s="89"/>
      <c r="FC47" s="85"/>
      <c r="FD47" s="129"/>
      <c r="FE47" s="86"/>
      <c r="FF47" s="85"/>
      <c r="FG47" s="85"/>
      <c r="FH47" s="85"/>
      <c r="FI47" s="87"/>
      <c r="FJ47" s="88"/>
      <c r="FM47" s="467"/>
      <c r="FN47" s="317"/>
      <c r="FO47" s="151"/>
      <c r="FP47" s="93"/>
      <c r="FQ47" s="473">
        <f t="shared" si="39"/>
        <v>0</v>
      </c>
      <c r="FR47" s="93">
        <f>FP47-EV47</f>
        <v>0</v>
      </c>
      <c r="FS47" s="9"/>
      <c r="FT47" s="90"/>
      <c r="FU47" s="89"/>
      <c r="FV47" s="89"/>
      <c r="FW47" s="85"/>
      <c r="FX47" s="129"/>
      <c r="FY47" s="86"/>
      <c r="FZ47" s="85"/>
      <c r="GA47" s="85"/>
      <c r="GB47" s="85"/>
      <c r="GC47" s="87"/>
      <c r="GD47" s="88"/>
      <c r="GG47" s="467"/>
      <c r="GH47" s="317"/>
      <c r="GI47" s="151"/>
      <c r="GJ47" s="93"/>
      <c r="GK47" s="473">
        <f t="shared" si="40"/>
        <v>0</v>
      </c>
      <c r="GL47" s="93">
        <f>GJ47-FP47</f>
        <v>0</v>
      </c>
      <c r="GM47" s="9"/>
      <c r="GN47" s="90"/>
      <c r="GO47" s="89"/>
      <c r="GP47" s="89"/>
      <c r="GQ47" s="85"/>
      <c r="GR47" s="129"/>
      <c r="GS47" s="86"/>
      <c r="GT47" s="85"/>
      <c r="GU47" s="85"/>
      <c r="GV47" s="85"/>
      <c r="GW47" s="87"/>
      <c r="GX47" s="88"/>
      <c r="HA47" s="467"/>
      <c r="HB47" s="317"/>
      <c r="HC47" s="151"/>
      <c r="HD47" s="93"/>
      <c r="HE47" s="473">
        <f t="shared" si="41"/>
        <v>0</v>
      </c>
      <c r="HF47" s="93">
        <f>HD47-GJ47</f>
        <v>0</v>
      </c>
      <c r="HG47" s="9"/>
      <c r="HH47" s="90"/>
      <c r="HI47" s="89"/>
      <c r="HJ47" s="89"/>
      <c r="HK47" s="85"/>
      <c r="HL47" s="129"/>
      <c r="HM47" s="86"/>
      <c r="HN47" s="85"/>
      <c r="HO47" s="85"/>
      <c r="HP47" s="85"/>
      <c r="HQ47" s="87"/>
      <c r="HR47" s="88"/>
    </row>
    <row r="48" spans="2:226" s="1" customFormat="1" ht="30" customHeight="1" thickBot="1" x14ac:dyDescent="0.3">
      <c r="B48" s="102" t="s">
        <v>663</v>
      </c>
      <c r="C48" s="248">
        <v>3</v>
      </c>
      <c r="D48" s="766" t="s">
        <v>75</v>
      </c>
      <c r="E48" s="766"/>
      <c r="F48" s="766"/>
      <c r="G48" s="767"/>
      <c r="H48" s="758" t="s">
        <v>76</v>
      </c>
      <c r="I48" s="759"/>
      <c r="J48" s="760"/>
      <c r="K48" s="103">
        <v>26868</v>
      </c>
      <c r="L48" s="190">
        <v>0</v>
      </c>
      <c r="M48" s="151">
        <f>L48</f>
        <v>0</v>
      </c>
      <c r="N48" s="93">
        <f>K48*M48</f>
        <v>0</v>
      </c>
      <c r="O48" s="9"/>
      <c r="P48" s="83"/>
      <c r="Q48" s="84"/>
      <c r="R48" s="136">
        <f>M48</f>
        <v>0</v>
      </c>
      <c r="S48" s="85"/>
      <c r="T48" s="128"/>
      <c r="U48" s="86">
        <f>IF($M48&lt;&gt;0,"X",0)</f>
        <v>0</v>
      </c>
      <c r="V48" s="85">
        <f>IF($M48&lt;&gt;0,"XXX",0)</f>
        <v>0</v>
      </c>
      <c r="W48" s="85">
        <f>IF($M48&lt;&gt;0,"XXX",0)</f>
        <v>0</v>
      </c>
      <c r="X48" s="85">
        <f>IF($M48&lt;&gt;0,"XXX",0)</f>
        <v>0</v>
      </c>
      <c r="Y48" s="89"/>
      <c r="Z48" s="88"/>
      <c r="AC48" s="467">
        <v>26868</v>
      </c>
      <c r="AD48" s="478">
        <v>0</v>
      </c>
      <c r="AE48" s="151">
        <f>AD48</f>
        <v>0</v>
      </c>
      <c r="AF48" s="479">
        <f>AC48*AE48</f>
        <v>0</v>
      </c>
      <c r="AG48" s="473" t="str">
        <f t="shared" si="31"/>
        <v>02.3.61.1</v>
      </c>
      <c r="AH48" s="93">
        <f t="shared" si="32"/>
        <v>0</v>
      </c>
      <c r="AI48" s="9"/>
      <c r="AJ48" s="83"/>
      <c r="AK48" s="84"/>
      <c r="AL48" s="136">
        <f>AE48</f>
        <v>0</v>
      </c>
      <c r="AM48" s="85"/>
      <c r="AN48" s="128"/>
      <c r="AO48" s="86">
        <f>IF(AE48&lt;&gt;0,"X",0)</f>
        <v>0</v>
      </c>
      <c r="AP48" s="85">
        <f>IF(AE48&lt;&gt;0,"XXX",0)</f>
        <v>0</v>
      </c>
      <c r="AQ48" s="85">
        <f>IF(AE48&lt;&gt;0,"XXX",0)</f>
        <v>0</v>
      </c>
      <c r="AR48" s="85">
        <f>IF(AE48&lt;&gt;0,"XXX",0)</f>
        <v>0</v>
      </c>
      <c r="AS48" s="89"/>
      <c r="AT48" s="88"/>
      <c r="AW48" s="467">
        <v>26868</v>
      </c>
      <c r="AX48" s="478">
        <v>0</v>
      </c>
      <c r="AY48" s="151">
        <f>AX48</f>
        <v>0</v>
      </c>
      <c r="AZ48" s="479">
        <f>AW48*AY48</f>
        <v>0</v>
      </c>
      <c r="BA48" s="473" t="str">
        <f t="shared" si="33"/>
        <v>02.3.61.1</v>
      </c>
      <c r="BB48" s="93">
        <f>AZ48-AF48</f>
        <v>0</v>
      </c>
      <c r="BC48" s="9"/>
      <c r="BD48" s="83"/>
      <c r="BE48" s="84"/>
      <c r="BF48" s="136">
        <f>AY48</f>
        <v>0</v>
      </c>
      <c r="BG48" s="85"/>
      <c r="BH48" s="128"/>
      <c r="BI48" s="86">
        <f>IF(AY48&lt;&gt;0,"X",0)</f>
        <v>0</v>
      </c>
      <c r="BJ48" s="85">
        <f>IF(AY48&lt;&gt;0,"XXX",0)</f>
        <v>0</v>
      </c>
      <c r="BK48" s="85">
        <f>IF(AY48&lt;&gt;0,"XXX",0)</f>
        <v>0</v>
      </c>
      <c r="BL48" s="85">
        <f>IF(AY48&lt;&gt;0,"XXX",0)</f>
        <v>0</v>
      </c>
      <c r="BM48" s="89"/>
      <c r="BN48" s="88"/>
      <c r="BQ48" s="467">
        <v>26868</v>
      </c>
      <c r="BR48" s="478">
        <v>0</v>
      </c>
      <c r="BS48" s="151">
        <f>BR48</f>
        <v>0</v>
      </c>
      <c r="BT48" s="479">
        <f>BQ48*BS48</f>
        <v>0</v>
      </c>
      <c r="BU48" s="473" t="str">
        <f t="shared" si="34"/>
        <v>02.3.61.1</v>
      </c>
      <c r="BV48" s="93">
        <f>BT48-AZ48</f>
        <v>0</v>
      </c>
      <c r="BW48" s="9"/>
      <c r="BX48" s="83"/>
      <c r="BY48" s="84"/>
      <c r="BZ48" s="136">
        <f>BS48</f>
        <v>0</v>
      </c>
      <c r="CA48" s="85"/>
      <c r="CB48" s="128"/>
      <c r="CC48" s="86">
        <f>IF(BS48&lt;&gt;0,"X",0)</f>
        <v>0</v>
      </c>
      <c r="CD48" s="85">
        <f>IF(BS48&lt;&gt;0,"XXX",0)</f>
        <v>0</v>
      </c>
      <c r="CE48" s="85">
        <f>IF(BS48&lt;&gt;0,"XXX",0)</f>
        <v>0</v>
      </c>
      <c r="CF48" s="85">
        <f>IF(BS48&lt;&gt;0,"XXX",0)</f>
        <v>0</v>
      </c>
      <c r="CG48" s="89"/>
      <c r="CH48" s="88"/>
      <c r="CK48" s="467">
        <v>26868</v>
      </c>
      <c r="CL48" s="478">
        <v>0</v>
      </c>
      <c r="CM48" s="151">
        <f>CL48</f>
        <v>0</v>
      </c>
      <c r="CN48" s="479">
        <f>CK48*CM48</f>
        <v>0</v>
      </c>
      <c r="CO48" s="473" t="str">
        <f t="shared" si="35"/>
        <v>02.3.61.1</v>
      </c>
      <c r="CP48" s="93">
        <f>CN48-BT48</f>
        <v>0</v>
      </c>
      <c r="CQ48" s="9"/>
      <c r="CR48" s="83"/>
      <c r="CS48" s="84"/>
      <c r="CT48" s="136">
        <f>CM48</f>
        <v>0</v>
      </c>
      <c r="CU48" s="85"/>
      <c r="CV48" s="128"/>
      <c r="CW48" s="86">
        <f>IF(CM48&lt;&gt;0,"X",0)</f>
        <v>0</v>
      </c>
      <c r="CX48" s="85">
        <f>IF(CM48&lt;&gt;0,"XXX",0)</f>
        <v>0</v>
      </c>
      <c r="CY48" s="85">
        <f>IF(CM48&lt;&gt;0,"XXX",0)</f>
        <v>0</v>
      </c>
      <c r="CZ48" s="85">
        <f>IF(CM48&lt;&gt;0,"XXX",0)</f>
        <v>0</v>
      </c>
      <c r="DA48" s="89"/>
      <c r="DB48" s="88"/>
      <c r="DE48" s="467">
        <v>26868</v>
      </c>
      <c r="DF48" s="478">
        <v>0</v>
      </c>
      <c r="DG48" s="151">
        <f>DF48</f>
        <v>0</v>
      </c>
      <c r="DH48" s="479">
        <f>DE48*DG48</f>
        <v>0</v>
      </c>
      <c r="DI48" s="473" t="str">
        <f t="shared" si="36"/>
        <v>02.3.61.1</v>
      </c>
      <c r="DJ48" s="93">
        <f>DH48-CN48</f>
        <v>0</v>
      </c>
      <c r="DK48" s="9"/>
      <c r="DL48" s="83"/>
      <c r="DM48" s="84"/>
      <c r="DN48" s="136">
        <f>DG48</f>
        <v>0</v>
      </c>
      <c r="DO48" s="85"/>
      <c r="DP48" s="128"/>
      <c r="DQ48" s="86">
        <f>IF(DG48&lt;&gt;0,"X",0)</f>
        <v>0</v>
      </c>
      <c r="DR48" s="85">
        <f>IF(DG48&lt;&gt;0,"XXX",0)</f>
        <v>0</v>
      </c>
      <c r="DS48" s="85">
        <f>IF(DG48&lt;&gt;0,"XXX",0)</f>
        <v>0</v>
      </c>
      <c r="DT48" s="85">
        <f>IF(DG48&lt;&gt;0,"XXX",0)</f>
        <v>0</v>
      </c>
      <c r="DU48" s="89"/>
      <c r="DV48" s="88"/>
      <c r="DY48" s="467">
        <v>26868</v>
      </c>
      <c r="DZ48" s="478">
        <v>0</v>
      </c>
      <c r="EA48" s="151">
        <f>DZ48</f>
        <v>0</v>
      </c>
      <c r="EB48" s="479">
        <f>DY48*EA48</f>
        <v>0</v>
      </c>
      <c r="EC48" s="473" t="str">
        <f t="shared" si="37"/>
        <v>02.3.61.1</v>
      </c>
      <c r="ED48" s="93">
        <f>EB48-DH48</f>
        <v>0</v>
      </c>
      <c r="EE48" s="9"/>
      <c r="EF48" s="83"/>
      <c r="EG48" s="84"/>
      <c r="EH48" s="136">
        <f>EA48</f>
        <v>0</v>
      </c>
      <c r="EI48" s="85"/>
      <c r="EJ48" s="128"/>
      <c r="EK48" s="86">
        <f>IF(EA48&lt;&gt;0,"X",0)</f>
        <v>0</v>
      </c>
      <c r="EL48" s="85">
        <f>IF(EA48&lt;&gt;0,"XXX",0)</f>
        <v>0</v>
      </c>
      <c r="EM48" s="85">
        <f>IF(EA48&lt;&gt;0,"XXX",0)</f>
        <v>0</v>
      </c>
      <c r="EN48" s="85">
        <f>IF(EA48&lt;&gt;0,"XXX",0)</f>
        <v>0</v>
      </c>
      <c r="EO48" s="89"/>
      <c r="EP48" s="88"/>
      <c r="ES48" s="467">
        <v>26868</v>
      </c>
      <c r="ET48" s="478">
        <v>0</v>
      </c>
      <c r="EU48" s="151">
        <f>ET48</f>
        <v>0</v>
      </c>
      <c r="EV48" s="479">
        <f>ES48*EU48</f>
        <v>0</v>
      </c>
      <c r="EW48" s="473" t="str">
        <f t="shared" si="38"/>
        <v>02.3.61.1</v>
      </c>
      <c r="EX48" s="93">
        <f>EV48-EB48</f>
        <v>0</v>
      </c>
      <c r="EY48" s="9"/>
      <c r="EZ48" s="83"/>
      <c r="FA48" s="84"/>
      <c r="FB48" s="136">
        <f>EU48</f>
        <v>0</v>
      </c>
      <c r="FC48" s="85"/>
      <c r="FD48" s="128"/>
      <c r="FE48" s="86">
        <f>IF(EU48&lt;&gt;0,"X",0)</f>
        <v>0</v>
      </c>
      <c r="FF48" s="85">
        <f>IF(EU48&lt;&gt;0,"XXX",0)</f>
        <v>0</v>
      </c>
      <c r="FG48" s="85">
        <f>IF(EU48&lt;&gt;0,"XXX",0)</f>
        <v>0</v>
      </c>
      <c r="FH48" s="85">
        <f>IF(EU48&lt;&gt;0,"XXX",0)</f>
        <v>0</v>
      </c>
      <c r="FI48" s="89"/>
      <c r="FJ48" s="88"/>
      <c r="FM48" s="467">
        <v>26868</v>
      </c>
      <c r="FN48" s="478">
        <v>0</v>
      </c>
      <c r="FO48" s="151">
        <f>FN48</f>
        <v>0</v>
      </c>
      <c r="FP48" s="479">
        <f>FM48*FO48</f>
        <v>0</v>
      </c>
      <c r="FQ48" s="473" t="str">
        <f t="shared" si="39"/>
        <v>02.3.61.1</v>
      </c>
      <c r="FR48" s="93">
        <f>FP48-EV48</f>
        <v>0</v>
      </c>
      <c r="FS48" s="9"/>
      <c r="FT48" s="83"/>
      <c r="FU48" s="84"/>
      <c r="FV48" s="136">
        <f>FO48</f>
        <v>0</v>
      </c>
      <c r="FW48" s="85"/>
      <c r="FX48" s="128"/>
      <c r="FY48" s="86">
        <f>IF(FO48&lt;&gt;0,"X",0)</f>
        <v>0</v>
      </c>
      <c r="FZ48" s="85">
        <f>IF(FO48&lt;&gt;0,"XXX",0)</f>
        <v>0</v>
      </c>
      <c r="GA48" s="85">
        <f>IF(FO48&lt;&gt;0,"XXX",0)</f>
        <v>0</v>
      </c>
      <c r="GB48" s="85">
        <f>IF(FO48&lt;&gt;0,"XXX",0)</f>
        <v>0</v>
      </c>
      <c r="GC48" s="89"/>
      <c r="GD48" s="88"/>
      <c r="GG48" s="467">
        <v>26868</v>
      </c>
      <c r="GH48" s="478">
        <v>0</v>
      </c>
      <c r="GI48" s="151">
        <f>GH48</f>
        <v>0</v>
      </c>
      <c r="GJ48" s="479">
        <f>GG48*GI48</f>
        <v>0</v>
      </c>
      <c r="GK48" s="473" t="str">
        <f t="shared" si="40"/>
        <v>02.3.61.1</v>
      </c>
      <c r="GL48" s="93">
        <f>GJ48-FP48</f>
        <v>0</v>
      </c>
      <c r="GM48" s="9"/>
      <c r="GN48" s="83"/>
      <c r="GO48" s="84"/>
      <c r="GP48" s="136">
        <f>GI48</f>
        <v>0</v>
      </c>
      <c r="GQ48" s="85"/>
      <c r="GR48" s="128"/>
      <c r="GS48" s="86">
        <f>IF(GI48&lt;&gt;0,"X",0)</f>
        <v>0</v>
      </c>
      <c r="GT48" s="85">
        <f>IF(GI48&lt;&gt;0,"XXX",0)</f>
        <v>0</v>
      </c>
      <c r="GU48" s="85">
        <f>IF(GI48&lt;&gt;0,"XXX",0)</f>
        <v>0</v>
      </c>
      <c r="GV48" s="85">
        <f>IF(GI48&lt;&gt;0,"XXX",0)</f>
        <v>0</v>
      </c>
      <c r="GW48" s="89"/>
      <c r="GX48" s="88"/>
      <c r="HA48" s="467">
        <v>26868</v>
      </c>
      <c r="HB48" s="478">
        <v>0</v>
      </c>
      <c r="HC48" s="151">
        <f>HB48</f>
        <v>0</v>
      </c>
      <c r="HD48" s="479">
        <f>HA48*HC48</f>
        <v>0</v>
      </c>
      <c r="HE48" s="473" t="str">
        <f t="shared" si="41"/>
        <v>02.3.61.1</v>
      </c>
      <c r="HF48" s="93">
        <f>HD48-GJ48</f>
        <v>0</v>
      </c>
      <c r="HG48" s="9"/>
      <c r="HH48" s="83"/>
      <c r="HI48" s="84"/>
      <c r="HJ48" s="136">
        <f>HC48</f>
        <v>0</v>
      </c>
      <c r="HK48" s="85"/>
      <c r="HL48" s="128"/>
      <c r="HM48" s="86">
        <f>IF(HC48&lt;&gt;0,"X",0)</f>
        <v>0</v>
      </c>
      <c r="HN48" s="85">
        <f>IF(HC48&lt;&gt;0,"XXX",0)</f>
        <v>0</v>
      </c>
      <c r="HO48" s="85">
        <f>IF(HC48&lt;&gt;0,"XXX",0)</f>
        <v>0</v>
      </c>
      <c r="HP48" s="85">
        <f>IF(HC48&lt;&gt;0,"XXX",0)</f>
        <v>0</v>
      </c>
      <c r="HQ48" s="89"/>
      <c r="HR48" s="88"/>
    </row>
    <row r="49" spans="2:226" s="1" customFormat="1" ht="30" hidden="1" customHeight="1" x14ac:dyDescent="0.25">
      <c r="B49" s="102"/>
      <c r="C49" s="209"/>
      <c r="D49" s="209"/>
      <c r="E49" s="209"/>
      <c r="F49" s="209"/>
      <c r="G49" s="104"/>
      <c r="H49" s="98"/>
      <c r="I49" s="99"/>
      <c r="J49" s="175"/>
      <c r="K49" s="103"/>
      <c r="L49" s="2"/>
      <c r="M49" s="151"/>
      <c r="N49" s="93"/>
      <c r="O49" s="9"/>
      <c r="P49" s="90"/>
      <c r="Q49" s="89"/>
      <c r="R49" s="89"/>
      <c r="S49" s="85"/>
      <c r="T49" s="129"/>
      <c r="U49" s="86"/>
      <c r="V49" s="85"/>
      <c r="W49" s="85"/>
      <c r="X49" s="85"/>
      <c r="Y49" s="87"/>
      <c r="Z49" s="88"/>
      <c r="AC49" s="463"/>
      <c r="AD49" s="323"/>
      <c r="AE49" s="464"/>
      <c r="AF49" s="474"/>
      <c r="AG49" s="468"/>
      <c r="AH49" s="480"/>
      <c r="AI49" s="9"/>
      <c r="AJ49" s="90"/>
      <c r="AK49" s="89"/>
      <c r="AL49" s="89"/>
      <c r="AM49" s="85"/>
      <c r="AN49" s="129"/>
      <c r="AO49" s="86"/>
      <c r="AP49" s="85"/>
      <c r="AQ49" s="85"/>
      <c r="AR49" s="85"/>
      <c r="AS49" s="87"/>
      <c r="AT49" s="88"/>
      <c r="AW49" s="463"/>
      <c r="AX49" s="323"/>
      <c r="AY49" s="464"/>
      <c r="AZ49" s="474"/>
      <c r="BA49" s="468"/>
      <c r="BB49" s="480"/>
      <c r="BC49" s="9"/>
      <c r="BD49" s="90"/>
      <c r="BE49" s="89"/>
      <c r="BF49" s="89"/>
      <c r="BG49" s="85"/>
      <c r="BH49" s="129"/>
      <c r="BI49" s="86"/>
      <c r="BJ49" s="85"/>
      <c r="BK49" s="85"/>
      <c r="BL49" s="85"/>
      <c r="BM49" s="87"/>
      <c r="BN49" s="88"/>
      <c r="BQ49" s="463"/>
      <c r="BR49" s="323"/>
      <c r="BS49" s="464"/>
      <c r="BT49" s="474"/>
      <c r="BU49" s="468"/>
      <c r="BV49" s="480"/>
      <c r="BW49" s="9"/>
      <c r="BX49" s="90"/>
      <c r="BY49" s="89"/>
      <c r="BZ49" s="89"/>
      <c r="CA49" s="85"/>
      <c r="CB49" s="129"/>
      <c r="CC49" s="86"/>
      <c r="CD49" s="85"/>
      <c r="CE49" s="85"/>
      <c r="CF49" s="85"/>
      <c r="CG49" s="87"/>
      <c r="CH49" s="88"/>
      <c r="CK49" s="463"/>
      <c r="CL49" s="323"/>
      <c r="CM49" s="464"/>
      <c r="CN49" s="474"/>
      <c r="CO49" s="468"/>
      <c r="CP49" s="480"/>
      <c r="CQ49" s="9"/>
      <c r="CR49" s="90"/>
      <c r="CS49" s="89"/>
      <c r="CT49" s="89"/>
      <c r="CU49" s="85"/>
      <c r="CV49" s="129"/>
      <c r="CW49" s="86"/>
      <c r="CX49" s="85"/>
      <c r="CY49" s="85"/>
      <c r="CZ49" s="85"/>
      <c r="DA49" s="87"/>
      <c r="DB49" s="88"/>
      <c r="DE49" s="463"/>
      <c r="DF49" s="323"/>
      <c r="DG49" s="464"/>
      <c r="DH49" s="474"/>
      <c r="DI49" s="468"/>
      <c r="DJ49" s="480"/>
      <c r="DK49" s="9"/>
      <c r="DL49" s="90"/>
      <c r="DM49" s="89"/>
      <c r="DN49" s="89"/>
      <c r="DO49" s="85"/>
      <c r="DP49" s="129"/>
      <c r="DQ49" s="86"/>
      <c r="DR49" s="85"/>
      <c r="DS49" s="85"/>
      <c r="DT49" s="85"/>
      <c r="DU49" s="87"/>
      <c r="DV49" s="88"/>
      <c r="DY49" s="463"/>
      <c r="DZ49" s="323"/>
      <c r="EA49" s="464"/>
      <c r="EB49" s="474"/>
      <c r="EC49" s="468"/>
      <c r="ED49" s="480"/>
      <c r="EE49" s="9"/>
      <c r="EF49" s="90"/>
      <c r="EG49" s="89"/>
      <c r="EH49" s="89"/>
      <c r="EI49" s="85"/>
      <c r="EJ49" s="129"/>
      <c r="EK49" s="86"/>
      <c r="EL49" s="85"/>
      <c r="EM49" s="85"/>
      <c r="EN49" s="85"/>
      <c r="EO49" s="87"/>
      <c r="EP49" s="88"/>
      <c r="ES49" s="463"/>
      <c r="ET49" s="323"/>
      <c r="EU49" s="464"/>
      <c r="EV49" s="474"/>
      <c r="EW49" s="468"/>
      <c r="EX49" s="480"/>
      <c r="EY49" s="9"/>
      <c r="EZ49" s="90"/>
      <c r="FA49" s="89"/>
      <c r="FB49" s="89"/>
      <c r="FC49" s="85"/>
      <c r="FD49" s="129"/>
      <c r="FE49" s="86"/>
      <c r="FF49" s="85"/>
      <c r="FG49" s="85"/>
      <c r="FH49" s="85"/>
      <c r="FI49" s="87"/>
      <c r="FJ49" s="88"/>
      <c r="FM49" s="463"/>
      <c r="FN49" s="323"/>
      <c r="FO49" s="464"/>
      <c r="FP49" s="474"/>
      <c r="FQ49" s="468"/>
      <c r="FR49" s="480"/>
      <c r="FS49" s="9"/>
      <c r="FT49" s="90"/>
      <c r="FU49" s="89"/>
      <c r="FV49" s="89"/>
      <c r="FW49" s="85"/>
      <c r="FX49" s="129"/>
      <c r="FY49" s="86"/>
      <c r="FZ49" s="85"/>
      <c r="GA49" s="85"/>
      <c r="GB49" s="85"/>
      <c r="GC49" s="87"/>
      <c r="GD49" s="88"/>
      <c r="GG49" s="463"/>
      <c r="GH49" s="323"/>
      <c r="GI49" s="464"/>
      <c r="GJ49" s="474"/>
      <c r="GK49" s="468"/>
      <c r="GL49" s="480"/>
      <c r="GM49" s="9"/>
      <c r="GN49" s="90"/>
      <c r="GO49" s="89"/>
      <c r="GP49" s="89"/>
      <c r="GQ49" s="85"/>
      <c r="GR49" s="129"/>
      <c r="GS49" s="86"/>
      <c r="GT49" s="85"/>
      <c r="GU49" s="85"/>
      <c r="GV49" s="85"/>
      <c r="GW49" s="87"/>
      <c r="GX49" s="88"/>
      <c r="HA49" s="463"/>
      <c r="HB49" s="323"/>
      <c r="HC49" s="464"/>
      <c r="HD49" s="474"/>
      <c r="HE49" s="468"/>
      <c r="HF49" s="480"/>
      <c r="HG49" s="9"/>
      <c r="HH49" s="90"/>
      <c r="HI49" s="89"/>
      <c r="HJ49" s="89"/>
      <c r="HK49" s="85"/>
      <c r="HL49" s="129"/>
      <c r="HM49" s="86"/>
      <c r="HN49" s="85"/>
      <c r="HO49" s="85"/>
      <c r="HP49" s="85"/>
      <c r="HQ49" s="87"/>
      <c r="HR49" s="88"/>
    </row>
    <row r="50" spans="2:226" s="1" customFormat="1" ht="18" customHeight="1" thickBot="1" x14ac:dyDescent="0.3">
      <c r="B50" s="111" t="s">
        <v>45</v>
      </c>
      <c r="C50" s="112"/>
      <c r="D50" s="112"/>
      <c r="E50" s="112"/>
      <c r="F50" s="112"/>
      <c r="G50" s="112"/>
      <c r="H50" s="725" t="str">
        <f>IF($N$15&gt;$F$13,"hodnota není v limitu"," možno ještě rozdělit")</f>
        <v xml:space="preserve"> možno ještě rozdělit</v>
      </c>
      <c r="I50" s="725"/>
      <c r="J50" s="725"/>
      <c r="K50" s="210">
        <f>IF($N$15&gt;$F$13," ",M50 )</f>
        <v>0</v>
      </c>
      <c r="L50" s="210"/>
      <c r="M50" s="113">
        <f>F13-N50</f>
        <v>0</v>
      </c>
      <c r="N50" s="49">
        <f>SUM(N16:N49)</f>
        <v>0</v>
      </c>
      <c r="P50" s="114">
        <v>54000</v>
      </c>
      <c r="Q50" s="115">
        <v>50501</v>
      </c>
      <c r="R50" s="115">
        <v>52602</v>
      </c>
      <c r="S50" s="115">
        <v>52106</v>
      </c>
      <c r="T50" s="117">
        <v>51212</v>
      </c>
      <c r="U50" s="116">
        <v>51010</v>
      </c>
      <c r="V50" s="115">
        <v>51610</v>
      </c>
      <c r="W50" s="115">
        <v>51710</v>
      </c>
      <c r="X50" s="115">
        <v>51510</v>
      </c>
      <c r="Y50" s="117">
        <v>52510</v>
      </c>
      <c r="Z50" s="118">
        <v>60000</v>
      </c>
      <c r="AC50" s="788">
        <f>IF(AF15&gt;$N$15," ",AE50 )</f>
        <v>0</v>
      </c>
      <c r="AD50" s="789"/>
      <c r="AE50" s="483">
        <f>$N$50-AF50</f>
        <v>0</v>
      </c>
      <c r="AF50" s="465">
        <f>SUM(AF16:AF49)</f>
        <v>0</v>
      </c>
      <c r="AG50" s="427"/>
      <c r="AH50" s="481"/>
      <c r="AJ50" s="114">
        <v>54000</v>
      </c>
      <c r="AK50" s="115">
        <v>50501</v>
      </c>
      <c r="AL50" s="115">
        <v>52602</v>
      </c>
      <c r="AM50" s="115">
        <v>52106</v>
      </c>
      <c r="AN50" s="117">
        <v>51212</v>
      </c>
      <c r="AO50" s="116">
        <v>51010</v>
      </c>
      <c r="AP50" s="115">
        <v>51610</v>
      </c>
      <c r="AQ50" s="115">
        <v>51710</v>
      </c>
      <c r="AR50" s="115">
        <v>51510</v>
      </c>
      <c r="AS50" s="117">
        <v>52510</v>
      </c>
      <c r="AT50" s="118">
        <v>60000</v>
      </c>
      <c r="AW50" s="788">
        <f>IF(AZ15&gt;$N$15," ",AY50 )</f>
        <v>0</v>
      </c>
      <c r="AX50" s="789"/>
      <c r="AY50" s="483">
        <f>$N$50-AZ50</f>
        <v>0</v>
      </c>
      <c r="AZ50" s="465">
        <f>SUM(AZ16:AZ49)</f>
        <v>0</v>
      </c>
      <c r="BA50" s="427"/>
      <c r="BB50" s="481"/>
      <c r="BD50" s="114">
        <v>54000</v>
      </c>
      <c r="BE50" s="115">
        <v>50501</v>
      </c>
      <c r="BF50" s="115">
        <v>52602</v>
      </c>
      <c r="BG50" s="115">
        <v>52106</v>
      </c>
      <c r="BH50" s="117">
        <v>51212</v>
      </c>
      <c r="BI50" s="116">
        <v>51010</v>
      </c>
      <c r="BJ50" s="115">
        <v>51610</v>
      </c>
      <c r="BK50" s="115">
        <v>51710</v>
      </c>
      <c r="BL50" s="115">
        <v>51510</v>
      </c>
      <c r="BM50" s="117">
        <v>52510</v>
      </c>
      <c r="BN50" s="118">
        <v>60000</v>
      </c>
      <c r="BQ50" s="788">
        <f>IF(BT15&gt;$N$15," ",BS50 )</f>
        <v>0</v>
      </c>
      <c r="BR50" s="789"/>
      <c r="BS50" s="483">
        <f>$N$50-BT50</f>
        <v>0</v>
      </c>
      <c r="BT50" s="465">
        <f>SUM(BT16:BT49)</f>
        <v>0</v>
      </c>
      <c r="BU50" s="427"/>
      <c r="BV50" s="481"/>
      <c r="BX50" s="114">
        <v>54000</v>
      </c>
      <c r="BY50" s="115">
        <v>50501</v>
      </c>
      <c r="BZ50" s="115">
        <v>52602</v>
      </c>
      <c r="CA50" s="115">
        <v>52106</v>
      </c>
      <c r="CB50" s="117">
        <v>51212</v>
      </c>
      <c r="CC50" s="116">
        <v>51010</v>
      </c>
      <c r="CD50" s="115">
        <v>51610</v>
      </c>
      <c r="CE50" s="115">
        <v>51710</v>
      </c>
      <c r="CF50" s="115">
        <v>51510</v>
      </c>
      <c r="CG50" s="117">
        <v>52510</v>
      </c>
      <c r="CH50" s="118">
        <v>60000</v>
      </c>
      <c r="CK50" s="788">
        <f>IF(CN15&gt;$N$15," ",CM50 )</f>
        <v>0</v>
      </c>
      <c r="CL50" s="789"/>
      <c r="CM50" s="483">
        <f>$N$50-CN50</f>
        <v>0</v>
      </c>
      <c r="CN50" s="465">
        <f>SUM(CN16:CN49)</f>
        <v>0</v>
      </c>
      <c r="CO50" s="427"/>
      <c r="CP50" s="481"/>
      <c r="CR50" s="114">
        <v>54000</v>
      </c>
      <c r="CS50" s="115">
        <v>50501</v>
      </c>
      <c r="CT50" s="115">
        <v>52602</v>
      </c>
      <c r="CU50" s="115">
        <v>52106</v>
      </c>
      <c r="CV50" s="117">
        <v>51212</v>
      </c>
      <c r="CW50" s="116">
        <v>51010</v>
      </c>
      <c r="CX50" s="115">
        <v>51610</v>
      </c>
      <c r="CY50" s="115">
        <v>51710</v>
      </c>
      <c r="CZ50" s="115">
        <v>51510</v>
      </c>
      <c r="DA50" s="117">
        <v>52510</v>
      </c>
      <c r="DB50" s="118">
        <v>60000</v>
      </c>
      <c r="DE50" s="788">
        <f>IF(DH15&gt;$N$15," ",DG50 )</f>
        <v>0</v>
      </c>
      <c r="DF50" s="789"/>
      <c r="DG50" s="483">
        <f>$N$50-DH50</f>
        <v>0</v>
      </c>
      <c r="DH50" s="465">
        <f>SUM(DH16:DH49)</f>
        <v>0</v>
      </c>
      <c r="DI50" s="427"/>
      <c r="DJ50" s="481"/>
      <c r="DL50" s="114">
        <v>54000</v>
      </c>
      <c r="DM50" s="115">
        <v>50501</v>
      </c>
      <c r="DN50" s="115">
        <v>52602</v>
      </c>
      <c r="DO50" s="115">
        <v>52106</v>
      </c>
      <c r="DP50" s="117">
        <v>51212</v>
      </c>
      <c r="DQ50" s="116">
        <v>51010</v>
      </c>
      <c r="DR50" s="115">
        <v>51610</v>
      </c>
      <c r="DS50" s="115">
        <v>51710</v>
      </c>
      <c r="DT50" s="115">
        <v>51510</v>
      </c>
      <c r="DU50" s="117">
        <v>52510</v>
      </c>
      <c r="DV50" s="118">
        <v>60000</v>
      </c>
      <c r="DY50" s="788">
        <f>IF(EB15&gt;$N$15," ",EA50 )</f>
        <v>0</v>
      </c>
      <c r="DZ50" s="789"/>
      <c r="EA50" s="483">
        <f>$N$50-EB50</f>
        <v>0</v>
      </c>
      <c r="EB50" s="465">
        <f>SUM(EB16:EB49)</f>
        <v>0</v>
      </c>
      <c r="EC50" s="427"/>
      <c r="ED50" s="481"/>
      <c r="EF50" s="114">
        <v>54000</v>
      </c>
      <c r="EG50" s="115">
        <v>50501</v>
      </c>
      <c r="EH50" s="115">
        <v>52602</v>
      </c>
      <c r="EI50" s="115">
        <v>52106</v>
      </c>
      <c r="EJ50" s="117">
        <v>51212</v>
      </c>
      <c r="EK50" s="116">
        <v>51010</v>
      </c>
      <c r="EL50" s="115">
        <v>51610</v>
      </c>
      <c r="EM50" s="115">
        <v>51710</v>
      </c>
      <c r="EN50" s="115">
        <v>51510</v>
      </c>
      <c r="EO50" s="117">
        <v>52510</v>
      </c>
      <c r="EP50" s="118">
        <v>60000</v>
      </c>
      <c r="ES50" s="788">
        <f>IF(EV15&gt;$N$15," ",EU50 )</f>
        <v>0</v>
      </c>
      <c r="ET50" s="789"/>
      <c r="EU50" s="483">
        <f>$N$50-EV50</f>
        <v>0</v>
      </c>
      <c r="EV50" s="465">
        <f>SUM(EV16:EV49)</f>
        <v>0</v>
      </c>
      <c r="EW50" s="427"/>
      <c r="EX50" s="481"/>
      <c r="EZ50" s="114">
        <v>54000</v>
      </c>
      <c r="FA50" s="115">
        <v>50501</v>
      </c>
      <c r="FB50" s="115">
        <v>52602</v>
      </c>
      <c r="FC50" s="115">
        <v>52106</v>
      </c>
      <c r="FD50" s="117">
        <v>51212</v>
      </c>
      <c r="FE50" s="116">
        <v>51010</v>
      </c>
      <c r="FF50" s="115">
        <v>51610</v>
      </c>
      <c r="FG50" s="115">
        <v>51710</v>
      </c>
      <c r="FH50" s="115">
        <v>51510</v>
      </c>
      <c r="FI50" s="117">
        <v>52510</v>
      </c>
      <c r="FJ50" s="118">
        <v>60000</v>
      </c>
      <c r="FM50" s="788">
        <f>IF(FP15&gt;$N$15," ",FO50 )</f>
        <v>0</v>
      </c>
      <c r="FN50" s="789"/>
      <c r="FO50" s="483">
        <f>$N$50-FP50</f>
        <v>0</v>
      </c>
      <c r="FP50" s="465">
        <f>SUM(FP16:FP49)</f>
        <v>0</v>
      </c>
      <c r="FQ50" s="427"/>
      <c r="FR50" s="481"/>
      <c r="FT50" s="114">
        <v>54000</v>
      </c>
      <c r="FU50" s="115">
        <v>50501</v>
      </c>
      <c r="FV50" s="115">
        <v>52602</v>
      </c>
      <c r="FW50" s="115">
        <v>52106</v>
      </c>
      <c r="FX50" s="117">
        <v>51212</v>
      </c>
      <c r="FY50" s="116">
        <v>51010</v>
      </c>
      <c r="FZ50" s="115">
        <v>51610</v>
      </c>
      <c r="GA50" s="115">
        <v>51710</v>
      </c>
      <c r="GB50" s="115">
        <v>51510</v>
      </c>
      <c r="GC50" s="117">
        <v>52510</v>
      </c>
      <c r="GD50" s="118">
        <v>60000</v>
      </c>
      <c r="GG50" s="788">
        <f>IF(GJ15&gt;$N$15," ",GI50 )</f>
        <v>0</v>
      </c>
      <c r="GH50" s="789"/>
      <c r="GI50" s="483">
        <f>$N$50-GJ50</f>
        <v>0</v>
      </c>
      <c r="GJ50" s="465">
        <f>SUM(GJ16:GJ49)</f>
        <v>0</v>
      </c>
      <c r="GK50" s="427"/>
      <c r="GL50" s="481"/>
      <c r="GN50" s="114">
        <v>54000</v>
      </c>
      <c r="GO50" s="115">
        <v>50501</v>
      </c>
      <c r="GP50" s="115">
        <v>52602</v>
      </c>
      <c r="GQ50" s="115">
        <v>52106</v>
      </c>
      <c r="GR50" s="117">
        <v>51212</v>
      </c>
      <c r="GS50" s="116">
        <v>51010</v>
      </c>
      <c r="GT50" s="115">
        <v>51610</v>
      </c>
      <c r="GU50" s="115">
        <v>51710</v>
      </c>
      <c r="GV50" s="115">
        <v>51510</v>
      </c>
      <c r="GW50" s="117">
        <v>52510</v>
      </c>
      <c r="GX50" s="118">
        <v>60000</v>
      </c>
      <c r="HA50" s="788">
        <f>IF(HD15&gt;$N$15," ",HC50 )</f>
        <v>0</v>
      </c>
      <c r="HB50" s="789"/>
      <c r="HC50" s="483">
        <f>$N$50-HD50</f>
        <v>0</v>
      </c>
      <c r="HD50" s="465">
        <f>SUM(HD16:HD49)</f>
        <v>0</v>
      </c>
      <c r="HE50" s="427"/>
      <c r="HF50" s="481"/>
      <c r="HH50" s="114">
        <v>54000</v>
      </c>
      <c r="HI50" s="115">
        <v>50501</v>
      </c>
      <c r="HJ50" s="115">
        <v>52602</v>
      </c>
      <c r="HK50" s="115">
        <v>52106</v>
      </c>
      <c r="HL50" s="117">
        <v>51212</v>
      </c>
      <c r="HM50" s="116">
        <v>51010</v>
      </c>
      <c r="HN50" s="115">
        <v>51610</v>
      </c>
      <c r="HO50" s="115">
        <v>51710</v>
      </c>
      <c r="HP50" s="115">
        <v>51510</v>
      </c>
      <c r="HQ50" s="117">
        <v>52510</v>
      </c>
      <c r="HR50" s="118">
        <v>60000</v>
      </c>
    </row>
    <row r="51" spans="2:226" s="1" customFormat="1" ht="32.25" customHeight="1" thickBot="1" x14ac:dyDescent="0.3">
      <c r="B51" s="302"/>
      <c r="C51" s="303"/>
      <c r="D51" s="303"/>
      <c r="E51" s="303"/>
      <c r="F51" s="303"/>
      <c r="G51" s="303"/>
      <c r="H51" s="303"/>
      <c r="I51" s="303"/>
      <c r="J51" s="303"/>
      <c r="K51" s="303"/>
      <c r="L51" s="303"/>
      <c r="M51" s="303"/>
      <c r="N51" s="304" t="str">
        <f>IF(N32+N34+N36+N38&gt;F13/2,"šablona na využití ICT překračuje polovinu maximální dotace","")</f>
        <v/>
      </c>
      <c r="O51" s="9"/>
      <c r="P51" s="156">
        <f>SUM(P16:P49)</f>
        <v>0</v>
      </c>
      <c r="Q51" s="263">
        <f>ROUND(SUM(Q16:Q49),3)</f>
        <v>0</v>
      </c>
      <c r="R51" s="156">
        <f>SUM(R16:R49)</f>
        <v>0</v>
      </c>
      <c r="S51" s="156">
        <f>SUM(S16:S49)</f>
        <v>0</v>
      </c>
      <c r="T51" s="156">
        <f>SUM(T16:T49)</f>
        <v>0</v>
      </c>
      <c r="U51" s="157">
        <f>N52</f>
        <v>0</v>
      </c>
      <c r="V51" s="158">
        <f>IF(U51&gt;0,"XXX",0)</f>
        <v>0</v>
      </c>
      <c r="W51" s="158">
        <f>V51</f>
        <v>0</v>
      </c>
      <c r="X51" s="159">
        <f>V51</f>
        <v>0</v>
      </c>
      <c r="Y51" s="160">
        <f>ROUND(SUM(Y16:Y49),0)</f>
        <v>0</v>
      </c>
      <c r="Z51" s="161">
        <f>FLOOR(SUM(Z16:Z49),1)</f>
        <v>0</v>
      </c>
      <c r="AC51" s="786" t="str">
        <f>IF(AF15&gt;$N$15,"hodnota převyšuje Rozhodnutí"," možno ještě rozdělit")</f>
        <v xml:space="preserve"> možno ještě rozdělit</v>
      </c>
      <c r="AD51" s="787"/>
      <c r="AE51" s="303"/>
      <c r="AF51" s="790" t="str">
        <f>IF(AF32+AF34+AF36+AF38&gt;$F$13/2,"šablona na využití ICT překračuje polovinu maximální dotace","")</f>
        <v/>
      </c>
      <c r="AG51" s="790"/>
      <c r="AH51" s="791"/>
      <c r="AI51" s="9"/>
      <c r="AJ51" s="156">
        <f>SUM(AJ16:AJ49)</f>
        <v>0</v>
      </c>
      <c r="AK51" s="263">
        <f>ROUND(SUM(AK16:AK49),3)</f>
        <v>0</v>
      </c>
      <c r="AL51" s="156">
        <f>SUM(AL16:AL49)</f>
        <v>0</v>
      </c>
      <c r="AM51" s="156">
        <f>SUM(AM16:AM49)</f>
        <v>0</v>
      </c>
      <c r="AN51" s="156">
        <f>SUM(AN16:AN49)</f>
        <v>0</v>
      </c>
      <c r="AO51" s="157">
        <f>AF52</f>
        <v>0</v>
      </c>
      <c r="AP51" s="158">
        <f>IF(AO51&gt;0,"XXX",0)</f>
        <v>0</v>
      </c>
      <c r="AQ51" s="158">
        <f>AP51</f>
        <v>0</v>
      </c>
      <c r="AR51" s="159">
        <f>AP51</f>
        <v>0</v>
      </c>
      <c r="AS51" s="160">
        <f>ROUND(SUM(AS16:AS49),0)</f>
        <v>0</v>
      </c>
      <c r="AT51" s="161">
        <f>FLOOR(SUM(AT16:AT49),1)</f>
        <v>0</v>
      </c>
      <c r="AW51" s="786" t="str">
        <f>IF(AZ15&gt;$N$15,"hodnota převyšuje Rozhodnutí"," možno ještě rozdělit")</f>
        <v xml:space="preserve"> možno ještě rozdělit</v>
      </c>
      <c r="AX51" s="787"/>
      <c r="AY51" s="303"/>
      <c r="AZ51" s="790" t="str">
        <f>IF(AZ32+AZ34+AZ36+AZ38&gt;$F$13/2,"šablona na využití ICT překračuje polovinu maximální dotace","")</f>
        <v/>
      </c>
      <c r="BA51" s="790"/>
      <c r="BB51" s="791"/>
      <c r="BC51" s="9"/>
      <c r="BD51" s="156">
        <f>SUM(BD16:BD49)</f>
        <v>0</v>
      </c>
      <c r="BE51" s="263">
        <f>ROUND(SUM(BE16:BE49),3)</f>
        <v>0</v>
      </c>
      <c r="BF51" s="156">
        <f>SUM(BF16:BF49)</f>
        <v>0</v>
      </c>
      <c r="BG51" s="156">
        <f>SUM(BG16:BG49)</f>
        <v>0</v>
      </c>
      <c r="BH51" s="156">
        <f>SUM(BH16:BH49)</f>
        <v>0</v>
      </c>
      <c r="BI51" s="157">
        <f>AZ52</f>
        <v>0</v>
      </c>
      <c r="BJ51" s="158">
        <f>IF(BI51&gt;0,"XXX",0)</f>
        <v>0</v>
      </c>
      <c r="BK51" s="158">
        <f>BJ51</f>
        <v>0</v>
      </c>
      <c r="BL51" s="159">
        <f>BJ51</f>
        <v>0</v>
      </c>
      <c r="BM51" s="160">
        <f>ROUND(SUM(BM16:BM49),0)</f>
        <v>0</v>
      </c>
      <c r="BN51" s="161">
        <f>FLOOR(SUM(BN16:BN49),1)</f>
        <v>0</v>
      </c>
      <c r="BQ51" s="786" t="str">
        <f>IF(BT15&gt;$N$15,"hodnota převyšuje Rozhodnutí"," možno ještě rozdělit")</f>
        <v xml:space="preserve"> možno ještě rozdělit</v>
      </c>
      <c r="BR51" s="787"/>
      <c r="BS51" s="303"/>
      <c r="BT51" s="790" t="str">
        <f>IF(BT32+BT34+BT36+BT38&gt;$F$13/2,"šablona na využití ICT překračuje polovinu maximální dotace","")</f>
        <v/>
      </c>
      <c r="BU51" s="790"/>
      <c r="BV51" s="791"/>
      <c r="BW51" s="9"/>
      <c r="BX51" s="156">
        <f>SUM(BX16:BX49)</f>
        <v>0</v>
      </c>
      <c r="BY51" s="263">
        <f>ROUND(SUM(BY16:BY49),3)</f>
        <v>0</v>
      </c>
      <c r="BZ51" s="156">
        <f>SUM(BZ16:BZ49)</f>
        <v>0</v>
      </c>
      <c r="CA51" s="156">
        <f>SUM(CA16:CA49)</f>
        <v>0</v>
      </c>
      <c r="CB51" s="156">
        <f>SUM(CB16:CB49)</f>
        <v>0</v>
      </c>
      <c r="CC51" s="157">
        <f>BT52</f>
        <v>0</v>
      </c>
      <c r="CD51" s="158">
        <f>IF(CC51&gt;0,"XXX",0)</f>
        <v>0</v>
      </c>
      <c r="CE51" s="158">
        <f>CD51</f>
        <v>0</v>
      </c>
      <c r="CF51" s="159">
        <f>CD51</f>
        <v>0</v>
      </c>
      <c r="CG51" s="160">
        <f>ROUND(SUM(CG16:CG49),0)</f>
        <v>0</v>
      </c>
      <c r="CH51" s="161">
        <f>FLOOR(SUM(CH16:CH49),1)</f>
        <v>0</v>
      </c>
      <c r="CK51" s="786" t="str">
        <f>IF(CN15&gt;$N$15,"hodnota převyšuje Rozhodnutí"," možno ještě rozdělit")</f>
        <v xml:space="preserve"> možno ještě rozdělit</v>
      </c>
      <c r="CL51" s="787"/>
      <c r="CM51" s="303"/>
      <c r="CN51" s="790" t="str">
        <f>IF(CN32+CN34+CN36+CN38&gt;$F$13/2,"šablona na využití ICT překračuje polovinu maximální dotace","")</f>
        <v/>
      </c>
      <c r="CO51" s="790"/>
      <c r="CP51" s="791"/>
      <c r="CQ51" s="9"/>
      <c r="CR51" s="156">
        <f>SUM(CR16:CR49)</f>
        <v>0</v>
      </c>
      <c r="CS51" s="263">
        <f>ROUND(SUM(CS16:CS49),3)</f>
        <v>0</v>
      </c>
      <c r="CT51" s="156">
        <f>SUM(CT16:CT49)</f>
        <v>0</v>
      </c>
      <c r="CU51" s="156">
        <f>SUM(CU16:CU49)</f>
        <v>0</v>
      </c>
      <c r="CV51" s="156">
        <f>SUM(CV16:CV49)</f>
        <v>0</v>
      </c>
      <c r="CW51" s="157">
        <f>CN52</f>
        <v>0</v>
      </c>
      <c r="CX51" s="158">
        <f>IF(CW51&gt;0,"XXX",0)</f>
        <v>0</v>
      </c>
      <c r="CY51" s="158">
        <f>CX51</f>
        <v>0</v>
      </c>
      <c r="CZ51" s="159">
        <f>CX51</f>
        <v>0</v>
      </c>
      <c r="DA51" s="160">
        <f>ROUND(SUM(DA16:DA49),0)</f>
        <v>0</v>
      </c>
      <c r="DB51" s="161">
        <f>FLOOR(SUM(DB16:DB49),1)</f>
        <v>0</v>
      </c>
      <c r="DE51" s="786" t="str">
        <f>IF(DH15&gt;$N$15,"hodnota převyšuje Rozhodnutí"," možno ještě rozdělit")</f>
        <v xml:space="preserve"> možno ještě rozdělit</v>
      </c>
      <c r="DF51" s="787"/>
      <c r="DG51" s="303"/>
      <c r="DH51" s="790" t="str">
        <f>IF(DH32+DH34+DH36+DH38&gt;$F$13/2,"šablona na využití ICT překračuje polovinu maximální dotace","")</f>
        <v/>
      </c>
      <c r="DI51" s="790"/>
      <c r="DJ51" s="791"/>
      <c r="DK51" s="9"/>
      <c r="DL51" s="156">
        <f>SUM(DL16:DL49)</f>
        <v>0</v>
      </c>
      <c r="DM51" s="263">
        <f>ROUND(SUM(DM16:DM49),3)</f>
        <v>0</v>
      </c>
      <c r="DN51" s="156">
        <f>SUM(DN16:DN49)</f>
        <v>0</v>
      </c>
      <c r="DO51" s="156">
        <f>SUM(DO16:DO49)</f>
        <v>0</v>
      </c>
      <c r="DP51" s="156">
        <f>SUM(DP16:DP49)</f>
        <v>0</v>
      </c>
      <c r="DQ51" s="157">
        <f>DH52</f>
        <v>0</v>
      </c>
      <c r="DR51" s="158">
        <f>IF(DQ51&gt;0,"XXX",0)</f>
        <v>0</v>
      </c>
      <c r="DS51" s="158">
        <f>DR51</f>
        <v>0</v>
      </c>
      <c r="DT51" s="159">
        <f>DR51</f>
        <v>0</v>
      </c>
      <c r="DU51" s="160">
        <f>ROUND(SUM(DU16:DU49),0)</f>
        <v>0</v>
      </c>
      <c r="DV51" s="161">
        <f>FLOOR(SUM(DV16:DV49),1)</f>
        <v>0</v>
      </c>
      <c r="DY51" s="786" t="str">
        <f>IF(EB15&gt;$N$15,"hodnota převyšuje Rozhodnutí"," možno ještě rozdělit")</f>
        <v xml:space="preserve"> možno ještě rozdělit</v>
      </c>
      <c r="DZ51" s="787"/>
      <c r="EA51" s="303"/>
      <c r="EB51" s="790" t="str">
        <f>IF(EB32+EB34+EB36+EB38&gt;$F$13/2,"šablona na využití ICT překračuje polovinu maximální dotace","")</f>
        <v/>
      </c>
      <c r="EC51" s="790"/>
      <c r="ED51" s="791"/>
      <c r="EE51" s="9"/>
      <c r="EF51" s="156">
        <f>SUM(EF16:EF49)</f>
        <v>0</v>
      </c>
      <c r="EG51" s="263">
        <f>ROUND(SUM(EG16:EG49),3)</f>
        <v>0</v>
      </c>
      <c r="EH51" s="156">
        <f>SUM(EH16:EH49)</f>
        <v>0</v>
      </c>
      <c r="EI51" s="156">
        <f>SUM(EI16:EI49)</f>
        <v>0</v>
      </c>
      <c r="EJ51" s="156">
        <f>SUM(EJ16:EJ49)</f>
        <v>0</v>
      </c>
      <c r="EK51" s="157">
        <f>EB52</f>
        <v>0</v>
      </c>
      <c r="EL51" s="158">
        <f>IF(EK51&gt;0,"XXX",0)</f>
        <v>0</v>
      </c>
      <c r="EM51" s="158">
        <f>EL51</f>
        <v>0</v>
      </c>
      <c r="EN51" s="159">
        <f>EL51</f>
        <v>0</v>
      </c>
      <c r="EO51" s="160">
        <f>ROUND(SUM(EO16:EO49),0)</f>
        <v>0</v>
      </c>
      <c r="EP51" s="161">
        <f>FLOOR(SUM(EP16:EP49),1)</f>
        <v>0</v>
      </c>
      <c r="ES51" s="786" t="str">
        <f>IF(EV15&gt;$N$15,"hodnota převyšuje Rozhodnutí"," možno ještě rozdělit")</f>
        <v xml:space="preserve"> možno ještě rozdělit</v>
      </c>
      <c r="ET51" s="787"/>
      <c r="EU51" s="303"/>
      <c r="EV51" s="790" t="str">
        <f>IF(EV32+EV34+EV36+EV38&gt;$F$13/2,"šablona na využití ICT překračuje polovinu maximální dotace","")</f>
        <v/>
      </c>
      <c r="EW51" s="790"/>
      <c r="EX51" s="791"/>
      <c r="EY51" s="9"/>
      <c r="EZ51" s="156">
        <f>SUM(EZ16:EZ49)</f>
        <v>0</v>
      </c>
      <c r="FA51" s="263">
        <f>ROUND(SUM(FA16:FA49),3)</f>
        <v>0</v>
      </c>
      <c r="FB51" s="156">
        <f>SUM(FB16:FB49)</f>
        <v>0</v>
      </c>
      <c r="FC51" s="156">
        <f>SUM(FC16:FC49)</f>
        <v>0</v>
      </c>
      <c r="FD51" s="156">
        <f>SUM(FD16:FD49)</f>
        <v>0</v>
      </c>
      <c r="FE51" s="157">
        <f>EV52</f>
        <v>0</v>
      </c>
      <c r="FF51" s="158">
        <f>IF(FE51&gt;0,"XXX",0)</f>
        <v>0</v>
      </c>
      <c r="FG51" s="158">
        <f>FF51</f>
        <v>0</v>
      </c>
      <c r="FH51" s="159">
        <f>FF51</f>
        <v>0</v>
      </c>
      <c r="FI51" s="160">
        <f>ROUND(SUM(FI16:FI49),0)</f>
        <v>0</v>
      </c>
      <c r="FJ51" s="161">
        <f>FLOOR(SUM(FJ16:FJ49),1)</f>
        <v>0</v>
      </c>
      <c r="FM51" s="786" t="str">
        <f>IF(FP15&gt;$N$15,"hodnota převyšuje Rozhodnutí"," možno ještě rozdělit")</f>
        <v xml:space="preserve"> možno ještě rozdělit</v>
      </c>
      <c r="FN51" s="787"/>
      <c r="FO51" s="303"/>
      <c r="FP51" s="790" t="str">
        <f>IF(FP32+FP34+FP36+FP38&gt;$F$13/2,"šablona na využití ICT překračuje polovinu maximální dotace","")</f>
        <v/>
      </c>
      <c r="FQ51" s="790"/>
      <c r="FR51" s="791"/>
      <c r="FS51" s="9"/>
      <c r="FT51" s="156">
        <f>SUM(FT16:FT49)</f>
        <v>0</v>
      </c>
      <c r="FU51" s="263">
        <f>ROUND(SUM(FU16:FU49),3)</f>
        <v>0</v>
      </c>
      <c r="FV51" s="156">
        <f>SUM(FV16:FV49)</f>
        <v>0</v>
      </c>
      <c r="FW51" s="156">
        <f>SUM(FW16:FW49)</f>
        <v>0</v>
      </c>
      <c r="FX51" s="156">
        <f>SUM(FX16:FX49)</f>
        <v>0</v>
      </c>
      <c r="FY51" s="157">
        <f>FP52</f>
        <v>0</v>
      </c>
      <c r="FZ51" s="158">
        <f>IF(FY51&gt;0,"XXX",0)</f>
        <v>0</v>
      </c>
      <c r="GA51" s="158">
        <f>FZ51</f>
        <v>0</v>
      </c>
      <c r="GB51" s="159">
        <f>FZ51</f>
        <v>0</v>
      </c>
      <c r="GC51" s="160">
        <f>ROUND(SUM(GC16:GC49),0)</f>
        <v>0</v>
      </c>
      <c r="GD51" s="161">
        <f>FLOOR(SUM(GD16:GD49),1)</f>
        <v>0</v>
      </c>
      <c r="GG51" s="786" t="str">
        <f>IF(GJ15&gt;$N$15,"hodnota převyšuje Rozhodnutí"," možno ještě rozdělit")</f>
        <v xml:space="preserve"> možno ještě rozdělit</v>
      </c>
      <c r="GH51" s="787"/>
      <c r="GI51" s="303"/>
      <c r="GJ51" s="790" t="str">
        <f>IF(GJ32+GJ34+GJ36+GJ38&gt;$F$13/2,"šablona na využití ICT překračuje polovinu maximální dotace","")</f>
        <v/>
      </c>
      <c r="GK51" s="790"/>
      <c r="GL51" s="791"/>
      <c r="GM51" s="9"/>
      <c r="GN51" s="156">
        <f>SUM(GN16:GN49)</f>
        <v>0</v>
      </c>
      <c r="GO51" s="263">
        <f>ROUND(SUM(GO16:GO49),3)</f>
        <v>0</v>
      </c>
      <c r="GP51" s="156">
        <f>SUM(GP16:GP49)</f>
        <v>0</v>
      </c>
      <c r="GQ51" s="156">
        <f>SUM(GQ16:GQ49)</f>
        <v>0</v>
      </c>
      <c r="GR51" s="156">
        <f>SUM(GR16:GR49)</f>
        <v>0</v>
      </c>
      <c r="GS51" s="157">
        <f>GJ52</f>
        <v>0</v>
      </c>
      <c r="GT51" s="158">
        <f>IF(GS51&gt;0,"XXX",0)</f>
        <v>0</v>
      </c>
      <c r="GU51" s="158">
        <f>GT51</f>
        <v>0</v>
      </c>
      <c r="GV51" s="159">
        <f>GT51</f>
        <v>0</v>
      </c>
      <c r="GW51" s="160">
        <f>ROUND(SUM(GW16:GW49),0)</f>
        <v>0</v>
      </c>
      <c r="GX51" s="161">
        <f>FLOOR(SUM(GX16:GX49),1)</f>
        <v>0</v>
      </c>
      <c r="HA51" s="786" t="str">
        <f>IF(HD15&gt;$N$15,"hodnota převyšuje Rozhodnutí"," možno ještě rozdělit")</f>
        <v xml:space="preserve"> možno ještě rozdělit</v>
      </c>
      <c r="HB51" s="787"/>
      <c r="HC51" s="303"/>
      <c r="HD51" s="790" t="str">
        <f>IF(HD32+HD34+HD36+HD38&gt;$F$13/2,"šablona na využití ICT překračuje polovinu maximální dotace","")</f>
        <v/>
      </c>
      <c r="HE51" s="790"/>
      <c r="HF51" s="791"/>
      <c r="HG51" s="9"/>
      <c r="HH51" s="156">
        <f>SUM(HH16:HH49)</f>
        <v>0</v>
      </c>
      <c r="HI51" s="263">
        <f>ROUND(SUM(HI16:HI49),3)</f>
        <v>0</v>
      </c>
      <c r="HJ51" s="156">
        <f>SUM(HJ16:HJ49)</f>
        <v>0</v>
      </c>
      <c r="HK51" s="156">
        <f>SUM(HK16:HK49)</f>
        <v>0</v>
      </c>
      <c r="HL51" s="156">
        <f>SUM(HL16:HL49)</f>
        <v>0</v>
      </c>
      <c r="HM51" s="157">
        <f>HD52</f>
        <v>0</v>
      </c>
      <c r="HN51" s="158">
        <f>IF(HM51&gt;0,"XXX",0)</f>
        <v>0</v>
      </c>
      <c r="HO51" s="158">
        <f>HN51</f>
        <v>0</v>
      </c>
      <c r="HP51" s="159">
        <f>HN51</f>
        <v>0</v>
      </c>
      <c r="HQ51" s="160">
        <f>ROUND(SUM(HQ16:HQ49),0)</f>
        <v>0</v>
      </c>
      <c r="HR51" s="161">
        <f>FLOOR(SUM(HR16:HR49),1)</f>
        <v>0</v>
      </c>
    </row>
    <row r="52" spans="2:226" s="1" customFormat="1" ht="18.75" hidden="1" customHeight="1" x14ac:dyDescent="0.25">
      <c r="B52" s="300"/>
      <c r="C52" s="301"/>
      <c r="D52" s="294">
        <f>F52+G52+H52</f>
        <v>0</v>
      </c>
      <c r="E52" s="10"/>
      <c r="F52" s="294">
        <f>N16+N18+N20+N22+N24+N40+N42+N48</f>
        <v>0</v>
      </c>
      <c r="G52" s="294">
        <f>N26+N28+N30+N46</f>
        <v>0</v>
      </c>
      <c r="H52" s="294">
        <f>N32+N44</f>
        <v>0</v>
      </c>
      <c r="I52" s="10"/>
      <c r="J52" s="10"/>
      <c r="K52" s="10"/>
      <c r="L52" s="10"/>
      <c r="M52" s="10"/>
      <c r="N52" s="255">
        <f>IF(OR(U16&lt;&gt;0,U18&lt;&gt;0,U20&lt;&gt;0,U22&lt;&gt;0,U24&lt;&gt;0,U44&lt;&gt;0,U32&lt;&gt;0,U34&lt;&gt;0,U36&lt;&gt;0,U38&lt;&gt;0,U40&lt;&gt;0,U42&lt;&gt;0,U46&lt;&gt;0,U48&lt;&gt;0),"1",0)</f>
        <v>0</v>
      </c>
      <c r="O52" s="255"/>
      <c r="P52" s="296"/>
      <c r="AC52" s="10"/>
      <c r="AD52" s="10"/>
      <c r="AE52" s="10"/>
      <c r="AF52" s="255">
        <f>IF(OR(AO16&lt;&gt;0,AO18&lt;&gt;0,AO20&lt;&gt;0,AO22&lt;&gt;0,AO24&lt;&gt;0,AO44&lt;&gt;0,AO32&lt;&gt;0,AO34&lt;&gt;0,AO36&lt;&gt;0,AO38&lt;&gt;0,AO40&lt;&gt;0,AO42&lt;&gt;0,AO46&lt;&gt;0,AO48&lt;&gt;0),"1",0)</f>
        <v>0</v>
      </c>
      <c r="AG52" s="255"/>
      <c r="AH52" s="255"/>
      <c r="AI52" s="255"/>
      <c r="AJ52" s="296"/>
      <c r="AW52" s="10"/>
      <c r="AX52" s="10"/>
      <c r="AY52" s="10"/>
      <c r="AZ52" s="255">
        <f>IF(OR(BI16&lt;&gt;0,BI18&lt;&gt;0,BI20&lt;&gt;0,BI22&lt;&gt;0,BI24&lt;&gt;0,BI44&lt;&gt;0,BI32&lt;&gt;0,BI34&lt;&gt;0,BI36&lt;&gt;0,BI38&lt;&gt;0,BI40&lt;&gt;0,BI42&lt;&gt;0,BI46&lt;&gt;0,BI48&lt;&gt;0),"1",0)</f>
        <v>0</v>
      </c>
      <c r="BA52" s="255"/>
      <c r="BB52" s="255"/>
      <c r="BC52" s="255"/>
      <c r="BD52" s="296"/>
      <c r="BQ52" s="10"/>
      <c r="BR52" s="10"/>
      <c r="BS52" s="10"/>
      <c r="BT52" s="255">
        <f>IF(OR(CC16&lt;&gt;0,CC18&lt;&gt;0,CC20&lt;&gt;0,CC22&lt;&gt;0,CC24&lt;&gt;0,CC44&lt;&gt;0,CC32&lt;&gt;0,CC34&lt;&gt;0,CC36&lt;&gt;0,CC38&lt;&gt;0,CC40&lt;&gt;0,CC42&lt;&gt;0,CC46&lt;&gt;0,CC48&lt;&gt;0),"1",0)</f>
        <v>0</v>
      </c>
      <c r="BU52" s="255"/>
      <c r="BV52" s="255"/>
      <c r="BW52" s="255"/>
      <c r="BX52" s="296"/>
      <c r="CK52" s="10"/>
      <c r="CL52" s="10"/>
      <c r="CM52" s="10"/>
      <c r="CN52" s="255">
        <f>IF(OR(CW16&lt;&gt;0,CW18&lt;&gt;0,CW20&lt;&gt;0,CW22&lt;&gt;0,CW24&lt;&gt;0,CW44&lt;&gt;0,CW32&lt;&gt;0,CW34&lt;&gt;0,CW36&lt;&gt;0,CW38&lt;&gt;0,CW40&lt;&gt;0,CW42&lt;&gt;0,CW46&lt;&gt;0,CW48&lt;&gt;0),"1",0)</f>
        <v>0</v>
      </c>
      <c r="CO52" s="255"/>
      <c r="CP52" s="255"/>
      <c r="CQ52" s="255"/>
      <c r="CR52" s="296"/>
      <c r="DE52" s="10"/>
      <c r="DF52" s="10"/>
      <c r="DG52" s="10"/>
      <c r="DH52" s="255">
        <f>IF(OR(DQ16&lt;&gt;0,DQ18&lt;&gt;0,DQ20&lt;&gt;0,DQ22&lt;&gt;0,DQ24&lt;&gt;0,DQ44&lt;&gt;0,DQ32&lt;&gt;0,DQ34&lt;&gt;0,DQ36&lt;&gt;0,DQ38&lt;&gt;0,DQ40&lt;&gt;0,DQ42&lt;&gt;0,DQ46&lt;&gt;0,DQ48&lt;&gt;0),"1",0)</f>
        <v>0</v>
      </c>
      <c r="DI52" s="255"/>
      <c r="DJ52" s="255"/>
      <c r="DK52" s="255"/>
      <c r="DL52" s="296"/>
      <c r="DY52" s="10"/>
      <c r="DZ52" s="10"/>
      <c r="EA52" s="10"/>
      <c r="EB52" s="255">
        <f>IF(OR(EK16&lt;&gt;0,EK18&lt;&gt;0,EK20&lt;&gt;0,EK22&lt;&gt;0,EK24&lt;&gt;0,EK44&lt;&gt;0,EK32&lt;&gt;0,EK34&lt;&gt;0,EK36&lt;&gt;0,EK38&lt;&gt;0,EK40&lt;&gt;0,EK42&lt;&gt;0,EK46&lt;&gt;0,EK48&lt;&gt;0),"1",0)</f>
        <v>0</v>
      </c>
      <c r="EC52" s="255"/>
      <c r="ED52" s="255"/>
      <c r="EE52" s="255"/>
      <c r="EF52" s="296"/>
      <c r="ES52" s="10"/>
      <c r="ET52" s="10"/>
      <c r="EU52" s="10"/>
      <c r="EV52" s="255">
        <f>IF(OR(FE16&lt;&gt;0,FE18&lt;&gt;0,FE20&lt;&gt;0,FE22&lt;&gt;0,FE24&lt;&gt;0,FE44&lt;&gt;0,FE32&lt;&gt;0,FE34&lt;&gt;0,FE36&lt;&gt;0,FE38&lt;&gt;0,FE40&lt;&gt;0,FE42&lt;&gt;0,FE46&lt;&gt;0,FE48&lt;&gt;0),"1",0)</f>
        <v>0</v>
      </c>
      <c r="EW52" s="255"/>
      <c r="EX52" s="255"/>
      <c r="EY52" s="255"/>
      <c r="EZ52" s="296"/>
      <c r="FM52" s="10"/>
      <c r="FN52" s="10"/>
      <c r="FO52" s="10"/>
      <c r="FP52" s="255">
        <f>IF(OR(FY16&lt;&gt;0,FY18&lt;&gt;0,FY20&lt;&gt;0,FY22&lt;&gt;0,FY24&lt;&gt;0,FY44&lt;&gt;0,FY32&lt;&gt;0,FY34&lt;&gt;0,FY36&lt;&gt;0,FY38&lt;&gt;0,FY40&lt;&gt;0,FY42&lt;&gt;0,FY46&lt;&gt;0,FY48&lt;&gt;0),"1",0)</f>
        <v>0</v>
      </c>
      <c r="FQ52" s="255"/>
      <c r="FR52" s="255"/>
      <c r="FS52" s="255"/>
      <c r="FT52" s="296"/>
      <c r="GG52" s="10"/>
      <c r="GH52" s="10"/>
      <c r="GI52" s="10"/>
      <c r="GJ52" s="255">
        <f>IF(OR(GS16&lt;&gt;0,GS18&lt;&gt;0,GS20&lt;&gt;0,GS22&lt;&gt;0,GS24&lt;&gt;0,GS44&lt;&gt;0,GS32&lt;&gt;0,GS34&lt;&gt;0,GS36&lt;&gt;0,GS38&lt;&gt;0,GS40&lt;&gt;0,GS42&lt;&gt;0,GS46&lt;&gt;0,GS48&lt;&gt;0),"1",0)</f>
        <v>0</v>
      </c>
      <c r="GK52" s="255"/>
      <c r="GL52" s="255"/>
      <c r="GM52" s="255"/>
      <c r="GN52" s="296"/>
      <c r="HA52" s="10"/>
      <c r="HB52" s="10"/>
      <c r="HC52" s="10"/>
      <c r="HD52" s="255">
        <f>IF(OR(HM16&lt;&gt;0,HM18&lt;&gt;0,HM20&lt;&gt;0,HM22&lt;&gt;0,HM24&lt;&gt;0,HM44&lt;&gt;0,HM32&lt;&gt;0,HM34&lt;&gt;0,HM36&lt;&gt;0,HM38&lt;&gt;0,HM40&lt;&gt;0,HM42&lt;&gt;0,HM46&lt;&gt;0,HM48&lt;&gt;0),"1",0)</f>
        <v>0</v>
      </c>
      <c r="HE52" s="255"/>
      <c r="HF52" s="255"/>
      <c r="HG52" s="255"/>
      <c r="HH52" s="296"/>
    </row>
    <row r="53" spans="2:226" x14ac:dyDescent="0.25">
      <c r="B53" s="298"/>
      <c r="C53" s="4"/>
      <c r="D53" s="255"/>
      <c r="E53" s="255"/>
      <c r="F53" s="255"/>
      <c r="G53" s="255"/>
      <c r="H53" s="255"/>
      <c r="I53" s="255"/>
      <c r="J53" s="255"/>
      <c r="K53" s="255"/>
      <c r="L53" s="255"/>
      <c r="M53" s="255"/>
      <c r="N53" s="299"/>
      <c r="O53" s="255"/>
      <c r="P53" s="4"/>
      <c r="Q53" s="4"/>
      <c r="R53" s="4"/>
      <c r="S53" s="4"/>
      <c r="T53" s="4"/>
      <c r="U53" s="4"/>
      <c r="V53" s="4"/>
      <c r="W53" s="4"/>
      <c r="X53" s="4"/>
      <c r="Y53" s="4"/>
      <c r="Z53" s="4"/>
      <c r="AC53" s="255"/>
      <c r="AD53" s="255"/>
      <c r="AE53" s="255"/>
      <c r="AF53" s="299"/>
      <c r="AG53" s="299"/>
      <c r="AH53" s="299"/>
      <c r="AI53" s="255"/>
      <c r="AJ53" s="4"/>
      <c r="AK53" s="4"/>
      <c r="AL53" s="4"/>
      <c r="AM53" s="4"/>
      <c r="AN53" s="4"/>
      <c r="AO53" s="4"/>
      <c r="AP53" s="4"/>
      <c r="AQ53" s="4"/>
      <c r="AR53" s="4"/>
      <c r="AS53" s="4"/>
      <c r="AT53" s="4"/>
    </row>
  </sheetData>
  <sheetProtection algorithmName="SHA-512" hashValue="SfafBL80yz8weCE5xpYwwH/FMNbWDb0dnytsi8YyRO9mORGB/Z7LfiioHVVe0920/z8ssQqkSqllrdsB/goTrA==" saltValue="iHVbJV/2vvyZ7CWLBxEKtw==" spinCount="100000" sheet="1" objects="1" scenarios="1" autoFilter="0"/>
  <mergeCells count="285">
    <mergeCell ref="HA51:HB51"/>
    <mergeCell ref="HD51:HF51"/>
    <mergeCell ref="HR10:HR13"/>
    <mergeCell ref="HH14:HL14"/>
    <mergeCell ref="HM14:HQ14"/>
    <mergeCell ref="HA15:HB15"/>
    <mergeCell ref="HA50:HB50"/>
    <mergeCell ref="HM10:HM13"/>
    <mergeCell ref="HN10:HN13"/>
    <mergeCell ref="HO10:HO13"/>
    <mergeCell ref="HP10:HP13"/>
    <mergeCell ref="HQ10:HQ13"/>
    <mergeCell ref="HH10:HH13"/>
    <mergeCell ref="HI10:HI13"/>
    <mergeCell ref="HJ10:HJ13"/>
    <mergeCell ref="HK10:HK13"/>
    <mergeCell ref="HL10:HL13"/>
    <mergeCell ref="HA10:HA14"/>
    <mergeCell ref="HB10:HB14"/>
    <mergeCell ref="HD10:HD14"/>
    <mergeCell ref="HE10:HE14"/>
    <mergeCell ref="HF10:HF14"/>
    <mergeCell ref="GV10:GV13"/>
    <mergeCell ref="GW10:GW13"/>
    <mergeCell ref="GX10:GX13"/>
    <mergeCell ref="GN14:GR14"/>
    <mergeCell ref="GS14:GW14"/>
    <mergeCell ref="GQ10:GQ13"/>
    <mergeCell ref="GR10:GR13"/>
    <mergeCell ref="GS10:GS13"/>
    <mergeCell ref="GT10:GT13"/>
    <mergeCell ref="GU10:GU13"/>
    <mergeCell ref="GK10:GK14"/>
    <mergeCell ref="GL10:GL14"/>
    <mergeCell ref="GN10:GN13"/>
    <mergeCell ref="GO10:GO13"/>
    <mergeCell ref="GP10:GP13"/>
    <mergeCell ref="FM51:FN51"/>
    <mergeCell ref="FP51:FR51"/>
    <mergeCell ref="GG10:GG14"/>
    <mergeCell ref="GH10:GH14"/>
    <mergeCell ref="GJ10:GJ14"/>
    <mergeCell ref="GG15:GH15"/>
    <mergeCell ref="GG50:GH50"/>
    <mergeCell ref="GG51:GH51"/>
    <mergeCell ref="GJ51:GL51"/>
    <mergeCell ref="GD10:GD13"/>
    <mergeCell ref="FT14:FX14"/>
    <mergeCell ref="FY14:GC14"/>
    <mergeCell ref="FM15:FN15"/>
    <mergeCell ref="FM50:FN50"/>
    <mergeCell ref="FY10:FY13"/>
    <mergeCell ref="FZ10:FZ13"/>
    <mergeCell ref="GA10:GA13"/>
    <mergeCell ref="GB10:GB13"/>
    <mergeCell ref="GC10:GC13"/>
    <mergeCell ref="FT10:FT13"/>
    <mergeCell ref="FU10:FU13"/>
    <mergeCell ref="FV10:FV13"/>
    <mergeCell ref="FW10:FW13"/>
    <mergeCell ref="FX10:FX13"/>
    <mergeCell ref="FM10:FM14"/>
    <mergeCell ref="FN10:FN14"/>
    <mergeCell ref="FP10:FP14"/>
    <mergeCell ref="FQ10:FQ14"/>
    <mergeCell ref="FR10:FR14"/>
    <mergeCell ref="FJ10:FJ13"/>
    <mergeCell ref="EZ14:FD14"/>
    <mergeCell ref="FE14:FI14"/>
    <mergeCell ref="FC10:FC13"/>
    <mergeCell ref="FD10:FD13"/>
    <mergeCell ref="FE10:FE13"/>
    <mergeCell ref="FF10:FF13"/>
    <mergeCell ref="FG10:FG13"/>
    <mergeCell ref="FA10:FA13"/>
    <mergeCell ref="FB10:FB13"/>
    <mergeCell ref="EZ10:EZ13"/>
    <mergeCell ref="ES50:ET50"/>
    <mergeCell ref="ES51:ET51"/>
    <mergeCell ref="EV51:EX51"/>
    <mergeCell ref="EP10:EP13"/>
    <mergeCell ref="EF14:EJ14"/>
    <mergeCell ref="EK14:EO14"/>
    <mergeCell ref="DY15:DZ15"/>
    <mergeCell ref="DY50:DZ50"/>
    <mergeCell ref="EK10:EK13"/>
    <mergeCell ref="EL10:EL13"/>
    <mergeCell ref="EM10:EM13"/>
    <mergeCell ref="EN10:EN13"/>
    <mergeCell ref="EO10:EO13"/>
    <mergeCell ref="EJ10:EJ13"/>
    <mergeCell ref="DY10:DY14"/>
    <mergeCell ref="DZ10:DZ14"/>
    <mergeCell ref="EB10:EB14"/>
    <mergeCell ref="EC10:EC14"/>
    <mergeCell ref="EW10:EW14"/>
    <mergeCell ref="EX10:EX14"/>
    <mergeCell ref="ES10:ES14"/>
    <mergeCell ref="ET10:ET14"/>
    <mergeCell ref="EV10:EV14"/>
    <mergeCell ref="ES15:ET15"/>
    <mergeCell ref="EB51:ED51"/>
    <mergeCell ref="DH10:DH14"/>
    <mergeCell ref="DI10:DI14"/>
    <mergeCell ref="DJ10:DJ14"/>
    <mergeCell ref="DL10:DL13"/>
    <mergeCell ref="DL14:DP14"/>
    <mergeCell ref="DQ14:DU14"/>
    <mergeCell ref="DR10:DR13"/>
    <mergeCell ref="DS10:DS13"/>
    <mergeCell ref="DT10:DT13"/>
    <mergeCell ref="DU10:DU13"/>
    <mergeCell ref="CK15:CL15"/>
    <mergeCell ref="ED10:ED14"/>
    <mergeCell ref="CN51:CP51"/>
    <mergeCell ref="DE10:DE14"/>
    <mergeCell ref="CR10:CR13"/>
    <mergeCell ref="CS10:CS13"/>
    <mergeCell ref="CT10:CT13"/>
    <mergeCell ref="CU10:CU13"/>
    <mergeCell ref="CV10:CV13"/>
    <mergeCell ref="CW10:CW13"/>
    <mergeCell ref="CX10:CX13"/>
    <mergeCell ref="CY10:CY13"/>
    <mergeCell ref="CZ10:CZ13"/>
    <mergeCell ref="DA10:DA13"/>
    <mergeCell ref="DB10:DB13"/>
    <mergeCell ref="CO10:CO14"/>
    <mergeCell ref="CP10:CP14"/>
    <mergeCell ref="CR14:CV14"/>
    <mergeCell ref="DM10:DM13"/>
    <mergeCell ref="DN10:DN13"/>
    <mergeCell ref="DO10:DO13"/>
    <mergeCell ref="DP10:DP13"/>
    <mergeCell ref="DQ10:DQ13"/>
    <mergeCell ref="DY51:DZ51"/>
    <mergeCell ref="DE15:DF15"/>
    <mergeCell ref="DE50:DF50"/>
    <mergeCell ref="DE51:DF51"/>
    <mergeCell ref="DF10:DF14"/>
    <mergeCell ref="DH51:DJ51"/>
    <mergeCell ref="BT51:BV51"/>
    <mergeCell ref="CK50:CL50"/>
    <mergeCell ref="CK10:CK14"/>
    <mergeCell ref="CL10:CL14"/>
    <mergeCell ref="CN10:CN14"/>
    <mergeCell ref="CH10:CH13"/>
    <mergeCell ref="BX14:CB14"/>
    <mergeCell ref="CC14:CG14"/>
    <mergeCell ref="CK51:CL51"/>
    <mergeCell ref="CC10:CC13"/>
    <mergeCell ref="CD10:CD13"/>
    <mergeCell ref="CE10:CE13"/>
    <mergeCell ref="CF10:CF13"/>
    <mergeCell ref="CG10:CG13"/>
    <mergeCell ref="BX10:BX13"/>
    <mergeCell ref="BY10:BY13"/>
    <mergeCell ref="BZ10:BZ13"/>
    <mergeCell ref="CA10:CA13"/>
    <mergeCell ref="CW14:DA14"/>
    <mergeCell ref="BQ51:BR51"/>
    <mergeCell ref="BQ15:BR15"/>
    <mergeCell ref="BQ50:BR50"/>
    <mergeCell ref="BQ10:BQ14"/>
    <mergeCell ref="BR10:BR14"/>
    <mergeCell ref="AF51:AH51"/>
    <mergeCell ref="AC51:AD51"/>
    <mergeCell ref="AC50:AD50"/>
    <mergeCell ref="AC15:AD15"/>
    <mergeCell ref="AW10:AW14"/>
    <mergeCell ref="AW15:AX15"/>
    <mergeCell ref="AW50:AX50"/>
    <mergeCell ref="AW51:AX51"/>
    <mergeCell ref="AZ51:BB51"/>
    <mergeCell ref="BH10:BH13"/>
    <mergeCell ref="BI10:BI13"/>
    <mergeCell ref="AX10:AX14"/>
    <mergeCell ref="AZ10:AZ14"/>
    <mergeCell ref="BA10:BA14"/>
    <mergeCell ref="BB10:BB14"/>
    <mergeCell ref="BD10:BD13"/>
    <mergeCell ref="BD14:BH14"/>
    <mergeCell ref="DY2:ED2"/>
    <mergeCell ref="ES2:EX2"/>
    <mergeCell ref="FM2:FR2"/>
    <mergeCell ref="GG2:GL2"/>
    <mergeCell ref="AJ14:AN14"/>
    <mergeCell ref="AO14:AS14"/>
    <mergeCell ref="BU10:BU14"/>
    <mergeCell ref="BV10:BV14"/>
    <mergeCell ref="BI14:BM14"/>
    <mergeCell ref="BJ10:BJ13"/>
    <mergeCell ref="BK10:BK13"/>
    <mergeCell ref="BL10:BL13"/>
    <mergeCell ref="BM10:BM13"/>
    <mergeCell ref="BN10:BN13"/>
    <mergeCell ref="BE10:BE13"/>
    <mergeCell ref="CB10:CB13"/>
    <mergeCell ref="BT10:BT14"/>
    <mergeCell ref="EF10:EF13"/>
    <mergeCell ref="EG10:EG13"/>
    <mergeCell ref="EH10:EH13"/>
    <mergeCell ref="EI10:EI13"/>
    <mergeCell ref="DV10:DV13"/>
    <mergeCell ref="FH10:FH13"/>
    <mergeCell ref="FI10:FI13"/>
    <mergeCell ref="HA2:HF2"/>
    <mergeCell ref="AC2:AH2"/>
    <mergeCell ref="AW2:BB2"/>
    <mergeCell ref="BQ2:BV2"/>
    <mergeCell ref="CK2:CP2"/>
    <mergeCell ref="DE2:DJ2"/>
    <mergeCell ref="AQ10:AQ13"/>
    <mergeCell ref="AR10:AR13"/>
    <mergeCell ref="AS10:AS13"/>
    <mergeCell ref="AT10:AT13"/>
    <mergeCell ref="AL10:AL13"/>
    <mergeCell ref="AM10:AM13"/>
    <mergeCell ref="AN10:AN13"/>
    <mergeCell ref="AO10:AO13"/>
    <mergeCell ref="AP10:AP13"/>
    <mergeCell ref="AC10:AC14"/>
    <mergeCell ref="AD10:AD14"/>
    <mergeCell ref="AF10:AF14"/>
    <mergeCell ref="AJ10:AJ13"/>
    <mergeCell ref="AK10:AK13"/>
    <mergeCell ref="AG10:AG14"/>
    <mergeCell ref="AH10:AH14"/>
    <mergeCell ref="BF10:BF13"/>
    <mergeCell ref="BG10:BG13"/>
    <mergeCell ref="H36:J36"/>
    <mergeCell ref="D46:G46"/>
    <mergeCell ref="D48:G48"/>
    <mergeCell ref="D30:G30"/>
    <mergeCell ref="D32:G32"/>
    <mergeCell ref="D40:G40"/>
    <mergeCell ref="D42:G42"/>
    <mergeCell ref="D44:G44"/>
    <mergeCell ref="D34:G34"/>
    <mergeCell ref="D36:G36"/>
    <mergeCell ref="D38:G38"/>
    <mergeCell ref="H50:J50"/>
    <mergeCell ref="H32:J32"/>
    <mergeCell ref="D16:G16"/>
    <mergeCell ref="D18:G18"/>
    <mergeCell ref="D20:G20"/>
    <mergeCell ref="D22:G22"/>
    <mergeCell ref="D24:G24"/>
    <mergeCell ref="H16:J16"/>
    <mergeCell ref="H18:J18"/>
    <mergeCell ref="H40:J40"/>
    <mergeCell ref="H42:J42"/>
    <mergeCell ref="H28:J28"/>
    <mergeCell ref="H26:J26"/>
    <mergeCell ref="D26:G26"/>
    <mergeCell ref="D28:G28"/>
    <mergeCell ref="H20:J20"/>
    <mergeCell ref="H22:J22"/>
    <mergeCell ref="H24:J24"/>
    <mergeCell ref="H38:J38"/>
    <mergeCell ref="H46:J46"/>
    <mergeCell ref="H48:J48"/>
    <mergeCell ref="H30:J30"/>
    <mergeCell ref="H44:J44"/>
    <mergeCell ref="H34:J34"/>
    <mergeCell ref="B11:G11"/>
    <mergeCell ref="B15:G15"/>
    <mergeCell ref="H15:J15"/>
    <mergeCell ref="N10:N14"/>
    <mergeCell ref="H10:J14"/>
    <mergeCell ref="Z10:Z13"/>
    <mergeCell ref="Q10:Q13"/>
    <mergeCell ref="U14:Y14"/>
    <mergeCell ref="S10:S13"/>
    <mergeCell ref="T10:T13"/>
    <mergeCell ref="U10:U13"/>
    <mergeCell ref="V10:V13"/>
    <mergeCell ref="W10:W13"/>
    <mergeCell ref="X10:X13"/>
    <mergeCell ref="P14:T14"/>
    <mergeCell ref="R10:R13"/>
    <mergeCell ref="Y10:Y13"/>
    <mergeCell ref="K10:K14"/>
    <mergeCell ref="L10:L14"/>
    <mergeCell ref="P10:P13"/>
  </mergeCells>
  <conditionalFormatting sqref="L18 L16 L20 L22">
    <cfRule type="expression" dxfId="181" priority="106">
      <formula>$E$13="Ano"</formula>
    </cfRule>
  </conditionalFormatting>
  <conditionalFormatting sqref="D13">
    <cfRule type="cellIs" dxfId="180" priority="93" stopIfTrue="1" operator="lessThan">
      <formula>0</formula>
    </cfRule>
    <cfRule type="cellIs" dxfId="179" priority="94" operator="greaterThan">
      <formula>2000</formula>
    </cfRule>
  </conditionalFormatting>
  <conditionalFormatting sqref="H50:N50 H15:N15">
    <cfRule type="expression" dxfId="178" priority="107" stopIfTrue="1">
      <formula>$N$50&gt;$F$13</formula>
    </cfRule>
    <cfRule type="expression" dxfId="177" priority="108" stopIfTrue="1">
      <formula>$N$50&lt;#REF!</formula>
    </cfRule>
    <cfRule type="expression" dxfId="176" priority="109">
      <formula>$N$50&gt;#REF!</formula>
    </cfRule>
  </conditionalFormatting>
  <conditionalFormatting sqref="D13">
    <cfRule type="expression" dxfId="175" priority="92">
      <formula>$M$14=1</formula>
    </cfRule>
  </conditionalFormatting>
  <conditionalFormatting sqref="L32:N38">
    <cfRule type="expression" dxfId="174" priority="88">
      <formula>$N$32+$N$34+$N$36+$N$38&gt;$F$13/2</formula>
    </cfRule>
  </conditionalFormatting>
  <conditionalFormatting sqref="N44">
    <cfRule type="expression" dxfId="173" priority="87">
      <formula>$O$44=1</formula>
    </cfRule>
  </conditionalFormatting>
  <conditionalFormatting sqref="L44">
    <cfRule type="expression" dxfId="172" priority="86">
      <formula>$O$44=1</formula>
    </cfRule>
  </conditionalFormatting>
  <conditionalFormatting sqref="AD18 AD16 AD20 AD22">
    <cfRule type="expression" dxfId="171" priority="79">
      <formula>$E$13="Ano"</formula>
    </cfRule>
  </conditionalFormatting>
  <conditionalFormatting sqref="AC15 AC50:AC51 AE50:AH50 AE15:AH15">
    <cfRule type="expression" dxfId="170" priority="80">
      <formula>$AF$50&gt;$N$50</formula>
    </cfRule>
  </conditionalFormatting>
  <conditionalFormatting sqref="AD32:AH38">
    <cfRule type="expression" dxfId="169" priority="78">
      <formula>$AF$32+$AF$34+$AF$36+$AF$38&gt;$F$13/2</formula>
    </cfRule>
  </conditionalFormatting>
  <conditionalFormatting sqref="AD44:AH44">
    <cfRule type="expression" dxfId="168" priority="76">
      <formula>$AH$44="šablona je povinná"</formula>
    </cfRule>
  </conditionalFormatting>
  <conditionalFormatting sqref="AH4:AH7">
    <cfRule type="expression" dxfId="167" priority="75">
      <formula>$AH4&lt;&gt;"OK"</formula>
    </cfRule>
  </conditionalFormatting>
  <conditionalFormatting sqref="BB4:BB7">
    <cfRule type="expression" dxfId="166" priority="65">
      <formula>$BB4&lt;&gt;"OK"</formula>
    </cfRule>
  </conditionalFormatting>
  <conditionalFormatting sqref="BV4:BV7">
    <cfRule type="expression" dxfId="165" priority="64">
      <formula>$BV4&lt;&gt;"OK"</formula>
    </cfRule>
  </conditionalFormatting>
  <conditionalFormatting sqref="CP4:CP7">
    <cfRule type="expression" dxfId="164" priority="63">
      <formula>$CP4&lt;&gt;"OK"</formula>
    </cfRule>
  </conditionalFormatting>
  <conditionalFormatting sqref="DJ4:DJ7">
    <cfRule type="expression" dxfId="163" priority="62">
      <formula>$DJ4&lt;&gt;"OK"</formula>
    </cfRule>
  </conditionalFormatting>
  <conditionalFormatting sqref="AX18 AX16 AX20 AX22">
    <cfRule type="expression" dxfId="162" priority="55">
      <formula>$E$13="Ano"</formula>
    </cfRule>
  </conditionalFormatting>
  <conditionalFormatting sqref="AW15 AW50:AW51 AY50:BB50 AY15:BB15">
    <cfRule type="expression" dxfId="161" priority="56">
      <formula>$AZ$50&gt;$N$50</formula>
    </cfRule>
  </conditionalFormatting>
  <conditionalFormatting sqref="AX32:BB38">
    <cfRule type="expression" dxfId="160" priority="54">
      <formula>$AZ$32+$AZ$34+$AZ$36+$AZ$38&gt;$F$13/2</formula>
    </cfRule>
  </conditionalFormatting>
  <conditionalFormatting sqref="AX44:BB44">
    <cfRule type="expression" dxfId="159" priority="53">
      <formula>$BB$44="šablona je povinná"</formula>
    </cfRule>
  </conditionalFormatting>
  <conditionalFormatting sqref="BR18 BR16 BR20 BR22">
    <cfRule type="expression" dxfId="158" priority="51">
      <formula>$E$13="Ano"</formula>
    </cfRule>
  </conditionalFormatting>
  <conditionalFormatting sqref="BQ15 BQ50:BQ51 BS50:BV50 BS15:BV15">
    <cfRule type="expression" dxfId="157" priority="52">
      <formula>$BT$50&gt;$N$50</formula>
    </cfRule>
  </conditionalFormatting>
  <conditionalFormatting sqref="BR32:BV38">
    <cfRule type="expression" dxfId="156" priority="50">
      <formula>$BT$32+$BT$34+$BT$36+$BT$38&gt;$F$13/2</formula>
    </cfRule>
  </conditionalFormatting>
  <conditionalFormatting sqref="BR44:BV44">
    <cfRule type="expression" dxfId="155" priority="49">
      <formula>$BV$44="šablona je povinná"</formula>
    </cfRule>
  </conditionalFormatting>
  <conditionalFormatting sqref="CL18 CL16 CL20 CL22">
    <cfRule type="expression" dxfId="154" priority="47">
      <formula>$E$13="Ano"</formula>
    </cfRule>
  </conditionalFormatting>
  <conditionalFormatting sqref="CK15 CK50:CK51 CM50:CP50 CM15:CP15">
    <cfRule type="expression" dxfId="153" priority="48">
      <formula>$CN$50&gt;$N$50</formula>
    </cfRule>
  </conditionalFormatting>
  <conditionalFormatting sqref="CL32:CP38">
    <cfRule type="expression" dxfId="152" priority="46">
      <formula>$CN$32+$CN$34+$CN$36+$CN$38&gt;$F$13/2</formula>
    </cfRule>
  </conditionalFormatting>
  <conditionalFormatting sqref="CL44:CP44">
    <cfRule type="expression" dxfId="151" priority="45">
      <formula>$CP$44="šablona je povinná"</formula>
    </cfRule>
  </conditionalFormatting>
  <conditionalFormatting sqref="DF18 DF16 DF20 DF22">
    <cfRule type="expression" dxfId="150" priority="43">
      <formula>$E$13="Ano"</formula>
    </cfRule>
  </conditionalFormatting>
  <conditionalFormatting sqref="DE15 DE50:DE51 DG50:DJ50 DG15:DJ15">
    <cfRule type="expression" dxfId="149" priority="44">
      <formula>$DH$50&gt;$N$50</formula>
    </cfRule>
  </conditionalFormatting>
  <conditionalFormatting sqref="DF32:DJ38">
    <cfRule type="expression" dxfId="148" priority="42">
      <formula>$DH$32+$DH$34+$DH$36+$DH$38&gt;$F$13/2</formula>
    </cfRule>
  </conditionalFormatting>
  <conditionalFormatting sqref="DF44:DJ44">
    <cfRule type="expression" dxfId="147" priority="41">
      <formula>$DJ$44="šablona je povinná"</formula>
    </cfRule>
  </conditionalFormatting>
  <conditionalFormatting sqref="DZ18 DZ16 DZ20 DZ22">
    <cfRule type="expression" dxfId="146" priority="39">
      <formula>$E$13="Ano"</formula>
    </cfRule>
  </conditionalFormatting>
  <conditionalFormatting sqref="DY15 DY50:DY51 EA50:ED50 EA15:ED15">
    <cfRule type="expression" dxfId="145" priority="40" stopIfTrue="1">
      <formula>$EB$50&gt;$N$50</formula>
    </cfRule>
  </conditionalFormatting>
  <conditionalFormatting sqref="DZ32:ED38">
    <cfRule type="expression" dxfId="144" priority="38">
      <formula>$EB$32+$EB$34+$EB$36+$EB$38&gt;$F$13/2</formula>
    </cfRule>
  </conditionalFormatting>
  <conditionalFormatting sqref="DZ44:ED44">
    <cfRule type="expression" dxfId="143" priority="37">
      <formula>$ED$44="šablona je povinná"</formula>
    </cfRule>
  </conditionalFormatting>
  <conditionalFormatting sqref="ET18 ET16 ET20 ET22">
    <cfRule type="expression" dxfId="142" priority="35">
      <formula>$E$13="Ano"</formula>
    </cfRule>
  </conditionalFormatting>
  <conditionalFormatting sqref="ES15 ES50:ES51 EU50:EX50 EU15:EX15">
    <cfRule type="expression" dxfId="141" priority="36">
      <formula>$EV$50&gt;$N$50</formula>
    </cfRule>
  </conditionalFormatting>
  <conditionalFormatting sqref="ET32:EX38">
    <cfRule type="expression" dxfId="140" priority="34">
      <formula>$EV$32+$EV$34+$EV$36+$EV$38&gt;$F$13/2</formula>
    </cfRule>
  </conditionalFormatting>
  <conditionalFormatting sqref="ET44:EX44">
    <cfRule type="expression" dxfId="139" priority="33">
      <formula>$EX$44="šablona je povinná"</formula>
    </cfRule>
  </conditionalFormatting>
  <conditionalFormatting sqref="FN18 FN16 FN20 FN22">
    <cfRule type="expression" dxfId="138" priority="31">
      <formula>$E$13="Ano"</formula>
    </cfRule>
  </conditionalFormatting>
  <conditionalFormatting sqref="FM15 FM50:FM51 FO50:FR50 FO15:FR15">
    <cfRule type="expression" dxfId="137" priority="32" stopIfTrue="1">
      <formula>$FP$50&gt;$N$50</formula>
    </cfRule>
  </conditionalFormatting>
  <conditionalFormatting sqref="FN32:FR38">
    <cfRule type="expression" dxfId="136" priority="30">
      <formula>$FP$32+$FP$34+$FP$36+$FP$38&gt;$F$13/2</formula>
    </cfRule>
  </conditionalFormatting>
  <conditionalFormatting sqref="FN44:FR44">
    <cfRule type="expression" dxfId="135" priority="29">
      <formula>$FR$44="šablona je povinná"</formula>
    </cfRule>
  </conditionalFormatting>
  <conditionalFormatting sqref="GH18 GH16 GH20 GH22">
    <cfRule type="expression" dxfId="134" priority="27">
      <formula>$E$13="Ano"</formula>
    </cfRule>
  </conditionalFormatting>
  <conditionalFormatting sqref="GG15 GG50:GG51 GI50:GL50 GI15:GL15">
    <cfRule type="expression" dxfId="133" priority="28" stopIfTrue="1">
      <formula>$GJ$50&gt;$N$50</formula>
    </cfRule>
  </conditionalFormatting>
  <conditionalFormatting sqref="GH32:GL38">
    <cfRule type="expression" dxfId="132" priority="26">
      <formula>$GJ$32+$GJ$34+$GJ$36+$GJ$38&gt;$F$13/2</formula>
    </cfRule>
  </conditionalFormatting>
  <conditionalFormatting sqref="GH44:GL44">
    <cfRule type="expression" dxfId="131" priority="25">
      <formula>$GL$44="šablona je povinná"</formula>
    </cfRule>
  </conditionalFormatting>
  <conditionalFormatting sqref="HB18 HB16 HB20 HB22">
    <cfRule type="expression" dxfId="130" priority="23">
      <formula>$E$13="Ano"</formula>
    </cfRule>
  </conditionalFormatting>
  <conditionalFormatting sqref="HA15 HA50:HA51 HC50:HF50 HC15:HF15">
    <cfRule type="expression" dxfId="129" priority="24" stopIfTrue="1">
      <formula>$HD$50&gt;$N$50</formula>
    </cfRule>
  </conditionalFormatting>
  <conditionalFormatting sqref="HB32:HF38">
    <cfRule type="expression" dxfId="128" priority="22">
      <formula>$HD$32+$HD$34+$HD$36+$HD$38&gt;$F$13/2</formula>
    </cfRule>
  </conditionalFormatting>
  <conditionalFormatting sqref="HB44:HF44">
    <cfRule type="expression" dxfId="127" priority="21">
      <formula>$HF$44="šablona je povinná"</formula>
    </cfRule>
  </conditionalFormatting>
  <conditionalFormatting sqref="ED4:ED7">
    <cfRule type="expression" dxfId="126" priority="61">
      <formula>$ED4&lt;&gt;"OK"</formula>
    </cfRule>
  </conditionalFormatting>
  <conditionalFormatting sqref="EX4:EX7">
    <cfRule type="expression" dxfId="125" priority="60">
      <formula>$EX4&lt;&gt;"OK"</formula>
    </cfRule>
  </conditionalFormatting>
  <conditionalFormatting sqref="FR4:FR7">
    <cfRule type="expression" dxfId="124" priority="59">
      <formula>$FR4&lt;&gt;"OK"</formula>
    </cfRule>
  </conditionalFormatting>
  <conditionalFormatting sqref="GL4:GL7">
    <cfRule type="expression" dxfId="123" priority="58">
      <formula>$GL4&lt;&gt;"OK"</formula>
    </cfRule>
  </conditionalFormatting>
  <conditionalFormatting sqref="HF4:HF7">
    <cfRule type="expression" dxfId="122" priority="57">
      <formula>$HF4&lt;&gt;"OK"</formula>
    </cfRule>
  </conditionalFormatting>
  <dataValidations xWindow="484" yWindow="900" count="5">
    <dataValidation type="whole" allowBlank="1" showInputMessage="1" showErrorMessage="1" sqref="L17 L19 L21 L31 L23:L29 L33 L35 L37 L39:L49 AD17 AD19 AD21 AD31 AD23:AD29 AD33 AD35 AD37 AD39:AD49 AX17 AX19 AX21 AX31 AX23:AX29 AX33 AX35 AX37 AX39:AX49 BR17 BR19 BR21 BR31 BR23:BR29 BR33 BR35 BR37 BR39:BR49 CL17 CL19 CL21 CL31 CL23:CL29 CL33 CL35 CL37 CL39:CL49 DF17 DF19 DF21 DF31 DF23:DF29 DF33 DF35 DF37 DF39:DF49 DZ17 DZ19 DZ21 DZ31 DZ23:DZ29 DZ33 DZ35 DZ37 DZ39:DZ49 ET17 ET19 ET21 ET31 ET23:ET29 ET33 ET35 ET37 ET39:ET49 FN17 FN19 FN21 FN31 FN23:FN29 FN33 FN35 FN37 FN39:FN49 GH17 GH19 GH21 GH31 GH23:GH29 GH33 GH35 GH37 GH39:GH49 HB17 HB19 HB21 HB31 HB23:HB29 HB33 HB35 HB37 HB39:HB49" xr:uid="{00000000-0002-0000-0300-000000000000}">
      <formula1>0</formula1>
      <formula2>999999</formula2>
    </dataValidation>
    <dataValidation type="list" allowBlank="1" showInputMessage="1" showErrorMessage="1" sqref="E13" xr:uid="{00000000-0002-0000-0300-000001000000}">
      <formula1>"Ano,Ne"</formula1>
    </dataValidation>
    <dataValidation type="whole" allowBlank="1" showInputMessage="1" showErrorMessage="1" sqref="L16 L22 L20 L18 AD16 AD22 AD20 AD18 AX16 AX22 AX20 AX18 BR16 BR22 BR20 BR18 CL16 CL22 CL20 CL18 DF16 DF22 DF20 DF18 DZ16 DZ22 DZ20 DZ18 ET16 ET22 ET20 ET18 FN16 FN22 FN20 FN18 GH16 GH22 GH20 GH18 HB16 HB22 HB20 HB18" xr:uid="{00000000-0002-0000-0300-000002000000}">
      <formula1>0</formula1>
      <formula2>1000</formula2>
    </dataValidation>
    <dataValidation type="whole" allowBlank="1" showInputMessage="1" showErrorMessage="1" prompt="V názvu aktivity vyberte z nabídky jednu z variant aktivity. _x000a_Aktivitu je možné zvolit nejvýš v hodnotě dosahující poloviny maximální výše dotace pro daný subjekt." sqref="L32 L34 L36 L38 AD32 AD34 AD36 AD38 AX32 AX34 AX36 AX38 BR32 BR34 BR36 BR38 CL32 CL34 CL36 CL38 DF32 DF34 DF36 DF38 DZ32 DZ34 DZ36 DZ38 ET32 ET34 ET36 ET38 FN32 FN34 FN36 FN38 GH32 GH34 GH36 GH38 HB32 HB34 HB36 HB38" xr:uid="{00000000-0002-0000-0300-000003000000}">
      <formula1>0</formula1>
      <formula2>999999</formula2>
    </dataValidation>
    <dataValidation type="whole" allowBlank="1" showInputMessage="1" showErrorMessage="1" prompt="Dotáhne se automaticky z listu &quot;stáž ZŠ&quot;" sqref="L30 AD30 AX30 BR30 CL30 DF30 DZ30 ET30 FN30 GH30 HB30" xr:uid="{00000000-0002-0000-0300-000004000000}">
      <formula1>0</formula1>
      <formula2>999999</formula2>
    </dataValidation>
  </dataValidations>
  <hyperlinks>
    <hyperlink ref="B9" location="'Úvodní strana'!A1" display="zpět na úvodní stranu" xr:uid="{00000000-0004-0000-0300-000000000000}"/>
  </hyperlink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0" stopIfTrue="1" id="{D0131520-4A8A-4689-A762-0F55DF829D3D}">
            <xm:f>Souhrn!$I$5=0</xm:f>
            <x14:dxf>
              <font>
                <color theme="3" tint="0.59996337778862885"/>
              </font>
            </x14:dxf>
          </x14:cfRule>
          <xm:sqref>AD4:AF7 AH4:AH7 AH16:AH48</xm:sqref>
        </x14:conditionalFormatting>
        <x14:conditionalFormatting xmlns:xm="http://schemas.microsoft.com/office/excel/2006/main">
          <x14:cfRule type="expression" priority="19" id="{C067F690-B1DA-4870-8B97-3A34B2952FE3}">
            <xm:f>Souhrn!$I$5=0</xm:f>
            <x14:dxf>
              <font>
                <color theme="3" tint="0.79998168889431442"/>
              </font>
            </x14:dxf>
          </x14:cfRule>
          <xm:sqref>AG4:AG7</xm:sqref>
        </x14:conditionalFormatting>
        <x14:conditionalFormatting xmlns:xm="http://schemas.microsoft.com/office/excel/2006/main">
          <x14:cfRule type="expression" priority="18" stopIfTrue="1" id="{B19B8022-0F45-471B-B851-04D27C0DC240}">
            <xm:f>Souhrn!$K$5=0</xm:f>
            <x14:dxf>
              <font>
                <color theme="3" tint="0.59996337778862885"/>
              </font>
            </x14:dxf>
          </x14:cfRule>
          <xm:sqref>AX4:AZ7 BB4:BB7 BB16:BB48</xm:sqref>
        </x14:conditionalFormatting>
        <x14:conditionalFormatting xmlns:xm="http://schemas.microsoft.com/office/excel/2006/main">
          <x14:cfRule type="expression" priority="17" id="{A6002797-E8EA-41B0-B75E-604840355679}">
            <xm:f>Souhrn!$K$5=0</xm:f>
            <x14:dxf>
              <font>
                <color theme="3" tint="0.79998168889431442"/>
              </font>
            </x14:dxf>
          </x14:cfRule>
          <xm:sqref>BA4:BA7</xm:sqref>
        </x14:conditionalFormatting>
        <x14:conditionalFormatting xmlns:xm="http://schemas.microsoft.com/office/excel/2006/main">
          <x14:cfRule type="expression" priority="16" stopIfTrue="1" id="{C04F8906-87A5-4E32-A976-A2AEB5A0AC67}">
            <xm:f>Souhrn!$M$5=0</xm:f>
            <x14:dxf>
              <font>
                <color theme="3" tint="0.59996337778862885"/>
              </font>
            </x14:dxf>
          </x14:cfRule>
          <xm:sqref>BR4:BT7 BV4:BV7 BV16:BV48</xm:sqref>
        </x14:conditionalFormatting>
        <x14:conditionalFormatting xmlns:xm="http://schemas.microsoft.com/office/excel/2006/main">
          <x14:cfRule type="expression" priority="15" id="{6326563E-C9B4-4B40-AD9D-063D6818B71E}">
            <xm:f>Souhrn!$M$5=0</xm:f>
            <x14:dxf>
              <font>
                <color theme="3" tint="0.79998168889431442"/>
              </font>
            </x14:dxf>
          </x14:cfRule>
          <xm:sqref>BU4:BU7</xm:sqref>
        </x14:conditionalFormatting>
        <x14:conditionalFormatting xmlns:xm="http://schemas.microsoft.com/office/excel/2006/main">
          <x14:cfRule type="expression" priority="14" stopIfTrue="1" id="{D76EB5DD-C27D-4B0F-844E-3EE5D54AEAC0}">
            <xm:f>Souhrn!$O$5=0</xm:f>
            <x14:dxf>
              <font>
                <color theme="3" tint="0.59996337778862885"/>
              </font>
            </x14:dxf>
          </x14:cfRule>
          <xm:sqref>CL4:CN7 CP4:CP7 CP16:CP48</xm:sqref>
        </x14:conditionalFormatting>
        <x14:conditionalFormatting xmlns:xm="http://schemas.microsoft.com/office/excel/2006/main">
          <x14:cfRule type="expression" priority="13" id="{34E0A86A-BE59-4006-AC6A-09CE318D7D2E}">
            <xm:f>Souhrn!$O$5=0</xm:f>
            <x14:dxf>
              <font>
                <color theme="3" tint="0.79998168889431442"/>
              </font>
            </x14:dxf>
          </x14:cfRule>
          <xm:sqref>CO4:CO7</xm:sqref>
        </x14:conditionalFormatting>
        <x14:conditionalFormatting xmlns:xm="http://schemas.microsoft.com/office/excel/2006/main">
          <x14:cfRule type="expression" priority="12" stopIfTrue="1" id="{C16B2255-33E3-48AD-89C9-EFA5C10C840A}">
            <xm:f>Souhrn!$Q$5=0</xm:f>
            <x14:dxf>
              <font>
                <color theme="3" tint="0.59996337778862885"/>
              </font>
            </x14:dxf>
          </x14:cfRule>
          <xm:sqref>DF4:DH7 DJ4:DJ7 DJ16:DJ48</xm:sqref>
        </x14:conditionalFormatting>
        <x14:conditionalFormatting xmlns:xm="http://schemas.microsoft.com/office/excel/2006/main">
          <x14:cfRule type="expression" priority="11" id="{3A6946E4-B18A-4D7C-B573-851AEE5C06D7}">
            <xm:f>Souhrn!$Q$5=0</xm:f>
            <x14:dxf>
              <font>
                <color theme="3" tint="0.79998168889431442"/>
              </font>
            </x14:dxf>
          </x14:cfRule>
          <xm:sqref>DI4:DI7</xm:sqref>
        </x14:conditionalFormatting>
        <x14:conditionalFormatting xmlns:xm="http://schemas.microsoft.com/office/excel/2006/main">
          <x14:cfRule type="expression" priority="10" stopIfTrue="1" id="{61216A33-C9E5-4C2E-9351-15B4CB49F21F}">
            <xm:f>Souhrn!$S$5=0</xm:f>
            <x14:dxf>
              <font>
                <color theme="3" tint="0.59996337778862885"/>
              </font>
            </x14:dxf>
          </x14:cfRule>
          <xm:sqref>DZ4:EB7 ED4:ED7 ED16:ED48</xm:sqref>
        </x14:conditionalFormatting>
        <x14:conditionalFormatting xmlns:xm="http://schemas.microsoft.com/office/excel/2006/main">
          <x14:cfRule type="expression" priority="9" id="{C6F038E3-0A77-49F4-B48B-6B9228D32F6F}">
            <xm:f>Souhrn!$S$5=0</xm:f>
            <x14:dxf>
              <font>
                <color theme="3" tint="0.79998168889431442"/>
              </font>
            </x14:dxf>
          </x14:cfRule>
          <xm:sqref>EC4:EC7</xm:sqref>
        </x14:conditionalFormatting>
        <x14:conditionalFormatting xmlns:xm="http://schemas.microsoft.com/office/excel/2006/main">
          <x14:cfRule type="expression" priority="8" stopIfTrue="1" id="{D12CDA17-056E-439E-8ACD-56D734A3537D}">
            <xm:f>Souhrn!$U$5=0</xm:f>
            <x14:dxf>
              <font>
                <color theme="3" tint="0.59996337778862885"/>
              </font>
            </x14:dxf>
          </x14:cfRule>
          <xm:sqref>ET4:EV7 EX4:EX7 EX16:EX48</xm:sqref>
        </x14:conditionalFormatting>
        <x14:conditionalFormatting xmlns:xm="http://schemas.microsoft.com/office/excel/2006/main">
          <x14:cfRule type="expression" priority="7" id="{E89640AA-7CAC-4679-940F-7F3B1F7B8D8C}">
            <xm:f>Souhrn!$U$5=0</xm:f>
            <x14:dxf>
              <font>
                <color theme="3" tint="0.79998168889431442"/>
              </font>
            </x14:dxf>
          </x14:cfRule>
          <xm:sqref>EW4:EW7</xm:sqref>
        </x14:conditionalFormatting>
        <x14:conditionalFormatting xmlns:xm="http://schemas.microsoft.com/office/excel/2006/main">
          <x14:cfRule type="expression" priority="6" stopIfTrue="1" id="{CC9AF804-B22F-4865-8399-12935963F949}">
            <xm:f>Souhrn!$W$5=0</xm:f>
            <x14:dxf>
              <font>
                <color theme="3" tint="0.59996337778862885"/>
              </font>
            </x14:dxf>
          </x14:cfRule>
          <xm:sqref>FN4:FP7 FR4:FR7 FR16:FR48</xm:sqref>
        </x14:conditionalFormatting>
        <x14:conditionalFormatting xmlns:xm="http://schemas.microsoft.com/office/excel/2006/main">
          <x14:cfRule type="expression" priority="5" id="{D4D919B4-4EDC-4509-B50E-3B97DB11193A}">
            <xm:f>Souhrn!$W$5=0</xm:f>
            <x14:dxf>
              <font>
                <color theme="3" tint="0.79998168889431442"/>
              </font>
            </x14:dxf>
          </x14:cfRule>
          <xm:sqref>FQ4:FQ7</xm:sqref>
        </x14:conditionalFormatting>
        <x14:conditionalFormatting xmlns:xm="http://schemas.microsoft.com/office/excel/2006/main">
          <x14:cfRule type="expression" priority="4" stopIfTrue="1" id="{DAA743D5-7EE7-4A59-9C57-E29896060FF1}">
            <xm:f>Souhrn!$Y$5=0</xm:f>
            <x14:dxf>
              <font>
                <color theme="3" tint="0.59996337778862885"/>
              </font>
            </x14:dxf>
          </x14:cfRule>
          <xm:sqref>GH4:GJ7 GL4:GL7 GL16:GL48</xm:sqref>
        </x14:conditionalFormatting>
        <x14:conditionalFormatting xmlns:xm="http://schemas.microsoft.com/office/excel/2006/main">
          <x14:cfRule type="expression" priority="3" id="{418EFD0E-F97D-4A27-A406-F8FCB8DD5453}">
            <xm:f>Souhrn!$Y$5=0</xm:f>
            <x14:dxf>
              <font>
                <color theme="3" tint="0.79998168889431442"/>
              </font>
            </x14:dxf>
          </x14:cfRule>
          <xm:sqref>GK4:GK7</xm:sqref>
        </x14:conditionalFormatting>
        <x14:conditionalFormatting xmlns:xm="http://schemas.microsoft.com/office/excel/2006/main">
          <x14:cfRule type="expression" priority="2" stopIfTrue="1" id="{9824AD0E-5757-4CB1-A05D-78C12364A2D2}">
            <xm:f>Souhrn!$AA$5=0</xm:f>
            <x14:dxf>
              <font>
                <color theme="3" tint="0.59996337778862885"/>
              </font>
            </x14:dxf>
          </x14:cfRule>
          <xm:sqref>HB4:HD7 HF4:HF7 HF16:HF48</xm:sqref>
        </x14:conditionalFormatting>
        <x14:conditionalFormatting xmlns:xm="http://schemas.microsoft.com/office/excel/2006/main">
          <x14:cfRule type="expression" priority="1" id="{246D6055-478A-4EB4-B50A-EE660FC59BDA}">
            <xm:f>Souhrn!$AA$5=0</xm:f>
            <x14:dxf>
              <font>
                <color theme="3" tint="0.79998168889431442"/>
              </font>
            </x14:dxf>
          </x14:cfRule>
          <xm:sqref>HE4:HE7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M514"/>
  <sheetViews>
    <sheetView workbookViewId="0">
      <pane xSplit="4" ySplit="6" topLeftCell="E7" activePane="bottomRight" state="frozen"/>
      <selection pane="topRight" activeCell="D1" sqref="D1"/>
      <selection pane="bottomLeft" activeCell="A7" sqref="A7"/>
      <selection pane="bottomRight" activeCell="BT1" sqref="BT1:FN1048576"/>
    </sheetView>
  </sheetViews>
  <sheetFormatPr defaultColWidth="9.28515625" defaultRowHeight="15" x14ac:dyDescent="0.25"/>
  <cols>
    <col min="1" max="1" width="1.7109375" style="289" customWidth="1"/>
    <col min="2" max="2" width="13.7109375" style="289" customWidth="1"/>
    <col min="3" max="3" width="16.7109375" style="289" customWidth="1"/>
    <col min="4" max="4" width="8.7109375" style="289" hidden="1" customWidth="1"/>
    <col min="5" max="5" width="16.7109375" style="289" customWidth="1"/>
    <col min="6" max="6" width="9.28515625" style="289" hidden="1" customWidth="1"/>
    <col min="7" max="7" width="14.5703125" style="289" customWidth="1"/>
    <col min="8" max="8" width="18.7109375" style="289" customWidth="1"/>
    <col min="9" max="9" width="15.7109375" style="289" customWidth="1"/>
    <col min="10" max="10" width="18.7109375" style="289" customWidth="1"/>
    <col min="11" max="11" width="18.5703125" style="289" customWidth="1"/>
    <col min="12" max="12" width="12.7109375" style="289" customWidth="1"/>
    <col min="13" max="13" width="14.7109375" style="289" customWidth="1"/>
    <col min="14" max="14" width="9.28515625" style="289" hidden="1" customWidth="1"/>
    <col min="15" max="15" width="5.5703125" style="289" hidden="1" customWidth="1"/>
    <col min="16" max="16" width="7.28515625" style="289" hidden="1" customWidth="1"/>
    <col min="17" max="17" width="9.28515625" style="289"/>
    <col min="18" max="18" width="16.7109375" style="213" customWidth="1"/>
    <col min="19" max="19" width="9.28515625" style="213" hidden="1" customWidth="1"/>
    <col min="20" max="20" width="14.5703125" style="213" customWidth="1"/>
    <col min="21" max="21" width="18.7109375" style="213" customWidth="1"/>
    <col min="22" max="22" width="15.7109375" style="213" customWidth="1"/>
    <col min="23" max="23" width="18.7109375" style="213" customWidth="1"/>
    <col min="24" max="24" width="18.5703125" style="213" customWidth="1"/>
    <col min="25" max="25" width="12.7109375" style="213" customWidth="1"/>
    <col min="26" max="26" width="14.7109375" style="213" customWidth="1"/>
    <col min="27" max="27" width="9.28515625" style="213" hidden="1" customWidth="1"/>
    <col min="28" max="28" width="5.5703125" style="213" hidden="1" customWidth="1"/>
    <col min="29" max="29" width="7.28515625" style="213" hidden="1" customWidth="1"/>
    <col min="30" max="30" width="9.28515625" style="289"/>
    <col min="31" max="31" width="16.7109375" style="289" customWidth="1"/>
    <col min="32" max="32" width="9.28515625" style="289" hidden="1" customWidth="1"/>
    <col min="33" max="33" width="14.5703125" style="289" customWidth="1"/>
    <col min="34" max="34" width="18.7109375" style="289" customWidth="1"/>
    <col min="35" max="35" width="15.7109375" style="289" customWidth="1"/>
    <col min="36" max="36" width="18.7109375" style="289" customWidth="1"/>
    <col min="37" max="37" width="18.5703125" style="289" customWidth="1"/>
    <col min="38" max="38" width="12.7109375" style="289" customWidth="1"/>
    <col min="39" max="39" width="14.7109375" style="289" customWidth="1"/>
    <col min="40" max="40" width="9.28515625" style="289" hidden="1" customWidth="1"/>
    <col min="41" max="41" width="5.5703125" style="289" hidden="1" customWidth="1"/>
    <col min="42" max="43" width="7.28515625" style="289" hidden="1" customWidth="1"/>
    <col min="44" max="44" width="9.28515625" style="289"/>
    <col min="45" max="45" width="16.7109375" style="289" customWidth="1"/>
    <col min="46" max="46" width="9.28515625" style="289" hidden="1" customWidth="1"/>
    <col min="47" max="47" width="14.5703125" style="289" customWidth="1"/>
    <col min="48" max="48" width="18.7109375" style="289" customWidth="1"/>
    <col min="49" max="49" width="15.7109375" style="289" customWidth="1"/>
    <col min="50" max="50" width="18.7109375" style="289" customWidth="1"/>
    <col min="51" max="51" width="18.5703125" style="289" customWidth="1"/>
    <col min="52" max="52" width="12.7109375" style="289" customWidth="1"/>
    <col min="53" max="53" width="14.7109375" style="289" customWidth="1"/>
    <col min="54" max="54" width="9.28515625" style="289" hidden="1" customWidth="1"/>
    <col min="55" max="55" width="5.5703125" style="289" hidden="1" customWidth="1"/>
    <col min="56" max="57" width="7.28515625" style="289" hidden="1" customWidth="1"/>
    <col min="58" max="58" width="9.28515625" style="289"/>
    <col min="59" max="59" width="16.7109375" style="289" customWidth="1"/>
    <col min="60" max="60" width="9.28515625" style="289" hidden="1" customWidth="1"/>
    <col min="61" max="61" width="14.5703125" style="289" customWidth="1"/>
    <col min="62" max="62" width="18.7109375" style="289" customWidth="1"/>
    <col min="63" max="63" width="15.7109375" style="289" customWidth="1"/>
    <col min="64" max="64" width="18.7109375" style="289" customWidth="1"/>
    <col min="65" max="65" width="18.5703125" style="289" customWidth="1"/>
    <col min="66" max="66" width="12.7109375" style="289" customWidth="1"/>
    <col min="67" max="67" width="14.7109375" style="289" customWidth="1"/>
    <col min="68" max="68" width="9.28515625" style="289" hidden="1" customWidth="1"/>
    <col min="69" max="69" width="5.5703125" style="289" hidden="1" customWidth="1"/>
    <col min="70" max="71" width="7.28515625" style="289" hidden="1" customWidth="1"/>
    <col min="72" max="72" width="0" style="289" hidden="1" customWidth="1"/>
    <col min="73" max="73" width="16.7109375" style="289" hidden="1" customWidth="1"/>
    <col min="74" max="74" width="9.28515625" style="289" hidden="1" customWidth="1"/>
    <col min="75" max="75" width="14.5703125" style="289" hidden="1" customWidth="1"/>
    <col min="76" max="76" width="18.7109375" style="289" hidden="1" customWidth="1"/>
    <col min="77" max="77" width="15.7109375" style="289" hidden="1" customWidth="1"/>
    <col min="78" max="78" width="18.7109375" style="289" hidden="1" customWidth="1"/>
    <col min="79" max="79" width="18.5703125" style="289" hidden="1" customWidth="1"/>
    <col min="80" max="80" width="12.7109375" style="289" hidden="1" customWidth="1"/>
    <col min="81" max="81" width="14.7109375" style="289" hidden="1" customWidth="1"/>
    <col min="82" max="82" width="9.28515625" style="289" hidden="1" customWidth="1"/>
    <col min="83" max="83" width="5.5703125" style="289" hidden="1" customWidth="1"/>
    <col min="84" max="85" width="7.28515625" style="289" hidden="1" customWidth="1"/>
    <col min="86" max="86" width="0" style="289" hidden="1" customWidth="1"/>
    <col min="87" max="87" width="16.7109375" style="289" hidden="1" customWidth="1"/>
    <col min="88" max="88" width="9.28515625" style="289" hidden="1" customWidth="1"/>
    <col min="89" max="89" width="14.5703125" style="289" hidden="1" customWidth="1"/>
    <col min="90" max="90" width="18.7109375" style="289" hidden="1" customWidth="1"/>
    <col min="91" max="91" width="15.7109375" style="289" hidden="1" customWidth="1"/>
    <col min="92" max="92" width="18.7109375" style="289" hidden="1" customWidth="1"/>
    <col min="93" max="93" width="18.5703125" style="289" hidden="1" customWidth="1"/>
    <col min="94" max="94" width="12.7109375" style="289" hidden="1" customWidth="1"/>
    <col min="95" max="95" width="14.7109375" style="289" hidden="1" customWidth="1"/>
    <col min="96" max="96" width="9.28515625" style="289" hidden="1" customWidth="1"/>
    <col min="97" max="97" width="5.5703125" style="289" hidden="1" customWidth="1"/>
    <col min="98" max="99" width="7.28515625" style="289" hidden="1" customWidth="1"/>
    <col min="100" max="100" width="0" style="289" hidden="1" customWidth="1"/>
    <col min="101" max="101" width="16.7109375" style="289" hidden="1" customWidth="1"/>
    <col min="102" max="102" width="9.28515625" style="289" hidden="1" customWidth="1"/>
    <col min="103" max="103" width="14.5703125" style="289" hidden="1" customWidth="1"/>
    <col min="104" max="104" width="18.7109375" style="289" hidden="1" customWidth="1"/>
    <col min="105" max="105" width="15.7109375" style="289" hidden="1" customWidth="1"/>
    <col min="106" max="106" width="18.7109375" style="289" hidden="1" customWidth="1"/>
    <col min="107" max="107" width="18.5703125" style="289" hidden="1" customWidth="1"/>
    <col min="108" max="108" width="12.7109375" style="289" hidden="1" customWidth="1"/>
    <col min="109" max="109" width="14.7109375" style="289" hidden="1" customWidth="1"/>
    <col min="110" max="110" width="9.28515625" style="289" hidden="1" customWidth="1"/>
    <col min="111" max="111" width="5.5703125" style="289" hidden="1" customWidth="1"/>
    <col min="112" max="113" width="7.28515625" style="289" hidden="1" customWidth="1"/>
    <col min="114" max="114" width="0" style="289" hidden="1" customWidth="1"/>
    <col min="115" max="115" width="16.7109375" style="289" hidden="1" customWidth="1"/>
    <col min="116" max="116" width="9.28515625" style="289" hidden="1" customWidth="1"/>
    <col min="117" max="117" width="14.5703125" style="289" hidden="1" customWidth="1"/>
    <col min="118" max="118" width="18.7109375" style="289" hidden="1" customWidth="1"/>
    <col min="119" max="119" width="15.7109375" style="289" hidden="1" customWidth="1"/>
    <col min="120" max="120" width="18.7109375" style="289" hidden="1" customWidth="1"/>
    <col min="121" max="121" width="18.5703125" style="289" hidden="1" customWidth="1"/>
    <col min="122" max="122" width="12.7109375" style="289" hidden="1" customWidth="1"/>
    <col min="123" max="123" width="14.7109375" style="289" hidden="1" customWidth="1"/>
    <col min="124" max="124" width="9.28515625" style="289" hidden="1" customWidth="1"/>
    <col min="125" max="125" width="5.5703125" style="289" hidden="1" customWidth="1"/>
    <col min="126" max="127" width="7.28515625" style="289" hidden="1" customWidth="1"/>
    <col min="128" max="128" width="0" style="289" hidden="1" customWidth="1"/>
    <col min="129" max="129" width="16.7109375" style="289" hidden="1" customWidth="1"/>
    <col min="130" max="130" width="9.28515625" style="289" hidden="1" customWidth="1"/>
    <col min="131" max="131" width="14.5703125" style="289" hidden="1" customWidth="1"/>
    <col min="132" max="132" width="18.7109375" style="289" hidden="1" customWidth="1"/>
    <col min="133" max="133" width="15.7109375" style="289" hidden="1" customWidth="1"/>
    <col min="134" max="134" width="18.7109375" style="289" hidden="1" customWidth="1"/>
    <col min="135" max="135" width="18.5703125" style="289" hidden="1" customWidth="1"/>
    <col min="136" max="136" width="12.7109375" style="289" hidden="1" customWidth="1"/>
    <col min="137" max="137" width="14.7109375" style="289" hidden="1" customWidth="1"/>
    <col min="138" max="138" width="9.28515625" style="289" hidden="1" customWidth="1"/>
    <col min="139" max="139" width="5.5703125" style="289" hidden="1" customWidth="1"/>
    <col min="140" max="141" width="7.28515625" style="289" hidden="1" customWidth="1"/>
    <col min="142" max="142" width="0" style="289" hidden="1" customWidth="1"/>
    <col min="143" max="143" width="16.7109375" style="289" hidden="1" customWidth="1"/>
    <col min="144" max="144" width="9.28515625" style="289" hidden="1" customWidth="1"/>
    <col min="145" max="145" width="14.5703125" style="289" hidden="1" customWidth="1"/>
    <col min="146" max="146" width="18.7109375" style="289" hidden="1" customWidth="1"/>
    <col min="147" max="147" width="15.7109375" style="289" hidden="1" customWidth="1"/>
    <col min="148" max="148" width="18.7109375" style="289" hidden="1" customWidth="1"/>
    <col min="149" max="149" width="18.5703125" style="289" hidden="1" customWidth="1"/>
    <col min="150" max="150" width="12.7109375" style="289" hidden="1" customWidth="1"/>
    <col min="151" max="151" width="14.7109375" style="289" hidden="1" customWidth="1"/>
    <col min="152" max="152" width="9.28515625" style="289" hidden="1" customWidth="1"/>
    <col min="153" max="153" width="5.5703125" style="289" hidden="1" customWidth="1"/>
    <col min="154" max="155" width="7.28515625" style="289" hidden="1" customWidth="1"/>
    <col min="156" max="156" width="0" style="289" hidden="1" customWidth="1"/>
    <col min="157" max="157" width="16.7109375" style="289" hidden="1" customWidth="1"/>
    <col min="158" max="158" width="9.28515625" style="289" hidden="1" customWidth="1"/>
    <col min="159" max="159" width="14.5703125" style="289" hidden="1" customWidth="1"/>
    <col min="160" max="160" width="18.7109375" style="289" hidden="1" customWidth="1"/>
    <col min="161" max="161" width="15.7109375" style="289" hidden="1" customWidth="1"/>
    <col min="162" max="162" width="18.7109375" style="289" hidden="1" customWidth="1"/>
    <col min="163" max="163" width="18.5703125" style="289" hidden="1" customWidth="1"/>
    <col min="164" max="164" width="12.7109375" style="289" hidden="1" customWidth="1"/>
    <col min="165" max="165" width="14.7109375" style="289" hidden="1" customWidth="1"/>
    <col min="166" max="166" width="9.28515625" style="289" hidden="1" customWidth="1"/>
    <col min="167" max="167" width="5.5703125" style="289" hidden="1" customWidth="1"/>
    <col min="168" max="169" width="7.28515625" style="289" hidden="1" customWidth="1"/>
    <col min="170" max="170" width="0" style="289" hidden="1" customWidth="1"/>
    <col min="171" max="16384" width="9.28515625" style="289"/>
  </cols>
  <sheetData>
    <row r="1" spans="1:169" ht="15.75" thickBot="1" x14ac:dyDescent="0.3">
      <c r="A1" s="212"/>
      <c r="B1" s="212"/>
      <c r="C1" s="212"/>
      <c r="D1" s="334"/>
      <c r="E1" s="212"/>
      <c r="F1" s="335"/>
      <c r="G1" s="212"/>
      <c r="H1" s="212"/>
      <c r="I1" s="212"/>
      <c r="J1" s="213"/>
      <c r="K1" s="212"/>
      <c r="L1" s="212"/>
      <c r="M1" s="212"/>
      <c r="N1" s="336"/>
      <c r="O1" s="336"/>
      <c r="P1" s="336"/>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6.75" customHeight="1" x14ac:dyDescent="0.3">
      <c r="A2" s="4"/>
      <c r="B2" s="346"/>
      <c r="C2" s="347"/>
      <c r="D2" s="348"/>
      <c r="E2" s="347"/>
      <c r="F2" s="347"/>
      <c r="G2" s="349"/>
      <c r="H2" s="350"/>
      <c r="I2" s="350"/>
      <c r="J2" s="350"/>
      <c r="K2" s="350"/>
      <c r="L2" s="350"/>
      <c r="M2" s="351"/>
      <c r="N2" s="792" t="s">
        <v>84</v>
      </c>
      <c r="O2" s="792" t="s">
        <v>85</v>
      </c>
      <c r="P2" s="792" t="s">
        <v>668</v>
      </c>
      <c r="R2" s="346"/>
      <c r="S2" s="347"/>
      <c r="T2" s="349"/>
      <c r="U2" s="350"/>
      <c r="V2" s="350"/>
      <c r="W2" s="350"/>
      <c r="X2" s="350"/>
      <c r="Y2" s="350"/>
      <c r="Z2" s="351"/>
      <c r="AA2" s="792" t="s">
        <v>84</v>
      </c>
      <c r="AB2" s="792" t="s">
        <v>85</v>
      </c>
      <c r="AC2" s="792" t="s">
        <v>668</v>
      </c>
      <c r="AE2" s="214"/>
      <c r="AF2" s="215"/>
      <c r="AG2" s="216"/>
      <c r="AH2" s="217"/>
      <c r="AI2" s="217"/>
      <c r="AJ2" s="217"/>
      <c r="AK2" s="217"/>
      <c r="AL2" s="217"/>
      <c r="AM2" s="218"/>
      <c r="AN2" s="792" t="s">
        <v>84</v>
      </c>
      <c r="AO2" s="792" t="s">
        <v>85</v>
      </c>
      <c r="AP2" s="792" t="s">
        <v>668</v>
      </c>
      <c r="AQ2" s="792" t="s">
        <v>733</v>
      </c>
      <c r="AS2" s="214"/>
      <c r="AT2" s="215"/>
      <c r="AU2" s="216"/>
      <c r="AV2" s="217"/>
      <c r="AW2" s="217"/>
      <c r="AX2" s="217"/>
      <c r="AY2" s="217"/>
      <c r="AZ2" s="217"/>
      <c r="BA2" s="218"/>
      <c r="BB2" s="792" t="s">
        <v>84</v>
      </c>
      <c r="BC2" s="792" t="s">
        <v>85</v>
      </c>
      <c r="BD2" s="792" t="s">
        <v>668</v>
      </c>
      <c r="BE2" s="792" t="s">
        <v>733</v>
      </c>
      <c r="BG2" s="214"/>
      <c r="BH2" s="215"/>
      <c r="BI2" s="216"/>
      <c r="BJ2" s="217"/>
      <c r="BK2" s="217"/>
      <c r="BL2" s="217"/>
      <c r="BM2" s="217"/>
      <c r="BN2" s="217"/>
      <c r="BO2" s="218"/>
      <c r="BP2" s="792" t="s">
        <v>84</v>
      </c>
      <c r="BQ2" s="792" t="s">
        <v>85</v>
      </c>
      <c r="BR2" s="792" t="s">
        <v>668</v>
      </c>
      <c r="BS2" s="792" t="s">
        <v>733</v>
      </c>
      <c r="BU2" s="214"/>
      <c r="BV2" s="215"/>
      <c r="BW2" s="216"/>
      <c r="BX2" s="217"/>
      <c r="BY2" s="217"/>
      <c r="BZ2" s="217"/>
      <c r="CA2" s="217"/>
      <c r="CB2" s="217"/>
      <c r="CC2" s="218"/>
      <c r="CD2" s="792" t="s">
        <v>84</v>
      </c>
      <c r="CE2" s="792" t="s">
        <v>85</v>
      </c>
      <c r="CF2" s="792" t="s">
        <v>668</v>
      </c>
      <c r="CG2" s="792" t="s">
        <v>733</v>
      </c>
      <c r="CI2" s="214"/>
      <c r="CJ2" s="215"/>
      <c r="CK2" s="216"/>
      <c r="CL2" s="217"/>
      <c r="CM2" s="217"/>
      <c r="CN2" s="217"/>
      <c r="CO2" s="217"/>
      <c r="CP2" s="217"/>
      <c r="CQ2" s="218"/>
      <c r="CR2" s="792" t="s">
        <v>84</v>
      </c>
      <c r="CS2" s="792" t="s">
        <v>85</v>
      </c>
      <c r="CT2" s="792" t="s">
        <v>668</v>
      </c>
      <c r="CU2" s="792" t="s">
        <v>733</v>
      </c>
      <c r="CW2" s="214"/>
      <c r="CX2" s="215"/>
      <c r="CY2" s="216"/>
      <c r="CZ2" s="217"/>
      <c r="DA2" s="217"/>
      <c r="DB2" s="217"/>
      <c r="DC2" s="217"/>
      <c r="DD2" s="217"/>
      <c r="DE2" s="218"/>
      <c r="DF2" s="792" t="s">
        <v>84</v>
      </c>
      <c r="DG2" s="792" t="s">
        <v>85</v>
      </c>
      <c r="DH2" s="792" t="s">
        <v>668</v>
      </c>
      <c r="DI2" s="792" t="s">
        <v>733</v>
      </c>
      <c r="DK2" s="214"/>
      <c r="DL2" s="215"/>
      <c r="DM2" s="216"/>
      <c r="DN2" s="217"/>
      <c r="DO2" s="217"/>
      <c r="DP2" s="217"/>
      <c r="DQ2" s="217"/>
      <c r="DR2" s="217"/>
      <c r="DS2" s="218"/>
      <c r="DT2" s="792" t="s">
        <v>84</v>
      </c>
      <c r="DU2" s="792" t="s">
        <v>85</v>
      </c>
      <c r="DV2" s="792" t="s">
        <v>668</v>
      </c>
      <c r="DW2" s="792" t="s">
        <v>733</v>
      </c>
      <c r="DY2" s="214"/>
      <c r="DZ2" s="215"/>
      <c r="EA2" s="216"/>
      <c r="EB2" s="217"/>
      <c r="EC2" s="217"/>
      <c r="ED2" s="217"/>
      <c r="EE2" s="217"/>
      <c r="EF2" s="217"/>
      <c r="EG2" s="218"/>
      <c r="EH2" s="792" t="s">
        <v>84</v>
      </c>
      <c r="EI2" s="792" t="s">
        <v>85</v>
      </c>
      <c r="EJ2" s="792" t="s">
        <v>668</v>
      </c>
      <c r="EK2" s="792" t="s">
        <v>733</v>
      </c>
      <c r="EM2" s="214"/>
      <c r="EN2" s="215"/>
      <c r="EO2" s="216"/>
      <c r="EP2" s="217"/>
      <c r="EQ2" s="217"/>
      <c r="ER2" s="217"/>
      <c r="ES2" s="217"/>
      <c r="ET2" s="217"/>
      <c r="EU2" s="218"/>
      <c r="EV2" s="792" t="s">
        <v>84</v>
      </c>
      <c r="EW2" s="792" t="s">
        <v>85</v>
      </c>
      <c r="EX2" s="792" t="s">
        <v>668</v>
      </c>
      <c r="EY2" s="792" t="s">
        <v>733</v>
      </c>
      <c r="FA2" s="214"/>
      <c r="FB2" s="215"/>
      <c r="FC2" s="216"/>
      <c r="FD2" s="217"/>
      <c r="FE2" s="217"/>
      <c r="FF2" s="217"/>
      <c r="FG2" s="217"/>
      <c r="FH2" s="217"/>
      <c r="FI2" s="218"/>
      <c r="FJ2" s="792" t="s">
        <v>84</v>
      </c>
      <c r="FK2" s="792" t="s">
        <v>85</v>
      </c>
      <c r="FL2" s="792" t="s">
        <v>668</v>
      </c>
      <c r="FM2" s="792" t="s">
        <v>733</v>
      </c>
    </row>
    <row r="3" spans="1:169" ht="48.75" customHeight="1" x14ac:dyDescent="0.3">
      <c r="A3" s="1"/>
      <c r="B3" s="273"/>
      <c r="C3" s="274"/>
      <c r="D3" s="274"/>
      <c r="E3" s="807" t="s">
        <v>682</v>
      </c>
      <c r="F3" s="807"/>
      <c r="G3" s="807"/>
      <c r="H3" s="807"/>
      <c r="I3" s="807"/>
      <c r="J3" s="807"/>
      <c r="K3" s="807"/>
      <c r="L3" s="288"/>
      <c r="M3" s="275"/>
      <c r="N3" s="792"/>
      <c r="O3" s="792"/>
      <c r="P3" s="792"/>
      <c r="R3" s="806" t="s">
        <v>731</v>
      </c>
      <c r="S3" s="807"/>
      <c r="T3" s="807"/>
      <c r="U3" s="807"/>
      <c r="V3" s="807"/>
      <c r="W3" s="807"/>
      <c r="X3" s="807"/>
      <c r="Y3" s="308"/>
      <c r="Z3" s="275"/>
      <c r="AA3" s="792"/>
      <c r="AB3" s="792"/>
      <c r="AC3" s="792"/>
      <c r="AE3" s="806" t="s">
        <v>683</v>
      </c>
      <c r="AF3" s="807"/>
      <c r="AG3" s="807"/>
      <c r="AH3" s="807"/>
      <c r="AI3" s="807"/>
      <c r="AJ3" s="807"/>
      <c r="AK3" s="808" t="s">
        <v>774</v>
      </c>
      <c r="AL3" s="808"/>
      <c r="AM3" s="537"/>
      <c r="AN3" s="792"/>
      <c r="AO3" s="792"/>
      <c r="AP3" s="792"/>
      <c r="AQ3" s="792"/>
      <c r="AS3" s="806" t="s">
        <v>684</v>
      </c>
      <c r="AT3" s="807"/>
      <c r="AU3" s="807"/>
      <c r="AV3" s="807"/>
      <c r="AW3" s="807"/>
      <c r="AX3" s="807"/>
      <c r="AY3" s="808" t="s">
        <v>780</v>
      </c>
      <c r="AZ3" s="808"/>
      <c r="BA3" s="537"/>
      <c r="BB3" s="792"/>
      <c r="BC3" s="792"/>
      <c r="BD3" s="792"/>
      <c r="BE3" s="792"/>
      <c r="BG3" s="806" t="s">
        <v>685</v>
      </c>
      <c r="BH3" s="807"/>
      <c r="BI3" s="807"/>
      <c r="BJ3" s="807"/>
      <c r="BK3" s="807"/>
      <c r="BL3" s="807"/>
      <c r="BM3" s="808" t="s">
        <v>781</v>
      </c>
      <c r="BN3" s="808"/>
      <c r="BO3" s="537"/>
      <c r="BP3" s="792"/>
      <c r="BQ3" s="792"/>
      <c r="BR3" s="792"/>
      <c r="BS3" s="792"/>
      <c r="BU3" s="806" t="s">
        <v>686</v>
      </c>
      <c r="BV3" s="807"/>
      <c r="BW3" s="807"/>
      <c r="BX3" s="807"/>
      <c r="BY3" s="807"/>
      <c r="BZ3" s="807"/>
      <c r="CA3" s="808" t="s">
        <v>782</v>
      </c>
      <c r="CB3" s="808"/>
      <c r="CC3" s="537"/>
      <c r="CD3" s="792"/>
      <c r="CE3" s="792"/>
      <c r="CF3" s="792"/>
      <c r="CG3" s="792"/>
      <c r="CI3" s="806" t="s">
        <v>687</v>
      </c>
      <c r="CJ3" s="807"/>
      <c r="CK3" s="807"/>
      <c r="CL3" s="807"/>
      <c r="CM3" s="807"/>
      <c r="CN3" s="807"/>
      <c r="CO3" s="808" t="s">
        <v>783</v>
      </c>
      <c r="CP3" s="808"/>
      <c r="CQ3" s="537"/>
      <c r="CR3" s="792"/>
      <c r="CS3" s="792"/>
      <c r="CT3" s="792"/>
      <c r="CU3" s="792"/>
      <c r="CW3" s="806" t="s">
        <v>688</v>
      </c>
      <c r="CX3" s="807"/>
      <c r="CY3" s="807"/>
      <c r="CZ3" s="807"/>
      <c r="DA3" s="807"/>
      <c r="DB3" s="807"/>
      <c r="DC3" s="808" t="s">
        <v>784</v>
      </c>
      <c r="DD3" s="808"/>
      <c r="DE3" s="537"/>
      <c r="DF3" s="792"/>
      <c r="DG3" s="792"/>
      <c r="DH3" s="792"/>
      <c r="DI3" s="792"/>
      <c r="DK3" s="806" t="s">
        <v>689</v>
      </c>
      <c r="DL3" s="807"/>
      <c r="DM3" s="807"/>
      <c r="DN3" s="807"/>
      <c r="DO3" s="807"/>
      <c r="DP3" s="807"/>
      <c r="DQ3" s="808" t="s">
        <v>785</v>
      </c>
      <c r="DR3" s="808"/>
      <c r="DS3" s="537"/>
      <c r="DT3" s="792"/>
      <c r="DU3" s="792"/>
      <c r="DV3" s="792"/>
      <c r="DW3" s="792"/>
      <c r="DY3" s="806" t="s">
        <v>690</v>
      </c>
      <c r="DZ3" s="807"/>
      <c r="EA3" s="807"/>
      <c r="EB3" s="807"/>
      <c r="EC3" s="807"/>
      <c r="ED3" s="807"/>
      <c r="EE3" s="808" t="s">
        <v>786</v>
      </c>
      <c r="EF3" s="808"/>
      <c r="EG3" s="537"/>
      <c r="EH3" s="792"/>
      <c r="EI3" s="792"/>
      <c r="EJ3" s="792"/>
      <c r="EK3" s="792"/>
      <c r="EM3" s="806" t="s">
        <v>691</v>
      </c>
      <c r="EN3" s="807"/>
      <c r="EO3" s="807"/>
      <c r="EP3" s="807"/>
      <c r="EQ3" s="807"/>
      <c r="ER3" s="807"/>
      <c r="ES3" s="808" t="s">
        <v>787</v>
      </c>
      <c r="ET3" s="808"/>
      <c r="EU3" s="537"/>
      <c r="EV3" s="792"/>
      <c r="EW3" s="792"/>
      <c r="EX3" s="792"/>
      <c r="EY3" s="792"/>
      <c r="FA3" s="806" t="s">
        <v>692</v>
      </c>
      <c r="FB3" s="807"/>
      <c r="FC3" s="807"/>
      <c r="FD3" s="807"/>
      <c r="FE3" s="807"/>
      <c r="FF3" s="807"/>
      <c r="FG3" s="808" t="s">
        <v>788</v>
      </c>
      <c r="FH3" s="808"/>
      <c r="FI3" s="537"/>
      <c r="FJ3" s="792"/>
      <c r="FK3" s="792"/>
      <c r="FL3" s="792"/>
      <c r="FM3" s="792"/>
    </row>
    <row r="4" spans="1:169" ht="6.75" customHeight="1" thickBot="1" x14ac:dyDescent="0.3">
      <c r="A4" s="4"/>
      <c r="B4" s="809"/>
      <c r="C4" s="810"/>
      <c r="D4" s="810"/>
      <c r="E4" s="811"/>
      <c r="F4" s="811"/>
      <c r="G4" s="811"/>
      <c r="H4" s="811"/>
      <c r="I4" s="811"/>
      <c r="J4" s="811"/>
      <c r="K4" s="811"/>
      <c r="L4" s="811"/>
      <c r="M4" s="812"/>
      <c r="N4" s="792"/>
      <c r="O4" s="792"/>
      <c r="P4" s="792"/>
      <c r="R4" s="823"/>
      <c r="S4" s="811"/>
      <c r="T4" s="811"/>
      <c r="U4" s="811"/>
      <c r="V4" s="811"/>
      <c r="W4" s="811"/>
      <c r="X4" s="811"/>
      <c r="Y4" s="811"/>
      <c r="Z4" s="812"/>
      <c r="AA4" s="792"/>
      <c r="AB4" s="792"/>
      <c r="AC4" s="792"/>
      <c r="AE4" s="374"/>
      <c r="AF4" s="372"/>
      <c r="AG4" s="372"/>
      <c r="AH4" s="372"/>
      <c r="AI4" s="372"/>
      <c r="AJ4" s="372"/>
      <c r="AK4" s="372"/>
      <c r="AL4" s="372"/>
      <c r="AM4" s="373"/>
      <c r="AN4" s="792"/>
      <c r="AO4" s="792"/>
      <c r="AP4" s="792"/>
      <c r="AQ4" s="792"/>
      <c r="AS4" s="794"/>
      <c r="AT4" s="795"/>
      <c r="AU4" s="795"/>
      <c r="AV4" s="795"/>
      <c r="AW4" s="795"/>
      <c r="AX4" s="795"/>
      <c r="AY4" s="795"/>
      <c r="AZ4" s="795"/>
      <c r="BA4" s="796"/>
      <c r="BB4" s="792"/>
      <c r="BC4" s="792"/>
      <c r="BD4" s="792"/>
      <c r="BE4" s="792"/>
      <c r="BG4" s="794"/>
      <c r="BH4" s="795"/>
      <c r="BI4" s="795"/>
      <c r="BJ4" s="795"/>
      <c r="BK4" s="795"/>
      <c r="BL4" s="795"/>
      <c r="BM4" s="795"/>
      <c r="BN4" s="795"/>
      <c r="BO4" s="796"/>
      <c r="BP4" s="792"/>
      <c r="BQ4" s="792"/>
      <c r="BR4" s="792"/>
      <c r="BS4" s="792"/>
      <c r="BU4" s="794"/>
      <c r="BV4" s="795"/>
      <c r="BW4" s="795"/>
      <c r="BX4" s="795"/>
      <c r="BY4" s="795"/>
      <c r="BZ4" s="795"/>
      <c r="CA4" s="795"/>
      <c r="CB4" s="795"/>
      <c r="CC4" s="796"/>
      <c r="CD4" s="792"/>
      <c r="CE4" s="792"/>
      <c r="CF4" s="792"/>
      <c r="CG4" s="792"/>
      <c r="CI4" s="794"/>
      <c r="CJ4" s="795"/>
      <c r="CK4" s="795"/>
      <c r="CL4" s="795"/>
      <c r="CM4" s="795"/>
      <c r="CN4" s="795"/>
      <c r="CO4" s="795"/>
      <c r="CP4" s="795"/>
      <c r="CQ4" s="796"/>
      <c r="CR4" s="792"/>
      <c r="CS4" s="792"/>
      <c r="CT4" s="792"/>
      <c r="CU4" s="792"/>
      <c r="CW4" s="794"/>
      <c r="CX4" s="795"/>
      <c r="CY4" s="795"/>
      <c r="CZ4" s="795"/>
      <c r="DA4" s="795"/>
      <c r="DB4" s="795"/>
      <c r="DC4" s="795"/>
      <c r="DD4" s="795"/>
      <c r="DE4" s="796"/>
      <c r="DF4" s="792"/>
      <c r="DG4" s="792"/>
      <c r="DH4" s="792"/>
      <c r="DI4" s="792"/>
      <c r="DK4" s="794"/>
      <c r="DL4" s="795"/>
      <c r="DM4" s="795"/>
      <c r="DN4" s="795"/>
      <c r="DO4" s="795"/>
      <c r="DP4" s="795"/>
      <c r="DQ4" s="795"/>
      <c r="DR4" s="795"/>
      <c r="DS4" s="796"/>
      <c r="DT4" s="792"/>
      <c r="DU4" s="792"/>
      <c r="DV4" s="792"/>
      <c r="DW4" s="792"/>
      <c r="DY4" s="794"/>
      <c r="DZ4" s="795"/>
      <c r="EA4" s="795"/>
      <c r="EB4" s="795"/>
      <c r="EC4" s="795"/>
      <c r="ED4" s="795"/>
      <c r="EE4" s="795"/>
      <c r="EF4" s="795"/>
      <c r="EG4" s="796"/>
      <c r="EH4" s="792"/>
      <c r="EI4" s="792"/>
      <c r="EJ4" s="792"/>
      <c r="EK4" s="792"/>
      <c r="EM4" s="794"/>
      <c r="EN4" s="795"/>
      <c r="EO4" s="795"/>
      <c r="EP4" s="795"/>
      <c r="EQ4" s="795"/>
      <c r="ER4" s="795"/>
      <c r="ES4" s="795"/>
      <c r="ET4" s="795"/>
      <c r="EU4" s="796"/>
      <c r="EV4" s="792"/>
      <c r="EW4" s="792"/>
      <c r="EX4" s="792"/>
      <c r="EY4" s="792"/>
      <c r="FA4" s="794"/>
      <c r="FB4" s="795"/>
      <c r="FC4" s="795"/>
      <c r="FD4" s="795"/>
      <c r="FE4" s="795"/>
      <c r="FF4" s="795"/>
      <c r="FG4" s="795"/>
      <c r="FH4" s="795"/>
      <c r="FI4" s="796"/>
      <c r="FJ4" s="792"/>
      <c r="FK4" s="792"/>
      <c r="FL4" s="792"/>
      <c r="FM4" s="792"/>
    </row>
    <row r="5" spans="1:169" ht="38.25" customHeight="1" thickBot="1" x14ac:dyDescent="0.3">
      <c r="A5" s="7"/>
      <c r="B5" s="813" t="s">
        <v>671</v>
      </c>
      <c r="C5" s="813" t="s">
        <v>803</v>
      </c>
      <c r="D5" s="815" t="s">
        <v>667</v>
      </c>
      <c r="E5" s="352" t="s">
        <v>86</v>
      </c>
      <c r="F5" s="353"/>
      <c r="G5" s="354" t="s">
        <v>87</v>
      </c>
      <c r="H5" s="817" t="s">
        <v>88</v>
      </c>
      <c r="I5" s="818"/>
      <c r="J5" s="817" t="s">
        <v>89</v>
      </c>
      <c r="K5" s="818"/>
      <c r="L5" s="819" t="s">
        <v>672</v>
      </c>
      <c r="M5" s="821" t="s">
        <v>673</v>
      </c>
      <c r="N5" s="792"/>
      <c r="O5" s="792"/>
      <c r="P5" s="792"/>
      <c r="R5" s="354" t="s">
        <v>86</v>
      </c>
      <c r="S5" s="353"/>
      <c r="T5" s="354" t="s">
        <v>87</v>
      </c>
      <c r="U5" s="817" t="s">
        <v>88</v>
      </c>
      <c r="V5" s="818"/>
      <c r="W5" s="817" t="s">
        <v>89</v>
      </c>
      <c r="X5" s="818"/>
      <c r="Y5" s="819" t="s">
        <v>672</v>
      </c>
      <c r="Z5" s="821" t="s">
        <v>673</v>
      </c>
      <c r="AA5" s="792"/>
      <c r="AB5" s="792"/>
      <c r="AC5" s="792"/>
      <c r="AE5" s="309" t="s">
        <v>86</v>
      </c>
      <c r="AF5" s="220"/>
      <c r="AG5" s="309" t="s">
        <v>87</v>
      </c>
      <c r="AH5" s="797" t="s">
        <v>88</v>
      </c>
      <c r="AI5" s="798"/>
      <c r="AJ5" s="797" t="s">
        <v>89</v>
      </c>
      <c r="AK5" s="798"/>
      <c r="AL5" s="799" t="s">
        <v>672</v>
      </c>
      <c r="AM5" s="801" t="s">
        <v>673</v>
      </c>
      <c r="AN5" s="792"/>
      <c r="AO5" s="792"/>
      <c r="AP5" s="792"/>
      <c r="AQ5" s="792"/>
      <c r="AS5" s="309" t="s">
        <v>86</v>
      </c>
      <c r="AT5" s="220"/>
      <c r="AU5" s="309" t="s">
        <v>87</v>
      </c>
      <c r="AV5" s="797" t="s">
        <v>88</v>
      </c>
      <c r="AW5" s="798"/>
      <c r="AX5" s="797" t="s">
        <v>89</v>
      </c>
      <c r="AY5" s="798"/>
      <c r="AZ5" s="799" t="s">
        <v>672</v>
      </c>
      <c r="BA5" s="801" t="s">
        <v>673</v>
      </c>
      <c r="BB5" s="792"/>
      <c r="BC5" s="792"/>
      <c r="BD5" s="792"/>
      <c r="BE5" s="792"/>
      <c r="BG5" s="309" t="s">
        <v>86</v>
      </c>
      <c r="BH5" s="220"/>
      <c r="BI5" s="309" t="s">
        <v>87</v>
      </c>
      <c r="BJ5" s="797" t="s">
        <v>88</v>
      </c>
      <c r="BK5" s="798"/>
      <c r="BL5" s="797" t="s">
        <v>89</v>
      </c>
      <c r="BM5" s="798"/>
      <c r="BN5" s="799" t="s">
        <v>672</v>
      </c>
      <c r="BO5" s="801" t="s">
        <v>673</v>
      </c>
      <c r="BP5" s="792"/>
      <c r="BQ5" s="792"/>
      <c r="BR5" s="792"/>
      <c r="BS5" s="792"/>
      <c r="BU5" s="309" t="s">
        <v>86</v>
      </c>
      <c r="BV5" s="220"/>
      <c r="BW5" s="309" t="s">
        <v>87</v>
      </c>
      <c r="BX5" s="797" t="s">
        <v>88</v>
      </c>
      <c r="BY5" s="798"/>
      <c r="BZ5" s="797" t="s">
        <v>89</v>
      </c>
      <c r="CA5" s="798"/>
      <c r="CB5" s="799" t="s">
        <v>672</v>
      </c>
      <c r="CC5" s="801" t="s">
        <v>673</v>
      </c>
      <c r="CD5" s="792"/>
      <c r="CE5" s="792"/>
      <c r="CF5" s="792"/>
      <c r="CG5" s="792"/>
      <c r="CI5" s="309" t="s">
        <v>86</v>
      </c>
      <c r="CJ5" s="220"/>
      <c r="CK5" s="309" t="s">
        <v>87</v>
      </c>
      <c r="CL5" s="797" t="s">
        <v>88</v>
      </c>
      <c r="CM5" s="798"/>
      <c r="CN5" s="797" t="s">
        <v>89</v>
      </c>
      <c r="CO5" s="798"/>
      <c r="CP5" s="799" t="s">
        <v>672</v>
      </c>
      <c r="CQ5" s="801" t="s">
        <v>673</v>
      </c>
      <c r="CR5" s="792"/>
      <c r="CS5" s="792"/>
      <c r="CT5" s="792"/>
      <c r="CU5" s="792"/>
      <c r="CW5" s="309" t="s">
        <v>86</v>
      </c>
      <c r="CX5" s="220"/>
      <c r="CY5" s="309" t="s">
        <v>87</v>
      </c>
      <c r="CZ5" s="797" t="s">
        <v>88</v>
      </c>
      <c r="DA5" s="798"/>
      <c r="DB5" s="797" t="s">
        <v>89</v>
      </c>
      <c r="DC5" s="798"/>
      <c r="DD5" s="799" t="s">
        <v>672</v>
      </c>
      <c r="DE5" s="801" t="s">
        <v>673</v>
      </c>
      <c r="DF5" s="792"/>
      <c r="DG5" s="792"/>
      <c r="DH5" s="792"/>
      <c r="DI5" s="792"/>
      <c r="DK5" s="309" t="s">
        <v>86</v>
      </c>
      <c r="DL5" s="220"/>
      <c r="DM5" s="309" t="s">
        <v>87</v>
      </c>
      <c r="DN5" s="797" t="s">
        <v>88</v>
      </c>
      <c r="DO5" s="798"/>
      <c r="DP5" s="797" t="s">
        <v>89</v>
      </c>
      <c r="DQ5" s="798"/>
      <c r="DR5" s="799" t="s">
        <v>672</v>
      </c>
      <c r="DS5" s="801" t="s">
        <v>673</v>
      </c>
      <c r="DT5" s="792"/>
      <c r="DU5" s="792"/>
      <c r="DV5" s="792"/>
      <c r="DW5" s="792"/>
      <c r="DY5" s="309" t="s">
        <v>86</v>
      </c>
      <c r="DZ5" s="220"/>
      <c r="EA5" s="309" t="s">
        <v>87</v>
      </c>
      <c r="EB5" s="797" t="s">
        <v>88</v>
      </c>
      <c r="EC5" s="798"/>
      <c r="ED5" s="797" t="s">
        <v>89</v>
      </c>
      <c r="EE5" s="798"/>
      <c r="EF5" s="799" t="s">
        <v>672</v>
      </c>
      <c r="EG5" s="801" t="s">
        <v>673</v>
      </c>
      <c r="EH5" s="792"/>
      <c r="EI5" s="792"/>
      <c r="EJ5" s="792"/>
      <c r="EK5" s="792"/>
      <c r="EM5" s="309" t="s">
        <v>86</v>
      </c>
      <c r="EN5" s="220"/>
      <c r="EO5" s="309" t="s">
        <v>87</v>
      </c>
      <c r="EP5" s="797" t="s">
        <v>88</v>
      </c>
      <c r="EQ5" s="798"/>
      <c r="ER5" s="797" t="s">
        <v>89</v>
      </c>
      <c r="ES5" s="798"/>
      <c r="ET5" s="799" t="s">
        <v>672</v>
      </c>
      <c r="EU5" s="801" t="s">
        <v>673</v>
      </c>
      <c r="EV5" s="792"/>
      <c r="EW5" s="792"/>
      <c r="EX5" s="792"/>
      <c r="EY5" s="792"/>
      <c r="FA5" s="309" t="s">
        <v>86</v>
      </c>
      <c r="FB5" s="220"/>
      <c r="FC5" s="309" t="s">
        <v>87</v>
      </c>
      <c r="FD5" s="797" t="s">
        <v>88</v>
      </c>
      <c r="FE5" s="798"/>
      <c r="FF5" s="797" t="s">
        <v>89</v>
      </c>
      <c r="FG5" s="798"/>
      <c r="FH5" s="799" t="s">
        <v>672</v>
      </c>
      <c r="FI5" s="801" t="s">
        <v>673</v>
      </c>
      <c r="FJ5" s="792"/>
      <c r="FK5" s="792"/>
      <c r="FL5" s="792"/>
      <c r="FM5" s="792"/>
    </row>
    <row r="6" spans="1:169" ht="33" customHeight="1" thickBot="1" x14ac:dyDescent="0.3">
      <c r="A6" s="7"/>
      <c r="B6" s="814"/>
      <c r="C6" s="814"/>
      <c r="D6" s="816"/>
      <c r="E6" s="804" t="s">
        <v>674</v>
      </c>
      <c r="F6" s="804"/>
      <c r="G6" s="805"/>
      <c r="H6" s="803" t="s">
        <v>90</v>
      </c>
      <c r="I6" s="805"/>
      <c r="J6" s="803" t="s">
        <v>91</v>
      </c>
      <c r="K6" s="805"/>
      <c r="L6" s="820"/>
      <c r="M6" s="822"/>
      <c r="N6" s="793"/>
      <c r="O6" s="793"/>
      <c r="P6" s="793"/>
      <c r="R6" s="824" t="s">
        <v>693</v>
      </c>
      <c r="S6" s="825"/>
      <c r="T6" s="826"/>
      <c r="U6" s="824" t="s">
        <v>694</v>
      </c>
      <c r="V6" s="826"/>
      <c r="W6" s="824" t="s">
        <v>695</v>
      </c>
      <c r="X6" s="826"/>
      <c r="Y6" s="820"/>
      <c r="Z6" s="822"/>
      <c r="AA6" s="793"/>
      <c r="AB6" s="793"/>
      <c r="AC6" s="793"/>
      <c r="AE6" s="803" t="s">
        <v>674</v>
      </c>
      <c r="AF6" s="804"/>
      <c r="AG6" s="805"/>
      <c r="AH6" s="803" t="s">
        <v>90</v>
      </c>
      <c r="AI6" s="805"/>
      <c r="AJ6" s="803" t="s">
        <v>91</v>
      </c>
      <c r="AK6" s="805"/>
      <c r="AL6" s="800"/>
      <c r="AM6" s="802"/>
      <c r="AN6" s="793"/>
      <c r="AO6" s="793"/>
      <c r="AP6" s="793"/>
      <c r="AQ6" s="793"/>
      <c r="AS6" s="803" t="s">
        <v>674</v>
      </c>
      <c r="AT6" s="804"/>
      <c r="AU6" s="805"/>
      <c r="AV6" s="803" t="s">
        <v>90</v>
      </c>
      <c r="AW6" s="805"/>
      <c r="AX6" s="803" t="s">
        <v>91</v>
      </c>
      <c r="AY6" s="805"/>
      <c r="AZ6" s="800"/>
      <c r="BA6" s="802"/>
      <c r="BB6" s="793"/>
      <c r="BC6" s="793"/>
      <c r="BD6" s="793"/>
      <c r="BE6" s="793"/>
      <c r="BG6" s="803" t="s">
        <v>674</v>
      </c>
      <c r="BH6" s="804"/>
      <c r="BI6" s="805"/>
      <c r="BJ6" s="803" t="s">
        <v>90</v>
      </c>
      <c r="BK6" s="805"/>
      <c r="BL6" s="803" t="s">
        <v>91</v>
      </c>
      <c r="BM6" s="805"/>
      <c r="BN6" s="800"/>
      <c r="BO6" s="802"/>
      <c r="BP6" s="793"/>
      <c r="BQ6" s="793"/>
      <c r="BR6" s="793"/>
      <c r="BS6" s="793"/>
      <c r="BU6" s="803" t="s">
        <v>674</v>
      </c>
      <c r="BV6" s="804"/>
      <c r="BW6" s="805"/>
      <c r="BX6" s="803" t="s">
        <v>90</v>
      </c>
      <c r="BY6" s="805"/>
      <c r="BZ6" s="803" t="s">
        <v>91</v>
      </c>
      <c r="CA6" s="805"/>
      <c r="CB6" s="800"/>
      <c r="CC6" s="802"/>
      <c r="CD6" s="793"/>
      <c r="CE6" s="793"/>
      <c r="CF6" s="793"/>
      <c r="CG6" s="793"/>
      <c r="CI6" s="803" t="s">
        <v>674</v>
      </c>
      <c r="CJ6" s="804"/>
      <c r="CK6" s="805"/>
      <c r="CL6" s="803" t="s">
        <v>90</v>
      </c>
      <c r="CM6" s="805"/>
      <c r="CN6" s="803" t="s">
        <v>91</v>
      </c>
      <c r="CO6" s="805"/>
      <c r="CP6" s="800"/>
      <c r="CQ6" s="802"/>
      <c r="CR6" s="793"/>
      <c r="CS6" s="793"/>
      <c r="CT6" s="793"/>
      <c r="CU6" s="793"/>
      <c r="CW6" s="803" t="s">
        <v>674</v>
      </c>
      <c r="CX6" s="804"/>
      <c r="CY6" s="805"/>
      <c r="CZ6" s="803" t="s">
        <v>90</v>
      </c>
      <c r="DA6" s="805"/>
      <c r="DB6" s="803" t="s">
        <v>91</v>
      </c>
      <c r="DC6" s="805"/>
      <c r="DD6" s="800"/>
      <c r="DE6" s="802"/>
      <c r="DF6" s="793"/>
      <c r="DG6" s="793"/>
      <c r="DH6" s="793"/>
      <c r="DI6" s="793"/>
      <c r="DK6" s="803" t="s">
        <v>674</v>
      </c>
      <c r="DL6" s="804"/>
      <c r="DM6" s="805"/>
      <c r="DN6" s="803" t="s">
        <v>90</v>
      </c>
      <c r="DO6" s="805"/>
      <c r="DP6" s="803" t="s">
        <v>91</v>
      </c>
      <c r="DQ6" s="805"/>
      <c r="DR6" s="800"/>
      <c r="DS6" s="802"/>
      <c r="DT6" s="793"/>
      <c r="DU6" s="793"/>
      <c r="DV6" s="793"/>
      <c r="DW6" s="793"/>
      <c r="DY6" s="803" t="s">
        <v>674</v>
      </c>
      <c r="DZ6" s="804"/>
      <c r="EA6" s="805"/>
      <c r="EB6" s="803" t="s">
        <v>90</v>
      </c>
      <c r="EC6" s="805"/>
      <c r="ED6" s="803" t="s">
        <v>91</v>
      </c>
      <c r="EE6" s="805"/>
      <c r="EF6" s="800"/>
      <c r="EG6" s="802"/>
      <c r="EH6" s="793"/>
      <c r="EI6" s="793"/>
      <c r="EJ6" s="793"/>
      <c r="EK6" s="793"/>
      <c r="EM6" s="803" t="s">
        <v>674</v>
      </c>
      <c r="EN6" s="804"/>
      <c r="EO6" s="805"/>
      <c r="EP6" s="803" t="s">
        <v>90</v>
      </c>
      <c r="EQ6" s="805"/>
      <c r="ER6" s="803" t="s">
        <v>91</v>
      </c>
      <c r="ES6" s="805"/>
      <c r="ET6" s="800"/>
      <c r="EU6" s="802"/>
      <c r="EV6" s="793"/>
      <c r="EW6" s="793"/>
      <c r="EX6" s="793"/>
      <c r="EY6" s="793"/>
      <c r="FA6" s="803" t="s">
        <v>674</v>
      </c>
      <c r="FB6" s="804"/>
      <c r="FC6" s="805"/>
      <c r="FD6" s="803" t="s">
        <v>90</v>
      </c>
      <c r="FE6" s="805"/>
      <c r="FF6" s="803" t="s">
        <v>91</v>
      </c>
      <c r="FG6" s="805"/>
      <c r="FH6" s="800"/>
      <c r="FI6" s="802"/>
      <c r="FJ6" s="793"/>
      <c r="FK6" s="793"/>
      <c r="FL6" s="793"/>
      <c r="FM6" s="793"/>
    </row>
    <row r="7" spans="1:169" ht="25.15" customHeight="1" x14ac:dyDescent="0.25">
      <c r="A7" s="221"/>
      <c r="B7" s="341" t="s">
        <v>92</v>
      </c>
      <c r="C7" s="342"/>
      <c r="D7" s="343" t="s">
        <v>669</v>
      </c>
      <c r="E7" s="224"/>
      <c r="F7" s="271">
        <f>IF(D7&gt;0,IF(E7&gt;0,1,0),0)</f>
        <v>0</v>
      </c>
      <c r="G7" s="226">
        <f>IF(F7=1,data!$C$41*E7,0)</f>
        <v>0</v>
      </c>
      <c r="H7" s="264" t="s">
        <v>96</v>
      </c>
      <c r="I7" s="227">
        <f>IF($F7=1,IF($E7&lt;15,VLOOKUP(H7,data!$B$3:$E$32,2,0)*$E7,(VLOOKUP(H7,data!$B$3:$E$32,2,0)*14)+(VLOOKUP(H7,data!$B$3:$E$32,3,0))*($E7-14)),0)</f>
        <v>0</v>
      </c>
      <c r="J7" s="264" t="s">
        <v>96</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R7" s="437">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96</v>
      </c>
      <c r="AI7" s="227">
        <f>IF(AF7=1,IF(AE7&lt;15,VLOOKUP(AH7,data!$B$3:$E$32,2,0)*AE7,(VLOOKUP(AH7,data!$B$3:$E$32,2,0)*14)+(VLOOKUP(AH7,data!$B$3:$E$32,3,0))*(AE7-14)),0)</f>
        <v>0</v>
      </c>
      <c r="AJ7" s="264" t="s">
        <v>96</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96</v>
      </c>
      <c r="AW7" s="227">
        <f>IF(AT7=1,IF(AS7&lt;15,VLOOKUP(AV7,data!$B$3:$E$32,2,0)*AS7,(VLOOKUP(AV7,data!$B$3:$E$32,2,0)*14)+(VLOOKUP(AV7,data!$B$3:$E$32,3,0))*(AS7-14)),0)</f>
        <v>0</v>
      </c>
      <c r="AX7" s="264" t="s">
        <v>96</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96</v>
      </c>
      <c r="BK7" s="227">
        <f>IF(BH7=1,IF(BG7&lt;15,VLOOKUP(BJ7,data!$B$3:$E$32,2,0)*BG7,(VLOOKUP(BJ7,data!$B$3:$E$32,2,0)*14)+(VLOOKUP(BJ7,data!$B$3:$E$32,3,0))*(BG7-14)),0)</f>
        <v>0</v>
      </c>
      <c r="BL7" s="264" t="s">
        <v>96</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96</v>
      </c>
      <c r="BY7" s="227">
        <f>IF(BV7=1,IF(BU7&lt;15,VLOOKUP(BX7,data!$B$3:$E$32,2,0)*BU7,(VLOOKUP(BX7,data!$B$3:$E$32,2,0)*14)+(VLOOKUP(BX7,data!$B$3:$E$32,3,0))*(BU7-14)),0)</f>
        <v>0</v>
      </c>
      <c r="BZ7" s="264" t="s">
        <v>96</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96</v>
      </c>
      <c r="CM7" s="227">
        <f>IF(CJ7=1,IF(CI7&lt;15,VLOOKUP(CL7,data!$B$3:$E$32,2,0)*CI7,(VLOOKUP(CL7,data!$B$3:$E$32,2,0)*14)+(VLOOKUP(CL7,data!$B$3:$E$32,3,0))*(CI7-14)),0)</f>
        <v>0</v>
      </c>
      <c r="CN7" s="264" t="s">
        <v>96</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96</v>
      </c>
      <c r="DA7" s="227">
        <f>IF(CX7=1,IF(CW7&lt;15,VLOOKUP(CZ7,data!$B$3:$E$32,2,0)*CW7,(VLOOKUP(CZ7,data!$B$3:$E$32,2,0)*14)+(VLOOKUP(CZ7,data!$B$3:$E$32,3,0))*(CW7-14)),0)</f>
        <v>0</v>
      </c>
      <c r="DB7" s="264" t="s">
        <v>96</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96</v>
      </c>
      <c r="DO7" s="227">
        <f>IF(DL7=1,IF(DK7&lt;15,VLOOKUP(DN7,data!$B$3:$E$32,2,0)*DK7,(VLOOKUP(DN7,data!$B$3:$E$32,2,0)*14)+(VLOOKUP(DN7,data!$B$3:$E$32,3,0))*(DK7-14)),0)</f>
        <v>0</v>
      </c>
      <c r="DP7" s="264" t="s">
        <v>96</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96</v>
      </c>
      <c r="EC7" s="227">
        <f>IF(DZ7=1,IF(DY7&lt;15,VLOOKUP(EB7,data!$B$3:$E$32,2,0)*DY7,(VLOOKUP(EB7,data!$B$3:$E$32,2,0)*14)+(VLOOKUP(EB7,data!$B$3:$E$32,3,0))*(DY7-14)),0)</f>
        <v>0</v>
      </c>
      <c r="ED7" s="264" t="s">
        <v>96</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96</v>
      </c>
      <c r="EQ7" s="227">
        <f>IF(EN7=1,IF(EM7&lt;15,VLOOKUP(EP7,data!$B$3:$E$32,2,0)*EM7,(VLOOKUP(EP7,data!$B$3:$E$32,2,0)*14)+(VLOOKUP(EP7,data!$B$3:$E$32,3,0))*(EM7-14)),0)</f>
        <v>0</v>
      </c>
      <c r="ER7" s="264" t="s">
        <v>96</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96</v>
      </c>
      <c r="FE7" s="227">
        <f>IF(FB7=1,IF(FA7&lt;15,VLOOKUP(FD7,data!$B$3:$E$32,2,0)*FA7,(VLOOKUP(FD7,data!$B$3:$E$32,2,0)*14)+(VLOOKUP(FD7,data!$B$3:$E$32,3,0))*(FA7-14)),0)</f>
        <v>0</v>
      </c>
      <c r="FF7" s="264" t="s">
        <v>96</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25">
      <c r="A8" s="221"/>
      <c r="B8" s="222" t="s">
        <v>95</v>
      </c>
      <c r="C8" s="338"/>
      <c r="D8" s="223" t="s">
        <v>669</v>
      </c>
      <c r="E8" s="229"/>
      <c r="F8" s="225">
        <f t="shared" ref="F8:F71" si="0">IF(D8&gt;0,IF(E8&gt;0,1,0),0)</f>
        <v>0</v>
      </c>
      <c r="G8" s="230">
        <f>IF(F8=1,data!$C$41*E8,0)</f>
        <v>0</v>
      </c>
      <c r="H8" s="265" t="s">
        <v>96</v>
      </c>
      <c r="I8" s="231">
        <f>IF($F8=1,IF($E8&lt;15,VLOOKUP(H8,data!$B$3:$E$32,2,0)*$E8,(VLOOKUP(H8,data!$B$3:$E$32,2,0)*14)+(VLOOKUP(H8,data!$B$3:$E$32,3,0))*($E8-14)),0)</f>
        <v>0</v>
      </c>
      <c r="J8" s="265" t="s">
        <v>96</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96</v>
      </c>
      <c r="AI8" s="231">
        <f>IF(AF8=1,IF(AE8&lt;15,VLOOKUP(AH8,data!$B$3:$E$32,2,0)*AE8,(VLOOKUP(AH8,data!$B$3:$E$32,2,0)*14)+(VLOOKUP(AH8,data!$B$3:$E$32,3,0))*(AE8-14)),0)</f>
        <v>0</v>
      </c>
      <c r="AJ8" s="265" t="s">
        <v>96</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96</v>
      </c>
      <c r="AW8" s="231">
        <f>IF(AT8=1,IF(AS8&lt;15,VLOOKUP(AV8,data!$B$3:$E$32,2,0)*AS8,(VLOOKUP(AV8,data!$B$3:$E$32,2,0)*14)+(VLOOKUP(AV8,data!$B$3:$E$32,3,0))*(AS8-14)),0)</f>
        <v>0</v>
      </c>
      <c r="AX8" s="265" t="s">
        <v>96</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96</v>
      </c>
      <c r="BK8" s="231">
        <f>IF(BH8=1,IF(BG8&lt;15,VLOOKUP(BJ8,data!$B$3:$E$32,2,0)*BG8,(VLOOKUP(BJ8,data!$B$3:$E$32,2,0)*14)+(VLOOKUP(BJ8,data!$B$3:$E$32,3,0))*(BG8-14)),0)</f>
        <v>0</v>
      </c>
      <c r="BL8" s="265" t="s">
        <v>96</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96</v>
      </c>
      <c r="BY8" s="231">
        <f>IF(BV8=1,IF(BU8&lt;15,VLOOKUP(BX8,data!$B$3:$E$32,2,0)*BU8,(VLOOKUP(BX8,data!$B$3:$E$32,2,0)*14)+(VLOOKUP(BX8,data!$B$3:$E$32,3,0))*(BU8-14)),0)</f>
        <v>0</v>
      </c>
      <c r="BZ8" s="265" t="s">
        <v>96</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96</v>
      </c>
      <c r="CM8" s="231">
        <f>IF(CJ8=1,IF(CI8&lt;15,VLOOKUP(CL8,data!$B$3:$E$32,2,0)*CI8,(VLOOKUP(CL8,data!$B$3:$E$32,2,0)*14)+(VLOOKUP(CL8,data!$B$3:$E$32,3,0))*(CI8-14)),0)</f>
        <v>0</v>
      </c>
      <c r="CN8" s="265" t="s">
        <v>96</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96</v>
      </c>
      <c r="DA8" s="231">
        <f>IF(CX8=1,IF(CW8&lt;15,VLOOKUP(CZ8,data!$B$3:$E$32,2,0)*CW8,(VLOOKUP(CZ8,data!$B$3:$E$32,2,0)*14)+(VLOOKUP(CZ8,data!$B$3:$E$32,3,0))*(CW8-14)),0)</f>
        <v>0</v>
      </c>
      <c r="DB8" s="265" t="s">
        <v>96</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96</v>
      </c>
      <c r="DO8" s="231">
        <f>IF(DL8=1,IF(DK8&lt;15,VLOOKUP(DN8,data!$B$3:$E$32,2,0)*DK8,(VLOOKUP(DN8,data!$B$3:$E$32,2,0)*14)+(VLOOKUP(DN8,data!$B$3:$E$32,3,0))*(DK8-14)),0)</f>
        <v>0</v>
      </c>
      <c r="DP8" s="265" t="s">
        <v>96</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96</v>
      </c>
      <c r="EC8" s="231">
        <f>IF(DZ8=1,IF(DY8&lt;15,VLOOKUP(EB8,data!$B$3:$E$32,2,0)*DY8,(VLOOKUP(EB8,data!$B$3:$E$32,2,0)*14)+(VLOOKUP(EB8,data!$B$3:$E$32,3,0))*(DY8-14)),0)</f>
        <v>0</v>
      </c>
      <c r="ED8" s="265" t="s">
        <v>96</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96</v>
      </c>
      <c r="EQ8" s="231">
        <f>IF(EN8=1,IF(EM8&lt;15,VLOOKUP(EP8,data!$B$3:$E$32,2,0)*EM8,(VLOOKUP(EP8,data!$B$3:$E$32,2,0)*14)+(VLOOKUP(EP8,data!$B$3:$E$32,3,0))*(EM8-14)),0)</f>
        <v>0</v>
      </c>
      <c r="ER8" s="265" t="s">
        <v>96</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96</v>
      </c>
      <c r="FE8" s="231">
        <f>IF(FB8=1,IF(FA8&lt;15,VLOOKUP(FD8,data!$B$3:$E$32,2,0)*FA8,(VLOOKUP(FD8,data!$B$3:$E$32,2,0)*14)+(VLOOKUP(FD8,data!$B$3:$E$32,3,0))*(FA8-14)),0)</f>
        <v>0</v>
      </c>
      <c r="FF8" s="265" t="s">
        <v>96</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25">
      <c r="A9" s="221"/>
      <c r="B9" s="222" t="s">
        <v>97</v>
      </c>
      <c r="C9" s="338"/>
      <c r="D9" s="223" t="s">
        <v>669</v>
      </c>
      <c r="E9" s="229"/>
      <c r="F9" s="225">
        <f t="shared" si="0"/>
        <v>0</v>
      </c>
      <c r="G9" s="230">
        <f>IF(F9=1,data!$C$41*E9,0)</f>
        <v>0</v>
      </c>
      <c r="H9" s="265" t="s">
        <v>96</v>
      </c>
      <c r="I9" s="231">
        <f>IF($F9=1,IF($E9&lt;15,VLOOKUP(H9,data!$B$3:$E$32,2,0)*$E9,(VLOOKUP(H9,data!$B$3:$E$32,2,0)*14)+(VLOOKUP(H9,data!$B$3:$E$32,3,0))*($E9-14)),0)</f>
        <v>0</v>
      </c>
      <c r="J9" s="265" t="s">
        <v>96</v>
      </c>
      <c r="K9" s="231">
        <f>IF($F9=1,VLOOKUP(J9,data!$B$35:$D$39,2,0),0)</f>
        <v>0</v>
      </c>
      <c r="L9" s="232">
        <f>IF(AND(I9&lt;&gt;0,K9&lt;&gt;0)=FALSE,0,data!$C$43)</f>
        <v>0</v>
      </c>
      <c r="M9" s="269">
        <f t="shared" si="1"/>
        <v>0</v>
      </c>
      <c r="N9" s="225">
        <f t="shared" ref="N9:N13" si="71">IF(M9&gt;0,1,0)</f>
        <v>0</v>
      </c>
      <c r="O9" s="225">
        <f t="shared" si="2"/>
        <v>0</v>
      </c>
      <c r="P9" s="225">
        <f t="shared" si="3"/>
        <v>0</v>
      </c>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96</v>
      </c>
      <c r="AI9" s="231">
        <f>IF(AF9=1,IF(AE9&lt;15,VLOOKUP(AH9,data!$B$3:$E$32,2,0)*AE9,(VLOOKUP(AH9,data!$B$3:$E$32,2,0)*14)+(VLOOKUP(AH9,data!$B$3:$E$32,3,0))*(AE9-14)),0)</f>
        <v>0</v>
      </c>
      <c r="AJ9" s="265" t="s">
        <v>96</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96</v>
      </c>
      <c r="AW9" s="231">
        <f>IF(AT9=1,IF(AS9&lt;15,VLOOKUP(AV9,data!$B$3:$E$32,2,0)*AS9,(VLOOKUP(AV9,data!$B$3:$E$32,2,0)*14)+(VLOOKUP(AV9,data!$B$3:$E$32,3,0))*(AS9-14)),0)</f>
        <v>0</v>
      </c>
      <c r="AX9" s="265" t="s">
        <v>96</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96</v>
      </c>
      <c r="BK9" s="231">
        <f>IF(BH9=1,IF(BG9&lt;15,VLOOKUP(BJ9,data!$B$3:$E$32,2,0)*BG9,(VLOOKUP(BJ9,data!$B$3:$E$32,2,0)*14)+(VLOOKUP(BJ9,data!$B$3:$E$32,3,0))*(BG9-14)),0)</f>
        <v>0</v>
      </c>
      <c r="BL9" s="265" t="s">
        <v>96</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96</v>
      </c>
      <c r="BY9" s="231">
        <f>IF(BV9=1,IF(BU9&lt;15,VLOOKUP(BX9,data!$B$3:$E$32,2,0)*BU9,(VLOOKUP(BX9,data!$B$3:$E$32,2,0)*14)+(VLOOKUP(BX9,data!$B$3:$E$32,3,0))*(BU9-14)),0)</f>
        <v>0</v>
      </c>
      <c r="BZ9" s="265" t="s">
        <v>96</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96</v>
      </c>
      <c r="CM9" s="231">
        <f>IF(CJ9=1,IF(CI9&lt;15,VLOOKUP(CL9,data!$B$3:$E$32,2,0)*CI9,(VLOOKUP(CL9,data!$B$3:$E$32,2,0)*14)+(VLOOKUP(CL9,data!$B$3:$E$32,3,0))*(CI9-14)),0)</f>
        <v>0</v>
      </c>
      <c r="CN9" s="265" t="s">
        <v>96</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96</v>
      </c>
      <c r="DA9" s="231">
        <f>IF(CX9=1,IF(CW9&lt;15,VLOOKUP(CZ9,data!$B$3:$E$32,2,0)*CW9,(VLOOKUP(CZ9,data!$B$3:$E$32,2,0)*14)+(VLOOKUP(CZ9,data!$B$3:$E$32,3,0))*(CW9-14)),0)</f>
        <v>0</v>
      </c>
      <c r="DB9" s="265" t="s">
        <v>96</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96</v>
      </c>
      <c r="DO9" s="231">
        <f>IF(DL9=1,IF(DK9&lt;15,VLOOKUP(DN9,data!$B$3:$E$32,2,0)*DK9,(VLOOKUP(DN9,data!$B$3:$E$32,2,0)*14)+(VLOOKUP(DN9,data!$B$3:$E$32,3,0))*(DK9-14)),0)</f>
        <v>0</v>
      </c>
      <c r="DP9" s="265" t="s">
        <v>96</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96</v>
      </c>
      <c r="EC9" s="231">
        <f>IF(DZ9=1,IF(DY9&lt;15,VLOOKUP(EB9,data!$B$3:$E$32,2,0)*DY9,(VLOOKUP(EB9,data!$B$3:$E$32,2,0)*14)+(VLOOKUP(EB9,data!$B$3:$E$32,3,0))*(DY9-14)),0)</f>
        <v>0</v>
      </c>
      <c r="ED9" s="265" t="s">
        <v>96</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96</v>
      </c>
      <c r="EQ9" s="231">
        <f>IF(EN9=1,IF(EM9&lt;15,VLOOKUP(EP9,data!$B$3:$E$32,2,0)*EM9,(VLOOKUP(EP9,data!$B$3:$E$32,2,0)*14)+(VLOOKUP(EP9,data!$B$3:$E$32,3,0))*(EM9-14)),0)</f>
        <v>0</v>
      </c>
      <c r="ER9" s="265" t="s">
        <v>96</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96</v>
      </c>
      <c r="FE9" s="231">
        <f>IF(FB9=1,IF(FA9&lt;15,VLOOKUP(FD9,data!$B$3:$E$32,2,0)*FA9,(VLOOKUP(FD9,data!$B$3:$E$32,2,0)*14)+(VLOOKUP(FD9,data!$B$3:$E$32,3,0))*(FA9-14)),0)</f>
        <v>0</v>
      </c>
      <c r="FF9" s="265" t="s">
        <v>96</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25">
      <c r="A10" s="233"/>
      <c r="B10" s="222" t="s">
        <v>98</v>
      </c>
      <c r="C10" s="338"/>
      <c r="D10" s="223" t="s">
        <v>669</v>
      </c>
      <c r="E10" s="229"/>
      <c r="F10" s="225">
        <f t="shared" si="0"/>
        <v>0</v>
      </c>
      <c r="G10" s="230">
        <f>IF(F10=1,data!$C$41*E10,0)</f>
        <v>0</v>
      </c>
      <c r="H10" s="265" t="s">
        <v>96</v>
      </c>
      <c r="I10" s="231">
        <f>IF($F10=1,IF($E10&lt;15,VLOOKUP(H10,data!$B$3:$E$32,2,0)*$E10,(VLOOKUP(H10,data!$B$3:$E$32,2,0)*14)+(VLOOKUP(H10,data!$B$3:$E$32,3,0))*($E10-14)),0)</f>
        <v>0</v>
      </c>
      <c r="J10" s="265" t="s">
        <v>96</v>
      </c>
      <c r="K10" s="231">
        <f>IF($F10=1,VLOOKUP(J10,data!$B$35:$D$39,2,0),0)</f>
        <v>0</v>
      </c>
      <c r="L10" s="232">
        <f>IF(AND(I10&lt;&gt;0,K10&lt;&gt;0)=FALSE,0,data!$C$43)</f>
        <v>0</v>
      </c>
      <c r="M10" s="269">
        <f t="shared" si="1"/>
        <v>0</v>
      </c>
      <c r="N10" s="225">
        <f t="shared" si="71"/>
        <v>0</v>
      </c>
      <c r="O10" s="225">
        <f t="shared" si="2"/>
        <v>0</v>
      </c>
      <c r="P10" s="225">
        <f t="shared" si="3"/>
        <v>0</v>
      </c>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96</v>
      </c>
      <c r="AI10" s="231">
        <f>IF(AF10=1,IF(AE10&lt;15,VLOOKUP(AH10,data!$B$3:$E$32,2,0)*AE10,(VLOOKUP(AH10,data!$B$3:$E$32,2,0)*14)+(VLOOKUP(AH10,data!$B$3:$E$32,3,0))*(AE10-14)),0)</f>
        <v>0</v>
      </c>
      <c r="AJ10" s="265" t="s">
        <v>96</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96</v>
      </c>
      <c r="AW10" s="231">
        <f>IF(AT10=1,IF(AS10&lt;15,VLOOKUP(AV10,data!$B$3:$E$32,2,0)*AS10,(VLOOKUP(AV10,data!$B$3:$E$32,2,0)*14)+(VLOOKUP(AV10,data!$B$3:$E$32,3,0))*(AS10-14)),0)</f>
        <v>0</v>
      </c>
      <c r="AX10" s="265" t="s">
        <v>96</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96</v>
      </c>
      <c r="BK10" s="231">
        <f>IF(BH10=1,IF(BG10&lt;15,VLOOKUP(BJ10,data!$B$3:$E$32,2,0)*BG10,(VLOOKUP(BJ10,data!$B$3:$E$32,2,0)*14)+(VLOOKUP(BJ10,data!$B$3:$E$32,3,0))*(BG10-14)),0)</f>
        <v>0</v>
      </c>
      <c r="BL10" s="265" t="s">
        <v>96</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96</v>
      </c>
      <c r="BY10" s="231">
        <f>IF(BV10=1,IF(BU10&lt;15,VLOOKUP(BX10,data!$B$3:$E$32,2,0)*BU10,(VLOOKUP(BX10,data!$B$3:$E$32,2,0)*14)+(VLOOKUP(BX10,data!$B$3:$E$32,3,0))*(BU10-14)),0)</f>
        <v>0</v>
      </c>
      <c r="BZ10" s="265" t="s">
        <v>96</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96</v>
      </c>
      <c r="CM10" s="231">
        <f>IF(CJ10=1,IF(CI10&lt;15,VLOOKUP(CL10,data!$B$3:$E$32,2,0)*CI10,(VLOOKUP(CL10,data!$B$3:$E$32,2,0)*14)+(VLOOKUP(CL10,data!$B$3:$E$32,3,0))*(CI10-14)),0)</f>
        <v>0</v>
      </c>
      <c r="CN10" s="265" t="s">
        <v>96</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96</v>
      </c>
      <c r="DA10" s="231">
        <f>IF(CX10=1,IF(CW10&lt;15,VLOOKUP(CZ10,data!$B$3:$E$32,2,0)*CW10,(VLOOKUP(CZ10,data!$B$3:$E$32,2,0)*14)+(VLOOKUP(CZ10,data!$B$3:$E$32,3,0))*(CW10-14)),0)</f>
        <v>0</v>
      </c>
      <c r="DB10" s="265" t="s">
        <v>96</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96</v>
      </c>
      <c r="DO10" s="231">
        <f>IF(DL10=1,IF(DK10&lt;15,VLOOKUP(DN10,data!$B$3:$E$32,2,0)*DK10,(VLOOKUP(DN10,data!$B$3:$E$32,2,0)*14)+(VLOOKUP(DN10,data!$B$3:$E$32,3,0))*(DK10-14)),0)</f>
        <v>0</v>
      </c>
      <c r="DP10" s="265" t="s">
        <v>96</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96</v>
      </c>
      <c r="EC10" s="231">
        <f>IF(DZ10=1,IF(DY10&lt;15,VLOOKUP(EB10,data!$B$3:$E$32,2,0)*DY10,(VLOOKUP(EB10,data!$B$3:$E$32,2,0)*14)+(VLOOKUP(EB10,data!$B$3:$E$32,3,0))*(DY10-14)),0)</f>
        <v>0</v>
      </c>
      <c r="ED10" s="265" t="s">
        <v>96</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96</v>
      </c>
      <c r="EQ10" s="231">
        <f>IF(EN10=1,IF(EM10&lt;15,VLOOKUP(EP10,data!$B$3:$E$32,2,0)*EM10,(VLOOKUP(EP10,data!$B$3:$E$32,2,0)*14)+(VLOOKUP(EP10,data!$B$3:$E$32,3,0))*(EM10-14)),0)</f>
        <v>0</v>
      </c>
      <c r="ER10" s="265" t="s">
        <v>96</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96</v>
      </c>
      <c r="FE10" s="231">
        <f>IF(FB10=1,IF(FA10&lt;15,VLOOKUP(FD10,data!$B$3:$E$32,2,0)*FA10,(VLOOKUP(FD10,data!$B$3:$E$32,2,0)*14)+(VLOOKUP(FD10,data!$B$3:$E$32,3,0))*(FA10-14)),0)</f>
        <v>0</v>
      </c>
      <c r="FF10" s="265" t="s">
        <v>96</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25">
      <c r="A11" s="233"/>
      <c r="B11" s="222" t="s">
        <v>101</v>
      </c>
      <c r="C11" s="338"/>
      <c r="D11" s="223" t="s">
        <v>669</v>
      </c>
      <c r="E11" s="229"/>
      <c r="F11" s="225">
        <f t="shared" si="0"/>
        <v>0</v>
      </c>
      <c r="G11" s="230">
        <f>IF(F11=1,data!$C$41*E11,0)</f>
        <v>0</v>
      </c>
      <c r="H11" s="265" t="s">
        <v>96</v>
      </c>
      <c r="I11" s="231">
        <f>IF($F11=1,IF($E11&lt;15,VLOOKUP(H11,data!$B$3:$E$32,2,0)*$E11,(VLOOKUP(H11,data!$B$3:$E$32,2,0)*14)+(VLOOKUP(H11,data!$B$3:$E$32,3,0))*($E11-14)),0)</f>
        <v>0</v>
      </c>
      <c r="J11" s="265" t="s">
        <v>96</v>
      </c>
      <c r="K11" s="231">
        <f>IF($F11=1,VLOOKUP(J11,data!$B$35:$D$39,2,0),0)</f>
        <v>0</v>
      </c>
      <c r="L11" s="232">
        <f>IF(AND(I11&lt;&gt;0,K11&lt;&gt;0)=FALSE,0,data!$C$43)</f>
        <v>0</v>
      </c>
      <c r="M11" s="269">
        <f t="shared" si="1"/>
        <v>0</v>
      </c>
      <c r="N11" s="225">
        <f t="shared" si="71"/>
        <v>0</v>
      </c>
      <c r="O11" s="225">
        <f t="shared" si="2"/>
        <v>0</v>
      </c>
      <c r="P11" s="225">
        <f t="shared" si="3"/>
        <v>0</v>
      </c>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96</v>
      </c>
      <c r="AI11" s="231">
        <f>IF(AF11=1,IF(AE11&lt;15,VLOOKUP(AH11,data!$B$3:$E$32,2,0)*AE11,(VLOOKUP(AH11,data!$B$3:$E$32,2,0)*14)+(VLOOKUP(AH11,data!$B$3:$E$32,3,0))*(AE11-14)),0)</f>
        <v>0</v>
      </c>
      <c r="AJ11" s="265" t="s">
        <v>96</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96</v>
      </c>
      <c r="AW11" s="231">
        <f>IF(AT11=1,IF(AS11&lt;15,VLOOKUP(AV11,data!$B$3:$E$32,2,0)*AS11,(VLOOKUP(AV11,data!$B$3:$E$32,2,0)*14)+(VLOOKUP(AV11,data!$B$3:$E$32,3,0))*(AS11-14)),0)</f>
        <v>0</v>
      </c>
      <c r="AX11" s="265" t="s">
        <v>96</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96</v>
      </c>
      <c r="BK11" s="231">
        <f>IF(BH11=1,IF(BG11&lt;15,VLOOKUP(BJ11,data!$B$3:$E$32,2,0)*BG11,(VLOOKUP(BJ11,data!$B$3:$E$32,2,0)*14)+(VLOOKUP(BJ11,data!$B$3:$E$32,3,0))*(BG11-14)),0)</f>
        <v>0</v>
      </c>
      <c r="BL11" s="265" t="s">
        <v>96</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96</v>
      </c>
      <c r="BY11" s="231">
        <f>IF(BV11=1,IF(BU11&lt;15,VLOOKUP(BX11,data!$B$3:$E$32,2,0)*BU11,(VLOOKUP(BX11,data!$B$3:$E$32,2,0)*14)+(VLOOKUP(BX11,data!$B$3:$E$32,3,0))*(BU11-14)),0)</f>
        <v>0</v>
      </c>
      <c r="BZ11" s="265" t="s">
        <v>96</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96</v>
      </c>
      <c r="CM11" s="231">
        <f>IF(CJ11=1,IF(CI11&lt;15,VLOOKUP(CL11,data!$B$3:$E$32,2,0)*CI11,(VLOOKUP(CL11,data!$B$3:$E$32,2,0)*14)+(VLOOKUP(CL11,data!$B$3:$E$32,3,0))*(CI11-14)),0)</f>
        <v>0</v>
      </c>
      <c r="CN11" s="265" t="s">
        <v>96</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96</v>
      </c>
      <c r="DA11" s="231">
        <f>IF(CX11=1,IF(CW11&lt;15,VLOOKUP(CZ11,data!$B$3:$E$32,2,0)*CW11,(VLOOKUP(CZ11,data!$B$3:$E$32,2,0)*14)+(VLOOKUP(CZ11,data!$B$3:$E$32,3,0))*(CW11-14)),0)</f>
        <v>0</v>
      </c>
      <c r="DB11" s="265" t="s">
        <v>96</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96</v>
      </c>
      <c r="DO11" s="231">
        <f>IF(DL11=1,IF(DK11&lt;15,VLOOKUP(DN11,data!$B$3:$E$32,2,0)*DK11,(VLOOKUP(DN11,data!$B$3:$E$32,2,0)*14)+(VLOOKUP(DN11,data!$B$3:$E$32,3,0))*(DK11-14)),0)</f>
        <v>0</v>
      </c>
      <c r="DP11" s="265" t="s">
        <v>96</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96</v>
      </c>
      <c r="EC11" s="231">
        <f>IF(DZ11=1,IF(DY11&lt;15,VLOOKUP(EB11,data!$B$3:$E$32,2,0)*DY11,(VLOOKUP(EB11,data!$B$3:$E$32,2,0)*14)+(VLOOKUP(EB11,data!$B$3:$E$32,3,0))*(DY11-14)),0)</f>
        <v>0</v>
      </c>
      <c r="ED11" s="265" t="s">
        <v>96</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96</v>
      </c>
      <c r="EQ11" s="231">
        <f>IF(EN11=1,IF(EM11&lt;15,VLOOKUP(EP11,data!$B$3:$E$32,2,0)*EM11,(VLOOKUP(EP11,data!$B$3:$E$32,2,0)*14)+(VLOOKUP(EP11,data!$B$3:$E$32,3,0))*(EM11-14)),0)</f>
        <v>0</v>
      </c>
      <c r="ER11" s="265" t="s">
        <v>96</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96</v>
      </c>
      <c r="FE11" s="231">
        <f>IF(FB11=1,IF(FA11&lt;15,VLOOKUP(FD11,data!$B$3:$E$32,2,0)*FA11,(VLOOKUP(FD11,data!$B$3:$E$32,2,0)*14)+(VLOOKUP(FD11,data!$B$3:$E$32,3,0))*(FA11-14)),0)</f>
        <v>0</v>
      </c>
      <c r="FF11" s="265" t="s">
        <v>96</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25">
      <c r="A12" s="233"/>
      <c r="B12" s="222" t="s">
        <v>103</v>
      </c>
      <c r="C12" s="338"/>
      <c r="D12" s="223" t="s">
        <v>669</v>
      </c>
      <c r="E12" s="229"/>
      <c r="F12" s="225">
        <f t="shared" si="0"/>
        <v>0</v>
      </c>
      <c r="G12" s="230">
        <f>IF(F12=1,data!$C$41*E12,0)</f>
        <v>0</v>
      </c>
      <c r="H12" s="265" t="s">
        <v>96</v>
      </c>
      <c r="I12" s="231">
        <f>IF($F12=1,IF($E12&lt;15,VLOOKUP(H12,data!$B$3:$E$32,2,0)*$E12,(VLOOKUP(H12,data!$B$3:$E$32,2,0)*14)+(VLOOKUP(H12,data!$B$3:$E$32,3,0))*($E12-14)),0)</f>
        <v>0</v>
      </c>
      <c r="J12" s="265" t="s">
        <v>96</v>
      </c>
      <c r="K12" s="231">
        <f>IF($F12=1,VLOOKUP(J12,data!$B$35:$D$39,2,0),0)</f>
        <v>0</v>
      </c>
      <c r="L12" s="232">
        <f>IF(AND(I12&lt;&gt;0,K12&lt;&gt;0)=FALSE,0,data!$C$43)</f>
        <v>0</v>
      </c>
      <c r="M12" s="269">
        <f t="shared" si="1"/>
        <v>0</v>
      </c>
      <c r="N12" s="225">
        <f t="shared" si="71"/>
        <v>0</v>
      </c>
      <c r="O12" s="225">
        <f t="shared" si="2"/>
        <v>0</v>
      </c>
      <c r="P12" s="225">
        <f t="shared" si="3"/>
        <v>0</v>
      </c>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96</v>
      </c>
      <c r="AI12" s="231">
        <f>IF(AF12=1,IF(AE12&lt;15,VLOOKUP(AH12,data!$B$3:$E$32,2,0)*AE12,(VLOOKUP(AH12,data!$B$3:$E$32,2,0)*14)+(VLOOKUP(AH12,data!$B$3:$E$32,3,0))*(AE12-14)),0)</f>
        <v>0</v>
      </c>
      <c r="AJ12" s="265" t="s">
        <v>96</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96</v>
      </c>
      <c r="AW12" s="231">
        <f>IF(AT12=1,IF(AS12&lt;15,VLOOKUP(AV12,data!$B$3:$E$32,2,0)*AS12,(VLOOKUP(AV12,data!$B$3:$E$32,2,0)*14)+(VLOOKUP(AV12,data!$B$3:$E$32,3,0))*(AS12-14)),0)</f>
        <v>0</v>
      </c>
      <c r="AX12" s="265" t="s">
        <v>96</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96</v>
      </c>
      <c r="BK12" s="231">
        <f>IF(BH12=1,IF(BG12&lt;15,VLOOKUP(BJ12,data!$B$3:$E$32,2,0)*BG12,(VLOOKUP(BJ12,data!$B$3:$E$32,2,0)*14)+(VLOOKUP(BJ12,data!$B$3:$E$32,3,0))*(BG12-14)),0)</f>
        <v>0</v>
      </c>
      <c r="BL12" s="265" t="s">
        <v>96</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96</v>
      </c>
      <c r="BY12" s="231">
        <f>IF(BV12=1,IF(BU12&lt;15,VLOOKUP(BX12,data!$B$3:$E$32,2,0)*BU12,(VLOOKUP(BX12,data!$B$3:$E$32,2,0)*14)+(VLOOKUP(BX12,data!$B$3:$E$32,3,0))*(BU12-14)),0)</f>
        <v>0</v>
      </c>
      <c r="BZ12" s="265" t="s">
        <v>96</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96</v>
      </c>
      <c r="CM12" s="231">
        <f>IF(CJ12=1,IF(CI12&lt;15,VLOOKUP(CL12,data!$B$3:$E$32,2,0)*CI12,(VLOOKUP(CL12,data!$B$3:$E$32,2,0)*14)+(VLOOKUP(CL12,data!$B$3:$E$32,3,0))*(CI12-14)),0)</f>
        <v>0</v>
      </c>
      <c r="CN12" s="265" t="s">
        <v>96</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96</v>
      </c>
      <c r="DA12" s="231">
        <f>IF(CX12=1,IF(CW12&lt;15,VLOOKUP(CZ12,data!$B$3:$E$32,2,0)*CW12,(VLOOKUP(CZ12,data!$B$3:$E$32,2,0)*14)+(VLOOKUP(CZ12,data!$B$3:$E$32,3,0))*(CW12-14)),0)</f>
        <v>0</v>
      </c>
      <c r="DB12" s="265" t="s">
        <v>96</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96</v>
      </c>
      <c r="DO12" s="231">
        <f>IF(DL12=1,IF(DK12&lt;15,VLOOKUP(DN12,data!$B$3:$E$32,2,0)*DK12,(VLOOKUP(DN12,data!$B$3:$E$32,2,0)*14)+(VLOOKUP(DN12,data!$B$3:$E$32,3,0))*(DK12-14)),0)</f>
        <v>0</v>
      </c>
      <c r="DP12" s="265" t="s">
        <v>96</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96</v>
      </c>
      <c r="EC12" s="231">
        <f>IF(DZ12=1,IF(DY12&lt;15,VLOOKUP(EB12,data!$B$3:$E$32,2,0)*DY12,(VLOOKUP(EB12,data!$B$3:$E$32,2,0)*14)+(VLOOKUP(EB12,data!$B$3:$E$32,3,0))*(DY12-14)),0)</f>
        <v>0</v>
      </c>
      <c r="ED12" s="265" t="s">
        <v>96</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96</v>
      </c>
      <c r="EQ12" s="231">
        <f>IF(EN12=1,IF(EM12&lt;15,VLOOKUP(EP12,data!$B$3:$E$32,2,0)*EM12,(VLOOKUP(EP12,data!$B$3:$E$32,2,0)*14)+(VLOOKUP(EP12,data!$B$3:$E$32,3,0))*(EM12-14)),0)</f>
        <v>0</v>
      </c>
      <c r="ER12" s="265" t="s">
        <v>96</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96</v>
      </c>
      <c r="FE12" s="231">
        <f>IF(FB12=1,IF(FA12&lt;15,VLOOKUP(FD12,data!$B$3:$E$32,2,0)*FA12,(VLOOKUP(FD12,data!$B$3:$E$32,2,0)*14)+(VLOOKUP(FD12,data!$B$3:$E$32,3,0))*(FA12-14)),0)</f>
        <v>0</v>
      </c>
      <c r="FF12" s="265" t="s">
        <v>96</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25">
      <c r="A13" s="233"/>
      <c r="B13" s="222" t="s">
        <v>104</v>
      </c>
      <c r="C13" s="338"/>
      <c r="D13" s="223" t="s">
        <v>669</v>
      </c>
      <c r="E13" s="229"/>
      <c r="F13" s="225">
        <f t="shared" si="0"/>
        <v>0</v>
      </c>
      <c r="G13" s="230">
        <f>IF(F13=1,data!$C$41*E13,0)</f>
        <v>0</v>
      </c>
      <c r="H13" s="265" t="s">
        <v>96</v>
      </c>
      <c r="I13" s="231">
        <f>IF($F13=1,IF($E13&lt;15,VLOOKUP(H13,data!$B$3:$E$32,2,0)*$E13,(VLOOKUP(H13,data!$B$3:$E$32,2,0)*14)+(VLOOKUP(H13,data!$B$3:$E$32,3,0))*($E13-14)),0)</f>
        <v>0</v>
      </c>
      <c r="J13" s="265" t="s">
        <v>96</v>
      </c>
      <c r="K13" s="231">
        <f>IF($F13=1,VLOOKUP(J13,data!$B$35:$D$39,2,0),0)</f>
        <v>0</v>
      </c>
      <c r="L13" s="232">
        <f>IF(AND(I13&lt;&gt;0,K13&lt;&gt;0)=FALSE,0,data!$C$43)</f>
        <v>0</v>
      </c>
      <c r="M13" s="269">
        <f t="shared" si="1"/>
        <v>0</v>
      </c>
      <c r="N13" s="225">
        <f t="shared" si="71"/>
        <v>0</v>
      </c>
      <c r="O13" s="225">
        <f t="shared" si="2"/>
        <v>0</v>
      </c>
      <c r="P13" s="225">
        <f t="shared" si="3"/>
        <v>0</v>
      </c>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96</v>
      </c>
      <c r="AI13" s="231">
        <f>IF(AF13=1,IF(AE13&lt;15,VLOOKUP(AH13,data!$B$3:$E$32,2,0)*AE13,(VLOOKUP(AH13,data!$B$3:$E$32,2,0)*14)+(VLOOKUP(AH13,data!$B$3:$E$32,3,0))*(AE13-14)),0)</f>
        <v>0</v>
      </c>
      <c r="AJ13" s="265" t="s">
        <v>96</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96</v>
      </c>
      <c r="AW13" s="231">
        <f>IF(AT13=1,IF(AS13&lt;15,VLOOKUP(AV13,data!$B$3:$E$32,2,0)*AS13,(VLOOKUP(AV13,data!$B$3:$E$32,2,0)*14)+(VLOOKUP(AV13,data!$B$3:$E$32,3,0))*(AS13-14)),0)</f>
        <v>0</v>
      </c>
      <c r="AX13" s="265" t="s">
        <v>96</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96</v>
      </c>
      <c r="BK13" s="231">
        <f>IF(BH13=1,IF(BG13&lt;15,VLOOKUP(BJ13,data!$B$3:$E$32,2,0)*BG13,(VLOOKUP(BJ13,data!$B$3:$E$32,2,0)*14)+(VLOOKUP(BJ13,data!$B$3:$E$32,3,0))*(BG13-14)),0)</f>
        <v>0</v>
      </c>
      <c r="BL13" s="265" t="s">
        <v>96</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96</v>
      </c>
      <c r="BY13" s="231">
        <f>IF(BV13=1,IF(BU13&lt;15,VLOOKUP(BX13,data!$B$3:$E$32,2,0)*BU13,(VLOOKUP(BX13,data!$B$3:$E$32,2,0)*14)+(VLOOKUP(BX13,data!$B$3:$E$32,3,0))*(BU13-14)),0)</f>
        <v>0</v>
      </c>
      <c r="BZ13" s="265" t="s">
        <v>96</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96</v>
      </c>
      <c r="CM13" s="231">
        <f>IF(CJ13=1,IF(CI13&lt;15,VLOOKUP(CL13,data!$B$3:$E$32,2,0)*CI13,(VLOOKUP(CL13,data!$B$3:$E$32,2,0)*14)+(VLOOKUP(CL13,data!$B$3:$E$32,3,0))*(CI13-14)),0)</f>
        <v>0</v>
      </c>
      <c r="CN13" s="265" t="s">
        <v>96</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96</v>
      </c>
      <c r="DA13" s="231">
        <f>IF(CX13=1,IF(CW13&lt;15,VLOOKUP(CZ13,data!$B$3:$E$32,2,0)*CW13,(VLOOKUP(CZ13,data!$B$3:$E$32,2,0)*14)+(VLOOKUP(CZ13,data!$B$3:$E$32,3,0))*(CW13-14)),0)</f>
        <v>0</v>
      </c>
      <c r="DB13" s="265" t="s">
        <v>96</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96</v>
      </c>
      <c r="DO13" s="231">
        <f>IF(DL13=1,IF(DK13&lt;15,VLOOKUP(DN13,data!$B$3:$E$32,2,0)*DK13,(VLOOKUP(DN13,data!$B$3:$E$32,2,0)*14)+(VLOOKUP(DN13,data!$B$3:$E$32,3,0))*(DK13-14)),0)</f>
        <v>0</v>
      </c>
      <c r="DP13" s="265" t="s">
        <v>96</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96</v>
      </c>
      <c r="EC13" s="231">
        <f>IF(DZ13=1,IF(DY13&lt;15,VLOOKUP(EB13,data!$B$3:$E$32,2,0)*DY13,(VLOOKUP(EB13,data!$B$3:$E$32,2,0)*14)+(VLOOKUP(EB13,data!$B$3:$E$32,3,0))*(DY13-14)),0)</f>
        <v>0</v>
      </c>
      <c r="ED13" s="265" t="s">
        <v>96</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96</v>
      </c>
      <c r="EQ13" s="231">
        <f>IF(EN13=1,IF(EM13&lt;15,VLOOKUP(EP13,data!$B$3:$E$32,2,0)*EM13,(VLOOKUP(EP13,data!$B$3:$E$32,2,0)*14)+(VLOOKUP(EP13,data!$B$3:$E$32,3,0))*(EM13-14)),0)</f>
        <v>0</v>
      </c>
      <c r="ER13" s="265" t="s">
        <v>96</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96</v>
      </c>
      <c r="FE13" s="231">
        <f>IF(FB13=1,IF(FA13&lt;15,VLOOKUP(FD13,data!$B$3:$E$32,2,0)*FA13,(VLOOKUP(FD13,data!$B$3:$E$32,2,0)*14)+(VLOOKUP(FD13,data!$B$3:$E$32,3,0))*(FA13-14)),0)</f>
        <v>0</v>
      </c>
      <c r="FF13" s="265" t="s">
        <v>96</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25">
      <c r="A14" s="233"/>
      <c r="B14" s="222" t="s">
        <v>105</v>
      </c>
      <c r="C14" s="338"/>
      <c r="D14" s="223" t="s">
        <v>669</v>
      </c>
      <c r="E14" s="229"/>
      <c r="F14" s="225">
        <f t="shared" si="0"/>
        <v>0</v>
      </c>
      <c r="G14" s="230">
        <f>IF(F14=1,data!$C$41*E14,0)</f>
        <v>0</v>
      </c>
      <c r="H14" s="265" t="s">
        <v>96</v>
      </c>
      <c r="I14" s="231">
        <f>IF($F14=1,IF($E14&lt;15,VLOOKUP(H14,data!$B$3:$E$32,2,0)*$E14,(VLOOKUP(H14,data!$B$3:$E$32,2,0)*14)+(VLOOKUP(H14,data!$B$3:$E$32,3,0))*($E14-14)),0)</f>
        <v>0</v>
      </c>
      <c r="J14" s="265" t="s">
        <v>96</v>
      </c>
      <c r="K14" s="231">
        <f>IF($F14=1,VLOOKUP(J14,data!$B$35:$D$39,2,0),0)</f>
        <v>0</v>
      </c>
      <c r="L14" s="232">
        <f>IF(AND(I14&lt;&gt;0,K14&lt;&gt;0)=FALSE,0,data!$C$43)</f>
        <v>0</v>
      </c>
      <c r="M14" s="269">
        <f t="shared" si="1"/>
        <v>0</v>
      </c>
      <c r="N14" s="225">
        <f>IF(M14&gt;0,1,0)</f>
        <v>0</v>
      </c>
      <c r="O14" s="225">
        <f t="shared" si="2"/>
        <v>0</v>
      </c>
      <c r="P14" s="225">
        <f t="shared" si="3"/>
        <v>0</v>
      </c>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96</v>
      </c>
      <c r="AI14" s="231">
        <f>IF(AF14=1,IF(AE14&lt;15,VLOOKUP(AH14,data!$B$3:$E$32,2,0)*AE14,(VLOOKUP(AH14,data!$B$3:$E$32,2,0)*14)+(VLOOKUP(AH14,data!$B$3:$E$32,3,0))*(AE14-14)),0)</f>
        <v>0</v>
      </c>
      <c r="AJ14" s="265" t="s">
        <v>96</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96</v>
      </c>
      <c r="AW14" s="231">
        <f>IF(AT14=1,IF(AS14&lt;15,VLOOKUP(AV14,data!$B$3:$E$32,2,0)*AS14,(VLOOKUP(AV14,data!$B$3:$E$32,2,0)*14)+(VLOOKUP(AV14,data!$B$3:$E$32,3,0))*(AS14-14)),0)</f>
        <v>0</v>
      </c>
      <c r="AX14" s="265" t="s">
        <v>96</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96</v>
      </c>
      <c r="BK14" s="231">
        <f>IF(BH14=1,IF(BG14&lt;15,VLOOKUP(BJ14,data!$B$3:$E$32,2,0)*BG14,(VLOOKUP(BJ14,data!$B$3:$E$32,2,0)*14)+(VLOOKUP(BJ14,data!$B$3:$E$32,3,0))*(BG14-14)),0)</f>
        <v>0</v>
      </c>
      <c r="BL14" s="265" t="s">
        <v>96</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96</v>
      </c>
      <c r="BY14" s="231">
        <f>IF(BV14=1,IF(BU14&lt;15,VLOOKUP(BX14,data!$B$3:$E$32,2,0)*BU14,(VLOOKUP(BX14,data!$B$3:$E$32,2,0)*14)+(VLOOKUP(BX14,data!$B$3:$E$32,3,0))*(BU14-14)),0)</f>
        <v>0</v>
      </c>
      <c r="BZ14" s="265" t="s">
        <v>96</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96</v>
      </c>
      <c r="CM14" s="231">
        <f>IF(CJ14=1,IF(CI14&lt;15,VLOOKUP(CL14,data!$B$3:$E$32,2,0)*CI14,(VLOOKUP(CL14,data!$B$3:$E$32,2,0)*14)+(VLOOKUP(CL14,data!$B$3:$E$32,3,0))*(CI14-14)),0)</f>
        <v>0</v>
      </c>
      <c r="CN14" s="265" t="s">
        <v>96</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96</v>
      </c>
      <c r="DA14" s="231">
        <f>IF(CX14=1,IF(CW14&lt;15,VLOOKUP(CZ14,data!$B$3:$E$32,2,0)*CW14,(VLOOKUP(CZ14,data!$B$3:$E$32,2,0)*14)+(VLOOKUP(CZ14,data!$B$3:$E$32,3,0))*(CW14-14)),0)</f>
        <v>0</v>
      </c>
      <c r="DB14" s="265" t="s">
        <v>96</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96</v>
      </c>
      <c r="DO14" s="231">
        <f>IF(DL14=1,IF(DK14&lt;15,VLOOKUP(DN14,data!$B$3:$E$32,2,0)*DK14,(VLOOKUP(DN14,data!$B$3:$E$32,2,0)*14)+(VLOOKUP(DN14,data!$B$3:$E$32,3,0))*(DK14-14)),0)</f>
        <v>0</v>
      </c>
      <c r="DP14" s="265" t="s">
        <v>96</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96</v>
      </c>
      <c r="EC14" s="231">
        <f>IF(DZ14=1,IF(DY14&lt;15,VLOOKUP(EB14,data!$B$3:$E$32,2,0)*DY14,(VLOOKUP(EB14,data!$B$3:$E$32,2,0)*14)+(VLOOKUP(EB14,data!$B$3:$E$32,3,0))*(DY14-14)),0)</f>
        <v>0</v>
      </c>
      <c r="ED14" s="265" t="s">
        <v>96</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96</v>
      </c>
      <c r="EQ14" s="231">
        <f>IF(EN14=1,IF(EM14&lt;15,VLOOKUP(EP14,data!$B$3:$E$32,2,0)*EM14,(VLOOKUP(EP14,data!$B$3:$E$32,2,0)*14)+(VLOOKUP(EP14,data!$B$3:$E$32,3,0))*(EM14-14)),0)</f>
        <v>0</v>
      </c>
      <c r="ER14" s="265" t="s">
        <v>96</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96</v>
      </c>
      <c r="FE14" s="231">
        <f>IF(FB14=1,IF(FA14&lt;15,VLOOKUP(FD14,data!$B$3:$E$32,2,0)*FA14,(VLOOKUP(FD14,data!$B$3:$E$32,2,0)*14)+(VLOOKUP(FD14,data!$B$3:$E$32,3,0))*(FA14-14)),0)</f>
        <v>0</v>
      </c>
      <c r="FF14" s="265" t="s">
        <v>96</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25">
      <c r="A15" s="233"/>
      <c r="B15" s="222" t="s">
        <v>106</v>
      </c>
      <c r="C15" s="338"/>
      <c r="D15" s="223" t="s">
        <v>669</v>
      </c>
      <c r="E15" s="229"/>
      <c r="F15" s="225">
        <f t="shared" si="0"/>
        <v>0</v>
      </c>
      <c r="G15" s="230">
        <f>IF(F15=1,data!$C$41*E15,0)</f>
        <v>0</v>
      </c>
      <c r="H15" s="265" t="s">
        <v>96</v>
      </c>
      <c r="I15" s="231">
        <f>IF($F15=1,IF($E15&lt;15,VLOOKUP(H15,data!$B$3:$E$32,2,0)*$E15,(VLOOKUP(H15,data!$B$3:$E$32,2,0)*14)+(VLOOKUP(H15,data!$B$3:$E$32,3,0))*($E15-14)),0)</f>
        <v>0</v>
      </c>
      <c r="J15" s="265" t="s">
        <v>96</v>
      </c>
      <c r="K15" s="231">
        <f>IF($F15=1,VLOOKUP(J15,data!$B$35:$D$39,2,0),0)</f>
        <v>0</v>
      </c>
      <c r="L15" s="232">
        <f>IF(AND(I15&lt;&gt;0,K15&lt;&gt;0)=FALSE,0,data!$C$43)</f>
        <v>0</v>
      </c>
      <c r="M15" s="269">
        <f t="shared" si="1"/>
        <v>0</v>
      </c>
      <c r="N15" s="225">
        <f>IF(M15&gt;0,1,0)</f>
        <v>0</v>
      </c>
      <c r="O15" s="225">
        <f t="shared" si="2"/>
        <v>0</v>
      </c>
      <c r="P15" s="225">
        <f t="shared" si="3"/>
        <v>0</v>
      </c>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96</v>
      </c>
      <c r="AI15" s="231">
        <f>IF(AF15=1,IF(AE15&lt;15,VLOOKUP(AH15,data!$B$3:$E$32,2,0)*AE15,(VLOOKUP(AH15,data!$B$3:$E$32,2,0)*14)+(VLOOKUP(AH15,data!$B$3:$E$32,3,0))*(AE15-14)),0)</f>
        <v>0</v>
      </c>
      <c r="AJ15" s="265" t="s">
        <v>96</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96</v>
      </c>
      <c r="AW15" s="231">
        <f>IF(AT15=1,IF(AS15&lt;15,VLOOKUP(AV15,data!$B$3:$E$32,2,0)*AS15,(VLOOKUP(AV15,data!$B$3:$E$32,2,0)*14)+(VLOOKUP(AV15,data!$B$3:$E$32,3,0))*(AS15-14)),0)</f>
        <v>0</v>
      </c>
      <c r="AX15" s="265" t="s">
        <v>96</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96</v>
      </c>
      <c r="BK15" s="231">
        <f>IF(BH15=1,IF(BG15&lt;15,VLOOKUP(BJ15,data!$B$3:$E$32,2,0)*BG15,(VLOOKUP(BJ15,data!$B$3:$E$32,2,0)*14)+(VLOOKUP(BJ15,data!$B$3:$E$32,3,0))*(BG15-14)),0)</f>
        <v>0</v>
      </c>
      <c r="BL15" s="265" t="s">
        <v>96</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96</v>
      </c>
      <c r="BY15" s="231">
        <f>IF(BV15=1,IF(BU15&lt;15,VLOOKUP(BX15,data!$B$3:$E$32,2,0)*BU15,(VLOOKUP(BX15,data!$B$3:$E$32,2,0)*14)+(VLOOKUP(BX15,data!$B$3:$E$32,3,0))*(BU15-14)),0)</f>
        <v>0</v>
      </c>
      <c r="BZ15" s="265" t="s">
        <v>96</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96</v>
      </c>
      <c r="CM15" s="231">
        <f>IF(CJ15=1,IF(CI15&lt;15,VLOOKUP(CL15,data!$B$3:$E$32,2,0)*CI15,(VLOOKUP(CL15,data!$B$3:$E$32,2,0)*14)+(VLOOKUP(CL15,data!$B$3:$E$32,3,0))*(CI15-14)),0)</f>
        <v>0</v>
      </c>
      <c r="CN15" s="265" t="s">
        <v>96</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96</v>
      </c>
      <c r="DA15" s="231">
        <f>IF(CX15=1,IF(CW15&lt;15,VLOOKUP(CZ15,data!$B$3:$E$32,2,0)*CW15,(VLOOKUP(CZ15,data!$B$3:$E$32,2,0)*14)+(VLOOKUP(CZ15,data!$B$3:$E$32,3,0))*(CW15-14)),0)</f>
        <v>0</v>
      </c>
      <c r="DB15" s="265" t="s">
        <v>96</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96</v>
      </c>
      <c r="DO15" s="231">
        <f>IF(DL15=1,IF(DK15&lt;15,VLOOKUP(DN15,data!$B$3:$E$32,2,0)*DK15,(VLOOKUP(DN15,data!$B$3:$E$32,2,0)*14)+(VLOOKUP(DN15,data!$B$3:$E$32,3,0))*(DK15-14)),0)</f>
        <v>0</v>
      </c>
      <c r="DP15" s="265" t="s">
        <v>96</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96</v>
      </c>
      <c r="EC15" s="231">
        <f>IF(DZ15=1,IF(DY15&lt;15,VLOOKUP(EB15,data!$B$3:$E$32,2,0)*DY15,(VLOOKUP(EB15,data!$B$3:$E$32,2,0)*14)+(VLOOKUP(EB15,data!$B$3:$E$32,3,0))*(DY15-14)),0)</f>
        <v>0</v>
      </c>
      <c r="ED15" s="265" t="s">
        <v>96</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96</v>
      </c>
      <c r="EQ15" s="231">
        <f>IF(EN15=1,IF(EM15&lt;15,VLOOKUP(EP15,data!$B$3:$E$32,2,0)*EM15,(VLOOKUP(EP15,data!$B$3:$E$32,2,0)*14)+(VLOOKUP(EP15,data!$B$3:$E$32,3,0))*(EM15-14)),0)</f>
        <v>0</v>
      </c>
      <c r="ER15" s="265" t="s">
        <v>96</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96</v>
      </c>
      <c r="FE15" s="231">
        <f>IF(FB15=1,IF(FA15&lt;15,VLOOKUP(FD15,data!$B$3:$E$32,2,0)*FA15,(VLOOKUP(FD15,data!$B$3:$E$32,2,0)*14)+(VLOOKUP(FD15,data!$B$3:$E$32,3,0))*(FA15-14)),0)</f>
        <v>0</v>
      </c>
      <c r="FF15" s="265" t="s">
        <v>96</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25">
      <c r="A16" s="221"/>
      <c r="B16" s="222" t="s">
        <v>107</v>
      </c>
      <c r="C16" s="338"/>
      <c r="D16" s="223" t="s">
        <v>669</v>
      </c>
      <c r="E16" s="229"/>
      <c r="F16" s="225">
        <f t="shared" si="0"/>
        <v>0</v>
      </c>
      <c r="G16" s="230">
        <f>IF(F16=1,data!$C$41*E16,0)</f>
        <v>0</v>
      </c>
      <c r="H16" s="265" t="s">
        <v>96</v>
      </c>
      <c r="I16" s="231">
        <f>IF($F16=1,IF($E16&lt;15,VLOOKUP(H16,data!$B$3:$E$32,2,0)*$E16,(VLOOKUP(H16,data!$B$3:$E$32,2,0)*14)+(VLOOKUP(H16,data!$B$3:$E$32,3,0))*($E16-14)),0)</f>
        <v>0</v>
      </c>
      <c r="J16" s="265" t="s">
        <v>96</v>
      </c>
      <c r="K16" s="231">
        <f>IF($F16=1,VLOOKUP(J16,data!$B$35:$D$39,2,0),0)</f>
        <v>0</v>
      </c>
      <c r="L16" s="232">
        <f>IF(AND(I16&lt;&gt;0,K16&lt;&gt;0)=FALSE,0,data!$C$43)</f>
        <v>0</v>
      </c>
      <c r="M16" s="269">
        <f t="shared" si="1"/>
        <v>0</v>
      </c>
      <c r="N16" s="225">
        <f t="shared" ref="N16:N79" si="73">IF(M16&gt;0,1,0)</f>
        <v>0</v>
      </c>
      <c r="O16" s="225">
        <f t="shared" si="2"/>
        <v>0</v>
      </c>
      <c r="P16" s="225">
        <f t="shared" si="3"/>
        <v>0</v>
      </c>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96</v>
      </c>
      <c r="AI16" s="231">
        <f>IF(AF16=1,IF(AE16&lt;15,VLOOKUP(AH16,data!$B$3:$E$32,2,0)*AE16,(VLOOKUP(AH16,data!$B$3:$E$32,2,0)*14)+(VLOOKUP(AH16,data!$B$3:$E$32,3,0))*(AE16-14)),0)</f>
        <v>0</v>
      </c>
      <c r="AJ16" s="265" t="s">
        <v>96</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96</v>
      </c>
      <c r="AW16" s="231">
        <f>IF(AT16=1,IF(AS16&lt;15,VLOOKUP(AV16,data!$B$3:$E$32,2,0)*AS16,(VLOOKUP(AV16,data!$B$3:$E$32,2,0)*14)+(VLOOKUP(AV16,data!$B$3:$E$32,3,0))*(AS16-14)),0)</f>
        <v>0</v>
      </c>
      <c r="AX16" s="265" t="s">
        <v>96</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96</v>
      </c>
      <c r="BK16" s="231">
        <f>IF(BH16=1,IF(BG16&lt;15,VLOOKUP(BJ16,data!$B$3:$E$32,2,0)*BG16,(VLOOKUP(BJ16,data!$B$3:$E$32,2,0)*14)+(VLOOKUP(BJ16,data!$B$3:$E$32,3,0))*(BG16-14)),0)</f>
        <v>0</v>
      </c>
      <c r="BL16" s="265" t="s">
        <v>96</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96</v>
      </c>
      <c r="BY16" s="231">
        <f>IF(BV16=1,IF(BU16&lt;15,VLOOKUP(BX16,data!$B$3:$E$32,2,0)*BU16,(VLOOKUP(BX16,data!$B$3:$E$32,2,0)*14)+(VLOOKUP(BX16,data!$B$3:$E$32,3,0))*(BU16-14)),0)</f>
        <v>0</v>
      </c>
      <c r="BZ16" s="265" t="s">
        <v>96</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96</v>
      </c>
      <c r="CM16" s="231">
        <f>IF(CJ16=1,IF(CI16&lt;15,VLOOKUP(CL16,data!$B$3:$E$32,2,0)*CI16,(VLOOKUP(CL16,data!$B$3:$E$32,2,0)*14)+(VLOOKUP(CL16,data!$B$3:$E$32,3,0))*(CI16-14)),0)</f>
        <v>0</v>
      </c>
      <c r="CN16" s="265" t="s">
        <v>96</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96</v>
      </c>
      <c r="DA16" s="231">
        <f>IF(CX16=1,IF(CW16&lt;15,VLOOKUP(CZ16,data!$B$3:$E$32,2,0)*CW16,(VLOOKUP(CZ16,data!$B$3:$E$32,2,0)*14)+(VLOOKUP(CZ16,data!$B$3:$E$32,3,0))*(CW16-14)),0)</f>
        <v>0</v>
      </c>
      <c r="DB16" s="265" t="s">
        <v>96</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96</v>
      </c>
      <c r="DO16" s="231">
        <f>IF(DL16=1,IF(DK16&lt;15,VLOOKUP(DN16,data!$B$3:$E$32,2,0)*DK16,(VLOOKUP(DN16,data!$B$3:$E$32,2,0)*14)+(VLOOKUP(DN16,data!$B$3:$E$32,3,0))*(DK16-14)),0)</f>
        <v>0</v>
      </c>
      <c r="DP16" s="265" t="s">
        <v>96</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96</v>
      </c>
      <c r="EC16" s="231">
        <f>IF(DZ16=1,IF(DY16&lt;15,VLOOKUP(EB16,data!$B$3:$E$32,2,0)*DY16,(VLOOKUP(EB16,data!$B$3:$E$32,2,0)*14)+(VLOOKUP(EB16,data!$B$3:$E$32,3,0))*(DY16-14)),0)</f>
        <v>0</v>
      </c>
      <c r="ED16" s="265" t="s">
        <v>96</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96</v>
      </c>
      <c r="EQ16" s="231">
        <f>IF(EN16=1,IF(EM16&lt;15,VLOOKUP(EP16,data!$B$3:$E$32,2,0)*EM16,(VLOOKUP(EP16,data!$B$3:$E$32,2,0)*14)+(VLOOKUP(EP16,data!$B$3:$E$32,3,0))*(EM16-14)),0)</f>
        <v>0</v>
      </c>
      <c r="ER16" s="265" t="s">
        <v>96</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96</v>
      </c>
      <c r="FE16" s="231">
        <f>IF(FB16=1,IF(FA16&lt;15,VLOOKUP(FD16,data!$B$3:$E$32,2,0)*FA16,(VLOOKUP(FD16,data!$B$3:$E$32,2,0)*14)+(VLOOKUP(FD16,data!$B$3:$E$32,3,0))*(FA16-14)),0)</f>
        <v>0</v>
      </c>
      <c r="FF16" s="265" t="s">
        <v>96</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25">
      <c r="A17" s="221"/>
      <c r="B17" s="222" t="s">
        <v>108</v>
      </c>
      <c r="C17" s="338"/>
      <c r="D17" s="223" t="s">
        <v>669</v>
      </c>
      <c r="E17" s="229"/>
      <c r="F17" s="225">
        <f t="shared" si="0"/>
        <v>0</v>
      </c>
      <c r="G17" s="230">
        <f>IF(F17=1,data!$C$41*E17,0)</f>
        <v>0</v>
      </c>
      <c r="H17" s="265" t="s">
        <v>96</v>
      </c>
      <c r="I17" s="231">
        <f>IF($F17=1,IF($E17&lt;15,VLOOKUP(H17,data!$B$3:$E$32,2,0)*$E17,(VLOOKUP(H17,data!$B$3:$E$32,2,0)*14)+(VLOOKUP(H17,data!$B$3:$E$32,3,0))*($E17-14)),0)</f>
        <v>0</v>
      </c>
      <c r="J17" s="265" t="s">
        <v>96</v>
      </c>
      <c r="K17" s="231">
        <f>IF($F17=1,VLOOKUP(J17,data!$B$35:$D$39,2,0),0)</f>
        <v>0</v>
      </c>
      <c r="L17" s="232">
        <f>IF(AND(I17&lt;&gt;0,K17&lt;&gt;0)=FALSE,0,data!$C$43)</f>
        <v>0</v>
      </c>
      <c r="M17" s="269">
        <f t="shared" si="1"/>
        <v>0</v>
      </c>
      <c r="N17" s="225">
        <f t="shared" si="73"/>
        <v>0</v>
      </c>
      <c r="O17" s="225">
        <f t="shared" si="2"/>
        <v>0</v>
      </c>
      <c r="P17" s="225">
        <f t="shared" si="3"/>
        <v>0</v>
      </c>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96</v>
      </c>
      <c r="AI17" s="231">
        <f>IF(AF17=1,IF(AE17&lt;15,VLOOKUP(AH17,data!$B$3:$E$32,2,0)*AE17,(VLOOKUP(AH17,data!$B$3:$E$32,2,0)*14)+(VLOOKUP(AH17,data!$B$3:$E$32,3,0))*(AE17-14)),0)</f>
        <v>0</v>
      </c>
      <c r="AJ17" s="265" t="s">
        <v>96</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96</v>
      </c>
      <c r="AW17" s="231">
        <f>IF(AT17=1,IF(AS17&lt;15,VLOOKUP(AV17,data!$B$3:$E$32,2,0)*AS17,(VLOOKUP(AV17,data!$B$3:$E$32,2,0)*14)+(VLOOKUP(AV17,data!$B$3:$E$32,3,0))*(AS17-14)),0)</f>
        <v>0</v>
      </c>
      <c r="AX17" s="265" t="s">
        <v>96</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96</v>
      </c>
      <c r="BK17" s="231">
        <f>IF(BH17=1,IF(BG17&lt;15,VLOOKUP(BJ17,data!$B$3:$E$32,2,0)*BG17,(VLOOKUP(BJ17,data!$B$3:$E$32,2,0)*14)+(VLOOKUP(BJ17,data!$B$3:$E$32,3,0))*(BG17-14)),0)</f>
        <v>0</v>
      </c>
      <c r="BL17" s="265" t="s">
        <v>96</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96</v>
      </c>
      <c r="BY17" s="231">
        <f>IF(BV17=1,IF(BU17&lt;15,VLOOKUP(BX17,data!$B$3:$E$32,2,0)*BU17,(VLOOKUP(BX17,data!$B$3:$E$32,2,0)*14)+(VLOOKUP(BX17,data!$B$3:$E$32,3,0))*(BU17-14)),0)</f>
        <v>0</v>
      </c>
      <c r="BZ17" s="265" t="s">
        <v>96</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96</v>
      </c>
      <c r="CM17" s="231">
        <f>IF(CJ17=1,IF(CI17&lt;15,VLOOKUP(CL17,data!$B$3:$E$32,2,0)*CI17,(VLOOKUP(CL17,data!$B$3:$E$32,2,0)*14)+(VLOOKUP(CL17,data!$B$3:$E$32,3,0))*(CI17-14)),0)</f>
        <v>0</v>
      </c>
      <c r="CN17" s="265" t="s">
        <v>96</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96</v>
      </c>
      <c r="DA17" s="231">
        <f>IF(CX17=1,IF(CW17&lt;15,VLOOKUP(CZ17,data!$B$3:$E$32,2,0)*CW17,(VLOOKUP(CZ17,data!$B$3:$E$32,2,0)*14)+(VLOOKUP(CZ17,data!$B$3:$E$32,3,0))*(CW17-14)),0)</f>
        <v>0</v>
      </c>
      <c r="DB17" s="265" t="s">
        <v>96</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96</v>
      </c>
      <c r="DO17" s="231">
        <f>IF(DL17=1,IF(DK17&lt;15,VLOOKUP(DN17,data!$B$3:$E$32,2,0)*DK17,(VLOOKUP(DN17,data!$B$3:$E$32,2,0)*14)+(VLOOKUP(DN17,data!$B$3:$E$32,3,0))*(DK17-14)),0)</f>
        <v>0</v>
      </c>
      <c r="DP17" s="265" t="s">
        <v>96</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96</v>
      </c>
      <c r="EC17" s="231">
        <f>IF(DZ17=1,IF(DY17&lt;15,VLOOKUP(EB17,data!$B$3:$E$32,2,0)*DY17,(VLOOKUP(EB17,data!$B$3:$E$32,2,0)*14)+(VLOOKUP(EB17,data!$B$3:$E$32,3,0))*(DY17-14)),0)</f>
        <v>0</v>
      </c>
      <c r="ED17" s="265" t="s">
        <v>96</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96</v>
      </c>
      <c r="EQ17" s="231">
        <f>IF(EN17=1,IF(EM17&lt;15,VLOOKUP(EP17,data!$B$3:$E$32,2,0)*EM17,(VLOOKUP(EP17,data!$B$3:$E$32,2,0)*14)+(VLOOKUP(EP17,data!$B$3:$E$32,3,0))*(EM17-14)),0)</f>
        <v>0</v>
      </c>
      <c r="ER17" s="265" t="s">
        <v>96</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96</v>
      </c>
      <c r="FE17" s="231">
        <f>IF(FB17=1,IF(FA17&lt;15,VLOOKUP(FD17,data!$B$3:$E$32,2,0)*FA17,(VLOOKUP(FD17,data!$B$3:$E$32,2,0)*14)+(VLOOKUP(FD17,data!$B$3:$E$32,3,0))*(FA17-14)),0)</f>
        <v>0</v>
      </c>
      <c r="FF17" s="265" t="s">
        <v>96</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25">
      <c r="A18" s="233"/>
      <c r="B18" s="222" t="s">
        <v>109</v>
      </c>
      <c r="C18" s="338"/>
      <c r="D18" s="223" t="s">
        <v>669</v>
      </c>
      <c r="E18" s="229"/>
      <c r="F18" s="225">
        <f t="shared" si="0"/>
        <v>0</v>
      </c>
      <c r="G18" s="230">
        <f>IF(F18=1,data!$C$41*E18,0)</f>
        <v>0</v>
      </c>
      <c r="H18" s="265" t="s">
        <v>96</v>
      </c>
      <c r="I18" s="231">
        <f>IF($F18=1,IF($E18&lt;15,VLOOKUP(H18,data!$B$3:$E$32,2,0)*$E18,(VLOOKUP(H18,data!$B$3:$E$32,2,0)*14)+(VLOOKUP(H18,data!$B$3:$E$32,3,0))*($E18-14)),0)</f>
        <v>0</v>
      </c>
      <c r="J18" s="265" t="s">
        <v>96</v>
      </c>
      <c r="K18" s="231">
        <f>IF($F18=1,VLOOKUP(J18,data!$B$35:$D$39,2,0),0)</f>
        <v>0</v>
      </c>
      <c r="L18" s="232">
        <f>IF(AND(I18&lt;&gt;0,K18&lt;&gt;0)=FALSE,0,data!$C$43)</f>
        <v>0</v>
      </c>
      <c r="M18" s="269">
        <f t="shared" si="1"/>
        <v>0</v>
      </c>
      <c r="N18" s="225">
        <f t="shared" si="73"/>
        <v>0</v>
      </c>
      <c r="O18" s="225">
        <f t="shared" si="2"/>
        <v>0</v>
      </c>
      <c r="P18" s="225">
        <f t="shared" si="3"/>
        <v>0</v>
      </c>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96</v>
      </c>
      <c r="AI18" s="231">
        <f>IF(AF18=1,IF(AE18&lt;15,VLOOKUP(AH18,data!$B$3:$E$32,2,0)*AE18,(VLOOKUP(AH18,data!$B$3:$E$32,2,0)*14)+(VLOOKUP(AH18,data!$B$3:$E$32,3,0))*(AE18-14)),0)</f>
        <v>0</v>
      </c>
      <c r="AJ18" s="265" t="s">
        <v>96</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96</v>
      </c>
      <c r="AW18" s="231">
        <f>IF(AT18=1,IF(AS18&lt;15,VLOOKUP(AV18,data!$B$3:$E$32,2,0)*AS18,(VLOOKUP(AV18,data!$B$3:$E$32,2,0)*14)+(VLOOKUP(AV18,data!$B$3:$E$32,3,0))*(AS18-14)),0)</f>
        <v>0</v>
      </c>
      <c r="AX18" s="265" t="s">
        <v>96</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96</v>
      </c>
      <c r="BK18" s="231">
        <f>IF(BH18=1,IF(BG18&lt;15,VLOOKUP(BJ18,data!$B$3:$E$32,2,0)*BG18,(VLOOKUP(BJ18,data!$B$3:$E$32,2,0)*14)+(VLOOKUP(BJ18,data!$B$3:$E$32,3,0))*(BG18-14)),0)</f>
        <v>0</v>
      </c>
      <c r="BL18" s="265" t="s">
        <v>96</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96</v>
      </c>
      <c r="BY18" s="231">
        <f>IF(BV18=1,IF(BU18&lt;15,VLOOKUP(BX18,data!$B$3:$E$32,2,0)*BU18,(VLOOKUP(BX18,data!$B$3:$E$32,2,0)*14)+(VLOOKUP(BX18,data!$B$3:$E$32,3,0))*(BU18-14)),0)</f>
        <v>0</v>
      </c>
      <c r="BZ18" s="265" t="s">
        <v>96</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96</v>
      </c>
      <c r="CM18" s="231">
        <f>IF(CJ18=1,IF(CI18&lt;15,VLOOKUP(CL18,data!$B$3:$E$32,2,0)*CI18,(VLOOKUP(CL18,data!$B$3:$E$32,2,0)*14)+(VLOOKUP(CL18,data!$B$3:$E$32,3,0))*(CI18-14)),0)</f>
        <v>0</v>
      </c>
      <c r="CN18" s="265" t="s">
        <v>96</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96</v>
      </c>
      <c r="DA18" s="231">
        <f>IF(CX18=1,IF(CW18&lt;15,VLOOKUP(CZ18,data!$B$3:$E$32,2,0)*CW18,(VLOOKUP(CZ18,data!$B$3:$E$32,2,0)*14)+(VLOOKUP(CZ18,data!$B$3:$E$32,3,0))*(CW18-14)),0)</f>
        <v>0</v>
      </c>
      <c r="DB18" s="265" t="s">
        <v>96</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96</v>
      </c>
      <c r="DO18" s="231">
        <f>IF(DL18=1,IF(DK18&lt;15,VLOOKUP(DN18,data!$B$3:$E$32,2,0)*DK18,(VLOOKUP(DN18,data!$B$3:$E$32,2,0)*14)+(VLOOKUP(DN18,data!$B$3:$E$32,3,0))*(DK18-14)),0)</f>
        <v>0</v>
      </c>
      <c r="DP18" s="265" t="s">
        <v>96</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96</v>
      </c>
      <c r="EC18" s="231">
        <f>IF(DZ18=1,IF(DY18&lt;15,VLOOKUP(EB18,data!$B$3:$E$32,2,0)*DY18,(VLOOKUP(EB18,data!$B$3:$E$32,2,0)*14)+(VLOOKUP(EB18,data!$B$3:$E$32,3,0))*(DY18-14)),0)</f>
        <v>0</v>
      </c>
      <c r="ED18" s="265" t="s">
        <v>96</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96</v>
      </c>
      <c r="EQ18" s="231">
        <f>IF(EN18=1,IF(EM18&lt;15,VLOOKUP(EP18,data!$B$3:$E$32,2,0)*EM18,(VLOOKUP(EP18,data!$B$3:$E$32,2,0)*14)+(VLOOKUP(EP18,data!$B$3:$E$32,3,0))*(EM18-14)),0)</f>
        <v>0</v>
      </c>
      <c r="ER18" s="265" t="s">
        <v>96</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96</v>
      </c>
      <c r="FE18" s="231">
        <f>IF(FB18=1,IF(FA18&lt;15,VLOOKUP(FD18,data!$B$3:$E$32,2,0)*FA18,(VLOOKUP(FD18,data!$B$3:$E$32,2,0)*14)+(VLOOKUP(FD18,data!$B$3:$E$32,3,0))*(FA18-14)),0)</f>
        <v>0</v>
      </c>
      <c r="FF18" s="265" t="s">
        <v>96</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25">
      <c r="A19" s="233"/>
      <c r="B19" s="222" t="s">
        <v>110</v>
      </c>
      <c r="C19" s="338"/>
      <c r="D19" s="223" t="s">
        <v>669</v>
      </c>
      <c r="E19" s="229"/>
      <c r="F19" s="225">
        <f t="shared" si="0"/>
        <v>0</v>
      </c>
      <c r="G19" s="230">
        <f>IF(F19=1,data!$C$41*E19,0)</f>
        <v>0</v>
      </c>
      <c r="H19" s="265" t="s">
        <v>96</v>
      </c>
      <c r="I19" s="231">
        <f>IF($F19=1,IF($E19&lt;15,VLOOKUP(H19,data!$B$3:$E$32,2,0)*$E19,(VLOOKUP(H19,data!$B$3:$E$32,2,0)*14)+(VLOOKUP(H19,data!$B$3:$E$32,3,0))*($E19-14)),0)</f>
        <v>0</v>
      </c>
      <c r="J19" s="265" t="s">
        <v>96</v>
      </c>
      <c r="K19" s="231">
        <f>IF($F19=1,VLOOKUP(J19,data!$B$35:$D$39,2,0),0)</f>
        <v>0</v>
      </c>
      <c r="L19" s="232">
        <f>IF(AND(I19&lt;&gt;0,K19&lt;&gt;0)=FALSE,0,data!$C$43)</f>
        <v>0</v>
      </c>
      <c r="M19" s="269">
        <f t="shared" si="1"/>
        <v>0</v>
      </c>
      <c r="N19" s="225">
        <f t="shared" si="73"/>
        <v>0</v>
      </c>
      <c r="O19" s="225">
        <f t="shared" si="2"/>
        <v>0</v>
      </c>
      <c r="P19" s="225">
        <f t="shared" si="3"/>
        <v>0</v>
      </c>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96</v>
      </c>
      <c r="AI19" s="231">
        <f>IF(AF19=1,IF(AE19&lt;15,VLOOKUP(AH19,data!$B$3:$E$32,2,0)*AE19,(VLOOKUP(AH19,data!$B$3:$E$32,2,0)*14)+(VLOOKUP(AH19,data!$B$3:$E$32,3,0))*(AE19-14)),0)</f>
        <v>0</v>
      </c>
      <c r="AJ19" s="265" t="s">
        <v>96</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96</v>
      </c>
      <c r="AW19" s="231">
        <f>IF(AT19=1,IF(AS19&lt;15,VLOOKUP(AV19,data!$B$3:$E$32,2,0)*AS19,(VLOOKUP(AV19,data!$B$3:$E$32,2,0)*14)+(VLOOKUP(AV19,data!$B$3:$E$32,3,0))*(AS19-14)),0)</f>
        <v>0</v>
      </c>
      <c r="AX19" s="265" t="s">
        <v>96</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96</v>
      </c>
      <c r="BK19" s="231">
        <f>IF(BH19=1,IF(BG19&lt;15,VLOOKUP(BJ19,data!$B$3:$E$32,2,0)*BG19,(VLOOKUP(BJ19,data!$B$3:$E$32,2,0)*14)+(VLOOKUP(BJ19,data!$B$3:$E$32,3,0))*(BG19-14)),0)</f>
        <v>0</v>
      </c>
      <c r="BL19" s="265" t="s">
        <v>96</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96</v>
      </c>
      <c r="BY19" s="231">
        <f>IF(BV19=1,IF(BU19&lt;15,VLOOKUP(BX19,data!$B$3:$E$32,2,0)*BU19,(VLOOKUP(BX19,data!$B$3:$E$32,2,0)*14)+(VLOOKUP(BX19,data!$B$3:$E$32,3,0))*(BU19-14)),0)</f>
        <v>0</v>
      </c>
      <c r="BZ19" s="265" t="s">
        <v>96</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96</v>
      </c>
      <c r="CM19" s="231">
        <f>IF(CJ19=1,IF(CI19&lt;15,VLOOKUP(CL19,data!$B$3:$E$32,2,0)*CI19,(VLOOKUP(CL19,data!$B$3:$E$32,2,0)*14)+(VLOOKUP(CL19,data!$B$3:$E$32,3,0))*(CI19-14)),0)</f>
        <v>0</v>
      </c>
      <c r="CN19" s="265" t="s">
        <v>96</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96</v>
      </c>
      <c r="DA19" s="231">
        <f>IF(CX19=1,IF(CW19&lt;15,VLOOKUP(CZ19,data!$B$3:$E$32,2,0)*CW19,(VLOOKUP(CZ19,data!$B$3:$E$32,2,0)*14)+(VLOOKUP(CZ19,data!$B$3:$E$32,3,0))*(CW19-14)),0)</f>
        <v>0</v>
      </c>
      <c r="DB19" s="265" t="s">
        <v>96</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96</v>
      </c>
      <c r="DO19" s="231">
        <f>IF(DL19=1,IF(DK19&lt;15,VLOOKUP(DN19,data!$B$3:$E$32,2,0)*DK19,(VLOOKUP(DN19,data!$B$3:$E$32,2,0)*14)+(VLOOKUP(DN19,data!$B$3:$E$32,3,0))*(DK19-14)),0)</f>
        <v>0</v>
      </c>
      <c r="DP19" s="265" t="s">
        <v>96</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96</v>
      </c>
      <c r="EC19" s="231">
        <f>IF(DZ19=1,IF(DY19&lt;15,VLOOKUP(EB19,data!$B$3:$E$32,2,0)*DY19,(VLOOKUP(EB19,data!$B$3:$E$32,2,0)*14)+(VLOOKUP(EB19,data!$B$3:$E$32,3,0))*(DY19-14)),0)</f>
        <v>0</v>
      </c>
      <c r="ED19" s="265" t="s">
        <v>96</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96</v>
      </c>
      <c r="EQ19" s="231">
        <f>IF(EN19=1,IF(EM19&lt;15,VLOOKUP(EP19,data!$B$3:$E$32,2,0)*EM19,(VLOOKUP(EP19,data!$B$3:$E$32,2,0)*14)+(VLOOKUP(EP19,data!$B$3:$E$32,3,0))*(EM19-14)),0)</f>
        <v>0</v>
      </c>
      <c r="ER19" s="265" t="s">
        <v>96</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96</v>
      </c>
      <c r="FE19" s="231">
        <f>IF(FB19=1,IF(FA19&lt;15,VLOOKUP(FD19,data!$B$3:$E$32,2,0)*FA19,(VLOOKUP(FD19,data!$B$3:$E$32,2,0)*14)+(VLOOKUP(FD19,data!$B$3:$E$32,3,0))*(FA19-14)),0)</f>
        <v>0</v>
      </c>
      <c r="FF19" s="265" t="s">
        <v>96</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25">
      <c r="A20" s="233"/>
      <c r="B20" s="222" t="s">
        <v>111</v>
      </c>
      <c r="C20" s="338"/>
      <c r="D20" s="223" t="s">
        <v>669</v>
      </c>
      <c r="E20" s="229"/>
      <c r="F20" s="225">
        <f t="shared" si="0"/>
        <v>0</v>
      </c>
      <c r="G20" s="230">
        <f>IF(F20=1,data!$C$41*E20,0)</f>
        <v>0</v>
      </c>
      <c r="H20" s="265" t="s">
        <v>96</v>
      </c>
      <c r="I20" s="231">
        <f>IF($F20=1,IF($E20&lt;15,VLOOKUP(H20,data!$B$3:$E$32,2,0)*$E20,(VLOOKUP(H20,data!$B$3:$E$32,2,0)*14)+(VLOOKUP(H20,data!$B$3:$E$32,3,0))*($E20-14)),0)</f>
        <v>0</v>
      </c>
      <c r="J20" s="265" t="s">
        <v>96</v>
      </c>
      <c r="K20" s="231">
        <f>IF($F20=1,VLOOKUP(J20,data!$B$35:$D$39,2,0),0)</f>
        <v>0</v>
      </c>
      <c r="L20" s="232">
        <f>IF(AND(I20&lt;&gt;0,K20&lt;&gt;0)=FALSE,0,data!$C$43)</f>
        <v>0</v>
      </c>
      <c r="M20" s="269">
        <f t="shared" si="1"/>
        <v>0</v>
      </c>
      <c r="N20" s="225">
        <f t="shared" si="73"/>
        <v>0</v>
      </c>
      <c r="O20" s="225">
        <f t="shared" si="2"/>
        <v>0</v>
      </c>
      <c r="P20" s="225">
        <f t="shared" si="3"/>
        <v>0</v>
      </c>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96</v>
      </c>
      <c r="AI20" s="231">
        <f>IF(AF20=1,IF(AE20&lt;15,VLOOKUP(AH20,data!$B$3:$E$32,2,0)*AE20,(VLOOKUP(AH20,data!$B$3:$E$32,2,0)*14)+(VLOOKUP(AH20,data!$B$3:$E$32,3,0))*(AE20-14)),0)</f>
        <v>0</v>
      </c>
      <c r="AJ20" s="265" t="s">
        <v>96</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96</v>
      </c>
      <c r="AW20" s="231">
        <f>IF(AT20=1,IF(AS20&lt;15,VLOOKUP(AV20,data!$B$3:$E$32,2,0)*AS20,(VLOOKUP(AV20,data!$B$3:$E$32,2,0)*14)+(VLOOKUP(AV20,data!$B$3:$E$32,3,0))*(AS20-14)),0)</f>
        <v>0</v>
      </c>
      <c r="AX20" s="265" t="s">
        <v>96</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96</v>
      </c>
      <c r="BK20" s="231">
        <f>IF(BH20=1,IF(BG20&lt;15,VLOOKUP(BJ20,data!$B$3:$E$32,2,0)*BG20,(VLOOKUP(BJ20,data!$B$3:$E$32,2,0)*14)+(VLOOKUP(BJ20,data!$B$3:$E$32,3,0))*(BG20-14)),0)</f>
        <v>0</v>
      </c>
      <c r="BL20" s="265" t="s">
        <v>96</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96</v>
      </c>
      <c r="BY20" s="231">
        <f>IF(BV20=1,IF(BU20&lt;15,VLOOKUP(BX20,data!$B$3:$E$32,2,0)*BU20,(VLOOKUP(BX20,data!$B$3:$E$32,2,0)*14)+(VLOOKUP(BX20,data!$B$3:$E$32,3,0))*(BU20-14)),0)</f>
        <v>0</v>
      </c>
      <c r="BZ20" s="265" t="s">
        <v>96</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96</v>
      </c>
      <c r="CM20" s="231">
        <f>IF(CJ20=1,IF(CI20&lt;15,VLOOKUP(CL20,data!$B$3:$E$32,2,0)*CI20,(VLOOKUP(CL20,data!$B$3:$E$32,2,0)*14)+(VLOOKUP(CL20,data!$B$3:$E$32,3,0))*(CI20-14)),0)</f>
        <v>0</v>
      </c>
      <c r="CN20" s="265" t="s">
        <v>96</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96</v>
      </c>
      <c r="DA20" s="231">
        <f>IF(CX20=1,IF(CW20&lt;15,VLOOKUP(CZ20,data!$B$3:$E$32,2,0)*CW20,(VLOOKUP(CZ20,data!$B$3:$E$32,2,0)*14)+(VLOOKUP(CZ20,data!$B$3:$E$32,3,0))*(CW20-14)),0)</f>
        <v>0</v>
      </c>
      <c r="DB20" s="265" t="s">
        <v>96</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96</v>
      </c>
      <c r="DO20" s="231">
        <f>IF(DL20=1,IF(DK20&lt;15,VLOOKUP(DN20,data!$B$3:$E$32,2,0)*DK20,(VLOOKUP(DN20,data!$B$3:$E$32,2,0)*14)+(VLOOKUP(DN20,data!$B$3:$E$32,3,0))*(DK20-14)),0)</f>
        <v>0</v>
      </c>
      <c r="DP20" s="265" t="s">
        <v>96</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96</v>
      </c>
      <c r="EC20" s="231">
        <f>IF(DZ20=1,IF(DY20&lt;15,VLOOKUP(EB20,data!$B$3:$E$32,2,0)*DY20,(VLOOKUP(EB20,data!$B$3:$E$32,2,0)*14)+(VLOOKUP(EB20,data!$B$3:$E$32,3,0))*(DY20-14)),0)</f>
        <v>0</v>
      </c>
      <c r="ED20" s="265" t="s">
        <v>96</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96</v>
      </c>
      <c r="EQ20" s="231">
        <f>IF(EN20=1,IF(EM20&lt;15,VLOOKUP(EP20,data!$B$3:$E$32,2,0)*EM20,(VLOOKUP(EP20,data!$B$3:$E$32,2,0)*14)+(VLOOKUP(EP20,data!$B$3:$E$32,3,0))*(EM20-14)),0)</f>
        <v>0</v>
      </c>
      <c r="ER20" s="265" t="s">
        <v>96</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96</v>
      </c>
      <c r="FE20" s="231">
        <f>IF(FB20=1,IF(FA20&lt;15,VLOOKUP(FD20,data!$B$3:$E$32,2,0)*FA20,(VLOOKUP(FD20,data!$B$3:$E$32,2,0)*14)+(VLOOKUP(FD20,data!$B$3:$E$32,3,0))*(FA20-14)),0)</f>
        <v>0</v>
      </c>
      <c r="FF20" s="265" t="s">
        <v>96</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25">
      <c r="A21" s="233"/>
      <c r="B21" s="222" t="s">
        <v>112</v>
      </c>
      <c r="C21" s="338"/>
      <c r="D21" s="223" t="s">
        <v>669</v>
      </c>
      <c r="E21" s="229"/>
      <c r="F21" s="225">
        <f t="shared" si="0"/>
        <v>0</v>
      </c>
      <c r="G21" s="230">
        <f>IF(F21=1,data!$C$41*E21,0)</f>
        <v>0</v>
      </c>
      <c r="H21" s="265" t="s">
        <v>96</v>
      </c>
      <c r="I21" s="231">
        <f>IF($F21=1,IF($E21&lt;15,VLOOKUP(H21,data!$B$3:$E$32,2,0)*$E21,(VLOOKUP(H21,data!$B$3:$E$32,2,0)*14)+(VLOOKUP(H21,data!$B$3:$E$32,3,0))*($E21-14)),0)</f>
        <v>0</v>
      </c>
      <c r="J21" s="265" t="s">
        <v>96</v>
      </c>
      <c r="K21" s="231">
        <f>IF($F21=1,VLOOKUP(J21,data!$B$35:$D$39,2,0),0)</f>
        <v>0</v>
      </c>
      <c r="L21" s="232">
        <f>IF(AND(I21&lt;&gt;0,K21&lt;&gt;0)=FALSE,0,data!$C$43)</f>
        <v>0</v>
      </c>
      <c r="M21" s="269">
        <f t="shared" si="1"/>
        <v>0</v>
      </c>
      <c r="N21" s="225">
        <f t="shared" si="73"/>
        <v>0</v>
      </c>
      <c r="O21" s="225">
        <f t="shared" si="2"/>
        <v>0</v>
      </c>
      <c r="P21" s="225">
        <f t="shared" si="3"/>
        <v>0</v>
      </c>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96</v>
      </c>
      <c r="AI21" s="231">
        <f>IF(AF21=1,IF(AE21&lt;15,VLOOKUP(AH21,data!$B$3:$E$32,2,0)*AE21,(VLOOKUP(AH21,data!$B$3:$E$32,2,0)*14)+(VLOOKUP(AH21,data!$B$3:$E$32,3,0))*(AE21-14)),0)</f>
        <v>0</v>
      </c>
      <c r="AJ21" s="265" t="s">
        <v>96</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96</v>
      </c>
      <c r="AW21" s="231">
        <f>IF(AT21=1,IF(AS21&lt;15,VLOOKUP(AV21,data!$B$3:$E$32,2,0)*AS21,(VLOOKUP(AV21,data!$B$3:$E$32,2,0)*14)+(VLOOKUP(AV21,data!$B$3:$E$32,3,0))*(AS21-14)),0)</f>
        <v>0</v>
      </c>
      <c r="AX21" s="265" t="s">
        <v>96</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96</v>
      </c>
      <c r="BK21" s="231">
        <f>IF(BH21=1,IF(BG21&lt;15,VLOOKUP(BJ21,data!$B$3:$E$32,2,0)*BG21,(VLOOKUP(BJ21,data!$B$3:$E$32,2,0)*14)+(VLOOKUP(BJ21,data!$B$3:$E$32,3,0))*(BG21-14)),0)</f>
        <v>0</v>
      </c>
      <c r="BL21" s="265" t="s">
        <v>96</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96</v>
      </c>
      <c r="BY21" s="231">
        <f>IF(BV21=1,IF(BU21&lt;15,VLOOKUP(BX21,data!$B$3:$E$32,2,0)*BU21,(VLOOKUP(BX21,data!$B$3:$E$32,2,0)*14)+(VLOOKUP(BX21,data!$B$3:$E$32,3,0))*(BU21-14)),0)</f>
        <v>0</v>
      </c>
      <c r="BZ21" s="265" t="s">
        <v>96</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96</v>
      </c>
      <c r="CM21" s="231">
        <f>IF(CJ21=1,IF(CI21&lt;15,VLOOKUP(CL21,data!$B$3:$E$32,2,0)*CI21,(VLOOKUP(CL21,data!$B$3:$E$32,2,0)*14)+(VLOOKUP(CL21,data!$B$3:$E$32,3,0))*(CI21-14)),0)</f>
        <v>0</v>
      </c>
      <c r="CN21" s="265" t="s">
        <v>96</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96</v>
      </c>
      <c r="DA21" s="231">
        <f>IF(CX21=1,IF(CW21&lt;15,VLOOKUP(CZ21,data!$B$3:$E$32,2,0)*CW21,(VLOOKUP(CZ21,data!$B$3:$E$32,2,0)*14)+(VLOOKUP(CZ21,data!$B$3:$E$32,3,0))*(CW21-14)),0)</f>
        <v>0</v>
      </c>
      <c r="DB21" s="265" t="s">
        <v>96</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96</v>
      </c>
      <c r="DO21" s="231">
        <f>IF(DL21=1,IF(DK21&lt;15,VLOOKUP(DN21,data!$B$3:$E$32,2,0)*DK21,(VLOOKUP(DN21,data!$B$3:$E$32,2,0)*14)+(VLOOKUP(DN21,data!$B$3:$E$32,3,0))*(DK21-14)),0)</f>
        <v>0</v>
      </c>
      <c r="DP21" s="265" t="s">
        <v>96</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96</v>
      </c>
      <c r="EC21" s="231">
        <f>IF(DZ21=1,IF(DY21&lt;15,VLOOKUP(EB21,data!$B$3:$E$32,2,0)*DY21,(VLOOKUP(EB21,data!$B$3:$E$32,2,0)*14)+(VLOOKUP(EB21,data!$B$3:$E$32,3,0))*(DY21-14)),0)</f>
        <v>0</v>
      </c>
      <c r="ED21" s="265" t="s">
        <v>96</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96</v>
      </c>
      <c r="EQ21" s="231">
        <f>IF(EN21=1,IF(EM21&lt;15,VLOOKUP(EP21,data!$B$3:$E$32,2,0)*EM21,(VLOOKUP(EP21,data!$B$3:$E$32,2,0)*14)+(VLOOKUP(EP21,data!$B$3:$E$32,3,0))*(EM21-14)),0)</f>
        <v>0</v>
      </c>
      <c r="ER21" s="265" t="s">
        <v>96</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96</v>
      </c>
      <c r="FE21" s="231">
        <f>IF(FB21=1,IF(FA21&lt;15,VLOOKUP(FD21,data!$B$3:$E$32,2,0)*FA21,(VLOOKUP(FD21,data!$B$3:$E$32,2,0)*14)+(VLOOKUP(FD21,data!$B$3:$E$32,3,0))*(FA21-14)),0)</f>
        <v>0</v>
      </c>
      <c r="FF21" s="265" t="s">
        <v>96</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25">
      <c r="A22" s="233"/>
      <c r="B22" s="222" t="s">
        <v>113</v>
      </c>
      <c r="C22" s="338"/>
      <c r="D22" s="223" t="s">
        <v>669</v>
      </c>
      <c r="E22" s="229"/>
      <c r="F22" s="225">
        <f t="shared" si="0"/>
        <v>0</v>
      </c>
      <c r="G22" s="230">
        <f>IF(F22=1,data!$C$41*E22,0)</f>
        <v>0</v>
      </c>
      <c r="H22" s="265" t="s">
        <v>96</v>
      </c>
      <c r="I22" s="231">
        <f>IF($F22=1,IF($E22&lt;15,VLOOKUP(H22,data!$B$3:$E$32,2,0)*$E22,(VLOOKUP(H22,data!$B$3:$E$32,2,0)*14)+(VLOOKUP(H22,data!$B$3:$E$32,3,0))*($E22-14)),0)</f>
        <v>0</v>
      </c>
      <c r="J22" s="265" t="s">
        <v>96</v>
      </c>
      <c r="K22" s="231">
        <f>IF($F22=1,VLOOKUP(J22,data!$B$35:$D$39,2,0),0)</f>
        <v>0</v>
      </c>
      <c r="L22" s="232">
        <f>IF(AND(I22&lt;&gt;0,K22&lt;&gt;0)=FALSE,0,data!$C$43)</f>
        <v>0</v>
      </c>
      <c r="M22" s="269">
        <f t="shared" si="1"/>
        <v>0</v>
      </c>
      <c r="N22" s="225">
        <f t="shared" si="73"/>
        <v>0</v>
      </c>
      <c r="O22" s="225">
        <f t="shared" si="2"/>
        <v>0</v>
      </c>
      <c r="P22" s="225">
        <f t="shared" si="3"/>
        <v>0</v>
      </c>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96</v>
      </c>
      <c r="AI22" s="231">
        <f>IF(AF22=1,IF(AE22&lt;15,VLOOKUP(AH22,data!$B$3:$E$32,2,0)*AE22,(VLOOKUP(AH22,data!$B$3:$E$32,2,0)*14)+(VLOOKUP(AH22,data!$B$3:$E$32,3,0))*(AE22-14)),0)</f>
        <v>0</v>
      </c>
      <c r="AJ22" s="265" t="s">
        <v>96</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96</v>
      </c>
      <c r="AW22" s="231">
        <f>IF(AT22=1,IF(AS22&lt;15,VLOOKUP(AV22,data!$B$3:$E$32,2,0)*AS22,(VLOOKUP(AV22,data!$B$3:$E$32,2,0)*14)+(VLOOKUP(AV22,data!$B$3:$E$32,3,0))*(AS22-14)),0)</f>
        <v>0</v>
      </c>
      <c r="AX22" s="265" t="s">
        <v>96</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96</v>
      </c>
      <c r="BK22" s="231">
        <f>IF(BH22=1,IF(BG22&lt;15,VLOOKUP(BJ22,data!$B$3:$E$32,2,0)*BG22,(VLOOKUP(BJ22,data!$B$3:$E$32,2,0)*14)+(VLOOKUP(BJ22,data!$B$3:$E$32,3,0))*(BG22-14)),0)</f>
        <v>0</v>
      </c>
      <c r="BL22" s="265" t="s">
        <v>96</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96</v>
      </c>
      <c r="BY22" s="231">
        <f>IF(BV22=1,IF(BU22&lt;15,VLOOKUP(BX22,data!$B$3:$E$32,2,0)*BU22,(VLOOKUP(BX22,data!$B$3:$E$32,2,0)*14)+(VLOOKUP(BX22,data!$B$3:$E$32,3,0))*(BU22-14)),0)</f>
        <v>0</v>
      </c>
      <c r="BZ22" s="265" t="s">
        <v>96</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96</v>
      </c>
      <c r="CM22" s="231">
        <f>IF(CJ22=1,IF(CI22&lt;15,VLOOKUP(CL22,data!$B$3:$E$32,2,0)*CI22,(VLOOKUP(CL22,data!$B$3:$E$32,2,0)*14)+(VLOOKUP(CL22,data!$B$3:$E$32,3,0))*(CI22-14)),0)</f>
        <v>0</v>
      </c>
      <c r="CN22" s="265" t="s">
        <v>96</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96</v>
      </c>
      <c r="DA22" s="231">
        <f>IF(CX22=1,IF(CW22&lt;15,VLOOKUP(CZ22,data!$B$3:$E$32,2,0)*CW22,(VLOOKUP(CZ22,data!$B$3:$E$32,2,0)*14)+(VLOOKUP(CZ22,data!$B$3:$E$32,3,0))*(CW22-14)),0)</f>
        <v>0</v>
      </c>
      <c r="DB22" s="265" t="s">
        <v>96</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96</v>
      </c>
      <c r="DO22" s="231">
        <f>IF(DL22=1,IF(DK22&lt;15,VLOOKUP(DN22,data!$B$3:$E$32,2,0)*DK22,(VLOOKUP(DN22,data!$B$3:$E$32,2,0)*14)+(VLOOKUP(DN22,data!$B$3:$E$32,3,0))*(DK22-14)),0)</f>
        <v>0</v>
      </c>
      <c r="DP22" s="265" t="s">
        <v>96</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96</v>
      </c>
      <c r="EC22" s="231">
        <f>IF(DZ22=1,IF(DY22&lt;15,VLOOKUP(EB22,data!$B$3:$E$32,2,0)*DY22,(VLOOKUP(EB22,data!$B$3:$E$32,2,0)*14)+(VLOOKUP(EB22,data!$B$3:$E$32,3,0))*(DY22-14)),0)</f>
        <v>0</v>
      </c>
      <c r="ED22" s="265" t="s">
        <v>96</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96</v>
      </c>
      <c r="EQ22" s="231">
        <f>IF(EN22=1,IF(EM22&lt;15,VLOOKUP(EP22,data!$B$3:$E$32,2,0)*EM22,(VLOOKUP(EP22,data!$B$3:$E$32,2,0)*14)+(VLOOKUP(EP22,data!$B$3:$E$32,3,0))*(EM22-14)),0)</f>
        <v>0</v>
      </c>
      <c r="ER22" s="265" t="s">
        <v>96</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96</v>
      </c>
      <c r="FE22" s="231">
        <f>IF(FB22=1,IF(FA22&lt;15,VLOOKUP(FD22,data!$B$3:$E$32,2,0)*FA22,(VLOOKUP(FD22,data!$B$3:$E$32,2,0)*14)+(VLOOKUP(FD22,data!$B$3:$E$32,3,0))*(FA22-14)),0)</f>
        <v>0</v>
      </c>
      <c r="FF22" s="265" t="s">
        <v>96</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25">
      <c r="A23" s="233"/>
      <c r="B23" s="222" t="s">
        <v>114</v>
      </c>
      <c r="C23" s="338"/>
      <c r="D23" s="223" t="s">
        <v>669</v>
      </c>
      <c r="E23" s="229"/>
      <c r="F23" s="225">
        <f t="shared" si="0"/>
        <v>0</v>
      </c>
      <c r="G23" s="230">
        <f>IF(F23=1,data!$C$41*E23,0)</f>
        <v>0</v>
      </c>
      <c r="H23" s="265" t="s">
        <v>96</v>
      </c>
      <c r="I23" s="231">
        <f>IF($F23=1,IF($E23&lt;15,VLOOKUP(H23,data!$B$3:$E$32,2,0)*$E23,(VLOOKUP(H23,data!$B$3:$E$32,2,0)*14)+(VLOOKUP(H23,data!$B$3:$E$32,3,0))*($E23-14)),0)</f>
        <v>0</v>
      </c>
      <c r="J23" s="265" t="s">
        <v>96</v>
      </c>
      <c r="K23" s="231">
        <f>IF($F23=1,VLOOKUP(J23,data!$B$35:$D$39,2,0),0)</f>
        <v>0</v>
      </c>
      <c r="L23" s="232">
        <f>IF(AND(I23&lt;&gt;0,K23&lt;&gt;0)=FALSE,0,data!$C$43)</f>
        <v>0</v>
      </c>
      <c r="M23" s="269">
        <f t="shared" si="1"/>
        <v>0</v>
      </c>
      <c r="N23" s="225">
        <f t="shared" si="73"/>
        <v>0</v>
      </c>
      <c r="O23" s="225">
        <f t="shared" si="2"/>
        <v>0</v>
      </c>
      <c r="P23" s="225">
        <f t="shared" si="3"/>
        <v>0</v>
      </c>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96</v>
      </c>
      <c r="AI23" s="231">
        <f>IF(AF23=1,IF(AE23&lt;15,VLOOKUP(AH23,data!$B$3:$E$32,2,0)*AE23,(VLOOKUP(AH23,data!$B$3:$E$32,2,0)*14)+(VLOOKUP(AH23,data!$B$3:$E$32,3,0))*(AE23-14)),0)</f>
        <v>0</v>
      </c>
      <c r="AJ23" s="265" t="s">
        <v>96</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96</v>
      </c>
      <c r="AW23" s="231">
        <f>IF(AT23=1,IF(AS23&lt;15,VLOOKUP(AV23,data!$B$3:$E$32,2,0)*AS23,(VLOOKUP(AV23,data!$B$3:$E$32,2,0)*14)+(VLOOKUP(AV23,data!$B$3:$E$32,3,0))*(AS23-14)),0)</f>
        <v>0</v>
      </c>
      <c r="AX23" s="265" t="s">
        <v>96</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96</v>
      </c>
      <c r="BK23" s="231">
        <f>IF(BH23=1,IF(BG23&lt;15,VLOOKUP(BJ23,data!$B$3:$E$32,2,0)*BG23,(VLOOKUP(BJ23,data!$B$3:$E$32,2,0)*14)+(VLOOKUP(BJ23,data!$B$3:$E$32,3,0))*(BG23-14)),0)</f>
        <v>0</v>
      </c>
      <c r="BL23" s="265" t="s">
        <v>96</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96</v>
      </c>
      <c r="BY23" s="231">
        <f>IF(BV23=1,IF(BU23&lt;15,VLOOKUP(BX23,data!$B$3:$E$32,2,0)*BU23,(VLOOKUP(BX23,data!$B$3:$E$32,2,0)*14)+(VLOOKUP(BX23,data!$B$3:$E$32,3,0))*(BU23-14)),0)</f>
        <v>0</v>
      </c>
      <c r="BZ23" s="265" t="s">
        <v>96</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96</v>
      </c>
      <c r="CM23" s="231">
        <f>IF(CJ23=1,IF(CI23&lt;15,VLOOKUP(CL23,data!$B$3:$E$32,2,0)*CI23,(VLOOKUP(CL23,data!$B$3:$E$32,2,0)*14)+(VLOOKUP(CL23,data!$B$3:$E$32,3,0))*(CI23-14)),0)</f>
        <v>0</v>
      </c>
      <c r="CN23" s="265" t="s">
        <v>96</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96</v>
      </c>
      <c r="DA23" s="231">
        <f>IF(CX23=1,IF(CW23&lt;15,VLOOKUP(CZ23,data!$B$3:$E$32,2,0)*CW23,(VLOOKUP(CZ23,data!$B$3:$E$32,2,0)*14)+(VLOOKUP(CZ23,data!$B$3:$E$32,3,0))*(CW23-14)),0)</f>
        <v>0</v>
      </c>
      <c r="DB23" s="265" t="s">
        <v>96</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96</v>
      </c>
      <c r="DO23" s="231">
        <f>IF(DL23=1,IF(DK23&lt;15,VLOOKUP(DN23,data!$B$3:$E$32,2,0)*DK23,(VLOOKUP(DN23,data!$B$3:$E$32,2,0)*14)+(VLOOKUP(DN23,data!$B$3:$E$32,3,0))*(DK23-14)),0)</f>
        <v>0</v>
      </c>
      <c r="DP23" s="265" t="s">
        <v>96</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96</v>
      </c>
      <c r="EC23" s="231">
        <f>IF(DZ23=1,IF(DY23&lt;15,VLOOKUP(EB23,data!$B$3:$E$32,2,0)*DY23,(VLOOKUP(EB23,data!$B$3:$E$32,2,0)*14)+(VLOOKUP(EB23,data!$B$3:$E$32,3,0))*(DY23-14)),0)</f>
        <v>0</v>
      </c>
      <c r="ED23" s="265" t="s">
        <v>96</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96</v>
      </c>
      <c r="EQ23" s="231">
        <f>IF(EN23=1,IF(EM23&lt;15,VLOOKUP(EP23,data!$B$3:$E$32,2,0)*EM23,(VLOOKUP(EP23,data!$B$3:$E$32,2,0)*14)+(VLOOKUP(EP23,data!$B$3:$E$32,3,0))*(EM23-14)),0)</f>
        <v>0</v>
      </c>
      <c r="ER23" s="265" t="s">
        <v>96</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96</v>
      </c>
      <c r="FE23" s="231">
        <f>IF(FB23=1,IF(FA23&lt;15,VLOOKUP(FD23,data!$B$3:$E$32,2,0)*FA23,(VLOOKUP(FD23,data!$B$3:$E$32,2,0)*14)+(VLOOKUP(FD23,data!$B$3:$E$32,3,0))*(FA23-14)),0)</f>
        <v>0</v>
      </c>
      <c r="FF23" s="265" t="s">
        <v>96</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25">
      <c r="A24" s="221"/>
      <c r="B24" s="222" t="s">
        <v>115</v>
      </c>
      <c r="C24" s="338"/>
      <c r="D24" s="223" t="s">
        <v>669</v>
      </c>
      <c r="E24" s="229"/>
      <c r="F24" s="225">
        <f t="shared" si="0"/>
        <v>0</v>
      </c>
      <c r="G24" s="230">
        <f>IF(F24=1,data!$C$41*E24,0)</f>
        <v>0</v>
      </c>
      <c r="H24" s="265" t="s">
        <v>96</v>
      </c>
      <c r="I24" s="231">
        <f>IF($F24=1,IF($E24&lt;15,VLOOKUP(H24,data!$B$3:$E$32,2,0)*$E24,(VLOOKUP(H24,data!$B$3:$E$32,2,0)*14)+(VLOOKUP(H24,data!$B$3:$E$32,3,0))*($E24-14)),0)</f>
        <v>0</v>
      </c>
      <c r="J24" s="265" t="s">
        <v>96</v>
      </c>
      <c r="K24" s="231">
        <f>IF($F24=1,VLOOKUP(J24,data!$B$35:$D$39,2,0),0)</f>
        <v>0</v>
      </c>
      <c r="L24" s="232">
        <f>IF(AND(I24&lt;&gt;0,K24&lt;&gt;0)=FALSE,0,data!$C$43)</f>
        <v>0</v>
      </c>
      <c r="M24" s="269">
        <f t="shared" si="1"/>
        <v>0</v>
      </c>
      <c r="N24" s="225">
        <f t="shared" si="73"/>
        <v>0</v>
      </c>
      <c r="O24" s="225">
        <f t="shared" si="2"/>
        <v>0</v>
      </c>
      <c r="P24" s="225">
        <f t="shared" si="3"/>
        <v>0</v>
      </c>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96</v>
      </c>
      <c r="AI24" s="231">
        <f>IF(AF24=1,IF(AE24&lt;15,VLOOKUP(AH24,data!$B$3:$E$32,2,0)*AE24,(VLOOKUP(AH24,data!$B$3:$E$32,2,0)*14)+(VLOOKUP(AH24,data!$B$3:$E$32,3,0))*(AE24-14)),0)</f>
        <v>0</v>
      </c>
      <c r="AJ24" s="265" t="s">
        <v>96</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96</v>
      </c>
      <c r="AW24" s="231">
        <f>IF(AT24=1,IF(AS24&lt;15,VLOOKUP(AV24,data!$B$3:$E$32,2,0)*AS24,(VLOOKUP(AV24,data!$B$3:$E$32,2,0)*14)+(VLOOKUP(AV24,data!$B$3:$E$32,3,0))*(AS24-14)),0)</f>
        <v>0</v>
      </c>
      <c r="AX24" s="265" t="s">
        <v>96</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96</v>
      </c>
      <c r="BK24" s="231">
        <f>IF(BH24=1,IF(BG24&lt;15,VLOOKUP(BJ24,data!$B$3:$E$32,2,0)*BG24,(VLOOKUP(BJ24,data!$B$3:$E$32,2,0)*14)+(VLOOKUP(BJ24,data!$B$3:$E$32,3,0))*(BG24-14)),0)</f>
        <v>0</v>
      </c>
      <c r="BL24" s="265" t="s">
        <v>96</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96</v>
      </c>
      <c r="BY24" s="231">
        <f>IF(BV24=1,IF(BU24&lt;15,VLOOKUP(BX24,data!$B$3:$E$32,2,0)*BU24,(VLOOKUP(BX24,data!$B$3:$E$32,2,0)*14)+(VLOOKUP(BX24,data!$B$3:$E$32,3,0))*(BU24-14)),0)</f>
        <v>0</v>
      </c>
      <c r="BZ24" s="265" t="s">
        <v>96</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96</v>
      </c>
      <c r="CM24" s="231">
        <f>IF(CJ24=1,IF(CI24&lt;15,VLOOKUP(CL24,data!$B$3:$E$32,2,0)*CI24,(VLOOKUP(CL24,data!$B$3:$E$32,2,0)*14)+(VLOOKUP(CL24,data!$B$3:$E$32,3,0))*(CI24-14)),0)</f>
        <v>0</v>
      </c>
      <c r="CN24" s="265" t="s">
        <v>96</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96</v>
      </c>
      <c r="DA24" s="231">
        <f>IF(CX24=1,IF(CW24&lt;15,VLOOKUP(CZ24,data!$B$3:$E$32,2,0)*CW24,(VLOOKUP(CZ24,data!$B$3:$E$32,2,0)*14)+(VLOOKUP(CZ24,data!$B$3:$E$32,3,0))*(CW24-14)),0)</f>
        <v>0</v>
      </c>
      <c r="DB24" s="265" t="s">
        <v>96</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96</v>
      </c>
      <c r="DO24" s="231">
        <f>IF(DL24=1,IF(DK24&lt;15,VLOOKUP(DN24,data!$B$3:$E$32,2,0)*DK24,(VLOOKUP(DN24,data!$B$3:$E$32,2,0)*14)+(VLOOKUP(DN24,data!$B$3:$E$32,3,0))*(DK24-14)),0)</f>
        <v>0</v>
      </c>
      <c r="DP24" s="265" t="s">
        <v>96</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96</v>
      </c>
      <c r="EC24" s="231">
        <f>IF(DZ24=1,IF(DY24&lt;15,VLOOKUP(EB24,data!$B$3:$E$32,2,0)*DY24,(VLOOKUP(EB24,data!$B$3:$E$32,2,0)*14)+(VLOOKUP(EB24,data!$B$3:$E$32,3,0))*(DY24-14)),0)</f>
        <v>0</v>
      </c>
      <c r="ED24" s="265" t="s">
        <v>96</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96</v>
      </c>
      <c r="EQ24" s="231">
        <f>IF(EN24=1,IF(EM24&lt;15,VLOOKUP(EP24,data!$B$3:$E$32,2,0)*EM24,(VLOOKUP(EP24,data!$B$3:$E$32,2,0)*14)+(VLOOKUP(EP24,data!$B$3:$E$32,3,0))*(EM24-14)),0)</f>
        <v>0</v>
      </c>
      <c r="ER24" s="265" t="s">
        <v>96</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96</v>
      </c>
      <c r="FE24" s="231">
        <f>IF(FB24=1,IF(FA24&lt;15,VLOOKUP(FD24,data!$B$3:$E$32,2,0)*FA24,(VLOOKUP(FD24,data!$B$3:$E$32,2,0)*14)+(VLOOKUP(FD24,data!$B$3:$E$32,3,0))*(FA24-14)),0)</f>
        <v>0</v>
      </c>
      <c r="FF24" s="265" t="s">
        <v>96</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25">
      <c r="A25" s="221"/>
      <c r="B25" s="222" t="s">
        <v>116</v>
      </c>
      <c r="C25" s="338"/>
      <c r="D25" s="223" t="s">
        <v>669</v>
      </c>
      <c r="E25" s="229"/>
      <c r="F25" s="225">
        <f t="shared" si="0"/>
        <v>0</v>
      </c>
      <c r="G25" s="230">
        <f>IF(F25=1,data!$C$41*E25,0)</f>
        <v>0</v>
      </c>
      <c r="H25" s="265" t="s">
        <v>96</v>
      </c>
      <c r="I25" s="231">
        <f>IF($F25=1,IF($E25&lt;15,VLOOKUP(H25,data!$B$3:$E$32,2,0)*$E25,(VLOOKUP(H25,data!$B$3:$E$32,2,0)*14)+(VLOOKUP(H25,data!$B$3:$E$32,3,0))*($E25-14)),0)</f>
        <v>0</v>
      </c>
      <c r="J25" s="265" t="s">
        <v>96</v>
      </c>
      <c r="K25" s="231">
        <f>IF($F25=1,VLOOKUP(J25,data!$B$35:$D$39,2,0),0)</f>
        <v>0</v>
      </c>
      <c r="L25" s="232">
        <f>IF(AND(I25&lt;&gt;0,K25&lt;&gt;0)=FALSE,0,data!$C$43)</f>
        <v>0</v>
      </c>
      <c r="M25" s="269">
        <f t="shared" si="1"/>
        <v>0</v>
      </c>
      <c r="N25" s="225">
        <f t="shared" si="73"/>
        <v>0</v>
      </c>
      <c r="O25" s="225">
        <f t="shared" si="2"/>
        <v>0</v>
      </c>
      <c r="P25" s="225">
        <f t="shared" si="3"/>
        <v>0</v>
      </c>
      <c r="R25" s="438">
        <f t="shared" si="4"/>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96</v>
      </c>
      <c r="AI25" s="231">
        <f>IF(AF25=1,IF(AE25&lt;15,VLOOKUP(AH25,data!$B$3:$E$32,2,0)*AE25,(VLOOKUP(AH25,data!$B$3:$E$32,2,0)*14)+(VLOOKUP(AH25,data!$B$3:$E$32,3,0))*(AE25-14)),0)</f>
        <v>0</v>
      </c>
      <c r="AJ25" s="265" t="s">
        <v>96</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96</v>
      </c>
      <c r="AW25" s="231">
        <f>IF(AT25=1,IF(AS25&lt;15,VLOOKUP(AV25,data!$B$3:$E$32,2,0)*AS25,(VLOOKUP(AV25,data!$B$3:$E$32,2,0)*14)+(VLOOKUP(AV25,data!$B$3:$E$32,3,0))*(AS25-14)),0)</f>
        <v>0</v>
      </c>
      <c r="AX25" s="265" t="s">
        <v>96</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96</v>
      </c>
      <c r="BK25" s="231">
        <f>IF(BH25=1,IF(BG25&lt;15,VLOOKUP(BJ25,data!$B$3:$E$32,2,0)*BG25,(VLOOKUP(BJ25,data!$B$3:$E$32,2,0)*14)+(VLOOKUP(BJ25,data!$B$3:$E$32,3,0))*(BG25-14)),0)</f>
        <v>0</v>
      </c>
      <c r="BL25" s="265" t="s">
        <v>96</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96</v>
      </c>
      <c r="BY25" s="231">
        <f>IF(BV25=1,IF(BU25&lt;15,VLOOKUP(BX25,data!$B$3:$E$32,2,0)*BU25,(VLOOKUP(BX25,data!$B$3:$E$32,2,0)*14)+(VLOOKUP(BX25,data!$B$3:$E$32,3,0))*(BU25-14)),0)</f>
        <v>0</v>
      </c>
      <c r="BZ25" s="265" t="s">
        <v>96</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96</v>
      </c>
      <c r="CM25" s="231">
        <f>IF(CJ25=1,IF(CI25&lt;15,VLOOKUP(CL25,data!$B$3:$E$32,2,0)*CI25,(VLOOKUP(CL25,data!$B$3:$E$32,2,0)*14)+(VLOOKUP(CL25,data!$B$3:$E$32,3,0))*(CI25-14)),0)</f>
        <v>0</v>
      </c>
      <c r="CN25" s="265" t="s">
        <v>96</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96</v>
      </c>
      <c r="DA25" s="231">
        <f>IF(CX25=1,IF(CW25&lt;15,VLOOKUP(CZ25,data!$B$3:$E$32,2,0)*CW25,(VLOOKUP(CZ25,data!$B$3:$E$32,2,0)*14)+(VLOOKUP(CZ25,data!$B$3:$E$32,3,0))*(CW25-14)),0)</f>
        <v>0</v>
      </c>
      <c r="DB25" s="265" t="s">
        <v>96</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96</v>
      </c>
      <c r="DO25" s="231">
        <f>IF(DL25=1,IF(DK25&lt;15,VLOOKUP(DN25,data!$B$3:$E$32,2,0)*DK25,(VLOOKUP(DN25,data!$B$3:$E$32,2,0)*14)+(VLOOKUP(DN25,data!$B$3:$E$32,3,0))*(DK25-14)),0)</f>
        <v>0</v>
      </c>
      <c r="DP25" s="265" t="s">
        <v>96</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96</v>
      </c>
      <c r="EC25" s="231">
        <f>IF(DZ25=1,IF(DY25&lt;15,VLOOKUP(EB25,data!$B$3:$E$32,2,0)*DY25,(VLOOKUP(EB25,data!$B$3:$E$32,2,0)*14)+(VLOOKUP(EB25,data!$B$3:$E$32,3,0))*(DY25-14)),0)</f>
        <v>0</v>
      </c>
      <c r="ED25" s="265" t="s">
        <v>96</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96</v>
      </c>
      <c r="EQ25" s="231">
        <f>IF(EN25=1,IF(EM25&lt;15,VLOOKUP(EP25,data!$B$3:$E$32,2,0)*EM25,(VLOOKUP(EP25,data!$B$3:$E$32,2,0)*14)+(VLOOKUP(EP25,data!$B$3:$E$32,3,0))*(EM25-14)),0)</f>
        <v>0</v>
      </c>
      <c r="ER25" s="265" t="s">
        <v>96</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96</v>
      </c>
      <c r="FE25" s="231">
        <f>IF(FB25=1,IF(FA25&lt;15,VLOOKUP(FD25,data!$B$3:$E$32,2,0)*FA25,(VLOOKUP(FD25,data!$B$3:$E$32,2,0)*14)+(VLOOKUP(FD25,data!$B$3:$E$32,3,0))*(FA25-14)),0)</f>
        <v>0</v>
      </c>
      <c r="FF25" s="265" t="s">
        <v>96</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25">
      <c r="A26" s="233"/>
      <c r="B26" s="222" t="s">
        <v>117</v>
      </c>
      <c r="C26" s="338"/>
      <c r="D26" s="223" t="s">
        <v>669</v>
      </c>
      <c r="E26" s="229"/>
      <c r="F26" s="225">
        <f t="shared" si="0"/>
        <v>0</v>
      </c>
      <c r="G26" s="230">
        <f>IF(F26=1,data!$C$41*E26,0)</f>
        <v>0</v>
      </c>
      <c r="H26" s="265" t="s">
        <v>96</v>
      </c>
      <c r="I26" s="231">
        <f>IF($F26=1,IF($E26&lt;15,VLOOKUP(H26,data!$B$3:$E$32,2,0)*$E26,(VLOOKUP(H26,data!$B$3:$E$32,2,0)*14)+(VLOOKUP(H26,data!$B$3:$E$32,3,0))*($E26-14)),0)</f>
        <v>0</v>
      </c>
      <c r="J26" s="265" t="s">
        <v>96</v>
      </c>
      <c r="K26" s="231">
        <f>IF($F26=1,VLOOKUP(J26,data!$B$35:$D$39,2,0),0)</f>
        <v>0</v>
      </c>
      <c r="L26" s="232">
        <f>IF(AND(I26&lt;&gt;0,K26&lt;&gt;0)=FALSE,0,data!$C$43)</f>
        <v>0</v>
      </c>
      <c r="M26" s="269">
        <f t="shared" si="1"/>
        <v>0</v>
      </c>
      <c r="N26" s="225">
        <f t="shared" si="73"/>
        <v>0</v>
      </c>
      <c r="O26" s="225">
        <f t="shared" si="2"/>
        <v>0</v>
      </c>
      <c r="P26" s="225">
        <f t="shared" si="3"/>
        <v>0</v>
      </c>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96</v>
      </c>
      <c r="AI26" s="231">
        <f>IF(AF26=1,IF(AE26&lt;15,VLOOKUP(AH26,data!$B$3:$E$32,2,0)*AE26,(VLOOKUP(AH26,data!$B$3:$E$32,2,0)*14)+(VLOOKUP(AH26,data!$B$3:$E$32,3,0))*(AE26-14)),0)</f>
        <v>0</v>
      </c>
      <c r="AJ26" s="265" t="s">
        <v>96</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96</v>
      </c>
      <c r="AW26" s="231">
        <f>IF(AT26=1,IF(AS26&lt;15,VLOOKUP(AV26,data!$B$3:$E$32,2,0)*AS26,(VLOOKUP(AV26,data!$B$3:$E$32,2,0)*14)+(VLOOKUP(AV26,data!$B$3:$E$32,3,0))*(AS26-14)),0)</f>
        <v>0</v>
      </c>
      <c r="AX26" s="265" t="s">
        <v>96</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96</v>
      </c>
      <c r="BK26" s="231">
        <f>IF(BH26=1,IF(BG26&lt;15,VLOOKUP(BJ26,data!$B$3:$E$32,2,0)*BG26,(VLOOKUP(BJ26,data!$B$3:$E$32,2,0)*14)+(VLOOKUP(BJ26,data!$B$3:$E$32,3,0))*(BG26-14)),0)</f>
        <v>0</v>
      </c>
      <c r="BL26" s="265" t="s">
        <v>96</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96</v>
      </c>
      <c r="BY26" s="231">
        <f>IF(BV26=1,IF(BU26&lt;15,VLOOKUP(BX26,data!$B$3:$E$32,2,0)*BU26,(VLOOKUP(BX26,data!$B$3:$E$32,2,0)*14)+(VLOOKUP(BX26,data!$B$3:$E$32,3,0))*(BU26-14)),0)</f>
        <v>0</v>
      </c>
      <c r="BZ26" s="265" t="s">
        <v>96</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96</v>
      </c>
      <c r="CM26" s="231">
        <f>IF(CJ26=1,IF(CI26&lt;15,VLOOKUP(CL26,data!$B$3:$E$32,2,0)*CI26,(VLOOKUP(CL26,data!$B$3:$E$32,2,0)*14)+(VLOOKUP(CL26,data!$B$3:$E$32,3,0))*(CI26-14)),0)</f>
        <v>0</v>
      </c>
      <c r="CN26" s="265" t="s">
        <v>96</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96</v>
      </c>
      <c r="DA26" s="231">
        <f>IF(CX26=1,IF(CW26&lt;15,VLOOKUP(CZ26,data!$B$3:$E$32,2,0)*CW26,(VLOOKUP(CZ26,data!$B$3:$E$32,2,0)*14)+(VLOOKUP(CZ26,data!$B$3:$E$32,3,0))*(CW26-14)),0)</f>
        <v>0</v>
      </c>
      <c r="DB26" s="265" t="s">
        <v>96</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96</v>
      </c>
      <c r="DO26" s="231">
        <f>IF(DL26=1,IF(DK26&lt;15,VLOOKUP(DN26,data!$B$3:$E$32,2,0)*DK26,(VLOOKUP(DN26,data!$B$3:$E$32,2,0)*14)+(VLOOKUP(DN26,data!$B$3:$E$32,3,0))*(DK26-14)),0)</f>
        <v>0</v>
      </c>
      <c r="DP26" s="265" t="s">
        <v>96</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96</v>
      </c>
      <c r="EC26" s="231">
        <f>IF(DZ26=1,IF(DY26&lt;15,VLOOKUP(EB26,data!$B$3:$E$32,2,0)*DY26,(VLOOKUP(EB26,data!$B$3:$E$32,2,0)*14)+(VLOOKUP(EB26,data!$B$3:$E$32,3,0))*(DY26-14)),0)</f>
        <v>0</v>
      </c>
      <c r="ED26" s="265" t="s">
        <v>96</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96</v>
      </c>
      <c r="EQ26" s="231">
        <f>IF(EN26=1,IF(EM26&lt;15,VLOOKUP(EP26,data!$B$3:$E$32,2,0)*EM26,(VLOOKUP(EP26,data!$B$3:$E$32,2,0)*14)+(VLOOKUP(EP26,data!$B$3:$E$32,3,0))*(EM26-14)),0)</f>
        <v>0</v>
      </c>
      <c r="ER26" s="265" t="s">
        <v>96</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96</v>
      </c>
      <c r="FE26" s="231">
        <f>IF(FB26=1,IF(FA26&lt;15,VLOOKUP(FD26,data!$B$3:$E$32,2,0)*FA26,(VLOOKUP(FD26,data!$B$3:$E$32,2,0)*14)+(VLOOKUP(FD26,data!$B$3:$E$32,3,0))*(FA26-14)),0)</f>
        <v>0</v>
      </c>
      <c r="FF26" s="265" t="s">
        <v>96</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25">
      <c r="A27" s="233"/>
      <c r="B27" s="222" t="s">
        <v>118</v>
      </c>
      <c r="C27" s="338"/>
      <c r="D27" s="223" t="s">
        <v>669</v>
      </c>
      <c r="E27" s="229"/>
      <c r="F27" s="225">
        <f t="shared" si="0"/>
        <v>0</v>
      </c>
      <c r="G27" s="230">
        <f>IF(F27=1,data!$C$41*E27,0)</f>
        <v>0</v>
      </c>
      <c r="H27" s="265" t="s">
        <v>96</v>
      </c>
      <c r="I27" s="231">
        <f>IF($F27=1,IF($E27&lt;15,VLOOKUP(H27,data!$B$3:$E$32,2,0)*$E27,(VLOOKUP(H27,data!$B$3:$E$32,2,0)*14)+(VLOOKUP(H27,data!$B$3:$E$32,3,0))*($E27-14)),0)</f>
        <v>0</v>
      </c>
      <c r="J27" s="265" t="s">
        <v>96</v>
      </c>
      <c r="K27" s="231">
        <f>IF($F27=1,VLOOKUP(J27,data!$B$35:$D$39,2,0),0)</f>
        <v>0</v>
      </c>
      <c r="L27" s="232">
        <f>IF(AND(I27&lt;&gt;0,K27&lt;&gt;0)=FALSE,0,data!$C$43)</f>
        <v>0</v>
      </c>
      <c r="M27" s="269">
        <f t="shared" si="1"/>
        <v>0</v>
      </c>
      <c r="N27" s="225">
        <f t="shared" si="73"/>
        <v>0</v>
      </c>
      <c r="O27" s="225">
        <f t="shared" si="2"/>
        <v>0</v>
      </c>
      <c r="P27" s="225">
        <f t="shared" si="3"/>
        <v>0</v>
      </c>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96</v>
      </c>
      <c r="AI27" s="231">
        <f>IF(AF27=1,IF(AE27&lt;15,VLOOKUP(AH27,data!$B$3:$E$32,2,0)*AE27,(VLOOKUP(AH27,data!$B$3:$E$32,2,0)*14)+(VLOOKUP(AH27,data!$B$3:$E$32,3,0))*(AE27-14)),0)</f>
        <v>0</v>
      </c>
      <c r="AJ27" s="265" t="s">
        <v>96</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96</v>
      </c>
      <c r="AW27" s="231">
        <f>IF(AT27=1,IF(AS27&lt;15,VLOOKUP(AV27,data!$B$3:$E$32,2,0)*AS27,(VLOOKUP(AV27,data!$B$3:$E$32,2,0)*14)+(VLOOKUP(AV27,data!$B$3:$E$32,3,0))*(AS27-14)),0)</f>
        <v>0</v>
      </c>
      <c r="AX27" s="265" t="s">
        <v>96</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96</v>
      </c>
      <c r="BK27" s="231">
        <f>IF(BH27=1,IF(BG27&lt;15,VLOOKUP(BJ27,data!$B$3:$E$32,2,0)*BG27,(VLOOKUP(BJ27,data!$B$3:$E$32,2,0)*14)+(VLOOKUP(BJ27,data!$B$3:$E$32,3,0))*(BG27-14)),0)</f>
        <v>0</v>
      </c>
      <c r="BL27" s="265" t="s">
        <v>96</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96</v>
      </c>
      <c r="BY27" s="231">
        <f>IF(BV27=1,IF(BU27&lt;15,VLOOKUP(BX27,data!$B$3:$E$32,2,0)*BU27,(VLOOKUP(BX27,data!$B$3:$E$32,2,0)*14)+(VLOOKUP(BX27,data!$B$3:$E$32,3,0))*(BU27-14)),0)</f>
        <v>0</v>
      </c>
      <c r="BZ27" s="265" t="s">
        <v>96</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96</v>
      </c>
      <c r="CM27" s="231">
        <f>IF(CJ27=1,IF(CI27&lt;15,VLOOKUP(CL27,data!$B$3:$E$32,2,0)*CI27,(VLOOKUP(CL27,data!$B$3:$E$32,2,0)*14)+(VLOOKUP(CL27,data!$B$3:$E$32,3,0))*(CI27-14)),0)</f>
        <v>0</v>
      </c>
      <c r="CN27" s="265" t="s">
        <v>96</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96</v>
      </c>
      <c r="DA27" s="231">
        <f>IF(CX27=1,IF(CW27&lt;15,VLOOKUP(CZ27,data!$B$3:$E$32,2,0)*CW27,(VLOOKUP(CZ27,data!$B$3:$E$32,2,0)*14)+(VLOOKUP(CZ27,data!$B$3:$E$32,3,0))*(CW27-14)),0)</f>
        <v>0</v>
      </c>
      <c r="DB27" s="265" t="s">
        <v>96</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96</v>
      </c>
      <c r="DO27" s="231">
        <f>IF(DL27=1,IF(DK27&lt;15,VLOOKUP(DN27,data!$B$3:$E$32,2,0)*DK27,(VLOOKUP(DN27,data!$B$3:$E$32,2,0)*14)+(VLOOKUP(DN27,data!$B$3:$E$32,3,0))*(DK27-14)),0)</f>
        <v>0</v>
      </c>
      <c r="DP27" s="265" t="s">
        <v>96</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96</v>
      </c>
      <c r="EC27" s="231">
        <f>IF(DZ27=1,IF(DY27&lt;15,VLOOKUP(EB27,data!$B$3:$E$32,2,0)*DY27,(VLOOKUP(EB27,data!$B$3:$E$32,2,0)*14)+(VLOOKUP(EB27,data!$B$3:$E$32,3,0))*(DY27-14)),0)</f>
        <v>0</v>
      </c>
      <c r="ED27" s="265" t="s">
        <v>96</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96</v>
      </c>
      <c r="EQ27" s="231">
        <f>IF(EN27=1,IF(EM27&lt;15,VLOOKUP(EP27,data!$B$3:$E$32,2,0)*EM27,(VLOOKUP(EP27,data!$B$3:$E$32,2,0)*14)+(VLOOKUP(EP27,data!$B$3:$E$32,3,0))*(EM27-14)),0)</f>
        <v>0</v>
      </c>
      <c r="ER27" s="265" t="s">
        <v>96</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96</v>
      </c>
      <c r="FE27" s="231">
        <f>IF(FB27=1,IF(FA27&lt;15,VLOOKUP(FD27,data!$B$3:$E$32,2,0)*FA27,(VLOOKUP(FD27,data!$B$3:$E$32,2,0)*14)+(VLOOKUP(FD27,data!$B$3:$E$32,3,0))*(FA27-14)),0)</f>
        <v>0</v>
      </c>
      <c r="FF27" s="265" t="s">
        <v>96</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25">
      <c r="A28" s="233"/>
      <c r="B28" s="222" t="s">
        <v>119</v>
      </c>
      <c r="C28" s="338"/>
      <c r="D28" s="223" t="s">
        <v>669</v>
      </c>
      <c r="E28" s="229"/>
      <c r="F28" s="225">
        <f t="shared" si="0"/>
        <v>0</v>
      </c>
      <c r="G28" s="230">
        <f>IF(F28=1,data!$C$41*E28,0)</f>
        <v>0</v>
      </c>
      <c r="H28" s="265" t="s">
        <v>96</v>
      </c>
      <c r="I28" s="231">
        <f>IF($F28=1,IF($E28&lt;15,VLOOKUP(H28,data!$B$3:$E$32,2,0)*$E28,(VLOOKUP(H28,data!$B$3:$E$32,2,0)*14)+(VLOOKUP(H28,data!$B$3:$E$32,3,0))*($E28-14)),0)</f>
        <v>0</v>
      </c>
      <c r="J28" s="265" t="s">
        <v>96</v>
      </c>
      <c r="K28" s="231">
        <f>IF($F28=1,VLOOKUP(J28,data!$B$35:$D$39,2,0),0)</f>
        <v>0</v>
      </c>
      <c r="L28" s="232">
        <f>IF(AND(I28&lt;&gt;0,K28&lt;&gt;0)=FALSE,0,data!$C$43)</f>
        <v>0</v>
      </c>
      <c r="M28" s="269">
        <f t="shared" si="1"/>
        <v>0</v>
      </c>
      <c r="N28" s="225">
        <f t="shared" si="73"/>
        <v>0</v>
      </c>
      <c r="O28" s="225">
        <f t="shared" si="2"/>
        <v>0</v>
      </c>
      <c r="P28" s="225">
        <f t="shared" si="3"/>
        <v>0</v>
      </c>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96</v>
      </c>
      <c r="AI28" s="231">
        <f>IF(AF28=1,IF(AE28&lt;15,VLOOKUP(AH28,data!$B$3:$E$32,2,0)*AE28,(VLOOKUP(AH28,data!$B$3:$E$32,2,0)*14)+(VLOOKUP(AH28,data!$B$3:$E$32,3,0))*(AE28-14)),0)</f>
        <v>0</v>
      </c>
      <c r="AJ28" s="265" t="s">
        <v>96</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96</v>
      </c>
      <c r="AW28" s="231">
        <f>IF(AT28=1,IF(AS28&lt;15,VLOOKUP(AV28,data!$B$3:$E$32,2,0)*AS28,(VLOOKUP(AV28,data!$B$3:$E$32,2,0)*14)+(VLOOKUP(AV28,data!$B$3:$E$32,3,0))*(AS28-14)),0)</f>
        <v>0</v>
      </c>
      <c r="AX28" s="265" t="s">
        <v>96</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96</v>
      </c>
      <c r="BK28" s="231">
        <f>IF(BH28=1,IF(BG28&lt;15,VLOOKUP(BJ28,data!$B$3:$E$32,2,0)*BG28,(VLOOKUP(BJ28,data!$B$3:$E$32,2,0)*14)+(VLOOKUP(BJ28,data!$B$3:$E$32,3,0))*(BG28-14)),0)</f>
        <v>0</v>
      </c>
      <c r="BL28" s="265" t="s">
        <v>96</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96</v>
      </c>
      <c r="BY28" s="231">
        <f>IF(BV28=1,IF(BU28&lt;15,VLOOKUP(BX28,data!$B$3:$E$32,2,0)*BU28,(VLOOKUP(BX28,data!$B$3:$E$32,2,0)*14)+(VLOOKUP(BX28,data!$B$3:$E$32,3,0))*(BU28-14)),0)</f>
        <v>0</v>
      </c>
      <c r="BZ28" s="265" t="s">
        <v>96</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96</v>
      </c>
      <c r="CM28" s="231">
        <f>IF(CJ28=1,IF(CI28&lt;15,VLOOKUP(CL28,data!$B$3:$E$32,2,0)*CI28,(VLOOKUP(CL28,data!$B$3:$E$32,2,0)*14)+(VLOOKUP(CL28,data!$B$3:$E$32,3,0))*(CI28-14)),0)</f>
        <v>0</v>
      </c>
      <c r="CN28" s="265" t="s">
        <v>96</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96</v>
      </c>
      <c r="DA28" s="231">
        <f>IF(CX28=1,IF(CW28&lt;15,VLOOKUP(CZ28,data!$B$3:$E$32,2,0)*CW28,(VLOOKUP(CZ28,data!$B$3:$E$32,2,0)*14)+(VLOOKUP(CZ28,data!$B$3:$E$32,3,0))*(CW28-14)),0)</f>
        <v>0</v>
      </c>
      <c r="DB28" s="265" t="s">
        <v>96</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96</v>
      </c>
      <c r="DO28" s="231">
        <f>IF(DL28=1,IF(DK28&lt;15,VLOOKUP(DN28,data!$B$3:$E$32,2,0)*DK28,(VLOOKUP(DN28,data!$B$3:$E$32,2,0)*14)+(VLOOKUP(DN28,data!$B$3:$E$32,3,0))*(DK28-14)),0)</f>
        <v>0</v>
      </c>
      <c r="DP28" s="265" t="s">
        <v>96</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96</v>
      </c>
      <c r="EC28" s="231">
        <f>IF(DZ28=1,IF(DY28&lt;15,VLOOKUP(EB28,data!$B$3:$E$32,2,0)*DY28,(VLOOKUP(EB28,data!$B$3:$E$32,2,0)*14)+(VLOOKUP(EB28,data!$B$3:$E$32,3,0))*(DY28-14)),0)</f>
        <v>0</v>
      </c>
      <c r="ED28" s="265" t="s">
        <v>96</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96</v>
      </c>
      <c r="EQ28" s="231">
        <f>IF(EN28=1,IF(EM28&lt;15,VLOOKUP(EP28,data!$B$3:$E$32,2,0)*EM28,(VLOOKUP(EP28,data!$B$3:$E$32,2,0)*14)+(VLOOKUP(EP28,data!$B$3:$E$32,3,0))*(EM28-14)),0)</f>
        <v>0</v>
      </c>
      <c r="ER28" s="265" t="s">
        <v>96</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96</v>
      </c>
      <c r="FE28" s="231">
        <f>IF(FB28=1,IF(FA28&lt;15,VLOOKUP(FD28,data!$B$3:$E$32,2,0)*FA28,(VLOOKUP(FD28,data!$B$3:$E$32,2,0)*14)+(VLOOKUP(FD28,data!$B$3:$E$32,3,0))*(FA28-14)),0)</f>
        <v>0</v>
      </c>
      <c r="FF28" s="265" t="s">
        <v>96</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25">
      <c r="A29" s="233"/>
      <c r="B29" s="222" t="s">
        <v>120</v>
      </c>
      <c r="C29" s="338"/>
      <c r="D29" s="223" t="s">
        <v>669</v>
      </c>
      <c r="E29" s="229"/>
      <c r="F29" s="225">
        <f t="shared" si="0"/>
        <v>0</v>
      </c>
      <c r="G29" s="230">
        <f>IF(F29=1,data!$C$41*E29,0)</f>
        <v>0</v>
      </c>
      <c r="H29" s="265" t="s">
        <v>96</v>
      </c>
      <c r="I29" s="231">
        <f>IF($F29=1,IF($E29&lt;15,VLOOKUP(H29,data!$B$3:$E$32,2,0)*$E29,(VLOOKUP(H29,data!$B$3:$E$32,2,0)*14)+(VLOOKUP(H29,data!$B$3:$E$32,3,0))*($E29-14)),0)</f>
        <v>0</v>
      </c>
      <c r="J29" s="265" t="s">
        <v>96</v>
      </c>
      <c r="K29" s="231">
        <f>IF($F29=1,VLOOKUP(J29,data!$B$35:$D$39,2,0),0)</f>
        <v>0</v>
      </c>
      <c r="L29" s="232">
        <f>IF(AND(I29&lt;&gt;0,K29&lt;&gt;0)=FALSE,0,data!$C$43)</f>
        <v>0</v>
      </c>
      <c r="M29" s="269">
        <f t="shared" si="1"/>
        <v>0</v>
      </c>
      <c r="N29" s="225">
        <f t="shared" si="73"/>
        <v>0</v>
      </c>
      <c r="O29" s="225">
        <f t="shared" si="2"/>
        <v>0</v>
      </c>
      <c r="P29" s="225">
        <f t="shared" si="3"/>
        <v>0</v>
      </c>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96</v>
      </c>
      <c r="AI29" s="231">
        <f>IF(AF29=1,IF(AE29&lt;15,VLOOKUP(AH29,data!$B$3:$E$32,2,0)*AE29,(VLOOKUP(AH29,data!$B$3:$E$32,2,0)*14)+(VLOOKUP(AH29,data!$B$3:$E$32,3,0))*(AE29-14)),0)</f>
        <v>0</v>
      </c>
      <c r="AJ29" s="265" t="s">
        <v>96</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96</v>
      </c>
      <c r="AW29" s="231">
        <f>IF(AT29=1,IF(AS29&lt;15,VLOOKUP(AV29,data!$B$3:$E$32,2,0)*AS29,(VLOOKUP(AV29,data!$B$3:$E$32,2,0)*14)+(VLOOKUP(AV29,data!$B$3:$E$32,3,0))*(AS29-14)),0)</f>
        <v>0</v>
      </c>
      <c r="AX29" s="265" t="s">
        <v>96</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96</v>
      </c>
      <c r="BK29" s="231">
        <f>IF(BH29=1,IF(BG29&lt;15,VLOOKUP(BJ29,data!$B$3:$E$32,2,0)*BG29,(VLOOKUP(BJ29,data!$B$3:$E$32,2,0)*14)+(VLOOKUP(BJ29,data!$B$3:$E$32,3,0))*(BG29-14)),0)</f>
        <v>0</v>
      </c>
      <c r="BL29" s="265" t="s">
        <v>96</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96</v>
      </c>
      <c r="BY29" s="231">
        <f>IF(BV29=1,IF(BU29&lt;15,VLOOKUP(BX29,data!$B$3:$E$32,2,0)*BU29,(VLOOKUP(BX29,data!$B$3:$E$32,2,0)*14)+(VLOOKUP(BX29,data!$B$3:$E$32,3,0))*(BU29-14)),0)</f>
        <v>0</v>
      </c>
      <c r="BZ29" s="265" t="s">
        <v>96</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96</v>
      </c>
      <c r="CM29" s="231">
        <f>IF(CJ29=1,IF(CI29&lt;15,VLOOKUP(CL29,data!$B$3:$E$32,2,0)*CI29,(VLOOKUP(CL29,data!$B$3:$E$32,2,0)*14)+(VLOOKUP(CL29,data!$B$3:$E$32,3,0))*(CI29-14)),0)</f>
        <v>0</v>
      </c>
      <c r="CN29" s="265" t="s">
        <v>96</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96</v>
      </c>
      <c r="DA29" s="231">
        <f>IF(CX29=1,IF(CW29&lt;15,VLOOKUP(CZ29,data!$B$3:$E$32,2,0)*CW29,(VLOOKUP(CZ29,data!$B$3:$E$32,2,0)*14)+(VLOOKUP(CZ29,data!$B$3:$E$32,3,0))*(CW29-14)),0)</f>
        <v>0</v>
      </c>
      <c r="DB29" s="265" t="s">
        <v>96</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96</v>
      </c>
      <c r="DO29" s="231">
        <f>IF(DL29=1,IF(DK29&lt;15,VLOOKUP(DN29,data!$B$3:$E$32,2,0)*DK29,(VLOOKUP(DN29,data!$B$3:$E$32,2,0)*14)+(VLOOKUP(DN29,data!$B$3:$E$32,3,0))*(DK29-14)),0)</f>
        <v>0</v>
      </c>
      <c r="DP29" s="265" t="s">
        <v>96</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96</v>
      </c>
      <c r="EC29" s="231">
        <f>IF(DZ29=1,IF(DY29&lt;15,VLOOKUP(EB29,data!$B$3:$E$32,2,0)*DY29,(VLOOKUP(EB29,data!$B$3:$E$32,2,0)*14)+(VLOOKUP(EB29,data!$B$3:$E$32,3,0))*(DY29-14)),0)</f>
        <v>0</v>
      </c>
      <c r="ED29" s="265" t="s">
        <v>96</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96</v>
      </c>
      <c r="EQ29" s="231">
        <f>IF(EN29=1,IF(EM29&lt;15,VLOOKUP(EP29,data!$B$3:$E$32,2,0)*EM29,(VLOOKUP(EP29,data!$B$3:$E$32,2,0)*14)+(VLOOKUP(EP29,data!$B$3:$E$32,3,0))*(EM29-14)),0)</f>
        <v>0</v>
      </c>
      <c r="ER29" s="265" t="s">
        <v>96</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96</v>
      </c>
      <c r="FE29" s="231">
        <f>IF(FB29=1,IF(FA29&lt;15,VLOOKUP(FD29,data!$B$3:$E$32,2,0)*FA29,(VLOOKUP(FD29,data!$B$3:$E$32,2,0)*14)+(VLOOKUP(FD29,data!$B$3:$E$32,3,0))*(FA29-14)),0)</f>
        <v>0</v>
      </c>
      <c r="FF29" s="265" t="s">
        <v>96</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25">
      <c r="A30" s="233"/>
      <c r="B30" s="222" t="s">
        <v>121</v>
      </c>
      <c r="C30" s="338"/>
      <c r="D30" s="223" t="s">
        <v>669</v>
      </c>
      <c r="E30" s="229"/>
      <c r="F30" s="225">
        <f t="shared" si="0"/>
        <v>0</v>
      </c>
      <c r="G30" s="230">
        <f>IF(F30=1,data!$C$41*E30,0)</f>
        <v>0</v>
      </c>
      <c r="H30" s="265" t="s">
        <v>96</v>
      </c>
      <c r="I30" s="231">
        <f>IF($F30=1,IF($E30&lt;15,VLOOKUP(H30,data!$B$3:$E$32,2,0)*$E30,(VLOOKUP(H30,data!$B$3:$E$32,2,0)*14)+(VLOOKUP(H30,data!$B$3:$E$32,3,0))*($E30-14)),0)</f>
        <v>0</v>
      </c>
      <c r="J30" s="265" t="s">
        <v>96</v>
      </c>
      <c r="K30" s="231">
        <f>IF($F30=1,VLOOKUP(J30,data!$B$35:$D$39,2,0),0)</f>
        <v>0</v>
      </c>
      <c r="L30" s="232">
        <f>IF(AND(I30&lt;&gt;0,K30&lt;&gt;0)=FALSE,0,data!$C$43)</f>
        <v>0</v>
      </c>
      <c r="M30" s="269">
        <f t="shared" si="1"/>
        <v>0</v>
      </c>
      <c r="N30" s="225">
        <f t="shared" si="73"/>
        <v>0</v>
      </c>
      <c r="O30" s="225">
        <f t="shared" si="2"/>
        <v>0</v>
      </c>
      <c r="P30" s="225">
        <f t="shared" si="3"/>
        <v>0</v>
      </c>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96</v>
      </c>
      <c r="AI30" s="231">
        <f>IF(AF30=1,IF(AE30&lt;15,VLOOKUP(AH30,data!$B$3:$E$32,2,0)*AE30,(VLOOKUP(AH30,data!$B$3:$E$32,2,0)*14)+(VLOOKUP(AH30,data!$B$3:$E$32,3,0))*(AE30-14)),0)</f>
        <v>0</v>
      </c>
      <c r="AJ30" s="265" t="s">
        <v>96</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96</v>
      </c>
      <c r="AW30" s="231">
        <f>IF(AT30=1,IF(AS30&lt;15,VLOOKUP(AV30,data!$B$3:$E$32,2,0)*AS30,(VLOOKUP(AV30,data!$B$3:$E$32,2,0)*14)+(VLOOKUP(AV30,data!$B$3:$E$32,3,0))*(AS30-14)),0)</f>
        <v>0</v>
      </c>
      <c r="AX30" s="265" t="s">
        <v>96</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96</v>
      </c>
      <c r="BK30" s="231">
        <f>IF(BH30=1,IF(BG30&lt;15,VLOOKUP(BJ30,data!$B$3:$E$32,2,0)*BG30,(VLOOKUP(BJ30,data!$B$3:$E$32,2,0)*14)+(VLOOKUP(BJ30,data!$B$3:$E$32,3,0))*(BG30-14)),0)</f>
        <v>0</v>
      </c>
      <c r="BL30" s="265" t="s">
        <v>96</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96</v>
      </c>
      <c r="BY30" s="231">
        <f>IF(BV30=1,IF(BU30&lt;15,VLOOKUP(BX30,data!$B$3:$E$32,2,0)*BU30,(VLOOKUP(BX30,data!$B$3:$E$32,2,0)*14)+(VLOOKUP(BX30,data!$B$3:$E$32,3,0))*(BU30-14)),0)</f>
        <v>0</v>
      </c>
      <c r="BZ30" s="265" t="s">
        <v>96</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96</v>
      </c>
      <c r="CM30" s="231">
        <f>IF(CJ30=1,IF(CI30&lt;15,VLOOKUP(CL30,data!$B$3:$E$32,2,0)*CI30,(VLOOKUP(CL30,data!$B$3:$E$32,2,0)*14)+(VLOOKUP(CL30,data!$B$3:$E$32,3,0))*(CI30-14)),0)</f>
        <v>0</v>
      </c>
      <c r="CN30" s="265" t="s">
        <v>96</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96</v>
      </c>
      <c r="DA30" s="231">
        <f>IF(CX30=1,IF(CW30&lt;15,VLOOKUP(CZ30,data!$B$3:$E$32,2,0)*CW30,(VLOOKUP(CZ30,data!$B$3:$E$32,2,0)*14)+(VLOOKUP(CZ30,data!$B$3:$E$32,3,0))*(CW30-14)),0)</f>
        <v>0</v>
      </c>
      <c r="DB30" s="265" t="s">
        <v>96</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96</v>
      </c>
      <c r="DO30" s="231">
        <f>IF(DL30=1,IF(DK30&lt;15,VLOOKUP(DN30,data!$B$3:$E$32,2,0)*DK30,(VLOOKUP(DN30,data!$B$3:$E$32,2,0)*14)+(VLOOKUP(DN30,data!$B$3:$E$32,3,0))*(DK30-14)),0)</f>
        <v>0</v>
      </c>
      <c r="DP30" s="265" t="s">
        <v>96</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96</v>
      </c>
      <c r="EC30" s="231">
        <f>IF(DZ30=1,IF(DY30&lt;15,VLOOKUP(EB30,data!$B$3:$E$32,2,0)*DY30,(VLOOKUP(EB30,data!$B$3:$E$32,2,0)*14)+(VLOOKUP(EB30,data!$B$3:$E$32,3,0))*(DY30-14)),0)</f>
        <v>0</v>
      </c>
      <c r="ED30" s="265" t="s">
        <v>96</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96</v>
      </c>
      <c r="EQ30" s="231">
        <f>IF(EN30=1,IF(EM30&lt;15,VLOOKUP(EP30,data!$B$3:$E$32,2,0)*EM30,(VLOOKUP(EP30,data!$B$3:$E$32,2,0)*14)+(VLOOKUP(EP30,data!$B$3:$E$32,3,0))*(EM30-14)),0)</f>
        <v>0</v>
      </c>
      <c r="ER30" s="265" t="s">
        <v>96</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96</v>
      </c>
      <c r="FE30" s="231">
        <f>IF(FB30=1,IF(FA30&lt;15,VLOOKUP(FD30,data!$B$3:$E$32,2,0)*FA30,(VLOOKUP(FD30,data!$B$3:$E$32,2,0)*14)+(VLOOKUP(FD30,data!$B$3:$E$32,3,0))*(FA30-14)),0)</f>
        <v>0</v>
      </c>
      <c r="FF30" s="265" t="s">
        <v>96</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25">
      <c r="A31" s="233"/>
      <c r="B31" s="222" t="s">
        <v>122</v>
      </c>
      <c r="C31" s="338"/>
      <c r="D31" s="223" t="s">
        <v>669</v>
      </c>
      <c r="E31" s="229"/>
      <c r="F31" s="225">
        <f t="shared" si="0"/>
        <v>0</v>
      </c>
      <c r="G31" s="230">
        <f>IF(F31=1,data!$C$41*E31,0)</f>
        <v>0</v>
      </c>
      <c r="H31" s="265" t="s">
        <v>96</v>
      </c>
      <c r="I31" s="231">
        <f>IF($F31=1,IF($E31&lt;15,VLOOKUP(H31,data!$B$3:$E$32,2,0)*$E31,(VLOOKUP(H31,data!$B$3:$E$32,2,0)*14)+(VLOOKUP(H31,data!$B$3:$E$32,3,0))*($E31-14)),0)</f>
        <v>0</v>
      </c>
      <c r="J31" s="265" t="s">
        <v>96</v>
      </c>
      <c r="K31" s="231">
        <f>IF($F31=1,VLOOKUP(J31,data!$B$35:$D$39,2,0),0)</f>
        <v>0</v>
      </c>
      <c r="L31" s="232">
        <f>IF(AND(I31&lt;&gt;0,K31&lt;&gt;0)=FALSE,0,data!$C$43)</f>
        <v>0</v>
      </c>
      <c r="M31" s="269">
        <f t="shared" si="1"/>
        <v>0</v>
      </c>
      <c r="N31" s="225">
        <f t="shared" si="73"/>
        <v>0</v>
      </c>
      <c r="O31" s="225">
        <f t="shared" si="2"/>
        <v>0</v>
      </c>
      <c r="P31" s="225">
        <f t="shared" si="3"/>
        <v>0</v>
      </c>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96</v>
      </c>
      <c r="AI31" s="231">
        <f>IF(AF31=1,IF(AE31&lt;15,VLOOKUP(AH31,data!$B$3:$E$32,2,0)*AE31,(VLOOKUP(AH31,data!$B$3:$E$32,2,0)*14)+(VLOOKUP(AH31,data!$B$3:$E$32,3,0))*(AE31-14)),0)</f>
        <v>0</v>
      </c>
      <c r="AJ31" s="265" t="s">
        <v>96</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96</v>
      </c>
      <c r="AW31" s="231">
        <f>IF(AT31=1,IF(AS31&lt;15,VLOOKUP(AV31,data!$B$3:$E$32,2,0)*AS31,(VLOOKUP(AV31,data!$B$3:$E$32,2,0)*14)+(VLOOKUP(AV31,data!$B$3:$E$32,3,0))*(AS31-14)),0)</f>
        <v>0</v>
      </c>
      <c r="AX31" s="265" t="s">
        <v>96</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96</v>
      </c>
      <c r="BK31" s="231">
        <f>IF(BH31=1,IF(BG31&lt;15,VLOOKUP(BJ31,data!$B$3:$E$32,2,0)*BG31,(VLOOKUP(BJ31,data!$B$3:$E$32,2,0)*14)+(VLOOKUP(BJ31,data!$B$3:$E$32,3,0))*(BG31-14)),0)</f>
        <v>0</v>
      </c>
      <c r="BL31" s="265" t="s">
        <v>96</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96</v>
      </c>
      <c r="BY31" s="231">
        <f>IF(BV31=1,IF(BU31&lt;15,VLOOKUP(BX31,data!$B$3:$E$32,2,0)*BU31,(VLOOKUP(BX31,data!$B$3:$E$32,2,0)*14)+(VLOOKUP(BX31,data!$B$3:$E$32,3,0))*(BU31-14)),0)</f>
        <v>0</v>
      </c>
      <c r="BZ31" s="265" t="s">
        <v>96</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96</v>
      </c>
      <c r="CM31" s="231">
        <f>IF(CJ31=1,IF(CI31&lt;15,VLOOKUP(CL31,data!$B$3:$E$32,2,0)*CI31,(VLOOKUP(CL31,data!$B$3:$E$32,2,0)*14)+(VLOOKUP(CL31,data!$B$3:$E$32,3,0))*(CI31-14)),0)</f>
        <v>0</v>
      </c>
      <c r="CN31" s="265" t="s">
        <v>96</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96</v>
      </c>
      <c r="DA31" s="231">
        <f>IF(CX31=1,IF(CW31&lt;15,VLOOKUP(CZ31,data!$B$3:$E$32,2,0)*CW31,(VLOOKUP(CZ31,data!$B$3:$E$32,2,0)*14)+(VLOOKUP(CZ31,data!$B$3:$E$32,3,0))*(CW31-14)),0)</f>
        <v>0</v>
      </c>
      <c r="DB31" s="265" t="s">
        <v>96</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96</v>
      </c>
      <c r="DO31" s="231">
        <f>IF(DL31=1,IF(DK31&lt;15,VLOOKUP(DN31,data!$B$3:$E$32,2,0)*DK31,(VLOOKUP(DN31,data!$B$3:$E$32,2,0)*14)+(VLOOKUP(DN31,data!$B$3:$E$32,3,0))*(DK31-14)),0)</f>
        <v>0</v>
      </c>
      <c r="DP31" s="265" t="s">
        <v>96</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96</v>
      </c>
      <c r="EC31" s="231">
        <f>IF(DZ31=1,IF(DY31&lt;15,VLOOKUP(EB31,data!$B$3:$E$32,2,0)*DY31,(VLOOKUP(EB31,data!$B$3:$E$32,2,0)*14)+(VLOOKUP(EB31,data!$B$3:$E$32,3,0))*(DY31-14)),0)</f>
        <v>0</v>
      </c>
      <c r="ED31" s="265" t="s">
        <v>96</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96</v>
      </c>
      <c r="EQ31" s="231">
        <f>IF(EN31=1,IF(EM31&lt;15,VLOOKUP(EP31,data!$B$3:$E$32,2,0)*EM31,(VLOOKUP(EP31,data!$B$3:$E$32,2,0)*14)+(VLOOKUP(EP31,data!$B$3:$E$32,3,0))*(EM31-14)),0)</f>
        <v>0</v>
      </c>
      <c r="ER31" s="265" t="s">
        <v>96</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96</v>
      </c>
      <c r="FE31" s="231">
        <f>IF(FB31=1,IF(FA31&lt;15,VLOOKUP(FD31,data!$B$3:$E$32,2,0)*FA31,(VLOOKUP(FD31,data!$B$3:$E$32,2,0)*14)+(VLOOKUP(FD31,data!$B$3:$E$32,3,0))*(FA31-14)),0)</f>
        <v>0</v>
      </c>
      <c r="FF31" s="265" t="s">
        <v>96</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25">
      <c r="A32" s="221"/>
      <c r="B32" s="222" t="s">
        <v>123</v>
      </c>
      <c r="C32" s="338"/>
      <c r="D32" s="223" t="s">
        <v>669</v>
      </c>
      <c r="E32" s="229"/>
      <c r="F32" s="225">
        <f t="shared" si="0"/>
        <v>0</v>
      </c>
      <c r="G32" s="230">
        <f>IF(F32=1,data!$C$41*E32,0)</f>
        <v>0</v>
      </c>
      <c r="H32" s="265" t="s">
        <v>96</v>
      </c>
      <c r="I32" s="231">
        <f>IF($F32=1,IF($E32&lt;15,VLOOKUP(H32,data!$B$3:$E$32,2,0)*$E32,(VLOOKUP(H32,data!$B$3:$E$32,2,0)*14)+(VLOOKUP(H32,data!$B$3:$E$32,3,0))*($E32-14)),0)</f>
        <v>0</v>
      </c>
      <c r="J32" s="265" t="s">
        <v>96</v>
      </c>
      <c r="K32" s="231">
        <f>IF($F32=1,VLOOKUP(J32,data!$B$35:$D$39,2,0),0)</f>
        <v>0</v>
      </c>
      <c r="L32" s="232">
        <f>IF(AND(I32&lt;&gt;0,K32&lt;&gt;0)=FALSE,0,data!$C$43)</f>
        <v>0</v>
      </c>
      <c r="M32" s="269">
        <f t="shared" si="1"/>
        <v>0</v>
      </c>
      <c r="N32" s="225">
        <f t="shared" si="73"/>
        <v>0</v>
      </c>
      <c r="O32" s="225">
        <f t="shared" si="2"/>
        <v>0</v>
      </c>
      <c r="P32" s="225">
        <f t="shared" si="3"/>
        <v>0</v>
      </c>
      <c r="R32" s="438">
        <f t="shared" si="4"/>
        <v>0</v>
      </c>
      <c r="S32" s="225">
        <f>IF($D32&gt;0,IF(R32&gt;0,1,0),0)</f>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96</v>
      </c>
      <c r="AI32" s="231">
        <f>IF(AF32=1,IF(AE32&lt;15,VLOOKUP(AH32,data!$B$3:$E$32,2,0)*AE32,(VLOOKUP(AH32,data!$B$3:$E$32,2,0)*14)+(VLOOKUP(AH32,data!$B$3:$E$32,3,0))*(AE32-14)),0)</f>
        <v>0</v>
      </c>
      <c r="AJ32" s="265" t="s">
        <v>96</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96</v>
      </c>
      <c r="AW32" s="231">
        <f>IF(AT32=1,IF(AS32&lt;15,VLOOKUP(AV32,data!$B$3:$E$32,2,0)*AS32,(VLOOKUP(AV32,data!$B$3:$E$32,2,0)*14)+(VLOOKUP(AV32,data!$B$3:$E$32,3,0))*(AS32-14)),0)</f>
        <v>0</v>
      </c>
      <c r="AX32" s="265" t="s">
        <v>96</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96</v>
      </c>
      <c r="BK32" s="231">
        <f>IF(BH32=1,IF(BG32&lt;15,VLOOKUP(BJ32,data!$B$3:$E$32,2,0)*BG32,(VLOOKUP(BJ32,data!$B$3:$E$32,2,0)*14)+(VLOOKUP(BJ32,data!$B$3:$E$32,3,0))*(BG32-14)),0)</f>
        <v>0</v>
      </c>
      <c r="BL32" s="265" t="s">
        <v>96</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96</v>
      </c>
      <c r="BY32" s="231">
        <f>IF(BV32=1,IF(BU32&lt;15,VLOOKUP(BX32,data!$B$3:$E$32,2,0)*BU32,(VLOOKUP(BX32,data!$B$3:$E$32,2,0)*14)+(VLOOKUP(BX32,data!$B$3:$E$32,3,0))*(BU32-14)),0)</f>
        <v>0</v>
      </c>
      <c r="BZ32" s="265" t="s">
        <v>96</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96</v>
      </c>
      <c r="CM32" s="231">
        <f>IF(CJ32=1,IF(CI32&lt;15,VLOOKUP(CL32,data!$B$3:$E$32,2,0)*CI32,(VLOOKUP(CL32,data!$B$3:$E$32,2,0)*14)+(VLOOKUP(CL32,data!$B$3:$E$32,3,0))*(CI32-14)),0)</f>
        <v>0</v>
      </c>
      <c r="CN32" s="265" t="s">
        <v>96</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96</v>
      </c>
      <c r="DA32" s="231">
        <f>IF(CX32=1,IF(CW32&lt;15,VLOOKUP(CZ32,data!$B$3:$E$32,2,0)*CW32,(VLOOKUP(CZ32,data!$B$3:$E$32,2,0)*14)+(VLOOKUP(CZ32,data!$B$3:$E$32,3,0))*(CW32-14)),0)</f>
        <v>0</v>
      </c>
      <c r="DB32" s="265" t="s">
        <v>96</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96</v>
      </c>
      <c r="DO32" s="231">
        <f>IF(DL32=1,IF(DK32&lt;15,VLOOKUP(DN32,data!$B$3:$E$32,2,0)*DK32,(VLOOKUP(DN32,data!$B$3:$E$32,2,0)*14)+(VLOOKUP(DN32,data!$B$3:$E$32,3,0))*(DK32-14)),0)</f>
        <v>0</v>
      </c>
      <c r="DP32" s="265" t="s">
        <v>96</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96</v>
      </c>
      <c r="EC32" s="231">
        <f>IF(DZ32=1,IF(DY32&lt;15,VLOOKUP(EB32,data!$B$3:$E$32,2,0)*DY32,(VLOOKUP(EB32,data!$B$3:$E$32,2,0)*14)+(VLOOKUP(EB32,data!$B$3:$E$32,3,0))*(DY32-14)),0)</f>
        <v>0</v>
      </c>
      <c r="ED32" s="265" t="s">
        <v>96</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96</v>
      </c>
      <c r="EQ32" s="231">
        <f>IF(EN32=1,IF(EM32&lt;15,VLOOKUP(EP32,data!$B$3:$E$32,2,0)*EM32,(VLOOKUP(EP32,data!$B$3:$E$32,2,0)*14)+(VLOOKUP(EP32,data!$B$3:$E$32,3,0))*(EM32-14)),0)</f>
        <v>0</v>
      </c>
      <c r="ER32" s="265" t="s">
        <v>96</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96</v>
      </c>
      <c r="FE32" s="231">
        <f>IF(FB32=1,IF(FA32&lt;15,VLOOKUP(FD32,data!$B$3:$E$32,2,0)*FA32,(VLOOKUP(FD32,data!$B$3:$E$32,2,0)*14)+(VLOOKUP(FD32,data!$B$3:$E$32,3,0))*(FA32-14)),0)</f>
        <v>0</v>
      </c>
      <c r="FF32" s="265" t="s">
        <v>96</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25">
      <c r="A33" s="221"/>
      <c r="B33" s="222" t="s">
        <v>124</v>
      </c>
      <c r="C33" s="338"/>
      <c r="D33" s="223" t="s">
        <v>669</v>
      </c>
      <c r="E33" s="229"/>
      <c r="F33" s="225">
        <f t="shared" si="0"/>
        <v>0</v>
      </c>
      <c r="G33" s="230">
        <f>IF(F33=1,data!$C$41*E33,0)</f>
        <v>0</v>
      </c>
      <c r="H33" s="265" t="s">
        <v>96</v>
      </c>
      <c r="I33" s="231">
        <f>IF($F33=1,IF($E33&lt;15,VLOOKUP(H33,data!$B$3:$E$32,2,0)*$E33,(VLOOKUP(H33,data!$B$3:$E$32,2,0)*14)+(VLOOKUP(H33,data!$B$3:$E$32,3,0))*($E33-14)),0)</f>
        <v>0</v>
      </c>
      <c r="J33" s="265" t="s">
        <v>96</v>
      </c>
      <c r="K33" s="231">
        <f>IF($F33=1,VLOOKUP(J33,data!$B$35:$D$39,2,0),0)</f>
        <v>0</v>
      </c>
      <c r="L33" s="232">
        <f>IF(AND(I33&lt;&gt;0,K33&lt;&gt;0)=FALSE,0,data!$C$43)</f>
        <v>0</v>
      </c>
      <c r="M33" s="269">
        <f t="shared" si="1"/>
        <v>0</v>
      </c>
      <c r="N33" s="225">
        <f t="shared" si="73"/>
        <v>0</v>
      </c>
      <c r="O33" s="225">
        <f t="shared" si="2"/>
        <v>0</v>
      </c>
      <c r="P33" s="225">
        <f t="shared" si="3"/>
        <v>0</v>
      </c>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96</v>
      </c>
      <c r="AI33" s="231">
        <f>IF(AF33=1,IF(AE33&lt;15,VLOOKUP(AH33,data!$B$3:$E$32,2,0)*AE33,(VLOOKUP(AH33,data!$B$3:$E$32,2,0)*14)+(VLOOKUP(AH33,data!$B$3:$E$32,3,0))*(AE33-14)),0)</f>
        <v>0</v>
      </c>
      <c r="AJ33" s="265" t="s">
        <v>96</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96</v>
      </c>
      <c r="AW33" s="231">
        <f>IF(AT33=1,IF(AS33&lt;15,VLOOKUP(AV33,data!$B$3:$E$32,2,0)*AS33,(VLOOKUP(AV33,data!$B$3:$E$32,2,0)*14)+(VLOOKUP(AV33,data!$B$3:$E$32,3,0))*(AS33-14)),0)</f>
        <v>0</v>
      </c>
      <c r="AX33" s="265" t="s">
        <v>96</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96</v>
      </c>
      <c r="BK33" s="231">
        <f>IF(BH33=1,IF(BG33&lt;15,VLOOKUP(BJ33,data!$B$3:$E$32,2,0)*BG33,(VLOOKUP(BJ33,data!$B$3:$E$32,2,0)*14)+(VLOOKUP(BJ33,data!$B$3:$E$32,3,0))*(BG33-14)),0)</f>
        <v>0</v>
      </c>
      <c r="BL33" s="265" t="s">
        <v>96</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96</v>
      </c>
      <c r="BY33" s="231">
        <f>IF(BV33=1,IF(BU33&lt;15,VLOOKUP(BX33,data!$B$3:$E$32,2,0)*BU33,(VLOOKUP(BX33,data!$B$3:$E$32,2,0)*14)+(VLOOKUP(BX33,data!$B$3:$E$32,3,0))*(BU33-14)),0)</f>
        <v>0</v>
      </c>
      <c r="BZ33" s="265" t="s">
        <v>96</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96</v>
      </c>
      <c r="CM33" s="231">
        <f>IF(CJ33=1,IF(CI33&lt;15,VLOOKUP(CL33,data!$B$3:$E$32,2,0)*CI33,(VLOOKUP(CL33,data!$B$3:$E$32,2,0)*14)+(VLOOKUP(CL33,data!$B$3:$E$32,3,0))*(CI33-14)),0)</f>
        <v>0</v>
      </c>
      <c r="CN33" s="265" t="s">
        <v>96</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96</v>
      </c>
      <c r="DA33" s="231">
        <f>IF(CX33=1,IF(CW33&lt;15,VLOOKUP(CZ33,data!$B$3:$E$32,2,0)*CW33,(VLOOKUP(CZ33,data!$B$3:$E$32,2,0)*14)+(VLOOKUP(CZ33,data!$B$3:$E$32,3,0))*(CW33-14)),0)</f>
        <v>0</v>
      </c>
      <c r="DB33" s="265" t="s">
        <v>96</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96</v>
      </c>
      <c r="DO33" s="231">
        <f>IF(DL33=1,IF(DK33&lt;15,VLOOKUP(DN33,data!$B$3:$E$32,2,0)*DK33,(VLOOKUP(DN33,data!$B$3:$E$32,2,0)*14)+(VLOOKUP(DN33,data!$B$3:$E$32,3,0))*(DK33-14)),0)</f>
        <v>0</v>
      </c>
      <c r="DP33" s="265" t="s">
        <v>96</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96</v>
      </c>
      <c r="EC33" s="231">
        <f>IF(DZ33=1,IF(DY33&lt;15,VLOOKUP(EB33,data!$B$3:$E$32,2,0)*DY33,(VLOOKUP(EB33,data!$B$3:$E$32,2,0)*14)+(VLOOKUP(EB33,data!$B$3:$E$32,3,0))*(DY33-14)),0)</f>
        <v>0</v>
      </c>
      <c r="ED33" s="265" t="s">
        <v>96</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96</v>
      </c>
      <c r="EQ33" s="231">
        <f>IF(EN33=1,IF(EM33&lt;15,VLOOKUP(EP33,data!$B$3:$E$32,2,0)*EM33,(VLOOKUP(EP33,data!$B$3:$E$32,2,0)*14)+(VLOOKUP(EP33,data!$B$3:$E$32,3,0))*(EM33-14)),0)</f>
        <v>0</v>
      </c>
      <c r="ER33" s="265" t="s">
        <v>96</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96</v>
      </c>
      <c r="FE33" s="231">
        <f>IF(FB33=1,IF(FA33&lt;15,VLOOKUP(FD33,data!$B$3:$E$32,2,0)*FA33,(VLOOKUP(FD33,data!$B$3:$E$32,2,0)*14)+(VLOOKUP(FD33,data!$B$3:$E$32,3,0))*(FA33-14)),0)</f>
        <v>0</v>
      </c>
      <c r="FF33" s="265" t="s">
        <v>96</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25">
      <c r="A34" s="233"/>
      <c r="B34" s="222" t="s">
        <v>125</v>
      </c>
      <c r="C34" s="338"/>
      <c r="D34" s="223" t="s">
        <v>669</v>
      </c>
      <c r="E34" s="229"/>
      <c r="F34" s="225">
        <f t="shared" si="0"/>
        <v>0</v>
      </c>
      <c r="G34" s="230">
        <f>IF(F34=1,data!$C$41*E34,0)</f>
        <v>0</v>
      </c>
      <c r="H34" s="265" t="s">
        <v>96</v>
      </c>
      <c r="I34" s="231">
        <f>IF($F34=1,IF($E34&lt;15,VLOOKUP(H34,data!$B$3:$E$32,2,0)*$E34,(VLOOKUP(H34,data!$B$3:$E$32,2,0)*14)+(VLOOKUP(H34,data!$B$3:$E$32,3,0))*($E34-14)),0)</f>
        <v>0</v>
      </c>
      <c r="J34" s="265" t="s">
        <v>96</v>
      </c>
      <c r="K34" s="231">
        <f>IF($F34=1,VLOOKUP(J34,data!$B$35:$D$39,2,0),0)</f>
        <v>0</v>
      </c>
      <c r="L34" s="232">
        <f>IF(AND(I34&lt;&gt;0,K34&lt;&gt;0)=FALSE,0,data!$C$43)</f>
        <v>0</v>
      </c>
      <c r="M34" s="269">
        <f t="shared" si="1"/>
        <v>0</v>
      </c>
      <c r="N34" s="225">
        <f t="shared" si="73"/>
        <v>0</v>
      </c>
      <c r="O34" s="225">
        <f t="shared" si="2"/>
        <v>0</v>
      </c>
      <c r="P34" s="225">
        <f t="shared" si="3"/>
        <v>0</v>
      </c>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96</v>
      </c>
      <c r="AI34" s="231">
        <f>IF(AF34=1,IF(AE34&lt;15,VLOOKUP(AH34,data!$B$3:$E$32,2,0)*AE34,(VLOOKUP(AH34,data!$B$3:$E$32,2,0)*14)+(VLOOKUP(AH34,data!$B$3:$E$32,3,0))*(AE34-14)),0)</f>
        <v>0</v>
      </c>
      <c r="AJ34" s="265" t="s">
        <v>96</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96</v>
      </c>
      <c r="AW34" s="231">
        <f>IF(AT34=1,IF(AS34&lt;15,VLOOKUP(AV34,data!$B$3:$E$32,2,0)*AS34,(VLOOKUP(AV34,data!$B$3:$E$32,2,0)*14)+(VLOOKUP(AV34,data!$B$3:$E$32,3,0))*(AS34-14)),0)</f>
        <v>0</v>
      </c>
      <c r="AX34" s="265" t="s">
        <v>96</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96</v>
      </c>
      <c r="BK34" s="231">
        <f>IF(BH34=1,IF(BG34&lt;15,VLOOKUP(BJ34,data!$B$3:$E$32,2,0)*BG34,(VLOOKUP(BJ34,data!$B$3:$E$32,2,0)*14)+(VLOOKUP(BJ34,data!$B$3:$E$32,3,0))*(BG34-14)),0)</f>
        <v>0</v>
      </c>
      <c r="BL34" s="265" t="s">
        <v>96</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96</v>
      </c>
      <c r="BY34" s="231">
        <f>IF(BV34=1,IF(BU34&lt;15,VLOOKUP(BX34,data!$B$3:$E$32,2,0)*BU34,(VLOOKUP(BX34,data!$B$3:$E$32,2,0)*14)+(VLOOKUP(BX34,data!$B$3:$E$32,3,0))*(BU34-14)),0)</f>
        <v>0</v>
      </c>
      <c r="BZ34" s="265" t="s">
        <v>96</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96</v>
      </c>
      <c r="CM34" s="231">
        <f>IF(CJ34=1,IF(CI34&lt;15,VLOOKUP(CL34,data!$B$3:$E$32,2,0)*CI34,(VLOOKUP(CL34,data!$B$3:$E$32,2,0)*14)+(VLOOKUP(CL34,data!$B$3:$E$32,3,0))*(CI34-14)),0)</f>
        <v>0</v>
      </c>
      <c r="CN34" s="265" t="s">
        <v>96</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96</v>
      </c>
      <c r="DA34" s="231">
        <f>IF(CX34=1,IF(CW34&lt;15,VLOOKUP(CZ34,data!$B$3:$E$32,2,0)*CW34,(VLOOKUP(CZ34,data!$B$3:$E$32,2,0)*14)+(VLOOKUP(CZ34,data!$B$3:$E$32,3,0))*(CW34-14)),0)</f>
        <v>0</v>
      </c>
      <c r="DB34" s="265" t="s">
        <v>96</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96</v>
      </c>
      <c r="DO34" s="231">
        <f>IF(DL34=1,IF(DK34&lt;15,VLOOKUP(DN34,data!$B$3:$E$32,2,0)*DK34,(VLOOKUP(DN34,data!$B$3:$E$32,2,0)*14)+(VLOOKUP(DN34,data!$B$3:$E$32,3,0))*(DK34-14)),0)</f>
        <v>0</v>
      </c>
      <c r="DP34" s="265" t="s">
        <v>96</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96</v>
      </c>
      <c r="EC34" s="231">
        <f>IF(DZ34=1,IF(DY34&lt;15,VLOOKUP(EB34,data!$B$3:$E$32,2,0)*DY34,(VLOOKUP(EB34,data!$B$3:$E$32,2,0)*14)+(VLOOKUP(EB34,data!$B$3:$E$32,3,0))*(DY34-14)),0)</f>
        <v>0</v>
      </c>
      <c r="ED34" s="265" t="s">
        <v>96</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96</v>
      </c>
      <c r="EQ34" s="231">
        <f>IF(EN34=1,IF(EM34&lt;15,VLOOKUP(EP34,data!$B$3:$E$32,2,0)*EM34,(VLOOKUP(EP34,data!$B$3:$E$32,2,0)*14)+(VLOOKUP(EP34,data!$B$3:$E$32,3,0))*(EM34-14)),0)</f>
        <v>0</v>
      </c>
      <c r="ER34" s="265" t="s">
        <v>96</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96</v>
      </c>
      <c r="FE34" s="231">
        <f>IF(FB34=1,IF(FA34&lt;15,VLOOKUP(FD34,data!$B$3:$E$32,2,0)*FA34,(VLOOKUP(FD34,data!$B$3:$E$32,2,0)*14)+(VLOOKUP(FD34,data!$B$3:$E$32,3,0))*(FA34-14)),0)</f>
        <v>0</v>
      </c>
      <c r="FF34" s="265" t="s">
        <v>96</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25">
      <c r="A35" s="233"/>
      <c r="B35" s="222" t="s">
        <v>126</v>
      </c>
      <c r="C35" s="338"/>
      <c r="D35" s="223" t="s">
        <v>669</v>
      </c>
      <c r="E35" s="229"/>
      <c r="F35" s="225">
        <f t="shared" si="0"/>
        <v>0</v>
      </c>
      <c r="G35" s="230">
        <f>IF(F35=1,data!$C$41*E35,0)</f>
        <v>0</v>
      </c>
      <c r="H35" s="265" t="s">
        <v>96</v>
      </c>
      <c r="I35" s="231">
        <f>IF($F35=1,IF($E35&lt;15,VLOOKUP(H35,data!$B$3:$E$32,2,0)*$E35,(VLOOKUP(H35,data!$B$3:$E$32,2,0)*14)+(VLOOKUP(H35,data!$B$3:$E$32,3,0))*($E35-14)),0)</f>
        <v>0</v>
      </c>
      <c r="J35" s="265" t="s">
        <v>96</v>
      </c>
      <c r="K35" s="231">
        <f>IF($F35=1,VLOOKUP(J35,data!$B$35:$D$39,2,0),0)</f>
        <v>0</v>
      </c>
      <c r="L35" s="232">
        <f>IF(AND(I35&lt;&gt;0,K35&lt;&gt;0)=FALSE,0,data!$C$43)</f>
        <v>0</v>
      </c>
      <c r="M35" s="269">
        <f t="shared" si="1"/>
        <v>0</v>
      </c>
      <c r="N35" s="225">
        <f t="shared" si="73"/>
        <v>0</v>
      </c>
      <c r="O35" s="225">
        <f t="shared" si="2"/>
        <v>0</v>
      </c>
      <c r="P35" s="225">
        <f t="shared" si="3"/>
        <v>0</v>
      </c>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96</v>
      </c>
      <c r="AI35" s="231">
        <f>IF(AF35=1,IF(AE35&lt;15,VLOOKUP(AH35,data!$B$3:$E$32,2,0)*AE35,(VLOOKUP(AH35,data!$B$3:$E$32,2,0)*14)+(VLOOKUP(AH35,data!$B$3:$E$32,3,0))*(AE35-14)),0)</f>
        <v>0</v>
      </c>
      <c r="AJ35" s="265" t="s">
        <v>96</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96</v>
      </c>
      <c r="AW35" s="231">
        <f>IF(AT35=1,IF(AS35&lt;15,VLOOKUP(AV35,data!$B$3:$E$32,2,0)*AS35,(VLOOKUP(AV35,data!$B$3:$E$32,2,0)*14)+(VLOOKUP(AV35,data!$B$3:$E$32,3,0))*(AS35-14)),0)</f>
        <v>0</v>
      </c>
      <c r="AX35" s="265" t="s">
        <v>96</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96</v>
      </c>
      <c r="BK35" s="231">
        <f>IF(BH35=1,IF(BG35&lt;15,VLOOKUP(BJ35,data!$B$3:$E$32,2,0)*BG35,(VLOOKUP(BJ35,data!$B$3:$E$32,2,0)*14)+(VLOOKUP(BJ35,data!$B$3:$E$32,3,0))*(BG35-14)),0)</f>
        <v>0</v>
      </c>
      <c r="BL35" s="265" t="s">
        <v>96</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96</v>
      </c>
      <c r="BY35" s="231">
        <f>IF(BV35=1,IF(BU35&lt;15,VLOOKUP(BX35,data!$B$3:$E$32,2,0)*BU35,(VLOOKUP(BX35,data!$B$3:$E$32,2,0)*14)+(VLOOKUP(BX35,data!$B$3:$E$32,3,0))*(BU35-14)),0)</f>
        <v>0</v>
      </c>
      <c r="BZ35" s="265" t="s">
        <v>96</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96</v>
      </c>
      <c r="CM35" s="231">
        <f>IF(CJ35=1,IF(CI35&lt;15,VLOOKUP(CL35,data!$B$3:$E$32,2,0)*CI35,(VLOOKUP(CL35,data!$B$3:$E$32,2,0)*14)+(VLOOKUP(CL35,data!$B$3:$E$32,3,0))*(CI35-14)),0)</f>
        <v>0</v>
      </c>
      <c r="CN35" s="265" t="s">
        <v>96</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96</v>
      </c>
      <c r="DA35" s="231">
        <f>IF(CX35=1,IF(CW35&lt;15,VLOOKUP(CZ35,data!$B$3:$E$32,2,0)*CW35,(VLOOKUP(CZ35,data!$B$3:$E$32,2,0)*14)+(VLOOKUP(CZ35,data!$B$3:$E$32,3,0))*(CW35-14)),0)</f>
        <v>0</v>
      </c>
      <c r="DB35" s="265" t="s">
        <v>96</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96</v>
      </c>
      <c r="DO35" s="231">
        <f>IF(DL35=1,IF(DK35&lt;15,VLOOKUP(DN35,data!$B$3:$E$32,2,0)*DK35,(VLOOKUP(DN35,data!$B$3:$E$32,2,0)*14)+(VLOOKUP(DN35,data!$B$3:$E$32,3,0))*(DK35-14)),0)</f>
        <v>0</v>
      </c>
      <c r="DP35" s="265" t="s">
        <v>96</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96</v>
      </c>
      <c r="EC35" s="231">
        <f>IF(DZ35=1,IF(DY35&lt;15,VLOOKUP(EB35,data!$B$3:$E$32,2,0)*DY35,(VLOOKUP(EB35,data!$B$3:$E$32,2,0)*14)+(VLOOKUP(EB35,data!$B$3:$E$32,3,0))*(DY35-14)),0)</f>
        <v>0</v>
      </c>
      <c r="ED35" s="265" t="s">
        <v>96</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96</v>
      </c>
      <c r="EQ35" s="231">
        <f>IF(EN35=1,IF(EM35&lt;15,VLOOKUP(EP35,data!$B$3:$E$32,2,0)*EM35,(VLOOKUP(EP35,data!$B$3:$E$32,2,0)*14)+(VLOOKUP(EP35,data!$B$3:$E$32,3,0))*(EM35-14)),0)</f>
        <v>0</v>
      </c>
      <c r="ER35" s="265" t="s">
        <v>96</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96</v>
      </c>
      <c r="FE35" s="231">
        <f>IF(FB35=1,IF(FA35&lt;15,VLOOKUP(FD35,data!$B$3:$E$32,2,0)*FA35,(VLOOKUP(FD35,data!$B$3:$E$32,2,0)*14)+(VLOOKUP(FD35,data!$B$3:$E$32,3,0))*(FA35-14)),0)</f>
        <v>0</v>
      </c>
      <c r="FF35" s="265" t="s">
        <v>96</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25">
      <c r="A36" s="233"/>
      <c r="B36" s="222" t="s">
        <v>127</v>
      </c>
      <c r="C36" s="338"/>
      <c r="D36" s="223" t="s">
        <v>669</v>
      </c>
      <c r="E36" s="229"/>
      <c r="F36" s="225">
        <f t="shared" si="0"/>
        <v>0</v>
      </c>
      <c r="G36" s="230">
        <f>IF(F36=1,data!$C$41*E36,0)</f>
        <v>0</v>
      </c>
      <c r="H36" s="265" t="s">
        <v>96</v>
      </c>
      <c r="I36" s="231">
        <f>IF($F36=1,IF($E36&lt;15,VLOOKUP(H36,data!$B$3:$E$32,2,0)*$E36,(VLOOKUP(H36,data!$B$3:$E$32,2,0)*14)+(VLOOKUP(H36,data!$B$3:$E$32,3,0))*($E36-14)),0)</f>
        <v>0</v>
      </c>
      <c r="J36" s="265" t="s">
        <v>96</v>
      </c>
      <c r="K36" s="231">
        <f>IF($F36=1,VLOOKUP(J36,data!$B$35:$D$39,2,0),0)</f>
        <v>0</v>
      </c>
      <c r="L36" s="232">
        <f>IF(AND(I36&lt;&gt;0,K36&lt;&gt;0)=FALSE,0,data!$C$43)</f>
        <v>0</v>
      </c>
      <c r="M36" s="269">
        <f t="shared" si="1"/>
        <v>0</v>
      </c>
      <c r="N36" s="225">
        <f t="shared" si="73"/>
        <v>0</v>
      </c>
      <c r="O36" s="225">
        <f t="shared" si="2"/>
        <v>0</v>
      </c>
      <c r="P36" s="225">
        <f t="shared" si="3"/>
        <v>0</v>
      </c>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96</v>
      </c>
      <c r="AI36" s="231">
        <f>IF(AF36=1,IF(AE36&lt;15,VLOOKUP(AH36,data!$B$3:$E$32,2,0)*AE36,(VLOOKUP(AH36,data!$B$3:$E$32,2,0)*14)+(VLOOKUP(AH36,data!$B$3:$E$32,3,0))*(AE36-14)),0)</f>
        <v>0</v>
      </c>
      <c r="AJ36" s="265" t="s">
        <v>96</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96</v>
      </c>
      <c r="AW36" s="231">
        <f>IF(AT36=1,IF(AS36&lt;15,VLOOKUP(AV36,data!$B$3:$E$32,2,0)*AS36,(VLOOKUP(AV36,data!$B$3:$E$32,2,0)*14)+(VLOOKUP(AV36,data!$B$3:$E$32,3,0))*(AS36-14)),0)</f>
        <v>0</v>
      </c>
      <c r="AX36" s="265" t="s">
        <v>96</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96</v>
      </c>
      <c r="BK36" s="231">
        <f>IF(BH36=1,IF(BG36&lt;15,VLOOKUP(BJ36,data!$B$3:$E$32,2,0)*BG36,(VLOOKUP(BJ36,data!$B$3:$E$32,2,0)*14)+(VLOOKUP(BJ36,data!$B$3:$E$32,3,0))*(BG36-14)),0)</f>
        <v>0</v>
      </c>
      <c r="BL36" s="265" t="s">
        <v>96</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96</v>
      </c>
      <c r="BY36" s="231">
        <f>IF(BV36=1,IF(BU36&lt;15,VLOOKUP(BX36,data!$B$3:$E$32,2,0)*BU36,(VLOOKUP(BX36,data!$B$3:$E$32,2,0)*14)+(VLOOKUP(BX36,data!$B$3:$E$32,3,0))*(BU36-14)),0)</f>
        <v>0</v>
      </c>
      <c r="BZ36" s="265" t="s">
        <v>96</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96</v>
      </c>
      <c r="CM36" s="231">
        <f>IF(CJ36=1,IF(CI36&lt;15,VLOOKUP(CL36,data!$B$3:$E$32,2,0)*CI36,(VLOOKUP(CL36,data!$B$3:$E$32,2,0)*14)+(VLOOKUP(CL36,data!$B$3:$E$32,3,0))*(CI36-14)),0)</f>
        <v>0</v>
      </c>
      <c r="CN36" s="265" t="s">
        <v>96</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96</v>
      </c>
      <c r="DA36" s="231">
        <f>IF(CX36=1,IF(CW36&lt;15,VLOOKUP(CZ36,data!$B$3:$E$32,2,0)*CW36,(VLOOKUP(CZ36,data!$B$3:$E$32,2,0)*14)+(VLOOKUP(CZ36,data!$B$3:$E$32,3,0))*(CW36-14)),0)</f>
        <v>0</v>
      </c>
      <c r="DB36" s="265" t="s">
        <v>96</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96</v>
      </c>
      <c r="DO36" s="231">
        <f>IF(DL36=1,IF(DK36&lt;15,VLOOKUP(DN36,data!$B$3:$E$32,2,0)*DK36,(VLOOKUP(DN36,data!$B$3:$E$32,2,0)*14)+(VLOOKUP(DN36,data!$B$3:$E$32,3,0))*(DK36-14)),0)</f>
        <v>0</v>
      </c>
      <c r="DP36" s="265" t="s">
        <v>96</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96</v>
      </c>
      <c r="EC36" s="231">
        <f>IF(DZ36=1,IF(DY36&lt;15,VLOOKUP(EB36,data!$B$3:$E$32,2,0)*DY36,(VLOOKUP(EB36,data!$B$3:$E$32,2,0)*14)+(VLOOKUP(EB36,data!$B$3:$E$32,3,0))*(DY36-14)),0)</f>
        <v>0</v>
      </c>
      <c r="ED36" s="265" t="s">
        <v>96</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96</v>
      </c>
      <c r="EQ36" s="231">
        <f>IF(EN36=1,IF(EM36&lt;15,VLOOKUP(EP36,data!$B$3:$E$32,2,0)*EM36,(VLOOKUP(EP36,data!$B$3:$E$32,2,0)*14)+(VLOOKUP(EP36,data!$B$3:$E$32,3,0))*(EM36-14)),0)</f>
        <v>0</v>
      </c>
      <c r="ER36" s="265" t="s">
        <v>96</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96</v>
      </c>
      <c r="FE36" s="231">
        <f>IF(FB36=1,IF(FA36&lt;15,VLOOKUP(FD36,data!$B$3:$E$32,2,0)*FA36,(VLOOKUP(FD36,data!$B$3:$E$32,2,0)*14)+(VLOOKUP(FD36,data!$B$3:$E$32,3,0))*(FA36-14)),0)</f>
        <v>0</v>
      </c>
      <c r="FF36" s="265" t="s">
        <v>96</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25">
      <c r="A37" s="233"/>
      <c r="B37" s="222" t="s">
        <v>128</v>
      </c>
      <c r="C37" s="338"/>
      <c r="D37" s="223" t="s">
        <v>669</v>
      </c>
      <c r="E37" s="229"/>
      <c r="F37" s="225">
        <f t="shared" si="0"/>
        <v>0</v>
      </c>
      <c r="G37" s="230">
        <f>IF(F37=1,data!$C$41*E37,0)</f>
        <v>0</v>
      </c>
      <c r="H37" s="265" t="s">
        <v>96</v>
      </c>
      <c r="I37" s="231">
        <f>IF($F37=1,IF($E37&lt;15,VLOOKUP(H37,data!$B$3:$E$32,2,0)*$E37,(VLOOKUP(H37,data!$B$3:$E$32,2,0)*14)+(VLOOKUP(H37,data!$B$3:$E$32,3,0))*($E37-14)),0)</f>
        <v>0</v>
      </c>
      <c r="J37" s="265" t="s">
        <v>96</v>
      </c>
      <c r="K37" s="231">
        <f>IF($F37=1,VLOOKUP(J37,data!$B$35:$D$39,2,0),0)</f>
        <v>0</v>
      </c>
      <c r="L37" s="232">
        <f>IF(AND(I37&lt;&gt;0,K37&lt;&gt;0)=FALSE,0,data!$C$43)</f>
        <v>0</v>
      </c>
      <c r="M37" s="269">
        <f t="shared" si="1"/>
        <v>0</v>
      </c>
      <c r="N37" s="225">
        <f t="shared" si="73"/>
        <v>0</v>
      </c>
      <c r="O37" s="225">
        <f t="shared" si="2"/>
        <v>0</v>
      </c>
      <c r="P37" s="225">
        <f t="shared" si="3"/>
        <v>0</v>
      </c>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96</v>
      </c>
      <c r="AI37" s="231">
        <f>IF(AF37=1,IF(AE37&lt;15,VLOOKUP(AH37,data!$B$3:$E$32,2,0)*AE37,(VLOOKUP(AH37,data!$B$3:$E$32,2,0)*14)+(VLOOKUP(AH37,data!$B$3:$E$32,3,0))*(AE37-14)),0)</f>
        <v>0</v>
      </c>
      <c r="AJ37" s="265" t="s">
        <v>96</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96</v>
      </c>
      <c r="AW37" s="231">
        <f>IF(AT37=1,IF(AS37&lt;15,VLOOKUP(AV37,data!$B$3:$E$32,2,0)*AS37,(VLOOKUP(AV37,data!$B$3:$E$32,2,0)*14)+(VLOOKUP(AV37,data!$B$3:$E$32,3,0))*(AS37-14)),0)</f>
        <v>0</v>
      </c>
      <c r="AX37" s="265" t="s">
        <v>96</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96</v>
      </c>
      <c r="BK37" s="231">
        <f>IF(BH37=1,IF(BG37&lt;15,VLOOKUP(BJ37,data!$B$3:$E$32,2,0)*BG37,(VLOOKUP(BJ37,data!$B$3:$E$32,2,0)*14)+(VLOOKUP(BJ37,data!$B$3:$E$32,3,0))*(BG37-14)),0)</f>
        <v>0</v>
      </c>
      <c r="BL37" s="265" t="s">
        <v>96</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96</v>
      </c>
      <c r="BY37" s="231">
        <f>IF(BV37=1,IF(BU37&lt;15,VLOOKUP(BX37,data!$B$3:$E$32,2,0)*BU37,(VLOOKUP(BX37,data!$B$3:$E$32,2,0)*14)+(VLOOKUP(BX37,data!$B$3:$E$32,3,0))*(BU37-14)),0)</f>
        <v>0</v>
      </c>
      <c r="BZ37" s="265" t="s">
        <v>96</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96</v>
      </c>
      <c r="CM37" s="231">
        <f>IF(CJ37=1,IF(CI37&lt;15,VLOOKUP(CL37,data!$B$3:$E$32,2,0)*CI37,(VLOOKUP(CL37,data!$B$3:$E$32,2,0)*14)+(VLOOKUP(CL37,data!$B$3:$E$32,3,0))*(CI37-14)),0)</f>
        <v>0</v>
      </c>
      <c r="CN37" s="265" t="s">
        <v>96</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96</v>
      </c>
      <c r="DA37" s="231">
        <f>IF(CX37=1,IF(CW37&lt;15,VLOOKUP(CZ37,data!$B$3:$E$32,2,0)*CW37,(VLOOKUP(CZ37,data!$B$3:$E$32,2,0)*14)+(VLOOKUP(CZ37,data!$B$3:$E$32,3,0))*(CW37-14)),0)</f>
        <v>0</v>
      </c>
      <c r="DB37" s="265" t="s">
        <v>96</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96</v>
      </c>
      <c r="DO37" s="231">
        <f>IF(DL37=1,IF(DK37&lt;15,VLOOKUP(DN37,data!$B$3:$E$32,2,0)*DK37,(VLOOKUP(DN37,data!$B$3:$E$32,2,0)*14)+(VLOOKUP(DN37,data!$B$3:$E$32,3,0))*(DK37-14)),0)</f>
        <v>0</v>
      </c>
      <c r="DP37" s="265" t="s">
        <v>96</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96</v>
      </c>
      <c r="EC37" s="231">
        <f>IF(DZ37=1,IF(DY37&lt;15,VLOOKUP(EB37,data!$B$3:$E$32,2,0)*DY37,(VLOOKUP(EB37,data!$B$3:$E$32,2,0)*14)+(VLOOKUP(EB37,data!$B$3:$E$32,3,0))*(DY37-14)),0)</f>
        <v>0</v>
      </c>
      <c r="ED37" s="265" t="s">
        <v>96</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96</v>
      </c>
      <c r="EQ37" s="231">
        <f>IF(EN37=1,IF(EM37&lt;15,VLOOKUP(EP37,data!$B$3:$E$32,2,0)*EM37,(VLOOKUP(EP37,data!$B$3:$E$32,2,0)*14)+(VLOOKUP(EP37,data!$B$3:$E$32,3,0))*(EM37-14)),0)</f>
        <v>0</v>
      </c>
      <c r="ER37" s="265" t="s">
        <v>96</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96</v>
      </c>
      <c r="FE37" s="231">
        <f>IF(FB37=1,IF(FA37&lt;15,VLOOKUP(FD37,data!$B$3:$E$32,2,0)*FA37,(VLOOKUP(FD37,data!$B$3:$E$32,2,0)*14)+(VLOOKUP(FD37,data!$B$3:$E$32,3,0))*(FA37-14)),0)</f>
        <v>0</v>
      </c>
      <c r="FF37" s="265" t="s">
        <v>96</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25">
      <c r="A38" s="233"/>
      <c r="B38" s="222" t="s">
        <v>129</v>
      </c>
      <c r="C38" s="338"/>
      <c r="D38" s="223" t="s">
        <v>669</v>
      </c>
      <c r="E38" s="229"/>
      <c r="F38" s="225">
        <f t="shared" si="0"/>
        <v>0</v>
      </c>
      <c r="G38" s="230">
        <f>IF(F38=1,data!$C$41*E38,0)</f>
        <v>0</v>
      </c>
      <c r="H38" s="265" t="s">
        <v>96</v>
      </c>
      <c r="I38" s="231">
        <f>IF($F38=1,IF($E38&lt;15,VLOOKUP(H38,data!$B$3:$E$32,2,0)*$E38,(VLOOKUP(H38,data!$B$3:$E$32,2,0)*14)+(VLOOKUP(H38,data!$B$3:$E$32,3,0))*($E38-14)),0)</f>
        <v>0</v>
      </c>
      <c r="J38" s="265" t="s">
        <v>96</v>
      </c>
      <c r="K38" s="231">
        <f>IF($F38=1,VLOOKUP(J38,data!$B$35:$D$39,2,0),0)</f>
        <v>0</v>
      </c>
      <c r="L38" s="232">
        <f>IF(AND(I38&lt;&gt;0,K38&lt;&gt;0)=FALSE,0,data!$C$43)</f>
        <v>0</v>
      </c>
      <c r="M38" s="269">
        <f t="shared" si="1"/>
        <v>0</v>
      </c>
      <c r="N38" s="225">
        <f t="shared" si="73"/>
        <v>0</v>
      </c>
      <c r="O38" s="225">
        <f t="shared" si="2"/>
        <v>0</v>
      </c>
      <c r="P38" s="225">
        <f t="shared" si="3"/>
        <v>0</v>
      </c>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96</v>
      </c>
      <c r="AI38" s="231">
        <f>IF(AF38=1,IF(AE38&lt;15,VLOOKUP(AH38,data!$B$3:$E$32,2,0)*AE38,(VLOOKUP(AH38,data!$B$3:$E$32,2,0)*14)+(VLOOKUP(AH38,data!$B$3:$E$32,3,0))*(AE38-14)),0)</f>
        <v>0</v>
      </c>
      <c r="AJ38" s="265" t="s">
        <v>96</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96</v>
      </c>
      <c r="AW38" s="231">
        <f>IF(AT38=1,IF(AS38&lt;15,VLOOKUP(AV38,data!$B$3:$E$32,2,0)*AS38,(VLOOKUP(AV38,data!$B$3:$E$32,2,0)*14)+(VLOOKUP(AV38,data!$B$3:$E$32,3,0))*(AS38-14)),0)</f>
        <v>0</v>
      </c>
      <c r="AX38" s="265" t="s">
        <v>96</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96</v>
      </c>
      <c r="BK38" s="231">
        <f>IF(BH38=1,IF(BG38&lt;15,VLOOKUP(BJ38,data!$B$3:$E$32,2,0)*BG38,(VLOOKUP(BJ38,data!$B$3:$E$32,2,0)*14)+(VLOOKUP(BJ38,data!$B$3:$E$32,3,0))*(BG38-14)),0)</f>
        <v>0</v>
      </c>
      <c r="BL38" s="265" t="s">
        <v>96</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96</v>
      </c>
      <c r="BY38" s="231">
        <f>IF(BV38=1,IF(BU38&lt;15,VLOOKUP(BX38,data!$B$3:$E$32,2,0)*BU38,(VLOOKUP(BX38,data!$B$3:$E$32,2,0)*14)+(VLOOKUP(BX38,data!$B$3:$E$32,3,0))*(BU38-14)),0)</f>
        <v>0</v>
      </c>
      <c r="BZ38" s="265" t="s">
        <v>96</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96</v>
      </c>
      <c r="CM38" s="231">
        <f>IF(CJ38=1,IF(CI38&lt;15,VLOOKUP(CL38,data!$B$3:$E$32,2,0)*CI38,(VLOOKUP(CL38,data!$B$3:$E$32,2,0)*14)+(VLOOKUP(CL38,data!$B$3:$E$32,3,0))*(CI38-14)),0)</f>
        <v>0</v>
      </c>
      <c r="CN38" s="265" t="s">
        <v>96</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96</v>
      </c>
      <c r="DA38" s="231">
        <f>IF(CX38=1,IF(CW38&lt;15,VLOOKUP(CZ38,data!$B$3:$E$32,2,0)*CW38,(VLOOKUP(CZ38,data!$B$3:$E$32,2,0)*14)+(VLOOKUP(CZ38,data!$B$3:$E$32,3,0))*(CW38-14)),0)</f>
        <v>0</v>
      </c>
      <c r="DB38" s="265" t="s">
        <v>96</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96</v>
      </c>
      <c r="DO38" s="231">
        <f>IF(DL38=1,IF(DK38&lt;15,VLOOKUP(DN38,data!$B$3:$E$32,2,0)*DK38,(VLOOKUP(DN38,data!$B$3:$E$32,2,0)*14)+(VLOOKUP(DN38,data!$B$3:$E$32,3,0))*(DK38-14)),0)</f>
        <v>0</v>
      </c>
      <c r="DP38" s="265" t="s">
        <v>96</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96</v>
      </c>
      <c r="EC38" s="231">
        <f>IF(DZ38=1,IF(DY38&lt;15,VLOOKUP(EB38,data!$B$3:$E$32,2,0)*DY38,(VLOOKUP(EB38,data!$B$3:$E$32,2,0)*14)+(VLOOKUP(EB38,data!$B$3:$E$32,3,0))*(DY38-14)),0)</f>
        <v>0</v>
      </c>
      <c r="ED38" s="265" t="s">
        <v>96</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96</v>
      </c>
      <c r="EQ38" s="231">
        <f>IF(EN38=1,IF(EM38&lt;15,VLOOKUP(EP38,data!$B$3:$E$32,2,0)*EM38,(VLOOKUP(EP38,data!$B$3:$E$32,2,0)*14)+(VLOOKUP(EP38,data!$B$3:$E$32,3,0))*(EM38-14)),0)</f>
        <v>0</v>
      </c>
      <c r="ER38" s="265" t="s">
        <v>96</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96</v>
      </c>
      <c r="FE38" s="231">
        <f>IF(FB38=1,IF(FA38&lt;15,VLOOKUP(FD38,data!$B$3:$E$32,2,0)*FA38,(VLOOKUP(FD38,data!$B$3:$E$32,2,0)*14)+(VLOOKUP(FD38,data!$B$3:$E$32,3,0))*(FA38-14)),0)</f>
        <v>0</v>
      </c>
      <c r="FF38" s="265" t="s">
        <v>96</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25">
      <c r="A39" s="221"/>
      <c r="B39" s="222" t="s">
        <v>130</v>
      </c>
      <c r="C39" s="338"/>
      <c r="D39" s="223" t="s">
        <v>669</v>
      </c>
      <c r="E39" s="229"/>
      <c r="F39" s="225">
        <f t="shared" si="0"/>
        <v>0</v>
      </c>
      <c r="G39" s="230">
        <f>IF(F39=1,data!$C$41*E39,0)</f>
        <v>0</v>
      </c>
      <c r="H39" s="265" t="s">
        <v>96</v>
      </c>
      <c r="I39" s="231">
        <f>IF($F39=1,IF($E39&lt;15,VLOOKUP(H39,data!$B$3:$E$32,2,0)*$E39,(VLOOKUP(H39,data!$B$3:$E$32,2,0)*14)+(VLOOKUP(H39,data!$B$3:$E$32,3,0))*($E39-14)),0)</f>
        <v>0</v>
      </c>
      <c r="J39" s="265" t="s">
        <v>96</v>
      </c>
      <c r="K39" s="231">
        <f>IF($F39=1,VLOOKUP(J39,data!$B$35:$D$39,2,0),0)</f>
        <v>0</v>
      </c>
      <c r="L39" s="232">
        <f>IF(AND(I39&lt;&gt;0,K39&lt;&gt;0)=FALSE,0,data!$C$43)</f>
        <v>0</v>
      </c>
      <c r="M39" s="269">
        <f t="shared" si="1"/>
        <v>0</v>
      </c>
      <c r="N39" s="225">
        <f t="shared" si="73"/>
        <v>0</v>
      </c>
      <c r="O39" s="225">
        <f t="shared" si="2"/>
        <v>0</v>
      </c>
      <c r="P39" s="225">
        <f t="shared" si="3"/>
        <v>0</v>
      </c>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96</v>
      </c>
      <c r="AI39" s="231">
        <f>IF(AF39=1,IF(AE39&lt;15,VLOOKUP(AH39,data!$B$3:$E$32,2,0)*AE39,(VLOOKUP(AH39,data!$B$3:$E$32,2,0)*14)+(VLOOKUP(AH39,data!$B$3:$E$32,3,0))*(AE39-14)),0)</f>
        <v>0</v>
      </c>
      <c r="AJ39" s="265" t="s">
        <v>96</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96</v>
      </c>
      <c r="AW39" s="231">
        <f>IF(AT39=1,IF(AS39&lt;15,VLOOKUP(AV39,data!$B$3:$E$32,2,0)*AS39,(VLOOKUP(AV39,data!$B$3:$E$32,2,0)*14)+(VLOOKUP(AV39,data!$B$3:$E$32,3,0))*(AS39-14)),0)</f>
        <v>0</v>
      </c>
      <c r="AX39" s="265" t="s">
        <v>96</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96</v>
      </c>
      <c r="BK39" s="231">
        <f>IF(BH39=1,IF(BG39&lt;15,VLOOKUP(BJ39,data!$B$3:$E$32,2,0)*BG39,(VLOOKUP(BJ39,data!$B$3:$E$32,2,0)*14)+(VLOOKUP(BJ39,data!$B$3:$E$32,3,0))*(BG39-14)),0)</f>
        <v>0</v>
      </c>
      <c r="BL39" s="265" t="s">
        <v>96</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96</v>
      </c>
      <c r="BY39" s="231">
        <f>IF(BV39=1,IF(BU39&lt;15,VLOOKUP(BX39,data!$B$3:$E$32,2,0)*BU39,(VLOOKUP(BX39,data!$B$3:$E$32,2,0)*14)+(VLOOKUP(BX39,data!$B$3:$E$32,3,0))*(BU39-14)),0)</f>
        <v>0</v>
      </c>
      <c r="BZ39" s="265" t="s">
        <v>96</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96</v>
      </c>
      <c r="CM39" s="231">
        <f>IF(CJ39=1,IF(CI39&lt;15,VLOOKUP(CL39,data!$B$3:$E$32,2,0)*CI39,(VLOOKUP(CL39,data!$B$3:$E$32,2,0)*14)+(VLOOKUP(CL39,data!$B$3:$E$32,3,0))*(CI39-14)),0)</f>
        <v>0</v>
      </c>
      <c r="CN39" s="265" t="s">
        <v>96</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96</v>
      </c>
      <c r="DA39" s="231">
        <f>IF(CX39=1,IF(CW39&lt;15,VLOOKUP(CZ39,data!$B$3:$E$32,2,0)*CW39,(VLOOKUP(CZ39,data!$B$3:$E$32,2,0)*14)+(VLOOKUP(CZ39,data!$B$3:$E$32,3,0))*(CW39-14)),0)</f>
        <v>0</v>
      </c>
      <c r="DB39" s="265" t="s">
        <v>96</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96</v>
      </c>
      <c r="DO39" s="231">
        <f>IF(DL39=1,IF(DK39&lt;15,VLOOKUP(DN39,data!$B$3:$E$32,2,0)*DK39,(VLOOKUP(DN39,data!$B$3:$E$32,2,0)*14)+(VLOOKUP(DN39,data!$B$3:$E$32,3,0))*(DK39-14)),0)</f>
        <v>0</v>
      </c>
      <c r="DP39" s="265" t="s">
        <v>96</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96</v>
      </c>
      <c r="EC39" s="231">
        <f>IF(DZ39=1,IF(DY39&lt;15,VLOOKUP(EB39,data!$B$3:$E$32,2,0)*DY39,(VLOOKUP(EB39,data!$B$3:$E$32,2,0)*14)+(VLOOKUP(EB39,data!$B$3:$E$32,3,0))*(DY39-14)),0)</f>
        <v>0</v>
      </c>
      <c r="ED39" s="265" t="s">
        <v>96</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96</v>
      </c>
      <c r="EQ39" s="231">
        <f>IF(EN39=1,IF(EM39&lt;15,VLOOKUP(EP39,data!$B$3:$E$32,2,0)*EM39,(VLOOKUP(EP39,data!$B$3:$E$32,2,0)*14)+(VLOOKUP(EP39,data!$B$3:$E$32,3,0))*(EM39-14)),0)</f>
        <v>0</v>
      </c>
      <c r="ER39" s="265" t="s">
        <v>96</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96</v>
      </c>
      <c r="FE39" s="231">
        <f>IF(FB39=1,IF(FA39&lt;15,VLOOKUP(FD39,data!$B$3:$E$32,2,0)*FA39,(VLOOKUP(FD39,data!$B$3:$E$32,2,0)*14)+(VLOOKUP(FD39,data!$B$3:$E$32,3,0))*(FA39-14)),0)</f>
        <v>0</v>
      </c>
      <c r="FF39" s="265" t="s">
        <v>96</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25">
      <c r="A40" s="221"/>
      <c r="B40" s="222" t="s">
        <v>131</v>
      </c>
      <c r="C40" s="338"/>
      <c r="D40" s="223" t="s">
        <v>669</v>
      </c>
      <c r="E40" s="229"/>
      <c r="F40" s="225">
        <f t="shared" si="0"/>
        <v>0</v>
      </c>
      <c r="G40" s="230">
        <f>IF(F40=1,data!$C$41*E40,0)</f>
        <v>0</v>
      </c>
      <c r="H40" s="265" t="s">
        <v>96</v>
      </c>
      <c r="I40" s="231">
        <f>IF($F40=1,IF($E40&lt;15,VLOOKUP(H40,data!$B$3:$E$32,2,0)*$E40,(VLOOKUP(H40,data!$B$3:$E$32,2,0)*14)+(VLOOKUP(H40,data!$B$3:$E$32,3,0))*($E40-14)),0)</f>
        <v>0</v>
      </c>
      <c r="J40" s="265" t="s">
        <v>96</v>
      </c>
      <c r="K40" s="231">
        <f>IF($F40=1,VLOOKUP(J40,data!$B$35:$D$39,2,0),0)</f>
        <v>0</v>
      </c>
      <c r="L40" s="232">
        <f>IF(AND(I40&lt;&gt;0,K40&lt;&gt;0)=FALSE,0,data!$C$43)</f>
        <v>0</v>
      </c>
      <c r="M40" s="269">
        <f t="shared" si="1"/>
        <v>0</v>
      </c>
      <c r="N40" s="225">
        <f t="shared" si="73"/>
        <v>0</v>
      </c>
      <c r="O40" s="225">
        <f t="shared" si="2"/>
        <v>0</v>
      </c>
      <c r="P40" s="225">
        <f t="shared" si="3"/>
        <v>0</v>
      </c>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96</v>
      </c>
      <c r="AI40" s="231">
        <f>IF(AF40=1,IF(AE40&lt;15,VLOOKUP(AH40,data!$B$3:$E$32,2,0)*AE40,(VLOOKUP(AH40,data!$B$3:$E$32,2,0)*14)+(VLOOKUP(AH40,data!$B$3:$E$32,3,0))*(AE40-14)),0)</f>
        <v>0</v>
      </c>
      <c r="AJ40" s="265" t="s">
        <v>96</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96</v>
      </c>
      <c r="AW40" s="231">
        <f>IF(AT40=1,IF(AS40&lt;15,VLOOKUP(AV40,data!$B$3:$E$32,2,0)*AS40,(VLOOKUP(AV40,data!$B$3:$E$32,2,0)*14)+(VLOOKUP(AV40,data!$B$3:$E$32,3,0))*(AS40-14)),0)</f>
        <v>0</v>
      </c>
      <c r="AX40" s="265" t="s">
        <v>96</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96</v>
      </c>
      <c r="BK40" s="231">
        <f>IF(BH40=1,IF(BG40&lt;15,VLOOKUP(BJ40,data!$B$3:$E$32,2,0)*BG40,(VLOOKUP(BJ40,data!$B$3:$E$32,2,0)*14)+(VLOOKUP(BJ40,data!$B$3:$E$32,3,0))*(BG40-14)),0)</f>
        <v>0</v>
      </c>
      <c r="BL40" s="265" t="s">
        <v>96</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96</v>
      </c>
      <c r="BY40" s="231">
        <f>IF(BV40=1,IF(BU40&lt;15,VLOOKUP(BX40,data!$B$3:$E$32,2,0)*BU40,(VLOOKUP(BX40,data!$B$3:$E$32,2,0)*14)+(VLOOKUP(BX40,data!$B$3:$E$32,3,0))*(BU40-14)),0)</f>
        <v>0</v>
      </c>
      <c r="BZ40" s="265" t="s">
        <v>96</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96</v>
      </c>
      <c r="CM40" s="231">
        <f>IF(CJ40=1,IF(CI40&lt;15,VLOOKUP(CL40,data!$B$3:$E$32,2,0)*CI40,(VLOOKUP(CL40,data!$B$3:$E$32,2,0)*14)+(VLOOKUP(CL40,data!$B$3:$E$32,3,0))*(CI40-14)),0)</f>
        <v>0</v>
      </c>
      <c r="CN40" s="265" t="s">
        <v>96</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96</v>
      </c>
      <c r="DA40" s="231">
        <f>IF(CX40=1,IF(CW40&lt;15,VLOOKUP(CZ40,data!$B$3:$E$32,2,0)*CW40,(VLOOKUP(CZ40,data!$B$3:$E$32,2,0)*14)+(VLOOKUP(CZ40,data!$B$3:$E$32,3,0))*(CW40-14)),0)</f>
        <v>0</v>
      </c>
      <c r="DB40" s="265" t="s">
        <v>96</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96</v>
      </c>
      <c r="DO40" s="231">
        <f>IF(DL40=1,IF(DK40&lt;15,VLOOKUP(DN40,data!$B$3:$E$32,2,0)*DK40,(VLOOKUP(DN40,data!$B$3:$E$32,2,0)*14)+(VLOOKUP(DN40,data!$B$3:$E$32,3,0))*(DK40-14)),0)</f>
        <v>0</v>
      </c>
      <c r="DP40" s="265" t="s">
        <v>96</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96</v>
      </c>
      <c r="EC40" s="231">
        <f>IF(DZ40=1,IF(DY40&lt;15,VLOOKUP(EB40,data!$B$3:$E$32,2,0)*DY40,(VLOOKUP(EB40,data!$B$3:$E$32,2,0)*14)+(VLOOKUP(EB40,data!$B$3:$E$32,3,0))*(DY40-14)),0)</f>
        <v>0</v>
      </c>
      <c r="ED40" s="265" t="s">
        <v>96</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96</v>
      </c>
      <c r="EQ40" s="231">
        <f>IF(EN40=1,IF(EM40&lt;15,VLOOKUP(EP40,data!$B$3:$E$32,2,0)*EM40,(VLOOKUP(EP40,data!$B$3:$E$32,2,0)*14)+(VLOOKUP(EP40,data!$B$3:$E$32,3,0))*(EM40-14)),0)</f>
        <v>0</v>
      </c>
      <c r="ER40" s="265" t="s">
        <v>96</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96</v>
      </c>
      <c r="FE40" s="231">
        <f>IF(FB40=1,IF(FA40&lt;15,VLOOKUP(FD40,data!$B$3:$E$32,2,0)*FA40,(VLOOKUP(FD40,data!$B$3:$E$32,2,0)*14)+(VLOOKUP(FD40,data!$B$3:$E$32,3,0))*(FA40-14)),0)</f>
        <v>0</v>
      </c>
      <c r="FF40" s="265" t="s">
        <v>96</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25">
      <c r="A41" s="233"/>
      <c r="B41" s="222" t="s">
        <v>132</v>
      </c>
      <c r="C41" s="338"/>
      <c r="D41" s="223" t="s">
        <v>669</v>
      </c>
      <c r="E41" s="229"/>
      <c r="F41" s="225">
        <f t="shared" si="0"/>
        <v>0</v>
      </c>
      <c r="G41" s="230">
        <f>IF(F41=1,data!$C$41*E41,0)</f>
        <v>0</v>
      </c>
      <c r="H41" s="265" t="s">
        <v>96</v>
      </c>
      <c r="I41" s="231">
        <f>IF($F41=1,IF($E41&lt;15,VLOOKUP(H41,data!$B$3:$E$32,2,0)*$E41,(VLOOKUP(H41,data!$B$3:$E$32,2,0)*14)+(VLOOKUP(H41,data!$B$3:$E$32,3,0))*($E41-14)),0)</f>
        <v>0</v>
      </c>
      <c r="J41" s="265" t="s">
        <v>96</v>
      </c>
      <c r="K41" s="231">
        <f>IF($F41=1,VLOOKUP(J41,data!$B$35:$D$39,2,0),0)</f>
        <v>0</v>
      </c>
      <c r="L41" s="232">
        <f>IF(AND(I41&lt;&gt;0,K41&lt;&gt;0)=FALSE,0,data!$C$43)</f>
        <v>0</v>
      </c>
      <c r="M41" s="269">
        <f t="shared" si="1"/>
        <v>0</v>
      </c>
      <c r="N41" s="225">
        <f t="shared" si="73"/>
        <v>0</v>
      </c>
      <c r="O41" s="225">
        <f t="shared" si="2"/>
        <v>0</v>
      </c>
      <c r="P41" s="225">
        <f t="shared" si="3"/>
        <v>0</v>
      </c>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96</v>
      </c>
      <c r="AI41" s="231">
        <f>IF(AF41=1,IF(AE41&lt;15,VLOOKUP(AH41,data!$B$3:$E$32,2,0)*AE41,(VLOOKUP(AH41,data!$B$3:$E$32,2,0)*14)+(VLOOKUP(AH41,data!$B$3:$E$32,3,0))*(AE41-14)),0)</f>
        <v>0</v>
      </c>
      <c r="AJ41" s="265" t="s">
        <v>96</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96</v>
      </c>
      <c r="AW41" s="231">
        <f>IF(AT41=1,IF(AS41&lt;15,VLOOKUP(AV41,data!$B$3:$E$32,2,0)*AS41,(VLOOKUP(AV41,data!$B$3:$E$32,2,0)*14)+(VLOOKUP(AV41,data!$B$3:$E$32,3,0))*(AS41-14)),0)</f>
        <v>0</v>
      </c>
      <c r="AX41" s="265" t="s">
        <v>96</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96</v>
      </c>
      <c r="BK41" s="231">
        <f>IF(BH41=1,IF(BG41&lt;15,VLOOKUP(BJ41,data!$B$3:$E$32,2,0)*BG41,(VLOOKUP(BJ41,data!$B$3:$E$32,2,0)*14)+(VLOOKUP(BJ41,data!$B$3:$E$32,3,0))*(BG41-14)),0)</f>
        <v>0</v>
      </c>
      <c r="BL41" s="265" t="s">
        <v>96</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96</v>
      </c>
      <c r="BY41" s="231">
        <f>IF(BV41=1,IF(BU41&lt;15,VLOOKUP(BX41,data!$B$3:$E$32,2,0)*BU41,(VLOOKUP(BX41,data!$B$3:$E$32,2,0)*14)+(VLOOKUP(BX41,data!$B$3:$E$32,3,0))*(BU41-14)),0)</f>
        <v>0</v>
      </c>
      <c r="BZ41" s="265" t="s">
        <v>96</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96</v>
      </c>
      <c r="CM41" s="231">
        <f>IF(CJ41=1,IF(CI41&lt;15,VLOOKUP(CL41,data!$B$3:$E$32,2,0)*CI41,(VLOOKUP(CL41,data!$B$3:$E$32,2,0)*14)+(VLOOKUP(CL41,data!$B$3:$E$32,3,0))*(CI41-14)),0)</f>
        <v>0</v>
      </c>
      <c r="CN41" s="265" t="s">
        <v>96</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96</v>
      </c>
      <c r="DA41" s="231">
        <f>IF(CX41=1,IF(CW41&lt;15,VLOOKUP(CZ41,data!$B$3:$E$32,2,0)*CW41,(VLOOKUP(CZ41,data!$B$3:$E$32,2,0)*14)+(VLOOKUP(CZ41,data!$B$3:$E$32,3,0))*(CW41-14)),0)</f>
        <v>0</v>
      </c>
      <c r="DB41" s="265" t="s">
        <v>96</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96</v>
      </c>
      <c r="DO41" s="231">
        <f>IF(DL41=1,IF(DK41&lt;15,VLOOKUP(DN41,data!$B$3:$E$32,2,0)*DK41,(VLOOKUP(DN41,data!$B$3:$E$32,2,0)*14)+(VLOOKUP(DN41,data!$B$3:$E$32,3,0))*(DK41-14)),0)</f>
        <v>0</v>
      </c>
      <c r="DP41" s="265" t="s">
        <v>96</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96</v>
      </c>
      <c r="EC41" s="231">
        <f>IF(DZ41=1,IF(DY41&lt;15,VLOOKUP(EB41,data!$B$3:$E$32,2,0)*DY41,(VLOOKUP(EB41,data!$B$3:$E$32,2,0)*14)+(VLOOKUP(EB41,data!$B$3:$E$32,3,0))*(DY41-14)),0)</f>
        <v>0</v>
      </c>
      <c r="ED41" s="265" t="s">
        <v>96</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96</v>
      </c>
      <c r="EQ41" s="231">
        <f>IF(EN41=1,IF(EM41&lt;15,VLOOKUP(EP41,data!$B$3:$E$32,2,0)*EM41,(VLOOKUP(EP41,data!$B$3:$E$32,2,0)*14)+(VLOOKUP(EP41,data!$B$3:$E$32,3,0))*(EM41-14)),0)</f>
        <v>0</v>
      </c>
      <c r="ER41" s="265" t="s">
        <v>96</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96</v>
      </c>
      <c r="FE41" s="231">
        <f>IF(FB41=1,IF(FA41&lt;15,VLOOKUP(FD41,data!$B$3:$E$32,2,0)*FA41,(VLOOKUP(FD41,data!$B$3:$E$32,2,0)*14)+(VLOOKUP(FD41,data!$B$3:$E$32,3,0))*(FA41-14)),0)</f>
        <v>0</v>
      </c>
      <c r="FF41" s="265" t="s">
        <v>96</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25">
      <c r="A42" s="233"/>
      <c r="B42" s="222" t="s">
        <v>133</v>
      </c>
      <c r="C42" s="338"/>
      <c r="D42" s="223" t="s">
        <v>669</v>
      </c>
      <c r="E42" s="229"/>
      <c r="F42" s="225">
        <f t="shared" si="0"/>
        <v>0</v>
      </c>
      <c r="G42" s="230">
        <f>IF(F42=1,data!$C$41*E42,0)</f>
        <v>0</v>
      </c>
      <c r="H42" s="265" t="s">
        <v>96</v>
      </c>
      <c r="I42" s="231">
        <f>IF($F42=1,IF($E42&lt;15,VLOOKUP(H42,data!$B$3:$E$32,2,0)*$E42,(VLOOKUP(H42,data!$B$3:$E$32,2,0)*14)+(VLOOKUP(H42,data!$B$3:$E$32,3,0))*($E42-14)),0)</f>
        <v>0</v>
      </c>
      <c r="J42" s="265" t="s">
        <v>96</v>
      </c>
      <c r="K42" s="231">
        <f>IF($F42=1,VLOOKUP(J42,data!$B$35:$D$39,2,0),0)</f>
        <v>0</v>
      </c>
      <c r="L42" s="232">
        <f>IF(AND(I42&lt;&gt;0,K42&lt;&gt;0)=FALSE,0,data!$C$43)</f>
        <v>0</v>
      </c>
      <c r="M42" s="269">
        <f t="shared" si="1"/>
        <v>0</v>
      </c>
      <c r="N42" s="225">
        <f t="shared" si="73"/>
        <v>0</v>
      </c>
      <c r="O42" s="225">
        <f t="shared" si="2"/>
        <v>0</v>
      </c>
      <c r="P42" s="225">
        <f t="shared" si="3"/>
        <v>0</v>
      </c>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96</v>
      </c>
      <c r="AI42" s="231">
        <f>IF(AF42=1,IF(AE42&lt;15,VLOOKUP(AH42,data!$B$3:$E$32,2,0)*AE42,(VLOOKUP(AH42,data!$B$3:$E$32,2,0)*14)+(VLOOKUP(AH42,data!$B$3:$E$32,3,0))*(AE42-14)),0)</f>
        <v>0</v>
      </c>
      <c r="AJ42" s="265" t="s">
        <v>96</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96</v>
      </c>
      <c r="AW42" s="231">
        <f>IF(AT42=1,IF(AS42&lt;15,VLOOKUP(AV42,data!$B$3:$E$32,2,0)*AS42,(VLOOKUP(AV42,data!$B$3:$E$32,2,0)*14)+(VLOOKUP(AV42,data!$B$3:$E$32,3,0))*(AS42-14)),0)</f>
        <v>0</v>
      </c>
      <c r="AX42" s="265" t="s">
        <v>96</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96</v>
      </c>
      <c r="BK42" s="231">
        <f>IF(BH42=1,IF(BG42&lt;15,VLOOKUP(BJ42,data!$B$3:$E$32,2,0)*BG42,(VLOOKUP(BJ42,data!$B$3:$E$32,2,0)*14)+(VLOOKUP(BJ42,data!$B$3:$E$32,3,0))*(BG42-14)),0)</f>
        <v>0</v>
      </c>
      <c r="BL42" s="265" t="s">
        <v>96</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96</v>
      </c>
      <c r="BY42" s="231">
        <f>IF(BV42=1,IF(BU42&lt;15,VLOOKUP(BX42,data!$B$3:$E$32,2,0)*BU42,(VLOOKUP(BX42,data!$B$3:$E$32,2,0)*14)+(VLOOKUP(BX42,data!$B$3:$E$32,3,0))*(BU42-14)),0)</f>
        <v>0</v>
      </c>
      <c r="BZ42" s="265" t="s">
        <v>96</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96</v>
      </c>
      <c r="CM42" s="231">
        <f>IF(CJ42=1,IF(CI42&lt;15,VLOOKUP(CL42,data!$B$3:$E$32,2,0)*CI42,(VLOOKUP(CL42,data!$B$3:$E$32,2,0)*14)+(VLOOKUP(CL42,data!$B$3:$E$32,3,0))*(CI42-14)),0)</f>
        <v>0</v>
      </c>
      <c r="CN42" s="265" t="s">
        <v>96</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96</v>
      </c>
      <c r="DA42" s="231">
        <f>IF(CX42=1,IF(CW42&lt;15,VLOOKUP(CZ42,data!$B$3:$E$32,2,0)*CW42,(VLOOKUP(CZ42,data!$B$3:$E$32,2,0)*14)+(VLOOKUP(CZ42,data!$B$3:$E$32,3,0))*(CW42-14)),0)</f>
        <v>0</v>
      </c>
      <c r="DB42" s="265" t="s">
        <v>96</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96</v>
      </c>
      <c r="DO42" s="231">
        <f>IF(DL42=1,IF(DK42&lt;15,VLOOKUP(DN42,data!$B$3:$E$32,2,0)*DK42,(VLOOKUP(DN42,data!$B$3:$E$32,2,0)*14)+(VLOOKUP(DN42,data!$B$3:$E$32,3,0))*(DK42-14)),0)</f>
        <v>0</v>
      </c>
      <c r="DP42" s="265" t="s">
        <v>96</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96</v>
      </c>
      <c r="EC42" s="231">
        <f>IF(DZ42=1,IF(DY42&lt;15,VLOOKUP(EB42,data!$B$3:$E$32,2,0)*DY42,(VLOOKUP(EB42,data!$B$3:$E$32,2,0)*14)+(VLOOKUP(EB42,data!$B$3:$E$32,3,0))*(DY42-14)),0)</f>
        <v>0</v>
      </c>
      <c r="ED42" s="265" t="s">
        <v>96</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96</v>
      </c>
      <c r="EQ42" s="231">
        <f>IF(EN42=1,IF(EM42&lt;15,VLOOKUP(EP42,data!$B$3:$E$32,2,0)*EM42,(VLOOKUP(EP42,data!$B$3:$E$32,2,0)*14)+(VLOOKUP(EP42,data!$B$3:$E$32,3,0))*(EM42-14)),0)</f>
        <v>0</v>
      </c>
      <c r="ER42" s="265" t="s">
        <v>96</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96</v>
      </c>
      <c r="FE42" s="231">
        <f>IF(FB42=1,IF(FA42&lt;15,VLOOKUP(FD42,data!$B$3:$E$32,2,0)*FA42,(VLOOKUP(FD42,data!$B$3:$E$32,2,0)*14)+(VLOOKUP(FD42,data!$B$3:$E$32,3,0))*(FA42-14)),0)</f>
        <v>0</v>
      </c>
      <c r="FF42" s="265" t="s">
        <v>96</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25">
      <c r="A43" s="233"/>
      <c r="B43" s="222" t="s">
        <v>134</v>
      </c>
      <c r="C43" s="338"/>
      <c r="D43" s="223" t="s">
        <v>669</v>
      </c>
      <c r="E43" s="229"/>
      <c r="F43" s="225">
        <f t="shared" si="0"/>
        <v>0</v>
      </c>
      <c r="G43" s="230">
        <f>IF(F43=1,data!$C$41*E43,0)</f>
        <v>0</v>
      </c>
      <c r="H43" s="265" t="s">
        <v>96</v>
      </c>
      <c r="I43" s="231">
        <f>IF($F43=1,IF($E43&lt;15,VLOOKUP(H43,data!$B$3:$E$32,2,0)*$E43,(VLOOKUP(H43,data!$B$3:$E$32,2,0)*14)+(VLOOKUP(H43,data!$B$3:$E$32,3,0))*($E43-14)),0)</f>
        <v>0</v>
      </c>
      <c r="J43" s="265" t="s">
        <v>96</v>
      </c>
      <c r="K43" s="231">
        <f>IF($F43=1,VLOOKUP(J43,data!$B$35:$D$39,2,0),0)</f>
        <v>0</v>
      </c>
      <c r="L43" s="232">
        <f>IF(AND(I43&lt;&gt;0,K43&lt;&gt;0)=FALSE,0,data!$C$43)</f>
        <v>0</v>
      </c>
      <c r="M43" s="269">
        <f t="shared" si="1"/>
        <v>0</v>
      </c>
      <c r="N43" s="225">
        <f t="shared" si="73"/>
        <v>0</v>
      </c>
      <c r="O43" s="225">
        <f t="shared" si="2"/>
        <v>0</v>
      </c>
      <c r="P43" s="225">
        <f t="shared" si="3"/>
        <v>0</v>
      </c>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96</v>
      </c>
      <c r="AI43" s="231">
        <f>IF(AF43=1,IF(AE43&lt;15,VLOOKUP(AH43,data!$B$3:$E$32,2,0)*AE43,(VLOOKUP(AH43,data!$B$3:$E$32,2,0)*14)+(VLOOKUP(AH43,data!$B$3:$E$32,3,0))*(AE43-14)),0)</f>
        <v>0</v>
      </c>
      <c r="AJ43" s="265" t="s">
        <v>96</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96</v>
      </c>
      <c r="AW43" s="231">
        <f>IF(AT43=1,IF(AS43&lt;15,VLOOKUP(AV43,data!$B$3:$E$32,2,0)*AS43,(VLOOKUP(AV43,data!$B$3:$E$32,2,0)*14)+(VLOOKUP(AV43,data!$B$3:$E$32,3,0))*(AS43-14)),0)</f>
        <v>0</v>
      </c>
      <c r="AX43" s="265" t="s">
        <v>96</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96</v>
      </c>
      <c r="BK43" s="231">
        <f>IF(BH43=1,IF(BG43&lt;15,VLOOKUP(BJ43,data!$B$3:$E$32,2,0)*BG43,(VLOOKUP(BJ43,data!$B$3:$E$32,2,0)*14)+(VLOOKUP(BJ43,data!$B$3:$E$32,3,0))*(BG43-14)),0)</f>
        <v>0</v>
      </c>
      <c r="BL43" s="265" t="s">
        <v>96</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96</v>
      </c>
      <c r="BY43" s="231">
        <f>IF(BV43=1,IF(BU43&lt;15,VLOOKUP(BX43,data!$B$3:$E$32,2,0)*BU43,(VLOOKUP(BX43,data!$B$3:$E$32,2,0)*14)+(VLOOKUP(BX43,data!$B$3:$E$32,3,0))*(BU43-14)),0)</f>
        <v>0</v>
      </c>
      <c r="BZ43" s="265" t="s">
        <v>96</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96</v>
      </c>
      <c r="CM43" s="231">
        <f>IF(CJ43=1,IF(CI43&lt;15,VLOOKUP(CL43,data!$B$3:$E$32,2,0)*CI43,(VLOOKUP(CL43,data!$B$3:$E$32,2,0)*14)+(VLOOKUP(CL43,data!$B$3:$E$32,3,0))*(CI43-14)),0)</f>
        <v>0</v>
      </c>
      <c r="CN43" s="265" t="s">
        <v>96</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96</v>
      </c>
      <c r="DA43" s="231">
        <f>IF(CX43=1,IF(CW43&lt;15,VLOOKUP(CZ43,data!$B$3:$E$32,2,0)*CW43,(VLOOKUP(CZ43,data!$B$3:$E$32,2,0)*14)+(VLOOKUP(CZ43,data!$B$3:$E$32,3,0))*(CW43-14)),0)</f>
        <v>0</v>
      </c>
      <c r="DB43" s="265" t="s">
        <v>96</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96</v>
      </c>
      <c r="DO43" s="231">
        <f>IF(DL43=1,IF(DK43&lt;15,VLOOKUP(DN43,data!$B$3:$E$32,2,0)*DK43,(VLOOKUP(DN43,data!$B$3:$E$32,2,0)*14)+(VLOOKUP(DN43,data!$B$3:$E$32,3,0))*(DK43-14)),0)</f>
        <v>0</v>
      </c>
      <c r="DP43" s="265" t="s">
        <v>96</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96</v>
      </c>
      <c r="EC43" s="231">
        <f>IF(DZ43=1,IF(DY43&lt;15,VLOOKUP(EB43,data!$B$3:$E$32,2,0)*DY43,(VLOOKUP(EB43,data!$B$3:$E$32,2,0)*14)+(VLOOKUP(EB43,data!$B$3:$E$32,3,0))*(DY43-14)),0)</f>
        <v>0</v>
      </c>
      <c r="ED43" s="265" t="s">
        <v>96</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96</v>
      </c>
      <c r="EQ43" s="231">
        <f>IF(EN43=1,IF(EM43&lt;15,VLOOKUP(EP43,data!$B$3:$E$32,2,0)*EM43,(VLOOKUP(EP43,data!$B$3:$E$32,2,0)*14)+(VLOOKUP(EP43,data!$B$3:$E$32,3,0))*(EM43-14)),0)</f>
        <v>0</v>
      </c>
      <c r="ER43" s="265" t="s">
        <v>96</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96</v>
      </c>
      <c r="FE43" s="231">
        <f>IF(FB43=1,IF(FA43&lt;15,VLOOKUP(FD43,data!$B$3:$E$32,2,0)*FA43,(VLOOKUP(FD43,data!$B$3:$E$32,2,0)*14)+(VLOOKUP(FD43,data!$B$3:$E$32,3,0))*(FA43-14)),0)</f>
        <v>0</v>
      </c>
      <c r="FF43" s="265" t="s">
        <v>96</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25">
      <c r="A44" s="233"/>
      <c r="B44" s="222" t="s">
        <v>135</v>
      </c>
      <c r="C44" s="338"/>
      <c r="D44" s="223" t="s">
        <v>669</v>
      </c>
      <c r="E44" s="229"/>
      <c r="F44" s="225">
        <f t="shared" si="0"/>
        <v>0</v>
      </c>
      <c r="G44" s="230">
        <f>IF(F44=1,data!$C$41*E44,0)</f>
        <v>0</v>
      </c>
      <c r="H44" s="265" t="s">
        <v>96</v>
      </c>
      <c r="I44" s="231">
        <f>IF($F44=1,IF($E44&lt;15,VLOOKUP(H44,data!$B$3:$E$32,2,0)*$E44,(VLOOKUP(H44,data!$B$3:$E$32,2,0)*14)+(VLOOKUP(H44,data!$B$3:$E$32,3,0))*($E44-14)),0)</f>
        <v>0</v>
      </c>
      <c r="J44" s="265" t="s">
        <v>96</v>
      </c>
      <c r="K44" s="231">
        <f>IF($F44=1,VLOOKUP(J44,data!$B$35:$D$39,2,0),0)</f>
        <v>0</v>
      </c>
      <c r="L44" s="232">
        <f>IF(AND(I44&lt;&gt;0,K44&lt;&gt;0)=FALSE,0,data!$C$43)</f>
        <v>0</v>
      </c>
      <c r="M44" s="269">
        <f t="shared" si="1"/>
        <v>0</v>
      </c>
      <c r="N44" s="225">
        <f t="shared" si="73"/>
        <v>0</v>
      </c>
      <c r="O44" s="225">
        <f t="shared" si="2"/>
        <v>0</v>
      </c>
      <c r="P44" s="225">
        <f t="shared" si="3"/>
        <v>0</v>
      </c>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96</v>
      </c>
      <c r="AI44" s="231">
        <f>IF(AF44=1,IF(AE44&lt;15,VLOOKUP(AH44,data!$B$3:$E$32,2,0)*AE44,(VLOOKUP(AH44,data!$B$3:$E$32,2,0)*14)+(VLOOKUP(AH44,data!$B$3:$E$32,3,0))*(AE44-14)),0)</f>
        <v>0</v>
      </c>
      <c r="AJ44" s="265" t="s">
        <v>96</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96</v>
      </c>
      <c r="AW44" s="231">
        <f>IF(AT44=1,IF(AS44&lt;15,VLOOKUP(AV44,data!$B$3:$E$32,2,0)*AS44,(VLOOKUP(AV44,data!$B$3:$E$32,2,0)*14)+(VLOOKUP(AV44,data!$B$3:$E$32,3,0))*(AS44-14)),0)</f>
        <v>0</v>
      </c>
      <c r="AX44" s="265" t="s">
        <v>96</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96</v>
      </c>
      <c r="BK44" s="231">
        <f>IF(BH44=1,IF(BG44&lt;15,VLOOKUP(BJ44,data!$B$3:$E$32,2,0)*BG44,(VLOOKUP(BJ44,data!$B$3:$E$32,2,0)*14)+(VLOOKUP(BJ44,data!$B$3:$E$32,3,0))*(BG44-14)),0)</f>
        <v>0</v>
      </c>
      <c r="BL44" s="265" t="s">
        <v>96</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96</v>
      </c>
      <c r="BY44" s="231">
        <f>IF(BV44=1,IF(BU44&lt;15,VLOOKUP(BX44,data!$B$3:$E$32,2,0)*BU44,(VLOOKUP(BX44,data!$B$3:$E$32,2,0)*14)+(VLOOKUP(BX44,data!$B$3:$E$32,3,0))*(BU44-14)),0)</f>
        <v>0</v>
      </c>
      <c r="BZ44" s="265" t="s">
        <v>96</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96</v>
      </c>
      <c r="CM44" s="231">
        <f>IF(CJ44=1,IF(CI44&lt;15,VLOOKUP(CL44,data!$B$3:$E$32,2,0)*CI44,(VLOOKUP(CL44,data!$B$3:$E$32,2,0)*14)+(VLOOKUP(CL44,data!$B$3:$E$32,3,0))*(CI44-14)),0)</f>
        <v>0</v>
      </c>
      <c r="CN44" s="265" t="s">
        <v>96</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96</v>
      </c>
      <c r="DA44" s="231">
        <f>IF(CX44=1,IF(CW44&lt;15,VLOOKUP(CZ44,data!$B$3:$E$32,2,0)*CW44,(VLOOKUP(CZ44,data!$B$3:$E$32,2,0)*14)+(VLOOKUP(CZ44,data!$B$3:$E$32,3,0))*(CW44-14)),0)</f>
        <v>0</v>
      </c>
      <c r="DB44" s="265" t="s">
        <v>96</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96</v>
      </c>
      <c r="DO44" s="231">
        <f>IF(DL44=1,IF(DK44&lt;15,VLOOKUP(DN44,data!$B$3:$E$32,2,0)*DK44,(VLOOKUP(DN44,data!$B$3:$E$32,2,0)*14)+(VLOOKUP(DN44,data!$B$3:$E$32,3,0))*(DK44-14)),0)</f>
        <v>0</v>
      </c>
      <c r="DP44" s="265" t="s">
        <v>96</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96</v>
      </c>
      <c r="EC44" s="231">
        <f>IF(DZ44=1,IF(DY44&lt;15,VLOOKUP(EB44,data!$B$3:$E$32,2,0)*DY44,(VLOOKUP(EB44,data!$B$3:$E$32,2,0)*14)+(VLOOKUP(EB44,data!$B$3:$E$32,3,0))*(DY44-14)),0)</f>
        <v>0</v>
      </c>
      <c r="ED44" s="265" t="s">
        <v>96</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96</v>
      </c>
      <c r="EQ44" s="231">
        <f>IF(EN44=1,IF(EM44&lt;15,VLOOKUP(EP44,data!$B$3:$E$32,2,0)*EM44,(VLOOKUP(EP44,data!$B$3:$E$32,2,0)*14)+(VLOOKUP(EP44,data!$B$3:$E$32,3,0))*(EM44-14)),0)</f>
        <v>0</v>
      </c>
      <c r="ER44" s="265" t="s">
        <v>96</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96</v>
      </c>
      <c r="FE44" s="231">
        <f>IF(FB44=1,IF(FA44&lt;15,VLOOKUP(FD44,data!$B$3:$E$32,2,0)*FA44,(VLOOKUP(FD44,data!$B$3:$E$32,2,0)*14)+(VLOOKUP(FD44,data!$B$3:$E$32,3,0))*(FA44-14)),0)</f>
        <v>0</v>
      </c>
      <c r="FF44" s="265" t="s">
        <v>96</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25">
      <c r="A45" s="233"/>
      <c r="B45" s="222" t="s">
        <v>136</v>
      </c>
      <c r="C45" s="338"/>
      <c r="D45" s="223" t="s">
        <v>669</v>
      </c>
      <c r="E45" s="229"/>
      <c r="F45" s="225">
        <f t="shared" si="0"/>
        <v>0</v>
      </c>
      <c r="G45" s="230">
        <f>IF(F45=1,data!$C$41*E45,0)</f>
        <v>0</v>
      </c>
      <c r="H45" s="265" t="s">
        <v>96</v>
      </c>
      <c r="I45" s="231">
        <f>IF($F45=1,IF($E45&lt;15,VLOOKUP(H45,data!$B$3:$E$32,2,0)*$E45,(VLOOKUP(H45,data!$B$3:$E$32,2,0)*14)+(VLOOKUP(H45,data!$B$3:$E$32,3,0))*($E45-14)),0)</f>
        <v>0</v>
      </c>
      <c r="J45" s="265" t="s">
        <v>96</v>
      </c>
      <c r="K45" s="231">
        <f>IF($F45=1,VLOOKUP(J45,data!$B$35:$D$39,2,0),0)</f>
        <v>0</v>
      </c>
      <c r="L45" s="232">
        <f>IF(AND(I45&lt;&gt;0,K45&lt;&gt;0)=FALSE,0,data!$C$43)</f>
        <v>0</v>
      </c>
      <c r="M45" s="269">
        <f t="shared" si="1"/>
        <v>0</v>
      </c>
      <c r="N45" s="225">
        <f t="shared" si="73"/>
        <v>0</v>
      </c>
      <c r="O45" s="225">
        <f t="shared" si="2"/>
        <v>0</v>
      </c>
      <c r="P45" s="225">
        <f t="shared" si="3"/>
        <v>0</v>
      </c>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96</v>
      </c>
      <c r="AI45" s="231">
        <f>IF(AF45=1,IF(AE45&lt;15,VLOOKUP(AH45,data!$B$3:$E$32,2,0)*AE45,(VLOOKUP(AH45,data!$B$3:$E$32,2,0)*14)+(VLOOKUP(AH45,data!$B$3:$E$32,3,0))*(AE45-14)),0)</f>
        <v>0</v>
      </c>
      <c r="AJ45" s="265" t="s">
        <v>96</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96</v>
      </c>
      <c r="AW45" s="231">
        <f>IF(AT45=1,IF(AS45&lt;15,VLOOKUP(AV45,data!$B$3:$E$32,2,0)*AS45,(VLOOKUP(AV45,data!$B$3:$E$32,2,0)*14)+(VLOOKUP(AV45,data!$B$3:$E$32,3,0))*(AS45-14)),0)</f>
        <v>0</v>
      </c>
      <c r="AX45" s="265" t="s">
        <v>96</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96</v>
      </c>
      <c r="BK45" s="231">
        <f>IF(BH45=1,IF(BG45&lt;15,VLOOKUP(BJ45,data!$B$3:$E$32,2,0)*BG45,(VLOOKUP(BJ45,data!$B$3:$E$32,2,0)*14)+(VLOOKUP(BJ45,data!$B$3:$E$32,3,0))*(BG45-14)),0)</f>
        <v>0</v>
      </c>
      <c r="BL45" s="265" t="s">
        <v>96</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96</v>
      </c>
      <c r="BY45" s="231">
        <f>IF(BV45=1,IF(BU45&lt;15,VLOOKUP(BX45,data!$B$3:$E$32,2,0)*BU45,(VLOOKUP(BX45,data!$B$3:$E$32,2,0)*14)+(VLOOKUP(BX45,data!$B$3:$E$32,3,0))*(BU45-14)),0)</f>
        <v>0</v>
      </c>
      <c r="BZ45" s="265" t="s">
        <v>96</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96</v>
      </c>
      <c r="CM45" s="231">
        <f>IF(CJ45=1,IF(CI45&lt;15,VLOOKUP(CL45,data!$B$3:$E$32,2,0)*CI45,(VLOOKUP(CL45,data!$B$3:$E$32,2,0)*14)+(VLOOKUP(CL45,data!$B$3:$E$32,3,0))*(CI45-14)),0)</f>
        <v>0</v>
      </c>
      <c r="CN45" s="265" t="s">
        <v>96</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96</v>
      </c>
      <c r="DA45" s="231">
        <f>IF(CX45=1,IF(CW45&lt;15,VLOOKUP(CZ45,data!$B$3:$E$32,2,0)*CW45,(VLOOKUP(CZ45,data!$B$3:$E$32,2,0)*14)+(VLOOKUP(CZ45,data!$B$3:$E$32,3,0))*(CW45-14)),0)</f>
        <v>0</v>
      </c>
      <c r="DB45" s="265" t="s">
        <v>96</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96</v>
      </c>
      <c r="DO45" s="231">
        <f>IF(DL45=1,IF(DK45&lt;15,VLOOKUP(DN45,data!$B$3:$E$32,2,0)*DK45,(VLOOKUP(DN45,data!$B$3:$E$32,2,0)*14)+(VLOOKUP(DN45,data!$B$3:$E$32,3,0))*(DK45-14)),0)</f>
        <v>0</v>
      </c>
      <c r="DP45" s="265" t="s">
        <v>96</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96</v>
      </c>
      <c r="EC45" s="231">
        <f>IF(DZ45=1,IF(DY45&lt;15,VLOOKUP(EB45,data!$B$3:$E$32,2,0)*DY45,(VLOOKUP(EB45,data!$B$3:$E$32,2,0)*14)+(VLOOKUP(EB45,data!$B$3:$E$32,3,0))*(DY45-14)),0)</f>
        <v>0</v>
      </c>
      <c r="ED45" s="265" t="s">
        <v>96</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96</v>
      </c>
      <c r="EQ45" s="231">
        <f>IF(EN45=1,IF(EM45&lt;15,VLOOKUP(EP45,data!$B$3:$E$32,2,0)*EM45,(VLOOKUP(EP45,data!$B$3:$E$32,2,0)*14)+(VLOOKUP(EP45,data!$B$3:$E$32,3,0))*(EM45-14)),0)</f>
        <v>0</v>
      </c>
      <c r="ER45" s="265" t="s">
        <v>96</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96</v>
      </c>
      <c r="FE45" s="231">
        <f>IF(FB45=1,IF(FA45&lt;15,VLOOKUP(FD45,data!$B$3:$E$32,2,0)*FA45,(VLOOKUP(FD45,data!$B$3:$E$32,2,0)*14)+(VLOOKUP(FD45,data!$B$3:$E$32,3,0))*(FA45-14)),0)</f>
        <v>0</v>
      </c>
      <c r="FF45" s="265" t="s">
        <v>96</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25">
      <c r="A46" s="233"/>
      <c r="B46" s="222" t="s">
        <v>137</v>
      </c>
      <c r="C46" s="338"/>
      <c r="D46" s="223" t="s">
        <v>669</v>
      </c>
      <c r="E46" s="229"/>
      <c r="F46" s="225">
        <f t="shared" si="0"/>
        <v>0</v>
      </c>
      <c r="G46" s="230">
        <f>IF(F46=1,data!$C$41*E46,0)</f>
        <v>0</v>
      </c>
      <c r="H46" s="265" t="s">
        <v>96</v>
      </c>
      <c r="I46" s="231">
        <f>IF($F46=1,IF($E46&lt;15,VLOOKUP(H46,data!$B$3:$E$32,2,0)*$E46,(VLOOKUP(H46,data!$B$3:$E$32,2,0)*14)+(VLOOKUP(H46,data!$B$3:$E$32,3,0))*($E46-14)),0)</f>
        <v>0</v>
      </c>
      <c r="J46" s="265" t="s">
        <v>96</v>
      </c>
      <c r="K46" s="231">
        <f>IF($F46=1,VLOOKUP(J46,data!$B$35:$D$39,2,0),0)</f>
        <v>0</v>
      </c>
      <c r="L46" s="232">
        <f>IF(AND(I46&lt;&gt;0,K46&lt;&gt;0)=FALSE,0,data!$C$43)</f>
        <v>0</v>
      </c>
      <c r="M46" s="269">
        <f t="shared" si="1"/>
        <v>0</v>
      </c>
      <c r="N46" s="225">
        <f t="shared" si="73"/>
        <v>0</v>
      </c>
      <c r="O46" s="225">
        <f t="shared" si="2"/>
        <v>0</v>
      </c>
      <c r="P46" s="225">
        <f t="shared" si="3"/>
        <v>0</v>
      </c>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96</v>
      </c>
      <c r="AI46" s="231">
        <f>IF(AF46=1,IF(AE46&lt;15,VLOOKUP(AH46,data!$B$3:$E$32,2,0)*AE46,(VLOOKUP(AH46,data!$B$3:$E$32,2,0)*14)+(VLOOKUP(AH46,data!$B$3:$E$32,3,0))*(AE46-14)),0)</f>
        <v>0</v>
      </c>
      <c r="AJ46" s="265" t="s">
        <v>96</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96</v>
      </c>
      <c r="AW46" s="231">
        <f>IF(AT46=1,IF(AS46&lt;15,VLOOKUP(AV46,data!$B$3:$E$32,2,0)*AS46,(VLOOKUP(AV46,data!$B$3:$E$32,2,0)*14)+(VLOOKUP(AV46,data!$B$3:$E$32,3,0))*(AS46-14)),0)</f>
        <v>0</v>
      </c>
      <c r="AX46" s="265" t="s">
        <v>96</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96</v>
      </c>
      <c r="BK46" s="231">
        <f>IF(BH46=1,IF(BG46&lt;15,VLOOKUP(BJ46,data!$B$3:$E$32,2,0)*BG46,(VLOOKUP(BJ46,data!$B$3:$E$32,2,0)*14)+(VLOOKUP(BJ46,data!$B$3:$E$32,3,0))*(BG46-14)),0)</f>
        <v>0</v>
      </c>
      <c r="BL46" s="265" t="s">
        <v>96</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96</v>
      </c>
      <c r="BY46" s="231">
        <f>IF(BV46=1,IF(BU46&lt;15,VLOOKUP(BX46,data!$B$3:$E$32,2,0)*BU46,(VLOOKUP(BX46,data!$B$3:$E$32,2,0)*14)+(VLOOKUP(BX46,data!$B$3:$E$32,3,0))*(BU46-14)),0)</f>
        <v>0</v>
      </c>
      <c r="BZ46" s="265" t="s">
        <v>96</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96</v>
      </c>
      <c r="CM46" s="231">
        <f>IF(CJ46=1,IF(CI46&lt;15,VLOOKUP(CL46,data!$B$3:$E$32,2,0)*CI46,(VLOOKUP(CL46,data!$B$3:$E$32,2,0)*14)+(VLOOKUP(CL46,data!$B$3:$E$32,3,0))*(CI46-14)),0)</f>
        <v>0</v>
      </c>
      <c r="CN46" s="265" t="s">
        <v>96</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96</v>
      </c>
      <c r="DA46" s="231">
        <f>IF(CX46=1,IF(CW46&lt;15,VLOOKUP(CZ46,data!$B$3:$E$32,2,0)*CW46,(VLOOKUP(CZ46,data!$B$3:$E$32,2,0)*14)+(VLOOKUP(CZ46,data!$B$3:$E$32,3,0))*(CW46-14)),0)</f>
        <v>0</v>
      </c>
      <c r="DB46" s="265" t="s">
        <v>96</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96</v>
      </c>
      <c r="DO46" s="231">
        <f>IF(DL46=1,IF(DK46&lt;15,VLOOKUP(DN46,data!$B$3:$E$32,2,0)*DK46,(VLOOKUP(DN46,data!$B$3:$E$32,2,0)*14)+(VLOOKUP(DN46,data!$B$3:$E$32,3,0))*(DK46-14)),0)</f>
        <v>0</v>
      </c>
      <c r="DP46" s="265" t="s">
        <v>96</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96</v>
      </c>
      <c r="EC46" s="231">
        <f>IF(DZ46=1,IF(DY46&lt;15,VLOOKUP(EB46,data!$B$3:$E$32,2,0)*DY46,(VLOOKUP(EB46,data!$B$3:$E$32,2,0)*14)+(VLOOKUP(EB46,data!$B$3:$E$32,3,0))*(DY46-14)),0)</f>
        <v>0</v>
      </c>
      <c r="ED46" s="265" t="s">
        <v>96</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96</v>
      </c>
      <c r="EQ46" s="231">
        <f>IF(EN46=1,IF(EM46&lt;15,VLOOKUP(EP46,data!$B$3:$E$32,2,0)*EM46,(VLOOKUP(EP46,data!$B$3:$E$32,2,0)*14)+(VLOOKUP(EP46,data!$B$3:$E$32,3,0))*(EM46-14)),0)</f>
        <v>0</v>
      </c>
      <c r="ER46" s="265" t="s">
        <v>96</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96</v>
      </c>
      <c r="FE46" s="231">
        <f>IF(FB46=1,IF(FA46&lt;15,VLOOKUP(FD46,data!$B$3:$E$32,2,0)*FA46,(VLOOKUP(FD46,data!$B$3:$E$32,2,0)*14)+(VLOOKUP(FD46,data!$B$3:$E$32,3,0))*(FA46-14)),0)</f>
        <v>0</v>
      </c>
      <c r="FF46" s="265" t="s">
        <v>96</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25">
      <c r="A47" s="221"/>
      <c r="B47" s="222" t="s">
        <v>138</v>
      </c>
      <c r="C47" s="338"/>
      <c r="D47" s="223" t="s">
        <v>669</v>
      </c>
      <c r="E47" s="229"/>
      <c r="F47" s="225">
        <f t="shared" si="0"/>
        <v>0</v>
      </c>
      <c r="G47" s="230">
        <f>IF(F47=1,data!$C$41*E47,0)</f>
        <v>0</v>
      </c>
      <c r="H47" s="265" t="s">
        <v>96</v>
      </c>
      <c r="I47" s="231">
        <f>IF($F47=1,IF($E47&lt;15,VLOOKUP(H47,data!$B$3:$E$32,2,0)*$E47,(VLOOKUP(H47,data!$B$3:$E$32,2,0)*14)+(VLOOKUP(H47,data!$B$3:$E$32,3,0))*($E47-14)),0)</f>
        <v>0</v>
      </c>
      <c r="J47" s="265" t="s">
        <v>96</v>
      </c>
      <c r="K47" s="231">
        <f>IF($F47=1,VLOOKUP(J47,data!$B$35:$D$39,2,0),0)</f>
        <v>0</v>
      </c>
      <c r="L47" s="232">
        <f>IF(AND(I47&lt;&gt;0,K47&lt;&gt;0)=FALSE,0,data!$C$43)</f>
        <v>0</v>
      </c>
      <c r="M47" s="269">
        <f t="shared" si="1"/>
        <v>0</v>
      </c>
      <c r="N47" s="225">
        <f t="shared" si="73"/>
        <v>0</v>
      </c>
      <c r="O47" s="225">
        <f t="shared" si="2"/>
        <v>0</v>
      </c>
      <c r="P47" s="225">
        <f t="shared" si="3"/>
        <v>0</v>
      </c>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96</v>
      </c>
      <c r="AI47" s="231">
        <f>IF(AF47=1,IF(AE47&lt;15,VLOOKUP(AH47,data!$B$3:$E$32,2,0)*AE47,(VLOOKUP(AH47,data!$B$3:$E$32,2,0)*14)+(VLOOKUP(AH47,data!$B$3:$E$32,3,0))*(AE47-14)),0)</f>
        <v>0</v>
      </c>
      <c r="AJ47" s="265" t="s">
        <v>96</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96</v>
      </c>
      <c r="AW47" s="231">
        <f>IF(AT47=1,IF(AS47&lt;15,VLOOKUP(AV47,data!$B$3:$E$32,2,0)*AS47,(VLOOKUP(AV47,data!$B$3:$E$32,2,0)*14)+(VLOOKUP(AV47,data!$B$3:$E$32,3,0))*(AS47-14)),0)</f>
        <v>0</v>
      </c>
      <c r="AX47" s="265" t="s">
        <v>96</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96</v>
      </c>
      <c r="BK47" s="231">
        <f>IF(BH47=1,IF(BG47&lt;15,VLOOKUP(BJ47,data!$B$3:$E$32,2,0)*BG47,(VLOOKUP(BJ47,data!$B$3:$E$32,2,0)*14)+(VLOOKUP(BJ47,data!$B$3:$E$32,3,0))*(BG47-14)),0)</f>
        <v>0</v>
      </c>
      <c r="BL47" s="265" t="s">
        <v>96</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96</v>
      </c>
      <c r="BY47" s="231">
        <f>IF(BV47=1,IF(BU47&lt;15,VLOOKUP(BX47,data!$B$3:$E$32,2,0)*BU47,(VLOOKUP(BX47,data!$B$3:$E$32,2,0)*14)+(VLOOKUP(BX47,data!$B$3:$E$32,3,0))*(BU47-14)),0)</f>
        <v>0</v>
      </c>
      <c r="BZ47" s="265" t="s">
        <v>96</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96</v>
      </c>
      <c r="CM47" s="231">
        <f>IF(CJ47=1,IF(CI47&lt;15,VLOOKUP(CL47,data!$B$3:$E$32,2,0)*CI47,(VLOOKUP(CL47,data!$B$3:$E$32,2,0)*14)+(VLOOKUP(CL47,data!$B$3:$E$32,3,0))*(CI47-14)),0)</f>
        <v>0</v>
      </c>
      <c r="CN47" s="265" t="s">
        <v>96</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96</v>
      </c>
      <c r="DA47" s="231">
        <f>IF(CX47=1,IF(CW47&lt;15,VLOOKUP(CZ47,data!$B$3:$E$32,2,0)*CW47,(VLOOKUP(CZ47,data!$B$3:$E$32,2,0)*14)+(VLOOKUP(CZ47,data!$B$3:$E$32,3,0))*(CW47-14)),0)</f>
        <v>0</v>
      </c>
      <c r="DB47" s="265" t="s">
        <v>96</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96</v>
      </c>
      <c r="DO47" s="231">
        <f>IF(DL47=1,IF(DK47&lt;15,VLOOKUP(DN47,data!$B$3:$E$32,2,0)*DK47,(VLOOKUP(DN47,data!$B$3:$E$32,2,0)*14)+(VLOOKUP(DN47,data!$B$3:$E$32,3,0))*(DK47-14)),0)</f>
        <v>0</v>
      </c>
      <c r="DP47" s="265" t="s">
        <v>96</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96</v>
      </c>
      <c r="EC47" s="231">
        <f>IF(DZ47=1,IF(DY47&lt;15,VLOOKUP(EB47,data!$B$3:$E$32,2,0)*DY47,(VLOOKUP(EB47,data!$B$3:$E$32,2,0)*14)+(VLOOKUP(EB47,data!$B$3:$E$32,3,0))*(DY47-14)),0)</f>
        <v>0</v>
      </c>
      <c r="ED47" s="265" t="s">
        <v>96</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96</v>
      </c>
      <c r="EQ47" s="231">
        <f>IF(EN47=1,IF(EM47&lt;15,VLOOKUP(EP47,data!$B$3:$E$32,2,0)*EM47,(VLOOKUP(EP47,data!$B$3:$E$32,2,0)*14)+(VLOOKUP(EP47,data!$B$3:$E$32,3,0))*(EM47-14)),0)</f>
        <v>0</v>
      </c>
      <c r="ER47" s="265" t="s">
        <v>96</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96</v>
      </c>
      <c r="FE47" s="231">
        <f>IF(FB47=1,IF(FA47&lt;15,VLOOKUP(FD47,data!$B$3:$E$32,2,0)*FA47,(VLOOKUP(FD47,data!$B$3:$E$32,2,0)*14)+(VLOOKUP(FD47,data!$B$3:$E$32,3,0))*(FA47-14)),0)</f>
        <v>0</v>
      </c>
      <c r="FF47" s="265" t="s">
        <v>96</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25">
      <c r="A48" s="221"/>
      <c r="B48" s="222" t="s">
        <v>139</v>
      </c>
      <c r="C48" s="338"/>
      <c r="D48" s="223" t="s">
        <v>669</v>
      </c>
      <c r="E48" s="229"/>
      <c r="F48" s="225">
        <f t="shared" si="0"/>
        <v>0</v>
      </c>
      <c r="G48" s="230">
        <f>IF(F48=1,data!$C$41*E48,0)</f>
        <v>0</v>
      </c>
      <c r="H48" s="265" t="s">
        <v>96</v>
      </c>
      <c r="I48" s="231">
        <f>IF($F48=1,IF($E48&lt;15,VLOOKUP(H48,data!$B$3:$E$32,2,0)*$E48,(VLOOKUP(H48,data!$B$3:$E$32,2,0)*14)+(VLOOKUP(H48,data!$B$3:$E$32,3,0))*($E48-14)),0)</f>
        <v>0</v>
      </c>
      <c r="J48" s="265" t="s">
        <v>96</v>
      </c>
      <c r="K48" s="231">
        <f>IF($F48=1,VLOOKUP(J48,data!$B$35:$D$39,2,0),0)</f>
        <v>0</v>
      </c>
      <c r="L48" s="232">
        <f>IF(AND(I48&lt;&gt;0,K48&lt;&gt;0)=FALSE,0,data!$C$43)</f>
        <v>0</v>
      </c>
      <c r="M48" s="269">
        <f t="shared" si="1"/>
        <v>0</v>
      </c>
      <c r="N48" s="225">
        <f t="shared" si="73"/>
        <v>0</v>
      </c>
      <c r="O48" s="225">
        <f t="shared" si="2"/>
        <v>0</v>
      </c>
      <c r="P48" s="225">
        <f t="shared" si="3"/>
        <v>0</v>
      </c>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96</v>
      </c>
      <c r="AI48" s="231">
        <f>IF(AF48=1,IF(AE48&lt;15,VLOOKUP(AH48,data!$B$3:$E$32,2,0)*AE48,(VLOOKUP(AH48,data!$B$3:$E$32,2,0)*14)+(VLOOKUP(AH48,data!$B$3:$E$32,3,0))*(AE48-14)),0)</f>
        <v>0</v>
      </c>
      <c r="AJ48" s="265" t="s">
        <v>96</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96</v>
      </c>
      <c r="AW48" s="231">
        <f>IF(AT48=1,IF(AS48&lt;15,VLOOKUP(AV48,data!$B$3:$E$32,2,0)*AS48,(VLOOKUP(AV48,data!$B$3:$E$32,2,0)*14)+(VLOOKUP(AV48,data!$B$3:$E$32,3,0))*(AS48-14)),0)</f>
        <v>0</v>
      </c>
      <c r="AX48" s="265" t="s">
        <v>96</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96</v>
      </c>
      <c r="BK48" s="231">
        <f>IF(BH48=1,IF(BG48&lt;15,VLOOKUP(BJ48,data!$B$3:$E$32,2,0)*BG48,(VLOOKUP(BJ48,data!$B$3:$E$32,2,0)*14)+(VLOOKUP(BJ48,data!$B$3:$E$32,3,0))*(BG48-14)),0)</f>
        <v>0</v>
      </c>
      <c r="BL48" s="265" t="s">
        <v>96</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96</v>
      </c>
      <c r="BY48" s="231">
        <f>IF(BV48=1,IF(BU48&lt;15,VLOOKUP(BX48,data!$B$3:$E$32,2,0)*BU48,(VLOOKUP(BX48,data!$B$3:$E$32,2,0)*14)+(VLOOKUP(BX48,data!$B$3:$E$32,3,0))*(BU48-14)),0)</f>
        <v>0</v>
      </c>
      <c r="BZ48" s="265" t="s">
        <v>96</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96</v>
      </c>
      <c r="CM48" s="231">
        <f>IF(CJ48=1,IF(CI48&lt;15,VLOOKUP(CL48,data!$B$3:$E$32,2,0)*CI48,(VLOOKUP(CL48,data!$B$3:$E$32,2,0)*14)+(VLOOKUP(CL48,data!$B$3:$E$32,3,0))*(CI48-14)),0)</f>
        <v>0</v>
      </c>
      <c r="CN48" s="265" t="s">
        <v>96</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96</v>
      </c>
      <c r="DA48" s="231">
        <f>IF(CX48=1,IF(CW48&lt;15,VLOOKUP(CZ48,data!$B$3:$E$32,2,0)*CW48,(VLOOKUP(CZ48,data!$B$3:$E$32,2,0)*14)+(VLOOKUP(CZ48,data!$B$3:$E$32,3,0))*(CW48-14)),0)</f>
        <v>0</v>
      </c>
      <c r="DB48" s="265" t="s">
        <v>96</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96</v>
      </c>
      <c r="DO48" s="231">
        <f>IF(DL48=1,IF(DK48&lt;15,VLOOKUP(DN48,data!$B$3:$E$32,2,0)*DK48,(VLOOKUP(DN48,data!$B$3:$E$32,2,0)*14)+(VLOOKUP(DN48,data!$B$3:$E$32,3,0))*(DK48-14)),0)</f>
        <v>0</v>
      </c>
      <c r="DP48" s="265" t="s">
        <v>96</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96</v>
      </c>
      <c r="EC48" s="231">
        <f>IF(DZ48=1,IF(DY48&lt;15,VLOOKUP(EB48,data!$B$3:$E$32,2,0)*DY48,(VLOOKUP(EB48,data!$B$3:$E$32,2,0)*14)+(VLOOKUP(EB48,data!$B$3:$E$32,3,0))*(DY48-14)),0)</f>
        <v>0</v>
      </c>
      <c r="ED48" s="265" t="s">
        <v>96</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96</v>
      </c>
      <c r="EQ48" s="231">
        <f>IF(EN48=1,IF(EM48&lt;15,VLOOKUP(EP48,data!$B$3:$E$32,2,0)*EM48,(VLOOKUP(EP48,data!$B$3:$E$32,2,0)*14)+(VLOOKUP(EP48,data!$B$3:$E$32,3,0))*(EM48-14)),0)</f>
        <v>0</v>
      </c>
      <c r="ER48" s="265" t="s">
        <v>96</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96</v>
      </c>
      <c r="FE48" s="231">
        <f>IF(FB48=1,IF(FA48&lt;15,VLOOKUP(FD48,data!$B$3:$E$32,2,0)*FA48,(VLOOKUP(FD48,data!$B$3:$E$32,2,0)*14)+(VLOOKUP(FD48,data!$B$3:$E$32,3,0))*(FA48-14)),0)</f>
        <v>0</v>
      </c>
      <c r="FF48" s="265" t="s">
        <v>96</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25">
      <c r="A49" s="233"/>
      <c r="B49" s="222" t="s">
        <v>140</v>
      </c>
      <c r="C49" s="338"/>
      <c r="D49" s="223" t="s">
        <v>669</v>
      </c>
      <c r="E49" s="229"/>
      <c r="F49" s="225">
        <f t="shared" si="0"/>
        <v>0</v>
      </c>
      <c r="G49" s="230">
        <f>IF(F49=1,data!$C$41*E49,0)</f>
        <v>0</v>
      </c>
      <c r="H49" s="265" t="s">
        <v>96</v>
      </c>
      <c r="I49" s="231">
        <f>IF($F49=1,IF($E49&lt;15,VLOOKUP(H49,data!$B$3:$E$32,2,0)*$E49,(VLOOKUP(H49,data!$B$3:$E$32,2,0)*14)+(VLOOKUP(H49,data!$B$3:$E$32,3,0))*($E49-14)),0)</f>
        <v>0</v>
      </c>
      <c r="J49" s="265" t="s">
        <v>96</v>
      </c>
      <c r="K49" s="231">
        <f>IF($F49=1,VLOOKUP(J49,data!$B$35:$D$39,2,0),0)</f>
        <v>0</v>
      </c>
      <c r="L49" s="232">
        <f>IF(AND(I49&lt;&gt;0,K49&lt;&gt;0)=FALSE,0,data!$C$43)</f>
        <v>0</v>
      </c>
      <c r="M49" s="269">
        <f t="shared" si="1"/>
        <v>0</v>
      </c>
      <c r="N49" s="225">
        <f t="shared" si="73"/>
        <v>0</v>
      </c>
      <c r="O49" s="225">
        <f t="shared" si="2"/>
        <v>0</v>
      </c>
      <c r="P49" s="225">
        <f t="shared" si="3"/>
        <v>0</v>
      </c>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96</v>
      </c>
      <c r="AI49" s="231">
        <f>IF(AF49=1,IF(AE49&lt;15,VLOOKUP(AH49,data!$B$3:$E$32,2,0)*AE49,(VLOOKUP(AH49,data!$B$3:$E$32,2,0)*14)+(VLOOKUP(AH49,data!$B$3:$E$32,3,0))*(AE49-14)),0)</f>
        <v>0</v>
      </c>
      <c r="AJ49" s="265" t="s">
        <v>96</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96</v>
      </c>
      <c r="AW49" s="231">
        <f>IF(AT49=1,IF(AS49&lt;15,VLOOKUP(AV49,data!$B$3:$E$32,2,0)*AS49,(VLOOKUP(AV49,data!$B$3:$E$32,2,0)*14)+(VLOOKUP(AV49,data!$B$3:$E$32,3,0))*(AS49-14)),0)</f>
        <v>0</v>
      </c>
      <c r="AX49" s="265" t="s">
        <v>96</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96</v>
      </c>
      <c r="BK49" s="231">
        <f>IF(BH49=1,IF(BG49&lt;15,VLOOKUP(BJ49,data!$B$3:$E$32,2,0)*BG49,(VLOOKUP(BJ49,data!$B$3:$E$32,2,0)*14)+(VLOOKUP(BJ49,data!$B$3:$E$32,3,0))*(BG49-14)),0)</f>
        <v>0</v>
      </c>
      <c r="BL49" s="265" t="s">
        <v>96</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96</v>
      </c>
      <c r="BY49" s="231">
        <f>IF(BV49=1,IF(BU49&lt;15,VLOOKUP(BX49,data!$B$3:$E$32,2,0)*BU49,(VLOOKUP(BX49,data!$B$3:$E$32,2,0)*14)+(VLOOKUP(BX49,data!$B$3:$E$32,3,0))*(BU49-14)),0)</f>
        <v>0</v>
      </c>
      <c r="BZ49" s="265" t="s">
        <v>96</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96</v>
      </c>
      <c r="CM49" s="231">
        <f>IF(CJ49=1,IF(CI49&lt;15,VLOOKUP(CL49,data!$B$3:$E$32,2,0)*CI49,(VLOOKUP(CL49,data!$B$3:$E$32,2,0)*14)+(VLOOKUP(CL49,data!$B$3:$E$32,3,0))*(CI49-14)),0)</f>
        <v>0</v>
      </c>
      <c r="CN49" s="265" t="s">
        <v>96</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96</v>
      </c>
      <c r="DA49" s="231">
        <f>IF(CX49=1,IF(CW49&lt;15,VLOOKUP(CZ49,data!$B$3:$E$32,2,0)*CW49,(VLOOKUP(CZ49,data!$B$3:$E$32,2,0)*14)+(VLOOKUP(CZ49,data!$B$3:$E$32,3,0))*(CW49-14)),0)</f>
        <v>0</v>
      </c>
      <c r="DB49" s="265" t="s">
        <v>96</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96</v>
      </c>
      <c r="DO49" s="231">
        <f>IF(DL49=1,IF(DK49&lt;15,VLOOKUP(DN49,data!$B$3:$E$32,2,0)*DK49,(VLOOKUP(DN49,data!$B$3:$E$32,2,0)*14)+(VLOOKUP(DN49,data!$B$3:$E$32,3,0))*(DK49-14)),0)</f>
        <v>0</v>
      </c>
      <c r="DP49" s="265" t="s">
        <v>96</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96</v>
      </c>
      <c r="EC49" s="231">
        <f>IF(DZ49=1,IF(DY49&lt;15,VLOOKUP(EB49,data!$B$3:$E$32,2,0)*DY49,(VLOOKUP(EB49,data!$B$3:$E$32,2,0)*14)+(VLOOKUP(EB49,data!$B$3:$E$32,3,0))*(DY49-14)),0)</f>
        <v>0</v>
      </c>
      <c r="ED49" s="265" t="s">
        <v>96</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96</v>
      </c>
      <c r="EQ49" s="231">
        <f>IF(EN49=1,IF(EM49&lt;15,VLOOKUP(EP49,data!$B$3:$E$32,2,0)*EM49,(VLOOKUP(EP49,data!$B$3:$E$32,2,0)*14)+(VLOOKUP(EP49,data!$B$3:$E$32,3,0))*(EM49-14)),0)</f>
        <v>0</v>
      </c>
      <c r="ER49" s="265" t="s">
        <v>96</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96</v>
      </c>
      <c r="FE49" s="231">
        <f>IF(FB49=1,IF(FA49&lt;15,VLOOKUP(FD49,data!$B$3:$E$32,2,0)*FA49,(VLOOKUP(FD49,data!$B$3:$E$32,2,0)*14)+(VLOOKUP(FD49,data!$B$3:$E$32,3,0))*(FA49-14)),0)</f>
        <v>0</v>
      </c>
      <c r="FF49" s="265" t="s">
        <v>96</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25">
      <c r="A50" s="233"/>
      <c r="B50" s="222" t="s">
        <v>141</v>
      </c>
      <c r="C50" s="338"/>
      <c r="D50" s="223" t="s">
        <v>669</v>
      </c>
      <c r="E50" s="229"/>
      <c r="F50" s="225">
        <f t="shared" si="0"/>
        <v>0</v>
      </c>
      <c r="G50" s="230">
        <f>IF(F50=1,data!$C$41*E50,0)</f>
        <v>0</v>
      </c>
      <c r="H50" s="265" t="s">
        <v>96</v>
      </c>
      <c r="I50" s="231">
        <f>IF($F50=1,IF($E50&lt;15,VLOOKUP(H50,data!$B$3:$E$32,2,0)*$E50,(VLOOKUP(H50,data!$B$3:$E$32,2,0)*14)+(VLOOKUP(H50,data!$B$3:$E$32,3,0))*($E50-14)),0)</f>
        <v>0</v>
      </c>
      <c r="J50" s="265" t="s">
        <v>96</v>
      </c>
      <c r="K50" s="231">
        <f>IF($F50=1,VLOOKUP(J50,data!$B$35:$D$39,2,0),0)</f>
        <v>0</v>
      </c>
      <c r="L50" s="232">
        <f>IF(AND(I50&lt;&gt;0,K50&lt;&gt;0)=FALSE,0,data!$C$43)</f>
        <v>0</v>
      </c>
      <c r="M50" s="269">
        <f t="shared" si="1"/>
        <v>0</v>
      </c>
      <c r="N50" s="225">
        <f t="shared" si="73"/>
        <v>0</v>
      </c>
      <c r="O50" s="225">
        <f t="shared" si="2"/>
        <v>0</v>
      </c>
      <c r="P50" s="225">
        <f t="shared" si="3"/>
        <v>0</v>
      </c>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96</v>
      </c>
      <c r="AI50" s="231">
        <f>IF(AF50=1,IF(AE50&lt;15,VLOOKUP(AH50,data!$B$3:$E$32,2,0)*AE50,(VLOOKUP(AH50,data!$B$3:$E$32,2,0)*14)+(VLOOKUP(AH50,data!$B$3:$E$32,3,0))*(AE50-14)),0)</f>
        <v>0</v>
      </c>
      <c r="AJ50" s="265" t="s">
        <v>96</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96</v>
      </c>
      <c r="AW50" s="231">
        <f>IF(AT50=1,IF(AS50&lt;15,VLOOKUP(AV50,data!$B$3:$E$32,2,0)*AS50,(VLOOKUP(AV50,data!$B$3:$E$32,2,0)*14)+(VLOOKUP(AV50,data!$B$3:$E$32,3,0))*(AS50-14)),0)</f>
        <v>0</v>
      </c>
      <c r="AX50" s="265" t="s">
        <v>96</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96</v>
      </c>
      <c r="BK50" s="231">
        <f>IF(BH50=1,IF(BG50&lt;15,VLOOKUP(BJ50,data!$B$3:$E$32,2,0)*BG50,(VLOOKUP(BJ50,data!$B$3:$E$32,2,0)*14)+(VLOOKUP(BJ50,data!$B$3:$E$32,3,0))*(BG50-14)),0)</f>
        <v>0</v>
      </c>
      <c r="BL50" s="265" t="s">
        <v>96</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96</v>
      </c>
      <c r="BY50" s="231">
        <f>IF(BV50=1,IF(BU50&lt;15,VLOOKUP(BX50,data!$B$3:$E$32,2,0)*BU50,(VLOOKUP(BX50,data!$B$3:$E$32,2,0)*14)+(VLOOKUP(BX50,data!$B$3:$E$32,3,0))*(BU50-14)),0)</f>
        <v>0</v>
      </c>
      <c r="BZ50" s="265" t="s">
        <v>96</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96</v>
      </c>
      <c r="CM50" s="231">
        <f>IF(CJ50=1,IF(CI50&lt;15,VLOOKUP(CL50,data!$B$3:$E$32,2,0)*CI50,(VLOOKUP(CL50,data!$B$3:$E$32,2,0)*14)+(VLOOKUP(CL50,data!$B$3:$E$32,3,0))*(CI50-14)),0)</f>
        <v>0</v>
      </c>
      <c r="CN50" s="265" t="s">
        <v>96</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96</v>
      </c>
      <c r="DA50" s="231">
        <f>IF(CX50=1,IF(CW50&lt;15,VLOOKUP(CZ50,data!$B$3:$E$32,2,0)*CW50,(VLOOKUP(CZ50,data!$B$3:$E$32,2,0)*14)+(VLOOKUP(CZ50,data!$B$3:$E$32,3,0))*(CW50-14)),0)</f>
        <v>0</v>
      </c>
      <c r="DB50" s="265" t="s">
        <v>96</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96</v>
      </c>
      <c r="DO50" s="231">
        <f>IF(DL50=1,IF(DK50&lt;15,VLOOKUP(DN50,data!$B$3:$E$32,2,0)*DK50,(VLOOKUP(DN50,data!$B$3:$E$32,2,0)*14)+(VLOOKUP(DN50,data!$B$3:$E$32,3,0))*(DK50-14)),0)</f>
        <v>0</v>
      </c>
      <c r="DP50" s="265" t="s">
        <v>96</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96</v>
      </c>
      <c r="EC50" s="231">
        <f>IF(DZ50=1,IF(DY50&lt;15,VLOOKUP(EB50,data!$B$3:$E$32,2,0)*DY50,(VLOOKUP(EB50,data!$B$3:$E$32,2,0)*14)+(VLOOKUP(EB50,data!$B$3:$E$32,3,0))*(DY50-14)),0)</f>
        <v>0</v>
      </c>
      <c r="ED50" s="265" t="s">
        <v>96</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96</v>
      </c>
      <c r="EQ50" s="231">
        <f>IF(EN50=1,IF(EM50&lt;15,VLOOKUP(EP50,data!$B$3:$E$32,2,0)*EM50,(VLOOKUP(EP50,data!$B$3:$E$32,2,0)*14)+(VLOOKUP(EP50,data!$B$3:$E$32,3,0))*(EM50-14)),0)</f>
        <v>0</v>
      </c>
      <c r="ER50" s="265" t="s">
        <v>96</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96</v>
      </c>
      <c r="FE50" s="231">
        <f>IF(FB50=1,IF(FA50&lt;15,VLOOKUP(FD50,data!$B$3:$E$32,2,0)*FA50,(VLOOKUP(FD50,data!$B$3:$E$32,2,0)*14)+(VLOOKUP(FD50,data!$B$3:$E$32,3,0))*(FA50-14)),0)</f>
        <v>0</v>
      </c>
      <c r="FF50" s="265" t="s">
        <v>96</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25">
      <c r="A51" s="233"/>
      <c r="B51" s="222" t="s">
        <v>142</v>
      </c>
      <c r="C51" s="338"/>
      <c r="D51" s="223" t="s">
        <v>669</v>
      </c>
      <c r="E51" s="229"/>
      <c r="F51" s="225">
        <f t="shared" si="0"/>
        <v>0</v>
      </c>
      <c r="G51" s="230">
        <f>IF(F51=1,data!$C$41*E51,0)</f>
        <v>0</v>
      </c>
      <c r="H51" s="265" t="s">
        <v>96</v>
      </c>
      <c r="I51" s="231">
        <f>IF($F51=1,IF($E51&lt;15,VLOOKUP(H51,data!$B$3:$E$32,2,0)*$E51,(VLOOKUP(H51,data!$B$3:$E$32,2,0)*14)+(VLOOKUP(H51,data!$B$3:$E$32,3,0))*($E51-14)),0)</f>
        <v>0</v>
      </c>
      <c r="J51" s="265" t="s">
        <v>96</v>
      </c>
      <c r="K51" s="231">
        <f>IF($F51=1,VLOOKUP(J51,data!$B$35:$D$39,2,0),0)</f>
        <v>0</v>
      </c>
      <c r="L51" s="232">
        <f>IF(AND(I51&lt;&gt;0,K51&lt;&gt;0)=FALSE,0,data!$C$43)</f>
        <v>0</v>
      </c>
      <c r="M51" s="269">
        <f t="shared" si="1"/>
        <v>0</v>
      </c>
      <c r="N51" s="225">
        <f t="shared" si="73"/>
        <v>0</v>
      </c>
      <c r="O51" s="225">
        <f t="shared" si="2"/>
        <v>0</v>
      </c>
      <c r="P51" s="225">
        <f t="shared" si="3"/>
        <v>0</v>
      </c>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96</v>
      </c>
      <c r="AI51" s="231">
        <f>IF(AF51=1,IF(AE51&lt;15,VLOOKUP(AH51,data!$B$3:$E$32,2,0)*AE51,(VLOOKUP(AH51,data!$B$3:$E$32,2,0)*14)+(VLOOKUP(AH51,data!$B$3:$E$32,3,0))*(AE51-14)),0)</f>
        <v>0</v>
      </c>
      <c r="AJ51" s="265" t="s">
        <v>96</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96</v>
      </c>
      <c r="AW51" s="231">
        <f>IF(AT51=1,IF(AS51&lt;15,VLOOKUP(AV51,data!$B$3:$E$32,2,0)*AS51,(VLOOKUP(AV51,data!$B$3:$E$32,2,0)*14)+(VLOOKUP(AV51,data!$B$3:$E$32,3,0))*(AS51-14)),0)</f>
        <v>0</v>
      </c>
      <c r="AX51" s="265" t="s">
        <v>96</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96</v>
      </c>
      <c r="BK51" s="231">
        <f>IF(BH51=1,IF(BG51&lt;15,VLOOKUP(BJ51,data!$B$3:$E$32,2,0)*BG51,(VLOOKUP(BJ51,data!$B$3:$E$32,2,0)*14)+(VLOOKUP(BJ51,data!$B$3:$E$32,3,0))*(BG51-14)),0)</f>
        <v>0</v>
      </c>
      <c r="BL51" s="265" t="s">
        <v>96</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96</v>
      </c>
      <c r="BY51" s="231">
        <f>IF(BV51=1,IF(BU51&lt;15,VLOOKUP(BX51,data!$B$3:$E$32,2,0)*BU51,(VLOOKUP(BX51,data!$B$3:$E$32,2,0)*14)+(VLOOKUP(BX51,data!$B$3:$E$32,3,0))*(BU51-14)),0)</f>
        <v>0</v>
      </c>
      <c r="BZ51" s="265" t="s">
        <v>96</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96</v>
      </c>
      <c r="CM51" s="231">
        <f>IF(CJ51=1,IF(CI51&lt;15,VLOOKUP(CL51,data!$B$3:$E$32,2,0)*CI51,(VLOOKUP(CL51,data!$B$3:$E$32,2,0)*14)+(VLOOKUP(CL51,data!$B$3:$E$32,3,0))*(CI51-14)),0)</f>
        <v>0</v>
      </c>
      <c r="CN51" s="265" t="s">
        <v>96</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96</v>
      </c>
      <c r="DA51" s="231">
        <f>IF(CX51=1,IF(CW51&lt;15,VLOOKUP(CZ51,data!$B$3:$E$32,2,0)*CW51,(VLOOKUP(CZ51,data!$B$3:$E$32,2,0)*14)+(VLOOKUP(CZ51,data!$B$3:$E$32,3,0))*(CW51-14)),0)</f>
        <v>0</v>
      </c>
      <c r="DB51" s="265" t="s">
        <v>96</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96</v>
      </c>
      <c r="DO51" s="231">
        <f>IF(DL51=1,IF(DK51&lt;15,VLOOKUP(DN51,data!$B$3:$E$32,2,0)*DK51,(VLOOKUP(DN51,data!$B$3:$E$32,2,0)*14)+(VLOOKUP(DN51,data!$B$3:$E$32,3,0))*(DK51-14)),0)</f>
        <v>0</v>
      </c>
      <c r="DP51" s="265" t="s">
        <v>96</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96</v>
      </c>
      <c r="EC51" s="231">
        <f>IF(DZ51=1,IF(DY51&lt;15,VLOOKUP(EB51,data!$B$3:$E$32,2,0)*DY51,(VLOOKUP(EB51,data!$B$3:$E$32,2,0)*14)+(VLOOKUP(EB51,data!$B$3:$E$32,3,0))*(DY51-14)),0)</f>
        <v>0</v>
      </c>
      <c r="ED51" s="265" t="s">
        <v>96</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96</v>
      </c>
      <c r="EQ51" s="231">
        <f>IF(EN51=1,IF(EM51&lt;15,VLOOKUP(EP51,data!$B$3:$E$32,2,0)*EM51,(VLOOKUP(EP51,data!$B$3:$E$32,2,0)*14)+(VLOOKUP(EP51,data!$B$3:$E$32,3,0))*(EM51-14)),0)</f>
        <v>0</v>
      </c>
      <c r="ER51" s="265" t="s">
        <v>96</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96</v>
      </c>
      <c r="FE51" s="231">
        <f>IF(FB51=1,IF(FA51&lt;15,VLOOKUP(FD51,data!$B$3:$E$32,2,0)*FA51,(VLOOKUP(FD51,data!$B$3:$E$32,2,0)*14)+(VLOOKUP(FD51,data!$B$3:$E$32,3,0))*(FA51-14)),0)</f>
        <v>0</v>
      </c>
      <c r="FF51" s="265" t="s">
        <v>96</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25">
      <c r="A52" s="233"/>
      <c r="B52" s="222" t="s">
        <v>143</v>
      </c>
      <c r="C52" s="338"/>
      <c r="D52" s="223" t="s">
        <v>669</v>
      </c>
      <c r="E52" s="229"/>
      <c r="F52" s="225">
        <f t="shared" si="0"/>
        <v>0</v>
      </c>
      <c r="G52" s="230">
        <f>IF(F52=1,data!$C$41*E52,0)</f>
        <v>0</v>
      </c>
      <c r="H52" s="265" t="s">
        <v>96</v>
      </c>
      <c r="I52" s="231">
        <f>IF($F52=1,IF($E52&lt;15,VLOOKUP(H52,data!$B$3:$E$32,2,0)*$E52,(VLOOKUP(H52,data!$B$3:$E$32,2,0)*14)+(VLOOKUP(H52,data!$B$3:$E$32,3,0))*($E52-14)),0)</f>
        <v>0</v>
      </c>
      <c r="J52" s="265" t="s">
        <v>96</v>
      </c>
      <c r="K52" s="231">
        <f>IF($F52=1,VLOOKUP(J52,data!$B$35:$D$39,2,0),0)</f>
        <v>0</v>
      </c>
      <c r="L52" s="232">
        <f>IF(AND(I52&lt;&gt;0,K52&lt;&gt;0)=FALSE,0,data!$C$43)</f>
        <v>0</v>
      </c>
      <c r="M52" s="269">
        <f t="shared" si="1"/>
        <v>0</v>
      </c>
      <c r="N52" s="225">
        <f t="shared" si="73"/>
        <v>0</v>
      </c>
      <c r="O52" s="225">
        <f t="shared" si="2"/>
        <v>0</v>
      </c>
      <c r="P52" s="225">
        <f t="shared" si="3"/>
        <v>0</v>
      </c>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96</v>
      </c>
      <c r="AI52" s="231">
        <f>IF(AF52=1,IF(AE52&lt;15,VLOOKUP(AH52,data!$B$3:$E$32,2,0)*AE52,(VLOOKUP(AH52,data!$B$3:$E$32,2,0)*14)+(VLOOKUP(AH52,data!$B$3:$E$32,3,0))*(AE52-14)),0)</f>
        <v>0</v>
      </c>
      <c r="AJ52" s="265" t="s">
        <v>96</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96</v>
      </c>
      <c r="AW52" s="231">
        <f>IF(AT52=1,IF(AS52&lt;15,VLOOKUP(AV52,data!$B$3:$E$32,2,0)*AS52,(VLOOKUP(AV52,data!$B$3:$E$32,2,0)*14)+(VLOOKUP(AV52,data!$B$3:$E$32,3,0))*(AS52-14)),0)</f>
        <v>0</v>
      </c>
      <c r="AX52" s="265" t="s">
        <v>96</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96</v>
      </c>
      <c r="BK52" s="231">
        <f>IF(BH52=1,IF(BG52&lt;15,VLOOKUP(BJ52,data!$B$3:$E$32,2,0)*BG52,(VLOOKUP(BJ52,data!$B$3:$E$32,2,0)*14)+(VLOOKUP(BJ52,data!$B$3:$E$32,3,0))*(BG52-14)),0)</f>
        <v>0</v>
      </c>
      <c r="BL52" s="265" t="s">
        <v>96</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96</v>
      </c>
      <c r="BY52" s="231">
        <f>IF(BV52=1,IF(BU52&lt;15,VLOOKUP(BX52,data!$B$3:$E$32,2,0)*BU52,(VLOOKUP(BX52,data!$B$3:$E$32,2,0)*14)+(VLOOKUP(BX52,data!$B$3:$E$32,3,0))*(BU52-14)),0)</f>
        <v>0</v>
      </c>
      <c r="BZ52" s="265" t="s">
        <v>96</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96</v>
      </c>
      <c r="CM52" s="231">
        <f>IF(CJ52=1,IF(CI52&lt;15,VLOOKUP(CL52,data!$B$3:$E$32,2,0)*CI52,(VLOOKUP(CL52,data!$B$3:$E$32,2,0)*14)+(VLOOKUP(CL52,data!$B$3:$E$32,3,0))*(CI52-14)),0)</f>
        <v>0</v>
      </c>
      <c r="CN52" s="265" t="s">
        <v>96</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96</v>
      </c>
      <c r="DA52" s="231">
        <f>IF(CX52=1,IF(CW52&lt;15,VLOOKUP(CZ52,data!$B$3:$E$32,2,0)*CW52,(VLOOKUP(CZ52,data!$B$3:$E$32,2,0)*14)+(VLOOKUP(CZ52,data!$B$3:$E$32,3,0))*(CW52-14)),0)</f>
        <v>0</v>
      </c>
      <c r="DB52" s="265" t="s">
        <v>96</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96</v>
      </c>
      <c r="DO52" s="231">
        <f>IF(DL52=1,IF(DK52&lt;15,VLOOKUP(DN52,data!$B$3:$E$32,2,0)*DK52,(VLOOKUP(DN52,data!$B$3:$E$32,2,0)*14)+(VLOOKUP(DN52,data!$B$3:$E$32,3,0))*(DK52-14)),0)</f>
        <v>0</v>
      </c>
      <c r="DP52" s="265" t="s">
        <v>96</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96</v>
      </c>
      <c r="EC52" s="231">
        <f>IF(DZ52=1,IF(DY52&lt;15,VLOOKUP(EB52,data!$B$3:$E$32,2,0)*DY52,(VLOOKUP(EB52,data!$B$3:$E$32,2,0)*14)+(VLOOKUP(EB52,data!$B$3:$E$32,3,0))*(DY52-14)),0)</f>
        <v>0</v>
      </c>
      <c r="ED52" s="265" t="s">
        <v>96</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96</v>
      </c>
      <c r="EQ52" s="231">
        <f>IF(EN52=1,IF(EM52&lt;15,VLOOKUP(EP52,data!$B$3:$E$32,2,0)*EM52,(VLOOKUP(EP52,data!$B$3:$E$32,2,0)*14)+(VLOOKUP(EP52,data!$B$3:$E$32,3,0))*(EM52-14)),0)</f>
        <v>0</v>
      </c>
      <c r="ER52" s="265" t="s">
        <v>96</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96</v>
      </c>
      <c r="FE52" s="231">
        <f>IF(FB52=1,IF(FA52&lt;15,VLOOKUP(FD52,data!$B$3:$E$32,2,0)*FA52,(VLOOKUP(FD52,data!$B$3:$E$32,2,0)*14)+(VLOOKUP(FD52,data!$B$3:$E$32,3,0))*(FA52-14)),0)</f>
        <v>0</v>
      </c>
      <c r="FF52" s="265" t="s">
        <v>96</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25">
      <c r="A53" s="233"/>
      <c r="B53" s="222" t="s">
        <v>144</v>
      </c>
      <c r="C53" s="338"/>
      <c r="D53" s="223" t="s">
        <v>669</v>
      </c>
      <c r="E53" s="229"/>
      <c r="F53" s="225">
        <f t="shared" si="0"/>
        <v>0</v>
      </c>
      <c r="G53" s="230">
        <f>IF(F53=1,data!$C$41*E53,0)</f>
        <v>0</v>
      </c>
      <c r="H53" s="265" t="s">
        <v>96</v>
      </c>
      <c r="I53" s="231">
        <f>IF($F53=1,IF($E53&lt;15,VLOOKUP(H53,data!$B$3:$E$32,2,0)*$E53,(VLOOKUP(H53,data!$B$3:$E$32,2,0)*14)+(VLOOKUP(H53,data!$B$3:$E$32,3,0))*($E53-14)),0)</f>
        <v>0</v>
      </c>
      <c r="J53" s="265" t="s">
        <v>96</v>
      </c>
      <c r="K53" s="231">
        <f>IF($F53=1,VLOOKUP(J53,data!$B$35:$D$39,2,0),0)</f>
        <v>0</v>
      </c>
      <c r="L53" s="232">
        <f>IF(AND(I53&lt;&gt;0,K53&lt;&gt;0)=FALSE,0,data!$C$43)</f>
        <v>0</v>
      </c>
      <c r="M53" s="269">
        <f t="shared" si="1"/>
        <v>0</v>
      </c>
      <c r="N53" s="225">
        <f t="shared" si="73"/>
        <v>0</v>
      </c>
      <c r="O53" s="225">
        <f t="shared" si="2"/>
        <v>0</v>
      </c>
      <c r="P53" s="225">
        <f t="shared" si="3"/>
        <v>0</v>
      </c>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96</v>
      </c>
      <c r="AI53" s="231">
        <f>IF(AF53=1,IF(AE53&lt;15,VLOOKUP(AH53,data!$B$3:$E$32,2,0)*AE53,(VLOOKUP(AH53,data!$B$3:$E$32,2,0)*14)+(VLOOKUP(AH53,data!$B$3:$E$32,3,0))*(AE53-14)),0)</f>
        <v>0</v>
      </c>
      <c r="AJ53" s="265" t="s">
        <v>96</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96</v>
      </c>
      <c r="AW53" s="231">
        <f>IF(AT53=1,IF(AS53&lt;15,VLOOKUP(AV53,data!$B$3:$E$32,2,0)*AS53,(VLOOKUP(AV53,data!$B$3:$E$32,2,0)*14)+(VLOOKUP(AV53,data!$B$3:$E$32,3,0))*(AS53-14)),0)</f>
        <v>0</v>
      </c>
      <c r="AX53" s="265" t="s">
        <v>96</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96</v>
      </c>
      <c r="BK53" s="231">
        <f>IF(BH53=1,IF(BG53&lt;15,VLOOKUP(BJ53,data!$B$3:$E$32,2,0)*BG53,(VLOOKUP(BJ53,data!$B$3:$E$32,2,0)*14)+(VLOOKUP(BJ53,data!$B$3:$E$32,3,0))*(BG53-14)),0)</f>
        <v>0</v>
      </c>
      <c r="BL53" s="265" t="s">
        <v>96</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96</v>
      </c>
      <c r="BY53" s="231">
        <f>IF(BV53=1,IF(BU53&lt;15,VLOOKUP(BX53,data!$B$3:$E$32,2,0)*BU53,(VLOOKUP(BX53,data!$B$3:$E$32,2,0)*14)+(VLOOKUP(BX53,data!$B$3:$E$32,3,0))*(BU53-14)),0)</f>
        <v>0</v>
      </c>
      <c r="BZ53" s="265" t="s">
        <v>96</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96</v>
      </c>
      <c r="CM53" s="231">
        <f>IF(CJ53=1,IF(CI53&lt;15,VLOOKUP(CL53,data!$B$3:$E$32,2,0)*CI53,(VLOOKUP(CL53,data!$B$3:$E$32,2,0)*14)+(VLOOKUP(CL53,data!$B$3:$E$32,3,0))*(CI53-14)),0)</f>
        <v>0</v>
      </c>
      <c r="CN53" s="265" t="s">
        <v>96</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96</v>
      </c>
      <c r="DA53" s="231">
        <f>IF(CX53=1,IF(CW53&lt;15,VLOOKUP(CZ53,data!$B$3:$E$32,2,0)*CW53,(VLOOKUP(CZ53,data!$B$3:$E$32,2,0)*14)+(VLOOKUP(CZ53,data!$B$3:$E$32,3,0))*(CW53-14)),0)</f>
        <v>0</v>
      </c>
      <c r="DB53" s="265" t="s">
        <v>96</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96</v>
      </c>
      <c r="DO53" s="231">
        <f>IF(DL53=1,IF(DK53&lt;15,VLOOKUP(DN53,data!$B$3:$E$32,2,0)*DK53,(VLOOKUP(DN53,data!$B$3:$E$32,2,0)*14)+(VLOOKUP(DN53,data!$B$3:$E$32,3,0))*(DK53-14)),0)</f>
        <v>0</v>
      </c>
      <c r="DP53" s="265" t="s">
        <v>96</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96</v>
      </c>
      <c r="EC53" s="231">
        <f>IF(DZ53=1,IF(DY53&lt;15,VLOOKUP(EB53,data!$B$3:$E$32,2,0)*DY53,(VLOOKUP(EB53,data!$B$3:$E$32,2,0)*14)+(VLOOKUP(EB53,data!$B$3:$E$32,3,0))*(DY53-14)),0)</f>
        <v>0</v>
      </c>
      <c r="ED53" s="265" t="s">
        <v>96</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96</v>
      </c>
      <c r="EQ53" s="231">
        <f>IF(EN53=1,IF(EM53&lt;15,VLOOKUP(EP53,data!$B$3:$E$32,2,0)*EM53,(VLOOKUP(EP53,data!$B$3:$E$32,2,0)*14)+(VLOOKUP(EP53,data!$B$3:$E$32,3,0))*(EM53-14)),0)</f>
        <v>0</v>
      </c>
      <c r="ER53" s="265" t="s">
        <v>96</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96</v>
      </c>
      <c r="FE53" s="231">
        <f>IF(FB53=1,IF(FA53&lt;15,VLOOKUP(FD53,data!$B$3:$E$32,2,0)*FA53,(VLOOKUP(FD53,data!$B$3:$E$32,2,0)*14)+(VLOOKUP(FD53,data!$B$3:$E$32,3,0))*(FA53-14)),0)</f>
        <v>0</v>
      </c>
      <c r="FF53" s="265" t="s">
        <v>96</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25">
      <c r="A54" s="233"/>
      <c r="B54" s="222" t="s">
        <v>145</v>
      </c>
      <c r="C54" s="338"/>
      <c r="D54" s="223" t="s">
        <v>669</v>
      </c>
      <c r="E54" s="229"/>
      <c r="F54" s="225">
        <f t="shared" si="0"/>
        <v>0</v>
      </c>
      <c r="G54" s="230">
        <f>IF(F54=1,data!$C$41*E54,0)</f>
        <v>0</v>
      </c>
      <c r="H54" s="265" t="s">
        <v>96</v>
      </c>
      <c r="I54" s="231">
        <f>IF($F54=1,IF($E54&lt;15,VLOOKUP(H54,data!$B$3:$E$32,2,0)*$E54,(VLOOKUP(H54,data!$B$3:$E$32,2,0)*14)+(VLOOKUP(H54,data!$B$3:$E$32,3,0))*($E54-14)),0)</f>
        <v>0</v>
      </c>
      <c r="J54" s="265" t="s">
        <v>96</v>
      </c>
      <c r="K54" s="231">
        <f>IF($F54=1,VLOOKUP(J54,data!$B$35:$D$39,2,0),0)</f>
        <v>0</v>
      </c>
      <c r="L54" s="232">
        <f>IF(AND(I54&lt;&gt;0,K54&lt;&gt;0)=FALSE,0,data!$C$43)</f>
        <v>0</v>
      </c>
      <c r="M54" s="269">
        <f t="shared" si="1"/>
        <v>0</v>
      </c>
      <c r="N54" s="225">
        <f t="shared" si="73"/>
        <v>0</v>
      </c>
      <c r="O54" s="225">
        <f t="shared" si="2"/>
        <v>0</v>
      </c>
      <c r="P54" s="225">
        <f t="shared" si="3"/>
        <v>0</v>
      </c>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96</v>
      </c>
      <c r="AI54" s="231">
        <f>IF(AF54=1,IF(AE54&lt;15,VLOOKUP(AH54,data!$B$3:$E$32,2,0)*AE54,(VLOOKUP(AH54,data!$B$3:$E$32,2,0)*14)+(VLOOKUP(AH54,data!$B$3:$E$32,3,0))*(AE54-14)),0)</f>
        <v>0</v>
      </c>
      <c r="AJ54" s="265" t="s">
        <v>96</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96</v>
      </c>
      <c r="AW54" s="231">
        <f>IF(AT54=1,IF(AS54&lt;15,VLOOKUP(AV54,data!$B$3:$E$32,2,0)*AS54,(VLOOKUP(AV54,data!$B$3:$E$32,2,0)*14)+(VLOOKUP(AV54,data!$B$3:$E$32,3,0))*(AS54-14)),0)</f>
        <v>0</v>
      </c>
      <c r="AX54" s="265" t="s">
        <v>96</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96</v>
      </c>
      <c r="BK54" s="231">
        <f>IF(BH54=1,IF(BG54&lt;15,VLOOKUP(BJ54,data!$B$3:$E$32,2,0)*BG54,(VLOOKUP(BJ54,data!$B$3:$E$32,2,0)*14)+(VLOOKUP(BJ54,data!$B$3:$E$32,3,0))*(BG54-14)),0)</f>
        <v>0</v>
      </c>
      <c r="BL54" s="265" t="s">
        <v>96</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96</v>
      </c>
      <c r="BY54" s="231">
        <f>IF(BV54=1,IF(BU54&lt;15,VLOOKUP(BX54,data!$B$3:$E$32,2,0)*BU54,(VLOOKUP(BX54,data!$B$3:$E$32,2,0)*14)+(VLOOKUP(BX54,data!$B$3:$E$32,3,0))*(BU54-14)),0)</f>
        <v>0</v>
      </c>
      <c r="BZ54" s="265" t="s">
        <v>96</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96</v>
      </c>
      <c r="CM54" s="231">
        <f>IF(CJ54=1,IF(CI54&lt;15,VLOOKUP(CL54,data!$B$3:$E$32,2,0)*CI54,(VLOOKUP(CL54,data!$B$3:$E$32,2,0)*14)+(VLOOKUP(CL54,data!$B$3:$E$32,3,0))*(CI54-14)),0)</f>
        <v>0</v>
      </c>
      <c r="CN54" s="265" t="s">
        <v>96</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96</v>
      </c>
      <c r="DA54" s="231">
        <f>IF(CX54=1,IF(CW54&lt;15,VLOOKUP(CZ54,data!$B$3:$E$32,2,0)*CW54,(VLOOKUP(CZ54,data!$B$3:$E$32,2,0)*14)+(VLOOKUP(CZ54,data!$B$3:$E$32,3,0))*(CW54-14)),0)</f>
        <v>0</v>
      </c>
      <c r="DB54" s="265" t="s">
        <v>96</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96</v>
      </c>
      <c r="DO54" s="231">
        <f>IF(DL54=1,IF(DK54&lt;15,VLOOKUP(DN54,data!$B$3:$E$32,2,0)*DK54,(VLOOKUP(DN54,data!$B$3:$E$32,2,0)*14)+(VLOOKUP(DN54,data!$B$3:$E$32,3,0))*(DK54-14)),0)</f>
        <v>0</v>
      </c>
      <c r="DP54" s="265" t="s">
        <v>96</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96</v>
      </c>
      <c r="EC54" s="231">
        <f>IF(DZ54=1,IF(DY54&lt;15,VLOOKUP(EB54,data!$B$3:$E$32,2,0)*DY54,(VLOOKUP(EB54,data!$B$3:$E$32,2,0)*14)+(VLOOKUP(EB54,data!$B$3:$E$32,3,0))*(DY54-14)),0)</f>
        <v>0</v>
      </c>
      <c r="ED54" s="265" t="s">
        <v>96</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96</v>
      </c>
      <c r="EQ54" s="231">
        <f>IF(EN54=1,IF(EM54&lt;15,VLOOKUP(EP54,data!$B$3:$E$32,2,0)*EM54,(VLOOKUP(EP54,data!$B$3:$E$32,2,0)*14)+(VLOOKUP(EP54,data!$B$3:$E$32,3,0))*(EM54-14)),0)</f>
        <v>0</v>
      </c>
      <c r="ER54" s="265" t="s">
        <v>96</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96</v>
      </c>
      <c r="FE54" s="231">
        <f>IF(FB54=1,IF(FA54&lt;15,VLOOKUP(FD54,data!$B$3:$E$32,2,0)*FA54,(VLOOKUP(FD54,data!$B$3:$E$32,2,0)*14)+(VLOOKUP(FD54,data!$B$3:$E$32,3,0))*(FA54-14)),0)</f>
        <v>0</v>
      </c>
      <c r="FF54" s="265" t="s">
        <v>96</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25">
      <c r="A55" s="221"/>
      <c r="B55" s="222" t="s">
        <v>146</v>
      </c>
      <c r="C55" s="338"/>
      <c r="D55" s="223" t="s">
        <v>669</v>
      </c>
      <c r="E55" s="229"/>
      <c r="F55" s="225">
        <f t="shared" si="0"/>
        <v>0</v>
      </c>
      <c r="G55" s="230">
        <f>IF(F55=1,data!$C$41*E55,0)</f>
        <v>0</v>
      </c>
      <c r="H55" s="265" t="s">
        <v>96</v>
      </c>
      <c r="I55" s="231">
        <f>IF($F55=1,IF($E55&lt;15,VLOOKUP(H55,data!$B$3:$E$32,2,0)*$E55,(VLOOKUP(H55,data!$B$3:$E$32,2,0)*14)+(VLOOKUP(H55,data!$B$3:$E$32,3,0))*($E55-14)),0)</f>
        <v>0</v>
      </c>
      <c r="J55" s="265" t="s">
        <v>96</v>
      </c>
      <c r="K55" s="231">
        <f>IF($F55=1,VLOOKUP(J55,data!$B$35:$D$39,2,0),0)</f>
        <v>0</v>
      </c>
      <c r="L55" s="232">
        <f>IF(AND(I55&lt;&gt;0,K55&lt;&gt;0)=FALSE,0,data!$C$43)</f>
        <v>0</v>
      </c>
      <c r="M55" s="269">
        <f t="shared" si="1"/>
        <v>0</v>
      </c>
      <c r="N55" s="225">
        <f t="shared" si="73"/>
        <v>0</v>
      </c>
      <c r="O55" s="225">
        <f t="shared" si="2"/>
        <v>0</v>
      </c>
      <c r="P55" s="225">
        <f t="shared" si="3"/>
        <v>0</v>
      </c>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96</v>
      </c>
      <c r="AI55" s="231">
        <f>IF(AF55=1,IF(AE55&lt;15,VLOOKUP(AH55,data!$B$3:$E$32,2,0)*AE55,(VLOOKUP(AH55,data!$B$3:$E$32,2,0)*14)+(VLOOKUP(AH55,data!$B$3:$E$32,3,0))*(AE55-14)),0)</f>
        <v>0</v>
      </c>
      <c r="AJ55" s="265" t="s">
        <v>96</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96</v>
      </c>
      <c r="AW55" s="231">
        <f>IF(AT55=1,IF(AS55&lt;15,VLOOKUP(AV55,data!$B$3:$E$32,2,0)*AS55,(VLOOKUP(AV55,data!$B$3:$E$32,2,0)*14)+(VLOOKUP(AV55,data!$B$3:$E$32,3,0))*(AS55-14)),0)</f>
        <v>0</v>
      </c>
      <c r="AX55" s="265" t="s">
        <v>96</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96</v>
      </c>
      <c r="BK55" s="231">
        <f>IF(BH55=1,IF(BG55&lt;15,VLOOKUP(BJ55,data!$B$3:$E$32,2,0)*BG55,(VLOOKUP(BJ55,data!$B$3:$E$32,2,0)*14)+(VLOOKUP(BJ55,data!$B$3:$E$32,3,0))*(BG55-14)),0)</f>
        <v>0</v>
      </c>
      <c r="BL55" s="265" t="s">
        <v>96</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96</v>
      </c>
      <c r="BY55" s="231">
        <f>IF(BV55=1,IF(BU55&lt;15,VLOOKUP(BX55,data!$B$3:$E$32,2,0)*BU55,(VLOOKUP(BX55,data!$B$3:$E$32,2,0)*14)+(VLOOKUP(BX55,data!$B$3:$E$32,3,0))*(BU55-14)),0)</f>
        <v>0</v>
      </c>
      <c r="BZ55" s="265" t="s">
        <v>96</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96</v>
      </c>
      <c r="CM55" s="231">
        <f>IF(CJ55=1,IF(CI55&lt;15,VLOOKUP(CL55,data!$B$3:$E$32,2,0)*CI55,(VLOOKUP(CL55,data!$B$3:$E$32,2,0)*14)+(VLOOKUP(CL55,data!$B$3:$E$32,3,0))*(CI55-14)),0)</f>
        <v>0</v>
      </c>
      <c r="CN55" s="265" t="s">
        <v>96</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96</v>
      </c>
      <c r="DA55" s="231">
        <f>IF(CX55=1,IF(CW55&lt;15,VLOOKUP(CZ55,data!$B$3:$E$32,2,0)*CW55,(VLOOKUP(CZ55,data!$B$3:$E$32,2,0)*14)+(VLOOKUP(CZ55,data!$B$3:$E$32,3,0))*(CW55-14)),0)</f>
        <v>0</v>
      </c>
      <c r="DB55" s="265" t="s">
        <v>96</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96</v>
      </c>
      <c r="DO55" s="231">
        <f>IF(DL55=1,IF(DK55&lt;15,VLOOKUP(DN55,data!$B$3:$E$32,2,0)*DK55,(VLOOKUP(DN55,data!$B$3:$E$32,2,0)*14)+(VLOOKUP(DN55,data!$B$3:$E$32,3,0))*(DK55-14)),0)</f>
        <v>0</v>
      </c>
      <c r="DP55" s="265" t="s">
        <v>96</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96</v>
      </c>
      <c r="EC55" s="231">
        <f>IF(DZ55=1,IF(DY55&lt;15,VLOOKUP(EB55,data!$B$3:$E$32,2,0)*DY55,(VLOOKUP(EB55,data!$B$3:$E$32,2,0)*14)+(VLOOKUP(EB55,data!$B$3:$E$32,3,0))*(DY55-14)),0)</f>
        <v>0</v>
      </c>
      <c r="ED55" s="265" t="s">
        <v>96</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96</v>
      </c>
      <c r="EQ55" s="231">
        <f>IF(EN55=1,IF(EM55&lt;15,VLOOKUP(EP55,data!$B$3:$E$32,2,0)*EM55,(VLOOKUP(EP55,data!$B$3:$E$32,2,0)*14)+(VLOOKUP(EP55,data!$B$3:$E$32,3,0))*(EM55-14)),0)</f>
        <v>0</v>
      </c>
      <c r="ER55" s="265" t="s">
        <v>96</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96</v>
      </c>
      <c r="FE55" s="231">
        <f>IF(FB55=1,IF(FA55&lt;15,VLOOKUP(FD55,data!$B$3:$E$32,2,0)*FA55,(VLOOKUP(FD55,data!$B$3:$E$32,2,0)*14)+(VLOOKUP(FD55,data!$B$3:$E$32,3,0))*(FA55-14)),0)</f>
        <v>0</v>
      </c>
      <c r="FF55" s="265" t="s">
        <v>96</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5.15" customHeight="1" thickBot="1" x14ac:dyDescent="0.3">
      <c r="A56" s="221"/>
      <c r="B56" s="222" t="s">
        <v>147</v>
      </c>
      <c r="C56" s="338"/>
      <c r="D56" s="223" t="s">
        <v>669</v>
      </c>
      <c r="E56" s="229"/>
      <c r="F56" s="225">
        <f t="shared" si="0"/>
        <v>0</v>
      </c>
      <c r="G56" s="230">
        <f>IF(F56=1,data!$C$41*E56,0)</f>
        <v>0</v>
      </c>
      <c r="H56" s="265" t="s">
        <v>96</v>
      </c>
      <c r="I56" s="231">
        <f>IF($F56=1,IF($E56&lt;15,VLOOKUP(H56,data!$B$3:$E$32,2,0)*$E56,(VLOOKUP(H56,data!$B$3:$E$32,2,0)*14)+(VLOOKUP(H56,data!$B$3:$E$32,3,0))*($E56-14)),0)</f>
        <v>0</v>
      </c>
      <c r="J56" s="265" t="s">
        <v>96</v>
      </c>
      <c r="K56" s="231">
        <f>IF($F56=1,VLOOKUP(J56,data!$B$35:$D$39,2,0),0)</f>
        <v>0</v>
      </c>
      <c r="L56" s="232">
        <f>IF(AND(I56&lt;&gt;0,K56&lt;&gt;0)=FALSE,0,data!$C$43)</f>
        <v>0</v>
      </c>
      <c r="M56" s="269">
        <f t="shared" si="1"/>
        <v>0</v>
      </c>
      <c r="N56" s="225">
        <f t="shared" si="73"/>
        <v>0</v>
      </c>
      <c r="O56" s="225">
        <f t="shared" si="2"/>
        <v>0</v>
      </c>
      <c r="P56" s="225">
        <f t="shared" si="3"/>
        <v>0</v>
      </c>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96</v>
      </c>
      <c r="AI56" s="231">
        <f>IF(AF56=1,IF(AE56&lt;15,VLOOKUP(AH56,data!$B$3:$E$32,2,0)*AE56,(VLOOKUP(AH56,data!$B$3:$E$32,2,0)*14)+(VLOOKUP(AH56,data!$B$3:$E$32,3,0))*(AE56-14)),0)</f>
        <v>0</v>
      </c>
      <c r="AJ56" s="265" t="s">
        <v>96</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96</v>
      </c>
      <c r="AW56" s="231">
        <f>IF(AT56=1,IF(AS56&lt;15,VLOOKUP(AV56,data!$B$3:$E$32,2,0)*AS56,(VLOOKUP(AV56,data!$B$3:$E$32,2,0)*14)+(VLOOKUP(AV56,data!$B$3:$E$32,3,0))*(AS56-14)),0)</f>
        <v>0</v>
      </c>
      <c r="AX56" s="265" t="s">
        <v>96</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96</v>
      </c>
      <c r="BK56" s="231">
        <f>IF(BH56=1,IF(BG56&lt;15,VLOOKUP(BJ56,data!$B$3:$E$32,2,0)*BG56,(VLOOKUP(BJ56,data!$B$3:$E$32,2,0)*14)+(VLOOKUP(BJ56,data!$B$3:$E$32,3,0))*(BG56-14)),0)</f>
        <v>0</v>
      </c>
      <c r="BL56" s="265" t="s">
        <v>96</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96</v>
      </c>
      <c r="BY56" s="231">
        <f>IF(BV56=1,IF(BU56&lt;15,VLOOKUP(BX56,data!$B$3:$E$32,2,0)*BU56,(VLOOKUP(BX56,data!$B$3:$E$32,2,0)*14)+(VLOOKUP(BX56,data!$B$3:$E$32,3,0))*(BU56-14)),0)</f>
        <v>0</v>
      </c>
      <c r="BZ56" s="265" t="s">
        <v>96</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96</v>
      </c>
      <c r="CM56" s="231">
        <f>IF(CJ56=1,IF(CI56&lt;15,VLOOKUP(CL56,data!$B$3:$E$32,2,0)*CI56,(VLOOKUP(CL56,data!$B$3:$E$32,2,0)*14)+(VLOOKUP(CL56,data!$B$3:$E$32,3,0))*(CI56-14)),0)</f>
        <v>0</v>
      </c>
      <c r="CN56" s="265" t="s">
        <v>96</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96</v>
      </c>
      <c r="DA56" s="231">
        <f>IF(CX56=1,IF(CW56&lt;15,VLOOKUP(CZ56,data!$B$3:$E$32,2,0)*CW56,(VLOOKUP(CZ56,data!$B$3:$E$32,2,0)*14)+(VLOOKUP(CZ56,data!$B$3:$E$32,3,0))*(CW56-14)),0)</f>
        <v>0</v>
      </c>
      <c r="DB56" s="265" t="s">
        <v>96</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96</v>
      </c>
      <c r="DO56" s="231">
        <f>IF(DL56=1,IF(DK56&lt;15,VLOOKUP(DN56,data!$B$3:$E$32,2,0)*DK56,(VLOOKUP(DN56,data!$B$3:$E$32,2,0)*14)+(VLOOKUP(DN56,data!$B$3:$E$32,3,0))*(DK56-14)),0)</f>
        <v>0</v>
      </c>
      <c r="DP56" s="265" t="s">
        <v>96</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96</v>
      </c>
      <c r="EC56" s="231">
        <f>IF(DZ56=1,IF(DY56&lt;15,VLOOKUP(EB56,data!$B$3:$E$32,2,0)*DY56,(VLOOKUP(EB56,data!$B$3:$E$32,2,0)*14)+(VLOOKUP(EB56,data!$B$3:$E$32,3,0))*(DY56-14)),0)</f>
        <v>0</v>
      </c>
      <c r="ED56" s="265" t="s">
        <v>96</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96</v>
      </c>
      <c r="EQ56" s="231">
        <f>IF(EN56=1,IF(EM56&lt;15,VLOOKUP(EP56,data!$B$3:$E$32,2,0)*EM56,(VLOOKUP(EP56,data!$B$3:$E$32,2,0)*14)+(VLOOKUP(EP56,data!$B$3:$E$32,3,0))*(EM56-14)),0)</f>
        <v>0</v>
      </c>
      <c r="ER56" s="265" t="s">
        <v>96</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96</v>
      </c>
      <c r="FE56" s="231">
        <f>IF(FB56=1,IF(FA56&lt;15,VLOOKUP(FD56,data!$B$3:$E$32,2,0)*FA56,(VLOOKUP(FD56,data!$B$3:$E$32,2,0)*14)+(VLOOKUP(FD56,data!$B$3:$E$32,3,0))*(FA56-14)),0)</f>
        <v>0</v>
      </c>
      <c r="FF56" s="265" t="s">
        <v>96</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4.75" hidden="1" customHeight="1" x14ac:dyDescent="0.25">
      <c r="A57" s="233"/>
      <c r="B57" s="222" t="s">
        <v>148</v>
      </c>
      <c r="C57" s="338"/>
      <c r="D57" s="223"/>
      <c r="E57" s="229"/>
      <c r="F57" s="225">
        <f t="shared" si="0"/>
        <v>0</v>
      </c>
      <c r="G57" s="230">
        <f>IF(F57=1,data!$C$41*E57,0)</f>
        <v>0</v>
      </c>
      <c r="H57" s="265" t="s">
        <v>96</v>
      </c>
      <c r="I57" s="231">
        <f>IF($F57=1,IF($E57&lt;15,VLOOKUP(H57,data!$B$3:$E$32,2,0)*$E57,(VLOOKUP(H57,data!$B$3:$E$32,2,0)*14)+(VLOOKUP(H57,data!$B$3:$E$32,3,0))*($E57-14)),0)</f>
        <v>0</v>
      </c>
      <c r="J57" s="265" t="s">
        <v>96</v>
      </c>
      <c r="K57" s="231">
        <f>IF($F57=1,VLOOKUP(J57,data!$B$35:$D$39,2,0),0)</f>
        <v>0</v>
      </c>
      <c r="L57" s="232">
        <f>IF(AND(I57&lt;&gt;0,K57&lt;&gt;0)=FALSE,0,data!$C$43)</f>
        <v>0</v>
      </c>
      <c r="M57" s="269">
        <f t="shared" si="1"/>
        <v>0</v>
      </c>
      <c r="N57" s="225">
        <f t="shared" si="73"/>
        <v>0</v>
      </c>
      <c r="O57" s="225">
        <f t="shared" si="2"/>
        <v>0</v>
      </c>
      <c r="P57" s="225">
        <f t="shared" si="3"/>
        <v>0</v>
      </c>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96</v>
      </c>
      <c r="AI57" s="231">
        <f>IF(AF57=1,IF(AE57&lt;15,VLOOKUP(AH57,data!$B$3:$E$32,2,0)*AE57,(VLOOKUP(AH57,data!$B$3:$E$32,2,0)*14)+(VLOOKUP(AH57,data!$B$3:$E$32,3,0))*(AE57-14)),0)</f>
        <v>0</v>
      </c>
      <c r="AJ57" s="265" t="s">
        <v>96</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96</v>
      </c>
      <c r="AW57" s="231">
        <f>IF(AT57=1,IF(AS57&lt;15,VLOOKUP(AV57,data!$B$3:$E$32,2,0)*AS57,(VLOOKUP(AV57,data!$B$3:$E$32,2,0)*14)+(VLOOKUP(AV57,data!$B$3:$E$32,3,0))*(AS57-14)),0)</f>
        <v>0</v>
      </c>
      <c r="AX57" s="265" t="s">
        <v>96</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96</v>
      </c>
      <c r="BK57" s="231">
        <f>IF(BH57=1,IF(BG57&lt;15,VLOOKUP(BJ57,data!$B$3:$E$32,2,0)*BG57,(VLOOKUP(BJ57,data!$B$3:$E$32,2,0)*14)+(VLOOKUP(BJ57,data!$B$3:$E$32,3,0))*(BG57-14)),0)</f>
        <v>0</v>
      </c>
      <c r="BL57" s="265" t="s">
        <v>96</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96</v>
      </c>
      <c r="BY57" s="231">
        <f>IF(BV57=1,IF(BU57&lt;15,VLOOKUP(BX57,data!$B$3:$E$32,2,0)*BU57,(VLOOKUP(BX57,data!$B$3:$E$32,2,0)*14)+(VLOOKUP(BX57,data!$B$3:$E$32,3,0))*(BU57-14)),0)</f>
        <v>0</v>
      </c>
      <c r="BZ57" s="265" t="s">
        <v>96</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96</v>
      </c>
      <c r="CM57" s="231">
        <f>IF(CJ57=1,IF(CI57&lt;15,VLOOKUP(CL57,data!$B$3:$E$32,2,0)*CI57,(VLOOKUP(CL57,data!$B$3:$E$32,2,0)*14)+(VLOOKUP(CL57,data!$B$3:$E$32,3,0))*(CI57-14)),0)</f>
        <v>0</v>
      </c>
      <c r="CN57" s="265" t="s">
        <v>96</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96</v>
      </c>
      <c r="DA57" s="231">
        <f>IF(CX57=1,IF(CW57&lt;15,VLOOKUP(CZ57,data!$B$3:$E$32,2,0)*CW57,(VLOOKUP(CZ57,data!$B$3:$E$32,2,0)*14)+(VLOOKUP(CZ57,data!$B$3:$E$32,3,0))*(CW57-14)),0)</f>
        <v>0</v>
      </c>
      <c r="DB57" s="265" t="s">
        <v>96</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96</v>
      </c>
      <c r="DO57" s="231">
        <f>IF(DL57=1,IF(DK57&lt;15,VLOOKUP(DN57,data!$B$3:$E$32,2,0)*DK57,(VLOOKUP(DN57,data!$B$3:$E$32,2,0)*14)+(VLOOKUP(DN57,data!$B$3:$E$32,3,0))*(DK57-14)),0)</f>
        <v>0</v>
      </c>
      <c r="DP57" s="265" t="s">
        <v>96</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96</v>
      </c>
      <c r="EC57" s="231">
        <f>IF(DZ57=1,IF(DY57&lt;15,VLOOKUP(EB57,data!$B$3:$E$32,2,0)*DY57,(VLOOKUP(EB57,data!$B$3:$E$32,2,0)*14)+(VLOOKUP(EB57,data!$B$3:$E$32,3,0))*(DY57-14)),0)</f>
        <v>0</v>
      </c>
      <c r="ED57" s="265" t="s">
        <v>96</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96</v>
      </c>
      <c r="EQ57" s="231">
        <f>IF(EN57=1,IF(EM57&lt;15,VLOOKUP(EP57,data!$B$3:$E$32,2,0)*EM57,(VLOOKUP(EP57,data!$B$3:$E$32,2,0)*14)+(VLOOKUP(EP57,data!$B$3:$E$32,3,0))*(EM57-14)),0)</f>
        <v>0</v>
      </c>
      <c r="ER57" s="265" t="s">
        <v>96</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96</v>
      </c>
      <c r="FE57" s="231">
        <f>IF(FB57=1,IF(FA57&lt;15,VLOOKUP(FD57,data!$B$3:$E$32,2,0)*FA57,(VLOOKUP(FD57,data!$B$3:$E$32,2,0)*14)+(VLOOKUP(FD57,data!$B$3:$E$32,3,0))*(FA57-14)),0)</f>
        <v>0</v>
      </c>
      <c r="FF57" s="265" t="s">
        <v>96</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4.75" hidden="1" customHeight="1" x14ac:dyDescent="0.25">
      <c r="A58" s="233"/>
      <c r="B58" s="222" t="s">
        <v>149</v>
      </c>
      <c r="C58" s="338"/>
      <c r="D58" s="223"/>
      <c r="E58" s="229"/>
      <c r="F58" s="225">
        <f t="shared" si="0"/>
        <v>0</v>
      </c>
      <c r="G58" s="230">
        <f>IF(F58=1,data!$C$41*E58,0)</f>
        <v>0</v>
      </c>
      <c r="H58" s="265" t="s">
        <v>96</v>
      </c>
      <c r="I58" s="231">
        <f>IF($F58=1,IF($E58&lt;15,VLOOKUP(H58,data!$B$3:$E$32,2,0)*$E58,(VLOOKUP(H58,data!$B$3:$E$32,2,0)*14)+(VLOOKUP(H58,data!$B$3:$E$32,3,0))*($E58-14)),0)</f>
        <v>0</v>
      </c>
      <c r="J58" s="265" t="s">
        <v>96</v>
      </c>
      <c r="K58" s="231">
        <f>IF($F58=1,VLOOKUP(J58,data!$B$35:$D$39,2,0),0)</f>
        <v>0</v>
      </c>
      <c r="L58" s="232">
        <f>IF(AND(I58&lt;&gt;0,K58&lt;&gt;0)=FALSE,0,data!$C$43)</f>
        <v>0</v>
      </c>
      <c r="M58" s="269">
        <f t="shared" si="1"/>
        <v>0</v>
      </c>
      <c r="N58" s="225">
        <f t="shared" si="73"/>
        <v>0</v>
      </c>
      <c r="O58" s="225">
        <f t="shared" si="2"/>
        <v>0</v>
      </c>
      <c r="P58" s="225">
        <f t="shared" si="3"/>
        <v>0</v>
      </c>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96</v>
      </c>
      <c r="AI58" s="231">
        <f>IF(AF58=1,IF(AE58&lt;15,VLOOKUP(AH58,data!$B$3:$E$32,2,0)*AE58,(VLOOKUP(AH58,data!$B$3:$E$32,2,0)*14)+(VLOOKUP(AH58,data!$B$3:$E$32,3,0))*(AE58-14)),0)</f>
        <v>0</v>
      </c>
      <c r="AJ58" s="265" t="s">
        <v>96</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96</v>
      </c>
      <c r="AW58" s="231">
        <f>IF(AT58=1,IF(AS58&lt;15,VLOOKUP(AV58,data!$B$3:$E$32,2,0)*AS58,(VLOOKUP(AV58,data!$B$3:$E$32,2,0)*14)+(VLOOKUP(AV58,data!$B$3:$E$32,3,0))*(AS58-14)),0)</f>
        <v>0</v>
      </c>
      <c r="AX58" s="265" t="s">
        <v>96</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96</v>
      </c>
      <c r="BK58" s="231">
        <f>IF(BH58=1,IF(BG58&lt;15,VLOOKUP(BJ58,data!$B$3:$E$32,2,0)*BG58,(VLOOKUP(BJ58,data!$B$3:$E$32,2,0)*14)+(VLOOKUP(BJ58,data!$B$3:$E$32,3,0))*(BG58-14)),0)</f>
        <v>0</v>
      </c>
      <c r="BL58" s="265" t="s">
        <v>96</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96</v>
      </c>
      <c r="BY58" s="231">
        <f>IF(BV58=1,IF(BU58&lt;15,VLOOKUP(BX58,data!$B$3:$E$32,2,0)*BU58,(VLOOKUP(BX58,data!$B$3:$E$32,2,0)*14)+(VLOOKUP(BX58,data!$B$3:$E$32,3,0))*(BU58-14)),0)</f>
        <v>0</v>
      </c>
      <c r="BZ58" s="265" t="s">
        <v>96</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96</v>
      </c>
      <c r="CM58" s="231">
        <f>IF(CJ58=1,IF(CI58&lt;15,VLOOKUP(CL58,data!$B$3:$E$32,2,0)*CI58,(VLOOKUP(CL58,data!$B$3:$E$32,2,0)*14)+(VLOOKUP(CL58,data!$B$3:$E$32,3,0))*(CI58-14)),0)</f>
        <v>0</v>
      </c>
      <c r="CN58" s="265" t="s">
        <v>96</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96</v>
      </c>
      <c r="DA58" s="231">
        <f>IF(CX58=1,IF(CW58&lt;15,VLOOKUP(CZ58,data!$B$3:$E$32,2,0)*CW58,(VLOOKUP(CZ58,data!$B$3:$E$32,2,0)*14)+(VLOOKUP(CZ58,data!$B$3:$E$32,3,0))*(CW58-14)),0)</f>
        <v>0</v>
      </c>
      <c r="DB58" s="265" t="s">
        <v>96</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96</v>
      </c>
      <c r="DO58" s="231">
        <f>IF(DL58=1,IF(DK58&lt;15,VLOOKUP(DN58,data!$B$3:$E$32,2,0)*DK58,(VLOOKUP(DN58,data!$B$3:$E$32,2,0)*14)+(VLOOKUP(DN58,data!$B$3:$E$32,3,0))*(DK58-14)),0)</f>
        <v>0</v>
      </c>
      <c r="DP58" s="265" t="s">
        <v>96</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96</v>
      </c>
      <c r="EC58" s="231">
        <f>IF(DZ58=1,IF(DY58&lt;15,VLOOKUP(EB58,data!$B$3:$E$32,2,0)*DY58,(VLOOKUP(EB58,data!$B$3:$E$32,2,0)*14)+(VLOOKUP(EB58,data!$B$3:$E$32,3,0))*(DY58-14)),0)</f>
        <v>0</v>
      </c>
      <c r="ED58" s="265" t="s">
        <v>96</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96</v>
      </c>
      <c r="EQ58" s="231">
        <f>IF(EN58=1,IF(EM58&lt;15,VLOOKUP(EP58,data!$B$3:$E$32,2,0)*EM58,(VLOOKUP(EP58,data!$B$3:$E$32,2,0)*14)+(VLOOKUP(EP58,data!$B$3:$E$32,3,0))*(EM58-14)),0)</f>
        <v>0</v>
      </c>
      <c r="ER58" s="265" t="s">
        <v>96</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96</v>
      </c>
      <c r="FE58" s="231">
        <f>IF(FB58=1,IF(FA58&lt;15,VLOOKUP(FD58,data!$B$3:$E$32,2,0)*FA58,(VLOOKUP(FD58,data!$B$3:$E$32,2,0)*14)+(VLOOKUP(FD58,data!$B$3:$E$32,3,0))*(FA58-14)),0)</f>
        <v>0</v>
      </c>
      <c r="FF58" s="265" t="s">
        <v>96</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4.75" hidden="1" customHeight="1" x14ac:dyDescent="0.25">
      <c r="A59" s="233"/>
      <c r="B59" s="222" t="s">
        <v>150</v>
      </c>
      <c r="C59" s="338"/>
      <c r="D59" s="223"/>
      <c r="E59" s="229"/>
      <c r="F59" s="225">
        <f t="shared" si="0"/>
        <v>0</v>
      </c>
      <c r="G59" s="230">
        <f>IF(F59=1,data!$C$41*E59,0)</f>
        <v>0</v>
      </c>
      <c r="H59" s="265" t="s">
        <v>96</v>
      </c>
      <c r="I59" s="231">
        <f>IF($F59=1,IF($E59&lt;15,VLOOKUP(H59,data!$B$3:$E$32,2,0)*$E59,(VLOOKUP(H59,data!$B$3:$E$32,2,0)*14)+(VLOOKUP(H59,data!$B$3:$E$32,3,0))*($E59-14)),0)</f>
        <v>0</v>
      </c>
      <c r="J59" s="265" t="s">
        <v>96</v>
      </c>
      <c r="K59" s="231">
        <f>IF($F59=1,VLOOKUP(J59,data!$B$35:$D$39,2,0),0)</f>
        <v>0</v>
      </c>
      <c r="L59" s="232">
        <f>IF(AND(I59&lt;&gt;0,K59&lt;&gt;0)=FALSE,0,data!$C$43)</f>
        <v>0</v>
      </c>
      <c r="M59" s="269">
        <f t="shared" si="1"/>
        <v>0</v>
      </c>
      <c r="N59" s="225">
        <f t="shared" si="73"/>
        <v>0</v>
      </c>
      <c r="O59" s="225">
        <f t="shared" si="2"/>
        <v>0</v>
      </c>
      <c r="P59" s="225">
        <f t="shared" si="3"/>
        <v>0</v>
      </c>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96</v>
      </c>
      <c r="AI59" s="231">
        <f>IF(AF59=1,IF(AE59&lt;15,VLOOKUP(AH59,data!$B$3:$E$32,2,0)*AE59,(VLOOKUP(AH59,data!$B$3:$E$32,2,0)*14)+(VLOOKUP(AH59,data!$B$3:$E$32,3,0))*(AE59-14)),0)</f>
        <v>0</v>
      </c>
      <c r="AJ59" s="265" t="s">
        <v>96</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96</v>
      </c>
      <c r="AW59" s="231">
        <f>IF(AT59=1,IF(AS59&lt;15,VLOOKUP(AV59,data!$B$3:$E$32,2,0)*AS59,(VLOOKUP(AV59,data!$B$3:$E$32,2,0)*14)+(VLOOKUP(AV59,data!$B$3:$E$32,3,0))*(AS59-14)),0)</f>
        <v>0</v>
      </c>
      <c r="AX59" s="265" t="s">
        <v>96</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96</v>
      </c>
      <c r="BK59" s="231">
        <f>IF(BH59=1,IF(BG59&lt;15,VLOOKUP(BJ59,data!$B$3:$E$32,2,0)*BG59,(VLOOKUP(BJ59,data!$B$3:$E$32,2,0)*14)+(VLOOKUP(BJ59,data!$B$3:$E$32,3,0))*(BG59-14)),0)</f>
        <v>0</v>
      </c>
      <c r="BL59" s="265" t="s">
        <v>96</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96</v>
      </c>
      <c r="BY59" s="231">
        <f>IF(BV59=1,IF(BU59&lt;15,VLOOKUP(BX59,data!$B$3:$E$32,2,0)*BU59,(VLOOKUP(BX59,data!$B$3:$E$32,2,0)*14)+(VLOOKUP(BX59,data!$B$3:$E$32,3,0))*(BU59-14)),0)</f>
        <v>0</v>
      </c>
      <c r="BZ59" s="265" t="s">
        <v>96</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96</v>
      </c>
      <c r="CM59" s="231">
        <f>IF(CJ59=1,IF(CI59&lt;15,VLOOKUP(CL59,data!$B$3:$E$32,2,0)*CI59,(VLOOKUP(CL59,data!$B$3:$E$32,2,0)*14)+(VLOOKUP(CL59,data!$B$3:$E$32,3,0))*(CI59-14)),0)</f>
        <v>0</v>
      </c>
      <c r="CN59" s="265" t="s">
        <v>96</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96</v>
      </c>
      <c r="DA59" s="231">
        <f>IF(CX59=1,IF(CW59&lt;15,VLOOKUP(CZ59,data!$B$3:$E$32,2,0)*CW59,(VLOOKUP(CZ59,data!$B$3:$E$32,2,0)*14)+(VLOOKUP(CZ59,data!$B$3:$E$32,3,0))*(CW59-14)),0)</f>
        <v>0</v>
      </c>
      <c r="DB59" s="265" t="s">
        <v>96</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96</v>
      </c>
      <c r="DO59" s="231">
        <f>IF(DL59=1,IF(DK59&lt;15,VLOOKUP(DN59,data!$B$3:$E$32,2,0)*DK59,(VLOOKUP(DN59,data!$B$3:$E$32,2,0)*14)+(VLOOKUP(DN59,data!$B$3:$E$32,3,0))*(DK59-14)),0)</f>
        <v>0</v>
      </c>
      <c r="DP59" s="265" t="s">
        <v>96</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96</v>
      </c>
      <c r="EC59" s="231">
        <f>IF(DZ59=1,IF(DY59&lt;15,VLOOKUP(EB59,data!$B$3:$E$32,2,0)*DY59,(VLOOKUP(EB59,data!$B$3:$E$32,2,0)*14)+(VLOOKUP(EB59,data!$B$3:$E$32,3,0))*(DY59-14)),0)</f>
        <v>0</v>
      </c>
      <c r="ED59" s="265" t="s">
        <v>96</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96</v>
      </c>
      <c r="EQ59" s="231">
        <f>IF(EN59=1,IF(EM59&lt;15,VLOOKUP(EP59,data!$B$3:$E$32,2,0)*EM59,(VLOOKUP(EP59,data!$B$3:$E$32,2,0)*14)+(VLOOKUP(EP59,data!$B$3:$E$32,3,0))*(EM59-14)),0)</f>
        <v>0</v>
      </c>
      <c r="ER59" s="265" t="s">
        <v>96</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96</v>
      </c>
      <c r="FE59" s="231">
        <f>IF(FB59=1,IF(FA59&lt;15,VLOOKUP(FD59,data!$B$3:$E$32,2,0)*FA59,(VLOOKUP(FD59,data!$B$3:$E$32,2,0)*14)+(VLOOKUP(FD59,data!$B$3:$E$32,3,0))*(FA59-14)),0)</f>
        <v>0</v>
      </c>
      <c r="FF59" s="265" t="s">
        <v>96</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4.75" hidden="1" customHeight="1" x14ac:dyDescent="0.25">
      <c r="A60" s="233"/>
      <c r="B60" s="222" t="s">
        <v>151</v>
      </c>
      <c r="C60" s="338"/>
      <c r="D60" s="223"/>
      <c r="E60" s="229"/>
      <c r="F60" s="225">
        <f t="shared" si="0"/>
        <v>0</v>
      </c>
      <c r="G60" s="230">
        <f>IF(F60=1,data!$C$41*E60,0)</f>
        <v>0</v>
      </c>
      <c r="H60" s="265" t="s">
        <v>96</v>
      </c>
      <c r="I60" s="231">
        <f>IF($F60=1,IF($E60&lt;15,VLOOKUP(H60,data!$B$3:$E$32,2,0)*$E60,(VLOOKUP(H60,data!$B$3:$E$32,2,0)*14)+(VLOOKUP(H60,data!$B$3:$E$32,3,0))*($E60-14)),0)</f>
        <v>0</v>
      </c>
      <c r="J60" s="265" t="s">
        <v>96</v>
      </c>
      <c r="K60" s="231">
        <f>IF($F60=1,VLOOKUP(J60,data!$B$35:$D$39,2,0),0)</f>
        <v>0</v>
      </c>
      <c r="L60" s="232">
        <f>IF(AND(I60&lt;&gt;0,K60&lt;&gt;0)=FALSE,0,data!$C$43)</f>
        <v>0</v>
      </c>
      <c r="M60" s="269">
        <f t="shared" si="1"/>
        <v>0</v>
      </c>
      <c r="N60" s="225">
        <f t="shared" si="73"/>
        <v>0</v>
      </c>
      <c r="O60" s="225">
        <f t="shared" si="2"/>
        <v>0</v>
      </c>
      <c r="P60" s="225">
        <f t="shared" si="3"/>
        <v>0</v>
      </c>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96</v>
      </c>
      <c r="AI60" s="231">
        <f>IF(AF60=1,IF(AE60&lt;15,VLOOKUP(AH60,data!$B$3:$E$32,2,0)*AE60,(VLOOKUP(AH60,data!$B$3:$E$32,2,0)*14)+(VLOOKUP(AH60,data!$B$3:$E$32,3,0))*(AE60-14)),0)</f>
        <v>0</v>
      </c>
      <c r="AJ60" s="265" t="s">
        <v>96</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96</v>
      </c>
      <c r="AW60" s="231">
        <f>IF(AT60=1,IF(AS60&lt;15,VLOOKUP(AV60,data!$B$3:$E$32,2,0)*AS60,(VLOOKUP(AV60,data!$B$3:$E$32,2,0)*14)+(VLOOKUP(AV60,data!$B$3:$E$32,3,0))*(AS60-14)),0)</f>
        <v>0</v>
      </c>
      <c r="AX60" s="265" t="s">
        <v>96</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96</v>
      </c>
      <c r="BK60" s="231">
        <f>IF(BH60=1,IF(BG60&lt;15,VLOOKUP(BJ60,data!$B$3:$E$32,2,0)*BG60,(VLOOKUP(BJ60,data!$B$3:$E$32,2,0)*14)+(VLOOKUP(BJ60,data!$B$3:$E$32,3,0))*(BG60-14)),0)</f>
        <v>0</v>
      </c>
      <c r="BL60" s="265" t="s">
        <v>96</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96</v>
      </c>
      <c r="BY60" s="231">
        <f>IF(BV60=1,IF(BU60&lt;15,VLOOKUP(BX60,data!$B$3:$E$32,2,0)*BU60,(VLOOKUP(BX60,data!$B$3:$E$32,2,0)*14)+(VLOOKUP(BX60,data!$B$3:$E$32,3,0))*(BU60-14)),0)</f>
        <v>0</v>
      </c>
      <c r="BZ60" s="265" t="s">
        <v>96</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96</v>
      </c>
      <c r="CM60" s="231">
        <f>IF(CJ60=1,IF(CI60&lt;15,VLOOKUP(CL60,data!$B$3:$E$32,2,0)*CI60,(VLOOKUP(CL60,data!$B$3:$E$32,2,0)*14)+(VLOOKUP(CL60,data!$B$3:$E$32,3,0))*(CI60-14)),0)</f>
        <v>0</v>
      </c>
      <c r="CN60" s="265" t="s">
        <v>96</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96</v>
      </c>
      <c r="DA60" s="231">
        <f>IF(CX60=1,IF(CW60&lt;15,VLOOKUP(CZ60,data!$B$3:$E$32,2,0)*CW60,(VLOOKUP(CZ60,data!$B$3:$E$32,2,0)*14)+(VLOOKUP(CZ60,data!$B$3:$E$32,3,0))*(CW60-14)),0)</f>
        <v>0</v>
      </c>
      <c r="DB60" s="265" t="s">
        <v>96</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96</v>
      </c>
      <c r="DO60" s="231">
        <f>IF(DL60=1,IF(DK60&lt;15,VLOOKUP(DN60,data!$B$3:$E$32,2,0)*DK60,(VLOOKUP(DN60,data!$B$3:$E$32,2,0)*14)+(VLOOKUP(DN60,data!$B$3:$E$32,3,0))*(DK60-14)),0)</f>
        <v>0</v>
      </c>
      <c r="DP60" s="265" t="s">
        <v>96</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96</v>
      </c>
      <c r="EC60" s="231">
        <f>IF(DZ60=1,IF(DY60&lt;15,VLOOKUP(EB60,data!$B$3:$E$32,2,0)*DY60,(VLOOKUP(EB60,data!$B$3:$E$32,2,0)*14)+(VLOOKUP(EB60,data!$B$3:$E$32,3,0))*(DY60-14)),0)</f>
        <v>0</v>
      </c>
      <c r="ED60" s="265" t="s">
        <v>96</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96</v>
      </c>
      <c r="EQ60" s="231">
        <f>IF(EN60=1,IF(EM60&lt;15,VLOOKUP(EP60,data!$B$3:$E$32,2,0)*EM60,(VLOOKUP(EP60,data!$B$3:$E$32,2,0)*14)+(VLOOKUP(EP60,data!$B$3:$E$32,3,0))*(EM60-14)),0)</f>
        <v>0</v>
      </c>
      <c r="ER60" s="265" t="s">
        <v>96</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96</v>
      </c>
      <c r="FE60" s="231">
        <f>IF(FB60=1,IF(FA60&lt;15,VLOOKUP(FD60,data!$B$3:$E$32,2,0)*FA60,(VLOOKUP(FD60,data!$B$3:$E$32,2,0)*14)+(VLOOKUP(FD60,data!$B$3:$E$32,3,0))*(FA60-14)),0)</f>
        <v>0</v>
      </c>
      <c r="FF60" s="265" t="s">
        <v>96</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4.75" hidden="1" customHeight="1" x14ac:dyDescent="0.25">
      <c r="A61" s="233"/>
      <c r="B61" s="222" t="s">
        <v>152</v>
      </c>
      <c r="C61" s="338"/>
      <c r="D61" s="223"/>
      <c r="E61" s="229"/>
      <c r="F61" s="225">
        <f t="shared" si="0"/>
        <v>0</v>
      </c>
      <c r="G61" s="230">
        <f>IF(F61=1,data!$C$41*E61,0)</f>
        <v>0</v>
      </c>
      <c r="H61" s="265" t="s">
        <v>96</v>
      </c>
      <c r="I61" s="231">
        <f>IF($F61=1,IF($E61&lt;15,VLOOKUP(H61,data!$B$3:$E$32,2,0)*$E61,(VLOOKUP(H61,data!$B$3:$E$32,2,0)*14)+(VLOOKUP(H61,data!$B$3:$E$32,3,0))*($E61-14)),0)</f>
        <v>0</v>
      </c>
      <c r="J61" s="265" t="s">
        <v>96</v>
      </c>
      <c r="K61" s="231">
        <f>IF($F61=1,VLOOKUP(J61,data!$B$35:$D$39,2,0),0)</f>
        <v>0</v>
      </c>
      <c r="L61" s="232">
        <f>IF(AND(I61&lt;&gt;0,K61&lt;&gt;0)=FALSE,0,data!$C$43)</f>
        <v>0</v>
      </c>
      <c r="M61" s="269">
        <f t="shared" si="1"/>
        <v>0</v>
      </c>
      <c r="N61" s="225">
        <f t="shared" si="73"/>
        <v>0</v>
      </c>
      <c r="O61" s="225">
        <f t="shared" si="2"/>
        <v>0</v>
      </c>
      <c r="P61" s="225">
        <f t="shared" si="3"/>
        <v>0</v>
      </c>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96</v>
      </c>
      <c r="AI61" s="231">
        <f>IF(AF61=1,IF(AE61&lt;15,VLOOKUP(AH61,data!$B$3:$E$32,2,0)*AE61,(VLOOKUP(AH61,data!$B$3:$E$32,2,0)*14)+(VLOOKUP(AH61,data!$B$3:$E$32,3,0))*(AE61-14)),0)</f>
        <v>0</v>
      </c>
      <c r="AJ61" s="265" t="s">
        <v>96</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96</v>
      </c>
      <c r="AW61" s="231">
        <f>IF(AT61=1,IF(AS61&lt;15,VLOOKUP(AV61,data!$B$3:$E$32,2,0)*AS61,(VLOOKUP(AV61,data!$B$3:$E$32,2,0)*14)+(VLOOKUP(AV61,data!$B$3:$E$32,3,0))*(AS61-14)),0)</f>
        <v>0</v>
      </c>
      <c r="AX61" s="265" t="s">
        <v>96</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96</v>
      </c>
      <c r="BK61" s="231">
        <f>IF(BH61=1,IF(BG61&lt;15,VLOOKUP(BJ61,data!$B$3:$E$32,2,0)*BG61,(VLOOKUP(BJ61,data!$B$3:$E$32,2,0)*14)+(VLOOKUP(BJ61,data!$B$3:$E$32,3,0))*(BG61-14)),0)</f>
        <v>0</v>
      </c>
      <c r="BL61" s="265" t="s">
        <v>96</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96</v>
      </c>
      <c r="BY61" s="231">
        <f>IF(BV61=1,IF(BU61&lt;15,VLOOKUP(BX61,data!$B$3:$E$32,2,0)*BU61,(VLOOKUP(BX61,data!$B$3:$E$32,2,0)*14)+(VLOOKUP(BX61,data!$B$3:$E$32,3,0))*(BU61-14)),0)</f>
        <v>0</v>
      </c>
      <c r="BZ61" s="265" t="s">
        <v>96</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96</v>
      </c>
      <c r="CM61" s="231">
        <f>IF(CJ61=1,IF(CI61&lt;15,VLOOKUP(CL61,data!$B$3:$E$32,2,0)*CI61,(VLOOKUP(CL61,data!$B$3:$E$32,2,0)*14)+(VLOOKUP(CL61,data!$B$3:$E$32,3,0))*(CI61-14)),0)</f>
        <v>0</v>
      </c>
      <c r="CN61" s="265" t="s">
        <v>96</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96</v>
      </c>
      <c r="DA61" s="231">
        <f>IF(CX61=1,IF(CW61&lt;15,VLOOKUP(CZ61,data!$B$3:$E$32,2,0)*CW61,(VLOOKUP(CZ61,data!$B$3:$E$32,2,0)*14)+(VLOOKUP(CZ61,data!$B$3:$E$32,3,0))*(CW61-14)),0)</f>
        <v>0</v>
      </c>
      <c r="DB61" s="265" t="s">
        <v>96</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96</v>
      </c>
      <c r="DO61" s="231">
        <f>IF(DL61=1,IF(DK61&lt;15,VLOOKUP(DN61,data!$B$3:$E$32,2,0)*DK61,(VLOOKUP(DN61,data!$B$3:$E$32,2,0)*14)+(VLOOKUP(DN61,data!$B$3:$E$32,3,0))*(DK61-14)),0)</f>
        <v>0</v>
      </c>
      <c r="DP61" s="265" t="s">
        <v>96</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96</v>
      </c>
      <c r="EC61" s="231">
        <f>IF(DZ61=1,IF(DY61&lt;15,VLOOKUP(EB61,data!$B$3:$E$32,2,0)*DY61,(VLOOKUP(EB61,data!$B$3:$E$32,2,0)*14)+(VLOOKUP(EB61,data!$B$3:$E$32,3,0))*(DY61-14)),0)</f>
        <v>0</v>
      </c>
      <c r="ED61" s="265" t="s">
        <v>96</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96</v>
      </c>
      <c r="EQ61" s="231">
        <f>IF(EN61=1,IF(EM61&lt;15,VLOOKUP(EP61,data!$B$3:$E$32,2,0)*EM61,(VLOOKUP(EP61,data!$B$3:$E$32,2,0)*14)+(VLOOKUP(EP61,data!$B$3:$E$32,3,0))*(EM61-14)),0)</f>
        <v>0</v>
      </c>
      <c r="ER61" s="265" t="s">
        <v>96</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96</v>
      </c>
      <c r="FE61" s="231">
        <f>IF(FB61=1,IF(FA61&lt;15,VLOOKUP(FD61,data!$B$3:$E$32,2,0)*FA61,(VLOOKUP(FD61,data!$B$3:$E$32,2,0)*14)+(VLOOKUP(FD61,data!$B$3:$E$32,3,0))*(FA61-14)),0)</f>
        <v>0</v>
      </c>
      <c r="FF61" s="265" t="s">
        <v>96</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4.75" hidden="1" customHeight="1" x14ac:dyDescent="0.25">
      <c r="A62" s="233"/>
      <c r="B62" s="222" t="s">
        <v>153</v>
      </c>
      <c r="C62" s="338"/>
      <c r="D62" s="223"/>
      <c r="E62" s="229"/>
      <c r="F62" s="225">
        <f t="shared" si="0"/>
        <v>0</v>
      </c>
      <c r="G62" s="230">
        <f>IF(F62=1,data!$C$41*E62,0)</f>
        <v>0</v>
      </c>
      <c r="H62" s="265" t="s">
        <v>96</v>
      </c>
      <c r="I62" s="231">
        <f>IF($F62=1,IF($E62&lt;15,VLOOKUP(H62,data!$B$3:$E$32,2,0)*$E62,(VLOOKUP(H62,data!$B$3:$E$32,2,0)*14)+(VLOOKUP(H62,data!$B$3:$E$32,3,0))*($E62-14)),0)</f>
        <v>0</v>
      </c>
      <c r="J62" s="265" t="s">
        <v>96</v>
      </c>
      <c r="K62" s="231">
        <f>IF($F62=1,VLOOKUP(J62,data!$B$35:$D$39,2,0),0)</f>
        <v>0</v>
      </c>
      <c r="L62" s="232">
        <f>IF(AND(I62&lt;&gt;0,K62&lt;&gt;0)=FALSE,0,data!$C$43)</f>
        <v>0</v>
      </c>
      <c r="M62" s="269">
        <f t="shared" si="1"/>
        <v>0</v>
      </c>
      <c r="N62" s="225">
        <f t="shared" si="73"/>
        <v>0</v>
      </c>
      <c r="O62" s="225">
        <f t="shared" si="2"/>
        <v>0</v>
      </c>
      <c r="P62" s="225">
        <f t="shared" si="3"/>
        <v>0</v>
      </c>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96</v>
      </c>
      <c r="AI62" s="231">
        <f>IF(AF62=1,IF(AE62&lt;15,VLOOKUP(AH62,data!$B$3:$E$32,2,0)*AE62,(VLOOKUP(AH62,data!$B$3:$E$32,2,0)*14)+(VLOOKUP(AH62,data!$B$3:$E$32,3,0))*(AE62-14)),0)</f>
        <v>0</v>
      </c>
      <c r="AJ62" s="265" t="s">
        <v>96</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96</v>
      </c>
      <c r="AW62" s="231">
        <f>IF(AT62=1,IF(AS62&lt;15,VLOOKUP(AV62,data!$B$3:$E$32,2,0)*AS62,(VLOOKUP(AV62,data!$B$3:$E$32,2,0)*14)+(VLOOKUP(AV62,data!$B$3:$E$32,3,0))*(AS62-14)),0)</f>
        <v>0</v>
      </c>
      <c r="AX62" s="265" t="s">
        <v>96</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96</v>
      </c>
      <c r="BK62" s="231">
        <f>IF(BH62=1,IF(BG62&lt;15,VLOOKUP(BJ62,data!$B$3:$E$32,2,0)*BG62,(VLOOKUP(BJ62,data!$B$3:$E$32,2,0)*14)+(VLOOKUP(BJ62,data!$B$3:$E$32,3,0))*(BG62-14)),0)</f>
        <v>0</v>
      </c>
      <c r="BL62" s="265" t="s">
        <v>96</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96</v>
      </c>
      <c r="BY62" s="231">
        <f>IF(BV62=1,IF(BU62&lt;15,VLOOKUP(BX62,data!$B$3:$E$32,2,0)*BU62,(VLOOKUP(BX62,data!$B$3:$E$32,2,0)*14)+(VLOOKUP(BX62,data!$B$3:$E$32,3,0))*(BU62-14)),0)</f>
        <v>0</v>
      </c>
      <c r="BZ62" s="265" t="s">
        <v>96</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96</v>
      </c>
      <c r="CM62" s="231">
        <f>IF(CJ62=1,IF(CI62&lt;15,VLOOKUP(CL62,data!$B$3:$E$32,2,0)*CI62,(VLOOKUP(CL62,data!$B$3:$E$32,2,0)*14)+(VLOOKUP(CL62,data!$B$3:$E$32,3,0))*(CI62-14)),0)</f>
        <v>0</v>
      </c>
      <c r="CN62" s="265" t="s">
        <v>96</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96</v>
      </c>
      <c r="DA62" s="231">
        <f>IF(CX62=1,IF(CW62&lt;15,VLOOKUP(CZ62,data!$B$3:$E$32,2,0)*CW62,(VLOOKUP(CZ62,data!$B$3:$E$32,2,0)*14)+(VLOOKUP(CZ62,data!$B$3:$E$32,3,0))*(CW62-14)),0)</f>
        <v>0</v>
      </c>
      <c r="DB62" s="265" t="s">
        <v>96</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96</v>
      </c>
      <c r="DO62" s="231">
        <f>IF(DL62=1,IF(DK62&lt;15,VLOOKUP(DN62,data!$B$3:$E$32,2,0)*DK62,(VLOOKUP(DN62,data!$B$3:$E$32,2,0)*14)+(VLOOKUP(DN62,data!$B$3:$E$32,3,0))*(DK62-14)),0)</f>
        <v>0</v>
      </c>
      <c r="DP62" s="265" t="s">
        <v>96</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96</v>
      </c>
      <c r="EC62" s="231">
        <f>IF(DZ62=1,IF(DY62&lt;15,VLOOKUP(EB62,data!$B$3:$E$32,2,0)*DY62,(VLOOKUP(EB62,data!$B$3:$E$32,2,0)*14)+(VLOOKUP(EB62,data!$B$3:$E$32,3,0))*(DY62-14)),0)</f>
        <v>0</v>
      </c>
      <c r="ED62" s="265" t="s">
        <v>96</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96</v>
      </c>
      <c r="EQ62" s="231">
        <f>IF(EN62=1,IF(EM62&lt;15,VLOOKUP(EP62,data!$B$3:$E$32,2,0)*EM62,(VLOOKUP(EP62,data!$B$3:$E$32,2,0)*14)+(VLOOKUP(EP62,data!$B$3:$E$32,3,0))*(EM62-14)),0)</f>
        <v>0</v>
      </c>
      <c r="ER62" s="265" t="s">
        <v>96</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96</v>
      </c>
      <c r="FE62" s="231">
        <f>IF(FB62=1,IF(FA62&lt;15,VLOOKUP(FD62,data!$B$3:$E$32,2,0)*FA62,(VLOOKUP(FD62,data!$B$3:$E$32,2,0)*14)+(VLOOKUP(FD62,data!$B$3:$E$32,3,0))*(FA62-14)),0)</f>
        <v>0</v>
      </c>
      <c r="FF62" s="265" t="s">
        <v>96</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4.75" hidden="1" customHeight="1" x14ac:dyDescent="0.25">
      <c r="A63" s="221"/>
      <c r="B63" s="222" t="s">
        <v>154</v>
      </c>
      <c r="C63" s="338"/>
      <c r="D63" s="223"/>
      <c r="E63" s="229"/>
      <c r="F63" s="225">
        <f t="shared" si="0"/>
        <v>0</v>
      </c>
      <c r="G63" s="230">
        <f>IF(F63=1,data!$C$41*E63,0)</f>
        <v>0</v>
      </c>
      <c r="H63" s="265" t="s">
        <v>96</v>
      </c>
      <c r="I63" s="231">
        <f>IF($F63=1,IF($E63&lt;15,VLOOKUP(H63,data!$B$3:$E$32,2,0)*$E63,(VLOOKUP(H63,data!$B$3:$E$32,2,0)*14)+(VLOOKUP(H63,data!$B$3:$E$32,3,0))*($E63-14)),0)</f>
        <v>0</v>
      </c>
      <c r="J63" s="265" t="s">
        <v>96</v>
      </c>
      <c r="K63" s="231">
        <f>IF($F63=1,VLOOKUP(J63,data!$B$35:$D$39,2,0),0)</f>
        <v>0</v>
      </c>
      <c r="L63" s="232">
        <f>IF(AND(I63&lt;&gt;0,K63&lt;&gt;0)=FALSE,0,data!$C$43)</f>
        <v>0</v>
      </c>
      <c r="M63" s="269">
        <f t="shared" si="1"/>
        <v>0</v>
      </c>
      <c r="N63" s="225">
        <f t="shared" si="73"/>
        <v>0</v>
      </c>
      <c r="O63" s="225">
        <f t="shared" si="2"/>
        <v>0</v>
      </c>
      <c r="P63" s="225">
        <f t="shared" si="3"/>
        <v>0</v>
      </c>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96</v>
      </c>
      <c r="AI63" s="231">
        <f>IF(AF63=1,IF(AE63&lt;15,VLOOKUP(AH63,data!$B$3:$E$32,2,0)*AE63,(VLOOKUP(AH63,data!$B$3:$E$32,2,0)*14)+(VLOOKUP(AH63,data!$B$3:$E$32,3,0))*(AE63-14)),0)</f>
        <v>0</v>
      </c>
      <c r="AJ63" s="265" t="s">
        <v>96</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96</v>
      </c>
      <c r="AW63" s="231">
        <f>IF(AT63=1,IF(AS63&lt;15,VLOOKUP(AV63,data!$B$3:$E$32,2,0)*AS63,(VLOOKUP(AV63,data!$B$3:$E$32,2,0)*14)+(VLOOKUP(AV63,data!$B$3:$E$32,3,0))*(AS63-14)),0)</f>
        <v>0</v>
      </c>
      <c r="AX63" s="265" t="s">
        <v>96</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96</v>
      </c>
      <c r="BK63" s="231">
        <f>IF(BH63=1,IF(BG63&lt;15,VLOOKUP(BJ63,data!$B$3:$E$32,2,0)*BG63,(VLOOKUP(BJ63,data!$B$3:$E$32,2,0)*14)+(VLOOKUP(BJ63,data!$B$3:$E$32,3,0))*(BG63-14)),0)</f>
        <v>0</v>
      </c>
      <c r="BL63" s="265" t="s">
        <v>96</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96</v>
      </c>
      <c r="BY63" s="231">
        <f>IF(BV63=1,IF(BU63&lt;15,VLOOKUP(BX63,data!$B$3:$E$32,2,0)*BU63,(VLOOKUP(BX63,data!$B$3:$E$32,2,0)*14)+(VLOOKUP(BX63,data!$B$3:$E$32,3,0))*(BU63-14)),0)</f>
        <v>0</v>
      </c>
      <c r="BZ63" s="265" t="s">
        <v>96</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96</v>
      </c>
      <c r="CM63" s="231">
        <f>IF(CJ63=1,IF(CI63&lt;15,VLOOKUP(CL63,data!$B$3:$E$32,2,0)*CI63,(VLOOKUP(CL63,data!$B$3:$E$32,2,0)*14)+(VLOOKUP(CL63,data!$B$3:$E$32,3,0))*(CI63-14)),0)</f>
        <v>0</v>
      </c>
      <c r="CN63" s="265" t="s">
        <v>96</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96</v>
      </c>
      <c r="DA63" s="231">
        <f>IF(CX63=1,IF(CW63&lt;15,VLOOKUP(CZ63,data!$B$3:$E$32,2,0)*CW63,(VLOOKUP(CZ63,data!$B$3:$E$32,2,0)*14)+(VLOOKUP(CZ63,data!$B$3:$E$32,3,0))*(CW63-14)),0)</f>
        <v>0</v>
      </c>
      <c r="DB63" s="265" t="s">
        <v>96</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96</v>
      </c>
      <c r="DO63" s="231">
        <f>IF(DL63=1,IF(DK63&lt;15,VLOOKUP(DN63,data!$B$3:$E$32,2,0)*DK63,(VLOOKUP(DN63,data!$B$3:$E$32,2,0)*14)+(VLOOKUP(DN63,data!$B$3:$E$32,3,0))*(DK63-14)),0)</f>
        <v>0</v>
      </c>
      <c r="DP63" s="265" t="s">
        <v>96</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96</v>
      </c>
      <c r="EC63" s="231">
        <f>IF(DZ63=1,IF(DY63&lt;15,VLOOKUP(EB63,data!$B$3:$E$32,2,0)*DY63,(VLOOKUP(EB63,data!$B$3:$E$32,2,0)*14)+(VLOOKUP(EB63,data!$B$3:$E$32,3,0))*(DY63-14)),0)</f>
        <v>0</v>
      </c>
      <c r="ED63" s="265" t="s">
        <v>96</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96</v>
      </c>
      <c r="EQ63" s="231">
        <f>IF(EN63=1,IF(EM63&lt;15,VLOOKUP(EP63,data!$B$3:$E$32,2,0)*EM63,(VLOOKUP(EP63,data!$B$3:$E$32,2,0)*14)+(VLOOKUP(EP63,data!$B$3:$E$32,3,0))*(EM63-14)),0)</f>
        <v>0</v>
      </c>
      <c r="ER63" s="265" t="s">
        <v>96</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96</v>
      </c>
      <c r="FE63" s="231">
        <f>IF(FB63=1,IF(FA63&lt;15,VLOOKUP(FD63,data!$B$3:$E$32,2,0)*FA63,(VLOOKUP(FD63,data!$B$3:$E$32,2,0)*14)+(VLOOKUP(FD63,data!$B$3:$E$32,3,0))*(FA63-14)),0)</f>
        <v>0</v>
      </c>
      <c r="FF63" s="265" t="s">
        <v>96</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4.75" hidden="1" customHeight="1" x14ac:dyDescent="0.25">
      <c r="A64" s="221"/>
      <c r="B64" s="222" t="s">
        <v>155</v>
      </c>
      <c r="C64" s="338"/>
      <c r="D64" s="223"/>
      <c r="E64" s="229"/>
      <c r="F64" s="225">
        <f t="shared" si="0"/>
        <v>0</v>
      </c>
      <c r="G64" s="230">
        <f>IF(F64=1,data!$C$41*E64,0)</f>
        <v>0</v>
      </c>
      <c r="H64" s="265" t="s">
        <v>96</v>
      </c>
      <c r="I64" s="231">
        <f>IF($F64=1,IF($E64&lt;15,VLOOKUP(H64,data!$B$3:$E$32,2,0)*$E64,(VLOOKUP(H64,data!$B$3:$E$32,2,0)*14)+(VLOOKUP(H64,data!$B$3:$E$32,3,0))*($E64-14)),0)</f>
        <v>0</v>
      </c>
      <c r="J64" s="265" t="s">
        <v>96</v>
      </c>
      <c r="K64" s="231">
        <f>IF($F64=1,VLOOKUP(J64,data!$B$35:$D$39,2,0),0)</f>
        <v>0</v>
      </c>
      <c r="L64" s="232">
        <f>IF(AND(I64&lt;&gt;0,K64&lt;&gt;0)=FALSE,0,data!$C$43)</f>
        <v>0</v>
      </c>
      <c r="M64" s="269">
        <f t="shared" si="1"/>
        <v>0</v>
      </c>
      <c r="N64" s="225">
        <f t="shared" si="73"/>
        <v>0</v>
      </c>
      <c r="O64" s="225">
        <f t="shared" si="2"/>
        <v>0</v>
      </c>
      <c r="P64" s="225">
        <f t="shared" si="3"/>
        <v>0</v>
      </c>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96</v>
      </c>
      <c r="AI64" s="231">
        <f>IF(AF64=1,IF(AE64&lt;15,VLOOKUP(AH64,data!$B$3:$E$32,2,0)*AE64,(VLOOKUP(AH64,data!$B$3:$E$32,2,0)*14)+(VLOOKUP(AH64,data!$B$3:$E$32,3,0))*(AE64-14)),0)</f>
        <v>0</v>
      </c>
      <c r="AJ64" s="265" t="s">
        <v>96</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96</v>
      </c>
      <c r="AW64" s="231">
        <f>IF(AT64=1,IF(AS64&lt;15,VLOOKUP(AV64,data!$B$3:$E$32,2,0)*AS64,(VLOOKUP(AV64,data!$B$3:$E$32,2,0)*14)+(VLOOKUP(AV64,data!$B$3:$E$32,3,0))*(AS64-14)),0)</f>
        <v>0</v>
      </c>
      <c r="AX64" s="265" t="s">
        <v>96</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96</v>
      </c>
      <c r="BK64" s="231">
        <f>IF(BH64=1,IF(BG64&lt;15,VLOOKUP(BJ64,data!$B$3:$E$32,2,0)*BG64,(VLOOKUP(BJ64,data!$B$3:$E$32,2,0)*14)+(VLOOKUP(BJ64,data!$B$3:$E$32,3,0))*(BG64-14)),0)</f>
        <v>0</v>
      </c>
      <c r="BL64" s="265" t="s">
        <v>96</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96</v>
      </c>
      <c r="BY64" s="231">
        <f>IF(BV64=1,IF(BU64&lt;15,VLOOKUP(BX64,data!$B$3:$E$32,2,0)*BU64,(VLOOKUP(BX64,data!$B$3:$E$32,2,0)*14)+(VLOOKUP(BX64,data!$B$3:$E$32,3,0))*(BU64-14)),0)</f>
        <v>0</v>
      </c>
      <c r="BZ64" s="265" t="s">
        <v>96</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96</v>
      </c>
      <c r="CM64" s="231">
        <f>IF(CJ64=1,IF(CI64&lt;15,VLOOKUP(CL64,data!$B$3:$E$32,2,0)*CI64,(VLOOKUP(CL64,data!$B$3:$E$32,2,0)*14)+(VLOOKUP(CL64,data!$B$3:$E$32,3,0))*(CI64-14)),0)</f>
        <v>0</v>
      </c>
      <c r="CN64" s="265" t="s">
        <v>96</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96</v>
      </c>
      <c r="DA64" s="231">
        <f>IF(CX64=1,IF(CW64&lt;15,VLOOKUP(CZ64,data!$B$3:$E$32,2,0)*CW64,(VLOOKUP(CZ64,data!$B$3:$E$32,2,0)*14)+(VLOOKUP(CZ64,data!$B$3:$E$32,3,0))*(CW64-14)),0)</f>
        <v>0</v>
      </c>
      <c r="DB64" s="265" t="s">
        <v>96</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96</v>
      </c>
      <c r="DO64" s="231">
        <f>IF(DL64=1,IF(DK64&lt;15,VLOOKUP(DN64,data!$B$3:$E$32,2,0)*DK64,(VLOOKUP(DN64,data!$B$3:$E$32,2,0)*14)+(VLOOKUP(DN64,data!$B$3:$E$32,3,0))*(DK64-14)),0)</f>
        <v>0</v>
      </c>
      <c r="DP64" s="265" t="s">
        <v>96</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96</v>
      </c>
      <c r="EC64" s="231">
        <f>IF(DZ64=1,IF(DY64&lt;15,VLOOKUP(EB64,data!$B$3:$E$32,2,0)*DY64,(VLOOKUP(EB64,data!$B$3:$E$32,2,0)*14)+(VLOOKUP(EB64,data!$B$3:$E$32,3,0))*(DY64-14)),0)</f>
        <v>0</v>
      </c>
      <c r="ED64" s="265" t="s">
        <v>96</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96</v>
      </c>
      <c r="EQ64" s="231">
        <f>IF(EN64=1,IF(EM64&lt;15,VLOOKUP(EP64,data!$B$3:$E$32,2,0)*EM64,(VLOOKUP(EP64,data!$B$3:$E$32,2,0)*14)+(VLOOKUP(EP64,data!$B$3:$E$32,3,0))*(EM64-14)),0)</f>
        <v>0</v>
      </c>
      <c r="ER64" s="265" t="s">
        <v>96</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96</v>
      </c>
      <c r="FE64" s="231">
        <f>IF(FB64=1,IF(FA64&lt;15,VLOOKUP(FD64,data!$B$3:$E$32,2,0)*FA64,(VLOOKUP(FD64,data!$B$3:$E$32,2,0)*14)+(VLOOKUP(FD64,data!$B$3:$E$32,3,0))*(FA64-14)),0)</f>
        <v>0</v>
      </c>
      <c r="FF64" s="265" t="s">
        <v>96</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4.75" hidden="1" customHeight="1" x14ac:dyDescent="0.25">
      <c r="A65" s="233"/>
      <c r="B65" s="222" t="s">
        <v>156</v>
      </c>
      <c r="C65" s="338"/>
      <c r="D65" s="223"/>
      <c r="E65" s="229"/>
      <c r="F65" s="225">
        <f t="shared" si="0"/>
        <v>0</v>
      </c>
      <c r="G65" s="230">
        <f>IF(F65=1,data!$C$41*E65,0)</f>
        <v>0</v>
      </c>
      <c r="H65" s="265" t="s">
        <v>96</v>
      </c>
      <c r="I65" s="231">
        <f>IF($F65=1,IF($E65&lt;15,VLOOKUP(H65,data!$B$3:$E$32,2,0)*$E65,(VLOOKUP(H65,data!$B$3:$E$32,2,0)*14)+(VLOOKUP(H65,data!$B$3:$E$32,3,0))*($E65-14)),0)</f>
        <v>0</v>
      </c>
      <c r="J65" s="265" t="s">
        <v>96</v>
      </c>
      <c r="K65" s="231">
        <f>IF($F65=1,VLOOKUP(J65,data!$B$35:$D$39,2,0),0)</f>
        <v>0</v>
      </c>
      <c r="L65" s="232">
        <f>IF(AND(I65&lt;&gt;0,K65&lt;&gt;0)=FALSE,0,data!$C$43)</f>
        <v>0</v>
      </c>
      <c r="M65" s="269">
        <f t="shared" si="1"/>
        <v>0</v>
      </c>
      <c r="N65" s="225">
        <f t="shared" si="73"/>
        <v>0</v>
      </c>
      <c r="O65" s="225">
        <f t="shared" si="2"/>
        <v>0</v>
      </c>
      <c r="P65" s="225">
        <f t="shared" si="3"/>
        <v>0</v>
      </c>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96</v>
      </c>
      <c r="AI65" s="231">
        <f>IF(AF65=1,IF(AE65&lt;15,VLOOKUP(AH65,data!$B$3:$E$32,2,0)*AE65,(VLOOKUP(AH65,data!$B$3:$E$32,2,0)*14)+(VLOOKUP(AH65,data!$B$3:$E$32,3,0))*(AE65-14)),0)</f>
        <v>0</v>
      </c>
      <c r="AJ65" s="265" t="s">
        <v>96</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96</v>
      </c>
      <c r="AW65" s="231">
        <f>IF(AT65=1,IF(AS65&lt;15,VLOOKUP(AV65,data!$B$3:$E$32,2,0)*AS65,(VLOOKUP(AV65,data!$B$3:$E$32,2,0)*14)+(VLOOKUP(AV65,data!$B$3:$E$32,3,0))*(AS65-14)),0)</f>
        <v>0</v>
      </c>
      <c r="AX65" s="265" t="s">
        <v>96</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96</v>
      </c>
      <c r="BK65" s="231">
        <f>IF(BH65=1,IF(BG65&lt;15,VLOOKUP(BJ65,data!$B$3:$E$32,2,0)*BG65,(VLOOKUP(BJ65,data!$B$3:$E$32,2,0)*14)+(VLOOKUP(BJ65,data!$B$3:$E$32,3,0))*(BG65-14)),0)</f>
        <v>0</v>
      </c>
      <c r="BL65" s="265" t="s">
        <v>96</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96</v>
      </c>
      <c r="BY65" s="231">
        <f>IF(BV65=1,IF(BU65&lt;15,VLOOKUP(BX65,data!$B$3:$E$32,2,0)*BU65,(VLOOKUP(BX65,data!$B$3:$E$32,2,0)*14)+(VLOOKUP(BX65,data!$B$3:$E$32,3,0))*(BU65-14)),0)</f>
        <v>0</v>
      </c>
      <c r="BZ65" s="265" t="s">
        <v>96</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96</v>
      </c>
      <c r="CM65" s="231">
        <f>IF(CJ65=1,IF(CI65&lt;15,VLOOKUP(CL65,data!$B$3:$E$32,2,0)*CI65,(VLOOKUP(CL65,data!$B$3:$E$32,2,0)*14)+(VLOOKUP(CL65,data!$B$3:$E$32,3,0))*(CI65-14)),0)</f>
        <v>0</v>
      </c>
      <c r="CN65" s="265" t="s">
        <v>96</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96</v>
      </c>
      <c r="DA65" s="231">
        <f>IF(CX65=1,IF(CW65&lt;15,VLOOKUP(CZ65,data!$B$3:$E$32,2,0)*CW65,(VLOOKUP(CZ65,data!$B$3:$E$32,2,0)*14)+(VLOOKUP(CZ65,data!$B$3:$E$32,3,0))*(CW65-14)),0)</f>
        <v>0</v>
      </c>
      <c r="DB65" s="265" t="s">
        <v>96</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96</v>
      </c>
      <c r="DO65" s="231">
        <f>IF(DL65=1,IF(DK65&lt;15,VLOOKUP(DN65,data!$B$3:$E$32,2,0)*DK65,(VLOOKUP(DN65,data!$B$3:$E$32,2,0)*14)+(VLOOKUP(DN65,data!$B$3:$E$32,3,0))*(DK65-14)),0)</f>
        <v>0</v>
      </c>
      <c r="DP65" s="265" t="s">
        <v>96</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96</v>
      </c>
      <c r="EC65" s="231">
        <f>IF(DZ65=1,IF(DY65&lt;15,VLOOKUP(EB65,data!$B$3:$E$32,2,0)*DY65,(VLOOKUP(EB65,data!$B$3:$E$32,2,0)*14)+(VLOOKUP(EB65,data!$B$3:$E$32,3,0))*(DY65-14)),0)</f>
        <v>0</v>
      </c>
      <c r="ED65" s="265" t="s">
        <v>96</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96</v>
      </c>
      <c r="EQ65" s="231">
        <f>IF(EN65=1,IF(EM65&lt;15,VLOOKUP(EP65,data!$B$3:$E$32,2,0)*EM65,(VLOOKUP(EP65,data!$B$3:$E$32,2,0)*14)+(VLOOKUP(EP65,data!$B$3:$E$32,3,0))*(EM65-14)),0)</f>
        <v>0</v>
      </c>
      <c r="ER65" s="265" t="s">
        <v>96</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96</v>
      </c>
      <c r="FE65" s="231">
        <f>IF(FB65=1,IF(FA65&lt;15,VLOOKUP(FD65,data!$B$3:$E$32,2,0)*FA65,(VLOOKUP(FD65,data!$B$3:$E$32,2,0)*14)+(VLOOKUP(FD65,data!$B$3:$E$32,3,0))*(FA65-14)),0)</f>
        <v>0</v>
      </c>
      <c r="FF65" s="265" t="s">
        <v>96</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4.75" hidden="1" customHeight="1" x14ac:dyDescent="0.25">
      <c r="A66" s="233"/>
      <c r="B66" s="222" t="s">
        <v>157</v>
      </c>
      <c r="C66" s="338"/>
      <c r="D66" s="223"/>
      <c r="E66" s="229"/>
      <c r="F66" s="225">
        <f t="shared" si="0"/>
        <v>0</v>
      </c>
      <c r="G66" s="230">
        <f>IF(F66=1,data!$C$41*E66,0)</f>
        <v>0</v>
      </c>
      <c r="H66" s="265" t="s">
        <v>96</v>
      </c>
      <c r="I66" s="231">
        <f>IF($F66=1,IF($E66&lt;15,VLOOKUP(H66,data!$B$3:$E$32,2,0)*$E66,(VLOOKUP(H66,data!$B$3:$E$32,2,0)*14)+(VLOOKUP(H66,data!$B$3:$E$32,3,0))*($E66-14)),0)</f>
        <v>0</v>
      </c>
      <c r="J66" s="265" t="s">
        <v>96</v>
      </c>
      <c r="K66" s="231">
        <f>IF($F66=1,VLOOKUP(J66,data!$B$35:$D$39,2,0),0)</f>
        <v>0</v>
      </c>
      <c r="L66" s="232">
        <f>IF(AND(I66&lt;&gt;0,K66&lt;&gt;0)=FALSE,0,data!$C$43)</f>
        <v>0</v>
      </c>
      <c r="M66" s="269">
        <f t="shared" si="1"/>
        <v>0</v>
      </c>
      <c r="N66" s="225">
        <f t="shared" si="73"/>
        <v>0</v>
      </c>
      <c r="O66" s="225">
        <f t="shared" si="2"/>
        <v>0</v>
      </c>
      <c r="P66" s="225">
        <f t="shared" si="3"/>
        <v>0</v>
      </c>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96</v>
      </c>
      <c r="AI66" s="231">
        <f>IF(AF66=1,IF(AE66&lt;15,VLOOKUP(AH66,data!$B$3:$E$32,2,0)*AE66,(VLOOKUP(AH66,data!$B$3:$E$32,2,0)*14)+(VLOOKUP(AH66,data!$B$3:$E$32,3,0))*(AE66-14)),0)</f>
        <v>0</v>
      </c>
      <c r="AJ66" s="265" t="s">
        <v>96</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96</v>
      </c>
      <c r="AW66" s="231">
        <f>IF(AT66=1,IF(AS66&lt;15,VLOOKUP(AV66,data!$B$3:$E$32,2,0)*AS66,(VLOOKUP(AV66,data!$B$3:$E$32,2,0)*14)+(VLOOKUP(AV66,data!$B$3:$E$32,3,0))*(AS66-14)),0)</f>
        <v>0</v>
      </c>
      <c r="AX66" s="265" t="s">
        <v>96</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96</v>
      </c>
      <c r="BK66" s="231">
        <f>IF(BH66=1,IF(BG66&lt;15,VLOOKUP(BJ66,data!$B$3:$E$32,2,0)*BG66,(VLOOKUP(BJ66,data!$B$3:$E$32,2,0)*14)+(VLOOKUP(BJ66,data!$B$3:$E$32,3,0))*(BG66-14)),0)</f>
        <v>0</v>
      </c>
      <c r="BL66" s="265" t="s">
        <v>96</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96</v>
      </c>
      <c r="BY66" s="231">
        <f>IF(BV66=1,IF(BU66&lt;15,VLOOKUP(BX66,data!$B$3:$E$32,2,0)*BU66,(VLOOKUP(BX66,data!$B$3:$E$32,2,0)*14)+(VLOOKUP(BX66,data!$B$3:$E$32,3,0))*(BU66-14)),0)</f>
        <v>0</v>
      </c>
      <c r="BZ66" s="265" t="s">
        <v>96</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96</v>
      </c>
      <c r="CM66" s="231">
        <f>IF(CJ66=1,IF(CI66&lt;15,VLOOKUP(CL66,data!$B$3:$E$32,2,0)*CI66,(VLOOKUP(CL66,data!$B$3:$E$32,2,0)*14)+(VLOOKUP(CL66,data!$B$3:$E$32,3,0))*(CI66-14)),0)</f>
        <v>0</v>
      </c>
      <c r="CN66" s="265" t="s">
        <v>96</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96</v>
      </c>
      <c r="DA66" s="231">
        <f>IF(CX66=1,IF(CW66&lt;15,VLOOKUP(CZ66,data!$B$3:$E$32,2,0)*CW66,(VLOOKUP(CZ66,data!$B$3:$E$32,2,0)*14)+(VLOOKUP(CZ66,data!$B$3:$E$32,3,0))*(CW66-14)),0)</f>
        <v>0</v>
      </c>
      <c r="DB66" s="265" t="s">
        <v>96</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96</v>
      </c>
      <c r="DO66" s="231">
        <f>IF(DL66=1,IF(DK66&lt;15,VLOOKUP(DN66,data!$B$3:$E$32,2,0)*DK66,(VLOOKUP(DN66,data!$B$3:$E$32,2,0)*14)+(VLOOKUP(DN66,data!$B$3:$E$32,3,0))*(DK66-14)),0)</f>
        <v>0</v>
      </c>
      <c r="DP66" s="265" t="s">
        <v>96</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96</v>
      </c>
      <c r="EC66" s="231">
        <f>IF(DZ66=1,IF(DY66&lt;15,VLOOKUP(EB66,data!$B$3:$E$32,2,0)*DY66,(VLOOKUP(EB66,data!$B$3:$E$32,2,0)*14)+(VLOOKUP(EB66,data!$B$3:$E$32,3,0))*(DY66-14)),0)</f>
        <v>0</v>
      </c>
      <c r="ED66" s="265" t="s">
        <v>96</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96</v>
      </c>
      <c r="EQ66" s="231">
        <f>IF(EN66=1,IF(EM66&lt;15,VLOOKUP(EP66,data!$B$3:$E$32,2,0)*EM66,(VLOOKUP(EP66,data!$B$3:$E$32,2,0)*14)+(VLOOKUP(EP66,data!$B$3:$E$32,3,0))*(EM66-14)),0)</f>
        <v>0</v>
      </c>
      <c r="ER66" s="265" t="s">
        <v>96</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96</v>
      </c>
      <c r="FE66" s="231">
        <f>IF(FB66=1,IF(FA66&lt;15,VLOOKUP(FD66,data!$B$3:$E$32,2,0)*FA66,(VLOOKUP(FD66,data!$B$3:$E$32,2,0)*14)+(VLOOKUP(FD66,data!$B$3:$E$32,3,0))*(FA66-14)),0)</f>
        <v>0</v>
      </c>
      <c r="FF66" s="265" t="s">
        <v>96</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4.75" hidden="1" customHeight="1" x14ac:dyDescent="0.25">
      <c r="A67" s="233"/>
      <c r="B67" s="222" t="s">
        <v>158</v>
      </c>
      <c r="C67" s="338"/>
      <c r="D67" s="223"/>
      <c r="E67" s="229"/>
      <c r="F67" s="225">
        <f t="shared" si="0"/>
        <v>0</v>
      </c>
      <c r="G67" s="230">
        <f>IF(F67=1,data!$C$41*E67,0)</f>
        <v>0</v>
      </c>
      <c r="H67" s="265" t="s">
        <v>96</v>
      </c>
      <c r="I67" s="231">
        <f>IF($F67=1,IF($E67&lt;15,VLOOKUP(H67,data!$B$3:$E$32,2,0)*$E67,(VLOOKUP(H67,data!$B$3:$E$32,2,0)*14)+(VLOOKUP(H67,data!$B$3:$E$32,3,0))*($E67-14)),0)</f>
        <v>0</v>
      </c>
      <c r="J67" s="265" t="s">
        <v>96</v>
      </c>
      <c r="K67" s="231">
        <f>IF($F67=1,VLOOKUP(J67,data!$B$35:$D$39,2,0),0)</f>
        <v>0</v>
      </c>
      <c r="L67" s="232">
        <f>IF(AND(I67&lt;&gt;0,K67&lt;&gt;0)=FALSE,0,data!$C$43)</f>
        <v>0</v>
      </c>
      <c r="M67" s="269">
        <f t="shared" si="1"/>
        <v>0</v>
      </c>
      <c r="N67" s="225">
        <f t="shared" si="73"/>
        <v>0</v>
      </c>
      <c r="O67" s="225">
        <f t="shared" si="2"/>
        <v>0</v>
      </c>
      <c r="P67" s="225">
        <f t="shared" si="3"/>
        <v>0</v>
      </c>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96</v>
      </c>
      <c r="AI67" s="231">
        <f>IF(AF67=1,IF(AE67&lt;15,VLOOKUP(AH67,data!$B$3:$E$32,2,0)*AE67,(VLOOKUP(AH67,data!$B$3:$E$32,2,0)*14)+(VLOOKUP(AH67,data!$B$3:$E$32,3,0))*(AE67-14)),0)</f>
        <v>0</v>
      </c>
      <c r="AJ67" s="265" t="s">
        <v>96</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96</v>
      </c>
      <c r="AW67" s="231">
        <f>IF(AT67=1,IF(AS67&lt;15,VLOOKUP(AV67,data!$B$3:$E$32,2,0)*AS67,(VLOOKUP(AV67,data!$B$3:$E$32,2,0)*14)+(VLOOKUP(AV67,data!$B$3:$E$32,3,0))*(AS67-14)),0)</f>
        <v>0</v>
      </c>
      <c r="AX67" s="265" t="s">
        <v>96</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96</v>
      </c>
      <c r="BK67" s="231">
        <f>IF(BH67=1,IF(BG67&lt;15,VLOOKUP(BJ67,data!$B$3:$E$32,2,0)*BG67,(VLOOKUP(BJ67,data!$B$3:$E$32,2,0)*14)+(VLOOKUP(BJ67,data!$B$3:$E$32,3,0))*(BG67-14)),0)</f>
        <v>0</v>
      </c>
      <c r="BL67" s="265" t="s">
        <v>96</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96</v>
      </c>
      <c r="BY67" s="231">
        <f>IF(BV67=1,IF(BU67&lt;15,VLOOKUP(BX67,data!$B$3:$E$32,2,0)*BU67,(VLOOKUP(BX67,data!$B$3:$E$32,2,0)*14)+(VLOOKUP(BX67,data!$B$3:$E$32,3,0))*(BU67-14)),0)</f>
        <v>0</v>
      </c>
      <c r="BZ67" s="265" t="s">
        <v>96</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96</v>
      </c>
      <c r="CM67" s="231">
        <f>IF(CJ67=1,IF(CI67&lt;15,VLOOKUP(CL67,data!$B$3:$E$32,2,0)*CI67,(VLOOKUP(CL67,data!$B$3:$E$32,2,0)*14)+(VLOOKUP(CL67,data!$B$3:$E$32,3,0))*(CI67-14)),0)</f>
        <v>0</v>
      </c>
      <c r="CN67" s="265" t="s">
        <v>96</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96</v>
      </c>
      <c r="DA67" s="231">
        <f>IF(CX67=1,IF(CW67&lt;15,VLOOKUP(CZ67,data!$B$3:$E$32,2,0)*CW67,(VLOOKUP(CZ67,data!$B$3:$E$32,2,0)*14)+(VLOOKUP(CZ67,data!$B$3:$E$32,3,0))*(CW67-14)),0)</f>
        <v>0</v>
      </c>
      <c r="DB67" s="265" t="s">
        <v>96</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96</v>
      </c>
      <c r="DO67" s="231">
        <f>IF(DL67=1,IF(DK67&lt;15,VLOOKUP(DN67,data!$B$3:$E$32,2,0)*DK67,(VLOOKUP(DN67,data!$B$3:$E$32,2,0)*14)+(VLOOKUP(DN67,data!$B$3:$E$32,3,0))*(DK67-14)),0)</f>
        <v>0</v>
      </c>
      <c r="DP67" s="265" t="s">
        <v>96</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96</v>
      </c>
      <c r="EC67" s="231">
        <f>IF(DZ67=1,IF(DY67&lt;15,VLOOKUP(EB67,data!$B$3:$E$32,2,0)*DY67,(VLOOKUP(EB67,data!$B$3:$E$32,2,0)*14)+(VLOOKUP(EB67,data!$B$3:$E$32,3,0))*(DY67-14)),0)</f>
        <v>0</v>
      </c>
      <c r="ED67" s="265" t="s">
        <v>96</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96</v>
      </c>
      <c r="EQ67" s="231">
        <f>IF(EN67=1,IF(EM67&lt;15,VLOOKUP(EP67,data!$B$3:$E$32,2,0)*EM67,(VLOOKUP(EP67,data!$B$3:$E$32,2,0)*14)+(VLOOKUP(EP67,data!$B$3:$E$32,3,0))*(EM67-14)),0)</f>
        <v>0</v>
      </c>
      <c r="ER67" s="265" t="s">
        <v>96</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96</v>
      </c>
      <c r="FE67" s="231">
        <f>IF(FB67=1,IF(FA67&lt;15,VLOOKUP(FD67,data!$B$3:$E$32,2,0)*FA67,(VLOOKUP(FD67,data!$B$3:$E$32,2,0)*14)+(VLOOKUP(FD67,data!$B$3:$E$32,3,0))*(FA67-14)),0)</f>
        <v>0</v>
      </c>
      <c r="FF67" s="265" t="s">
        <v>96</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4.75" hidden="1" customHeight="1" x14ac:dyDescent="0.25">
      <c r="A68" s="233"/>
      <c r="B68" s="222" t="s">
        <v>159</v>
      </c>
      <c r="C68" s="338"/>
      <c r="D68" s="223"/>
      <c r="E68" s="229"/>
      <c r="F68" s="225">
        <f t="shared" si="0"/>
        <v>0</v>
      </c>
      <c r="G68" s="230">
        <f>IF(F68=1,data!$C$41*E68,0)</f>
        <v>0</v>
      </c>
      <c r="H68" s="265" t="s">
        <v>96</v>
      </c>
      <c r="I68" s="231">
        <f>IF($F68=1,IF($E68&lt;15,VLOOKUP(H68,data!$B$3:$E$32,2,0)*$E68,(VLOOKUP(H68,data!$B$3:$E$32,2,0)*14)+(VLOOKUP(H68,data!$B$3:$E$32,3,0))*($E68-14)),0)</f>
        <v>0</v>
      </c>
      <c r="J68" s="265" t="s">
        <v>96</v>
      </c>
      <c r="K68" s="231">
        <f>IF($F68=1,VLOOKUP(J68,data!$B$35:$D$39,2,0),0)</f>
        <v>0</v>
      </c>
      <c r="L68" s="232">
        <f>IF(AND(I68&lt;&gt;0,K68&lt;&gt;0)=FALSE,0,data!$C$43)</f>
        <v>0</v>
      </c>
      <c r="M68" s="269">
        <f t="shared" si="1"/>
        <v>0</v>
      </c>
      <c r="N68" s="225">
        <f t="shared" si="73"/>
        <v>0</v>
      </c>
      <c r="O68" s="225">
        <f t="shared" si="2"/>
        <v>0</v>
      </c>
      <c r="P68" s="225">
        <f t="shared" si="3"/>
        <v>0</v>
      </c>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96</v>
      </c>
      <c r="AI68" s="231">
        <f>IF(AF68=1,IF(AE68&lt;15,VLOOKUP(AH68,data!$B$3:$E$32,2,0)*AE68,(VLOOKUP(AH68,data!$B$3:$E$32,2,0)*14)+(VLOOKUP(AH68,data!$B$3:$E$32,3,0))*(AE68-14)),0)</f>
        <v>0</v>
      </c>
      <c r="AJ68" s="265" t="s">
        <v>96</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96</v>
      </c>
      <c r="AW68" s="231">
        <f>IF(AT68=1,IF(AS68&lt;15,VLOOKUP(AV68,data!$B$3:$E$32,2,0)*AS68,(VLOOKUP(AV68,data!$B$3:$E$32,2,0)*14)+(VLOOKUP(AV68,data!$B$3:$E$32,3,0))*(AS68-14)),0)</f>
        <v>0</v>
      </c>
      <c r="AX68" s="265" t="s">
        <v>96</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96</v>
      </c>
      <c r="BK68" s="231">
        <f>IF(BH68=1,IF(BG68&lt;15,VLOOKUP(BJ68,data!$B$3:$E$32,2,0)*BG68,(VLOOKUP(BJ68,data!$B$3:$E$32,2,0)*14)+(VLOOKUP(BJ68,data!$B$3:$E$32,3,0))*(BG68-14)),0)</f>
        <v>0</v>
      </c>
      <c r="BL68" s="265" t="s">
        <v>96</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96</v>
      </c>
      <c r="BY68" s="231">
        <f>IF(BV68=1,IF(BU68&lt;15,VLOOKUP(BX68,data!$B$3:$E$32,2,0)*BU68,(VLOOKUP(BX68,data!$B$3:$E$32,2,0)*14)+(VLOOKUP(BX68,data!$B$3:$E$32,3,0))*(BU68-14)),0)</f>
        <v>0</v>
      </c>
      <c r="BZ68" s="265" t="s">
        <v>96</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96</v>
      </c>
      <c r="CM68" s="231">
        <f>IF(CJ68=1,IF(CI68&lt;15,VLOOKUP(CL68,data!$B$3:$E$32,2,0)*CI68,(VLOOKUP(CL68,data!$B$3:$E$32,2,0)*14)+(VLOOKUP(CL68,data!$B$3:$E$32,3,0))*(CI68-14)),0)</f>
        <v>0</v>
      </c>
      <c r="CN68" s="265" t="s">
        <v>96</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96</v>
      </c>
      <c r="DA68" s="231">
        <f>IF(CX68=1,IF(CW68&lt;15,VLOOKUP(CZ68,data!$B$3:$E$32,2,0)*CW68,(VLOOKUP(CZ68,data!$B$3:$E$32,2,0)*14)+(VLOOKUP(CZ68,data!$B$3:$E$32,3,0))*(CW68-14)),0)</f>
        <v>0</v>
      </c>
      <c r="DB68" s="265" t="s">
        <v>96</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96</v>
      </c>
      <c r="DO68" s="231">
        <f>IF(DL68=1,IF(DK68&lt;15,VLOOKUP(DN68,data!$B$3:$E$32,2,0)*DK68,(VLOOKUP(DN68,data!$B$3:$E$32,2,0)*14)+(VLOOKUP(DN68,data!$B$3:$E$32,3,0))*(DK68-14)),0)</f>
        <v>0</v>
      </c>
      <c r="DP68" s="265" t="s">
        <v>96</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96</v>
      </c>
      <c r="EC68" s="231">
        <f>IF(DZ68=1,IF(DY68&lt;15,VLOOKUP(EB68,data!$B$3:$E$32,2,0)*DY68,(VLOOKUP(EB68,data!$B$3:$E$32,2,0)*14)+(VLOOKUP(EB68,data!$B$3:$E$32,3,0))*(DY68-14)),0)</f>
        <v>0</v>
      </c>
      <c r="ED68" s="265" t="s">
        <v>96</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96</v>
      </c>
      <c r="EQ68" s="231">
        <f>IF(EN68=1,IF(EM68&lt;15,VLOOKUP(EP68,data!$B$3:$E$32,2,0)*EM68,(VLOOKUP(EP68,data!$B$3:$E$32,2,0)*14)+(VLOOKUP(EP68,data!$B$3:$E$32,3,0))*(EM68-14)),0)</f>
        <v>0</v>
      </c>
      <c r="ER68" s="265" t="s">
        <v>96</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96</v>
      </c>
      <c r="FE68" s="231">
        <f>IF(FB68=1,IF(FA68&lt;15,VLOOKUP(FD68,data!$B$3:$E$32,2,0)*FA68,(VLOOKUP(FD68,data!$B$3:$E$32,2,0)*14)+(VLOOKUP(FD68,data!$B$3:$E$32,3,0))*(FA68-14)),0)</f>
        <v>0</v>
      </c>
      <c r="FF68" s="265" t="s">
        <v>96</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4.75" hidden="1" customHeight="1" x14ac:dyDescent="0.25">
      <c r="A69" s="233"/>
      <c r="B69" s="222" t="s">
        <v>160</v>
      </c>
      <c r="C69" s="338"/>
      <c r="D69" s="223"/>
      <c r="E69" s="229"/>
      <c r="F69" s="225">
        <f t="shared" si="0"/>
        <v>0</v>
      </c>
      <c r="G69" s="230">
        <f>IF(F69=1,data!$C$41*E69,0)</f>
        <v>0</v>
      </c>
      <c r="H69" s="265" t="s">
        <v>96</v>
      </c>
      <c r="I69" s="231">
        <f>IF($F69=1,IF($E69&lt;15,VLOOKUP(H69,data!$B$3:$E$32,2,0)*$E69,(VLOOKUP(H69,data!$B$3:$E$32,2,0)*14)+(VLOOKUP(H69,data!$B$3:$E$32,3,0))*($E69-14)),0)</f>
        <v>0</v>
      </c>
      <c r="J69" s="265" t="s">
        <v>96</v>
      </c>
      <c r="K69" s="231">
        <f>IF($F69=1,VLOOKUP(J69,data!$B$35:$D$39,2,0),0)</f>
        <v>0</v>
      </c>
      <c r="L69" s="232">
        <f>IF(AND(I69&lt;&gt;0,K69&lt;&gt;0)=FALSE,0,data!$C$43)</f>
        <v>0</v>
      </c>
      <c r="M69" s="269">
        <f t="shared" si="1"/>
        <v>0</v>
      </c>
      <c r="N69" s="225">
        <f t="shared" si="73"/>
        <v>0</v>
      </c>
      <c r="O69" s="225">
        <f t="shared" si="2"/>
        <v>0</v>
      </c>
      <c r="P69" s="225">
        <f t="shared" si="3"/>
        <v>0</v>
      </c>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96</v>
      </c>
      <c r="AI69" s="231">
        <f>IF(AF69=1,IF(AE69&lt;15,VLOOKUP(AH69,data!$B$3:$E$32,2,0)*AE69,(VLOOKUP(AH69,data!$B$3:$E$32,2,0)*14)+(VLOOKUP(AH69,data!$B$3:$E$32,3,0))*(AE69-14)),0)</f>
        <v>0</v>
      </c>
      <c r="AJ69" s="265" t="s">
        <v>96</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96</v>
      </c>
      <c r="AW69" s="231">
        <f>IF(AT69=1,IF(AS69&lt;15,VLOOKUP(AV69,data!$B$3:$E$32,2,0)*AS69,(VLOOKUP(AV69,data!$B$3:$E$32,2,0)*14)+(VLOOKUP(AV69,data!$B$3:$E$32,3,0))*(AS69-14)),0)</f>
        <v>0</v>
      </c>
      <c r="AX69" s="265" t="s">
        <v>96</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96</v>
      </c>
      <c r="BK69" s="231">
        <f>IF(BH69=1,IF(BG69&lt;15,VLOOKUP(BJ69,data!$B$3:$E$32,2,0)*BG69,(VLOOKUP(BJ69,data!$B$3:$E$32,2,0)*14)+(VLOOKUP(BJ69,data!$B$3:$E$32,3,0))*(BG69-14)),0)</f>
        <v>0</v>
      </c>
      <c r="BL69" s="265" t="s">
        <v>96</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96</v>
      </c>
      <c r="BY69" s="231">
        <f>IF(BV69=1,IF(BU69&lt;15,VLOOKUP(BX69,data!$B$3:$E$32,2,0)*BU69,(VLOOKUP(BX69,data!$B$3:$E$32,2,0)*14)+(VLOOKUP(BX69,data!$B$3:$E$32,3,0))*(BU69-14)),0)</f>
        <v>0</v>
      </c>
      <c r="BZ69" s="265" t="s">
        <v>96</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96</v>
      </c>
      <c r="CM69" s="231">
        <f>IF(CJ69=1,IF(CI69&lt;15,VLOOKUP(CL69,data!$B$3:$E$32,2,0)*CI69,(VLOOKUP(CL69,data!$B$3:$E$32,2,0)*14)+(VLOOKUP(CL69,data!$B$3:$E$32,3,0))*(CI69-14)),0)</f>
        <v>0</v>
      </c>
      <c r="CN69" s="265" t="s">
        <v>96</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96</v>
      </c>
      <c r="DA69" s="231">
        <f>IF(CX69=1,IF(CW69&lt;15,VLOOKUP(CZ69,data!$B$3:$E$32,2,0)*CW69,(VLOOKUP(CZ69,data!$B$3:$E$32,2,0)*14)+(VLOOKUP(CZ69,data!$B$3:$E$32,3,0))*(CW69-14)),0)</f>
        <v>0</v>
      </c>
      <c r="DB69" s="265" t="s">
        <v>96</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96</v>
      </c>
      <c r="DO69" s="231">
        <f>IF(DL69=1,IF(DK69&lt;15,VLOOKUP(DN69,data!$B$3:$E$32,2,0)*DK69,(VLOOKUP(DN69,data!$B$3:$E$32,2,0)*14)+(VLOOKUP(DN69,data!$B$3:$E$32,3,0))*(DK69-14)),0)</f>
        <v>0</v>
      </c>
      <c r="DP69" s="265" t="s">
        <v>96</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96</v>
      </c>
      <c r="EC69" s="231">
        <f>IF(DZ69=1,IF(DY69&lt;15,VLOOKUP(EB69,data!$B$3:$E$32,2,0)*DY69,(VLOOKUP(EB69,data!$B$3:$E$32,2,0)*14)+(VLOOKUP(EB69,data!$B$3:$E$32,3,0))*(DY69-14)),0)</f>
        <v>0</v>
      </c>
      <c r="ED69" s="265" t="s">
        <v>96</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96</v>
      </c>
      <c r="EQ69" s="231">
        <f>IF(EN69=1,IF(EM69&lt;15,VLOOKUP(EP69,data!$B$3:$E$32,2,0)*EM69,(VLOOKUP(EP69,data!$B$3:$E$32,2,0)*14)+(VLOOKUP(EP69,data!$B$3:$E$32,3,0))*(EM69-14)),0)</f>
        <v>0</v>
      </c>
      <c r="ER69" s="265" t="s">
        <v>96</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96</v>
      </c>
      <c r="FE69" s="231">
        <f>IF(FB69=1,IF(FA69&lt;15,VLOOKUP(FD69,data!$B$3:$E$32,2,0)*FA69,(VLOOKUP(FD69,data!$B$3:$E$32,2,0)*14)+(VLOOKUP(FD69,data!$B$3:$E$32,3,0))*(FA69-14)),0)</f>
        <v>0</v>
      </c>
      <c r="FF69" s="265" t="s">
        <v>96</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4.75" hidden="1" customHeight="1" x14ac:dyDescent="0.25">
      <c r="A70" s="233"/>
      <c r="B70" s="222" t="s">
        <v>161</v>
      </c>
      <c r="C70" s="338"/>
      <c r="D70" s="223"/>
      <c r="E70" s="229"/>
      <c r="F70" s="225">
        <f t="shared" si="0"/>
        <v>0</v>
      </c>
      <c r="G70" s="230">
        <f>IF(F70=1,data!$C$41*E70,0)</f>
        <v>0</v>
      </c>
      <c r="H70" s="265" t="s">
        <v>96</v>
      </c>
      <c r="I70" s="231">
        <f>IF($F70=1,IF($E70&lt;15,VLOOKUP(H70,data!$B$3:$E$32,2,0)*$E70,(VLOOKUP(H70,data!$B$3:$E$32,2,0)*14)+(VLOOKUP(H70,data!$B$3:$E$32,3,0))*($E70-14)),0)</f>
        <v>0</v>
      </c>
      <c r="J70" s="265" t="s">
        <v>96</v>
      </c>
      <c r="K70" s="231">
        <f>IF($F70=1,VLOOKUP(J70,data!$B$35:$D$39,2,0),0)</f>
        <v>0</v>
      </c>
      <c r="L70" s="232">
        <f>IF(AND(I70&lt;&gt;0,K70&lt;&gt;0)=FALSE,0,data!$C$43)</f>
        <v>0</v>
      </c>
      <c r="M70" s="269">
        <f t="shared" si="1"/>
        <v>0</v>
      </c>
      <c r="N70" s="225">
        <f t="shared" si="73"/>
        <v>0</v>
      </c>
      <c r="O70" s="225">
        <f t="shared" si="2"/>
        <v>0</v>
      </c>
      <c r="P70" s="225">
        <f t="shared" si="3"/>
        <v>0</v>
      </c>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96</v>
      </c>
      <c r="AI70" s="231">
        <f>IF(AF70=1,IF(AE70&lt;15,VLOOKUP(AH70,data!$B$3:$E$32,2,0)*AE70,(VLOOKUP(AH70,data!$B$3:$E$32,2,0)*14)+(VLOOKUP(AH70,data!$B$3:$E$32,3,0))*(AE70-14)),0)</f>
        <v>0</v>
      </c>
      <c r="AJ70" s="265" t="s">
        <v>96</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96</v>
      </c>
      <c r="AW70" s="231">
        <f>IF(AT70=1,IF(AS70&lt;15,VLOOKUP(AV70,data!$B$3:$E$32,2,0)*AS70,(VLOOKUP(AV70,data!$B$3:$E$32,2,0)*14)+(VLOOKUP(AV70,data!$B$3:$E$32,3,0))*(AS70-14)),0)</f>
        <v>0</v>
      </c>
      <c r="AX70" s="265" t="s">
        <v>96</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96</v>
      </c>
      <c r="BK70" s="231">
        <f>IF(BH70=1,IF(BG70&lt;15,VLOOKUP(BJ70,data!$B$3:$E$32,2,0)*BG70,(VLOOKUP(BJ70,data!$B$3:$E$32,2,0)*14)+(VLOOKUP(BJ70,data!$B$3:$E$32,3,0))*(BG70-14)),0)</f>
        <v>0</v>
      </c>
      <c r="BL70" s="265" t="s">
        <v>96</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96</v>
      </c>
      <c r="BY70" s="231">
        <f>IF(BV70=1,IF(BU70&lt;15,VLOOKUP(BX70,data!$B$3:$E$32,2,0)*BU70,(VLOOKUP(BX70,data!$B$3:$E$32,2,0)*14)+(VLOOKUP(BX70,data!$B$3:$E$32,3,0))*(BU70-14)),0)</f>
        <v>0</v>
      </c>
      <c r="BZ70" s="265" t="s">
        <v>96</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96</v>
      </c>
      <c r="CM70" s="231">
        <f>IF(CJ70=1,IF(CI70&lt;15,VLOOKUP(CL70,data!$B$3:$E$32,2,0)*CI70,(VLOOKUP(CL70,data!$B$3:$E$32,2,0)*14)+(VLOOKUP(CL70,data!$B$3:$E$32,3,0))*(CI70-14)),0)</f>
        <v>0</v>
      </c>
      <c r="CN70" s="265" t="s">
        <v>96</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96</v>
      </c>
      <c r="DA70" s="231">
        <f>IF(CX70=1,IF(CW70&lt;15,VLOOKUP(CZ70,data!$B$3:$E$32,2,0)*CW70,(VLOOKUP(CZ70,data!$B$3:$E$32,2,0)*14)+(VLOOKUP(CZ70,data!$B$3:$E$32,3,0))*(CW70-14)),0)</f>
        <v>0</v>
      </c>
      <c r="DB70" s="265" t="s">
        <v>96</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96</v>
      </c>
      <c r="DO70" s="231">
        <f>IF(DL70=1,IF(DK70&lt;15,VLOOKUP(DN70,data!$B$3:$E$32,2,0)*DK70,(VLOOKUP(DN70,data!$B$3:$E$32,2,0)*14)+(VLOOKUP(DN70,data!$B$3:$E$32,3,0))*(DK70-14)),0)</f>
        <v>0</v>
      </c>
      <c r="DP70" s="265" t="s">
        <v>96</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96</v>
      </c>
      <c r="EC70" s="231">
        <f>IF(DZ70=1,IF(DY70&lt;15,VLOOKUP(EB70,data!$B$3:$E$32,2,0)*DY70,(VLOOKUP(EB70,data!$B$3:$E$32,2,0)*14)+(VLOOKUP(EB70,data!$B$3:$E$32,3,0))*(DY70-14)),0)</f>
        <v>0</v>
      </c>
      <c r="ED70" s="265" t="s">
        <v>96</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96</v>
      </c>
      <c r="EQ70" s="231">
        <f>IF(EN70=1,IF(EM70&lt;15,VLOOKUP(EP70,data!$B$3:$E$32,2,0)*EM70,(VLOOKUP(EP70,data!$B$3:$E$32,2,0)*14)+(VLOOKUP(EP70,data!$B$3:$E$32,3,0))*(EM70-14)),0)</f>
        <v>0</v>
      </c>
      <c r="ER70" s="265" t="s">
        <v>96</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96</v>
      </c>
      <c r="FE70" s="231">
        <f>IF(FB70=1,IF(FA70&lt;15,VLOOKUP(FD70,data!$B$3:$E$32,2,0)*FA70,(VLOOKUP(FD70,data!$B$3:$E$32,2,0)*14)+(VLOOKUP(FD70,data!$B$3:$E$32,3,0))*(FA70-14)),0)</f>
        <v>0</v>
      </c>
      <c r="FF70" s="265" t="s">
        <v>96</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4.75" hidden="1" customHeight="1" x14ac:dyDescent="0.25">
      <c r="A71" s="221"/>
      <c r="B71" s="222" t="s">
        <v>162</v>
      </c>
      <c r="C71" s="338"/>
      <c r="D71" s="223"/>
      <c r="E71" s="229"/>
      <c r="F71" s="225">
        <f t="shared" si="0"/>
        <v>0</v>
      </c>
      <c r="G71" s="230">
        <f>IF(F71=1,data!$C$41*E71,0)</f>
        <v>0</v>
      </c>
      <c r="H71" s="265" t="s">
        <v>96</v>
      </c>
      <c r="I71" s="231">
        <f>IF($F71=1,IF($E71&lt;15,VLOOKUP(H71,data!$B$3:$E$32,2,0)*$E71,(VLOOKUP(H71,data!$B$3:$E$32,2,0)*14)+(VLOOKUP(H71,data!$B$3:$E$32,3,0))*($E71-14)),0)</f>
        <v>0</v>
      </c>
      <c r="J71" s="265" t="s">
        <v>96</v>
      </c>
      <c r="K71" s="231">
        <f>IF($F71=1,VLOOKUP(J71,data!$B$35:$D$39,2,0),0)</f>
        <v>0</v>
      </c>
      <c r="L71" s="232">
        <f>IF(AND(I71&lt;&gt;0,K71&lt;&gt;0)=FALSE,0,data!$C$43)</f>
        <v>0</v>
      </c>
      <c r="M71" s="269">
        <f t="shared" si="1"/>
        <v>0</v>
      </c>
      <c r="N71" s="225">
        <f t="shared" si="73"/>
        <v>0</v>
      </c>
      <c r="O71" s="225">
        <f t="shared" si="2"/>
        <v>0</v>
      </c>
      <c r="P71" s="225">
        <f t="shared" si="3"/>
        <v>0</v>
      </c>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96</v>
      </c>
      <c r="AI71" s="231">
        <f>IF(AF71=1,IF(AE71&lt;15,VLOOKUP(AH71,data!$B$3:$E$32,2,0)*AE71,(VLOOKUP(AH71,data!$B$3:$E$32,2,0)*14)+(VLOOKUP(AH71,data!$B$3:$E$32,3,0))*(AE71-14)),0)</f>
        <v>0</v>
      </c>
      <c r="AJ71" s="265" t="s">
        <v>96</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96</v>
      </c>
      <c r="AW71" s="231">
        <f>IF(AT71=1,IF(AS71&lt;15,VLOOKUP(AV71,data!$B$3:$E$32,2,0)*AS71,(VLOOKUP(AV71,data!$B$3:$E$32,2,0)*14)+(VLOOKUP(AV71,data!$B$3:$E$32,3,0))*(AS71-14)),0)</f>
        <v>0</v>
      </c>
      <c r="AX71" s="265" t="s">
        <v>96</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96</v>
      </c>
      <c r="BK71" s="231">
        <f>IF(BH71=1,IF(BG71&lt;15,VLOOKUP(BJ71,data!$B$3:$E$32,2,0)*BG71,(VLOOKUP(BJ71,data!$B$3:$E$32,2,0)*14)+(VLOOKUP(BJ71,data!$B$3:$E$32,3,0))*(BG71-14)),0)</f>
        <v>0</v>
      </c>
      <c r="BL71" s="265" t="s">
        <v>96</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96</v>
      </c>
      <c r="BY71" s="231">
        <f>IF(BV71=1,IF(BU71&lt;15,VLOOKUP(BX71,data!$B$3:$E$32,2,0)*BU71,(VLOOKUP(BX71,data!$B$3:$E$32,2,0)*14)+(VLOOKUP(BX71,data!$B$3:$E$32,3,0))*(BU71-14)),0)</f>
        <v>0</v>
      </c>
      <c r="BZ71" s="265" t="s">
        <v>96</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96</v>
      </c>
      <c r="CM71" s="231">
        <f>IF(CJ71=1,IF(CI71&lt;15,VLOOKUP(CL71,data!$B$3:$E$32,2,0)*CI71,(VLOOKUP(CL71,data!$B$3:$E$32,2,0)*14)+(VLOOKUP(CL71,data!$B$3:$E$32,3,0))*(CI71-14)),0)</f>
        <v>0</v>
      </c>
      <c r="CN71" s="265" t="s">
        <v>96</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96</v>
      </c>
      <c r="DA71" s="231">
        <f>IF(CX71=1,IF(CW71&lt;15,VLOOKUP(CZ71,data!$B$3:$E$32,2,0)*CW71,(VLOOKUP(CZ71,data!$B$3:$E$32,2,0)*14)+(VLOOKUP(CZ71,data!$B$3:$E$32,3,0))*(CW71-14)),0)</f>
        <v>0</v>
      </c>
      <c r="DB71" s="265" t="s">
        <v>96</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96</v>
      </c>
      <c r="DO71" s="231">
        <f>IF(DL71=1,IF(DK71&lt;15,VLOOKUP(DN71,data!$B$3:$E$32,2,0)*DK71,(VLOOKUP(DN71,data!$B$3:$E$32,2,0)*14)+(VLOOKUP(DN71,data!$B$3:$E$32,3,0))*(DK71-14)),0)</f>
        <v>0</v>
      </c>
      <c r="DP71" s="265" t="s">
        <v>96</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96</v>
      </c>
      <c r="EC71" s="231">
        <f>IF(DZ71=1,IF(DY71&lt;15,VLOOKUP(EB71,data!$B$3:$E$32,2,0)*DY71,(VLOOKUP(EB71,data!$B$3:$E$32,2,0)*14)+(VLOOKUP(EB71,data!$B$3:$E$32,3,0))*(DY71-14)),0)</f>
        <v>0</v>
      </c>
      <c r="ED71" s="265" t="s">
        <v>96</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96</v>
      </c>
      <c r="EQ71" s="231">
        <f>IF(EN71=1,IF(EM71&lt;15,VLOOKUP(EP71,data!$B$3:$E$32,2,0)*EM71,(VLOOKUP(EP71,data!$B$3:$E$32,2,0)*14)+(VLOOKUP(EP71,data!$B$3:$E$32,3,0))*(EM71-14)),0)</f>
        <v>0</v>
      </c>
      <c r="ER71" s="265" t="s">
        <v>96</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96</v>
      </c>
      <c r="FE71" s="231">
        <f>IF(FB71=1,IF(FA71&lt;15,VLOOKUP(FD71,data!$B$3:$E$32,2,0)*FA71,(VLOOKUP(FD71,data!$B$3:$E$32,2,0)*14)+(VLOOKUP(FD71,data!$B$3:$E$32,3,0))*(FA71-14)),0)</f>
        <v>0</v>
      </c>
      <c r="FF71" s="265" t="s">
        <v>96</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4.75" hidden="1" customHeight="1" x14ac:dyDescent="0.25">
      <c r="A72" s="221"/>
      <c r="B72" s="222" t="s">
        <v>163</v>
      </c>
      <c r="C72" s="338"/>
      <c r="D72" s="223"/>
      <c r="E72" s="229"/>
      <c r="F72" s="225">
        <f t="shared" ref="F72:F135" si="75">IF(D72&gt;0,IF(E72&gt;0,1,0),0)</f>
        <v>0</v>
      </c>
      <c r="G72" s="230">
        <f>IF(F72=1,data!$C$41*E72,0)</f>
        <v>0</v>
      </c>
      <c r="H72" s="265" t="s">
        <v>96</v>
      </c>
      <c r="I72" s="231">
        <f>IF($F72=1,IF($E72&lt;15,VLOOKUP(H72,data!$B$3:$E$32,2,0)*$E72,(VLOOKUP(H72,data!$B$3:$E$32,2,0)*14)+(VLOOKUP(H72,data!$B$3:$E$32,3,0))*($E72-14)),0)</f>
        <v>0</v>
      </c>
      <c r="J72" s="265" t="s">
        <v>96</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96</v>
      </c>
      <c r="AI72" s="231">
        <f>IF(AF72=1,IF(AE72&lt;15,VLOOKUP(AH72,data!$B$3:$E$32,2,0)*AE72,(VLOOKUP(AH72,data!$B$3:$E$32,2,0)*14)+(VLOOKUP(AH72,data!$B$3:$E$32,3,0))*(AE72-14)),0)</f>
        <v>0</v>
      </c>
      <c r="AJ72" s="265" t="s">
        <v>96</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96</v>
      </c>
      <c r="AW72" s="231">
        <f>IF(AT72=1,IF(AS72&lt;15,VLOOKUP(AV72,data!$B$3:$E$32,2,0)*AS72,(VLOOKUP(AV72,data!$B$3:$E$32,2,0)*14)+(VLOOKUP(AV72,data!$B$3:$E$32,3,0))*(AS72-14)),0)</f>
        <v>0</v>
      </c>
      <c r="AX72" s="265" t="s">
        <v>96</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96</v>
      </c>
      <c r="BK72" s="231">
        <f>IF(BH72=1,IF(BG72&lt;15,VLOOKUP(BJ72,data!$B$3:$E$32,2,0)*BG72,(VLOOKUP(BJ72,data!$B$3:$E$32,2,0)*14)+(VLOOKUP(BJ72,data!$B$3:$E$32,3,0))*(BG72-14)),0)</f>
        <v>0</v>
      </c>
      <c r="BL72" s="265" t="s">
        <v>96</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96</v>
      </c>
      <c r="BY72" s="231">
        <f>IF(BV72=1,IF(BU72&lt;15,VLOOKUP(BX72,data!$B$3:$E$32,2,0)*BU72,(VLOOKUP(BX72,data!$B$3:$E$32,2,0)*14)+(VLOOKUP(BX72,data!$B$3:$E$32,3,0))*(BU72-14)),0)</f>
        <v>0</v>
      </c>
      <c r="BZ72" s="265" t="s">
        <v>96</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96</v>
      </c>
      <c r="CM72" s="231">
        <f>IF(CJ72=1,IF(CI72&lt;15,VLOOKUP(CL72,data!$B$3:$E$32,2,0)*CI72,(VLOOKUP(CL72,data!$B$3:$E$32,2,0)*14)+(VLOOKUP(CL72,data!$B$3:$E$32,3,0))*(CI72-14)),0)</f>
        <v>0</v>
      </c>
      <c r="CN72" s="265" t="s">
        <v>96</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96</v>
      </c>
      <c r="DA72" s="231">
        <f>IF(CX72=1,IF(CW72&lt;15,VLOOKUP(CZ72,data!$B$3:$E$32,2,0)*CW72,(VLOOKUP(CZ72,data!$B$3:$E$32,2,0)*14)+(VLOOKUP(CZ72,data!$B$3:$E$32,3,0))*(CW72-14)),0)</f>
        <v>0</v>
      </c>
      <c r="DB72" s="265" t="s">
        <v>96</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96</v>
      </c>
      <c r="DO72" s="231">
        <f>IF(DL72=1,IF(DK72&lt;15,VLOOKUP(DN72,data!$B$3:$E$32,2,0)*DK72,(VLOOKUP(DN72,data!$B$3:$E$32,2,0)*14)+(VLOOKUP(DN72,data!$B$3:$E$32,3,0))*(DK72-14)),0)</f>
        <v>0</v>
      </c>
      <c r="DP72" s="265" t="s">
        <v>96</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96</v>
      </c>
      <c r="EC72" s="231">
        <f>IF(DZ72=1,IF(DY72&lt;15,VLOOKUP(EB72,data!$B$3:$E$32,2,0)*DY72,(VLOOKUP(EB72,data!$B$3:$E$32,2,0)*14)+(VLOOKUP(EB72,data!$B$3:$E$32,3,0))*(DY72-14)),0)</f>
        <v>0</v>
      </c>
      <c r="ED72" s="265" t="s">
        <v>96</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96</v>
      </c>
      <c r="EQ72" s="231">
        <f>IF(EN72=1,IF(EM72&lt;15,VLOOKUP(EP72,data!$B$3:$E$32,2,0)*EM72,(VLOOKUP(EP72,data!$B$3:$E$32,2,0)*14)+(VLOOKUP(EP72,data!$B$3:$E$32,3,0))*(EM72-14)),0)</f>
        <v>0</v>
      </c>
      <c r="ER72" s="265" t="s">
        <v>96</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96</v>
      </c>
      <c r="FE72" s="231">
        <f>IF(FB72=1,IF(FA72&lt;15,VLOOKUP(FD72,data!$B$3:$E$32,2,0)*FA72,(VLOOKUP(FD72,data!$B$3:$E$32,2,0)*14)+(VLOOKUP(FD72,data!$B$3:$E$32,3,0))*(FA72-14)),0)</f>
        <v>0</v>
      </c>
      <c r="FF72" s="265" t="s">
        <v>96</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4.75" hidden="1" customHeight="1" x14ac:dyDescent="0.25">
      <c r="A73" s="233"/>
      <c r="B73" s="222" t="s">
        <v>164</v>
      </c>
      <c r="C73" s="338"/>
      <c r="D73" s="223"/>
      <c r="E73" s="229"/>
      <c r="F73" s="225">
        <f t="shared" si="75"/>
        <v>0</v>
      </c>
      <c r="G73" s="230">
        <f>IF(F73=1,data!$C$41*E73,0)</f>
        <v>0</v>
      </c>
      <c r="H73" s="265" t="s">
        <v>96</v>
      </c>
      <c r="I73" s="231">
        <f>IF($F73=1,IF($E73&lt;15,VLOOKUP(H73,data!$B$3:$E$32,2,0)*$E73,(VLOOKUP(H73,data!$B$3:$E$32,2,0)*14)+(VLOOKUP(H73,data!$B$3:$E$32,3,0))*($E73-14)),0)</f>
        <v>0</v>
      </c>
      <c r="J73" s="265" t="s">
        <v>96</v>
      </c>
      <c r="K73" s="231">
        <f>IF($F73=1,VLOOKUP(J73,data!$B$35:$D$39,2,0),0)</f>
        <v>0</v>
      </c>
      <c r="L73" s="232">
        <f>IF(AND(I73&lt;&gt;0,K73&lt;&gt;0)=FALSE,0,data!$C$43)</f>
        <v>0</v>
      </c>
      <c r="M73" s="269">
        <f t="shared" si="76"/>
        <v>0</v>
      </c>
      <c r="N73" s="225">
        <f t="shared" si="73"/>
        <v>0</v>
      </c>
      <c r="O73" s="225">
        <f t="shared" si="77"/>
        <v>0</v>
      </c>
      <c r="P73" s="225">
        <f t="shared" si="78"/>
        <v>0</v>
      </c>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96</v>
      </c>
      <c r="AI73" s="231">
        <f>IF(AF73=1,IF(AE73&lt;15,VLOOKUP(AH73,data!$B$3:$E$32,2,0)*AE73,(VLOOKUP(AH73,data!$B$3:$E$32,2,0)*14)+(VLOOKUP(AH73,data!$B$3:$E$32,3,0))*(AE73-14)),0)</f>
        <v>0</v>
      </c>
      <c r="AJ73" s="265" t="s">
        <v>96</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96</v>
      </c>
      <c r="AW73" s="231">
        <f>IF(AT73=1,IF(AS73&lt;15,VLOOKUP(AV73,data!$B$3:$E$32,2,0)*AS73,(VLOOKUP(AV73,data!$B$3:$E$32,2,0)*14)+(VLOOKUP(AV73,data!$B$3:$E$32,3,0))*(AS73-14)),0)</f>
        <v>0</v>
      </c>
      <c r="AX73" s="265" t="s">
        <v>96</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96</v>
      </c>
      <c r="BK73" s="231">
        <f>IF(BH73=1,IF(BG73&lt;15,VLOOKUP(BJ73,data!$B$3:$E$32,2,0)*BG73,(VLOOKUP(BJ73,data!$B$3:$E$32,2,0)*14)+(VLOOKUP(BJ73,data!$B$3:$E$32,3,0))*(BG73-14)),0)</f>
        <v>0</v>
      </c>
      <c r="BL73" s="265" t="s">
        <v>96</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96</v>
      </c>
      <c r="BY73" s="231">
        <f>IF(BV73=1,IF(BU73&lt;15,VLOOKUP(BX73,data!$B$3:$E$32,2,0)*BU73,(VLOOKUP(BX73,data!$B$3:$E$32,2,0)*14)+(VLOOKUP(BX73,data!$B$3:$E$32,3,0))*(BU73-14)),0)</f>
        <v>0</v>
      </c>
      <c r="BZ73" s="265" t="s">
        <v>96</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96</v>
      </c>
      <c r="CM73" s="231">
        <f>IF(CJ73=1,IF(CI73&lt;15,VLOOKUP(CL73,data!$B$3:$E$32,2,0)*CI73,(VLOOKUP(CL73,data!$B$3:$E$32,2,0)*14)+(VLOOKUP(CL73,data!$B$3:$E$32,3,0))*(CI73-14)),0)</f>
        <v>0</v>
      </c>
      <c r="CN73" s="265" t="s">
        <v>96</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96</v>
      </c>
      <c r="DA73" s="231">
        <f>IF(CX73=1,IF(CW73&lt;15,VLOOKUP(CZ73,data!$B$3:$E$32,2,0)*CW73,(VLOOKUP(CZ73,data!$B$3:$E$32,2,0)*14)+(VLOOKUP(CZ73,data!$B$3:$E$32,3,0))*(CW73-14)),0)</f>
        <v>0</v>
      </c>
      <c r="DB73" s="265" t="s">
        <v>96</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96</v>
      </c>
      <c r="DO73" s="231">
        <f>IF(DL73=1,IF(DK73&lt;15,VLOOKUP(DN73,data!$B$3:$E$32,2,0)*DK73,(VLOOKUP(DN73,data!$B$3:$E$32,2,0)*14)+(VLOOKUP(DN73,data!$B$3:$E$32,3,0))*(DK73-14)),0)</f>
        <v>0</v>
      </c>
      <c r="DP73" s="265" t="s">
        <v>96</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96</v>
      </c>
      <c r="EC73" s="231">
        <f>IF(DZ73=1,IF(DY73&lt;15,VLOOKUP(EB73,data!$B$3:$E$32,2,0)*DY73,(VLOOKUP(EB73,data!$B$3:$E$32,2,0)*14)+(VLOOKUP(EB73,data!$B$3:$E$32,3,0))*(DY73-14)),0)</f>
        <v>0</v>
      </c>
      <c r="ED73" s="265" t="s">
        <v>96</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96</v>
      </c>
      <c r="EQ73" s="231">
        <f>IF(EN73=1,IF(EM73&lt;15,VLOOKUP(EP73,data!$B$3:$E$32,2,0)*EM73,(VLOOKUP(EP73,data!$B$3:$E$32,2,0)*14)+(VLOOKUP(EP73,data!$B$3:$E$32,3,0))*(EM73-14)),0)</f>
        <v>0</v>
      </c>
      <c r="ER73" s="265" t="s">
        <v>96</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96</v>
      </c>
      <c r="FE73" s="231">
        <f>IF(FB73=1,IF(FA73&lt;15,VLOOKUP(FD73,data!$B$3:$E$32,2,0)*FA73,(VLOOKUP(FD73,data!$B$3:$E$32,2,0)*14)+(VLOOKUP(FD73,data!$B$3:$E$32,3,0))*(FA73-14)),0)</f>
        <v>0</v>
      </c>
      <c r="FF73" s="265" t="s">
        <v>96</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4.75" hidden="1" customHeight="1" x14ac:dyDescent="0.25">
      <c r="A74" s="233"/>
      <c r="B74" s="222" t="s">
        <v>165</v>
      </c>
      <c r="C74" s="338"/>
      <c r="D74" s="223"/>
      <c r="E74" s="229"/>
      <c r="F74" s="225">
        <f t="shared" si="75"/>
        <v>0</v>
      </c>
      <c r="G74" s="230">
        <f>IF(F74=1,data!$C$41*E74,0)</f>
        <v>0</v>
      </c>
      <c r="H74" s="265" t="s">
        <v>96</v>
      </c>
      <c r="I74" s="231">
        <f>IF($F74=1,IF($E74&lt;15,VLOOKUP(H74,data!$B$3:$E$32,2,0)*$E74,(VLOOKUP(H74,data!$B$3:$E$32,2,0)*14)+(VLOOKUP(H74,data!$B$3:$E$32,3,0))*($E74-14)),0)</f>
        <v>0</v>
      </c>
      <c r="J74" s="265" t="s">
        <v>96</v>
      </c>
      <c r="K74" s="231">
        <f>IF($F74=1,VLOOKUP(J74,data!$B$35:$D$39,2,0),0)</f>
        <v>0</v>
      </c>
      <c r="L74" s="232">
        <f>IF(AND(I74&lt;&gt;0,K74&lt;&gt;0)=FALSE,0,data!$C$43)</f>
        <v>0</v>
      </c>
      <c r="M74" s="269">
        <f t="shared" si="76"/>
        <v>0</v>
      </c>
      <c r="N74" s="225">
        <f t="shared" si="73"/>
        <v>0</v>
      </c>
      <c r="O74" s="225">
        <f t="shared" si="77"/>
        <v>0</v>
      </c>
      <c r="P74" s="225">
        <f t="shared" si="78"/>
        <v>0</v>
      </c>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96</v>
      </c>
      <c r="AI74" s="231">
        <f>IF(AF74=1,IF(AE74&lt;15,VLOOKUP(AH74,data!$B$3:$E$32,2,0)*AE74,(VLOOKUP(AH74,data!$B$3:$E$32,2,0)*14)+(VLOOKUP(AH74,data!$B$3:$E$32,3,0))*(AE74-14)),0)</f>
        <v>0</v>
      </c>
      <c r="AJ74" s="265" t="s">
        <v>96</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96</v>
      </c>
      <c r="AW74" s="231">
        <f>IF(AT74=1,IF(AS74&lt;15,VLOOKUP(AV74,data!$B$3:$E$32,2,0)*AS74,(VLOOKUP(AV74,data!$B$3:$E$32,2,0)*14)+(VLOOKUP(AV74,data!$B$3:$E$32,3,0))*(AS74-14)),0)</f>
        <v>0</v>
      </c>
      <c r="AX74" s="265" t="s">
        <v>96</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96</v>
      </c>
      <c r="BK74" s="231">
        <f>IF(BH74=1,IF(BG74&lt;15,VLOOKUP(BJ74,data!$B$3:$E$32,2,0)*BG74,(VLOOKUP(BJ74,data!$B$3:$E$32,2,0)*14)+(VLOOKUP(BJ74,data!$B$3:$E$32,3,0))*(BG74-14)),0)</f>
        <v>0</v>
      </c>
      <c r="BL74" s="265" t="s">
        <v>96</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96</v>
      </c>
      <c r="BY74" s="231">
        <f>IF(BV74=1,IF(BU74&lt;15,VLOOKUP(BX74,data!$B$3:$E$32,2,0)*BU74,(VLOOKUP(BX74,data!$B$3:$E$32,2,0)*14)+(VLOOKUP(BX74,data!$B$3:$E$32,3,0))*(BU74-14)),0)</f>
        <v>0</v>
      </c>
      <c r="BZ74" s="265" t="s">
        <v>96</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96</v>
      </c>
      <c r="CM74" s="231">
        <f>IF(CJ74=1,IF(CI74&lt;15,VLOOKUP(CL74,data!$B$3:$E$32,2,0)*CI74,(VLOOKUP(CL74,data!$B$3:$E$32,2,0)*14)+(VLOOKUP(CL74,data!$B$3:$E$32,3,0))*(CI74-14)),0)</f>
        <v>0</v>
      </c>
      <c r="CN74" s="265" t="s">
        <v>96</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96</v>
      </c>
      <c r="DA74" s="231">
        <f>IF(CX74=1,IF(CW74&lt;15,VLOOKUP(CZ74,data!$B$3:$E$32,2,0)*CW74,(VLOOKUP(CZ74,data!$B$3:$E$32,2,0)*14)+(VLOOKUP(CZ74,data!$B$3:$E$32,3,0))*(CW74-14)),0)</f>
        <v>0</v>
      </c>
      <c r="DB74" s="265" t="s">
        <v>96</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96</v>
      </c>
      <c r="DO74" s="231">
        <f>IF(DL74=1,IF(DK74&lt;15,VLOOKUP(DN74,data!$B$3:$E$32,2,0)*DK74,(VLOOKUP(DN74,data!$B$3:$E$32,2,0)*14)+(VLOOKUP(DN74,data!$B$3:$E$32,3,0))*(DK74-14)),0)</f>
        <v>0</v>
      </c>
      <c r="DP74" s="265" t="s">
        <v>96</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96</v>
      </c>
      <c r="EC74" s="231">
        <f>IF(DZ74=1,IF(DY74&lt;15,VLOOKUP(EB74,data!$B$3:$E$32,2,0)*DY74,(VLOOKUP(EB74,data!$B$3:$E$32,2,0)*14)+(VLOOKUP(EB74,data!$B$3:$E$32,3,0))*(DY74-14)),0)</f>
        <v>0</v>
      </c>
      <c r="ED74" s="265" t="s">
        <v>96</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96</v>
      </c>
      <c r="EQ74" s="231">
        <f>IF(EN74=1,IF(EM74&lt;15,VLOOKUP(EP74,data!$B$3:$E$32,2,0)*EM74,(VLOOKUP(EP74,data!$B$3:$E$32,2,0)*14)+(VLOOKUP(EP74,data!$B$3:$E$32,3,0))*(EM74-14)),0)</f>
        <v>0</v>
      </c>
      <c r="ER74" s="265" t="s">
        <v>96</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96</v>
      </c>
      <c r="FE74" s="231">
        <f>IF(FB74=1,IF(FA74&lt;15,VLOOKUP(FD74,data!$B$3:$E$32,2,0)*FA74,(VLOOKUP(FD74,data!$B$3:$E$32,2,0)*14)+(VLOOKUP(FD74,data!$B$3:$E$32,3,0))*(FA74-14)),0)</f>
        <v>0</v>
      </c>
      <c r="FF74" s="265" t="s">
        <v>96</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4.75" hidden="1" customHeight="1" x14ac:dyDescent="0.25">
      <c r="A75" s="233"/>
      <c r="B75" s="222" t="s">
        <v>166</v>
      </c>
      <c r="C75" s="338"/>
      <c r="D75" s="223"/>
      <c r="E75" s="229"/>
      <c r="F75" s="225">
        <f t="shared" si="75"/>
        <v>0</v>
      </c>
      <c r="G75" s="230">
        <f>IF(F75=1,data!$C$41*E75,0)</f>
        <v>0</v>
      </c>
      <c r="H75" s="265" t="s">
        <v>96</v>
      </c>
      <c r="I75" s="231">
        <f>IF($F75=1,IF($E75&lt;15,VLOOKUP(H75,data!$B$3:$E$32,2,0)*$E75,(VLOOKUP(H75,data!$B$3:$E$32,2,0)*14)+(VLOOKUP(H75,data!$B$3:$E$32,3,0))*($E75-14)),0)</f>
        <v>0</v>
      </c>
      <c r="J75" s="265" t="s">
        <v>96</v>
      </c>
      <c r="K75" s="231">
        <f>IF($F75=1,VLOOKUP(J75,data!$B$35:$D$39,2,0),0)</f>
        <v>0</v>
      </c>
      <c r="L75" s="232">
        <f>IF(AND(I75&lt;&gt;0,K75&lt;&gt;0)=FALSE,0,data!$C$43)</f>
        <v>0</v>
      </c>
      <c r="M75" s="269">
        <f t="shared" si="76"/>
        <v>0</v>
      </c>
      <c r="N75" s="225">
        <f t="shared" si="73"/>
        <v>0</v>
      </c>
      <c r="O75" s="225">
        <f t="shared" si="77"/>
        <v>0</v>
      </c>
      <c r="P75" s="225">
        <f t="shared" si="78"/>
        <v>0</v>
      </c>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96</v>
      </c>
      <c r="AI75" s="231">
        <f>IF(AF75=1,IF(AE75&lt;15,VLOOKUP(AH75,data!$B$3:$E$32,2,0)*AE75,(VLOOKUP(AH75,data!$B$3:$E$32,2,0)*14)+(VLOOKUP(AH75,data!$B$3:$E$32,3,0))*(AE75-14)),0)</f>
        <v>0</v>
      </c>
      <c r="AJ75" s="265" t="s">
        <v>96</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96</v>
      </c>
      <c r="AW75" s="231">
        <f>IF(AT75=1,IF(AS75&lt;15,VLOOKUP(AV75,data!$B$3:$E$32,2,0)*AS75,(VLOOKUP(AV75,data!$B$3:$E$32,2,0)*14)+(VLOOKUP(AV75,data!$B$3:$E$32,3,0))*(AS75-14)),0)</f>
        <v>0</v>
      </c>
      <c r="AX75" s="265" t="s">
        <v>96</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96</v>
      </c>
      <c r="BK75" s="231">
        <f>IF(BH75=1,IF(BG75&lt;15,VLOOKUP(BJ75,data!$B$3:$E$32,2,0)*BG75,(VLOOKUP(BJ75,data!$B$3:$E$32,2,0)*14)+(VLOOKUP(BJ75,data!$B$3:$E$32,3,0))*(BG75-14)),0)</f>
        <v>0</v>
      </c>
      <c r="BL75" s="265" t="s">
        <v>96</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96</v>
      </c>
      <c r="BY75" s="231">
        <f>IF(BV75=1,IF(BU75&lt;15,VLOOKUP(BX75,data!$B$3:$E$32,2,0)*BU75,(VLOOKUP(BX75,data!$B$3:$E$32,2,0)*14)+(VLOOKUP(BX75,data!$B$3:$E$32,3,0))*(BU75-14)),0)</f>
        <v>0</v>
      </c>
      <c r="BZ75" s="265" t="s">
        <v>96</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96</v>
      </c>
      <c r="CM75" s="231">
        <f>IF(CJ75=1,IF(CI75&lt;15,VLOOKUP(CL75,data!$B$3:$E$32,2,0)*CI75,(VLOOKUP(CL75,data!$B$3:$E$32,2,0)*14)+(VLOOKUP(CL75,data!$B$3:$E$32,3,0))*(CI75-14)),0)</f>
        <v>0</v>
      </c>
      <c r="CN75" s="265" t="s">
        <v>96</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96</v>
      </c>
      <c r="DA75" s="231">
        <f>IF(CX75=1,IF(CW75&lt;15,VLOOKUP(CZ75,data!$B$3:$E$32,2,0)*CW75,(VLOOKUP(CZ75,data!$B$3:$E$32,2,0)*14)+(VLOOKUP(CZ75,data!$B$3:$E$32,3,0))*(CW75-14)),0)</f>
        <v>0</v>
      </c>
      <c r="DB75" s="265" t="s">
        <v>96</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96</v>
      </c>
      <c r="DO75" s="231">
        <f>IF(DL75=1,IF(DK75&lt;15,VLOOKUP(DN75,data!$B$3:$E$32,2,0)*DK75,(VLOOKUP(DN75,data!$B$3:$E$32,2,0)*14)+(VLOOKUP(DN75,data!$B$3:$E$32,3,0))*(DK75-14)),0)</f>
        <v>0</v>
      </c>
      <c r="DP75" s="265" t="s">
        <v>96</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96</v>
      </c>
      <c r="EC75" s="231">
        <f>IF(DZ75=1,IF(DY75&lt;15,VLOOKUP(EB75,data!$B$3:$E$32,2,0)*DY75,(VLOOKUP(EB75,data!$B$3:$E$32,2,0)*14)+(VLOOKUP(EB75,data!$B$3:$E$32,3,0))*(DY75-14)),0)</f>
        <v>0</v>
      </c>
      <c r="ED75" s="265" t="s">
        <v>96</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96</v>
      </c>
      <c r="EQ75" s="231">
        <f>IF(EN75=1,IF(EM75&lt;15,VLOOKUP(EP75,data!$B$3:$E$32,2,0)*EM75,(VLOOKUP(EP75,data!$B$3:$E$32,2,0)*14)+(VLOOKUP(EP75,data!$B$3:$E$32,3,0))*(EM75-14)),0)</f>
        <v>0</v>
      </c>
      <c r="ER75" s="265" t="s">
        <v>96</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96</v>
      </c>
      <c r="FE75" s="231">
        <f>IF(FB75=1,IF(FA75&lt;15,VLOOKUP(FD75,data!$B$3:$E$32,2,0)*FA75,(VLOOKUP(FD75,data!$B$3:$E$32,2,0)*14)+(VLOOKUP(FD75,data!$B$3:$E$32,3,0))*(FA75-14)),0)</f>
        <v>0</v>
      </c>
      <c r="FF75" s="265" t="s">
        <v>96</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4.75" hidden="1" customHeight="1" x14ac:dyDescent="0.25">
      <c r="A76" s="233"/>
      <c r="B76" s="222" t="s">
        <v>167</v>
      </c>
      <c r="C76" s="338"/>
      <c r="D76" s="223"/>
      <c r="E76" s="229"/>
      <c r="F76" s="225">
        <f t="shared" si="75"/>
        <v>0</v>
      </c>
      <c r="G76" s="230">
        <f>IF(F76=1,data!$C$41*E76,0)</f>
        <v>0</v>
      </c>
      <c r="H76" s="265" t="s">
        <v>96</v>
      </c>
      <c r="I76" s="231">
        <f>IF($F76=1,IF($E76&lt;15,VLOOKUP(H76,data!$B$3:$E$32,2,0)*$E76,(VLOOKUP(H76,data!$B$3:$E$32,2,0)*14)+(VLOOKUP(H76,data!$B$3:$E$32,3,0))*($E76-14)),0)</f>
        <v>0</v>
      </c>
      <c r="J76" s="265" t="s">
        <v>96</v>
      </c>
      <c r="K76" s="231">
        <f>IF($F76=1,VLOOKUP(J76,data!$B$35:$D$39,2,0),0)</f>
        <v>0</v>
      </c>
      <c r="L76" s="232">
        <f>IF(AND(I76&lt;&gt;0,K76&lt;&gt;0)=FALSE,0,data!$C$43)</f>
        <v>0</v>
      </c>
      <c r="M76" s="269">
        <f t="shared" si="76"/>
        <v>0</v>
      </c>
      <c r="N76" s="225">
        <f t="shared" si="73"/>
        <v>0</v>
      </c>
      <c r="O76" s="225">
        <f t="shared" si="77"/>
        <v>0</v>
      </c>
      <c r="P76" s="225">
        <f t="shared" si="78"/>
        <v>0</v>
      </c>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96</v>
      </c>
      <c r="AI76" s="231">
        <f>IF(AF76=1,IF(AE76&lt;15,VLOOKUP(AH76,data!$B$3:$E$32,2,0)*AE76,(VLOOKUP(AH76,data!$B$3:$E$32,2,0)*14)+(VLOOKUP(AH76,data!$B$3:$E$32,3,0))*(AE76-14)),0)</f>
        <v>0</v>
      </c>
      <c r="AJ76" s="265" t="s">
        <v>96</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96</v>
      </c>
      <c r="AW76" s="231">
        <f>IF(AT76=1,IF(AS76&lt;15,VLOOKUP(AV76,data!$B$3:$E$32,2,0)*AS76,(VLOOKUP(AV76,data!$B$3:$E$32,2,0)*14)+(VLOOKUP(AV76,data!$B$3:$E$32,3,0))*(AS76-14)),0)</f>
        <v>0</v>
      </c>
      <c r="AX76" s="265" t="s">
        <v>96</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96</v>
      </c>
      <c r="BK76" s="231">
        <f>IF(BH76=1,IF(BG76&lt;15,VLOOKUP(BJ76,data!$B$3:$E$32,2,0)*BG76,(VLOOKUP(BJ76,data!$B$3:$E$32,2,0)*14)+(VLOOKUP(BJ76,data!$B$3:$E$32,3,0))*(BG76-14)),0)</f>
        <v>0</v>
      </c>
      <c r="BL76" s="265" t="s">
        <v>96</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96</v>
      </c>
      <c r="BY76" s="231">
        <f>IF(BV76=1,IF(BU76&lt;15,VLOOKUP(BX76,data!$B$3:$E$32,2,0)*BU76,(VLOOKUP(BX76,data!$B$3:$E$32,2,0)*14)+(VLOOKUP(BX76,data!$B$3:$E$32,3,0))*(BU76-14)),0)</f>
        <v>0</v>
      </c>
      <c r="BZ76" s="265" t="s">
        <v>96</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96</v>
      </c>
      <c r="CM76" s="231">
        <f>IF(CJ76=1,IF(CI76&lt;15,VLOOKUP(CL76,data!$B$3:$E$32,2,0)*CI76,(VLOOKUP(CL76,data!$B$3:$E$32,2,0)*14)+(VLOOKUP(CL76,data!$B$3:$E$32,3,0))*(CI76-14)),0)</f>
        <v>0</v>
      </c>
      <c r="CN76" s="265" t="s">
        <v>96</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96</v>
      </c>
      <c r="DA76" s="231">
        <f>IF(CX76=1,IF(CW76&lt;15,VLOOKUP(CZ76,data!$B$3:$E$32,2,0)*CW76,(VLOOKUP(CZ76,data!$B$3:$E$32,2,0)*14)+(VLOOKUP(CZ76,data!$B$3:$E$32,3,0))*(CW76-14)),0)</f>
        <v>0</v>
      </c>
      <c r="DB76" s="265" t="s">
        <v>96</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96</v>
      </c>
      <c r="DO76" s="231">
        <f>IF(DL76=1,IF(DK76&lt;15,VLOOKUP(DN76,data!$B$3:$E$32,2,0)*DK76,(VLOOKUP(DN76,data!$B$3:$E$32,2,0)*14)+(VLOOKUP(DN76,data!$B$3:$E$32,3,0))*(DK76-14)),0)</f>
        <v>0</v>
      </c>
      <c r="DP76" s="265" t="s">
        <v>96</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96</v>
      </c>
      <c r="EC76" s="231">
        <f>IF(DZ76=1,IF(DY76&lt;15,VLOOKUP(EB76,data!$B$3:$E$32,2,0)*DY76,(VLOOKUP(EB76,data!$B$3:$E$32,2,0)*14)+(VLOOKUP(EB76,data!$B$3:$E$32,3,0))*(DY76-14)),0)</f>
        <v>0</v>
      </c>
      <c r="ED76" s="265" t="s">
        <v>96</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96</v>
      </c>
      <c r="EQ76" s="231">
        <f>IF(EN76=1,IF(EM76&lt;15,VLOOKUP(EP76,data!$B$3:$E$32,2,0)*EM76,(VLOOKUP(EP76,data!$B$3:$E$32,2,0)*14)+(VLOOKUP(EP76,data!$B$3:$E$32,3,0))*(EM76-14)),0)</f>
        <v>0</v>
      </c>
      <c r="ER76" s="265" t="s">
        <v>96</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96</v>
      </c>
      <c r="FE76" s="231">
        <f>IF(FB76=1,IF(FA76&lt;15,VLOOKUP(FD76,data!$B$3:$E$32,2,0)*FA76,(VLOOKUP(FD76,data!$B$3:$E$32,2,0)*14)+(VLOOKUP(FD76,data!$B$3:$E$32,3,0))*(FA76-14)),0)</f>
        <v>0</v>
      </c>
      <c r="FF76" s="265" t="s">
        <v>96</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4.75" hidden="1" customHeight="1" x14ac:dyDescent="0.25">
      <c r="A77" s="233"/>
      <c r="B77" s="222" t="s">
        <v>168</v>
      </c>
      <c r="C77" s="338"/>
      <c r="D77" s="223"/>
      <c r="E77" s="229"/>
      <c r="F77" s="225">
        <f t="shared" si="75"/>
        <v>0</v>
      </c>
      <c r="G77" s="230">
        <f>IF(F77=1,data!$C$41*E77,0)</f>
        <v>0</v>
      </c>
      <c r="H77" s="265" t="s">
        <v>96</v>
      </c>
      <c r="I77" s="231">
        <f>IF($F77=1,IF($E77&lt;15,VLOOKUP(H77,data!$B$3:$E$32,2,0)*$E77,(VLOOKUP(H77,data!$B$3:$E$32,2,0)*14)+(VLOOKUP(H77,data!$B$3:$E$32,3,0))*($E77-14)),0)</f>
        <v>0</v>
      </c>
      <c r="J77" s="265" t="s">
        <v>96</v>
      </c>
      <c r="K77" s="231">
        <f>IF($F77=1,VLOOKUP(J77,data!$B$35:$D$39,2,0),0)</f>
        <v>0</v>
      </c>
      <c r="L77" s="232">
        <f>IF(AND(I77&lt;&gt;0,K77&lt;&gt;0)=FALSE,0,data!$C$43)</f>
        <v>0</v>
      </c>
      <c r="M77" s="269">
        <f t="shared" si="76"/>
        <v>0</v>
      </c>
      <c r="N77" s="225">
        <f t="shared" si="73"/>
        <v>0</v>
      </c>
      <c r="O77" s="225">
        <f t="shared" si="77"/>
        <v>0</v>
      </c>
      <c r="P77" s="225">
        <f t="shared" si="78"/>
        <v>0</v>
      </c>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96</v>
      </c>
      <c r="AI77" s="231">
        <f>IF(AF77=1,IF(AE77&lt;15,VLOOKUP(AH77,data!$B$3:$E$32,2,0)*AE77,(VLOOKUP(AH77,data!$B$3:$E$32,2,0)*14)+(VLOOKUP(AH77,data!$B$3:$E$32,3,0))*(AE77-14)),0)</f>
        <v>0</v>
      </c>
      <c r="AJ77" s="265" t="s">
        <v>96</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96</v>
      </c>
      <c r="AW77" s="231">
        <f>IF(AT77=1,IF(AS77&lt;15,VLOOKUP(AV77,data!$B$3:$E$32,2,0)*AS77,(VLOOKUP(AV77,data!$B$3:$E$32,2,0)*14)+(VLOOKUP(AV77,data!$B$3:$E$32,3,0))*(AS77-14)),0)</f>
        <v>0</v>
      </c>
      <c r="AX77" s="265" t="s">
        <v>96</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96</v>
      </c>
      <c r="BK77" s="231">
        <f>IF(BH77=1,IF(BG77&lt;15,VLOOKUP(BJ77,data!$B$3:$E$32,2,0)*BG77,(VLOOKUP(BJ77,data!$B$3:$E$32,2,0)*14)+(VLOOKUP(BJ77,data!$B$3:$E$32,3,0))*(BG77-14)),0)</f>
        <v>0</v>
      </c>
      <c r="BL77" s="265" t="s">
        <v>96</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96</v>
      </c>
      <c r="BY77" s="231">
        <f>IF(BV77=1,IF(BU77&lt;15,VLOOKUP(BX77,data!$B$3:$E$32,2,0)*BU77,(VLOOKUP(BX77,data!$B$3:$E$32,2,0)*14)+(VLOOKUP(BX77,data!$B$3:$E$32,3,0))*(BU77-14)),0)</f>
        <v>0</v>
      </c>
      <c r="BZ77" s="265" t="s">
        <v>96</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96</v>
      </c>
      <c r="CM77" s="231">
        <f>IF(CJ77=1,IF(CI77&lt;15,VLOOKUP(CL77,data!$B$3:$E$32,2,0)*CI77,(VLOOKUP(CL77,data!$B$3:$E$32,2,0)*14)+(VLOOKUP(CL77,data!$B$3:$E$32,3,0))*(CI77-14)),0)</f>
        <v>0</v>
      </c>
      <c r="CN77" s="265" t="s">
        <v>96</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96</v>
      </c>
      <c r="DA77" s="231">
        <f>IF(CX77=1,IF(CW77&lt;15,VLOOKUP(CZ77,data!$B$3:$E$32,2,0)*CW77,(VLOOKUP(CZ77,data!$B$3:$E$32,2,0)*14)+(VLOOKUP(CZ77,data!$B$3:$E$32,3,0))*(CW77-14)),0)</f>
        <v>0</v>
      </c>
      <c r="DB77" s="265" t="s">
        <v>96</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96</v>
      </c>
      <c r="DO77" s="231">
        <f>IF(DL77=1,IF(DK77&lt;15,VLOOKUP(DN77,data!$B$3:$E$32,2,0)*DK77,(VLOOKUP(DN77,data!$B$3:$E$32,2,0)*14)+(VLOOKUP(DN77,data!$B$3:$E$32,3,0))*(DK77-14)),0)</f>
        <v>0</v>
      </c>
      <c r="DP77" s="265" t="s">
        <v>96</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96</v>
      </c>
      <c r="EC77" s="231">
        <f>IF(DZ77=1,IF(DY77&lt;15,VLOOKUP(EB77,data!$B$3:$E$32,2,0)*DY77,(VLOOKUP(EB77,data!$B$3:$E$32,2,0)*14)+(VLOOKUP(EB77,data!$B$3:$E$32,3,0))*(DY77-14)),0)</f>
        <v>0</v>
      </c>
      <c r="ED77" s="265" t="s">
        <v>96</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96</v>
      </c>
      <c r="EQ77" s="231">
        <f>IF(EN77=1,IF(EM77&lt;15,VLOOKUP(EP77,data!$B$3:$E$32,2,0)*EM77,(VLOOKUP(EP77,data!$B$3:$E$32,2,0)*14)+(VLOOKUP(EP77,data!$B$3:$E$32,3,0))*(EM77-14)),0)</f>
        <v>0</v>
      </c>
      <c r="ER77" s="265" t="s">
        <v>96</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96</v>
      </c>
      <c r="FE77" s="231">
        <f>IF(FB77=1,IF(FA77&lt;15,VLOOKUP(FD77,data!$B$3:$E$32,2,0)*FA77,(VLOOKUP(FD77,data!$B$3:$E$32,2,0)*14)+(VLOOKUP(FD77,data!$B$3:$E$32,3,0))*(FA77-14)),0)</f>
        <v>0</v>
      </c>
      <c r="FF77" s="265" t="s">
        <v>96</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4.75" hidden="1" customHeight="1" x14ac:dyDescent="0.25">
      <c r="A78" s="233"/>
      <c r="B78" s="222" t="s">
        <v>169</v>
      </c>
      <c r="C78" s="338"/>
      <c r="D78" s="223"/>
      <c r="E78" s="229"/>
      <c r="F78" s="225">
        <f t="shared" si="75"/>
        <v>0</v>
      </c>
      <c r="G78" s="230">
        <f>IF(F78=1,data!$C$41*E78,0)</f>
        <v>0</v>
      </c>
      <c r="H78" s="265" t="s">
        <v>96</v>
      </c>
      <c r="I78" s="231">
        <f>IF($F78=1,IF($E78&lt;15,VLOOKUP(H78,data!$B$3:$E$32,2,0)*$E78,(VLOOKUP(H78,data!$B$3:$E$32,2,0)*14)+(VLOOKUP(H78,data!$B$3:$E$32,3,0))*($E78-14)),0)</f>
        <v>0</v>
      </c>
      <c r="J78" s="265" t="s">
        <v>96</v>
      </c>
      <c r="K78" s="231">
        <f>IF($F78=1,VLOOKUP(J78,data!$B$35:$D$39,2,0),0)</f>
        <v>0</v>
      </c>
      <c r="L78" s="232">
        <f>IF(AND(I78&lt;&gt;0,K78&lt;&gt;0)=FALSE,0,data!$C$43)</f>
        <v>0</v>
      </c>
      <c r="M78" s="269">
        <f t="shared" si="76"/>
        <v>0</v>
      </c>
      <c r="N78" s="225">
        <f t="shared" si="73"/>
        <v>0</v>
      </c>
      <c r="O78" s="225">
        <f t="shared" si="77"/>
        <v>0</v>
      </c>
      <c r="P78" s="225">
        <f t="shared" si="78"/>
        <v>0</v>
      </c>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96</v>
      </c>
      <c r="AI78" s="231">
        <f>IF(AF78=1,IF(AE78&lt;15,VLOOKUP(AH78,data!$B$3:$E$32,2,0)*AE78,(VLOOKUP(AH78,data!$B$3:$E$32,2,0)*14)+(VLOOKUP(AH78,data!$B$3:$E$32,3,0))*(AE78-14)),0)</f>
        <v>0</v>
      </c>
      <c r="AJ78" s="265" t="s">
        <v>96</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96</v>
      </c>
      <c r="AW78" s="231">
        <f>IF(AT78=1,IF(AS78&lt;15,VLOOKUP(AV78,data!$B$3:$E$32,2,0)*AS78,(VLOOKUP(AV78,data!$B$3:$E$32,2,0)*14)+(VLOOKUP(AV78,data!$B$3:$E$32,3,0))*(AS78-14)),0)</f>
        <v>0</v>
      </c>
      <c r="AX78" s="265" t="s">
        <v>96</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96</v>
      </c>
      <c r="BK78" s="231">
        <f>IF(BH78=1,IF(BG78&lt;15,VLOOKUP(BJ78,data!$B$3:$E$32,2,0)*BG78,(VLOOKUP(BJ78,data!$B$3:$E$32,2,0)*14)+(VLOOKUP(BJ78,data!$B$3:$E$32,3,0))*(BG78-14)),0)</f>
        <v>0</v>
      </c>
      <c r="BL78" s="265" t="s">
        <v>96</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96</v>
      </c>
      <c r="BY78" s="231">
        <f>IF(BV78=1,IF(BU78&lt;15,VLOOKUP(BX78,data!$B$3:$E$32,2,0)*BU78,(VLOOKUP(BX78,data!$B$3:$E$32,2,0)*14)+(VLOOKUP(BX78,data!$B$3:$E$32,3,0))*(BU78-14)),0)</f>
        <v>0</v>
      </c>
      <c r="BZ78" s="265" t="s">
        <v>96</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96</v>
      </c>
      <c r="CM78" s="231">
        <f>IF(CJ78=1,IF(CI78&lt;15,VLOOKUP(CL78,data!$B$3:$E$32,2,0)*CI78,(VLOOKUP(CL78,data!$B$3:$E$32,2,0)*14)+(VLOOKUP(CL78,data!$B$3:$E$32,3,0))*(CI78-14)),0)</f>
        <v>0</v>
      </c>
      <c r="CN78" s="265" t="s">
        <v>96</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96</v>
      </c>
      <c r="DA78" s="231">
        <f>IF(CX78=1,IF(CW78&lt;15,VLOOKUP(CZ78,data!$B$3:$E$32,2,0)*CW78,(VLOOKUP(CZ78,data!$B$3:$E$32,2,0)*14)+(VLOOKUP(CZ78,data!$B$3:$E$32,3,0))*(CW78-14)),0)</f>
        <v>0</v>
      </c>
      <c r="DB78" s="265" t="s">
        <v>96</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96</v>
      </c>
      <c r="DO78" s="231">
        <f>IF(DL78=1,IF(DK78&lt;15,VLOOKUP(DN78,data!$B$3:$E$32,2,0)*DK78,(VLOOKUP(DN78,data!$B$3:$E$32,2,0)*14)+(VLOOKUP(DN78,data!$B$3:$E$32,3,0))*(DK78-14)),0)</f>
        <v>0</v>
      </c>
      <c r="DP78" s="265" t="s">
        <v>96</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96</v>
      </c>
      <c r="EC78" s="231">
        <f>IF(DZ78=1,IF(DY78&lt;15,VLOOKUP(EB78,data!$B$3:$E$32,2,0)*DY78,(VLOOKUP(EB78,data!$B$3:$E$32,2,0)*14)+(VLOOKUP(EB78,data!$B$3:$E$32,3,0))*(DY78-14)),0)</f>
        <v>0</v>
      </c>
      <c r="ED78" s="265" t="s">
        <v>96</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96</v>
      </c>
      <c r="EQ78" s="231">
        <f>IF(EN78=1,IF(EM78&lt;15,VLOOKUP(EP78,data!$B$3:$E$32,2,0)*EM78,(VLOOKUP(EP78,data!$B$3:$E$32,2,0)*14)+(VLOOKUP(EP78,data!$B$3:$E$32,3,0))*(EM78-14)),0)</f>
        <v>0</v>
      </c>
      <c r="ER78" s="265" t="s">
        <v>96</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96</v>
      </c>
      <c r="FE78" s="231">
        <f>IF(FB78=1,IF(FA78&lt;15,VLOOKUP(FD78,data!$B$3:$E$32,2,0)*FA78,(VLOOKUP(FD78,data!$B$3:$E$32,2,0)*14)+(VLOOKUP(FD78,data!$B$3:$E$32,3,0))*(FA78-14)),0)</f>
        <v>0</v>
      </c>
      <c r="FF78" s="265" t="s">
        <v>96</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4.75" hidden="1" customHeight="1" x14ac:dyDescent="0.25">
      <c r="A79" s="221"/>
      <c r="B79" s="222" t="s">
        <v>170</v>
      </c>
      <c r="C79" s="338"/>
      <c r="D79" s="223"/>
      <c r="E79" s="229"/>
      <c r="F79" s="225">
        <f t="shared" si="75"/>
        <v>0</v>
      </c>
      <c r="G79" s="230">
        <f>IF(F79=1,data!$C$41*E79,0)</f>
        <v>0</v>
      </c>
      <c r="H79" s="265" t="s">
        <v>96</v>
      </c>
      <c r="I79" s="231">
        <f>IF($F79=1,IF($E79&lt;15,VLOOKUP(H79,data!$B$3:$E$32,2,0)*$E79,(VLOOKUP(H79,data!$B$3:$E$32,2,0)*14)+(VLOOKUP(H79,data!$B$3:$E$32,3,0))*($E79-14)),0)</f>
        <v>0</v>
      </c>
      <c r="J79" s="265" t="s">
        <v>96</v>
      </c>
      <c r="K79" s="231">
        <f>IF($F79=1,VLOOKUP(J79,data!$B$35:$D$39,2,0),0)</f>
        <v>0</v>
      </c>
      <c r="L79" s="232">
        <f>IF(AND(I79&lt;&gt;0,K79&lt;&gt;0)=FALSE,0,data!$C$43)</f>
        <v>0</v>
      </c>
      <c r="M79" s="269">
        <f t="shared" si="76"/>
        <v>0</v>
      </c>
      <c r="N79" s="225">
        <f t="shared" si="73"/>
        <v>0</v>
      </c>
      <c r="O79" s="225">
        <f t="shared" si="77"/>
        <v>0</v>
      </c>
      <c r="P79" s="225">
        <f t="shared" si="78"/>
        <v>0</v>
      </c>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96</v>
      </c>
      <c r="AI79" s="231">
        <f>IF(AF79=1,IF(AE79&lt;15,VLOOKUP(AH79,data!$B$3:$E$32,2,0)*AE79,(VLOOKUP(AH79,data!$B$3:$E$32,2,0)*14)+(VLOOKUP(AH79,data!$B$3:$E$32,3,0))*(AE79-14)),0)</f>
        <v>0</v>
      </c>
      <c r="AJ79" s="265" t="s">
        <v>96</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96</v>
      </c>
      <c r="AW79" s="231">
        <f>IF(AT79=1,IF(AS79&lt;15,VLOOKUP(AV79,data!$B$3:$E$32,2,0)*AS79,(VLOOKUP(AV79,data!$B$3:$E$32,2,0)*14)+(VLOOKUP(AV79,data!$B$3:$E$32,3,0))*(AS79-14)),0)</f>
        <v>0</v>
      </c>
      <c r="AX79" s="265" t="s">
        <v>96</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96</v>
      </c>
      <c r="BK79" s="231">
        <f>IF(BH79=1,IF(BG79&lt;15,VLOOKUP(BJ79,data!$B$3:$E$32,2,0)*BG79,(VLOOKUP(BJ79,data!$B$3:$E$32,2,0)*14)+(VLOOKUP(BJ79,data!$B$3:$E$32,3,0))*(BG79-14)),0)</f>
        <v>0</v>
      </c>
      <c r="BL79" s="265" t="s">
        <v>96</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96</v>
      </c>
      <c r="BY79" s="231">
        <f>IF(BV79=1,IF(BU79&lt;15,VLOOKUP(BX79,data!$B$3:$E$32,2,0)*BU79,(VLOOKUP(BX79,data!$B$3:$E$32,2,0)*14)+(VLOOKUP(BX79,data!$B$3:$E$32,3,0))*(BU79-14)),0)</f>
        <v>0</v>
      </c>
      <c r="BZ79" s="265" t="s">
        <v>96</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96</v>
      </c>
      <c r="CM79" s="231">
        <f>IF(CJ79=1,IF(CI79&lt;15,VLOOKUP(CL79,data!$B$3:$E$32,2,0)*CI79,(VLOOKUP(CL79,data!$B$3:$E$32,2,0)*14)+(VLOOKUP(CL79,data!$B$3:$E$32,3,0))*(CI79-14)),0)</f>
        <v>0</v>
      </c>
      <c r="CN79" s="265" t="s">
        <v>96</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96</v>
      </c>
      <c r="DA79" s="231">
        <f>IF(CX79=1,IF(CW79&lt;15,VLOOKUP(CZ79,data!$B$3:$E$32,2,0)*CW79,(VLOOKUP(CZ79,data!$B$3:$E$32,2,0)*14)+(VLOOKUP(CZ79,data!$B$3:$E$32,3,0))*(CW79-14)),0)</f>
        <v>0</v>
      </c>
      <c r="DB79" s="265" t="s">
        <v>96</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96</v>
      </c>
      <c r="DO79" s="231">
        <f>IF(DL79=1,IF(DK79&lt;15,VLOOKUP(DN79,data!$B$3:$E$32,2,0)*DK79,(VLOOKUP(DN79,data!$B$3:$E$32,2,0)*14)+(VLOOKUP(DN79,data!$B$3:$E$32,3,0))*(DK79-14)),0)</f>
        <v>0</v>
      </c>
      <c r="DP79" s="265" t="s">
        <v>96</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96</v>
      </c>
      <c r="EC79" s="231">
        <f>IF(DZ79=1,IF(DY79&lt;15,VLOOKUP(EB79,data!$B$3:$E$32,2,0)*DY79,(VLOOKUP(EB79,data!$B$3:$E$32,2,0)*14)+(VLOOKUP(EB79,data!$B$3:$E$32,3,0))*(DY79-14)),0)</f>
        <v>0</v>
      </c>
      <c r="ED79" s="265" t="s">
        <v>96</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96</v>
      </c>
      <c r="EQ79" s="231">
        <f>IF(EN79=1,IF(EM79&lt;15,VLOOKUP(EP79,data!$B$3:$E$32,2,0)*EM79,(VLOOKUP(EP79,data!$B$3:$E$32,2,0)*14)+(VLOOKUP(EP79,data!$B$3:$E$32,3,0))*(EM79-14)),0)</f>
        <v>0</v>
      </c>
      <c r="ER79" s="265" t="s">
        <v>96</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96</v>
      </c>
      <c r="FE79" s="231">
        <f>IF(FB79=1,IF(FA79&lt;15,VLOOKUP(FD79,data!$B$3:$E$32,2,0)*FA79,(VLOOKUP(FD79,data!$B$3:$E$32,2,0)*14)+(VLOOKUP(FD79,data!$B$3:$E$32,3,0))*(FA79-14)),0)</f>
        <v>0</v>
      </c>
      <c r="FF79" s="265" t="s">
        <v>96</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4.75" hidden="1" customHeight="1" x14ac:dyDescent="0.25">
      <c r="A80" s="221"/>
      <c r="B80" s="222" t="s">
        <v>171</v>
      </c>
      <c r="C80" s="338"/>
      <c r="D80" s="223"/>
      <c r="E80" s="229"/>
      <c r="F80" s="225">
        <f t="shared" si="75"/>
        <v>0</v>
      </c>
      <c r="G80" s="230">
        <f>IF(F80=1,data!$C$41*E80,0)</f>
        <v>0</v>
      </c>
      <c r="H80" s="265" t="s">
        <v>96</v>
      </c>
      <c r="I80" s="231">
        <f>IF($F80=1,IF($E80&lt;15,VLOOKUP(H80,data!$B$3:$E$32,2,0)*$E80,(VLOOKUP(H80,data!$B$3:$E$32,2,0)*14)+(VLOOKUP(H80,data!$B$3:$E$32,3,0))*($E80-14)),0)</f>
        <v>0</v>
      </c>
      <c r="J80" s="265" t="s">
        <v>96</v>
      </c>
      <c r="K80" s="231">
        <f>IF($F80=1,VLOOKUP(J80,data!$B$35:$D$39,2,0),0)</f>
        <v>0</v>
      </c>
      <c r="L80" s="232">
        <f>IF(AND(I80&lt;&gt;0,K80&lt;&gt;0)=FALSE,0,data!$C$43)</f>
        <v>0</v>
      </c>
      <c r="M80" s="269">
        <f t="shared" si="76"/>
        <v>0</v>
      </c>
      <c r="N80" s="225">
        <f t="shared" ref="N80:N143" si="146">IF(M80&gt;0,1,0)</f>
        <v>0</v>
      </c>
      <c r="O80" s="225">
        <f t="shared" si="77"/>
        <v>0</v>
      </c>
      <c r="P80" s="225">
        <f t="shared" si="78"/>
        <v>0</v>
      </c>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96</v>
      </c>
      <c r="AI80" s="231">
        <f>IF(AF80=1,IF(AE80&lt;15,VLOOKUP(AH80,data!$B$3:$E$32,2,0)*AE80,(VLOOKUP(AH80,data!$B$3:$E$32,2,0)*14)+(VLOOKUP(AH80,data!$B$3:$E$32,3,0))*(AE80-14)),0)</f>
        <v>0</v>
      </c>
      <c r="AJ80" s="265" t="s">
        <v>96</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96</v>
      </c>
      <c r="AW80" s="231">
        <f>IF(AT80=1,IF(AS80&lt;15,VLOOKUP(AV80,data!$B$3:$E$32,2,0)*AS80,(VLOOKUP(AV80,data!$B$3:$E$32,2,0)*14)+(VLOOKUP(AV80,data!$B$3:$E$32,3,0))*(AS80-14)),0)</f>
        <v>0</v>
      </c>
      <c r="AX80" s="265" t="s">
        <v>96</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96</v>
      </c>
      <c r="BK80" s="231">
        <f>IF(BH80=1,IF(BG80&lt;15,VLOOKUP(BJ80,data!$B$3:$E$32,2,0)*BG80,(VLOOKUP(BJ80,data!$B$3:$E$32,2,0)*14)+(VLOOKUP(BJ80,data!$B$3:$E$32,3,0))*(BG80-14)),0)</f>
        <v>0</v>
      </c>
      <c r="BL80" s="265" t="s">
        <v>96</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96</v>
      </c>
      <c r="BY80" s="231">
        <f>IF(BV80=1,IF(BU80&lt;15,VLOOKUP(BX80,data!$B$3:$E$32,2,0)*BU80,(VLOOKUP(BX80,data!$B$3:$E$32,2,0)*14)+(VLOOKUP(BX80,data!$B$3:$E$32,3,0))*(BU80-14)),0)</f>
        <v>0</v>
      </c>
      <c r="BZ80" s="265" t="s">
        <v>96</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96</v>
      </c>
      <c r="CM80" s="231">
        <f>IF(CJ80=1,IF(CI80&lt;15,VLOOKUP(CL80,data!$B$3:$E$32,2,0)*CI80,(VLOOKUP(CL80,data!$B$3:$E$32,2,0)*14)+(VLOOKUP(CL80,data!$B$3:$E$32,3,0))*(CI80-14)),0)</f>
        <v>0</v>
      </c>
      <c r="CN80" s="265" t="s">
        <v>96</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96</v>
      </c>
      <c r="DA80" s="231">
        <f>IF(CX80=1,IF(CW80&lt;15,VLOOKUP(CZ80,data!$B$3:$E$32,2,0)*CW80,(VLOOKUP(CZ80,data!$B$3:$E$32,2,0)*14)+(VLOOKUP(CZ80,data!$B$3:$E$32,3,0))*(CW80-14)),0)</f>
        <v>0</v>
      </c>
      <c r="DB80" s="265" t="s">
        <v>96</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96</v>
      </c>
      <c r="DO80" s="231">
        <f>IF(DL80=1,IF(DK80&lt;15,VLOOKUP(DN80,data!$B$3:$E$32,2,0)*DK80,(VLOOKUP(DN80,data!$B$3:$E$32,2,0)*14)+(VLOOKUP(DN80,data!$B$3:$E$32,3,0))*(DK80-14)),0)</f>
        <v>0</v>
      </c>
      <c r="DP80" s="265" t="s">
        <v>96</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96</v>
      </c>
      <c r="EC80" s="231">
        <f>IF(DZ80=1,IF(DY80&lt;15,VLOOKUP(EB80,data!$B$3:$E$32,2,0)*DY80,(VLOOKUP(EB80,data!$B$3:$E$32,2,0)*14)+(VLOOKUP(EB80,data!$B$3:$E$32,3,0))*(DY80-14)),0)</f>
        <v>0</v>
      </c>
      <c r="ED80" s="265" t="s">
        <v>96</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96</v>
      </c>
      <c r="EQ80" s="231">
        <f>IF(EN80=1,IF(EM80&lt;15,VLOOKUP(EP80,data!$B$3:$E$32,2,0)*EM80,(VLOOKUP(EP80,data!$B$3:$E$32,2,0)*14)+(VLOOKUP(EP80,data!$B$3:$E$32,3,0))*(EM80-14)),0)</f>
        <v>0</v>
      </c>
      <c r="ER80" s="265" t="s">
        <v>96</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96</v>
      </c>
      <c r="FE80" s="231">
        <f>IF(FB80=1,IF(FA80&lt;15,VLOOKUP(FD80,data!$B$3:$E$32,2,0)*FA80,(VLOOKUP(FD80,data!$B$3:$E$32,2,0)*14)+(VLOOKUP(FD80,data!$B$3:$E$32,3,0))*(FA80-14)),0)</f>
        <v>0</v>
      </c>
      <c r="FF80" s="265" t="s">
        <v>96</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4.75" hidden="1" customHeight="1" x14ac:dyDescent="0.25">
      <c r="A81" s="233"/>
      <c r="B81" s="222" t="s">
        <v>172</v>
      </c>
      <c r="C81" s="338"/>
      <c r="D81" s="223"/>
      <c r="E81" s="229"/>
      <c r="F81" s="225">
        <f t="shared" si="75"/>
        <v>0</v>
      </c>
      <c r="G81" s="230">
        <f>IF(F81=1,data!$C$41*E81,0)</f>
        <v>0</v>
      </c>
      <c r="H81" s="265" t="s">
        <v>96</v>
      </c>
      <c r="I81" s="231">
        <f>IF($F81=1,IF($E81&lt;15,VLOOKUP(H81,data!$B$3:$E$32,2,0)*$E81,(VLOOKUP(H81,data!$B$3:$E$32,2,0)*14)+(VLOOKUP(H81,data!$B$3:$E$32,3,0))*($E81-14)),0)</f>
        <v>0</v>
      </c>
      <c r="J81" s="265" t="s">
        <v>96</v>
      </c>
      <c r="K81" s="231">
        <f>IF($F81=1,VLOOKUP(J81,data!$B$35:$D$39,2,0),0)</f>
        <v>0</v>
      </c>
      <c r="L81" s="232">
        <f>IF(AND(I81&lt;&gt;0,K81&lt;&gt;0)=FALSE,0,data!$C$43)</f>
        <v>0</v>
      </c>
      <c r="M81" s="269">
        <f t="shared" si="76"/>
        <v>0</v>
      </c>
      <c r="N81" s="225">
        <f t="shared" si="146"/>
        <v>0</v>
      </c>
      <c r="O81" s="225">
        <f t="shared" si="77"/>
        <v>0</v>
      </c>
      <c r="P81" s="225">
        <f t="shared" si="78"/>
        <v>0</v>
      </c>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96</v>
      </c>
      <c r="AI81" s="231">
        <f>IF(AF81=1,IF(AE81&lt;15,VLOOKUP(AH81,data!$B$3:$E$32,2,0)*AE81,(VLOOKUP(AH81,data!$B$3:$E$32,2,0)*14)+(VLOOKUP(AH81,data!$B$3:$E$32,3,0))*(AE81-14)),0)</f>
        <v>0</v>
      </c>
      <c r="AJ81" s="265" t="s">
        <v>96</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96</v>
      </c>
      <c r="AW81" s="231">
        <f>IF(AT81=1,IF(AS81&lt;15,VLOOKUP(AV81,data!$B$3:$E$32,2,0)*AS81,(VLOOKUP(AV81,data!$B$3:$E$32,2,0)*14)+(VLOOKUP(AV81,data!$B$3:$E$32,3,0))*(AS81-14)),0)</f>
        <v>0</v>
      </c>
      <c r="AX81" s="265" t="s">
        <v>96</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96</v>
      </c>
      <c r="BK81" s="231">
        <f>IF(BH81=1,IF(BG81&lt;15,VLOOKUP(BJ81,data!$B$3:$E$32,2,0)*BG81,(VLOOKUP(BJ81,data!$B$3:$E$32,2,0)*14)+(VLOOKUP(BJ81,data!$B$3:$E$32,3,0))*(BG81-14)),0)</f>
        <v>0</v>
      </c>
      <c r="BL81" s="265" t="s">
        <v>96</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96</v>
      </c>
      <c r="BY81" s="231">
        <f>IF(BV81=1,IF(BU81&lt;15,VLOOKUP(BX81,data!$B$3:$E$32,2,0)*BU81,(VLOOKUP(BX81,data!$B$3:$E$32,2,0)*14)+(VLOOKUP(BX81,data!$B$3:$E$32,3,0))*(BU81-14)),0)</f>
        <v>0</v>
      </c>
      <c r="BZ81" s="265" t="s">
        <v>96</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96</v>
      </c>
      <c r="CM81" s="231">
        <f>IF(CJ81=1,IF(CI81&lt;15,VLOOKUP(CL81,data!$B$3:$E$32,2,0)*CI81,(VLOOKUP(CL81,data!$B$3:$E$32,2,0)*14)+(VLOOKUP(CL81,data!$B$3:$E$32,3,0))*(CI81-14)),0)</f>
        <v>0</v>
      </c>
      <c r="CN81" s="265" t="s">
        <v>96</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96</v>
      </c>
      <c r="DA81" s="231">
        <f>IF(CX81=1,IF(CW81&lt;15,VLOOKUP(CZ81,data!$B$3:$E$32,2,0)*CW81,(VLOOKUP(CZ81,data!$B$3:$E$32,2,0)*14)+(VLOOKUP(CZ81,data!$B$3:$E$32,3,0))*(CW81-14)),0)</f>
        <v>0</v>
      </c>
      <c r="DB81" s="265" t="s">
        <v>96</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96</v>
      </c>
      <c r="DO81" s="231">
        <f>IF(DL81=1,IF(DK81&lt;15,VLOOKUP(DN81,data!$B$3:$E$32,2,0)*DK81,(VLOOKUP(DN81,data!$B$3:$E$32,2,0)*14)+(VLOOKUP(DN81,data!$B$3:$E$32,3,0))*(DK81-14)),0)</f>
        <v>0</v>
      </c>
      <c r="DP81" s="265" t="s">
        <v>96</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96</v>
      </c>
      <c r="EC81" s="231">
        <f>IF(DZ81=1,IF(DY81&lt;15,VLOOKUP(EB81,data!$B$3:$E$32,2,0)*DY81,(VLOOKUP(EB81,data!$B$3:$E$32,2,0)*14)+(VLOOKUP(EB81,data!$B$3:$E$32,3,0))*(DY81-14)),0)</f>
        <v>0</v>
      </c>
      <c r="ED81" s="265" t="s">
        <v>96</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96</v>
      </c>
      <c r="EQ81" s="231">
        <f>IF(EN81=1,IF(EM81&lt;15,VLOOKUP(EP81,data!$B$3:$E$32,2,0)*EM81,(VLOOKUP(EP81,data!$B$3:$E$32,2,0)*14)+(VLOOKUP(EP81,data!$B$3:$E$32,3,0))*(EM81-14)),0)</f>
        <v>0</v>
      </c>
      <c r="ER81" s="265" t="s">
        <v>96</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96</v>
      </c>
      <c r="FE81" s="231">
        <f>IF(FB81=1,IF(FA81&lt;15,VLOOKUP(FD81,data!$B$3:$E$32,2,0)*FA81,(VLOOKUP(FD81,data!$B$3:$E$32,2,0)*14)+(VLOOKUP(FD81,data!$B$3:$E$32,3,0))*(FA81-14)),0)</f>
        <v>0</v>
      </c>
      <c r="FF81" s="265" t="s">
        <v>96</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4.75" hidden="1" customHeight="1" x14ac:dyDescent="0.25">
      <c r="A82" s="233"/>
      <c r="B82" s="222" t="s">
        <v>173</v>
      </c>
      <c r="C82" s="338"/>
      <c r="D82" s="223"/>
      <c r="E82" s="229"/>
      <c r="F82" s="225">
        <f t="shared" si="75"/>
        <v>0</v>
      </c>
      <c r="G82" s="230">
        <f>IF(F82=1,data!$C$41*E82,0)</f>
        <v>0</v>
      </c>
      <c r="H82" s="265" t="s">
        <v>96</v>
      </c>
      <c r="I82" s="231">
        <f>IF($F82=1,IF($E82&lt;15,VLOOKUP(H82,data!$B$3:$E$32,2,0)*$E82,(VLOOKUP(H82,data!$B$3:$E$32,2,0)*14)+(VLOOKUP(H82,data!$B$3:$E$32,3,0))*($E82-14)),0)</f>
        <v>0</v>
      </c>
      <c r="J82" s="265" t="s">
        <v>96</v>
      </c>
      <c r="K82" s="231">
        <f>IF($F82=1,VLOOKUP(J82,data!$B$35:$D$39,2,0),0)</f>
        <v>0</v>
      </c>
      <c r="L82" s="232">
        <f>IF(AND(I82&lt;&gt;0,K82&lt;&gt;0)=FALSE,0,data!$C$43)</f>
        <v>0</v>
      </c>
      <c r="M82" s="269">
        <f t="shared" si="76"/>
        <v>0</v>
      </c>
      <c r="N82" s="225">
        <f t="shared" si="146"/>
        <v>0</v>
      </c>
      <c r="O82" s="225">
        <f t="shared" si="77"/>
        <v>0</v>
      </c>
      <c r="P82" s="225">
        <f t="shared" si="78"/>
        <v>0</v>
      </c>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96</v>
      </c>
      <c r="AI82" s="231">
        <f>IF(AF82=1,IF(AE82&lt;15,VLOOKUP(AH82,data!$B$3:$E$32,2,0)*AE82,(VLOOKUP(AH82,data!$B$3:$E$32,2,0)*14)+(VLOOKUP(AH82,data!$B$3:$E$32,3,0))*(AE82-14)),0)</f>
        <v>0</v>
      </c>
      <c r="AJ82" s="265" t="s">
        <v>96</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96</v>
      </c>
      <c r="AW82" s="231">
        <f>IF(AT82=1,IF(AS82&lt;15,VLOOKUP(AV82,data!$B$3:$E$32,2,0)*AS82,(VLOOKUP(AV82,data!$B$3:$E$32,2,0)*14)+(VLOOKUP(AV82,data!$B$3:$E$32,3,0))*(AS82-14)),0)</f>
        <v>0</v>
      </c>
      <c r="AX82" s="265" t="s">
        <v>96</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96</v>
      </c>
      <c r="BK82" s="231">
        <f>IF(BH82=1,IF(BG82&lt;15,VLOOKUP(BJ82,data!$B$3:$E$32,2,0)*BG82,(VLOOKUP(BJ82,data!$B$3:$E$32,2,0)*14)+(VLOOKUP(BJ82,data!$B$3:$E$32,3,0))*(BG82-14)),0)</f>
        <v>0</v>
      </c>
      <c r="BL82" s="265" t="s">
        <v>96</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96</v>
      </c>
      <c r="BY82" s="231">
        <f>IF(BV82=1,IF(BU82&lt;15,VLOOKUP(BX82,data!$B$3:$E$32,2,0)*BU82,(VLOOKUP(BX82,data!$B$3:$E$32,2,0)*14)+(VLOOKUP(BX82,data!$B$3:$E$32,3,0))*(BU82-14)),0)</f>
        <v>0</v>
      </c>
      <c r="BZ82" s="265" t="s">
        <v>96</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96</v>
      </c>
      <c r="CM82" s="231">
        <f>IF(CJ82=1,IF(CI82&lt;15,VLOOKUP(CL82,data!$B$3:$E$32,2,0)*CI82,(VLOOKUP(CL82,data!$B$3:$E$32,2,0)*14)+(VLOOKUP(CL82,data!$B$3:$E$32,3,0))*(CI82-14)),0)</f>
        <v>0</v>
      </c>
      <c r="CN82" s="265" t="s">
        <v>96</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96</v>
      </c>
      <c r="DA82" s="231">
        <f>IF(CX82=1,IF(CW82&lt;15,VLOOKUP(CZ82,data!$B$3:$E$32,2,0)*CW82,(VLOOKUP(CZ82,data!$B$3:$E$32,2,0)*14)+(VLOOKUP(CZ82,data!$B$3:$E$32,3,0))*(CW82-14)),0)</f>
        <v>0</v>
      </c>
      <c r="DB82" s="265" t="s">
        <v>96</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96</v>
      </c>
      <c r="DO82" s="231">
        <f>IF(DL82=1,IF(DK82&lt;15,VLOOKUP(DN82,data!$B$3:$E$32,2,0)*DK82,(VLOOKUP(DN82,data!$B$3:$E$32,2,0)*14)+(VLOOKUP(DN82,data!$B$3:$E$32,3,0))*(DK82-14)),0)</f>
        <v>0</v>
      </c>
      <c r="DP82" s="265" t="s">
        <v>96</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96</v>
      </c>
      <c r="EC82" s="231">
        <f>IF(DZ82=1,IF(DY82&lt;15,VLOOKUP(EB82,data!$B$3:$E$32,2,0)*DY82,(VLOOKUP(EB82,data!$B$3:$E$32,2,0)*14)+(VLOOKUP(EB82,data!$B$3:$E$32,3,0))*(DY82-14)),0)</f>
        <v>0</v>
      </c>
      <c r="ED82" s="265" t="s">
        <v>96</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96</v>
      </c>
      <c r="EQ82" s="231">
        <f>IF(EN82=1,IF(EM82&lt;15,VLOOKUP(EP82,data!$B$3:$E$32,2,0)*EM82,(VLOOKUP(EP82,data!$B$3:$E$32,2,0)*14)+(VLOOKUP(EP82,data!$B$3:$E$32,3,0))*(EM82-14)),0)</f>
        <v>0</v>
      </c>
      <c r="ER82" s="265" t="s">
        <v>96</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96</v>
      </c>
      <c r="FE82" s="231">
        <f>IF(FB82=1,IF(FA82&lt;15,VLOOKUP(FD82,data!$B$3:$E$32,2,0)*FA82,(VLOOKUP(FD82,data!$B$3:$E$32,2,0)*14)+(VLOOKUP(FD82,data!$B$3:$E$32,3,0))*(FA82-14)),0)</f>
        <v>0</v>
      </c>
      <c r="FF82" s="265" t="s">
        <v>96</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4.75" hidden="1" customHeight="1" x14ac:dyDescent="0.25">
      <c r="A83" s="233"/>
      <c r="B83" s="222" t="s">
        <v>174</v>
      </c>
      <c r="C83" s="338"/>
      <c r="D83" s="223"/>
      <c r="E83" s="229"/>
      <c r="F83" s="225">
        <f t="shared" si="75"/>
        <v>0</v>
      </c>
      <c r="G83" s="230">
        <f>IF(F83=1,data!$C$41*E83,0)</f>
        <v>0</v>
      </c>
      <c r="H83" s="265" t="s">
        <v>96</v>
      </c>
      <c r="I83" s="231">
        <f>IF($F83=1,IF($E83&lt;15,VLOOKUP(H83,data!$B$3:$E$32,2,0)*$E83,(VLOOKUP(H83,data!$B$3:$E$32,2,0)*14)+(VLOOKUP(H83,data!$B$3:$E$32,3,0))*($E83-14)),0)</f>
        <v>0</v>
      </c>
      <c r="J83" s="265" t="s">
        <v>96</v>
      </c>
      <c r="K83" s="231">
        <f>IF($F83=1,VLOOKUP(J83,data!$B$35:$D$39,2,0),0)</f>
        <v>0</v>
      </c>
      <c r="L83" s="232">
        <f>IF(AND(I83&lt;&gt;0,K83&lt;&gt;0)=FALSE,0,data!$C$43)</f>
        <v>0</v>
      </c>
      <c r="M83" s="269">
        <f t="shared" si="76"/>
        <v>0</v>
      </c>
      <c r="N83" s="225">
        <f t="shared" si="146"/>
        <v>0</v>
      </c>
      <c r="O83" s="225">
        <f t="shared" si="77"/>
        <v>0</v>
      </c>
      <c r="P83" s="225">
        <f t="shared" si="78"/>
        <v>0</v>
      </c>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96</v>
      </c>
      <c r="AI83" s="231">
        <f>IF(AF83=1,IF(AE83&lt;15,VLOOKUP(AH83,data!$B$3:$E$32,2,0)*AE83,(VLOOKUP(AH83,data!$B$3:$E$32,2,0)*14)+(VLOOKUP(AH83,data!$B$3:$E$32,3,0))*(AE83-14)),0)</f>
        <v>0</v>
      </c>
      <c r="AJ83" s="265" t="s">
        <v>96</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96</v>
      </c>
      <c r="AW83" s="231">
        <f>IF(AT83=1,IF(AS83&lt;15,VLOOKUP(AV83,data!$B$3:$E$32,2,0)*AS83,(VLOOKUP(AV83,data!$B$3:$E$32,2,0)*14)+(VLOOKUP(AV83,data!$B$3:$E$32,3,0))*(AS83-14)),0)</f>
        <v>0</v>
      </c>
      <c r="AX83" s="265" t="s">
        <v>96</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96</v>
      </c>
      <c r="BK83" s="231">
        <f>IF(BH83=1,IF(BG83&lt;15,VLOOKUP(BJ83,data!$B$3:$E$32,2,0)*BG83,(VLOOKUP(BJ83,data!$B$3:$E$32,2,0)*14)+(VLOOKUP(BJ83,data!$B$3:$E$32,3,0))*(BG83-14)),0)</f>
        <v>0</v>
      </c>
      <c r="BL83" s="265" t="s">
        <v>96</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96</v>
      </c>
      <c r="BY83" s="231">
        <f>IF(BV83=1,IF(BU83&lt;15,VLOOKUP(BX83,data!$B$3:$E$32,2,0)*BU83,(VLOOKUP(BX83,data!$B$3:$E$32,2,0)*14)+(VLOOKUP(BX83,data!$B$3:$E$32,3,0))*(BU83-14)),0)</f>
        <v>0</v>
      </c>
      <c r="BZ83" s="265" t="s">
        <v>96</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96</v>
      </c>
      <c r="CM83" s="231">
        <f>IF(CJ83=1,IF(CI83&lt;15,VLOOKUP(CL83,data!$B$3:$E$32,2,0)*CI83,(VLOOKUP(CL83,data!$B$3:$E$32,2,0)*14)+(VLOOKUP(CL83,data!$B$3:$E$32,3,0))*(CI83-14)),0)</f>
        <v>0</v>
      </c>
      <c r="CN83" s="265" t="s">
        <v>96</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96</v>
      </c>
      <c r="DA83" s="231">
        <f>IF(CX83=1,IF(CW83&lt;15,VLOOKUP(CZ83,data!$B$3:$E$32,2,0)*CW83,(VLOOKUP(CZ83,data!$B$3:$E$32,2,0)*14)+(VLOOKUP(CZ83,data!$B$3:$E$32,3,0))*(CW83-14)),0)</f>
        <v>0</v>
      </c>
      <c r="DB83" s="265" t="s">
        <v>96</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96</v>
      </c>
      <c r="DO83" s="231">
        <f>IF(DL83=1,IF(DK83&lt;15,VLOOKUP(DN83,data!$B$3:$E$32,2,0)*DK83,(VLOOKUP(DN83,data!$B$3:$E$32,2,0)*14)+(VLOOKUP(DN83,data!$B$3:$E$32,3,0))*(DK83-14)),0)</f>
        <v>0</v>
      </c>
      <c r="DP83" s="265" t="s">
        <v>96</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96</v>
      </c>
      <c r="EC83" s="231">
        <f>IF(DZ83=1,IF(DY83&lt;15,VLOOKUP(EB83,data!$B$3:$E$32,2,0)*DY83,(VLOOKUP(EB83,data!$B$3:$E$32,2,0)*14)+(VLOOKUP(EB83,data!$B$3:$E$32,3,0))*(DY83-14)),0)</f>
        <v>0</v>
      </c>
      <c r="ED83" s="265" t="s">
        <v>96</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96</v>
      </c>
      <c r="EQ83" s="231">
        <f>IF(EN83=1,IF(EM83&lt;15,VLOOKUP(EP83,data!$B$3:$E$32,2,0)*EM83,(VLOOKUP(EP83,data!$B$3:$E$32,2,0)*14)+(VLOOKUP(EP83,data!$B$3:$E$32,3,0))*(EM83-14)),0)</f>
        <v>0</v>
      </c>
      <c r="ER83" s="265" t="s">
        <v>96</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96</v>
      </c>
      <c r="FE83" s="231">
        <f>IF(FB83=1,IF(FA83&lt;15,VLOOKUP(FD83,data!$B$3:$E$32,2,0)*FA83,(VLOOKUP(FD83,data!$B$3:$E$32,2,0)*14)+(VLOOKUP(FD83,data!$B$3:$E$32,3,0))*(FA83-14)),0)</f>
        <v>0</v>
      </c>
      <c r="FF83" s="265" t="s">
        <v>96</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4.75" hidden="1" customHeight="1" x14ac:dyDescent="0.25">
      <c r="A84" s="233"/>
      <c r="B84" s="222" t="s">
        <v>175</v>
      </c>
      <c r="C84" s="338"/>
      <c r="D84" s="223"/>
      <c r="E84" s="229"/>
      <c r="F84" s="225">
        <f t="shared" si="75"/>
        <v>0</v>
      </c>
      <c r="G84" s="230">
        <f>IF(F84=1,data!$C$41*E84,0)</f>
        <v>0</v>
      </c>
      <c r="H84" s="265" t="s">
        <v>96</v>
      </c>
      <c r="I84" s="231">
        <f>IF($F84=1,IF($E84&lt;15,VLOOKUP(H84,data!$B$3:$E$32,2,0)*$E84,(VLOOKUP(H84,data!$B$3:$E$32,2,0)*14)+(VLOOKUP(H84,data!$B$3:$E$32,3,0))*($E84-14)),0)</f>
        <v>0</v>
      </c>
      <c r="J84" s="265" t="s">
        <v>96</v>
      </c>
      <c r="K84" s="231">
        <f>IF($F84=1,VLOOKUP(J84,data!$B$35:$D$39,2,0),0)</f>
        <v>0</v>
      </c>
      <c r="L84" s="232">
        <f>IF(AND(I84&lt;&gt;0,K84&lt;&gt;0)=FALSE,0,data!$C$43)</f>
        <v>0</v>
      </c>
      <c r="M84" s="269">
        <f t="shared" si="76"/>
        <v>0</v>
      </c>
      <c r="N84" s="225">
        <f t="shared" si="146"/>
        <v>0</v>
      </c>
      <c r="O84" s="225">
        <f t="shared" si="77"/>
        <v>0</v>
      </c>
      <c r="P84" s="225">
        <f t="shared" si="78"/>
        <v>0</v>
      </c>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96</v>
      </c>
      <c r="AI84" s="231">
        <f>IF(AF84=1,IF(AE84&lt;15,VLOOKUP(AH84,data!$B$3:$E$32,2,0)*AE84,(VLOOKUP(AH84,data!$B$3:$E$32,2,0)*14)+(VLOOKUP(AH84,data!$B$3:$E$32,3,0))*(AE84-14)),0)</f>
        <v>0</v>
      </c>
      <c r="AJ84" s="265" t="s">
        <v>96</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96</v>
      </c>
      <c r="AW84" s="231">
        <f>IF(AT84=1,IF(AS84&lt;15,VLOOKUP(AV84,data!$B$3:$E$32,2,0)*AS84,(VLOOKUP(AV84,data!$B$3:$E$32,2,0)*14)+(VLOOKUP(AV84,data!$B$3:$E$32,3,0))*(AS84-14)),0)</f>
        <v>0</v>
      </c>
      <c r="AX84" s="265" t="s">
        <v>96</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96</v>
      </c>
      <c r="BK84" s="231">
        <f>IF(BH84=1,IF(BG84&lt;15,VLOOKUP(BJ84,data!$B$3:$E$32,2,0)*BG84,(VLOOKUP(BJ84,data!$B$3:$E$32,2,0)*14)+(VLOOKUP(BJ84,data!$B$3:$E$32,3,0))*(BG84-14)),0)</f>
        <v>0</v>
      </c>
      <c r="BL84" s="265" t="s">
        <v>96</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96</v>
      </c>
      <c r="BY84" s="231">
        <f>IF(BV84=1,IF(BU84&lt;15,VLOOKUP(BX84,data!$B$3:$E$32,2,0)*BU84,(VLOOKUP(BX84,data!$B$3:$E$32,2,0)*14)+(VLOOKUP(BX84,data!$B$3:$E$32,3,0))*(BU84-14)),0)</f>
        <v>0</v>
      </c>
      <c r="BZ84" s="265" t="s">
        <v>96</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96</v>
      </c>
      <c r="CM84" s="231">
        <f>IF(CJ84=1,IF(CI84&lt;15,VLOOKUP(CL84,data!$B$3:$E$32,2,0)*CI84,(VLOOKUP(CL84,data!$B$3:$E$32,2,0)*14)+(VLOOKUP(CL84,data!$B$3:$E$32,3,0))*(CI84-14)),0)</f>
        <v>0</v>
      </c>
      <c r="CN84" s="265" t="s">
        <v>96</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96</v>
      </c>
      <c r="DA84" s="231">
        <f>IF(CX84=1,IF(CW84&lt;15,VLOOKUP(CZ84,data!$B$3:$E$32,2,0)*CW84,(VLOOKUP(CZ84,data!$B$3:$E$32,2,0)*14)+(VLOOKUP(CZ84,data!$B$3:$E$32,3,0))*(CW84-14)),0)</f>
        <v>0</v>
      </c>
      <c r="DB84" s="265" t="s">
        <v>96</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96</v>
      </c>
      <c r="DO84" s="231">
        <f>IF(DL84=1,IF(DK84&lt;15,VLOOKUP(DN84,data!$B$3:$E$32,2,0)*DK84,(VLOOKUP(DN84,data!$B$3:$E$32,2,0)*14)+(VLOOKUP(DN84,data!$B$3:$E$32,3,0))*(DK84-14)),0)</f>
        <v>0</v>
      </c>
      <c r="DP84" s="265" t="s">
        <v>96</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96</v>
      </c>
      <c r="EC84" s="231">
        <f>IF(DZ84=1,IF(DY84&lt;15,VLOOKUP(EB84,data!$B$3:$E$32,2,0)*DY84,(VLOOKUP(EB84,data!$B$3:$E$32,2,0)*14)+(VLOOKUP(EB84,data!$B$3:$E$32,3,0))*(DY84-14)),0)</f>
        <v>0</v>
      </c>
      <c r="ED84" s="265" t="s">
        <v>96</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96</v>
      </c>
      <c r="EQ84" s="231">
        <f>IF(EN84=1,IF(EM84&lt;15,VLOOKUP(EP84,data!$B$3:$E$32,2,0)*EM84,(VLOOKUP(EP84,data!$B$3:$E$32,2,0)*14)+(VLOOKUP(EP84,data!$B$3:$E$32,3,0))*(EM84-14)),0)</f>
        <v>0</v>
      </c>
      <c r="ER84" s="265" t="s">
        <v>96</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96</v>
      </c>
      <c r="FE84" s="231">
        <f>IF(FB84=1,IF(FA84&lt;15,VLOOKUP(FD84,data!$B$3:$E$32,2,0)*FA84,(VLOOKUP(FD84,data!$B$3:$E$32,2,0)*14)+(VLOOKUP(FD84,data!$B$3:$E$32,3,0))*(FA84-14)),0)</f>
        <v>0</v>
      </c>
      <c r="FF84" s="265" t="s">
        <v>96</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4.75" hidden="1" customHeight="1" x14ac:dyDescent="0.25">
      <c r="A85" s="233"/>
      <c r="B85" s="222" t="s">
        <v>176</v>
      </c>
      <c r="C85" s="338"/>
      <c r="D85" s="223"/>
      <c r="E85" s="229"/>
      <c r="F85" s="225">
        <f t="shared" si="75"/>
        <v>0</v>
      </c>
      <c r="G85" s="230">
        <f>IF(F85=1,data!$C$41*E85,0)</f>
        <v>0</v>
      </c>
      <c r="H85" s="265" t="s">
        <v>96</v>
      </c>
      <c r="I85" s="231">
        <f>IF($F85=1,IF($E85&lt;15,VLOOKUP(H85,data!$B$3:$E$32,2,0)*$E85,(VLOOKUP(H85,data!$B$3:$E$32,2,0)*14)+(VLOOKUP(H85,data!$B$3:$E$32,3,0))*($E85-14)),0)</f>
        <v>0</v>
      </c>
      <c r="J85" s="265" t="s">
        <v>96</v>
      </c>
      <c r="K85" s="231">
        <f>IF($F85=1,VLOOKUP(J85,data!$B$35:$D$39,2,0),0)</f>
        <v>0</v>
      </c>
      <c r="L85" s="232">
        <f>IF(AND(I85&lt;&gt;0,K85&lt;&gt;0)=FALSE,0,data!$C$43)</f>
        <v>0</v>
      </c>
      <c r="M85" s="269">
        <f t="shared" si="76"/>
        <v>0</v>
      </c>
      <c r="N85" s="225">
        <f t="shared" si="146"/>
        <v>0</v>
      </c>
      <c r="O85" s="225">
        <f t="shared" si="77"/>
        <v>0</v>
      </c>
      <c r="P85" s="225">
        <f t="shared" si="78"/>
        <v>0</v>
      </c>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96</v>
      </c>
      <c r="AI85" s="231">
        <f>IF(AF85=1,IF(AE85&lt;15,VLOOKUP(AH85,data!$B$3:$E$32,2,0)*AE85,(VLOOKUP(AH85,data!$B$3:$E$32,2,0)*14)+(VLOOKUP(AH85,data!$B$3:$E$32,3,0))*(AE85-14)),0)</f>
        <v>0</v>
      </c>
      <c r="AJ85" s="265" t="s">
        <v>96</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96</v>
      </c>
      <c r="AW85" s="231">
        <f>IF(AT85=1,IF(AS85&lt;15,VLOOKUP(AV85,data!$B$3:$E$32,2,0)*AS85,(VLOOKUP(AV85,data!$B$3:$E$32,2,0)*14)+(VLOOKUP(AV85,data!$B$3:$E$32,3,0))*(AS85-14)),0)</f>
        <v>0</v>
      </c>
      <c r="AX85" s="265" t="s">
        <v>96</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96</v>
      </c>
      <c r="BK85" s="231">
        <f>IF(BH85=1,IF(BG85&lt;15,VLOOKUP(BJ85,data!$B$3:$E$32,2,0)*BG85,(VLOOKUP(BJ85,data!$B$3:$E$32,2,0)*14)+(VLOOKUP(BJ85,data!$B$3:$E$32,3,0))*(BG85-14)),0)</f>
        <v>0</v>
      </c>
      <c r="BL85" s="265" t="s">
        <v>96</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96</v>
      </c>
      <c r="BY85" s="231">
        <f>IF(BV85=1,IF(BU85&lt;15,VLOOKUP(BX85,data!$B$3:$E$32,2,0)*BU85,(VLOOKUP(BX85,data!$B$3:$E$32,2,0)*14)+(VLOOKUP(BX85,data!$B$3:$E$32,3,0))*(BU85-14)),0)</f>
        <v>0</v>
      </c>
      <c r="BZ85" s="265" t="s">
        <v>96</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96</v>
      </c>
      <c r="CM85" s="231">
        <f>IF(CJ85=1,IF(CI85&lt;15,VLOOKUP(CL85,data!$B$3:$E$32,2,0)*CI85,(VLOOKUP(CL85,data!$B$3:$E$32,2,0)*14)+(VLOOKUP(CL85,data!$B$3:$E$32,3,0))*(CI85-14)),0)</f>
        <v>0</v>
      </c>
      <c r="CN85" s="265" t="s">
        <v>96</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96</v>
      </c>
      <c r="DA85" s="231">
        <f>IF(CX85=1,IF(CW85&lt;15,VLOOKUP(CZ85,data!$B$3:$E$32,2,0)*CW85,(VLOOKUP(CZ85,data!$B$3:$E$32,2,0)*14)+(VLOOKUP(CZ85,data!$B$3:$E$32,3,0))*(CW85-14)),0)</f>
        <v>0</v>
      </c>
      <c r="DB85" s="265" t="s">
        <v>96</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96</v>
      </c>
      <c r="DO85" s="231">
        <f>IF(DL85=1,IF(DK85&lt;15,VLOOKUP(DN85,data!$B$3:$E$32,2,0)*DK85,(VLOOKUP(DN85,data!$B$3:$E$32,2,0)*14)+(VLOOKUP(DN85,data!$B$3:$E$32,3,0))*(DK85-14)),0)</f>
        <v>0</v>
      </c>
      <c r="DP85" s="265" t="s">
        <v>96</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96</v>
      </c>
      <c r="EC85" s="231">
        <f>IF(DZ85=1,IF(DY85&lt;15,VLOOKUP(EB85,data!$B$3:$E$32,2,0)*DY85,(VLOOKUP(EB85,data!$B$3:$E$32,2,0)*14)+(VLOOKUP(EB85,data!$B$3:$E$32,3,0))*(DY85-14)),0)</f>
        <v>0</v>
      </c>
      <c r="ED85" s="265" t="s">
        <v>96</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96</v>
      </c>
      <c r="EQ85" s="231">
        <f>IF(EN85=1,IF(EM85&lt;15,VLOOKUP(EP85,data!$B$3:$E$32,2,0)*EM85,(VLOOKUP(EP85,data!$B$3:$E$32,2,0)*14)+(VLOOKUP(EP85,data!$B$3:$E$32,3,0))*(EM85-14)),0)</f>
        <v>0</v>
      </c>
      <c r="ER85" s="265" t="s">
        <v>96</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96</v>
      </c>
      <c r="FE85" s="231">
        <f>IF(FB85=1,IF(FA85&lt;15,VLOOKUP(FD85,data!$B$3:$E$32,2,0)*FA85,(VLOOKUP(FD85,data!$B$3:$E$32,2,0)*14)+(VLOOKUP(FD85,data!$B$3:$E$32,3,0))*(FA85-14)),0)</f>
        <v>0</v>
      </c>
      <c r="FF85" s="265" t="s">
        <v>96</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4.75" hidden="1" customHeight="1" x14ac:dyDescent="0.25">
      <c r="A86" s="233"/>
      <c r="B86" s="222" t="s">
        <v>177</v>
      </c>
      <c r="C86" s="338"/>
      <c r="D86" s="223"/>
      <c r="E86" s="229"/>
      <c r="F86" s="225">
        <f t="shared" si="75"/>
        <v>0</v>
      </c>
      <c r="G86" s="230">
        <f>IF(F86=1,data!$C$41*E86,0)</f>
        <v>0</v>
      </c>
      <c r="H86" s="265" t="s">
        <v>96</v>
      </c>
      <c r="I86" s="231">
        <f>IF($F86=1,IF($E86&lt;15,VLOOKUP(H86,data!$B$3:$E$32,2,0)*$E86,(VLOOKUP(H86,data!$B$3:$E$32,2,0)*14)+(VLOOKUP(H86,data!$B$3:$E$32,3,0))*($E86-14)),0)</f>
        <v>0</v>
      </c>
      <c r="J86" s="265" t="s">
        <v>96</v>
      </c>
      <c r="K86" s="231">
        <f>IF($F86=1,VLOOKUP(J86,data!$B$35:$D$39,2,0),0)</f>
        <v>0</v>
      </c>
      <c r="L86" s="232">
        <f>IF(AND(I86&lt;&gt;0,K86&lt;&gt;0)=FALSE,0,data!$C$43)</f>
        <v>0</v>
      </c>
      <c r="M86" s="269">
        <f t="shared" si="76"/>
        <v>0</v>
      </c>
      <c r="N86" s="225">
        <f t="shared" si="146"/>
        <v>0</v>
      </c>
      <c r="O86" s="225">
        <f t="shared" si="77"/>
        <v>0</v>
      </c>
      <c r="P86" s="225">
        <f t="shared" si="78"/>
        <v>0</v>
      </c>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96</v>
      </c>
      <c r="AI86" s="231">
        <f>IF(AF86=1,IF(AE86&lt;15,VLOOKUP(AH86,data!$B$3:$E$32,2,0)*AE86,(VLOOKUP(AH86,data!$B$3:$E$32,2,0)*14)+(VLOOKUP(AH86,data!$B$3:$E$32,3,0))*(AE86-14)),0)</f>
        <v>0</v>
      </c>
      <c r="AJ86" s="265" t="s">
        <v>96</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96</v>
      </c>
      <c r="AW86" s="231">
        <f>IF(AT86=1,IF(AS86&lt;15,VLOOKUP(AV86,data!$B$3:$E$32,2,0)*AS86,(VLOOKUP(AV86,data!$B$3:$E$32,2,0)*14)+(VLOOKUP(AV86,data!$B$3:$E$32,3,0))*(AS86-14)),0)</f>
        <v>0</v>
      </c>
      <c r="AX86" s="265" t="s">
        <v>96</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96</v>
      </c>
      <c r="BK86" s="231">
        <f>IF(BH86=1,IF(BG86&lt;15,VLOOKUP(BJ86,data!$B$3:$E$32,2,0)*BG86,(VLOOKUP(BJ86,data!$B$3:$E$32,2,0)*14)+(VLOOKUP(BJ86,data!$B$3:$E$32,3,0))*(BG86-14)),0)</f>
        <v>0</v>
      </c>
      <c r="BL86" s="265" t="s">
        <v>96</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96</v>
      </c>
      <c r="BY86" s="231">
        <f>IF(BV86=1,IF(BU86&lt;15,VLOOKUP(BX86,data!$B$3:$E$32,2,0)*BU86,(VLOOKUP(BX86,data!$B$3:$E$32,2,0)*14)+(VLOOKUP(BX86,data!$B$3:$E$32,3,0))*(BU86-14)),0)</f>
        <v>0</v>
      </c>
      <c r="BZ86" s="265" t="s">
        <v>96</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96</v>
      </c>
      <c r="CM86" s="231">
        <f>IF(CJ86=1,IF(CI86&lt;15,VLOOKUP(CL86,data!$B$3:$E$32,2,0)*CI86,(VLOOKUP(CL86,data!$B$3:$E$32,2,0)*14)+(VLOOKUP(CL86,data!$B$3:$E$32,3,0))*(CI86-14)),0)</f>
        <v>0</v>
      </c>
      <c r="CN86" s="265" t="s">
        <v>96</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96</v>
      </c>
      <c r="DA86" s="231">
        <f>IF(CX86=1,IF(CW86&lt;15,VLOOKUP(CZ86,data!$B$3:$E$32,2,0)*CW86,(VLOOKUP(CZ86,data!$B$3:$E$32,2,0)*14)+(VLOOKUP(CZ86,data!$B$3:$E$32,3,0))*(CW86-14)),0)</f>
        <v>0</v>
      </c>
      <c r="DB86" s="265" t="s">
        <v>96</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96</v>
      </c>
      <c r="DO86" s="231">
        <f>IF(DL86=1,IF(DK86&lt;15,VLOOKUP(DN86,data!$B$3:$E$32,2,0)*DK86,(VLOOKUP(DN86,data!$B$3:$E$32,2,0)*14)+(VLOOKUP(DN86,data!$B$3:$E$32,3,0))*(DK86-14)),0)</f>
        <v>0</v>
      </c>
      <c r="DP86" s="265" t="s">
        <v>96</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96</v>
      </c>
      <c r="EC86" s="231">
        <f>IF(DZ86=1,IF(DY86&lt;15,VLOOKUP(EB86,data!$B$3:$E$32,2,0)*DY86,(VLOOKUP(EB86,data!$B$3:$E$32,2,0)*14)+(VLOOKUP(EB86,data!$B$3:$E$32,3,0))*(DY86-14)),0)</f>
        <v>0</v>
      </c>
      <c r="ED86" s="265" t="s">
        <v>96</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96</v>
      </c>
      <c r="EQ86" s="231">
        <f>IF(EN86=1,IF(EM86&lt;15,VLOOKUP(EP86,data!$B$3:$E$32,2,0)*EM86,(VLOOKUP(EP86,data!$B$3:$E$32,2,0)*14)+(VLOOKUP(EP86,data!$B$3:$E$32,3,0))*(EM86-14)),0)</f>
        <v>0</v>
      </c>
      <c r="ER86" s="265" t="s">
        <v>96</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96</v>
      </c>
      <c r="FE86" s="231">
        <f>IF(FB86=1,IF(FA86&lt;15,VLOOKUP(FD86,data!$B$3:$E$32,2,0)*FA86,(VLOOKUP(FD86,data!$B$3:$E$32,2,0)*14)+(VLOOKUP(FD86,data!$B$3:$E$32,3,0))*(FA86-14)),0)</f>
        <v>0</v>
      </c>
      <c r="FF86" s="265" t="s">
        <v>96</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4.75" hidden="1" customHeight="1" x14ac:dyDescent="0.25">
      <c r="A87" s="221"/>
      <c r="B87" s="222" t="s">
        <v>178</v>
      </c>
      <c r="C87" s="338"/>
      <c r="D87" s="223"/>
      <c r="E87" s="229"/>
      <c r="F87" s="225">
        <f t="shared" si="75"/>
        <v>0</v>
      </c>
      <c r="G87" s="230">
        <f>IF(F87=1,data!$C$41*E87,0)</f>
        <v>0</v>
      </c>
      <c r="H87" s="265" t="s">
        <v>96</v>
      </c>
      <c r="I87" s="231">
        <f>IF($F87=1,IF($E87&lt;15,VLOOKUP(H87,data!$B$3:$E$32,2,0)*$E87,(VLOOKUP(H87,data!$B$3:$E$32,2,0)*14)+(VLOOKUP(H87,data!$B$3:$E$32,3,0))*($E87-14)),0)</f>
        <v>0</v>
      </c>
      <c r="J87" s="265" t="s">
        <v>96</v>
      </c>
      <c r="K87" s="231">
        <f>IF($F87=1,VLOOKUP(J87,data!$B$35:$D$39,2,0),0)</f>
        <v>0</v>
      </c>
      <c r="L87" s="232">
        <f>IF(AND(I87&lt;&gt;0,K87&lt;&gt;0)=FALSE,0,data!$C$43)</f>
        <v>0</v>
      </c>
      <c r="M87" s="269">
        <f t="shared" si="76"/>
        <v>0</v>
      </c>
      <c r="N87" s="225">
        <f t="shared" si="146"/>
        <v>0</v>
      </c>
      <c r="O87" s="225">
        <f t="shared" si="77"/>
        <v>0</v>
      </c>
      <c r="P87" s="225">
        <f t="shared" si="78"/>
        <v>0</v>
      </c>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96</v>
      </c>
      <c r="AI87" s="231">
        <f>IF(AF87=1,IF(AE87&lt;15,VLOOKUP(AH87,data!$B$3:$E$32,2,0)*AE87,(VLOOKUP(AH87,data!$B$3:$E$32,2,0)*14)+(VLOOKUP(AH87,data!$B$3:$E$32,3,0))*(AE87-14)),0)</f>
        <v>0</v>
      </c>
      <c r="AJ87" s="265" t="s">
        <v>96</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96</v>
      </c>
      <c r="AW87" s="231">
        <f>IF(AT87=1,IF(AS87&lt;15,VLOOKUP(AV87,data!$B$3:$E$32,2,0)*AS87,(VLOOKUP(AV87,data!$B$3:$E$32,2,0)*14)+(VLOOKUP(AV87,data!$B$3:$E$32,3,0))*(AS87-14)),0)</f>
        <v>0</v>
      </c>
      <c r="AX87" s="265" t="s">
        <v>96</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96</v>
      </c>
      <c r="BK87" s="231">
        <f>IF(BH87=1,IF(BG87&lt;15,VLOOKUP(BJ87,data!$B$3:$E$32,2,0)*BG87,(VLOOKUP(BJ87,data!$B$3:$E$32,2,0)*14)+(VLOOKUP(BJ87,data!$B$3:$E$32,3,0))*(BG87-14)),0)</f>
        <v>0</v>
      </c>
      <c r="BL87" s="265" t="s">
        <v>96</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96</v>
      </c>
      <c r="BY87" s="231">
        <f>IF(BV87=1,IF(BU87&lt;15,VLOOKUP(BX87,data!$B$3:$E$32,2,0)*BU87,(VLOOKUP(BX87,data!$B$3:$E$32,2,0)*14)+(VLOOKUP(BX87,data!$B$3:$E$32,3,0))*(BU87-14)),0)</f>
        <v>0</v>
      </c>
      <c r="BZ87" s="265" t="s">
        <v>96</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96</v>
      </c>
      <c r="CM87" s="231">
        <f>IF(CJ87=1,IF(CI87&lt;15,VLOOKUP(CL87,data!$B$3:$E$32,2,0)*CI87,(VLOOKUP(CL87,data!$B$3:$E$32,2,0)*14)+(VLOOKUP(CL87,data!$B$3:$E$32,3,0))*(CI87-14)),0)</f>
        <v>0</v>
      </c>
      <c r="CN87" s="265" t="s">
        <v>96</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96</v>
      </c>
      <c r="DA87" s="231">
        <f>IF(CX87=1,IF(CW87&lt;15,VLOOKUP(CZ87,data!$B$3:$E$32,2,0)*CW87,(VLOOKUP(CZ87,data!$B$3:$E$32,2,0)*14)+(VLOOKUP(CZ87,data!$B$3:$E$32,3,0))*(CW87-14)),0)</f>
        <v>0</v>
      </c>
      <c r="DB87" s="265" t="s">
        <v>96</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96</v>
      </c>
      <c r="DO87" s="231">
        <f>IF(DL87=1,IF(DK87&lt;15,VLOOKUP(DN87,data!$B$3:$E$32,2,0)*DK87,(VLOOKUP(DN87,data!$B$3:$E$32,2,0)*14)+(VLOOKUP(DN87,data!$B$3:$E$32,3,0))*(DK87-14)),0)</f>
        <v>0</v>
      </c>
      <c r="DP87" s="265" t="s">
        <v>96</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96</v>
      </c>
      <c r="EC87" s="231">
        <f>IF(DZ87=1,IF(DY87&lt;15,VLOOKUP(EB87,data!$B$3:$E$32,2,0)*DY87,(VLOOKUP(EB87,data!$B$3:$E$32,2,0)*14)+(VLOOKUP(EB87,data!$B$3:$E$32,3,0))*(DY87-14)),0)</f>
        <v>0</v>
      </c>
      <c r="ED87" s="265" t="s">
        <v>96</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96</v>
      </c>
      <c r="EQ87" s="231">
        <f>IF(EN87=1,IF(EM87&lt;15,VLOOKUP(EP87,data!$B$3:$E$32,2,0)*EM87,(VLOOKUP(EP87,data!$B$3:$E$32,2,0)*14)+(VLOOKUP(EP87,data!$B$3:$E$32,3,0))*(EM87-14)),0)</f>
        <v>0</v>
      </c>
      <c r="ER87" s="265" t="s">
        <v>96</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96</v>
      </c>
      <c r="FE87" s="231">
        <f>IF(FB87=1,IF(FA87&lt;15,VLOOKUP(FD87,data!$B$3:$E$32,2,0)*FA87,(VLOOKUP(FD87,data!$B$3:$E$32,2,0)*14)+(VLOOKUP(FD87,data!$B$3:$E$32,3,0))*(FA87-14)),0)</f>
        <v>0</v>
      </c>
      <c r="FF87" s="265" t="s">
        <v>96</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4.75" hidden="1" customHeight="1" x14ac:dyDescent="0.25">
      <c r="A88" s="221"/>
      <c r="B88" s="222" t="s">
        <v>179</v>
      </c>
      <c r="C88" s="338"/>
      <c r="D88" s="223"/>
      <c r="E88" s="229"/>
      <c r="F88" s="225">
        <f t="shared" si="75"/>
        <v>0</v>
      </c>
      <c r="G88" s="230">
        <f>IF(F88=1,data!$C$41*E88,0)</f>
        <v>0</v>
      </c>
      <c r="H88" s="265" t="s">
        <v>96</v>
      </c>
      <c r="I88" s="231">
        <f>IF($F88=1,IF($E88&lt;15,VLOOKUP(H88,data!$B$3:$E$32,2,0)*$E88,(VLOOKUP(H88,data!$B$3:$E$32,2,0)*14)+(VLOOKUP(H88,data!$B$3:$E$32,3,0))*($E88-14)),0)</f>
        <v>0</v>
      </c>
      <c r="J88" s="265" t="s">
        <v>96</v>
      </c>
      <c r="K88" s="231">
        <f>IF($F88=1,VLOOKUP(J88,data!$B$35:$D$39,2,0),0)</f>
        <v>0</v>
      </c>
      <c r="L88" s="232">
        <f>IF(AND(I88&lt;&gt;0,K88&lt;&gt;0)=FALSE,0,data!$C$43)</f>
        <v>0</v>
      </c>
      <c r="M88" s="269">
        <f t="shared" si="76"/>
        <v>0</v>
      </c>
      <c r="N88" s="225">
        <f t="shared" si="146"/>
        <v>0</v>
      </c>
      <c r="O88" s="225">
        <f t="shared" si="77"/>
        <v>0</v>
      </c>
      <c r="P88" s="225">
        <f t="shared" si="78"/>
        <v>0</v>
      </c>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96</v>
      </c>
      <c r="AI88" s="231">
        <f>IF(AF88=1,IF(AE88&lt;15,VLOOKUP(AH88,data!$B$3:$E$32,2,0)*AE88,(VLOOKUP(AH88,data!$B$3:$E$32,2,0)*14)+(VLOOKUP(AH88,data!$B$3:$E$32,3,0))*(AE88-14)),0)</f>
        <v>0</v>
      </c>
      <c r="AJ88" s="265" t="s">
        <v>96</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96</v>
      </c>
      <c r="AW88" s="231">
        <f>IF(AT88=1,IF(AS88&lt;15,VLOOKUP(AV88,data!$B$3:$E$32,2,0)*AS88,(VLOOKUP(AV88,data!$B$3:$E$32,2,0)*14)+(VLOOKUP(AV88,data!$B$3:$E$32,3,0))*(AS88-14)),0)</f>
        <v>0</v>
      </c>
      <c r="AX88" s="265" t="s">
        <v>96</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96</v>
      </c>
      <c r="BK88" s="231">
        <f>IF(BH88=1,IF(BG88&lt;15,VLOOKUP(BJ88,data!$B$3:$E$32,2,0)*BG88,(VLOOKUP(BJ88,data!$B$3:$E$32,2,0)*14)+(VLOOKUP(BJ88,data!$B$3:$E$32,3,0))*(BG88-14)),0)</f>
        <v>0</v>
      </c>
      <c r="BL88" s="265" t="s">
        <v>96</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96</v>
      </c>
      <c r="BY88" s="231">
        <f>IF(BV88=1,IF(BU88&lt;15,VLOOKUP(BX88,data!$B$3:$E$32,2,0)*BU88,(VLOOKUP(BX88,data!$B$3:$E$32,2,0)*14)+(VLOOKUP(BX88,data!$B$3:$E$32,3,0))*(BU88-14)),0)</f>
        <v>0</v>
      </c>
      <c r="BZ88" s="265" t="s">
        <v>96</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96</v>
      </c>
      <c r="CM88" s="231">
        <f>IF(CJ88=1,IF(CI88&lt;15,VLOOKUP(CL88,data!$B$3:$E$32,2,0)*CI88,(VLOOKUP(CL88,data!$B$3:$E$32,2,0)*14)+(VLOOKUP(CL88,data!$B$3:$E$32,3,0))*(CI88-14)),0)</f>
        <v>0</v>
      </c>
      <c r="CN88" s="265" t="s">
        <v>96</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96</v>
      </c>
      <c r="DA88" s="231">
        <f>IF(CX88=1,IF(CW88&lt;15,VLOOKUP(CZ88,data!$B$3:$E$32,2,0)*CW88,(VLOOKUP(CZ88,data!$B$3:$E$32,2,0)*14)+(VLOOKUP(CZ88,data!$B$3:$E$32,3,0))*(CW88-14)),0)</f>
        <v>0</v>
      </c>
      <c r="DB88" s="265" t="s">
        <v>96</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96</v>
      </c>
      <c r="DO88" s="231">
        <f>IF(DL88=1,IF(DK88&lt;15,VLOOKUP(DN88,data!$B$3:$E$32,2,0)*DK88,(VLOOKUP(DN88,data!$B$3:$E$32,2,0)*14)+(VLOOKUP(DN88,data!$B$3:$E$32,3,0))*(DK88-14)),0)</f>
        <v>0</v>
      </c>
      <c r="DP88" s="265" t="s">
        <v>96</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96</v>
      </c>
      <c r="EC88" s="231">
        <f>IF(DZ88=1,IF(DY88&lt;15,VLOOKUP(EB88,data!$B$3:$E$32,2,0)*DY88,(VLOOKUP(EB88,data!$B$3:$E$32,2,0)*14)+(VLOOKUP(EB88,data!$B$3:$E$32,3,0))*(DY88-14)),0)</f>
        <v>0</v>
      </c>
      <c r="ED88" s="265" t="s">
        <v>96</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96</v>
      </c>
      <c r="EQ88" s="231">
        <f>IF(EN88=1,IF(EM88&lt;15,VLOOKUP(EP88,data!$B$3:$E$32,2,0)*EM88,(VLOOKUP(EP88,data!$B$3:$E$32,2,0)*14)+(VLOOKUP(EP88,data!$B$3:$E$32,3,0))*(EM88-14)),0)</f>
        <v>0</v>
      </c>
      <c r="ER88" s="265" t="s">
        <v>96</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96</v>
      </c>
      <c r="FE88" s="231">
        <f>IF(FB88=1,IF(FA88&lt;15,VLOOKUP(FD88,data!$B$3:$E$32,2,0)*FA88,(VLOOKUP(FD88,data!$B$3:$E$32,2,0)*14)+(VLOOKUP(FD88,data!$B$3:$E$32,3,0))*(FA88-14)),0)</f>
        <v>0</v>
      </c>
      <c r="FF88" s="265" t="s">
        <v>96</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4.75" hidden="1" customHeight="1" x14ac:dyDescent="0.25">
      <c r="A89" s="233"/>
      <c r="B89" s="222" t="s">
        <v>180</v>
      </c>
      <c r="C89" s="338"/>
      <c r="D89" s="223"/>
      <c r="E89" s="229"/>
      <c r="F89" s="225">
        <f t="shared" si="75"/>
        <v>0</v>
      </c>
      <c r="G89" s="230">
        <f>IF(F89=1,data!$C$41*E89,0)</f>
        <v>0</v>
      </c>
      <c r="H89" s="265" t="s">
        <v>96</v>
      </c>
      <c r="I89" s="231">
        <f>IF($F89=1,IF($E89&lt;15,VLOOKUP(H89,data!$B$3:$E$32,2,0)*$E89,(VLOOKUP(H89,data!$B$3:$E$32,2,0)*14)+(VLOOKUP(H89,data!$B$3:$E$32,3,0))*($E89-14)),0)</f>
        <v>0</v>
      </c>
      <c r="J89" s="265" t="s">
        <v>96</v>
      </c>
      <c r="K89" s="231">
        <f>IF($F89=1,VLOOKUP(J89,data!$B$35:$D$39,2,0),0)</f>
        <v>0</v>
      </c>
      <c r="L89" s="232">
        <f>IF(AND(I89&lt;&gt;0,K89&lt;&gt;0)=FALSE,0,data!$C$43)</f>
        <v>0</v>
      </c>
      <c r="M89" s="269">
        <f t="shared" si="76"/>
        <v>0</v>
      </c>
      <c r="N89" s="225">
        <f t="shared" si="146"/>
        <v>0</v>
      </c>
      <c r="O89" s="225">
        <f t="shared" si="77"/>
        <v>0</v>
      </c>
      <c r="P89" s="225">
        <f t="shared" si="78"/>
        <v>0</v>
      </c>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96</v>
      </c>
      <c r="AI89" s="231">
        <f>IF(AF89=1,IF(AE89&lt;15,VLOOKUP(AH89,data!$B$3:$E$32,2,0)*AE89,(VLOOKUP(AH89,data!$B$3:$E$32,2,0)*14)+(VLOOKUP(AH89,data!$B$3:$E$32,3,0))*(AE89-14)),0)</f>
        <v>0</v>
      </c>
      <c r="AJ89" s="265" t="s">
        <v>96</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96</v>
      </c>
      <c r="AW89" s="231">
        <f>IF(AT89=1,IF(AS89&lt;15,VLOOKUP(AV89,data!$B$3:$E$32,2,0)*AS89,(VLOOKUP(AV89,data!$B$3:$E$32,2,0)*14)+(VLOOKUP(AV89,data!$B$3:$E$32,3,0))*(AS89-14)),0)</f>
        <v>0</v>
      </c>
      <c r="AX89" s="265" t="s">
        <v>96</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96</v>
      </c>
      <c r="BK89" s="231">
        <f>IF(BH89=1,IF(BG89&lt;15,VLOOKUP(BJ89,data!$B$3:$E$32,2,0)*BG89,(VLOOKUP(BJ89,data!$B$3:$E$32,2,0)*14)+(VLOOKUP(BJ89,data!$B$3:$E$32,3,0))*(BG89-14)),0)</f>
        <v>0</v>
      </c>
      <c r="BL89" s="265" t="s">
        <v>96</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96</v>
      </c>
      <c r="BY89" s="231">
        <f>IF(BV89=1,IF(BU89&lt;15,VLOOKUP(BX89,data!$B$3:$E$32,2,0)*BU89,(VLOOKUP(BX89,data!$B$3:$E$32,2,0)*14)+(VLOOKUP(BX89,data!$B$3:$E$32,3,0))*(BU89-14)),0)</f>
        <v>0</v>
      </c>
      <c r="BZ89" s="265" t="s">
        <v>96</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96</v>
      </c>
      <c r="CM89" s="231">
        <f>IF(CJ89=1,IF(CI89&lt;15,VLOOKUP(CL89,data!$B$3:$E$32,2,0)*CI89,(VLOOKUP(CL89,data!$B$3:$E$32,2,0)*14)+(VLOOKUP(CL89,data!$B$3:$E$32,3,0))*(CI89-14)),0)</f>
        <v>0</v>
      </c>
      <c r="CN89" s="265" t="s">
        <v>96</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96</v>
      </c>
      <c r="DA89" s="231">
        <f>IF(CX89=1,IF(CW89&lt;15,VLOOKUP(CZ89,data!$B$3:$E$32,2,0)*CW89,(VLOOKUP(CZ89,data!$B$3:$E$32,2,0)*14)+(VLOOKUP(CZ89,data!$B$3:$E$32,3,0))*(CW89-14)),0)</f>
        <v>0</v>
      </c>
      <c r="DB89" s="265" t="s">
        <v>96</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96</v>
      </c>
      <c r="DO89" s="231">
        <f>IF(DL89=1,IF(DK89&lt;15,VLOOKUP(DN89,data!$B$3:$E$32,2,0)*DK89,(VLOOKUP(DN89,data!$B$3:$E$32,2,0)*14)+(VLOOKUP(DN89,data!$B$3:$E$32,3,0))*(DK89-14)),0)</f>
        <v>0</v>
      </c>
      <c r="DP89" s="265" t="s">
        <v>96</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96</v>
      </c>
      <c r="EC89" s="231">
        <f>IF(DZ89=1,IF(DY89&lt;15,VLOOKUP(EB89,data!$B$3:$E$32,2,0)*DY89,(VLOOKUP(EB89,data!$B$3:$E$32,2,0)*14)+(VLOOKUP(EB89,data!$B$3:$E$32,3,0))*(DY89-14)),0)</f>
        <v>0</v>
      </c>
      <c r="ED89" s="265" t="s">
        <v>96</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96</v>
      </c>
      <c r="EQ89" s="231">
        <f>IF(EN89=1,IF(EM89&lt;15,VLOOKUP(EP89,data!$B$3:$E$32,2,0)*EM89,(VLOOKUP(EP89,data!$B$3:$E$32,2,0)*14)+(VLOOKUP(EP89,data!$B$3:$E$32,3,0))*(EM89-14)),0)</f>
        <v>0</v>
      </c>
      <c r="ER89" s="265" t="s">
        <v>96</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96</v>
      </c>
      <c r="FE89" s="231">
        <f>IF(FB89=1,IF(FA89&lt;15,VLOOKUP(FD89,data!$B$3:$E$32,2,0)*FA89,(VLOOKUP(FD89,data!$B$3:$E$32,2,0)*14)+(VLOOKUP(FD89,data!$B$3:$E$32,3,0))*(FA89-14)),0)</f>
        <v>0</v>
      </c>
      <c r="FF89" s="265" t="s">
        <v>96</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4.75" hidden="1" customHeight="1" x14ac:dyDescent="0.25">
      <c r="A90" s="233"/>
      <c r="B90" s="222" t="s">
        <v>181</v>
      </c>
      <c r="C90" s="338"/>
      <c r="D90" s="223"/>
      <c r="E90" s="229"/>
      <c r="F90" s="225">
        <f t="shared" si="75"/>
        <v>0</v>
      </c>
      <c r="G90" s="230">
        <f>IF(F90=1,data!$C$41*E90,0)</f>
        <v>0</v>
      </c>
      <c r="H90" s="265" t="s">
        <v>96</v>
      </c>
      <c r="I90" s="231">
        <f>IF($F90=1,IF($E90&lt;15,VLOOKUP(H90,data!$B$3:$E$32,2,0)*$E90,(VLOOKUP(H90,data!$B$3:$E$32,2,0)*14)+(VLOOKUP(H90,data!$B$3:$E$32,3,0))*($E90-14)),0)</f>
        <v>0</v>
      </c>
      <c r="J90" s="265" t="s">
        <v>96</v>
      </c>
      <c r="K90" s="231">
        <f>IF($F90=1,VLOOKUP(J90,data!$B$35:$D$39,2,0),0)</f>
        <v>0</v>
      </c>
      <c r="L90" s="232">
        <f>IF(AND(I90&lt;&gt;0,K90&lt;&gt;0)=FALSE,0,data!$C$43)</f>
        <v>0</v>
      </c>
      <c r="M90" s="269">
        <f t="shared" si="76"/>
        <v>0</v>
      </c>
      <c r="N90" s="225">
        <f t="shared" si="146"/>
        <v>0</v>
      </c>
      <c r="O90" s="225">
        <f t="shared" si="77"/>
        <v>0</v>
      </c>
      <c r="P90" s="225">
        <f t="shared" si="78"/>
        <v>0</v>
      </c>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96</v>
      </c>
      <c r="AI90" s="231">
        <f>IF(AF90=1,IF(AE90&lt;15,VLOOKUP(AH90,data!$B$3:$E$32,2,0)*AE90,(VLOOKUP(AH90,data!$B$3:$E$32,2,0)*14)+(VLOOKUP(AH90,data!$B$3:$E$32,3,0))*(AE90-14)),0)</f>
        <v>0</v>
      </c>
      <c r="AJ90" s="265" t="s">
        <v>96</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96</v>
      </c>
      <c r="AW90" s="231">
        <f>IF(AT90=1,IF(AS90&lt;15,VLOOKUP(AV90,data!$B$3:$E$32,2,0)*AS90,(VLOOKUP(AV90,data!$B$3:$E$32,2,0)*14)+(VLOOKUP(AV90,data!$B$3:$E$32,3,0))*(AS90-14)),0)</f>
        <v>0</v>
      </c>
      <c r="AX90" s="265" t="s">
        <v>96</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96</v>
      </c>
      <c r="BK90" s="231">
        <f>IF(BH90=1,IF(BG90&lt;15,VLOOKUP(BJ90,data!$B$3:$E$32,2,0)*BG90,(VLOOKUP(BJ90,data!$B$3:$E$32,2,0)*14)+(VLOOKUP(BJ90,data!$B$3:$E$32,3,0))*(BG90-14)),0)</f>
        <v>0</v>
      </c>
      <c r="BL90" s="265" t="s">
        <v>96</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96</v>
      </c>
      <c r="BY90" s="231">
        <f>IF(BV90=1,IF(BU90&lt;15,VLOOKUP(BX90,data!$B$3:$E$32,2,0)*BU90,(VLOOKUP(BX90,data!$B$3:$E$32,2,0)*14)+(VLOOKUP(BX90,data!$B$3:$E$32,3,0))*(BU90-14)),0)</f>
        <v>0</v>
      </c>
      <c r="BZ90" s="265" t="s">
        <v>96</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96</v>
      </c>
      <c r="CM90" s="231">
        <f>IF(CJ90=1,IF(CI90&lt;15,VLOOKUP(CL90,data!$B$3:$E$32,2,0)*CI90,(VLOOKUP(CL90,data!$B$3:$E$32,2,0)*14)+(VLOOKUP(CL90,data!$B$3:$E$32,3,0))*(CI90-14)),0)</f>
        <v>0</v>
      </c>
      <c r="CN90" s="265" t="s">
        <v>96</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96</v>
      </c>
      <c r="DA90" s="231">
        <f>IF(CX90=1,IF(CW90&lt;15,VLOOKUP(CZ90,data!$B$3:$E$32,2,0)*CW90,(VLOOKUP(CZ90,data!$B$3:$E$32,2,0)*14)+(VLOOKUP(CZ90,data!$B$3:$E$32,3,0))*(CW90-14)),0)</f>
        <v>0</v>
      </c>
      <c r="DB90" s="265" t="s">
        <v>96</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96</v>
      </c>
      <c r="DO90" s="231">
        <f>IF(DL90=1,IF(DK90&lt;15,VLOOKUP(DN90,data!$B$3:$E$32,2,0)*DK90,(VLOOKUP(DN90,data!$B$3:$E$32,2,0)*14)+(VLOOKUP(DN90,data!$B$3:$E$32,3,0))*(DK90-14)),0)</f>
        <v>0</v>
      </c>
      <c r="DP90" s="265" t="s">
        <v>96</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96</v>
      </c>
      <c r="EC90" s="231">
        <f>IF(DZ90=1,IF(DY90&lt;15,VLOOKUP(EB90,data!$B$3:$E$32,2,0)*DY90,(VLOOKUP(EB90,data!$B$3:$E$32,2,0)*14)+(VLOOKUP(EB90,data!$B$3:$E$32,3,0))*(DY90-14)),0)</f>
        <v>0</v>
      </c>
      <c r="ED90" s="265" t="s">
        <v>96</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96</v>
      </c>
      <c r="EQ90" s="231">
        <f>IF(EN90=1,IF(EM90&lt;15,VLOOKUP(EP90,data!$B$3:$E$32,2,0)*EM90,(VLOOKUP(EP90,data!$B$3:$E$32,2,0)*14)+(VLOOKUP(EP90,data!$B$3:$E$32,3,0))*(EM90-14)),0)</f>
        <v>0</v>
      </c>
      <c r="ER90" s="265" t="s">
        <v>96</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96</v>
      </c>
      <c r="FE90" s="231">
        <f>IF(FB90=1,IF(FA90&lt;15,VLOOKUP(FD90,data!$B$3:$E$32,2,0)*FA90,(VLOOKUP(FD90,data!$B$3:$E$32,2,0)*14)+(VLOOKUP(FD90,data!$B$3:$E$32,3,0))*(FA90-14)),0)</f>
        <v>0</v>
      </c>
      <c r="FF90" s="265" t="s">
        <v>96</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4.75" hidden="1" customHeight="1" x14ac:dyDescent="0.25">
      <c r="A91" s="233"/>
      <c r="B91" s="222" t="s">
        <v>182</v>
      </c>
      <c r="C91" s="338"/>
      <c r="D91" s="223"/>
      <c r="E91" s="229"/>
      <c r="F91" s="225">
        <f t="shared" si="75"/>
        <v>0</v>
      </c>
      <c r="G91" s="230">
        <f>IF(F91=1,data!$C$41*E91,0)</f>
        <v>0</v>
      </c>
      <c r="H91" s="265" t="s">
        <v>96</v>
      </c>
      <c r="I91" s="231">
        <f>IF($F91=1,IF($E91&lt;15,VLOOKUP(H91,data!$B$3:$E$32,2,0)*$E91,(VLOOKUP(H91,data!$B$3:$E$32,2,0)*14)+(VLOOKUP(H91,data!$B$3:$E$32,3,0))*($E91-14)),0)</f>
        <v>0</v>
      </c>
      <c r="J91" s="265" t="s">
        <v>96</v>
      </c>
      <c r="K91" s="231">
        <f>IF($F91=1,VLOOKUP(J91,data!$B$35:$D$39,2,0),0)</f>
        <v>0</v>
      </c>
      <c r="L91" s="232">
        <f>IF(AND(I91&lt;&gt;0,K91&lt;&gt;0)=FALSE,0,data!$C$43)</f>
        <v>0</v>
      </c>
      <c r="M91" s="269">
        <f t="shared" si="76"/>
        <v>0</v>
      </c>
      <c r="N91" s="225">
        <f t="shared" si="146"/>
        <v>0</v>
      </c>
      <c r="O91" s="225">
        <f t="shared" si="77"/>
        <v>0</v>
      </c>
      <c r="P91" s="225">
        <f t="shared" si="78"/>
        <v>0</v>
      </c>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96</v>
      </c>
      <c r="AI91" s="231">
        <f>IF(AF91=1,IF(AE91&lt;15,VLOOKUP(AH91,data!$B$3:$E$32,2,0)*AE91,(VLOOKUP(AH91,data!$B$3:$E$32,2,0)*14)+(VLOOKUP(AH91,data!$B$3:$E$32,3,0))*(AE91-14)),0)</f>
        <v>0</v>
      </c>
      <c r="AJ91" s="265" t="s">
        <v>96</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96</v>
      </c>
      <c r="AW91" s="231">
        <f>IF(AT91=1,IF(AS91&lt;15,VLOOKUP(AV91,data!$B$3:$E$32,2,0)*AS91,(VLOOKUP(AV91,data!$B$3:$E$32,2,0)*14)+(VLOOKUP(AV91,data!$B$3:$E$32,3,0))*(AS91-14)),0)</f>
        <v>0</v>
      </c>
      <c r="AX91" s="265" t="s">
        <v>96</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96</v>
      </c>
      <c r="BK91" s="231">
        <f>IF(BH91=1,IF(BG91&lt;15,VLOOKUP(BJ91,data!$B$3:$E$32,2,0)*BG91,(VLOOKUP(BJ91,data!$B$3:$E$32,2,0)*14)+(VLOOKUP(BJ91,data!$B$3:$E$32,3,0))*(BG91-14)),0)</f>
        <v>0</v>
      </c>
      <c r="BL91" s="265" t="s">
        <v>96</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96</v>
      </c>
      <c r="BY91" s="231">
        <f>IF(BV91=1,IF(BU91&lt;15,VLOOKUP(BX91,data!$B$3:$E$32,2,0)*BU91,(VLOOKUP(BX91,data!$B$3:$E$32,2,0)*14)+(VLOOKUP(BX91,data!$B$3:$E$32,3,0))*(BU91-14)),0)</f>
        <v>0</v>
      </c>
      <c r="BZ91" s="265" t="s">
        <v>96</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96</v>
      </c>
      <c r="CM91" s="231">
        <f>IF(CJ91=1,IF(CI91&lt;15,VLOOKUP(CL91,data!$B$3:$E$32,2,0)*CI91,(VLOOKUP(CL91,data!$B$3:$E$32,2,0)*14)+(VLOOKUP(CL91,data!$B$3:$E$32,3,0))*(CI91-14)),0)</f>
        <v>0</v>
      </c>
      <c r="CN91" s="265" t="s">
        <v>96</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96</v>
      </c>
      <c r="DA91" s="231">
        <f>IF(CX91=1,IF(CW91&lt;15,VLOOKUP(CZ91,data!$B$3:$E$32,2,0)*CW91,(VLOOKUP(CZ91,data!$B$3:$E$32,2,0)*14)+(VLOOKUP(CZ91,data!$B$3:$E$32,3,0))*(CW91-14)),0)</f>
        <v>0</v>
      </c>
      <c r="DB91" s="265" t="s">
        <v>96</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96</v>
      </c>
      <c r="DO91" s="231">
        <f>IF(DL91=1,IF(DK91&lt;15,VLOOKUP(DN91,data!$B$3:$E$32,2,0)*DK91,(VLOOKUP(DN91,data!$B$3:$E$32,2,0)*14)+(VLOOKUP(DN91,data!$B$3:$E$32,3,0))*(DK91-14)),0)</f>
        <v>0</v>
      </c>
      <c r="DP91" s="265" t="s">
        <v>96</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96</v>
      </c>
      <c r="EC91" s="231">
        <f>IF(DZ91=1,IF(DY91&lt;15,VLOOKUP(EB91,data!$B$3:$E$32,2,0)*DY91,(VLOOKUP(EB91,data!$B$3:$E$32,2,0)*14)+(VLOOKUP(EB91,data!$B$3:$E$32,3,0))*(DY91-14)),0)</f>
        <v>0</v>
      </c>
      <c r="ED91" s="265" t="s">
        <v>96</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96</v>
      </c>
      <c r="EQ91" s="231">
        <f>IF(EN91=1,IF(EM91&lt;15,VLOOKUP(EP91,data!$B$3:$E$32,2,0)*EM91,(VLOOKUP(EP91,data!$B$3:$E$32,2,0)*14)+(VLOOKUP(EP91,data!$B$3:$E$32,3,0))*(EM91-14)),0)</f>
        <v>0</v>
      </c>
      <c r="ER91" s="265" t="s">
        <v>96</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96</v>
      </c>
      <c r="FE91" s="231">
        <f>IF(FB91=1,IF(FA91&lt;15,VLOOKUP(FD91,data!$B$3:$E$32,2,0)*FA91,(VLOOKUP(FD91,data!$B$3:$E$32,2,0)*14)+(VLOOKUP(FD91,data!$B$3:$E$32,3,0))*(FA91-14)),0)</f>
        <v>0</v>
      </c>
      <c r="FF91" s="265" t="s">
        <v>96</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4.75" hidden="1" customHeight="1" x14ac:dyDescent="0.25">
      <c r="A92" s="233"/>
      <c r="B92" s="222" t="s">
        <v>183</v>
      </c>
      <c r="C92" s="338"/>
      <c r="D92" s="223"/>
      <c r="E92" s="229"/>
      <c r="F92" s="225">
        <f t="shared" si="75"/>
        <v>0</v>
      </c>
      <c r="G92" s="230">
        <f>IF(F92=1,data!$C$41*E92,0)</f>
        <v>0</v>
      </c>
      <c r="H92" s="265" t="s">
        <v>96</v>
      </c>
      <c r="I92" s="231">
        <f>IF($F92=1,IF($E92&lt;15,VLOOKUP(H92,data!$B$3:$E$32,2,0)*$E92,(VLOOKUP(H92,data!$B$3:$E$32,2,0)*14)+(VLOOKUP(H92,data!$B$3:$E$32,3,0))*($E92-14)),0)</f>
        <v>0</v>
      </c>
      <c r="J92" s="265" t="s">
        <v>96</v>
      </c>
      <c r="K92" s="231">
        <f>IF($F92=1,VLOOKUP(J92,data!$B$35:$D$39,2,0),0)</f>
        <v>0</v>
      </c>
      <c r="L92" s="232">
        <f>IF(AND(I92&lt;&gt;0,K92&lt;&gt;0)=FALSE,0,data!$C$43)</f>
        <v>0</v>
      </c>
      <c r="M92" s="269">
        <f t="shared" si="76"/>
        <v>0</v>
      </c>
      <c r="N92" s="225">
        <f t="shared" si="146"/>
        <v>0</v>
      </c>
      <c r="O92" s="225">
        <f t="shared" si="77"/>
        <v>0</v>
      </c>
      <c r="P92" s="225">
        <f t="shared" si="78"/>
        <v>0</v>
      </c>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96</v>
      </c>
      <c r="AI92" s="231">
        <f>IF(AF92=1,IF(AE92&lt;15,VLOOKUP(AH92,data!$B$3:$E$32,2,0)*AE92,(VLOOKUP(AH92,data!$B$3:$E$32,2,0)*14)+(VLOOKUP(AH92,data!$B$3:$E$32,3,0))*(AE92-14)),0)</f>
        <v>0</v>
      </c>
      <c r="AJ92" s="265" t="s">
        <v>96</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96</v>
      </c>
      <c r="AW92" s="231">
        <f>IF(AT92=1,IF(AS92&lt;15,VLOOKUP(AV92,data!$B$3:$E$32,2,0)*AS92,(VLOOKUP(AV92,data!$B$3:$E$32,2,0)*14)+(VLOOKUP(AV92,data!$B$3:$E$32,3,0))*(AS92-14)),0)</f>
        <v>0</v>
      </c>
      <c r="AX92" s="265" t="s">
        <v>96</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96</v>
      </c>
      <c r="BK92" s="231">
        <f>IF(BH92=1,IF(BG92&lt;15,VLOOKUP(BJ92,data!$B$3:$E$32,2,0)*BG92,(VLOOKUP(BJ92,data!$B$3:$E$32,2,0)*14)+(VLOOKUP(BJ92,data!$B$3:$E$32,3,0))*(BG92-14)),0)</f>
        <v>0</v>
      </c>
      <c r="BL92" s="265" t="s">
        <v>96</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96</v>
      </c>
      <c r="BY92" s="231">
        <f>IF(BV92=1,IF(BU92&lt;15,VLOOKUP(BX92,data!$B$3:$E$32,2,0)*BU92,(VLOOKUP(BX92,data!$B$3:$E$32,2,0)*14)+(VLOOKUP(BX92,data!$B$3:$E$32,3,0))*(BU92-14)),0)</f>
        <v>0</v>
      </c>
      <c r="BZ92" s="265" t="s">
        <v>96</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96</v>
      </c>
      <c r="CM92" s="231">
        <f>IF(CJ92=1,IF(CI92&lt;15,VLOOKUP(CL92,data!$B$3:$E$32,2,0)*CI92,(VLOOKUP(CL92,data!$B$3:$E$32,2,0)*14)+(VLOOKUP(CL92,data!$B$3:$E$32,3,0))*(CI92-14)),0)</f>
        <v>0</v>
      </c>
      <c r="CN92" s="265" t="s">
        <v>96</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96</v>
      </c>
      <c r="DA92" s="231">
        <f>IF(CX92=1,IF(CW92&lt;15,VLOOKUP(CZ92,data!$B$3:$E$32,2,0)*CW92,(VLOOKUP(CZ92,data!$B$3:$E$32,2,0)*14)+(VLOOKUP(CZ92,data!$B$3:$E$32,3,0))*(CW92-14)),0)</f>
        <v>0</v>
      </c>
      <c r="DB92" s="265" t="s">
        <v>96</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96</v>
      </c>
      <c r="DO92" s="231">
        <f>IF(DL92=1,IF(DK92&lt;15,VLOOKUP(DN92,data!$B$3:$E$32,2,0)*DK92,(VLOOKUP(DN92,data!$B$3:$E$32,2,0)*14)+(VLOOKUP(DN92,data!$B$3:$E$32,3,0))*(DK92-14)),0)</f>
        <v>0</v>
      </c>
      <c r="DP92" s="265" t="s">
        <v>96</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96</v>
      </c>
      <c r="EC92" s="231">
        <f>IF(DZ92=1,IF(DY92&lt;15,VLOOKUP(EB92,data!$B$3:$E$32,2,0)*DY92,(VLOOKUP(EB92,data!$B$3:$E$32,2,0)*14)+(VLOOKUP(EB92,data!$B$3:$E$32,3,0))*(DY92-14)),0)</f>
        <v>0</v>
      </c>
      <c r="ED92" s="265" t="s">
        <v>96</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96</v>
      </c>
      <c r="EQ92" s="231">
        <f>IF(EN92=1,IF(EM92&lt;15,VLOOKUP(EP92,data!$B$3:$E$32,2,0)*EM92,(VLOOKUP(EP92,data!$B$3:$E$32,2,0)*14)+(VLOOKUP(EP92,data!$B$3:$E$32,3,0))*(EM92-14)),0)</f>
        <v>0</v>
      </c>
      <c r="ER92" s="265" t="s">
        <v>96</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96</v>
      </c>
      <c r="FE92" s="231">
        <f>IF(FB92=1,IF(FA92&lt;15,VLOOKUP(FD92,data!$B$3:$E$32,2,0)*FA92,(VLOOKUP(FD92,data!$B$3:$E$32,2,0)*14)+(VLOOKUP(FD92,data!$B$3:$E$32,3,0))*(FA92-14)),0)</f>
        <v>0</v>
      </c>
      <c r="FF92" s="265" t="s">
        <v>96</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4.75" hidden="1" customHeight="1" x14ac:dyDescent="0.25">
      <c r="A93" s="233"/>
      <c r="B93" s="222" t="s">
        <v>184</v>
      </c>
      <c r="C93" s="338"/>
      <c r="D93" s="223"/>
      <c r="E93" s="229"/>
      <c r="F93" s="225">
        <f t="shared" si="75"/>
        <v>0</v>
      </c>
      <c r="G93" s="230">
        <f>IF(F93=1,data!$C$41*E93,0)</f>
        <v>0</v>
      </c>
      <c r="H93" s="265" t="s">
        <v>96</v>
      </c>
      <c r="I93" s="231">
        <f>IF($F93=1,IF($E93&lt;15,VLOOKUP(H93,data!$B$3:$E$32,2,0)*$E93,(VLOOKUP(H93,data!$B$3:$E$32,2,0)*14)+(VLOOKUP(H93,data!$B$3:$E$32,3,0))*($E93-14)),0)</f>
        <v>0</v>
      </c>
      <c r="J93" s="265" t="s">
        <v>96</v>
      </c>
      <c r="K93" s="231">
        <f>IF($F93=1,VLOOKUP(J93,data!$B$35:$D$39,2,0),0)</f>
        <v>0</v>
      </c>
      <c r="L93" s="232">
        <f>IF(AND(I93&lt;&gt;0,K93&lt;&gt;0)=FALSE,0,data!$C$43)</f>
        <v>0</v>
      </c>
      <c r="M93" s="269">
        <f t="shared" si="76"/>
        <v>0</v>
      </c>
      <c r="N93" s="225">
        <f t="shared" si="146"/>
        <v>0</v>
      </c>
      <c r="O93" s="225">
        <f t="shared" si="77"/>
        <v>0</v>
      </c>
      <c r="P93" s="225">
        <f t="shared" si="78"/>
        <v>0</v>
      </c>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96</v>
      </c>
      <c r="AI93" s="231">
        <f>IF(AF93=1,IF(AE93&lt;15,VLOOKUP(AH93,data!$B$3:$E$32,2,0)*AE93,(VLOOKUP(AH93,data!$B$3:$E$32,2,0)*14)+(VLOOKUP(AH93,data!$B$3:$E$32,3,0))*(AE93-14)),0)</f>
        <v>0</v>
      </c>
      <c r="AJ93" s="265" t="s">
        <v>96</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96</v>
      </c>
      <c r="AW93" s="231">
        <f>IF(AT93=1,IF(AS93&lt;15,VLOOKUP(AV93,data!$B$3:$E$32,2,0)*AS93,(VLOOKUP(AV93,data!$B$3:$E$32,2,0)*14)+(VLOOKUP(AV93,data!$B$3:$E$32,3,0))*(AS93-14)),0)</f>
        <v>0</v>
      </c>
      <c r="AX93" s="265" t="s">
        <v>96</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96</v>
      </c>
      <c r="BK93" s="231">
        <f>IF(BH93=1,IF(BG93&lt;15,VLOOKUP(BJ93,data!$B$3:$E$32,2,0)*BG93,(VLOOKUP(BJ93,data!$B$3:$E$32,2,0)*14)+(VLOOKUP(BJ93,data!$B$3:$E$32,3,0))*(BG93-14)),0)</f>
        <v>0</v>
      </c>
      <c r="BL93" s="265" t="s">
        <v>96</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96</v>
      </c>
      <c r="BY93" s="231">
        <f>IF(BV93=1,IF(BU93&lt;15,VLOOKUP(BX93,data!$B$3:$E$32,2,0)*BU93,(VLOOKUP(BX93,data!$B$3:$E$32,2,0)*14)+(VLOOKUP(BX93,data!$B$3:$E$32,3,0))*(BU93-14)),0)</f>
        <v>0</v>
      </c>
      <c r="BZ93" s="265" t="s">
        <v>96</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96</v>
      </c>
      <c r="CM93" s="231">
        <f>IF(CJ93=1,IF(CI93&lt;15,VLOOKUP(CL93,data!$B$3:$E$32,2,0)*CI93,(VLOOKUP(CL93,data!$B$3:$E$32,2,0)*14)+(VLOOKUP(CL93,data!$B$3:$E$32,3,0))*(CI93-14)),0)</f>
        <v>0</v>
      </c>
      <c r="CN93" s="265" t="s">
        <v>96</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96</v>
      </c>
      <c r="DA93" s="231">
        <f>IF(CX93=1,IF(CW93&lt;15,VLOOKUP(CZ93,data!$B$3:$E$32,2,0)*CW93,(VLOOKUP(CZ93,data!$B$3:$E$32,2,0)*14)+(VLOOKUP(CZ93,data!$B$3:$E$32,3,0))*(CW93-14)),0)</f>
        <v>0</v>
      </c>
      <c r="DB93" s="265" t="s">
        <v>96</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96</v>
      </c>
      <c r="DO93" s="231">
        <f>IF(DL93=1,IF(DK93&lt;15,VLOOKUP(DN93,data!$B$3:$E$32,2,0)*DK93,(VLOOKUP(DN93,data!$B$3:$E$32,2,0)*14)+(VLOOKUP(DN93,data!$B$3:$E$32,3,0))*(DK93-14)),0)</f>
        <v>0</v>
      </c>
      <c r="DP93" s="265" t="s">
        <v>96</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96</v>
      </c>
      <c r="EC93" s="231">
        <f>IF(DZ93=1,IF(DY93&lt;15,VLOOKUP(EB93,data!$B$3:$E$32,2,0)*DY93,(VLOOKUP(EB93,data!$B$3:$E$32,2,0)*14)+(VLOOKUP(EB93,data!$B$3:$E$32,3,0))*(DY93-14)),0)</f>
        <v>0</v>
      </c>
      <c r="ED93" s="265" t="s">
        <v>96</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96</v>
      </c>
      <c r="EQ93" s="231">
        <f>IF(EN93=1,IF(EM93&lt;15,VLOOKUP(EP93,data!$B$3:$E$32,2,0)*EM93,(VLOOKUP(EP93,data!$B$3:$E$32,2,0)*14)+(VLOOKUP(EP93,data!$B$3:$E$32,3,0))*(EM93-14)),0)</f>
        <v>0</v>
      </c>
      <c r="ER93" s="265" t="s">
        <v>96</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96</v>
      </c>
      <c r="FE93" s="231">
        <f>IF(FB93=1,IF(FA93&lt;15,VLOOKUP(FD93,data!$B$3:$E$32,2,0)*FA93,(VLOOKUP(FD93,data!$B$3:$E$32,2,0)*14)+(VLOOKUP(FD93,data!$B$3:$E$32,3,0))*(FA93-14)),0)</f>
        <v>0</v>
      </c>
      <c r="FF93" s="265" t="s">
        <v>96</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4.75" hidden="1" customHeight="1" x14ac:dyDescent="0.25">
      <c r="A94" s="233"/>
      <c r="B94" s="222" t="s">
        <v>185</v>
      </c>
      <c r="C94" s="338"/>
      <c r="D94" s="223"/>
      <c r="E94" s="229"/>
      <c r="F94" s="225">
        <f t="shared" si="75"/>
        <v>0</v>
      </c>
      <c r="G94" s="230">
        <f>IF(F94=1,data!$C$41*E94,0)</f>
        <v>0</v>
      </c>
      <c r="H94" s="265" t="s">
        <v>96</v>
      </c>
      <c r="I94" s="231">
        <f>IF($F94=1,IF($E94&lt;15,VLOOKUP(H94,data!$B$3:$E$32,2,0)*$E94,(VLOOKUP(H94,data!$B$3:$E$32,2,0)*14)+(VLOOKUP(H94,data!$B$3:$E$32,3,0))*($E94-14)),0)</f>
        <v>0</v>
      </c>
      <c r="J94" s="265" t="s">
        <v>96</v>
      </c>
      <c r="K94" s="231">
        <f>IF($F94=1,VLOOKUP(J94,data!$B$35:$D$39,2,0),0)</f>
        <v>0</v>
      </c>
      <c r="L94" s="232">
        <f>IF(AND(I94&lt;&gt;0,K94&lt;&gt;0)=FALSE,0,data!$C$43)</f>
        <v>0</v>
      </c>
      <c r="M94" s="269">
        <f t="shared" si="76"/>
        <v>0</v>
      </c>
      <c r="N94" s="225">
        <f t="shared" si="146"/>
        <v>0</v>
      </c>
      <c r="O94" s="225">
        <f t="shared" si="77"/>
        <v>0</v>
      </c>
      <c r="P94" s="225">
        <f t="shared" si="78"/>
        <v>0</v>
      </c>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96</v>
      </c>
      <c r="AI94" s="231">
        <f>IF(AF94=1,IF(AE94&lt;15,VLOOKUP(AH94,data!$B$3:$E$32,2,0)*AE94,(VLOOKUP(AH94,data!$B$3:$E$32,2,0)*14)+(VLOOKUP(AH94,data!$B$3:$E$32,3,0))*(AE94-14)),0)</f>
        <v>0</v>
      </c>
      <c r="AJ94" s="265" t="s">
        <v>96</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96</v>
      </c>
      <c r="AW94" s="231">
        <f>IF(AT94=1,IF(AS94&lt;15,VLOOKUP(AV94,data!$B$3:$E$32,2,0)*AS94,(VLOOKUP(AV94,data!$B$3:$E$32,2,0)*14)+(VLOOKUP(AV94,data!$B$3:$E$32,3,0))*(AS94-14)),0)</f>
        <v>0</v>
      </c>
      <c r="AX94" s="265" t="s">
        <v>96</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96</v>
      </c>
      <c r="BK94" s="231">
        <f>IF(BH94=1,IF(BG94&lt;15,VLOOKUP(BJ94,data!$B$3:$E$32,2,0)*BG94,(VLOOKUP(BJ94,data!$B$3:$E$32,2,0)*14)+(VLOOKUP(BJ94,data!$B$3:$E$32,3,0))*(BG94-14)),0)</f>
        <v>0</v>
      </c>
      <c r="BL94" s="265" t="s">
        <v>96</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96</v>
      </c>
      <c r="BY94" s="231">
        <f>IF(BV94=1,IF(BU94&lt;15,VLOOKUP(BX94,data!$B$3:$E$32,2,0)*BU94,(VLOOKUP(BX94,data!$B$3:$E$32,2,0)*14)+(VLOOKUP(BX94,data!$B$3:$E$32,3,0))*(BU94-14)),0)</f>
        <v>0</v>
      </c>
      <c r="BZ94" s="265" t="s">
        <v>96</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96</v>
      </c>
      <c r="CM94" s="231">
        <f>IF(CJ94=1,IF(CI94&lt;15,VLOOKUP(CL94,data!$B$3:$E$32,2,0)*CI94,(VLOOKUP(CL94,data!$B$3:$E$32,2,0)*14)+(VLOOKUP(CL94,data!$B$3:$E$32,3,0))*(CI94-14)),0)</f>
        <v>0</v>
      </c>
      <c r="CN94" s="265" t="s">
        <v>96</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96</v>
      </c>
      <c r="DA94" s="231">
        <f>IF(CX94=1,IF(CW94&lt;15,VLOOKUP(CZ94,data!$B$3:$E$32,2,0)*CW94,(VLOOKUP(CZ94,data!$B$3:$E$32,2,0)*14)+(VLOOKUP(CZ94,data!$B$3:$E$32,3,0))*(CW94-14)),0)</f>
        <v>0</v>
      </c>
      <c r="DB94" s="265" t="s">
        <v>96</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96</v>
      </c>
      <c r="DO94" s="231">
        <f>IF(DL94=1,IF(DK94&lt;15,VLOOKUP(DN94,data!$B$3:$E$32,2,0)*DK94,(VLOOKUP(DN94,data!$B$3:$E$32,2,0)*14)+(VLOOKUP(DN94,data!$B$3:$E$32,3,0))*(DK94-14)),0)</f>
        <v>0</v>
      </c>
      <c r="DP94" s="265" t="s">
        <v>96</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96</v>
      </c>
      <c r="EC94" s="231">
        <f>IF(DZ94=1,IF(DY94&lt;15,VLOOKUP(EB94,data!$B$3:$E$32,2,0)*DY94,(VLOOKUP(EB94,data!$B$3:$E$32,2,0)*14)+(VLOOKUP(EB94,data!$B$3:$E$32,3,0))*(DY94-14)),0)</f>
        <v>0</v>
      </c>
      <c r="ED94" s="265" t="s">
        <v>96</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96</v>
      </c>
      <c r="EQ94" s="231">
        <f>IF(EN94=1,IF(EM94&lt;15,VLOOKUP(EP94,data!$B$3:$E$32,2,0)*EM94,(VLOOKUP(EP94,data!$B$3:$E$32,2,0)*14)+(VLOOKUP(EP94,data!$B$3:$E$32,3,0))*(EM94-14)),0)</f>
        <v>0</v>
      </c>
      <c r="ER94" s="265" t="s">
        <v>96</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96</v>
      </c>
      <c r="FE94" s="231">
        <f>IF(FB94=1,IF(FA94&lt;15,VLOOKUP(FD94,data!$B$3:$E$32,2,0)*FA94,(VLOOKUP(FD94,data!$B$3:$E$32,2,0)*14)+(VLOOKUP(FD94,data!$B$3:$E$32,3,0))*(FA94-14)),0)</f>
        <v>0</v>
      </c>
      <c r="FF94" s="265" t="s">
        <v>96</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4.75" hidden="1" customHeight="1" x14ac:dyDescent="0.25">
      <c r="A95" s="221"/>
      <c r="B95" s="222" t="s">
        <v>186</v>
      </c>
      <c r="C95" s="338"/>
      <c r="D95" s="223"/>
      <c r="E95" s="229"/>
      <c r="F95" s="225">
        <f t="shared" si="75"/>
        <v>0</v>
      </c>
      <c r="G95" s="230">
        <f>IF(F95=1,data!$C$41*E95,0)</f>
        <v>0</v>
      </c>
      <c r="H95" s="265" t="s">
        <v>96</v>
      </c>
      <c r="I95" s="231">
        <f>IF($F95=1,IF($E95&lt;15,VLOOKUP(H95,data!$B$3:$E$32,2,0)*$E95,(VLOOKUP(H95,data!$B$3:$E$32,2,0)*14)+(VLOOKUP(H95,data!$B$3:$E$32,3,0))*($E95-14)),0)</f>
        <v>0</v>
      </c>
      <c r="J95" s="265" t="s">
        <v>96</v>
      </c>
      <c r="K95" s="231">
        <f>IF($F95=1,VLOOKUP(J95,data!$B$35:$D$39,2,0),0)</f>
        <v>0</v>
      </c>
      <c r="L95" s="232">
        <f>IF(AND(I95&lt;&gt;0,K95&lt;&gt;0)=FALSE,0,data!$C$43)</f>
        <v>0</v>
      </c>
      <c r="M95" s="269">
        <f t="shared" si="76"/>
        <v>0</v>
      </c>
      <c r="N95" s="225">
        <f t="shared" si="146"/>
        <v>0</v>
      </c>
      <c r="O95" s="225">
        <f t="shared" si="77"/>
        <v>0</v>
      </c>
      <c r="P95" s="225">
        <f t="shared" si="78"/>
        <v>0</v>
      </c>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96</v>
      </c>
      <c r="AI95" s="231">
        <f>IF(AF95=1,IF(AE95&lt;15,VLOOKUP(AH95,data!$B$3:$E$32,2,0)*AE95,(VLOOKUP(AH95,data!$B$3:$E$32,2,0)*14)+(VLOOKUP(AH95,data!$B$3:$E$32,3,0))*(AE95-14)),0)</f>
        <v>0</v>
      </c>
      <c r="AJ95" s="265" t="s">
        <v>96</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96</v>
      </c>
      <c r="AW95" s="231">
        <f>IF(AT95=1,IF(AS95&lt;15,VLOOKUP(AV95,data!$B$3:$E$32,2,0)*AS95,(VLOOKUP(AV95,data!$B$3:$E$32,2,0)*14)+(VLOOKUP(AV95,data!$B$3:$E$32,3,0))*(AS95-14)),0)</f>
        <v>0</v>
      </c>
      <c r="AX95" s="265" t="s">
        <v>96</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96</v>
      </c>
      <c r="BK95" s="231">
        <f>IF(BH95=1,IF(BG95&lt;15,VLOOKUP(BJ95,data!$B$3:$E$32,2,0)*BG95,(VLOOKUP(BJ95,data!$B$3:$E$32,2,0)*14)+(VLOOKUP(BJ95,data!$B$3:$E$32,3,0))*(BG95-14)),0)</f>
        <v>0</v>
      </c>
      <c r="BL95" s="265" t="s">
        <v>96</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96</v>
      </c>
      <c r="BY95" s="231">
        <f>IF(BV95=1,IF(BU95&lt;15,VLOOKUP(BX95,data!$B$3:$E$32,2,0)*BU95,(VLOOKUP(BX95,data!$B$3:$E$32,2,0)*14)+(VLOOKUP(BX95,data!$B$3:$E$32,3,0))*(BU95-14)),0)</f>
        <v>0</v>
      </c>
      <c r="BZ95" s="265" t="s">
        <v>96</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96</v>
      </c>
      <c r="CM95" s="231">
        <f>IF(CJ95=1,IF(CI95&lt;15,VLOOKUP(CL95,data!$B$3:$E$32,2,0)*CI95,(VLOOKUP(CL95,data!$B$3:$E$32,2,0)*14)+(VLOOKUP(CL95,data!$B$3:$E$32,3,0))*(CI95-14)),0)</f>
        <v>0</v>
      </c>
      <c r="CN95" s="265" t="s">
        <v>96</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96</v>
      </c>
      <c r="DA95" s="231">
        <f>IF(CX95=1,IF(CW95&lt;15,VLOOKUP(CZ95,data!$B$3:$E$32,2,0)*CW95,(VLOOKUP(CZ95,data!$B$3:$E$32,2,0)*14)+(VLOOKUP(CZ95,data!$B$3:$E$32,3,0))*(CW95-14)),0)</f>
        <v>0</v>
      </c>
      <c r="DB95" s="265" t="s">
        <v>96</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96</v>
      </c>
      <c r="DO95" s="231">
        <f>IF(DL95=1,IF(DK95&lt;15,VLOOKUP(DN95,data!$B$3:$E$32,2,0)*DK95,(VLOOKUP(DN95,data!$B$3:$E$32,2,0)*14)+(VLOOKUP(DN95,data!$B$3:$E$32,3,0))*(DK95-14)),0)</f>
        <v>0</v>
      </c>
      <c r="DP95" s="265" t="s">
        <v>96</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96</v>
      </c>
      <c r="EC95" s="231">
        <f>IF(DZ95=1,IF(DY95&lt;15,VLOOKUP(EB95,data!$B$3:$E$32,2,0)*DY95,(VLOOKUP(EB95,data!$B$3:$E$32,2,0)*14)+(VLOOKUP(EB95,data!$B$3:$E$32,3,0))*(DY95-14)),0)</f>
        <v>0</v>
      </c>
      <c r="ED95" s="265" t="s">
        <v>96</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96</v>
      </c>
      <c r="EQ95" s="231">
        <f>IF(EN95=1,IF(EM95&lt;15,VLOOKUP(EP95,data!$B$3:$E$32,2,0)*EM95,(VLOOKUP(EP95,data!$B$3:$E$32,2,0)*14)+(VLOOKUP(EP95,data!$B$3:$E$32,3,0))*(EM95-14)),0)</f>
        <v>0</v>
      </c>
      <c r="ER95" s="265" t="s">
        <v>96</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96</v>
      </c>
      <c r="FE95" s="231">
        <f>IF(FB95=1,IF(FA95&lt;15,VLOOKUP(FD95,data!$B$3:$E$32,2,0)*FA95,(VLOOKUP(FD95,data!$B$3:$E$32,2,0)*14)+(VLOOKUP(FD95,data!$B$3:$E$32,3,0))*(FA95-14)),0)</f>
        <v>0</v>
      </c>
      <c r="FF95" s="265" t="s">
        <v>96</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4.75" hidden="1" customHeight="1" x14ac:dyDescent="0.25">
      <c r="A96" s="221"/>
      <c r="B96" s="222" t="s">
        <v>187</v>
      </c>
      <c r="C96" s="338"/>
      <c r="D96" s="223"/>
      <c r="E96" s="229"/>
      <c r="F96" s="225">
        <f t="shared" si="75"/>
        <v>0</v>
      </c>
      <c r="G96" s="230">
        <f>IF(F96=1,data!$C$41*E96,0)</f>
        <v>0</v>
      </c>
      <c r="H96" s="265" t="s">
        <v>96</v>
      </c>
      <c r="I96" s="231">
        <f>IF($F96=1,IF($E96&lt;15,VLOOKUP(H96,data!$B$3:$E$32,2,0)*$E96,(VLOOKUP(H96,data!$B$3:$E$32,2,0)*14)+(VLOOKUP(H96,data!$B$3:$E$32,3,0))*($E96-14)),0)</f>
        <v>0</v>
      </c>
      <c r="J96" s="265" t="s">
        <v>96</v>
      </c>
      <c r="K96" s="231">
        <f>IF($F96=1,VLOOKUP(J96,data!$B$35:$D$39,2,0),0)</f>
        <v>0</v>
      </c>
      <c r="L96" s="232">
        <f>IF(AND(I96&lt;&gt;0,K96&lt;&gt;0)=FALSE,0,data!$C$43)</f>
        <v>0</v>
      </c>
      <c r="M96" s="269">
        <f t="shared" si="76"/>
        <v>0</v>
      </c>
      <c r="N96" s="225">
        <f t="shared" si="146"/>
        <v>0</v>
      </c>
      <c r="O96" s="225">
        <f t="shared" si="77"/>
        <v>0</v>
      </c>
      <c r="P96" s="225">
        <f t="shared" si="78"/>
        <v>0</v>
      </c>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96</v>
      </c>
      <c r="AI96" s="231">
        <f>IF(AF96=1,IF(AE96&lt;15,VLOOKUP(AH96,data!$B$3:$E$32,2,0)*AE96,(VLOOKUP(AH96,data!$B$3:$E$32,2,0)*14)+(VLOOKUP(AH96,data!$B$3:$E$32,3,0))*(AE96-14)),0)</f>
        <v>0</v>
      </c>
      <c r="AJ96" s="265" t="s">
        <v>96</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96</v>
      </c>
      <c r="AW96" s="231">
        <f>IF(AT96=1,IF(AS96&lt;15,VLOOKUP(AV96,data!$B$3:$E$32,2,0)*AS96,(VLOOKUP(AV96,data!$B$3:$E$32,2,0)*14)+(VLOOKUP(AV96,data!$B$3:$E$32,3,0))*(AS96-14)),0)</f>
        <v>0</v>
      </c>
      <c r="AX96" s="265" t="s">
        <v>96</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96</v>
      </c>
      <c r="BK96" s="231">
        <f>IF(BH96=1,IF(BG96&lt;15,VLOOKUP(BJ96,data!$B$3:$E$32,2,0)*BG96,(VLOOKUP(BJ96,data!$B$3:$E$32,2,0)*14)+(VLOOKUP(BJ96,data!$B$3:$E$32,3,0))*(BG96-14)),0)</f>
        <v>0</v>
      </c>
      <c r="BL96" s="265" t="s">
        <v>96</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96</v>
      </c>
      <c r="BY96" s="231">
        <f>IF(BV96=1,IF(BU96&lt;15,VLOOKUP(BX96,data!$B$3:$E$32,2,0)*BU96,(VLOOKUP(BX96,data!$B$3:$E$32,2,0)*14)+(VLOOKUP(BX96,data!$B$3:$E$32,3,0))*(BU96-14)),0)</f>
        <v>0</v>
      </c>
      <c r="BZ96" s="265" t="s">
        <v>96</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96</v>
      </c>
      <c r="CM96" s="231">
        <f>IF(CJ96=1,IF(CI96&lt;15,VLOOKUP(CL96,data!$B$3:$E$32,2,0)*CI96,(VLOOKUP(CL96,data!$B$3:$E$32,2,0)*14)+(VLOOKUP(CL96,data!$B$3:$E$32,3,0))*(CI96-14)),0)</f>
        <v>0</v>
      </c>
      <c r="CN96" s="265" t="s">
        <v>96</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96</v>
      </c>
      <c r="DA96" s="231">
        <f>IF(CX96=1,IF(CW96&lt;15,VLOOKUP(CZ96,data!$B$3:$E$32,2,0)*CW96,(VLOOKUP(CZ96,data!$B$3:$E$32,2,0)*14)+(VLOOKUP(CZ96,data!$B$3:$E$32,3,0))*(CW96-14)),0)</f>
        <v>0</v>
      </c>
      <c r="DB96" s="265" t="s">
        <v>96</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96</v>
      </c>
      <c r="DO96" s="231">
        <f>IF(DL96=1,IF(DK96&lt;15,VLOOKUP(DN96,data!$B$3:$E$32,2,0)*DK96,(VLOOKUP(DN96,data!$B$3:$E$32,2,0)*14)+(VLOOKUP(DN96,data!$B$3:$E$32,3,0))*(DK96-14)),0)</f>
        <v>0</v>
      </c>
      <c r="DP96" s="265" t="s">
        <v>96</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96</v>
      </c>
      <c r="EC96" s="231">
        <f>IF(DZ96=1,IF(DY96&lt;15,VLOOKUP(EB96,data!$B$3:$E$32,2,0)*DY96,(VLOOKUP(EB96,data!$B$3:$E$32,2,0)*14)+(VLOOKUP(EB96,data!$B$3:$E$32,3,0))*(DY96-14)),0)</f>
        <v>0</v>
      </c>
      <c r="ED96" s="265" t="s">
        <v>96</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96</v>
      </c>
      <c r="EQ96" s="231">
        <f>IF(EN96=1,IF(EM96&lt;15,VLOOKUP(EP96,data!$B$3:$E$32,2,0)*EM96,(VLOOKUP(EP96,data!$B$3:$E$32,2,0)*14)+(VLOOKUP(EP96,data!$B$3:$E$32,3,0))*(EM96-14)),0)</f>
        <v>0</v>
      </c>
      <c r="ER96" s="265" t="s">
        <v>96</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96</v>
      </c>
      <c r="FE96" s="231">
        <f>IF(FB96=1,IF(FA96&lt;15,VLOOKUP(FD96,data!$B$3:$E$32,2,0)*FA96,(VLOOKUP(FD96,data!$B$3:$E$32,2,0)*14)+(VLOOKUP(FD96,data!$B$3:$E$32,3,0))*(FA96-14)),0)</f>
        <v>0</v>
      </c>
      <c r="FF96" s="265" t="s">
        <v>96</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4.75" hidden="1" customHeight="1" x14ac:dyDescent="0.25">
      <c r="A97" s="233"/>
      <c r="B97" s="222" t="s">
        <v>188</v>
      </c>
      <c r="C97" s="338"/>
      <c r="D97" s="223"/>
      <c r="E97" s="229"/>
      <c r="F97" s="225">
        <f t="shared" si="75"/>
        <v>0</v>
      </c>
      <c r="G97" s="230">
        <f>IF(F97=1,data!$C$41*E97,0)</f>
        <v>0</v>
      </c>
      <c r="H97" s="265" t="s">
        <v>96</v>
      </c>
      <c r="I97" s="231">
        <f>IF($F97=1,IF($E97&lt;15,VLOOKUP(H97,data!$B$3:$E$32,2,0)*$E97,(VLOOKUP(H97,data!$B$3:$E$32,2,0)*14)+(VLOOKUP(H97,data!$B$3:$E$32,3,0))*($E97-14)),0)</f>
        <v>0</v>
      </c>
      <c r="J97" s="265" t="s">
        <v>96</v>
      </c>
      <c r="K97" s="231">
        <f>IF($F97=1,VLOOKUP(J97,data!$B$35:$D$39,2,0),0)</f>
        <v>0</v>
      </c>
      <c r="L97" s="232">
        <f>IF(AND(I97&lt;&gt;0,K97&lt;&gt;0)=FALSE,0,data!$C$43)</f>
        <v>0</v>
      </c>
      <c r="M97" s="269">
        <f t="shared" si="76"/>
        <v>0</v>
      </c>
      <c r="N97" s="225">
        <f t="shared" si="146"/>
        <v>0</v>
      </c>
      <c r="O97" s="225">
        <f t="shared" si="77"/>
        <v>0</v>
      </c>
      <c r="P97" s="225">
        <f t="shared" si="78"/>
        <v>0</v>
      </c>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96</v>
      </c>
      <c r="AI97" s="231">
        <f>IF(AF97=1,IF(AE97&lt;15,VLOOKUP(AH97,data!$B$3:$E$32,2,0)*AE97,(VLOOKUP(AH97,data!$B$3:$E$32,2,0)*14)+(VLOOKUP(AH97,data!$B$3:$E$32,3,0))*(AE97-14)),0)</f>
        <v>0</v>
      </c>
      <c r="AJ97" s="265" t="s">
        <v>96</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96</v>
      </c>
      <c r="AW97" s="231">
        <f>IF(AT97=1,IF(AS97&lt;15,VLOOKUP(AV97,data!$B$3:$E$32,2,0)*AS97,(VLOOKUP(AV97,data!$B$3:$E$32,2,0)*14)+(VLOOKUP(AV97,data!$B$3:$E$32,3,0))*(AS97-14)),0)</f>
        <v>0</v>
      </c>
      <c r="AX97" s="265" t="s">
        <v>96</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96</v>
      </c>
      <c r="BK97" s="231">
        <f>IF(BH97=1,IF(BG97&lt;15,VLOOKUP(BJ97,data!$B$3:$E$32,2,0)*BG97,(VLOOKUP(BJ97,data!$B$3:$E$32,2,0)*14)+(VLOOKUP(BJ97,data!$B$3:$E$32,3,0))*(BG97-14)),0)</f>
        <v>0</v>
      </c>
      <c r="BL97" s="265" t="s">
        <v>96</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96</v>
      </c>
      <c r="BY97" s="231">
        <f>IF(BV97=1,IF(BU97&lt;15,VLOOKUP(BX97,data!$B$3:$E$32,2,0)*BU97,(VLOOKUP(BX97,data!$B$3:$E$32,2,0)*14)+(VLOOKUP(BX97,data!$B$3:$E$32,3,0))*(BU97-14)),0)</f>
        <v>0</v>
      </c>
      <c r="BZ97" s="265" t="s">
        <v>96</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96</v>
      </c>
      <c r="CM97" s="231">
        <f>IF(CJ97=1,IF(CI97&lt;15,VLOOKUP(CL97,data!$B$3:$E$32,2,0)*CI97,(VLOOKUP(CL97,data!$B$3:$E$32,2,0)*14)+(VLOOKUP(CL97,data!$B$3:$E$32,3,0))*(CI97-14)),0)</f>
        <v>0</v>
      </c>
      <c r="CN97" s="265" t="s">
        <v>96</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96</v>
      </c>
      <c r="DA97" s="231">
        <f>IF(CX97=1,IF(CW97&lt;15,VLOOKUP(CZ97,data!$B$3:$E$32,2,0)*CW97,(VLOOKUP(CZ97,data!$B$3:$E$32,2,0)*14)+(VLOOKUP(CZ97,data!$B$3:$E$32,3,0))*(CW97-14)),0)</f>
        <v>0</v>
      </c>
      <c r="DB97" s="265" t="s">
        <v>96</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96</v>
      </c>
      <c r="DO97" s="231">
        <f>IF(DL97=1,IF(DK97&lt;15,VLOOKUP(DN97,data!$B$3:$E$32,2,0)*DK97,(VLOOKUP(DN97,data!$B$3:$E$32,2,0)*14)+(VLOOKUP(DN97,data!$B$3:$E$32,3,0))*(DK97-14)),0)</f>
        <v>0</v>
      </c>
      <c r="DP97" s="265" t="s">
        <v>96</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96</v>
      </c>
      <c r="EC97" s="231">
        <f>IF(DZ97=1,IF(DY97&lt;15,VLOOKUP(EB97,data!$B$3:$E$32,2,0)*DY97,(VLOOKUP(EB97,data!$B$3:$E$32,2,0)*14)+(VLOOKUP(EB97,data!$B$3:$E$32,3,0))*(DY97-14)),0)</f>
        <v>0</v>
      </c>
      <c r="ED97" s="265" t="s">
        <v>96</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96</v>
      </c>
      <c r="EQ97" s="231">
        <f>IF(EN97=1,IF(EM97&lt;15,VLOOKUP(EP97,data!$B$3:$E$32,2,0)*EM97,(VLOOKUP(EP97,data!$B$3:$E$32,2,0)*14)+(VLOOKUP(EP97,data!$B$3:$E$32,3,0))*(EM97-14)),0)</f>
        <v>0</v>
      </c>
      <c r="ER97" s="265" t="s">
        <v>96</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96</v>
      </c>
      <c r="FE97" s="231">
        <f>IF(FB97=1,IF(FA97&lt;15,VLOOKUP(FD97,data!$B$3:$E$32,2,0)*FA97,(VLOOKUP(FD97,data!$B$3:$E$32,2,0)*14)+(VLOOKUP(FD97,data!$B$3:$E$32,3,0))*(FA97-14)),0)</f>
        <v>0</v>
      </c>
      <c r="FF97" s="265" t="s">
        <v>96</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4.75" hidden="1" customHeight="1" x14ac:dyDescent="0.25">
      <c r="A98" s="233"/>
      <c r="B98" s="222" t="s">
        <v>189</v>
      </c>
      <c r="C98" s="338"/>
      <c r="D98" s="223"/>
      <c r="E98" s="229"/>
      <c r="F98" s="225">
        <f t="shared" si="75"/>
        <v>0</v>
      </c>
      <c r="G98" s="230">
        <f>IF(F98=1,data!$C$41*E98,0)</f>
        <v>0</v>
      </c>
      <c r="H98" s="265" t="s">
        <v>96</v>
      </c>
      <c r="I98" s="231">
        <f>IF($F98=1,IF($E98&lt;15,VLOOKUP(H98,data!$B$3:$E$32,2,0)*$E98,(VLOOKUP(H98,data!$B$3:$E$32,2,0)*14)+(VLOOKUP(H98,data!$B$3:$E$32,3,0))*($E98-14)),0)</f>
        <v>0</v>
      </c>
      <c r="J98" s="265" t="s">
        <v>96</v>
      </c>
      <c r="K98" s="231">
        <f>IF($F98=1,VLOOKUP(J98,data!$B$35:$D$39,2,0),0)</f>
        <v>0</v>
      </c>
      <c r="L98" s="232">
        <f>IF(AND(I98&lt;&gt;0,K98&lt;&gt;0)=FALSE,0,data!$C$43)</f>
        <v>0</v>
      </c>
      <c r="M98" s="269">
        <f t="shared" si="76"/>
        <v>0</v>
      </c>
      <c r="N98" s="225">
        <f t="shared" si="146"/>
        <v>0</v>
      </c>
      <c r="O98" s="225">
        <f t="shared" si="77"/>
        <v>0</v>
      </c>
      <c r="P98" s="225">
        <f t="shared" si="78"/>
        <v>0</v>
      </c>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96</v>
      </c>
      <c r="AI98" s="231">
        <f>IF(AF98=1,IF(AE98&lt;15,VLOOKUP(AH98,data!$B$3:$E$32,2,0)*AE98,(VLOOKUP(AH98,data!$B$3:$E$32,2,0)*14)+(VLOOKUP(AH98,data!$B$3:$E$32,3,0))*(AE98-14)),0)</f>
        <v>0</v>
      </c>
      <c r="AJ98" s="265" t="s">
        <v>96</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96</v>
      </c>
      <c r="AW98" s="231">
        <f>IF(AT98=1,IF(AS98&lt;15,VLOOKUP(AV98,data!$B$3:$E$32,2,0)*AS98,(VLOOKUP(AV98,data!$B$3:$E$32,2,0)*14)+(VLOOKUP(AV98,data!$B$3:$E$32,3,0))*(AS98-14)),0)</f>
        <v>0</v>
      </c>
      <c r="AX98" s="265" t="s">
        <v>96</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96</v>
      </c>
      <c r="BK98" s="231">
        <f>IF(BH98=1,IF(BG98&lt;15,VLOOKUP(BJ98,data!$B$3:$E$32,2,0)*BG98,(VLOOKUP(BJ98,data!$B$3:$E$32,2,0)*14)+(VLOOKUP(BJ98,data!$B$3:$E$32,3,0))*(BG98-14)),0)</f>
        <v>0</v>
      </c>
      <c r="BL98" s="265" t="s">
        <v>96</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96</v>
      </c>
      <c r="BY98" s="231">
        <f>IF(BV98=1,IF(BU98&lt;15,VLOOKUP(BX98,data!$B$3:$E$32,2,0)*BU98,(VLOOKUP(BX98,data!$B$3:$E$32,2,0)*14)+(VLOOKUP(BX98,data!$B$3:$E$32,3,0))*(BU98-14)),0)</f>
        <v>0</v>
      </c>
      <c r="BZ98" s="265" t="s">
        <v>96</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96</v>
      </c>
      <c r="CM98" s="231">
        <f>IF(CJ98=1,IF(CI98&lt;15,VLOOKUP(CL98,data!$B$3:$E$32,2,0)*CI98,(VLOOKUP(CL98,data!$B$3:$E$32,2,0)*14)+(VLOOKUP(CL98,data!$B$3:$E$32,3,0))*(CI98-14)),0)</f>
        <v>0</v>
      </c>
      <c r="CN98" s="265" t="s">
        <v>96</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96</v>
      </c>
      <c r="DA98" s="231">
        <f>IF(CX98=1,IF(CW98&lt;15,VLOOKUP(CZ98,data!$B$3:$E$32,2,0)*CW98,(VLOOKUP(CZ98,data!$B$3:$E$32,2,0)*14)+(VLOOKUP(CZ98,data!$B$3:$E$32,3,0))*(CW98-14)),0)</f>
        <v>0</v>
      </c>
      <c r="DB98" s="265" t="s">
        <v>96</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96</v>
      </c>
      <c r="DO98" s="231">
        <f>IF(DL98=1,IF(DK98&lt;15,VLOOKUP(DN98,data!$B$3:$E$32,2,0)*DK98,(VLOOKUP(DN98,data!$B$3:$E$32,2,0)*14)+(VLOOKUP(DN98,data!$B$3:$E$32,3,0))*(DK98-14)),0)</f>
        <v>0</v>
      </c>
      <c r="DP98" s="265" t="s">
        <v>96</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96</v>
      </c>
      <c r="EC98" s="231">
        <f>IF(DZ98=1,IF(DY98&lt;15,VLOOKUP(EB98,data!$B$3:$E$32,2,0)*DY98,(VLOOKUP(EB98,data!$B$3:$E$32,2,0)*14)+(VLOOKUP(EB98,data!$B$3:$E$32,3,0))*(DY98-14)),0)</f>
        <v>0</v>
      </c>
      <c r="ED98" s="265" t="s">
        <v>96</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96</v>
      </c>
      <c r="EQ98" s="231">
        <f>IF(EN98=1,IF(EM98&lt;15,VLOOKUP(EP98,data!$B$3:$E$32,2,0)*EM98,(VLOOKUP(EP98,data!$B$3:$E$32,2,0)*14)+(VLOOKUP(EP98,data!$B$3:$E$32,3,0))*(EM98-14)),0)</f>
        <v>0</v>
      </c>
      <c r="ER98" s="265" t="s">
        <v>96</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96</v>
      </c>
      <c r="FE98" s="231">
        <f>IF(FB98=1,IF(FA98&lt;15,VLOOKUP(FD98,data!$B$3:$E$32,2,0)*FA98,(VLOOKUP(FD98,data!$B$3:$E$32,2,0)*14)+(VLOOKUP(FD98,data!$B$3:$E$32,3,0))*(FA98-14)),0)</f>
        <v>0</v>
      </c>
      <c r="FF98" s="265" t="s">
        <v>96</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4.75" hidden="1" customHeight="1" x14ac:dyDescent="0.25">
      <c r="A99" s="233"/>
      <c r="B99" s="222" t="s">
        <v>190</v>
      </c>
      <c r="C99" s="338"/>
      <c r="D99" s="223"/>
      <c r="E99" s="229"/>
      <c r="F99" s="225">
        <f t="shared" si="75"/>
        <v>0</v>
      </c>
      <c r="G99" s="230">
        <f>IF(F99=1,data!$C$41*E99,0)</f>
        <v>0</v>
      </c>
      <c r="H99" s="265" t="s">
        <v>96</v>
      </c>
      <c r="I99" s="231">
        <f>IF($F99=1,IF($E99&lt;15,VLOOKUP(H99,data!$B$3:$E$32,2,0)*$E99,(VLOOKUP(H99,data!$B$3:$E$32,2,0)*14)+(VLOOKUP(H99,data!$B$3:$E$32,3,0))*($E99-14)),0)</f>
        <v>0</v>
      </c>
      <c r="J99" s="265" t="s">
        <v>96</v>
      </c>
      <c r="K99" s="231">
        <f>IF($F99=1,VLOOKUP(J99,data!$B$35:$D$39,2,0),0)</f>
        <v>0</v>
      </c>
      <c r="L99" s="232">
        <f>IF(AND(I99&lt;&gt;0,K99&lt;&gt;0)=FALSE,0,data!$C$43)</f>
        <v>0</v>
      </c>
      <c r="M99" s="269">
        <f t="shared" si="76"/>
        <v>0</v>
      </c>
      <c r="N99" s="225">
        <f t="shared" si="146"/>
        <v>0</v>
      </c>
      <c r="O99" s="225">
        <f t="shared" si="77"/>
        <v>0</v>
      </c>
      <c r="P99" s="225">
        <f t="shared" si="78"/>
        <v>0</v>
      </c>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96</v>
      </c>
      <c r="AI99" s="231">
        <f>IF(AF99=1,IF(AE99&lt;15,VLOOKUP(AH99,data!$B$3:$E$32,2,0)*AE99,(VLOOKUP(AH99,data!$B$3:$E$32,2,0)*14)+(VLOOKUP(AH99,data!$B$3:$E$32,3,0))*(AE99-14)),0)</f>
        <v>0</v>
      </c>
      <c r="AJ99" s="265" t="s">
        <v>96</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96</v>
      </c>
      <c r="AW99" s="231">
        <f>IF(AT99=1,IF(AS99&lt;15,VLOOKUP(AV99,data!$B$3:$E$32,2,0)*AS99,(VLOOKUP(AV99,data!$B$3:$E$32,2,0)*14)+(VLOOKUP(AV99,data!$B$3:$E$32,3,0))*(AS99-14)),0)</f>
        <v>0</v>
      </c>
      <c r="AX99" s="265" t="s">
        <v>96</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96</v>
      </c>
      <c r="BK99" s="231">
        <f>IF(BH99=1,IF(BG99&lt;15,VLOOKUP(BJ99,data!$B$3:$E$32,2,0)*BG99,(VLOOKUP(BJ99,data!$B$3:$E$32,2,0)*14)+(VLOOKUP(BJ99,data!$B$3:$E$32,3,0))*(BG99-14)),0)</f>
        <v>0</v>
      </c>
      <c r="BL99" s="265" t="s">
        <v>96</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96</v>
      </c>
      <c r="BY99" s="231">
        <f>IF(BV99=1,IF(BU99&lt;15,VLOOKUP(BX99,data!$B$3:$E$32,2,0)*BU99,(VLOOKUP(BX99,data!$B$3:$E$32,2,0)*14)+(VLOOKUP(BX99,data!$B$3:$E$32,3,0))*(BU99-14)),0)</f>
        <v>0</v>
      </c>
      <c r="BZ99" s="265" t="s">
        <v>96</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96</v>
      </c>
      <c r="CM99" s="231">
        <f>IF(CJ99=1,IF(CI99&lt;15,VLOOKUP(CL99,data!$B$3:$E$32,2,0)*CI99,(VLOOKUP(CL99,data!$B$3:$E$32,2,0)*14)+(VLOOKUP(CL99,data!$B$3:$E$32,3,0))*(CI99-14)),0)</f>
        <v>0</v>
      </c>
      <c r="CN99" s="265" t="s">
        <v>96</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96</v>
      </c>
      <c r="DA99" s="231">
        <f>IF(CX99=1,IF(CW99&lt;15,VLOOKUP(CZ99,data!$B$3:$E$32,2,0)*CW99,(VLOOKUP(CZ99,data!$B$3:$E$32,2,0)*14)+(VLOOKUP(CZ99,data!$B$3:$E$32,3,0))*(CW99-14)),0)</f>
        <v>0</v>
      </c>
      <c r="DB99" s="265" t="s">
        <v>96</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96</v>
      </c>
      <c r="DO99" s="231">
        <f>IF(DL99=1,IF(DK99&lt;15,VLOOKUP(DN99,data!$B$3:$E$32,2,0)*DK99,(VLOOKUP(DN99,data!$B$3:$E$32,2,0)*14)+(VLOOKUP(DN99,data!$B$3:$E$32,3,0))*(DK99-14)),0)</f>
        <v>0</v>
      </c>
      <c r="DP99" s="265" t="s">
        <v>96</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96</v>
      </c>
      <c r="EC99" s="231">
        <f>IF(DZ99=1,IF(DY99&lt;15,VLOOKUP(EB99,data!$B$3:$E$32,2,0)*DY99,(VLOOKUP(EB99,data!$B$3:$E$32,2,0)*14)+(VLOOKUP(EB99,data!$B$3:$E$32,3,0))*(DY99-14)),0)</f>
        <v>0</v>
      </c>
      <c r="ED99" s="265" t="s">
        <v>96</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96</v>
      </c>
      <c r="EQ99" s="231">
        <f>IF(EN99=1,IF(EM99&lt;15,VLOOKUP(EP99,data!$B$3:$E$32,2,0)*EM99,(VLOOKUP(EP99,data!$B$3:$E$32,2,0)*14)+(VLOOKUP(EP99,data!$B$3:$E$32,3,0))*(EM99-14)),0)</f>
        <v>0</v>
      </c>
      <c r="ER99" s="265" t="s">
        <v>96</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96</v>
      </c>
      <c r="FE99" s="231">
        <f>IF(FB99=1,IF(FA99&lt;15,VLOOKUP(FD99,data!$B$3:$E$32,2,0)*FA99,(VLOOKUP(FD99,data!$B$3:$E$32,2,0)*14)+(VLOOKUP(FD99,data!$B$3:$E$32,3,0))*(FA99-14)),0)</f>
        <v>0</v>
      </c>
      <c r="FF99" s="265" t="s">
        <v>96</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4.75" hidden="1" customHeight="1" x14ac:dyDescent="0.25">
      <c r="A100" s="233"/>
      <c r="B100" s="222" t="s">
        <v>191</v>
      </c>
      <c r="C100" s="338"/>
      <c r="D100" s="223"/>
      <c r="E100" s="229"/>
      <c r="F100" s="225">
        <f t="shared" si="75"/>
        <v>0</v>
      </c>
      <c r="G100" s="230">
        <f>IF(F100=1,data!$C$41*E100,0)</f>
        <v>0</v>
      </c>
      <c r="H100" s="265" t="s">
        <v>96</v>
      </c>
      <c r="I100" s="231">
        <f>IF($F100=1,IF($E100&lt;15,VLOOKUP(H100,data!$B$3:$E$32,2,0)*$E100,(VLOOKUP(H100,data!$B$3:$E$32,2,0)*14)+(VLOOKUP(H100,data!$B$3:$E$32,3,0))*($E100-14)),0)</f>
        <v>0</v>
      </c>
      <c r="J100" s="265" t="s">
        <v>96</v>
      </c>
      <c r="K100" s="231">
        <f>IF($F100=1,VLOOKUP(J100,data!$B$35:$D$39,2,0),0)</f>
        <v>0</v>
      </c>
      <c r="L100" s="232">
        <f>IF(AND(I100&lt;&gt;0,K100&lt;&gt;0)=FALSE,0,data!$C$43)</f>
        <v>0</v>
      </c>
      <c r="M100" s="269">
        <f t="shared" si="76"/>
        <v>0</v>
      </c>
      <c r="N100" s="225">
        <f t="shared" si="146"/>
        <v>0</v>
      </c>
      <c r="O100" s="225">
        <f t="shared" si="77"/>
        <v>0</v>
      </c>
      <c r="P100" s="225">
        <f t="shared" si="78"/>
        <v>0</v>
      </c>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96</v>
      </c>
      <c r="AI100" s="231">
        <f>IF(AF100=1,IF(AE100&lt;15,VLOOKUP(AH100,data!$B$3:$E$32,2,0)*AE100,(VLOOKUP(AH100,data!$B$3:$E$32,2,0)*14)+(VLOOKUP(AH100,data!$B$3:$E$32,3,0))*(AE100-14)),0)</f>
        <v>0</v>
      </c>
      <c r="AJ100" s="265" t="s">
        <v>96</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96</v>
      </c>
      <c r="AW100" s="231">
        <f>IF(AT100=1,IF(AS100&lt;15,VLOOKUP(AV100,data!$B$3:$E$32,2,0)*AS100,(VLOOKUP(AV100,data!$B$3:$E$32,2,0)*14)+(VLOOKUP(AV100,data!$B$3:$E$32,3,0))*(AS100-14)),0)</f>
        <v>0</v>
      </c>
      <c r="AX100" s="265" t="s">
        <v>96</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96</v>
      </c>
      <c r="BK100" s="231">
        <f>IF(BH100=1,IF(BG100&lt;15,VLOOKUP(BJ100,data!$B$3:$E$32,2,0)*BG100,(VLOOKUP(BJ100,data!$B$3:$E$32,2,0)*14)+(VLOOKUP(BJ100,data!$B$3:$E$32,3,0))*(BG100-14)),0)</f>
        <v>0</v>
      </c>
      <c r="BL100" s="265" t="s">
        <v>96</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96</v>
      </c>
      <c r="BY100" s="231">
        <f>IF(BV100=1,IF(BU100&lt;15,VLOOKUP(BX100,data!$B$3:$E$32,2,0)*BU100,(VLOOKUP(BX100,data!$B$3:$E$32,2,0)*14)+(VLOOKUP(BX100,data!$B$3:$E$32,3,0))*(BU100-14)),0)</f>
        <v>0</v>
      </c>
      <c r="BZ100" s="265" t="s">
        <v>96</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96</v>
      </c>
      <c r="CM100" s="231">
        <f>IF(CJ100=1,IF(CI100&lt;15,VLOOKUP(CL100,data!$B$3:$E$32,2,0)*CI100,(VLOOKUP(CL100,data!$B$3:$E$32,2,0)*14)+(VLOOKUP(CL100,data!$B$3:$E$32,3,0))*(CI100-14)),0)</f>
        <v>0</v>
      </c>
      <c r="CN100" s="265" t="s">
        <v>96</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96</v>
      </c>
      <c r="DA100" s="231">
        <f>IF(CX100=1,IF(CW100&lt;15,VLOOKUP(CZ100,data!$B$3:$E$32,2,0)*CW100,(VLOOKUP(CZ100,data!$B$3:$E$32,2,0)*14)+(VLOOKUP(CZ100,data!$B$3:$E$32,3,0))*(CW100-14)),0)</f>
        <v>0</v>
      </c>
      <c r="DB100" s="265" t="s">
        <v>96</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96</v>
      </c>
      <c r="DO100" s="231">
        <f>IF(DL100=1,IF(DK100&lt;15,VLOOKUP(DN100,data!$B$3:$E$32,2,0)*DK100,(VLOOKUP(DN100,data!$B$3:$E$32,2,0)*14)+(VLOOKUP(DN100,data!$B$3:$E$32,3,0))*(DK100-14)),0)</f>
        <v>0</v>
      </c>
      <c r="DP100" s="265" t="s">
        <v>96</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96</v>
      </c>
      <c r="EC100" s="231">
        <f>IF(DZ100=1,IF(DY100&lt;15,VLOOKUP(EB100,data!$B$3:$E$32,2,0)*DY100,(VLOOKUP(EB100,data!$B$3:$E$32,2,0)*14)+(VLOOKUP(EB100,data!$B$3:$E$32,3,0))*(DY100-14)),0)</f>
        <v>0</v>
      </c>
      <c r="ED100" s="265" t="s">
        <v>96</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96</v>
      </c>
      <c r="EQ100" s="231">
        <f>IF(EN100=1,IF(EM100&lt;15,VLOOKUP(EP100,data!$B$3:$E$32,2,0)*EM100,(VLOOKUP(EP100,data!$B$3:$E$32,2,0)*14)+(VLOOKUP(EP100,data!$B$3:$E$32,3,0))*(EM100-14)),0)</f>
        <v>0</v>
      </c>
      <c r="ER100" s="265" t="s">
        <v>96</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96</v>
      </c>
      <c r="FE100" s="231">
        <f>IF(FB100=1,IF(FA100&lt;15,VLOOKUP(FD100,data!$B$3:$E$32,2,0)*FA100,(VLOOKUP(FD100,data!$B$3:$E$32,2,0)*14)+(VLOOKUP(FD100,data!$B$3:$E$32,3,0))*(FA100-14)),0)</f>
        <v>0</v>
      </c>
      <c r="FF100" s="265" t="s">
        <v>96</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4.75" hidden="1" customHeight="1" x14ac:dyDescent="0.25">
      <c r="A101" s="233"/>
      <c r="B101" s="222" t="s">
        <v>192</v>
      </c>
      <c r="C101" s="338"/>
      <c r="D101" s="223"/>
      <c r="E101" s="229"/>
      <c r="F101" s="225">
        <f t="shared" si="75"/>
        <v>0</v>
      </c>
      <c r="G101" s="230">
        <f>IF(F101=1,data!$C$41*E101,0)</f>
        <v>0</v>
      </c>
      <c r="H101" s="265" t="s">
        <v>96</v>
      </c>
      <c r="I101" s="231">
        <f>IF($F101=1,IF($E101&lt;15,VLOOKUP(H101,data!$B$3:$E$32,2,0)*$E101,(VLOOKUP(H101,data!$B$3:$E$32,2,0)*14)+(VLOOKUP(H101,data!$B$3:$E$32,3,0))*($E101-14)),0)</f>
        <v>0</v>
      </c>
      <c r="J101" s="265" t="s">
        <v>96</v>
      </c>
      <c r="K101" s="231">
        <f>IF($F101=1,VLOOKUP(J101,data!$B$35:$D$39,2,0),0)</f>
        <v>0</v>
      </c>
      <c r="L101" s="232">
        <f>IF(AND(I101&lt;&gt;0,K101&lt;&gt;0)=FALSE,0,data!$C$43)</f>
        <v>0</v>
      </c>
      <c r="M101" s="269">
        <f t="shared" si="76"/>
        <v>0</v>
      </c>
      <c r="N101" s="225">
        <f t="shared" si="146"/>
        <v>0</v>
      </c>
      <c r="O101" s="225">
        <f t="shared" si="77"/>
        <v>0</v>
      </c>
      <c r="P101" s="225">
        <f t="shared" si="78"/>
        <v>0</v>
      </c>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96</v>
      </c>
      <c r="AI101" s="231">
        <f>IF(AF101=1,IF(AE101&lt;15,VLOOKUP(AH101,data!$B$3:$E$32,2,0)*AE101,(VLOOKUP(AH101,data!$B$3:$E$32,2,0)*14)+(VLOOKUP(AH101,data!$B$3:$E$32,3,0))*(AE101-14)),0)</f>
        <v>0</v>
      </c>
      <c r="AJ101" s="265" t="s">
        <v>96</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96</v>
      </c>
      <c r="AW101" s="231">
        <f>IF(AT101=1,IF(AS101&lt;15,VLOOKUP(AV101,data!$B$3:$E$32,2,0)*AS101,(VLOOKUP(AV101,data!$B$3:$E$32,2,0)*14)+(VLOOKUP(AV101,data!$B$3:$E$32,3,0))*(AS101-14)),0)</f>
        <v>0</v>
      </c>
      <c r="AX101" s="265" t="s">
        <v>96</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96</v>
      </c>
      <c r="BK101" s="231">
        <f>IF(BH101=1,IF(BG101&lt;15,VLOOKUP(BJ101,data!$B$3:$E$32,2,0)*BG101,(VLOOKUP(BJ101,data!$B$3:$E$32,2,0)*14)+(VLOOKUP(BJ101,data!$B$3:$E$32,3,0))*(BG101-14)),0)</f>
        <v>0</v>
      </c>
      <c r="BL101" s="265" t="s">
        <v>96</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96</v>
      </c>
      <c r="BY101" s="231">
        <f>IF(BV101=1,IF(BU101&lt;15,VLOOKUP(BX101,data!$B$3:$E$32,2,0)*BU101,(VLOOKUP(BX101,data!$B$3:$E$32,2,0)*14)+(VLOOKUP(BX101,data!$B$3:$E$32,3,0))*(BU101-14)),0)</f>
        <v>0</v>
      </c>
      <c r="BZ101" s="265" t="s">
        <v>96</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96</v>
      </c>
      <c r="CM101" s="231">
        <f>IF(CJ101=1,IF(CI101&lt;15,VLOOKUP(CL101,data!$B$3:$E$32,2,0)*CI101,(VLOOKUP(CL101,data!$B$3:$E$32,2,0)*14)+(VLOOKUP(CL101,data!$B$3:$E$32,3,0))*(CI101-14)),0)</f>
        <v>0</v>
      </c>
      <c r="CN101" s="265" t="s">
        <v>96</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96</v>
      </c>
      <c r="DA101" s="231">
        <f>IF(CX101=1,IF(CW101&lt;15,VLOOKUP(CZ101,data!$B$3:$E$32,2,0)*CW101,(VLOOKUP(CZ101,data!$B$3:$E$32,2,0)*14)+(VLOOKUP(CZ101,data!$B$3:$E$32,3,0))*(CW101-14)),0)</f>
        <v>0</v>
      </c>
      <c r="DB101" s="265" t="s">
        <v>96</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96</v>
      </c>
      <c r="DO101" s="231">
        <f>IF(DL101=1,IF(DK101&lt;15,VLOOKUP(DN101,data!$B$3:$E$32,2,0)*DK101,(VLOOKUP(DN101,data!$B$3:$E$32,2,0)*14)+(VLOOKUP(DN101,data!$B$3:$E$32,3,0))*(DK101-14)),0)</f>
        <v>0</v>
      </c>
      <c r="DP101" s="265" t="s">
        <v>96</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96</v>
      </c>
      <c r="EC101" s="231">
        <f>IF(DZ101=1,IF(DY101&lt;15,VLOOKUP(EB101,data!$B$3:$E$32,2,0)*DY101,(VLOOKUP(EB101,data!$B$3:$E$32,2,0)*14)+(VLOOKUP(EB101,data!$B$3:$E$32,3,0))*(DY101-14)),0)</f>
        <v>0</v>
      </c>
      <c r="ED101" s="265" t="s">
        <v>96</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96</v>
      </c>
      <c r="EQ101" s="231">
        <f>IF(EN101=1,IF(EM101&lt;15,VLOOKUP(EP101,data!$B$3:$E$32,2,0)*EM101,(VLOOKUP(EP101,data!$B$3:$E$32,2,0)*14)+(VLOOKUP(EP101,data!$B$3:$E$32,3,0))*(EM101-14)),0)</f>
        <v>0</v>
      </c>
      <c r="ER101" s="265" t="s">
        <v>96</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96</v>
      </c>
      <c r="FE101" s="231">
        <f>IF(FB101=1,IF(FA101&lt;15,VLOOKUP(FD101,data!$B$3:$E$32,2,0)*FA101,(VLOOKUP(FD101,data!$B$3:$E$32,2,0)*14)+(VLOOKUP(FD101,data!$B$3:$E$32,3,0))*(FA101-14)),0)</f>
        <v>0</v>
      </c>
      <c r="FF101" s="265" t="s">
        <v>96</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4.75" hidden="1" customHeight="1" x14ac:dyDescent="0.25">
      <c r="A102" s="233"/>
      <c r="B102" s="222" t="s">
        <v>193</v>
      </c>
      <c r="C102" s="338"/>
      <c r="D102" s="223"/>
      <c r="E102" s="229"/>
      <c r="F102" s="225">
        <f t="shared" si="75"/>
        <v>0</v>
      </c>
      <c r="G102" s="230">
        <f>IF(F102=1,data!$C$41*E102,0)</f>
        <v>0</v>
      </c>
      <c r="H102" s="265" t="s">
        <v>96</v>
      </c>
      <c r="I102" s="231">
        <f>IF($F102=1,IF($E102&lt;15,VLOOKUP(H102,data!$B$3:$E$32,2,0)*$E102,(VLOOKUP(H102,data!$B$3:$E$32,2,0)*14)+(VLOOKUP(H102,data!$B$3:$E$32,3,0))*($E102-14)),0)</f>
        <v>0</v>
      </c>
      <c r="J102" s="265" t="s">
        <v>96</v>
      </c>
      <c r="K102" s="231">
        <f>IF($F102=1,VLOOKUP(J102,data!$B$35:$D$39,2,0),0)</f>
        <v>0</v>
      </c>
      <c r="L102" s="232">
        <f>IF(AND(I102&lt;&gt;0,K102&lt;&gt;0)=FALSE,0,data!$C$43)</f>
        <v>0</v>
      </c>
      <c r="M102" s="269">
        <f t="shared" si="76"/>
        <v>0</v>
      </c>
      <c r="N102" s="225">
        <f t="shared" si="146"/>
        <v>0</v>
      </c>
      <c r="O102" s="225">
        <f t="shared" si="77"/>
        <v>0</v>
      </c>
      <c r="P102" s="225">
        <f t="shared" si="78"/>
        <v>0</v>
      </c>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96</v>
      </c>
      <c r="AI102" s="231">
        <f>IF(AF102=1,IF(AE102&lt;15,VLOOKUP(AH102,data!$B$3:$E$32,2,0)*AE102,(VLOOKUP(AH102,data!$B$3:$E$32,2,0)*14)+(VLOOKUP(AH102,data!$B$3:$E$32,3,0))*(AE102-14)),0)</f>
        <v>0</v>
      </c>
      <c r="AJ102" s="265" t="s">
        <v>96</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96</v>
      </c>
      <c r="AW102" s="231">
        <f>IF(AT102=1,IF(AS102&lt;15,VLOOKUP(AV102,data!$B$3:$E$32,2,0)*AS102,(VLOOKUP(AV102,data!$B$3:$E$32,2,0)*14)+(VLOOKUP(AV102,data!$B$3:$E$32,3,0))*(AS102-14)),0)</f>
        <v>0</v>
      </c>
      <c r="AX102" s="265" t="s">
        <v>96</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96</v>
      </c>
      <c r="BK102" s="231">
        <f>IF(BH102=1,IF(BG102&lt;15,VLOOKUP(BJ102,data!$B$3:$E$32,2,0)*BG102,(VLOOKUP(BJ102,data!$B$3:$E$32,2,0)*14)+(VLOOKUP(BJ102,data!$B$3:$E$32,3,0))*(BG102-14)),0)</f>
        <v>0</v>
      </c>
      <c r="BL102" s="265" t="s">
        <v>96</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96</v>
      </c>
      <c r="BY102" s="231">
        <f>IF(BV102=1,IF(BU102&lt;15,VLOOKUP(BX102,data!$B$3:$E$32,2,0)*BU102,(VLOOKUP(BX102,data!$B$3:$E$32,2,0)*14)+(VLOOKUP(BX102,data!$B$3:$E$32,3,0))*(BU102-14)),0)</f>
        <v>0</v>
      </c>
      <c r="BZ102" s="265" t="s">
        <v>96</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96</v>
      </c>
      <c r="CM102" s="231">
        <f>IF(CJ102=1,IF(CI102&lt;15,VLOOKUP(CL102,data!$B$3:$E$32,2,0)*CI102,(VLOOKUP(CL102,data!$B$3:$E$32,2,0)*14)+(VLOOKUP(CL102,data!$B$3:$E$32,3,0))*(CI102-14)),0)</f>
        <v>0</v>
      </c>
      <c r="CN102" s="265" t="s">
        <v>96</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96</v>
      </c>
      <c r="DA102" s="231">
        <f>IF(CX102=1,IF(CW102&lt;15,VLOOKUP(CZ102,data!$B$3:$E$32,2,0)*CW102,(VLOOKUP(CZ102,data!$B$3:$E$32,2,0)*14)+(VLOOKUP(CZ102,data!$B$3:$E$32,3,0))*(CW102-14)),0)</f>
        <v>0</v>
      </c>
      <c r="DB102" s="265" t="s">
        <v>96</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96</v>
      </c>
      <c r="DO102" s="231">
        <f>IF(DL102=1,IF(DK102&lt;15,VLOOKUP(DN102,data!$B$3:$E$32,2,0)*DK102,(VLOOKUP(DN102,data!$B$3:$E$32,2,0)*14)+(VLOOKUP(DN102,data!$B$3:$E$32,3,0))*(DK102-14)),0)</f>
        <v>0</v>
      </c>
      <c r="DP102" s="265" t="s">
        <v>96</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96</v>
      </c>
      <c r="EC102" s="231">
        <f>IF(DZ102=1,IF(DY102&lt;15,VLOOKUP(EB102,data!$B$3:$E$32,2,0)*DY102,(VLOOKUP(EB102,data!$B$3:$E$32,2,0)*14)+(VLOOKUP(EB102,data!$B$3:$E$32,3,0))*(DY102-14)),0)</f>
        <v>0</v>
      </c>
      <c r="ED102" s="265" t="s">
        <v>96</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96</v>
      </c>
      <c r="EQ102" s="231">
        <f>IF(EN102=1,IF(EM102&lt;15,VLOOKUP(EP102,data!$B$3:$E$32,2,0)*EM102,(VLOOKUP(EP102,data!$B$3:$E$32,2,0)*14)+(VLOOKUP(EP102,data!$B$3:$E$32,3,0))*(EM102-14)),0)</f>
        <v>0</v>
      </c>
      <c r="ER102" s="265" t="s">
        <v>96</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96</v>
      </c>
      <c r="FE102" s="231">
        <f>IF(FB102=1,IF(FA102&lt;15,VLOOKUP(FD102,data!$B$3:$E$32,2,0)*FA102,(VLOOKUP(FD102,data!$B$3:$E$32,2,0)*14)+(VLOOKUP(FD102,data!$B$3:$E$32,3,0))*(FA102-14)),0)</f>
        <v>0</v>
      </c>
      <c r="FF102" s="265" t="s">
        <v>96</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4.75" hidden="1" customHeight="1" x14ac:dyDescent="0.25">
      <c r="A103" s="233"/>
      <c r="B103" s="222" t="s">
        <v>194</v>
      </c>
      <c r="C103" s="338"/>
      <c r="D103" s="223"/>
      <c r="E103" s="229"/>
      <c r="F103" s="225">
        <f t="shared" si="75"/>
        <v>0</v>
      </c>
      <c r="G103" s="230">
        <f>IF(F103=1,data!$C$41*E103,0)</f>
        <v>0</v>
      </c>
      <c r="H103" s="265" t="s">
        <v>96</v>
      </c>
      <c r="I103" s="231">
        <f>IF($F103=1,IF($E103&lt;15,VLOOKUP(H103,data!$B$3:$E$32,2,0)*$E103,(VLOOKUP(H103,data!$B$3:$E$32,2,0)*14)+(VLOOKUP(H103,data!$B$3:$E$32,3,0))*($E103-14)),0)</f>
        <v>0</v>
      </c>
      <c r="J103" s="265" t="s">
        <v>96</v>
      </c>
      <c r="K103" s="231">
        <f>IF($F103=1,VLOOKUP(J103,data!$B$35:$D$39,2,0),0)</f>
        <v>0</v>
      </c>
      <c r="L103" s="232">
        <f>IF(AND(I103&lt;&gt;0,K103&lt;&gt;0)=FALSE,0,data!$C$43)</f>
        <v>0</v>
      </c>
      <c r="M103" s="269">
        <f t="shared" si="76"/>
        <v>0</v>
      </c>
      <c r="N103" s="225">
        <f t="shared" si="146"/>
        <v>0</v>
      </c>
      <c r="O103" s="225">
        <f t="shared" si="77"/>
        <v>0</v>
      </c>
      <c r="P103" s="225">
        <f t="shared" si="78"/>
        <v>0</v>
      </c>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96</v>
      </c>
      <c r="AI103" s="231">
        <f>IF(AF103=1,IF(AE103&lt;15,VLOOKUP(AH103,data!$B$3:$E$32,2,0)*AE103,(VLOOKUP(AH103,data!$B$3:$E$32,2,0)*14)+(VLOOKUP(AH103,data!$B$3:$E$32,3,0))*(AE103-14)),0)</f>
        <v>0</v>
      </c>
      <c r="AJ103" s="265" t="s">
        <v>96</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96</v>
      </c>
      <c r="AW103" s="231">
        <f>IF(AT103=1,IF(AS103&lt;15,VLOOKUP(AV103,data!$B$3:$E$32,2,0)*AS103,(VLOOKUP(AV103,data!$B$3:$E$32,2,0)*14)+(VLOOKUP(AV103,data!$B$3:$E$32,3,0))*(AS103-14)),0)</f>
        <v>0</v>
      </c>
      <c r="AX103" s="265" t="s">
        <v>96</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96</v>
      </c>
      <c r="BK103" s="231">
        <f>IF(BH103=1,IF(BG103&lt;15,VLOOKUP(BJ103,data!$B$3:$E$32,2,0)*BG103,(VLOOKUP(BJ103,data!$B$3:$E$32,2,0)*14)+(VLOOKUP(BJ103,data!$B$3:$E$32,3,0))*(BG103-14)),0)</f>
        <v>0</v>
      </c>
      <c r="BL103" s="265" t="s">
        <v>96</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96</v>
      </c>
      <c r="BY103" s="231">
        <f>IF(BV103=1,IF(BU103&lt;15,VLOOKUP(BX103,data!$B$3:$E$32,2,0)*BU103,(VLOOKUP(BX103,data!$B$3:$E$32,2,0)*14)+(VLOOKUP(BX103,data!$B$3:$E$32,3,0))*(BU103-14)),0)</f>
        <v>0</v>
      </c>
      <c r="BZ103" s="265" t="s">
        <v>96</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96</v>
      </c>
      <c r="CM103" s="231">
        <f>IF(CJ103=1,IF(CI103&lt;15,VLOOKUP(CL103,data!$B$3:$E$32,2,0)*CI103,(VLOOKUP(CL103,data!$B$3:$E$32,2,0)*14)+(VLOOKUP(CL103,data!$B$3:$E$32,3,0))*(CI103-14)),0)</f>
        <v>0</v>
      </c>
      <c r="CN103" s="265" t="s">
        <v>96</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96</v>
      </c>
      <c r="DA103" s="231">
        <f>IF(CX103=1,IF(CW103&lt;15,VLOOKUP(CZ103,data!$B$3:$E$32,2,0)*CW103,(VLOOKUP(CZ103,data!$B$3:$E$32,2,0)*14)+(VLOOKUP(CZ103,data!$B$3:$E$32,3,0))*(CW103-14)),0)</f>
        <v>0</v>
      </c>
      <c r="DB103" s="265" t="s">
        <v>96</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96</v>
      </c>
      <c r="DO103" s="231">
        <f>IF(DL103=1,IF(DK103&lt;15,VLOOKUP(DN103,data!$B$3:$E$32,2,0)*DK103,(VLOOKUP(DN103,data!$B$3:$E$32,2,0)*14)+(VLOOKUP(DN103,data!$B$3:$E$32,3,0))*(DK103-14)),0)</f>
        <v>0</v>
      </c>
      <c r="DP103" s="265" t="s">
        <v>96</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96</v>
      </c>
      <c r="EC103" s="231">
        <f>IF(DZ103=1,IF(DY103&lt;15,VLOOKUP(EB103,data!$B$3:$E$32,2,0)*DY103,(VLOOKUP(EB103,data!$B$3:$E$32,2,0)*14)+(VLOOKUP(EB103,data!$B$3:$E$32,3,0))*(DY103-14)),0)</f>
        <v>0</v>
      </c>
      <c r="ED103" s="265" t="s">
        <v>96</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96</v>
      </c>
      <c r="EQ103" s="231">
        <f>IF(EN103=1,IF(EM103&lt;15,VLOOKUP(EP103,data!$B$3:$E$32,2,0)*EM103,(VLOOKUP(EP103,data!$B$3:$E$32,2,0)*14)+(VLOOKUP(EP103,data!$B$3:$E$32,3,0))*(EM103-14)),0)</f>
        <v>0</v>
      </c>
      <c r="ER103" s="265" t="s">
        <v>96</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96</v>
      </c>
      <c r="FE103" s="231">
        <f>IF(FB103=1,IF(FA103&lt;15,VLOOKUP(FD103,data!$B$3:$E$32,2,0)*FA103,(VLOOKUP(FD103,data!$B$3:$E$32,2,0)*14)+(VLOOKUP(FD103,data!$B$3:$E$32,3,0))*(FA103-14)),0)</f>
        <v>0</v>
      </c>
      <c r="FF103" s="265" t="s">
        <v>96</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4.75" hidden="1" customHeight="1" x14ac:dyDescent="0.25">
      <c r="A104" s="233"/>
      <c r="B104" s="222" t="s">
        <v>195</v>
      </c>
      <c r="C104" s="338"/>
      <c r="D104" s="223"/>
      <c r="E104" s="229"/>
      <c r="F104" s="225">
        <f t="shared" si="75"/>
        <v>0</v>
      </c>
      <c r="G104" s="230">
        <f>IF(F104=1,data!$C$41*E104,0)</f>
        <v>0</v>
      </c>
      <c r="H104" s="265" t="s">
        <v>96</v>
      </c>
      <c r="I104" s="231">
        <f>IF($F104=1,IF($E104&lt;15,VLOOKUP(H104,data!$B$3:$E$32,2,0)*$E104,(VLOOKUP(H104,data!$B$3:$E$32,2,0)*14)+(VLOOKUP(H104,data!$B$3:$E$32,3,0))*($E104-14)),0)</f>
        <v>0</v>
      </c>
      <c r="J104" s="265" t="s">
        <v>96</v>
      </c>
      <c r="K104" s="231">
        <f>IF($F104=1,VLOOKUP(J104,data!$B$35:$D$39,2,0),0)</f>
        <v>0</v>
      </c>
      <c r="L104" s="232">
        <f>IF(AND(I104&lt;&gt;0,K104&lt;&gt;0)=FALSE,0,data!$C$43)</f>
        <v>0</v>
      </c>
      <c r="M104" s="269">
        <f t="shared" si="76"/>
        <v>0</v>
      </c>
      <c r="N104" s="225">
        <f t="shared" si="146"/>
        <v>0</v>
      </c>
      <c r="O104" s="225">
        <f t="shared" si="77"/>
        <v>0</v>
      </c>
      <c r="P104" s="225">
        <f t="shared" si="78"/>
        <v>0</v>
      </c>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96</v>
      </c>
      <c r="AI104" s="231">
        <f>IF(AF104=1,IF(AE104&lt;15,VLOOKUP(AH104,data!$B$3:$E$32,2,0)*AE104,(VLOOKUP(AH104,data!$B$3:$E$32,2,0)*14)+(VLOOKUP(AH104,data!$B$3:$E$32,3,0))*(AE104-14)),0)</f>
        <v>0</v>
      </c>
      <c r="AJ104" s="265" t="s">
        <v>96</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96</v>
      </c>
      <c r="AW104" s="231">
        <f>IF(AT104=1,IF(AS104&lt;15,VLOOKUP(AV104,data!$B$3:$E$32,2,0)*AS104,(VLOOKUP(AV104,data!$B$3:$E$32,2,0)*14)+(VLOOKUP(AV104,data!$B$3:$E$32,3,0))*(AS104-14)),0)</f>
        <v>0</v>
      </c>
      <c r="AX104" s="265" t="s">
        <v>96</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96</v>
      </c>
      <c r="BK104" s="231">
        <f>IF(BH104=1,IF(BG104&lt;15,VLOOKUP(BJ104,data!$B$3:$E$32,2,0)*BG104,(VLOOKUP(BJ104,data!$B$3:$E$32,2,0)*14)+(VLOOKUP(BJ104,data!$B$3:$E$32,3,0))*(BG104-14)),0)</f>
        <v>0</v>
      </c>
      <c r="BL104" s="265" t="s">
        <v>96</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96</v>
      </c>
      <c r="BY104" s="231">
        <f>IF(BV104=1,IF(BU104&lt;15,VLOOKUP(BX104,data!$B$3:$E$32,2,0)*BU104,(VLOOKUP(BX104,data!$B$3:$E$32,2,0)*14)+(VLOOKUP(BX104,data!$B$3:$E$32,3,0))*(BU104-14)),0)</f>
        <v>0</v>
      </c>
      <c r="BZ104" s="265" t="s">
        <v>96</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96</v>
      </c>
      <c r="CM104" s="231">
        <f>IF(CJ104=1,IF(CI104&lt;15,VLOOKUP(CL104,data!$B$3:$E$32,2,0)*CI104,(VLOOKUP(CL104,data!$B$3:$E$32,2,0)*14)+(VLOOKUP(CL104,data!$B$3:$E$32,3,0))*(CI104-14)),0)</f>
        <v>0</v>
      </c>
      <c r="CN104" s="265" t="s">
        <v>96</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96</v>
      </c>
      <c r="DA104" s="231">
        <f>IF(CX104=1,IF(CW104&lt;15,VLOOKUP(CZ104,data!$B$3:$E$32,2,0)*CW104,(VLOOKUP(CZ104,data!$B$3:$E$32,2,0)*14)+(VLOOKUP(CZ104,data!$B$3:$E$32,3,0))*(CW104-14)),0)</f>
        <v>0</v>
      </c>
      <c r="DB104" s="265" t="s">
        <v>96</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96</v>
      </c>
      <c r="DO104" s="231">
        <f>IF(DL104=1,IF(DK104&lt;15,VLOOKUP(DN104,data!$B$3:$E$32,2,0)*DK104,(VLOOKUP(DN104,data!$B$3:$E$32,2,0)*14)+(VLOOKUP(DN104,data!$B$3:$E$32,3,0))*(DK104-14)),0)</f>
        <v>0</v>
      </c>
      <c r="DP104" s="265" t="s">
        <v>96</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96</v>
      </c>
      <c r="EC104" s="231">
        <f>IF(DZ104=1,IF(DY104&lt;15,VLOOKUP(EB104,data!$B$3:$E$32,2,0)*DY104,(VLOOKUP(EB104,data!$B$3:$E$32,2,0)*14)+(VLOOKUP(EB104,data!$B$3:$E$32,3,0))*(DY104-14)),0)</f>
        <v>0</v>
      </c>
      <c r="ED104" s="265" t="s">
        <v>96</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96</v>
      </c>
      <c r="EQ104" s="231">
        <f>IF(EN104=1,IF(EM104&lt;15,VLOOKUP(EP104,data!$B$3:$E$32,2,0)*EM104,(VLOOKUP(EP104,data!$B$3:$E$32,2,0)*14)+(VLOOKUP(EP104,data!$B$3:$E$32,3,0))*(EM104-14)),0)</f>
        <v>0</v>
      </c>
      <c r="ER104" s="265" t="s">
        <v>96</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96</v>
      </c>
      <c r="FE104" s="231">
        <f>IF(FB104=1,IF(FA104&lt;15,VLOOKUP(FD104,data!$B$3:$E$32,2,0)*FA104,(VLOOKUP(FD104,data!$B$3:$E$32,2,0)*14)+(VLOOKUP(FD104,data!$B$3:$E$32,3,0))*(FA104-14)),0)</f>
        <v>0</v>
      </c>
      <c r="FF104" s="265" t="s">
        <v>96</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4.75" hidden="1" customHeight="1" x14ac:dyDescent="0.25">
      <c r="A105" s="233"/>
      <c r="B105" s="222" t="s">
        <v>196</v>
      </c>
      <c r="C105" s="338"/>
      <c r="D105" s="223"/>
      <c r="E105" s="229"/>
      <c r="F105" s="225">
        <f t="shared" si="75"/>
        <v>0</v>
      </c>
      <c r="G105" s="230">
        <f>IF(F105=1,data!$C$41*E105,0)</f>
        <v>0</v>
      </c>
      <c r="H105" s="265" t="s">
        <v>96</v>
      </c>
      <c r="I105" s="231">
        <f>IF($F105=1,IF($E105&lt;15,VLOOKUP(H105,data!$B$3:$E$32,2,0)*$E105,(VLOOKUP(H105,data!$B$3:$E$32,2,0)*14)+(VLOOKUP(H105,data!$B$3:$E$32,3,0))*($E105-14)),0)</f>
        <v>0</v>
      </c>
      <c r="J105" s="265" t="s">
        <v>96</v>
      </c>
      <c r="K105" s="231">
        <f>IF($F105=1,VLOOKUP(J105,data!$B$35:$D$39,2,0),0)</f>
        <v>0</v>
      </c>
      <c r="L105" s="232">
        <f>IF(AND(I105&lt;&gt;0,K105&lt;&gt;0)=FALSE,0,data!$C$43)</f>
        <v>0</v>
      </c>
      <c r="M105" s="269">
        <f t="shared" si="76"/>
        <v>0</v>
      </c>
      <c r="N105" s="225">
        <f t="shared" si="146"/>
        <v>0</v>
      </c>
      <c r="O105" s="225">
        <f t="shared" si="77"/>
        <v>0</v>
      </c>
      <c r="P105" s="225">
        <f t="shared" si="78"/>
        <v>0</v>
      </c>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96</v>
      </c>
      <c r="AI105" s="231">
        <f>IF(AF105=1,IF(AE105&lt;15,VLOOKUP(AH105,data!$B$3:$E$32,2,0)*AE105,(VLOOKUP(AH105,data!$B$3:$E$32,2,0)*14)+(VLOOKUP(AH105,data!$B$3:$E$32,3,0))*(AE105-14)),0)</f>
        <v>0</v>
      </c>
      <c r="AJ105" s="265" t="s">
        <v>96</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96</v>
      </c>
      <c r="AW105" s="231">
        <f>IF(AT105=1,IF(AS105&lt;15,VLOOKUP(AV105,data!$B$3:$E$32,2,0)*AS105,(VLOOKUP(AV105,data!$B$3:$E$32,2,0)*14)+(VLOOKUP(AV105,data!$B$3:$E$32,3,0))*(AS105-14)),0)</f>
        <v>0</v>
      </c>
      <c r="AX105" s="265" t="s">
        <v>96</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96</v>
      </c>
      <c r="BK105" s="231">
        <f>IF(BH105=1,IF(BG105&lt;15,VLOOKUP(BJ105,data!$B$3:$E$32,2,0)*BG105,(VLOOKUP(BJ105,data!$B$3:$E$32,2,0)*14)+(VLOOKUP(BJ105,data!$B$3:$E$32,3,0))*(BG105-14)),0)</f>
        <v>0</v>
      </c>
      <c r="BL105" s="265" t="s">
        <v>96</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96</v>
      </c>
      <c r="BY105" s="231">
        <f>IF(BV105=1,IF(BU105&lt;15,VLOOKUP(BX105,data!$B$3:$E$32,2,0)*BU105,(VLOOKUP(BX105,data!$B$3:$E$32,2,0)*14)+(VLOOKUP(BX105,data!$B$3:$E$32,3,0))*(BU105-14)),0)</f>
        <v>0</v>
      </c>
      <c r="BZ105" s="265" t="s">
        <v>96</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96</v>
      </c>
      <c r="CM105" s="231">
        <f>IF(CJ105=1,IF(CI105&lt;15,VLOOKUP(CL105,data!$B$3:$E$32,2,0)*CI105,(VLOOKUP(CL105,data!$B$3:$E$32,2,0)*14)+(VLOOKUP(CL105,data!$B$3:$E$32,3,0))*(CI105-14)),0)</f>
        <v>0</v>
      </c>
      <c r="CN105" s="265" t="s">
        <v>96</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96</v>
      </c>
      <c r="DA105" s="231">
        <f>IF(CX105=1,IF(CW105&lt;15,VLOOKUP(CZ105,data!$B$3:$E$32,2,0)*CW105,(VLOOKUP(CZ105,data!$B$3:$E$32,2,0)*14)+(VLOOKUP(CZ105,data!$B$3:$E$32,3,0))*(CW105-14)),0)</f>
        <v>0</v>
      </c>
      <c r="DB105" s="265" t="s">
        <v>96</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96</v>
      </c>
      <c r="DO105" s="231">
        <f>IF(DL105=1,IF(DK105&lt;15,VLOOKUP(DN105,data!$B$3:$E$32,2,0)*DK105,(VLOOKUP(DN105,data!$B$3:$E$32,2,0)*14)+(VLOOKUP(DN105,data!$B$3:$E$32,3,0))*(DK105-14)),0)</f>
        <v>0</v>
      </c>
      <c r="DP105" s="265" t="s">
        <v>96</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96</v>
      </c>
      <c r="EC105" s="231">
        <f>IF(DZ105=1,IF(DY105&lt;15,VLOOKUP(EB105,data!$B$3:$E$32,2,0)*DY105,(VLOOKUP(EB105,data!$B$3:$E$32,2,0)*14)+(VLOOKUP(EB105,data!$B$3:$E$32,3,0))*(DY105-14)),0)</f>
        <v>0</v>
      </c>
      <c r="ED105" s="265" t="s">
        <v>96</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96</v>
      </c>
      <c r="EQ105" s="231">
        <f>IF(EN105=1,IF(EM105&lt;15,VLOOKUP(EP105,data!$B$3:$E$32,2,0)*EM105,(VLOOKUP(EP105,data!$B$3:$E$32,2,0)*14)+(VLOOKUP(EP105,data!$B$3:$E$32,3,0))*(EM105-14)),0)</f>
        <v>0</v>
      </c>
      <c r="ER105" s="265" t="s">
        <v>96</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96</v>
      </c>
      <c r="FE105" s="231">
        <f>IF(FB105=1,IF(FA105&lt;15,VLOOKUP(FD105,data!$B$3:$E$32,2,0)*FA105,(VLOOKUP(FD105,data!$B$3:$E$32,2,0)*14)+(VLOOKUP(FD105,data!$B$3:$E$32,3,0))*(FA105-14)),0)</f>
        <v>0</v>
      </c>
      <c r="FF105" s="265" t="s">
        <v>96</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4.75" hidden="1" customHeight="1" x14ac:dyDescent="0.25">
      <c r="A106" s="233"/>
      <c r="B106" s="222" t="s">
        <v>197</v>
      </c>
      <c r="C106" s="338"/>
      <c r="D106" s="223"/>
      <c r="E106" s="229"/>
      <c r="F106" s="225">
        <f t="shared" si="75"/>
        <v>0</v>
      </c>
      <c r="G106" s="230">
        <f>IF(F106=1,data!$C$41*E106,0)</f>
        <v>0</v>
      </c>
      <c r="H106" s="265" t="s">
        <v>96</v>
      </c>
      <c r="I106" s="231">
        <f>IF($F106=1,IF($E106&lt;15,VLOOKUP(H106,data!$B$3:$E$32,2,0)*$E106,(VLOOKUP(H106,data!$B$3:$E$32,2,0)*14)+(VLOOKUP(H106,data!$B$3:$E$32,3,0))*($E106-14)),0)</f>
        <v>0</v>
      </c>
      <c r="J106" s="265" t="s">
        <v>96</v>
      </c>
      <c r="K106" s="231">
        <f>IF($F106=1,VLOOKUP(J106,data!$B$35:$D$39,2,0),0)</f>
        <v>0</v>
      </c>
      <c r="L106" s="232">
        <f>IF(AND(I106&lt;&gt;0,K106&lt;&gt;0)=FALSE,0,data!$C$43)</f>
        <v>0</v>
      </c>
      <c r="M106" s="269">
        <f t="shared" si="76"/>
        <v>0</v>
      </c>
      <c r="N106" s="225">
        <f t="shared" si="146"/>
        <v>0</v>
      </c>
      <c r="O106" s="225">
        <f t="shared" si="77"/>
        <v>0</v>
      </c>
      <c r="P106" s="225">
        <f t="shared" si="78"/>
        <v>0</v>
      </c>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96</v>
      </c>
      <c r="AI106" s="231">
        <f>IF(AF106=1,IF(AE106&lt;15,VLOOKUP(AH106,data!$B$3:$E$32,2,0)*AE106,(VLOOKUP(AH106,data!$B$3:$E$32,2,0)*14)+(VLOOKUP(AH106,data!$B$3:$E$32,3,0))*(AE106-14)),0)</f>
        <v>0</v>
      </c>
      <c r="AJ106" s="265" t="s">
        <v>96</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96</v>
      </c>
      <c r="AW106" s="231">
        <f>IF(AT106=1,IF(AS106&lt;15,VLOOKUP(AV106,data!$B$3:$E$32,2,0)*AS106,(VLOOKUP(AV106,data!$B$3:$E$32,2,0)*14)+(VLOOKUP(AV106,data!$B$3:$E$32,3,0))*(AS106-14)),0)</f>
        <v>0</v>
      </c>
      <c r="AX106" s="265" t="s">
        <v>96</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96</v>
      </c>
      <c r="BK106" s="231">
        <f>IF(BH106=1,IF(BG106&lt;15,VLOOKUP(BJ106,data!$B$3:$E$32,2,0)*BG106,(VLOOKUP(BJ106,data!$B$3:$E$32,2,0)*14)+(VLOOKUP(BJ106,data!$B$3:$E$32,3,0))*(BG106-14)),0)</f>
        <v>0</v>
      </c>
      <c r="BL106" s="265" t="s">
        <v>96</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96</v>
      </c>
      <c r="BY106" s="231">
        <f>IF(BV106=1,IF(BU106&lt;15,VLOOKUP(BX106,data!$B$3:$E$32,2,0)*BU106,(VLOOKUP(BX106,data!$B$3:$E$32,2,0)*14)+(VLOOKUP(BX106,data!$B$3:$E$32,3,0))*(BU106-14)),0)</f>
        <v>0</v>
      </c>
      <c r="BZ106" s="265" t="s">
        <v>96</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96</v>
      </c>
      <c r="CM106" s="231">
        <f>IF(CJ106=1,IF(CI106&lt;15,VLOOKUP(CL106,data!$B$3:$E$32,2,0)*CI106,(VLOOKUP(CL106,data!$B$3:$E$32,2,0)*14)+(VLOOKUP(CL106,data!$B$3:$E$32,3,0))*(CI106-14)),0)</f>
        <v>0</v>
      </c>
      <c r="CN106" s="265" t="s">
        <v>96</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96</v>
      </c>
      <c r="DA106" s="231">
        <f>IF(CX106=1,IF(CW106&lt;15,VLOOKUP(CZ106,data!$B$3:$E$32,2,0)*CW106,(VLOOKUP(CZ106,data!$B$3:$E$32,2,0)*14)+(VLOOKUP(CZ106,data!$B$3:$E$32,3,0))*(CW106-14)),0)</f>
        <v>0</v>
      </c>
      <c r="DB106" s="265" t="s">
        <v>96</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96</v>
      </c>
      <c r="DO106" s="231">
        <f>IF(DL106=1,IF(DK106&lt;15,VLOOKUP(DN106,data!$B$3:$E$32,2,0)*DK106,(VLOOKUP(DN106,data!$B$3:$E$32,2,0)*14)+(VLOOKUP(DN106,data!$B$3:$E$32,3,0))*(DK106-14)),0)</f>
        <v>0</v>
      </c>
      <c r="DP106" s="265" t="s">
        <v>96</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96</v>
      </c>
      <c r="EC106" s="231">
        <f>IF(DZ106=1,IF(DY106&lt;15,VLOOKUP(EB106,data!$B$3:$E$32,2,0)*DY106,(VLOOKUP(EB106,data!$B$3:$E$32,2,0)*14)+(VLOOKUP(EB106,data!$B$3:$E$32,3,0))*(DY106-14)),0)</f>
        <v>0</v>
      </c>
      <c r="ED106" s="265" t="s">
        <v>96</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96</v>
      </c>
      <c r="EQ106" s="231">
        <f>IF(EN106=1,IF(EM106&lt;15,VLOOKUP(EP106,data!$B$3:$E$32,2,0)*EM106,(VLOOKUP(EP106,data!$B$3:$E$32,2,0)*14)+(VLOOKUP(EP106,data!$B$3:$E$32,3,0))*(EM106-14)),0)</f>
        <v>0</v>
      </c>
      <c r="ER106" s="265" t="s">
        <v>96</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96</v>
      </c>
      <c r="FE106" s="231">
        <f>IF(FB106=1,IF(FA106&lt;15,VLOOKUP(FD106,data!$B$3:$E$32,2,0)*FA106,(VLOOKUP(FD106,data!$B$3:$E$32,2,0)*14)+(VLOOKUP(FD106,data!$B$3:$E$32,3,0))*(FA106-14)),0)</f>
        <v>0</v>
      </c>
      <c r="FF106" s="265" t="s">
        <v>96</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4.75" hidden="1" customHeight="1" x14ac:dyDescent="0.25">
      <c r="A107" s="233"/>
      <c r="B107" s="222" t="s">
        <v>198</v>
      </c>
      <c r="C107" s="338"/>
      <c r="D107" s="223"/>
      <c r="E107" s="229"/>
      <c r="F107" s="225">
        <f t="shared" si="75"/>
        <v>0</v>
      </c>
      <c r="G107" s="230">
        <f>IF(F107=1,data!$C$41*E107,0)</f>
        <v>0</v>
      </c>
      <c r="H107" s="265" t="s">
        <v>96</v>
      </c>
      <c r="I107" s="231">
        <f>IF($F107=1,IF($E107&lt;15,VLOOKUP(H107,data!$B$3:$E$32,2,0)*$E107,(VLOOKUP(H107,data!$B$3:$E$32,2,0)*14)+(VLOOKUP(H107,data!$B$3:$E$32,3,0))*($E107-14)),0)</f>
        <v>0</v>
      </c>
      <c r="J107" s="265" t="s">
        <v>96</v>
      </c>
      <c r="K107" s="231">
        <f>IF($F107=1,VLOOKUP(J107,data!$B$35:$D$39,2,0),0)</f>
        <v>0</v>
      </c>
      <c r="L107" s="232">
        <f>IF(AND(I107&lt;&gt;0,K107&lt;&gt;0)=FALSE,0,data!$C$43)</f>
        <v>0</v>
      </c>
      <c r="M107" s="269">
        <f t="shared" si="76"/>
        <v>0</v>
      </c>
      <c r="N107" s="225">
        <f t="shared" si="146"/>
        <v>0</v>
      </c>
      <c r="O107" s="225">
        <f t="shared" si="77"/>
        <v>0</v>
      </c>
      <c r="P107" s="225">
        <f t="shared" si="78"/>
        <v>0</v>
      </c>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96</v>
      </c>
      <c r="AI107" s="231">
        <f>IF(AF107=1,IF(AE107&lt;15,VLOOKUP(AH107,data!$B$3:$E$32,2,0)*AE107,(VLOOKUP(AH107,data!$B$3:$E$32,2,0)*14)+(VLOOKUP(AH107,data!$B$3:$E$32,3,0))*(AE107-14)),0)</f>
        <v>0</v>
      </c>
      <c r="AJ107" s="265" t="s">
        <v>96</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96</v>
      </c>
      <c r="AW107" s="231">
        <f>IF(AT107=1,IF(AS107&lt;15,VLOOKUP(AV107,data!$B$3:$E$32,2,0)*AS107,(VLOOKUP(AV107,data!$B$3:$E$32,2,0)*14)+(VLOOKUP(AV107,data!$B$3:$E$32,3,0))*(AS107-14)),0)</f>
        <v>0</v>
      </c>
      <c r="AX107" s="265" t="s">
        <v>96</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96</v>
      </c>
      <c r="BK107" s="231">
        <f>IF(BH107=1,IF(BG107&lt;15,VLOOKUP(BJ107,data!$B$3:$E$32,2,0)*BG107,(VLOOKUP(BJ107,data!$B$3:$E$32,2,0)*14)+(VLOOKUP(BJ107,data!$B$3:$E$32,3,0))*(BG107-14)),0)</f>
        <v>0</v>
      </c>
      <c r="BL107" s="265" t="s">
        <v>96</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96</v>
      </c>
      <c r="BY107" s="231">
        <f>IF(BV107=1,IF(BU107&lt;15,VLOOKUP(BX107,data!$B$3:$E$32,2,0)*BU107,(VLOOKUP(BX107,data!$B$3:$E$32,2,0)*14)+(VLOOKUP(BX107,data!$B$3:$E$32,3,0))*(BU107-14)),0)</f>
        <v>0</v>
      </c>
      <c r="BZ107" s="265" t="s">
        <v>96</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96</v>
      </c>
      <c r="CM107" s="231">
        <f>IF(CJ107=1,IF(CI107&lt;15,VLOOKUP(CL107,data!$B$3:$E$32,2,0)*CI107,(VLOOKUP(CL107,data!$B$3:$E$32,2,0)*14)+(VLOOKUP(CL107,data!$B$3:$E$32,3,0))*(CI107-14)),0)</f>
        <v>0</v>
      </c>
      <c r="CN107" s="265" t="s">
        <v>96</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96</v>
      </c>
      <c r="DA107" s="231">
        <f>IF(CX107=1,IF(CW107&lt;15,VLOOKUP(CZ107,data!$B$3:$E$32,2,0)*CW107,(VLOOKUP(CZ107,data!$B$3:$E$32,2,0)*14)+(VLOOKUP(CZ107,data!$B$3:$E$32,3,0))*(CW107-14)),0)</f>
        <v>0</v>
      </c>
      <c r="DB107" s="265" t="s">
        <v>96</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96</v>
      </c>
      <c r="DO107" s="231">
        <f>IF(DL107=1,IF(DK107&lt;15,VLOOKUP(DN107,data!$B$3:$E$32,2,0)*DK107,(VLOOKUP(DN107,data!$B$3:$E$32,2,0)*14)+(VLOOKUP(DN107,data!$B$3:$E$32,3,0))*(DK107-14)),0)</f>
        <v>0</v>
      </c>
      <c r="DP107" s="265" t="s">
        <v>96</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96</v>
      </c>
      <c r="EC107" s="231">
        <f>IF(DZ107=1,IF(DY107&lt;15,VLOOKUP(EB107,data!$B$3:$E$32,2,0)*DY107,(VLOOKUP(EB107,data!$B$3:$E$32,2,0)*14)+(VLOOKUP(EB107,data!$B$3:$E$32,3,0))*(DY107-14)),0)</f>
        <v>0</v>
      </c>
      <c r="ED107" s="265" t="s">
        <v>96</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96</v>
      </c>
      <c r="EQ107" s="231">
        <f>IF(EN107=1,IF(EM107&lt;15,VLOOKUP(EP107,data!$B$3:$E$32,2,0)*EM107,(VLOOKUP(EP107,data!$B$3:$E$32,2,0)*14)+(VLOOKUP(EP107,data!$B$3:$E$32,3,0))*(EM107-14)),0)</f>
        <v>0</v>
      </c>
      <c r="ER107" s="265" t="s">
        <v>96</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96</v>
      </c>
      <c r="FE107" s="231">
        <f>IF(FB107=1,IF(FA107&lt;15,VLOOKUP(FD107,data!$B$3:$E$32,2,0)*FA107,(VLOOKUP(FD107,data!$B$3:$E$32,2,0)*14)+(VLOOKUP(FD107,data!$B$3:$E$32,3,0))*(FA107-14)),0)</f>
        <v>0</v>
      </c>
      <c r="FF107" s="265" t="s">
        <v>96</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4.75" hidden="1" customHeight="1" x14ac:dyDescent="0.25">
      <c r="A108" s="233"/>
      <c r="B108" s="222" t="s">
        <v>199</v>
      </c>
      <c r="C108" s="338"/>
      <c r="D108" s="223"/>
      <c r="E108" s="229"/>
      <c r="F108" s="225">
        <f t="shared" si="75"/>
        <v>0</v>
      </c>
      <c r="G108" s="230">
        <f>IF(F108=1,data!$C$41*E108,0)</f>
        <v>0</v>
      </c>
      <c r="H108" s="265" t="s">
        <v>96</v>
      </c>
      <c r="I108" s="231">
        <f>IF($F108=1,IF($E108&lt;15,VLOOKUP(H108,data!$B$3:$E$32,2,0)*$E108,(VLOOKUP(H108,data!$B$3:$E$32,2,0)*14)+(VLOOKUP(H108,data!$B$3:$E$32,3,0))*($E108-14)),0)</f>
        <v>0</v>
      </c>
      <c r="J108" s="265" t="s">
        <v>96</v>
      </c>
      <c r="K108" s="231">
        <f>IF($F108=1,VLOOKUP(J108,data!$B$35:$D$39,2,0),0)</f>
        <v>0</v>
      </c>
      <c r="L108" s="232">
        <f>IF(AND(I108&lt;&gt;0,K108&lt;&gt;0)=FALSE,0,data!$C$43)</f>
        <v>0</v>
      </c>
      <c r="M108" s="269">
        <f t="shared" si="76"/>
        <v>0</v>
      </c>
      <c r="N108" s="225">
        <f t="shared" si="146"/>
        <v>0</v>
      </c>
      <c r="O108" s="225">
        <f t="shared" si="77"/>
        <v>0</v>
      </c>
      <c r="P108" s="225">
        <f t="shared" si="78"/>
        <v>0</v>
      </c>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96</v>
      </c>
      <c r="AI108" s="231">
        <f>IF(AF108=1,IF(AE108&lt;15,VLOOKUP(AH108,data!$B$3:$E$32,2,0)*AE108,(VLOOKUP(AH108,data!$B$3:$E$32,2,0)*14)+(VLOOKUP(AH108,data!$B$3:$E$32,3,0))*(AE108-14)),0)</f>
        <v>0</v>
      </c>
      <c r="AJ108" s="265" t="s">
        <v>96</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96</v>
      </c>
      <c r="AW108" s="231">
        <f>IF(AT108=1,IF(AS108&lt;15,VLOOKUP(AV108,data!$B$3:$E$32,2,0)*AS108,(VLOOKUP(AV108,data!$B$3:$E$32,2,0)*14)+(VLOOKUP(AV108,data!$B$3:$E$32,3,0))*(AS108-14)),0)</f>
        <v>0</v>
      </c>
      <c r="AX108" s="265" t="s">
        <v>96</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96</v>
      </c>
      <c r="BK108" s="231">
        <f>IF(BH108=1,IF(BG108&lt;15,VLOOKUP(BJ108,data!$B$3:$E$32,2,0)*BG108,(VLOOKUP(BJ108,data!$B$3:$E$32,2,0)*14)+(VLOOKUP(BJ108,data!$B$3:$E$32,3,0))*(BG108-14)),0)</f>
        <v>0</v>
      </c>
      <c r="BL108" s="265" t="s">
        <v>96</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96</v>
      </c>
      <c r="BY108" s="231">
        <f>IF(BV108=1,IF(BU108&lt;15,VLOOKUP(BX108,data!$B$3:$E$32,2,0)*BU108,(VLOOKUP(BX108,data!$B$3:$E$32,2,0)*14)+(VLOOKUP(BX108,data!$B$3:$E$32,3,0))*(BU108-14)),0)</f>
        <v>0</v>
      </c>
      <c r="BZ108" s="265" t="s">
        <v>96</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96</v>
      </c>
      <c r="CM108" s="231">
        <f>IF(CJ108=1,IF(CI108&lt;15,VLOOKUP(CL108,data!$B$3:$E$32,2,0)*CI108,(VLOOKUP(CL108,data!$B$3:$E$32,2,0)*14)+(VLOOKUP(CL108,data!$B$3:$E$32,3,0))*(CI108-14)),0)</f>
        <v>0</v>
      </c>
      <c r="CN108" s="265" t="s">
        <v>96</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96</v>
      </c>
      <c r="DA108" s="231">
        <f>IF(CX108=1,IF(CW108&lt;15,VLOOKUP(CZ108,data!$B$3:$E$32,2,0)*CW108,(VLOOKUP(CZ108,data!$B$3:$E$32,2,0)*14)+(VLOOKUP(CZ108,data!$B$3:$E$32,3,0))*(CW108-14)),0)</f>
        <v>0</v>
      </c>
      <c r="DB108" s="265" t="s">
        <v>96</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96</v>
      </c>
      <c r="DO108" s="231">
        <f>IF(DL108=1,IF(DK108&lt;15,VLOOKUP(DN108,data!$B$3:$E$32,2,0)*DK108,(VLOOKUP(DN108,data!$B$3:$E$32,2,0)*14)+(VLOOKUP(DN108,data!$B$3:$E$32,3,0))*(DK108-14)),0)</f>
        <v>0</v>
      </c>
      <c r="DP108" s="265" t="s">
        <v>96</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96</v>
      </c>
      <c r="EC108" s="231">
        <f>IF(DZ108=1,IF(DY108&lt;15,VLOOKUP(EB108,data!$B$3:$E$32,2,0)*DY108,(VLOOKUP(EB108,data!$B$3:$E$32,2,0)*14)+(VLOOKUP(EB108,data!$B$3:$E$32,3,0))*(DY108-14)),0)</f>
        <v>0</v>
      </c>
      <c r="ED108" s="265" t="s">
        <v>96</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96</v>
      </c>
      <c r="EQ108" s="231">
        <f>IF(EN108=1,IF(EM108&lt;15,VLOOKUP(EP108,data!$B$3:$E$32,2,0)*EM108,(VLOOKUP(EP108,data!$B$3:$E$32,2,0)*14)+(VLOOKUP(EP108,data!$B$3:$E$32,3,0))*(EM108-14)),0)</f>
        <v>0</v>
      </c>
      <c r="ER108" s="265" t="s">
        <v>96</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96</v>
      </c>
      <c r="FE108" s="231">
        <f>IF(FB108=1,IF(FA108&lt;15,VLOOKUP(FD108,data!$B$3:$E$32,2,0)*FA108,(VLOOKUP(FD108,data!$B$3:$E$32,2,0)*14)+(VLOOKUP(FD108,data!$B$3:$E$32,3,0))*(FA108-14)),0)</f>
        <v>0</v>
      </c>
      <c r="FF108" s="265" t="s">
        <v>96</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4.75" hidden="1" customHeight="1" x14ac:dyDescent="0.25">
      <c r="A109" s="233"/>
      <c r="B109" s="222" t="s">
        <v>200</v>
      </c>
      <c r="C109" s="338"/>
      <c r="D109" s="223"/>
      <c r="E109" s="229"/>
      <c r="F109" s="225">
        <f t="shared" si="75"/>
        <v>0</v>
      </c>
      <c r="G109" s="230">
        <f>IF(F109=1,data!$C$41*E109,0)</f>
        <v>0</v>
      </c>
      <c r="H109" s="265" t="s">
        <v>96</v>
      </c>
      <c r="I109" s="231">
        <f>IF($F109=1,IF($E109&lt;15,VLOOKUP(H109,data!$B$3:$E$32,2,0)*$E109,(VLOOKUP(H109,data!$B$3:$E$32,2,0)*14)+(VLOOKUP(H109,data!$B$3:$E$32,3,0))*($E109-14)),0)</f>
        <v>0</v>
      </c>
      <c r="J109" s="265" t="s">
        <v>96</v>
      </c>
      <c r="K109" s="231">
        <f>IF($F109=1,VLOOKUP(J109,data!$B$35:$D$39,2,0),0)</f>
        <v>0</v>
      </c>
      <c r="L109" s="232">
        <f>IF(AND(I109&lt;&gt;0,K109&lt;&gt;0)=FALSE,0,data!$C$43)</f>
        <v>0</v>
      </c>
      <c r="M109" s="269">
        <f t="shared" si="76"/>
        <v>0</v>
      </c>
      <c r="N109" s="225">
        <f t="shared" si="146"/>
        <v>0</v>
      </c>
      <c r="O109" s="225">
        <f t="shared" si="77"/>
        <v>0</v>
      </c>
      <c r="P109" s="225">
        <f t="shared" si="78"/>
        <v>0</v>
      </c>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96</v>
      </c>
      <c r="AI109" s="231">
        <f>IF(AF109=1,IF(AE109&lt;15,VLOOKUP(AH109,data!$B$3:$E$32,2,0)*AE109,(VLOOKUP(AH109,data!$B$3:$E$32,2,0)*14)+(VLOOKUP(AH109,data!$B$3:$E$32,3,0))*(AE109-14)),0)</f>
        <v>0</v>
      </c>
      <c r="AJ109" s="265" t="s">
        <v>96</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96</v>
      </c>
      <c r="AW109" s="231">
        <f>IF(AT109=1,IF(AS109&lt;15,VLOOKUP(AV109,data!$B$3:$E$32,2,0)*AS109,(VLOOKUP(AV109,data!$B$3:$E$32,2,0)*14)+(VLOOKUP(AV109,data!$B$3:$E$32,3,0))*(AS109-14)),0)</f>
        <v>0</v>
      </c>
      <c r="AX109" s="265" t="s">
        <v>96</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96</v>
      </c>
      <c r="BK109" s="231">
        <f>IF(BH109=1,IF(BG109&lt;15,VLOOKUP(BJ109,data!$B$3:$E$32,2,0)*BG109,(VLOOKUP(BJ109,data!$B$3:$E$32,2,0)*14)+(VLOOKUP(BJ109,data!$B$3:$E$32,3,0))*(BG109-14)),0)</f>
        <v>0</v>
      </c>
      <c r="BL109" s="265" t="s">
        <v>96</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96</v>
      </c>
      <c r="BY109" s="231">
        <f>IF(BV109=1,IF(BU109&lt;15,VLOOKUP(BX109,data!$B$3:$E$32,2,0)*BU109,(VLOOKUP(BX109,data!$B$3:$E$32,2,0)*14)+(VLOOKUP(BX109,data!$B$3:$E$32,3,0))*(BU109-14)),0)</f>
        <v>0</v>
      </c>
      <c r="BZ109" s="265" t="s">
        <v>96</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96</v>
      </c>
      <c r="CM109" s="231">
        <f>IF(CJ109=1,IF(CI109&lt;15,VLOOKUP(CL109,data!$B$3:$E$32,2,0)*CI109,(VLOOKUP(CL109,data!$B$3:$E$32,2,0)*14)+(VLOOKUP(CL109,data!$B$3:$E$32,3,0))*(CI109-14)),0)</f>
        <v>0</v>
      </c>
      <c r="CN109" s="265" t="s">
        <v>96</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96</v>
      </c>
      <c r="DA109" s="231">
        <f>IF(CX109=1,IF(CW109&lt;15,VLOOKUP(CZ109,data!$B$3:$E$32,2,0)*CW109,(VLOOKUP(CZ109,data!$B$3:$E$32,2,0)*14)+(VLOOKUP(CZ109,data!$B$3:$E$32,3,0))*(CW109-14)),0)</f>
        <v>0</v>
      </c>
      <c r="DB109" s="265" t="s">
        <v>96</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96</v>
      </c>
      <c r="DO109" s="231">
        <f>IF(DL109=1,IF(DK109&lt;15,VLOOKUP(DN109,data!$B$3:$E$32,2,0)*DK109,(VLOOKUP(DN109,data!$B$3:$E$32,2,0)*14)+(VLOOKUP(DN109,data!$B$3:$E$32,3,0))*(DK109-14)),0)</f>
        <v>0</v>
      </c>
      <c r="DP109" s="265" t="s">
        <v>96</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96</v>
      </c>
      <c r="EC109" s="231">
        <f>IF(DZ109=1,IF(DY109&lt;15,VLOOKUP(EB109,data!$B$3:$E$32,2,0)*DY109,(VLOOKUP(EB109,data!$B$3:$E$32,2,0)*14)+(VLOOKUP(EB109,data!$B$3:$E$32,3,0))*(DY109-14)),0)</f>
        <v>0</v>
      </c>
      <c r="ED109" s="265" t="s">
        <v>96</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96</v>
      </c>
      <c r="EQ109" s="231">
        <f>IF(EN109=1,IF(EM109&lt;15,VLOOKUP(EP109,data!$B$3:$E$32,2,0)*EM109,(VLOOKUP(EP109,data!$B$3:$E$32,2,0)*14)+(VLOOKUP(EP109,data!$B$3:$E$32,3,0))*(EM109-14)),0)</f>
        <v>0</v>
      </c>
      <c r="ER109" s="265" t="s">
        <v>96</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96</v>
      </c>
      <c r="FE109" s="231">
        <f>IF(FB109=1,IF(FA109&lt;15,VLOOKUP(FD109,data!$B$3:$E$32,2,0)*FA109,(VLOOKUP(FD109,data!$B$3:$E$32,2,0)*14)+(VLOOKUP(FD109,data!$B$3:$E$32,3,0))*(FA109-14)),0)</f>
        <v>0</v>
      </c>
      <c r="FF109" s="265" t="s">
        <v>96</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4.75" hidden="1" customHeight="1" x14ac:dyDescent="0.25">
      <c r="A110" s="233"/>
      <c r="B110" s="222" t="s">
        <v>201</v>
      </c>
      <c r="C110" s="338"/>
      <c r="D110" s="223"/>
      <c r="E110" s="229"/>
      <c r="F110" s="225">
        <f t="shared" si="75"/>
        <v>0</v>
      </c>
      <c r="G110" s="230">
        <f>IF(F110=1,data!$C$41*E110,0)</f>
        <v>0</v>
      </c>
      <c r="H110" s="265" t="s">
        <v>96</v>
      </c>
      <c r="I110" s="231">
        <f>IF($F110=1,IF($E110&lt;15,VLOOKUP(H110,data!$B$3:$E$32,2,0)*$E110,(VLOOKUP(H110,data!$B$3:$E$32,2,0)*14)+(VLOOKUP(H110,data!$B$3:$E$32,3,0))*($E110-14)),0)</f>
        <v>0</v>
      </c>
      <c r="J110" s="265" t="s">
        <v>96</v>
      </c>
      <c r="K110" s="231">
        <f>IF($F110=1,VLOOKUP(J110,data!$B$35:$D$39,2,0),0)</f>
        <v>0</v>
      </c>
      <c r="L110" s="232">
        <f>IF(AND(I110&lt;&gt;0,K110&lt;&gt;0)=FALSE,0,data!$C$43)</f>
        <v>0</v>
      </c>
      <c r="M110" s="269">
        <f t="shared" si="76"/>
        <v>0</v>
      </c>
      <c r="N110" s="225">
        <f t="shared" si="146"/>
        <v>0</v>
      </c>
      <c r="O110" s="225">
        <f t="shared" si="77"/>
        <v>0</v>
      </c>
      <c r="P110" s="225">
        <f t="shared" si="78"/>
        <v>0</v>
      </c>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96</v>
      </c>
      <c r="AI110" s="231">
        <f>IF(AF110=1,IF(AE110&lt;15,VLOOKUP(AH110,data!$B$3:$E$32,2,0)*AE110,(VLOOKUP(AH110,data!$B$3:$E$32,2,0)*14)+(VLOOKUP(AH110,data!$B$3:$E$32,3,0))*(AE110-14)),0)</f>
        <v>0</v>
      </c>
      <c r="AJ110" s="265" t="s">
        <v>96</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96</v>
      </c>
      <c r="AW110" s="231">
        <f>IF(AT110=1,IF(AS110&lt;15,VLOOKUP(AV110,data!$B$3:$E$32,2,0)*AS110,(VLOOKUP(AV110,data!$B$3:$E$32,2,0)*14)+(VLOOKUP(AV110,data!$B$3:$E$32,3,0))*(AS110-14)),0)</f>
        <v>0</v>
      </c>
      <c r="AX110" s="265" t="s">
        <v>96</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96</v>
      </c>
      <c r="BK110" s="231">
        <f>IF(BH110=1,IF(BG110&lt;15,VLOOKUP(BJ110,data!$B$3:$E$32,2,0)*BG110,(VLOOKUP(BJ110,data!$B$3:$E$32,2,0)*14)+(VLOOKUP(BJ110,data!$B$3:$E$32,3,0))*(BG110-14)),0)</f>
        <v>0</v>
      </c>
      <c r="BL110" s="265" t="s">
        <v>96</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96</v>
      </c>
      <c r="BY110" s="231">
        <f>IF(BV110=1,IF(BU110&lt;15,VLOOKUP(BX110,data!$B$3:$E$32,2,0)*BU110,(VLOOKUP(BX110,data!$B$3:$E$32,2,0)*14)+(VLOOKUP(BX110,data!$B$3:$E$32,3,0))*(BU110-14)),0)</f>
        <v>0</v>
      </c>
      <c r="BZ110" s="265" t="s">
        <v>96</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96</v>
      </c>
      <c r="CM110" s="231">
        <f>IF(CJ110=1,IF(CI110&lt;15,VLOOKUP(CL110,data!$B$3:$E$32,2,0)*CI110,(VLOOKUP(CL110,data!$B$3:$E$32,2,0)*14)+(VLOOKUP(CL110,data!$B$3:$E$32,3,0))*(CI110-14)),0)</f>
        <v>0</v>
      </c>
      <c r="CN110" s="265" t="s">
        <v>96</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96</v>
      </c>
      <c r="DA110" s="231">
        <f>IF(CX110=1,IF(CW110&lt;15,VLOOKUP(CZ110,data!$B$3:$E$32,2,0)*CW110,(VLOOKUP(CZ110,data!$B$3:$E$32,2,0)*14)+(VLOOKUP(CZ110,data!$B$3:$E$32,3,0))*(CW110-14)),0)</f>
        <v>0</v>
      </c>
      <c r="DB110" s="265" t="s">
        <v>96</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96</v>
      </c>
      <c r="DO110" s="231">
        <f>IF(DL110=1,IF(DK110&lt;15,VLOOKUP(DN110,data!$B$3:$E$32,2,0)*DK110,(VLOOKUP(DN110,data!$B$3:$E$32,2,0)*14)+(VLOOKUP(DN110,data!$B$3:$E$32,3,0))*(DK110-14)),0)</f>
        <v>0</v>
      </c>
      <c r="DP110" s="265" t="s">
        <v>96</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96</v>
      </c>
      <c r="EC110" s="231">
        <f>IF(DZ110=1,IF(DY110&lt;15,VLOOKUP(EB110,data!$B$3:$E$32,2,0)*DY110,(VLOOKUP(EB110,data!$B$3:$E$32,2,0)*14)+(VLOOKUP(EB110,data!$B$3:$E$32,3,0))*(DY110-14)),0)</f>
        <v>0</v>
      </c>
      <c r="ED110" s="265" t="s">
        <v>96</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96</v>
      </c>
      <c r="EQ110" s="231">
        <f>IF(EN110=1,IF(EM110&lt;15,VLOOKUP(EP110,data!$B$3:$E$32,2,0)*EM110,(VLOOKUP(EP110,data!$B$3:$E$32,2,0)*14)+(VLOOKUP(EP110,data!$B$3:$E$32,3,0))*(EM110-14)),0)</f>
        <v>0</v>
      </c>
      <c r="ER110" s="265" t="s">
        <v>96</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96</v>
      </c>
      <c r="FE110" s="231">
        <f>IF(FB110=1,IF(FA110&lt;15,VLOOKUP(FD110,data!$B$3:$E$32,2,0)*FA110,(VLOOKUP(FD110,data!$B$3:$E$32,2,0)*14)+(VLOOKUP(FD110,data!$B$3:$E$32,3,0))*(FA110-14)),0)</f>
        <v>0</v>
      </c>
      <c r="FF110" s="265" t="s">
        <v>96</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4.75" hidden="1" customHeight="1" x14ac:dyDescent="0.25">
      <c r="A111" s="233"/>
      <c r="B111" s="222" t="s">
        <v>202</v>
      </c>
      <c r="C111" s="338"/>
      <c r="D111" s="223"/>
      <c r="E111" s="229"/>
      <c r="F111" s="225">
        <f t="shared" si="75"/>
        <v>0</v>
      </c>
      <c r="G111" s="230">
        <f>IF(F111=1,data!$C$41*E111,0)</f>
        <v>0</v>
      </c>
      <c r="H111" s="265" t="s">
        <v>96</v>
      </c>
      <c r="I111" s="231">
        <f>IF($F111=1,IF($E111&lt;15,VLOOKUP(H111,data!$B$3:$E$32,2,0)*$E111,(VLOOKUP(H111,data!$B$3:$E$32,2,0)*14)+(VLOOKUP(H111,data!$B$3:$E$32,3,0))*($E111-14)),0)</f>
        <v>0</v>
      </c>
      <c r="J111" s="265" t="s">
        <v>96</v>
      </c>
      <c r="K111" s="231">
        <f>IF($F111=1,VLOOKUP(J111,data!$B$35:$D$39,2,0),0)</f>
        <v>0</v>
      </c>
      <c r="L111" s="232">
        <f>IF(AND(I111&lt;&gt;0,K111&lt;&gt;0)=FALSE,0,data!$C$43)</f>
        <v>0</v>
      </c>
      <c r="M111" s="269">
        <f t="shared" si="76"/>
        <v>0</v>
      </c>
      <c r="N111" s="225">
        <f t="shared" si="146"/>
        <v>0</v>
      </c>
      <c r="O111" s="225">
        <f t="shared" si="77"/>
        <v>0</v>
      </c>
      <c r="P111" s="225">
        <f t="shared" si="78"/>
        <v>0</v>
      </c>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96</v>
      </c>
      <c r="AI111" s="231">
        <f>IF(AF111=1,IF(AE111&lt;15,VLOOKUP(AH111,data!$B$3:$E$32,2,0)*AE111,(VLOOKUP(AH111,data!$B$3:$E$32,2,0)*14)+(VLOOKUP(AH111,data!$B$3:$E$32,3,0))*(AE111-14)),0)</f>
        <v>0</v>
      </c>
      <c r="AJ111" s="265" t="s">
        <v>96</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96</v>
      </c>
      <c r="AW111" s="231">
        <f>IF(AT111=1,IF(AS111&lt;15,VLOOKUP(AV111,data!$B$3:$E$32,2,0)*AS111,(VLOOKUP(AV111,data!$B$3:$E$32,2,0)*14)+(VLOOKUP(AV111,data!$B$3:$E$32,3,0))*(AS111-14)),0)</f>
        <v>0</v>
      </c>
      <c r="AX111" s="265" t="s">
        <v>96</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96</v>
      </c>
      <c r="BK111" s="231">
        <f>IF(BH111=1,IF(BG111&lt;15,VLOOKUP(BJ111,data!$B$3:$E$32,2,0)*BG111,(VLOOKUP(BJ111,data!$B$3:$E$32,2,0)*14)+(VLOOKUP(BJ111,data!$B$3:$E$32,3,0))*(BG111-14)),0)</f>
        <v>0</v>
      </c>
      <c r="BL111" s="265" t="s">
        <v>96</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96</v>
      </c>
      <c r="BY111" s="231">
        <f>IF(BV111=1,IF(BU111&lt;15,VLOOKUP(BX111,data!$B$3:$E$32,2,0)*BU111,(VLOOKUP(BX111,data!$B$3:$E$32,2,0)*14)+(VLOOKUP(BX111,data!$B$3:$E$32,3,0))*(BU111-14)),0)</f>
        <v>0</v>
      </c>
      <c r="BZ111" s="265" t="s">
        <v>96</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96</v>
      </c>
      <c r="CM111" s="231">
        <f>IF(CJ111=1,IF(CI111&lt;15,VLOOKUP(CL111,data!$B$3:$E$32,2,0)*CI111,(VLOOKUP(CL111,data!$B$3:$E$32,2,0)*14)+(VLOOKUP(CL111,data!$B$3:$E$32,3,0))*(CI111-14)),0)</f>
        <v>0</v>
      </c>
      <c r="CN111" s="265" t="s">
        <v>96</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96</v>
      </c>
      <c r="DA111" s="231">
        <f>IF(CX111=1,IF(CW111&lt;15,VLOOKUP(CZ111,data!$B$3:$E$32,2,0)*CW111,(VLOOKUP(CZ111,data!$B$3:$E$32,2,0)*14)+(VLOOKUP(CZ111,data!$B$3:$E$32,3,0))*(CW111-14)),0)</f>
        <v>0</v>
      </c>
      <c r="DB111" s="265" t="s">
        <v>96</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96</v>
      </c>
      <c r="DO111" s="231">
        <f>IF(DL111=1,IF(DK111&lt;15,VLOOKUP(DN111,data!$B$3:$E$32,2,0)*DK111,(VLOOKUP(DN111,data!$B$3:$E$32,2,0)*14)+(VLOOKUP(DN111,data!$B$3:$E$32,3,0))*(DK111-14)),0)</f>
        <v>0</v>
      </c>
      <c r="DP111" s="265" t="s">
        <v>96</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96</v>
      </c>
      <c r="EC111" s="231">
        <f>IF(DZ111=1,IF(DY111&lt;15,VLOOKUP(EB111,data!$B$3:$E$32,2,0)*DY111,(VLOOKUP(EB111,data!$B$3:$E$32,2,0)*14)+(VLOOKUP(EB111,data!$B$3:$E$32,3,0))*(DY111-14)),0)</f>
        <v>0</v>
      </c>
      <c r="ED111" s="265" t="s">
        <v>96</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96</v>
      </c>
      <c r="EQ111" s="231">
        <f>IF(EN111=1,IF(EM111&lt;15,VLOOKUP(EP111,data!$B$3:$E$32,2,0)*EM111,(VLOOKUP(EP111,data!$B$3:$E$32,2,0)*14)+(VLOOKUP(EP111,data!$B$3:$E$32,3,0))*(EM111-14)),0)</f>
        <v>0</v>
      </c>
      <c r="ER111" s="265" t="s">
        <v>96</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96</v>
      </c>
      <c r="FE111" s="231">
        <f>IF(FB111=1,IF(FA111&lt;15,VLOOKUP(FD111,data!$B$3:$E$32,2,0)*FA111,(VLOOKUP(FD111,data!$B$3:$E$32,2,0)*14)+(VLOOKUP(FD111,data!$B$3:$E$32,3,0))*(FA111-14)),0)</f>
        <v>0</v>
      </c>
      <c r="FF111" s="265" t="s">
        <v>96</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4.75" hidden="1" customHeight="1" x14ac:dyDescent="0.25">
      <c r="A112" s="233"/>
      <c r="B112" s="222" t="s">
        <v>203</v>
      </c>
      <c r="C112" s="338"/>
      <c r="D112" s="223"/>
      <c r="E112" s="229"/>
      <c r="F112" s="225">
        <f t="shared" si="75"/>
        <v>0</v>
      </c>
      <c r="G112" s="230">
        <f>IF(F112=1,data!$C$41*E112,0)</f>
        <v>0</v>
      </c>
      <c r="H112" s="265" t="s">
        <v>96</v>
      </c>
      <c r="I112" s="231">
        <f>IF($F112=1,IF($E112&lt;15,VLOOKUP(H112,data!$B$3:$E$32,2,0)*$E112,(VLOOKUP(H112,data!$B$3:$E$32,2,0)*14)+(VLOOKUP(H112,data!$B$3:$E$32,3,0))*($E112-14)),0)</f>
        <v>0</v>
      </c>
      <c r="J112" s="265" t="s">
        <v>96</v>
      </c>
      <c r="K112" s="231">
        <f>IF($F112=1,VLOOKUP(J112,data!$B$35:$D$39,2,0),0)</f>
        <v>0</v>
      </c>
      <c r="L112" s="232">
        <f>IF(AND(I112&lt;&gt;0,K112&lt;&gt;0)=FALSE,0,data!$C$43)</f>
        <v>0</v>
      </c>
      <c r="M112" s="269">
        <f t="shared" si="76"/>
        <v>0</v>
      </c>
      <c r="N112" s="225">
        <f t="shared" si="146"/>
        <v>0</v>
      </c>
      <c r="O112" s="225">
        <f t="shared" si="77"/>
        <v>0</v>
      </c>
      <c r="P112" s="225">
        <f t="shared" si="78"/>
        <v>0</v>
      </c>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96</v>
      </c>
      <c r="AI112" s="231">
        <f>IF(AF112=1,IF(AE112&lt;15,VLOOKUP(AH112,data!$B$3:$E$32,2,0)*AE112,(VLOOKUP(AH112,data!$B$3:$E$32,2,0)*14)+(VLOOKUP(AH112,data!$B$3:$E$32,3,0))*(AE112-14)),0)</f>
        <v>0</v>
      </c>
      <c r="AJ112" s="265" t="s">
        <v>96</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96</v>
      </c>
      <c r="AW112" s="231">
        <f>IF(AT112=1,IF(AS112&lt;15,VLOOKUP(AV112,data!$B$3:$E$32,2,0)*AS112,(VLOOKUP(AV112,data!$B$3:$E$32,2,0)*14)+(VLOOKUP(AV112,data!$B$3:$E$32,3,0))*(AS112-14)),0)</f>
        <v>0</v>
      </c>
      <c r="AX112" s="265" t="s">
        <v>96</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96</v>
      </c>
      <c r="BK112" s="231">
        <f>IF(BH112=1,IF(BG112&lt;15,VLOOKUP(BJ112,data!$B$3:$E$32,2,0)*BG112,(VLOOKUP(BJ112,data!$B$3:$E$32,2,0)*14)+(VLOOKUP(BJ112,data!$B$3:$E$32,3,0))*(BG112-14)),0)</f>
        <v>0</v>
      </c>
      <c r="BL112" s="265" t="s">
        <v>96</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96</v>
      </c>
      <c r="BY112" s="231">
        <f>IF(BV112=1,IF(BU112&lt;15,VLOOKUP(BX112,data!$B$3:$E$32,2,0)*BU112,(VLOOKUP(BX112,data!$B$3:$E$32,2,0)*14)+(VLOOKUP(BX112,data!$B$3:$E$32,3,0))*(BU112-14)),0)</f>
        <v>0</v>
      </c>
      <c r="BZ112" s="265" t="s">
        <v>96</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96</v>
      </c>
      <c r="CM112" s="231">
        <f>IF(CJ112=1,IF(CI112&lt;15,VLOOKUP(CL112,data!$B$3:$E$32,2,0)*CI112,(VLOOKUP(CL112,data!$B$3:$E$32,2,0)*14)+(VLOOKUP(CL112,data!$B$3:$E$32,3,0))*(CI112-14)),0)</f>
        <v>0</v>
      </c>
      <c r="CN112" s="265" t="s">
        <v>96</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96</v>
      </c>
      <c r="DA112" s="231">
        <f>IF(CX112=1,IF(CW112&lt;15,VLOOKUP(CZ112,data!$B$3:$E$32,2,0)*CW112,(VLOOKUP(CZ112,data!$B$3:$E$32,2,0)*14)+(VLOOKUP(CZ112,data!$B$3:$E$32,3,0))*(CW112-14)),0)</f>
        <v>0</v>
      </c>
      <c r="DB112" s="265" t="s">
        <v>96</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96</v>
      </c>
      <c r="DO112" s="231">
        <f>IF(DL112=1,IF(DK112&lt;15,VLOOKUP(DN112,data!$B$3:$E$32,2,0)*DK112,(VLOOKUP(DN112,data!$B$3:$E$32,2,0)*14)+(VLOOKUP(DN112,data!$B$3:$E$32,3,0))*(DK112-14)),0)</f>
        <v>0</v>
      </c>
      <c r="DP112" s="265" t="s">
        <v>96</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96</v>
      </c>
      <c r="EC112" s="231">
        <f>IF(DZ112=1,IF(DY112&lt;15,VLOOKUP(EB112,data!$B$3:$E$32,2,0)*DY112,(VLOOKUP(EB112,data!$B$3:$E$32,2,0)*14)+(VLOOKUP(EB112,data!$B$3:$E$32,3,0))*(DY112-14)),0)</f>
        <v>0</v>
      </c>
      <c r="ED112" s="265" t="s">
        <v>96</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96</v>
      </c>
      <c r="EQ112" s="231">
        <f>IF(EN112=1,IF(EM112&lt;15,VLOOKUP(EP112,data!$B$3:$E$32,2,0)*EM112,(VLOOKUP(EP112,data!$B$3:$E$32,2,0)*14)+(VLOOKUP(EP112,data!$B$3:$E$32,3,0))*(EM112-14)),0)</f>
        <v>0</v>
      </c>
      <c r="ER112" s="265" t="s">
        <v>96</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96</v>
      </c>
      <c r="FE112" s="231">
        <f>IF(FB112=1,IF(FA112&lt;15,VLOOKUP(FD112,data!$B$3:$E$32,2,0)*FA112,(VLOOKUP(FD112,data!$B$3:$E$32,2,0)*14)+(VLOOKUP(FD112,data!$B$3:$E$32,3,0))*(FA112-14)),0)</f>
        <v>0</v>
      </c>
      <c r="FF112" s="265" t="s">
        <v>96</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4.75" hidden="1" customHeight="1" x14ac:dyDescent="0.25">
      <c r="A113" s="233"/>
      <c r="B113" s="222" t="s">
        <v>204</v>
      </c>
      <c r="C113" s="338"/>
      <c r="D113" s="223"/>
      <c r="E113" s="229"/>
      <c r="F113" s="225">
        <f t="shared" si="75"/>
        <v>0</v>
      </c>
      <c r="G113" s="230">
        <f>IF(F113=1,data!$C$41*E113,0)</f>
        <v>0</v>
      </c>
      <c r="H113" s="265" t="s">
        <v>96</v>
      </c>
      <c r="I113" s="231">
        <f>IF($F113=1,IF($E113&lt;15,VLOOKUP(H113,data!$B$3:$E$32,2,0)*$E113,(VLOOKUP(H113,data!$B$3:$E$32,2,0)*14)+(VLOOKUP(H113,data!$B$3:$E$32,3,0))*($E113-14)),0)</f>
        <v>0</v>
      </c>
      <c r="J113" s="265" t="s">
        <v>96</v>
      </c>
      <c r="K113" s="231">
        <f>IF($F113=1,VLOOKUP(J113,data!$B$35:$D$39,2,0),0)</f>
        <v>0</v>
      </c>
      <c r="L113" s="232">
        <f>IF(AND(I113&lt;&gt;0,K113&lt;&gt;0)=FALSE,0,data!$C$43)</f>
        <v>0</v>
      </c>
      <c r="M113" s="269">
        <f t="shared" si="76"/>
        <v>0</v>
      </c>
      <c r="N113" s="225">
        <f t="shared" si="146"/>
        <v>0</v>
      </c>
      <c r="O113" s="225">
        <f t="shared" si="77"/>
        <v>0</v>
      </c>
      <c r="P113" s="225">
        <f t="shared" si="78"/>
        <v>0</v>
      </c>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96</v>
      </c>
      <c r="AI113" s="231">
        <f>IF(AF113=1,IF(AE113&lt;15,VLOOKUP(AH113,data!$B$3:$E$32,2,0)*AE113,(VLOOKUP(AH113,data!$B$3:$E$32,2,0)*14)+(VLOOKUP(AH113,data!$B$3:$E$32,3,0))*(AE113-14)),0)</f>
        <v>0</v>
      </c>
      <c r="AJ113" s="265" t="s">
        <v>96</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96</v>
      </c>
      <c r="AW113" s="231">
        <f>IF(AT113=1,IF(AS113&lt;15,VLOOKUP(AV113,data!$B$3:$E$32,2,0)*AS113,(VLOOKUP(AV113,data!$B$3:$E$32,2,0)*14)+(VLOOKUP(AV113,data!$B$3:$E$32,3,0))*(AS113-14)),0)</f>
        <v>0</v>
      </c>
      <c r="AX113" s="265" t="s">
        <v>96</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96</v>
      </c>
      <c r="BK113" s="231">
        <f>IF(BH113=1,IF(BG113&lt;15,VLOOKUP(BJ113,data!$B$3:$E$32,2,0)*BG113,(VLOOKUP(BJ113,data!$B$3:$E$32,2,0)*14)+(VLOOKUP(BJ113,data!$B$3:$E$32,3,0))*(BG113-14)),0)</f>
        <v>0</v>
      </c>
      <c r="BL113" s="265" t="s">
        <v>96</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96</v>
      </c>
      <c r="BY113" s="231">
        <f>IF(BV113=1,IF(BU113&lt;15,VLOOKUP(BX113,data!$B$3:$E$32,2,0)*BU113,(VLOOKUP(BX113,data!$B$3:$E$32,2,0)*14)+(VLOOKUP(BX113,data!$B$3:$E$32,3,0))*(BU113-14)),0)</f>
        <v>0</v>
      </c>
      <c r="BZ113" s="265" t="s">
        <v>96</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96</v>
      </c>
      <c r="CM113" s="231">
        <f>IF(CJ113=1,IF(CI113&lt;15,VLOOKUP(CL113,data!$B$3:$E$32,2,0)*CI113,(VLOOKUP(CL113,data!$B$3:$E$32,2,0)*14)+(VLOOKUP(CL113,data!$B$3:$E$32,3,0))*(CI113-14)),0)</f>
        <v>0</v>
      </c>
      <c r="CN113" s="265" t="s">
        <v>96</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96</v>
      </c>
      <c r="DA113" s="231">
        <f>IF(CX113=1,IF(CW113&lt;15,VLOOKUP(CZ113,data!$B$3:$E$32,2,0)*CW113,(VLOOKUP(CZ113,data!$B$3:$E$32,2,0)*14)+(VLOOKUP(CZ113,data!$B$3:$E$32,3,0))*(CW113-14)),0)</f>
        <v>0</v>
      </c>
      <c r="DB113" s="265" t="s">
        <v>96</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96</v>
      </c>
      <c r="DO113" s="231">
        <f>IF(DL113=1,IF(DK113&lt;15,VLOOKUP(DN113,data!$B$3:$E$32,2,0)*DK113,(VLOOKUP(DN113,data!$B$3:$E$32,2,0)*14)+(VLOOKUP(DN113,data!$B$3:$E$32,3,0))*(DK113-14)),0)</f>
        <v>0</v>
      </c>
      <c r="DP113" s="265" t="s">
        <v>96</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96</v>
      </c>
      <c r="EC113" s="231">
        <f>IF(DZ113=1,IF(DY113&lt;15,VLOOKUP(EB113,data!$B$3:$E$32,2,0)*DY113,(VLOOKUP(EB113,data!$B$3:$E$32,2,0)*14)+(VLOOKUP(EB113,data!$B$3:$E$32,3,0))*(DY113-14)),0)</f>
        <v>0</v>
      </c>
      <c r="ED113" s="265" t="s">
        <v>96</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96</v>
      </c>
      <c r="EQ113" s="231">
        <f>IF(EN113=1,IF(EM113&lt;15,VLOOKUP(EP113,data!$B$3:$E$32,2,0)*EM113,(VLOOKUP(EP113,data!$B$3:$E$32,2,0)*14)+(VLOOKUP(EP113,data!$B$3:$E$32,3,0))*(EM113-14)),0)</f>
        <v>0</v>
      </c>
      <c r="ER113" s="265" t="s">
        <v>96</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96</v>
      </c>
      <c r="FE113" s="231">
        <f>IF(FB113=1,IF(FA113&lt;15,VLOOKUP(FD113,data!$B$3:$E$32,2,0)*FA113,(VLOOKUP(FD113,data!$B$3:$E$32,2,0)*14)+(VLOOKUP(FD113,data!$B$3:$E$32,3,0))*(FA113-14)),0)</f>
        <v>0</v>
      </c>
      <c r="FF113" s="265" t="s">
        <v>96</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4.75" hidden="1" customHeight="1" x14ac:dyDescent="0.25">
      <c r="A114" s="233"/>
      <c r="B114" s="222" t="s">
        <v>205</v>
      </c>
      <c r="C114" s="338"/>
      <c r="D114" s="223"/>
      <c r="E114" s="229"/>
      <c r="F114" s="225">
        <f t="shared" si="75"/>
        <v>0</v>
      </c>
      <c r="G114" s="230">
        <f>IF(F114=1,data!$C$41*E114,0)</f>
        <v>0</v>
      </c>
      <c r="H114" s="265" t="s">
        <v>96</v>
      </c>
      <c r="I114" s="231">
        <f>IF($F114=1,IF($E114&lt;15,VLOOKUP(H114,data!$B$3:$E$32,2,0)*$E114,(VLOOKUP(H114,data!$B$3:$E$32,2,0)*14)+(VLOOKUP(H114,data!$B$3:$E$32,3,0))*($E114-14)),0)</f>
        <v>0</v>
      </c>
      <c r="J114" s="265" t="s">
        <v>96</v>
      </c>
      <c r="K114" s="231">
        <f>IF($F114=1,VLOOKUP(J114,data!$B$35:$D$39,2,0),0)</f>
        <v>0</v>
      </c>
      <c r="L114" s="232">
        <f>IF(AND(I114&lt;&gt;0,K114&lt;&gt;0)=FALSE,0,data!$C$43)</f>
        <v>0</v>
      </c>
      <c r="M114" s="269">
        <f t="shared" si="76"/>
        <v>0</v>
      </c>
      <c r="N114" s="225">
        <f t="shared" si="146"/>
        <v>0</v>
      </c>
      <c r="O114" s="225">
        <f t="shared" si="77"/>
        <v>0</v>
      </c>
      <c r="P114" s="225">
        <f t="shared" si="78"/>
        <v>0</v>
      </c>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96</v>
      </c>
      <c r="AI114" s="231">
        <f>IF(AF114=1,IF(AE114&lt;15,VLOOKUP(AH114,data!$B$3:$E$32,2,0)*AE114,(VLOOKUP(AH114,data!$B$3:$E$32,2,0)*14)+(VLOOKUP(AH114,data!$B$3:$E$32,3,0))*(AE114-14)),0)</f>
        <v>0</v>
      </c>
      <c r="AJ114" s="265" t="s">
        <v>96</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96</v>
      </c>
      <c r="AW114" s="231">
        <f>IF(AT114=1,IF(AS114&lt;15,VLOOKUP(AV114,data!$B$3:$E$32,2,0)*AS114,(VLOOKUP(AV114,data!$B$3:$E$32,2,0)*14)+(VLOOKUP(AV114,data!$B$3:$E$32,3,0))*(AS114-14)),0)</f>
        <v>0</v>
      </c>
      <c r="AX114" s="265" t="s">
        <v>96</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96</v>
      </c>
      <c r="BK114" s="231">
        <f>IF(BH114=1,IF(BG114&lt;15,VLOOKUP(BJ114,data!$B$3:$E$32,2,0)*BG114,(VLOOKUP(BJ114,data!$B$3:$E$32,2,0)*14)+(VLOOKUP(BJ114,data!$B$3:$E$32,3,0))*(BG114-14)),0)</f>
        <v>0</v>
      </c>
      <c r="BL114" s="265" t="s">
        <v>96</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96</v>
      </c>
      <c r="BY114" s="231">
        <f>IF(BV114=1,IF(BU114&lt;15,VLOOKUP(BX114,data!$B$3:$E$32,2,0)*BU114,(VLOOKUP(BX114,data!$B$3:$E$32,2,0)*14)+(VLOOKUP(BX114,data!$B$3:$E$32,3,0))*(BU114-14)),0)</f>
        <v>0</v>
      </c>
      <c r="BZ114" s="265" t="s">
        <v>96</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96</v>
      </c>
      <c r="CM114" s="231">
        <f>IF(CJ114=1,IF(CI114&lt;15,VLOOKUP(CL114,data!$B$3:$E$32,2,0)*CI114,(VLOOKUP(CL114,data!$B$3:$E$32,2,0)*14)+(VLOOKUP(CL114,data!$B$3:$E$32,3,0))*(CI114-14)),0)</f>
        <v>0</v>
      </c>
      <c r="CN114" s="265" t="s">
        <v>96</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96</v>
      </c>
      <c r="DA114" s="231">
        <f>IF(CX114=1,IF(CW114&lt;15,VLOOKUP(CZ114,data!$B$3:$E$32,2,0)*CW114,(VLOOKUP(CZ114,data!$B$3:$E$32,2,0)*14)+(VLOOKUP(CZ114,data!$B$3:$E$32,3,0))*(CW114-14)),0)</f>
        <v>0</v>
      </c>
      <c r="DB114" s="265" t="s">
        <v>96</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96</v>
      </c>
      <c r="DO114" s="231">
        <f>IF(DL114=1,IF(DK114&lt;15,VLOOKUP(DN114,data!$B$3:$E$32,2,0)*DK114,(VLOOKUP(DN114,data!$B$3:$E$32,2,0)*14)+(VLOOKUP(DN114,data!$B$3:$E$32,3,0))*(DK114-14)),0)</f>
        <v>0</v>
      </c>
      <c r="DP114" s="265" t="s">
        <v>96</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96</v>
      </c>
      <c r="EC114" s="231">
        <f>IF(DZ114=1,IF(DY114&lt;15,VLOOKUP(EB114,data!$B$3:$E$32,2,0)*DY114,(VLOOKUP(EB114,data!$B$3:$E$32,2,0)*14)+(VLOOKUP(EB114,data!$B$3:$E$32,3,0))*(DY114-14)),0)</f>
        <v>0</v>
      </c>
      <c r="ED114" s="265" t="s">
        <v>96</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96</v>
      </c>
      <c r="EQ114" s="231">
        <f>IF(EN114=1,IF(EM114&lt;15,VLOOKUP(EP114,data!$B$3:$E$32,2,0)*EM114,(VLOOKUP(EP114,data!$B$3:$E$32,2,0)*14)+(VLOOKUP(EP114,data!$B$3:$E$32,3,0))*(EM114-14)),0)</f>
        <v>0</v>
      </c>
      <c r="ER114" s="265" t="s">
        <v>96</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96</v>
      </c>
      <c r="FE114" s="231">
        <f>IF(FB114=1,IF(FA114&lt;15,VLOOKUP(FD114,data!$B$3:$E$32,2,0)*FA114,(VLOOKUP(FD114,data!$B$3:$E$32,2,0)*14)+(VLOOKUP(FD114,data!$B$3:$E$32,3,0))*(FA114-14)),0)</f>
        <v>0</v>
      </c>
      <c r="FF114" s="265" t="s">
        <v>96</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4.75" hidden="1" customHeight="1" x14ac:dyDescent="0.25">
      <c r="A115" s="233"/>
      <c r="B115" s="222" t="s">
        <v>206</v>
      </c>
      <c r="C115" s="338"/>
      <c r="D115" s="223"/>
      <c r="E115" s="229"/>
      <c r="F115" s="225">
        <f t="shared" si="75"/>
        <v>0</v>
      </c>
      <c r="G115" s="230">
        <f>IF(F115=1,data!$C$41*E115,0)</f>
        <v>0</v>
      </c>
      <c r="H115" s="265" t="s">
        <v>96</v>
      </c>
      <c r="I115" s="231">
        <f>IF($F115=1,IF($E115&lt;15,VLOOKUP(H115,data!$B$3:$E$32,2,0)*$E115,(VLOOKUP(H115,data!$B$3:$E$32,2,0)*14)+(VLOOKUP(H115,data!$B$3:$E$32,3,0))*($E115-14)),0)</f>
        <v>0</v>
      </c>
      <c r="J115" s="265" t="s">
        <v>96</v>
      </c>
      <c r="K115" s="231">
        <f>IF($F115=1,VLOOKUP(J115,data!$B$35:$D$39,2,0),0)</f>
        <v>0</v>
      </c>
      <c r="L115" s="232">
        <f>IF(AND(I115&lt;&gt;0,K115&lt;&gt;0)=FALSE,0,data!$C$43)</f>
        <v>0</v>
      </c>
      <c r="M115" s="269">
        <f t="shared" si="76"/>
        <v>0</v>
      </c>
      <c r="N115" s="225">
        <f t="shared" si="146"/>
        <v>0</v>
      </c>
      <c r="O115" s="225">
        <f t="shared" si="77"/>
        <v>0</v>
      </c>
      <c r="P115" s="225">
        <f t="shared" si="78"/>
        <v>0</v>
      </c>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96</v>
      </c>
      <c r="AI115" s="231">
        <f>IF(AF115=1,IF(AE115&lt;15,VLOOKUP(AH115,data!$B$3:$E$32,2,0)*AE115,(VLOOKUP(AH115,data!$B$3:$E$32,2,0)*14)+(VLOOKUP(AH115,data!$B$3:$E$32,3,0))*(AE115-14)),0)</f>
        <v>0</v>
      </c>
      <c r="AJ115" s="265" t="s">
        <v>96</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96</v>
      </c>
      <c r="AW115" s="231">
        <f>IF(AT115=1,IF(AS115&lt;15,VLOOKUP(AV115,data!$B$3:$E$32,2,0)*AS115,(VLOOKUP(AV115,data!$B$3:$E$32,2,0)*14)+(VLOOKUP(AV115,data!$B$3:$E$32,3,0))*(AS115-14)),0)</f>
        <v>0</v>
      </c>
      <c r="AX115" s="265" t="s">
        <v>96</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96</v>
      </c>
      <c r="BK115" s="231">
        <f>IF(BH115=1,IF(BG115&lt;15,VLOOKUP(BJ115,data!$B$3:$E$32,2,0)*BG115,(VLOOKUP(BJ115,data!$B$3:$E$32,2,0)*14)+(VLOOKUP(BJ115,data!$B$3:$E$32,3,0))*(BG115-14)),0)</f>
        <v>0</v>
      </c>
      <c r="BL115" s="265" t="s">
        <v>96</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96</v>
      </c>
      <c r="BY115" s="231">
        <f>IF(BV115=1,IF(BU115&lt;15,VLOOKUP(BX115,data!$B$3:$E$32,2,0)*BU115,(VLOOKUP(BX115,data!$B$3:$E$32,2,0)*14)+(VLOOKUP(BX115,data!$B$3:$E$32,3,0))*(BU115-14)),0)</f>
        <v>0</v>
      </c>
      <c r="BZ115" s="265" t="s">
        <v>96</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96</v>
      </c>
      <c r="CM115" s="231">
        <f>IF(CJ115=1,IF(CI115&lt;15,VLOOKUP(CL115,data!$B$3:$E$32,2,0)*CI115,(VLOOKUP(CL115,data!$B$3:$E$32,2,0)*14)+(VLOOKUP(CL115,data!$B$3:$E$32,3,0))*(CI115-14)),0)</f>
        <v>0</v>
      </c>
      <c r="CN115" s="265" t="s">
        <v>96</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96</v>
      </c>
      <c r="DA115" s="231">
        <f>IF(CX115=1,IF(CW115&lt;15,VLOOKUP(CZ115,data!$B$3:$E$32,2,0)*CW115,(VLOOKUP(CZ115,data!$B$3:$E$32,2,0)*14)+(VLOOKUP(CZ115,data!$B$3:$E$32,3,0))*(CW115-14)),0)</f>
        <v>0</v>
      </c>
      <c r="DB115" s="265" t="s">
        <v>96</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96</v>
      </c>
      <c r="DO115" s="231">
        <f>IF(DL115=1,IF(DK115&lt;15,VLOOKUP(DN115,data!$B$3:$E$32,2,0)*DK115,(VLOOKUP(DN115,data!$B$3:$E$32,2,0)*14)+(VLOOKUP(DN115,data!$B$3:$E$32,3,0))*(DK115-14)),0)</f>
        <v>0</v>
      </c>
      <c r="DP115" s="265" t="s">
        <v>96</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96</v>
      </c>
      <c r="EC115" s="231">
        <f>IF(DZ115=1,IF(DY115&lt;15,VLOOKUP(EB115,data!$B$3:$E$32,2,0)*DY115,(VLOOKUP(EB115,data!$B$3:$E$32,2,0)*14)+(VLOOKUP(EB115,data!$B$3:$E$32,3,0))*(DY115-14)),0)</f>
        <v>0</v>
      </c>
      <c r="ED115" s="265" t="s">
        <v>96</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96</v>
      </c>
      <c r="EQ115" s="231">
        <f>IF(EN115=1,IF(EM115&lt;15,VLOOKUP(EP115,data!$B$3:$E$32,2,0)*EM115,(VLOOKUP(EP115,data!$B$3:$E$32,2,0)*14)+(VLOOKUP(EP115,data!$B$3:$E$32,3,0))*(EM115-14)),0)</f>
        <v>0</v>
      </c>
      <c r="ER115" s="265" t="s">
        <v>96</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96</v>
      </c>
      <c r="FE115" s="231">
        <f>IF(FB115=1,IF(FA115&lt;15,VLOOKUP(FD115,data!$B$3:$E$32,2,0)*FA115,(VLOOKUP(FD115,data!$B$3:$E$32,2,0)*14)+(VLOOKUP(FD115,data!$B$3:$E$32,3,0))*(FA115-14)),0)</f>
        <v>0</v>
      </c>
      <c r="FF115" s="265" t="s">
        <v>96</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4.75" hidden="1" customHeight="1" x14ac:dyDescent="0.25">
      <c r="A116" s="233"/>
      <c r="B116" s="222" t="s">
        <v>207</v>
      </c>
      <c r="C116" s="338"/>
      <c r="D116" s="223"/>
      <c r="E116" s="229"/>
      <c r="F116" s="225">
        <f t="shared" si="75"/>
        <v>0</v>
      </c>
      <c r="G116" s="230">
        <f>IF(F116=1,data!$C$41*E116,0)</f>
        <v>0</v>
      </c>
      <c r="H116" s="265" t="s">
        <v>96</v>
      </c>
      <c r="I116" s="231">
        <f>IF($F116=1,IF($E116&lt;15,VLOOKUP(H116,data!$B$3:$E$32,2,0)*$E116,(VLOOKUP(H116,data!$B$3:$E$32,2,0)*14)+(VLOOKUP(H116,data!$B$3:$E$32,3,0))*($E116-14)),0)</f>
        <v>0</v>
      </c>
      <c r="J116" s="265" t="s">
        <v>96</v>
      </c>
      <c r="K116" s="231">
        <f>IF($F116=1,VLOOKUP(J116,data!$B$35:$D$39,2,0),0)</f>
        <v>0</v>
      </c>
      <c r="L116" s="232">
        <f>IF(AND(I116&lt;&gt;0,K116&lt;&gt;0)=FALSE,0,data!$C$43)</f>
        <v>0</v>
      </c>
      <c r="M116" s="269">
        <f t="shared" si="76"/>
        <v>0</v>
      </c>
      <c r="N116" s="225">
        <f t="shared" si="146"/>
        <v>0</v>
      </c>
      <c r="O116" s="225">
        <f t="shared" si="77"/>
        <v>0</v>
      </c>
      <c r="P116" s="225">
        <f t="shared" si="78"/>
        <v>0</v>
      </c>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96</v>
      </c>
      <c r="AI116" s="231">
        <f>IF(AF116=1,IF(AE116&lt;15,VLOOKUP(AH116,data!$B$3:$E$32,2,0)*AE116,(VLOOKUP(AH116,data!$B$3:$E$32,2,0)*14)+(VLOOKUP(AH116,data!$B$3:$E$32,3,0))*(AE116-14)),0)</f>
        <v>0</v>
      </c>
      <c r="AJ116" s="265" t="s">
        <v>96</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96</v>
      </c>
      <c r="AW116" s="231">
        <f>IF(AT116=1,IF(AS116&lt;15,VLOOKUP(AV116,data!$B$3:$E$32,2,0)*AS116,(VLOOKUP(AV116,data!$B$3:$E$32,2,0)*14)+(VLOOKUP(AV116,data!$B$3:$E$32,3,0))*(AS116-14)),0)</f>
        <v>0</v>
      </c>
      <c r="AX116" s="265" t="s">
        <v>96</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96</v>
      </c>
      <c r="BK116" s="231">
        <f>IF(BH116=1,IF(BG116&lt;15,VLOOKUP(BJ116,data!$B$3:$E$32,2,0)*BG116,(VLOOKUP(BJ116,data!$B$3:$E$32,2,0)*14)+(VLOOKUP(BJ116,data!$B$3:$E$32,3,0))*(BG116-14)),0)</f>
        <v>0</v>
      </c>
      <c r="BL116" s="265" t="s">
        <v>96</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96</v>
      </c>
      <c r="BY116" s="231">
        <f>IF(BV116=1,IF(BU116&lt;15,VLOOKUP(BX116,data!$B$3:$E$32,2,0)*BU116,(VLOOKUP(BX116,data!$B$3:$E$32,2,0)*14)+(VLOOKUP(BX116,data!$B$3:$E$32,3,0))*(BU116-14)),0)</f>
        <v>0</v>
      </c>
      <c r="BZ116" s="265" t="s">
        <v>96</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96</v>
      </c>
      <c r="CM116" s="231">
        <f>IF(CJ116=1,IF(CI116&lt;15,VLOOKUP(CL116,data!$B$3:$E$32,2,0)*CI116,(VLOOKUP(CL116,data!$B$3:$E$32,2,0)*14)+(VLOOKUP(CL116,data!$B$3:$E$32,3,0))*(CI116-14)),0)</f>
        <v>0</v>
      </c>
      <c r="CN116" s="265" t="s">
        <v>96</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96</v>
      </c>
      <c r="DA116" s="231">
        <f>IF(CX116=1,IF(CW116&lt;15,VLOOKUP(CZ116,data!$B$3:$E$32,2,0)*CW116,(VLOOKUP(CZ116,data!$B$3:$E$32,2,0)*14)+(VLOOKUP(CZ116,data!$B$3:$E$32,3,0))*(CW116-14)),0)</f>
        <v>0</v>
      </c>
      <c r="DB116" s="265" t="s">
        <v>96</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96</v>
      </c>
      <c r="DO116" s="231">
        <f>IF(DL116=1,IF(DK116&lt;15,VLOOKUP(DN116,data!$B$3:$E$32,2,0)*DK116,(VLOOKUP(DN116,data!$B$3:$E$32,2,0)*14)+(VLOOKUP(DN116,data!$B$3:$E$32,3,0))*(DK116-14)),0)</f>
        <v>0</v>
      </c>
      <c r="DP116" s="265" t="s">
        <v>96</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96</v>
      </c>
      <c r="EC116" s="231">
        <f>IF(DZ116=1,IF(DY116&lt;15,VLOOKUP(EB116,data!$B$3:$E$32,2,0)*DY116,(VLOOKUP(EB116,data!$B$3:$E$32,2,0)*14)+(VLOOKUP(EB116,data!$B$3:$E$32,3,0))*(DY116-14)),0)</f>
        <v>0</v>
      </c>
      <c r="ED116" s="265" t="s">
        <v>96</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96</v>
      </c>
      <c r="EQ116" s="231">
        <f>IF(EN116=1,IF(EM116&lt;15,VLOOKUP(EP116,data!$B$3:$E$32,2,0)*EM116,(VLOOKUP(EP116,data!$B$3:$E$32,2,0)*14)+(VLOOKUP(EP116,data!$B$3:$E$32,3,0))*(EM116-14)),0)</f>
        <v>0</v>
      </c>
      <c r="ER116" s="265" t="s">
        <v>96</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96</v>
      </c>
      <c r="FE116" s="231">
        <f>IF(FB116=1,IF(FA116&lt;15,VLOOKUP(FD116,data!$B$3:$E$32,2,0)*FA116,(VLOOKUP(FD116,data!$B$3:$E$32,2,0)*14)+(VLOOKUP(FD116,data!$B$3:$E$32,3,0))*(FA116-14)),0)</f>
        <v>0</v>
      </c>
      <c r="FF116" s="265" t="s">
        <v>96</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4.75" hidden="1" customHeight="1" x14ac:dyDescent="0.25">
      <c r="A117" s="233"/>
      <c r="B117" s="222" t="s">
        <v>208</v>
      </c>
      <c r="C117" s="338"/>
      <c r="D117" s="223"/>
      <c r="E117" s="229"/>
      <c r="F117" s="225">
        <f t="shared" si="75"/>
        <v>0</v>
      </c>
      <c r="G117" s="230">
        <f>IF(F117=1,data!$C$41*E117,0)</f>
        <v>0</v>
      </c>
      <c r="H117" s="265" t="s">
        <v>96</v>
      </c>
      <c r="I117" s="231">
        <f>IF($F117=1,IF($E117&lt;15,VLOOKUP(H117,data!$B$3:$E$32,2,0)*$E117,(VLOOKUP(H117,data!$B$3:$E$32,2,0)*14)+(VLOOKUP(H117,data!$B$3:$E$32,3,0))*($E117-14)),0)</f>
        <v>0</v>
      </c>
      <c r="J117" s="265" t="s">
        <v>96</v>
      </c>
      <c r="K117" s="231">
        <f>IF($F117=1,VLOOKUP(J117,data!$B$35:$D$39,2,0),0)</f>
        <v>0</v>
      </c>
      <c r="L117" s="232">
        <f>IF(AND(I117&lt;&gt;0,K117&lt;&gt;0)=FALSE,0,data!$C$43)</f>
        <v>0</v>
      </c>
      <c r="M117" s="269">
        <f t="shared" si="76"/>
        <v>0</v>
      </c>
      <c r="N117" s="225">
        <f t="shared" si="146"/>
        <v>0</v>
      </c>
      <c r="O117" s="225">
        <f t="shared" si="77"/>
        <v>0</v>
      </c>
      <c r="P117" s="225">
        <f t="shared" si="78"/>
        <v>0</v>
      </c>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96</v>
      </c>
      <c r="AI117" s="231">
        <f>IF(AF117=1,IF(AE117&lt;15,VLOOKUP(AH117,data!$B$3:$E$32,2,0)*AE117,(VLOOKUP(AH117,data!$B$3:$E$32,2,0)*14)+(VLOOKUP(AH117,data!$B$3:$E$32,3,0))*(AE117-14)),0)</f>
        <v>0</v>
      </c>
      <c r="AJ117" s="265" t="s">
        <v>96</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96</v>
      </c>
      <c r="AW117" s="231">
        <f>IF(AT117=1,IF(AS117&lt;15,VLOOKUP(AV117,data!$B$3:$E$32,2,0)*AS117,(VLOOKUP(AV117,data!$B$3:$E$32,2,0)*14)+(VLOOKUP(AV117,data!$B$3:$E$32,3,0))*(AS117-14)),0)</f>
        <v>0</v>
      </c>
      <c r="AX117" s="265" t="s">
        <v>96</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96</v>
      </c>
      <c r="BK117" s="231">
        <f>IF(BH117=1,IF(BG117&lt;15,VLOOKUP(BJ117,data!$B$3:$E$32,2,0)*BG117,(VLOOKUP(BJ117,data!$B$3:$E$32,2,0)*14)+(VLOOKUP(BJ117,data!$B$3:$E$32,3,0))*(BG117-14)),0)</f>
        <v>0</v>
      </c>
      <c r="BL117" s="265" t="s">
        <v>96</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96</v>
      </c>
      <c r="BY117" s="231">
        <f>IF(BV117=1,IF(BU117&lt;15,VLOOKUP(BX117,data!$B$3:$E$32,2,0)*BU117,(VLOOKUP(BX117,data!$B$3:$E$32,2,0)*14)+(VLOOKUP(BX117,data!$B$3:$E$32,3,0))*(BU117-14)),0)</f>
        <v>0</v>
      </c>
      <c r="BZ117" s="265" t="s">
        <v>96</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96</v>
      </c>
      <c r="CM117" s="231">
        <f>IF(CJ117=1,IF(CI117&lt;15,VLOOKUP(CL117,data!$B$3:$E$32,2,0)*CI117,(VLOOKUP(CL117,data!$B$3:$E$32,2,0)*14)+(VLOOKUP(CL117,data!$B$3:$E$32,3,0))*(CI117-14)),0)</f>
        <v>0</v>
      </c>
      <c r="CN117" s="265" t="s">
        <v>96</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96</v>
      </c>
      <c r="DA117" s="231">
        <f>IF(CX117=1,IF(CW117&lt;15,VLOOKUP(CZ117,data!$B$3:$E$32,2,0)*CW117,(VLOOKUP(CZ117,data!$B$3:$E$32,2,0)*14)+(VLOOKUP(CZ117,data!$B$3:$E$32,3,0))*(CW117-14)),0)</f>
        <v>0</v>
      </c>
      <c r="DB117" s="265" t="s">
        <v>96</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96</v>
      </c>
      <c r="DO117" s="231">
        <f>IF(DL117=1,IF(DK117&lt;15,VLOOKUP(DN117,data!$B$3:$E$32,2,0)*DK117,(VLOOKUP(DN117,data!$B$3:$E$32,2,0)*14)+(VLOOKUP(DN117,data!$B$3:$E$32,3,0))*(DK117-14)),0)</f>
        <v>0</v>
      </c>
      <c r="DP117" s="265" t="s">
        <v>96</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96</v>
      </c>
      <c r="EC117" s="231">
        <f>IF(DZ117=1,IF(DY117&lt;15,VLOOKUP(EB117,data!$B$3:$E$32,2,0)*DY117,(VLOOKUP(EB117,data!$B$3:$E$32,2,0)*14)+(VLOOKUP(EB117,data!$B$3:$E$32,3,0))*(DY117-14)),0)</f>
        <v>0</v>
      </c>
      <c r="ED117" s="265" t="s">
        <v>96</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96</v>
      </c>
      <c r="EQ117" s="231">
        <f>IF(EN117=1,IF(EM117&lt;15,VLOOKUP(EP117,data!$B$3:$E$32,2,0)*EM117,(VLOOKUP(EP117,data!$B$3:$E$32,2,0)*14)+(VLOOKUP(EP117,data!$B$3:$E$32,3,0))*(EM117-14)),0)</f>
        <v>0</v>
      </c>
      <c r="ER117" s="265" t="s">
        <v>96</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96</v>
      </c>
      <c r="FE117" s="231">
        <f>IF(FB117=1,IF(FA117&lt;15,VLOOKUP(FD117,data!$B$3:$E$32,2,0)*FA117,(VLOOKUP(FD117,data!$B$3:$E$32,2,0)*14)+(VLOOKUP(FD117,data!$B$3:$E$32,3,0))*(FA117-14)),0)</f>
        <v>0</v>
      </c>
      <c r="FF117" s="265" t="s">
        <v>96</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4.75" hidden="1" customHeight="1" x14ac:dyDescent="0.25">
      <c r="A118" s="233"/>
      <c r="B118" s="222" t="s">
        <v>209</v>
      </c>
      <c r="C118" s="338"/>
      <c r="D118" s="223"/>
      <c r="E118" s="229"/>
      <c r="F118" s="225">
        <f t="shared" si="75"/>
        <v>0</v>
      </c>
      <c r="G118" s="230">
        <f>IF(F118=1,data!$C$41*E118,0)</f>
        <v>0</v>
      </c>
      <c r="H118" s="265" t="s">
        <v>96</v>
      </c>
      <c r="I118" s="231">
        <f>IF($F118=1,IF($E118&lt;15,VLOOKUP(H118,data!$B$3:$E$32,2,0)*$E118,(VLOOKUP(H118,data!$B$3:$E$32,2,0)*14)+(VLOOKUP(H118,data!$B$3:$E$32,3,0))*($E118-14)),0)</f>
        <v>0</v>
      </c>
      <c r="J118" s="265" t="s">
        <v>96</v>
      </c>
      <c r="K118" s="231">
        <f>IF($F118=1,VLOOKUP(J118,data!$B$35:$D$39,2,0),0)</f>
        <v>0</v>
      </c>
      <c r="L118" s="232">
        <f>IF(AND(I118&lt;&gt;0,K118&lt;&gt;0)=FALSE,0,data!$C$43)</f>
        <v>0</v>
      </c>
      <c r="M118" s="269">
        <f t="shared" si="76"/>
        <v>0</v>
      </c>
      <c r="N118" s="225">
        <f t="shared" si="146"/>
        <v>0</v>
      </c>
      <c r="O118" s="225">
        <f t="shared" si="77"/>
        <v>0</v>
      </c>
      <c r="P118" s="225">
        <f t="shared" si="78"/>
        <v>0</v>
      </c>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96</v>
      </c>
      <c r="AI118" s="231">
        <f>IF(AF118=1,IF(AE118&lt;15,VLOOKUP(AH118,data!$B$3:$E$32,2,0)*AE118,(VLOOKUP(AH118,data!$B$3:$E$32,2,0)*14)+(VLOOKUP(AH118,data!$B$3:$E$32,3,0))*(AE118-14)),0)</f>
        <v>0</v>
      </c>
      <c r="AJ118" s="265" t="s">
        <v>96</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96</v>
      </c>
      <c r="AW118" s="231">
        <f>IF(AT118=1,IF(AS118&lt;15,VLOOKUP(AV118,data!$B$3:$E$32,2,0)*AS118,(VLOOKUP(AV118,data!$B$3:$E$32,2,0)*14)+(VLOOKUP(AV118,data!$B$3:$E$32,3,0))*(AS118-14)),0)</f>
        <v>0</v>
      </c>
      <c r="AX118" s="265" t="s">
        <v>96</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96</v>
      </c>
      <c r="BK118" s="231">
        <f>IF(BH118=1,IF(BG118&lt;15,VLOOKUP(BJ118,data!$B$3:$E$32,2,0)*BG118,(VLOOKUP(BJ118,data!$B$3:$E$32,2,0)*14)+(VLOOKUP(BJ118,data!$B$3:$E$32,3,0))*(BG118-14)),0)</f>
        <v>0</v>
      </c>
      <c r="BL118" s="265" t="s">
        <v>96</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96</v>
      </c>
      <c r="BY118" s="231">
        <f>IF(BV118=1,IF(BU118&lt;15,VLOOKUP(BX118,data!$B$3:$E$32,2,0)*BU118,(VLOOKUP(BX118,data!$B$3:$E$32,2,0)*14)+(VLOOKUP(BX118,data!$B$3:$E$32,3,0))*(BU118-14)),0)</f>
        <v>0</v>
      </c>
      <c r="BZ118" s="265" t="s">
        <v>96</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96</v>
      </c>
      <c r="CM118" s="231">
        <f>IF(CJ118=1,IF(CI118&lt;15,VLOOKUP(CL118,data!$B$3:$E$32,2,0)*CI118,(VLOOKUP(CL118,data!$B$3:$E$32,2,0)*14)+(VLOOKUP(CL118,data!$B$3:$E$32,3,0))*(CI118-14)),0)</f>
        <v>0</v>
      </c>
      <c r="CN118" s="265" t="s">
        <v>96</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96</v>
      </c>
      <c r="DA118" s="231">
        <f>IF(CX118=1,IF(CW118&lt;15,VLOOKUP(CZ118,data!$B$3:$E$32,2,0)*CW118,(VLOOKUP(CZ118,data!$B$3:$E$32,2,0)*14)+(VLOOKUP(CZ118,data!$B$3:$E$32,3,0))*(CW118-14)),0)</f>
        <v>0</v>
      </c>
      <c r="DB118" s="265" t="s">
        <v>96</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96</v>
      </c>
      <c r="DO118" s="231">
        <f>IF(DL118=1,IF(DK118&lt;15,VLOOKUP(DN118,data!$B$3:$E$32,2,0)*DK118,(VLOOKUP(DN118,data!$B$3:$E$32,2,0)*14)+(VLOOKUP(DN118,data!$B$3:$E$32,3,0))*(DK118-14)),0)</f>
        <v>0</v>
      </c>
      <c r="DP118" s="265" t="s">
        <v>96</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96</v>
      </c>
      <c r="EC118" s="231">
        <f>IF(DZ118=1,IF(DY118&lt;15,VLOOKUP(EB118,data!$B$3:$E$32,2,0)*DY118,(VLOOKUP(EB118,data!$B$3:$E$32,2,0)*14)+(VLOOKUP(EB118,data!$B$3:$E$32,3,0))*(DY118-14)),0)</f>
        <v>0</v>
      </c>
      <c r="ED118" s="265" t="s">
        <v>96</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96</v>
      </c>
      <c r="EQ118" s="231">
        <f>IF(EN118=1,IF(EM118&lt;15,VLOOKUP(EP118,data!$B$3:$E$32,2,0)*EM118,(VLOOKUP(EP118,data!$B$3:$E$32,2,0)*14)+(VLOOKUP(EP118,data!$B$3:$E$32,3,0))*(EM118-14)),0)</f>
        <v>0</v>
      </c>
      <c r="ER118" s="265" t="s">
        <v>96</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96</v>
      </c>
      <c r="FE118" s="231">
        <f>IF(FB118=1,IF(FA118&lt;15,VLOOKUP(FD118,data!$B$3:$E$32,2,0)*FA118,(VLOOKUP(FD118,data!$B$3:$E$32,2,0)*14)+(VLOOKUP(FD118,data!$B$3:$E$32,3,0))*(FA118-14)),0)</f>
        <v>0</v>
      </c>
      <c r="FF118" s="265" t="s">
        <v>96</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4.75" hidden="1" customHeight="1" x14ac:dyDescent="0.25">
      <c r="A119" s="233"/>
      <c r="B119" s="222" t="s">
        <v>210</v>
      </c>
      <c r="C119" s="338"/>
      <c r="D119" s="223"/>
      <c r="E119" s="229"/>
      <c r="F119" s="225">
        <f t="shared" si="75"/>
        <v>0</v>
      </c>
      <c r="G119" s="230">
        <f>IF(F119=1,data!$C$41*E119,0)</f>
        <v>0</v>
      </c>
      <c r="H119" s="265" t="s">
        <v>96</v>
      </c>
      <c r="I119" s="231">
        <f>IF($F119=1,IF($E119&lt;15,VLOOKUP(H119,data!$B$3:$E$32,2,0)*$E119,(VLOOKUP(H119,data!$B$3:$E$32,2,0)*14)+(VLOOKUP(H119,data!$B$3:$E$32,3,0))*($E119-14)),0)</f>
        <v>0</v>
      </c>
      <c r="J119" s="265" t="s">
        <v>96</v>
      </c>
      <c r="K119" s="231">
        <f>IF($F119=1,VLOOKUP(J119,data!$B$35:$D$39,2,0),0)</f>
        <v>0</v>
      </c>
      <c r="L119" s="232">
        <f>IF(AND(I119&lt;&gt;0,K119&lt;&gt;0)=FALSE,0,data!$C$43)</f>
        <v>0</v>
      </c>
      <c r="M119" s="269">
        <f t="shared" si="76"/>
        <v>0</v>
      </c>
      <c r="N119" s="225">
        <f t="shared" si="146"/>
        <v>0</v>
      </c>
      <c r="O119" s="225">
        <f t="shared" si="77"/>
        <v>0</v>
      </c>
      <c r="P119" s="225">
        <f t="shared" si="78"/>
        <v>0</v>
      </c>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96</v>
      </c>
      <c r="AI119" s="231">
        <f>IF(AF119=1,IF(AE119&lt;15,VLOOKUP(AH119,data!$B$3:$E$32,2,0)*AE119,(VLOOKUP(AH119,data!$B$3:$E$32,2,0)*14)+(VLOOKUP(AH119,data!$B$3:$E$32,3,0))*(AE119-14)),0)</f>
        <v>0</v>
      </c>
      <c r="AJ119" s="265" t="s">
        <v>96</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96</v>
      </c>
      <c r="AW119" s="231">
        <f>IF(AT119=1,IF(AS119&lt;15,VLOOKUP(AV119,data!$B$3:$E$32,2,0)*AS119,(VLOOKUP(AV119,data!$B$3:$E$32,2,0)*14)+(VLOOKUP(AV119,data!$B$3:$E$32,3,0))*(AS119-14)),0)</f>
        <v>0</v>
      </c>
      <c r="AX119" s="265" t="s">
        <v>96</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96</v>
      </c>
      <c r="BK119" s="231">
        <f>IF(BH119=1,IF(BG119&lt;15,VLOOKUP(BJ119,data!$B$3:$E$32,2,0)*BG119,(VLOOKUP(BJ119,data!$B$3:$E$32,2,0)*14)+(VLOOKUP(BJ119,data!$B$3:$E$32,3,0))*(BG119-14)),0)</f>
        <v>0</v>
      </c>
      <c r="BL119" s="265" t="s">
        <v>96</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96</v>
      </c>
      <c r="BY119" s="231">
        <f>IF(BV119=1,IF(BU119&lt;15,VLOOKUP(BX119,data!$B$3:$E$32,2,0)*BU119,(VLOOKUP(BX119,data!$B$3:$E$32,2,0)*14)+(VLOOKUP(BX119,data!$B$3:$E$32,3,0))*(BU119-14)),0)</f>
        <v>0</v>
      </c>
      <c r="BZ119" s="265" t="s">
        <v>96</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96</v>
      </c>
      <c r="CM119" s="231">
        <f>IF(CJ119=1,IF(CI119&lt;15,VLOOKUP(CL119,data!$B$3:$E$32,2,0)*CI119,(VLOOKUP(CL119,data!$B$3:$E$32,2,0)*14)+(VLOOKUP(CL119,data!$B$3:$E$32,3,0))*(CI119-14)),0)</f>
        <v>0</v>
      </c>
      <c r="CN119" s="265" t="s">
        <v>96</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96</v>
      </c>
      <c r="DA119" s="231">
        <f>IF(CX119=1,IF(CW119&lt;15,VLOOKUP(CZ119,data!$B$3:$E$32,2,0)*CW119,(VLOOKUP(CZ119,data!$B$3:$E$32,2,0)*14)+(VLOOKUP(CZ119,data!$B$3:$E$32,3,0))*(CW119-14)),0)</f>
        <v>0</v>
      </c>
      <c r="DB119" s="265" t="s">
        <v>96</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96</v>
      </c>
      <c r="DO119" s="231">
        <f>IF(DL119=1,IF(DK119&lt;15,VLOOKUP(DN119,data!$B$3:$E$32,2,0)*DK119,(VLOOKUP(DN119,data!$B$3:$E$32,2,0)*14)+(VLOOKUP(DN119,data!$B$3:$E$32,3,0))*(DK119-14)),0)</f>
        <v>0</v>
      </c>
      <c r="DP119" s="265" t="s">
        <v>96</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96</v>
      </c>
      <c r="EC119" s="231">
        <f>IF(DZ119=1,IF(DY119&lt;15,VLOOKUP(EB119,data!$B$3:$E$32,2,0)*DY119,(VLOOKUP(EB119,data!$B$3:$E$32,2,0)*14)+(VLOOKUP(EB119,data!$B$3:$E$32,3,0))*(DY119-14)),0)</f>
        <v>0</v>
      </c>
      <c r="ED119" s="265" t="s">
        <v>96</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96</v>
      </c>
      <c r="EQ119" s="231">
        <f>IF(EN119=1,IF(EM119&lt;15,VLOOKUP(EP119,data!$B$3:$E$32,2,0)*EM119,(VLOOKUP(EP119,data!$B$3:$E$32,2,0)*14)+(VLOOKUP(EP119,data!$B$3:$E$32,3,0))*(EM119-14)),0)</f>
        <v>0</v>
      </c>
      <c r="ER119" s="265" t="s">
        <v>96</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96</v>
      </c>
      <c r="FE119" s="231">
        <f>IF(FB119=1,IF(FA119&lt;15,VLOOKUP(FD119,data!$B$3:$E$32,2,0)*FA119,(VLOOKUP(FD119,data!$B$3:$E$32,2,0)*14)+(VLOOKUP(FD119,data!$B$3:$E$32,3,0))*(FA119-14)),0)</f>
        <v>0</v>
      </c>
      <c r="FF119" s="265" t="s">
        <v>96</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4.75" hidden="1" customHeight="1" x14ac:dyDescent="0.25">
      <c r="A120" s="233"/>
      <c r="B120" s="222" t="s">
        <v>211</v>
      </c>
      <c r="C120" s="338"/>
      <c r="D120" s="223"/>
      <c r="E120" s="229"/>
      <c r="F120" s="225">
        <f t="shared" si="75"/>
        <v>0</v>
      </c>
      <c r="G120" s="230">
        <f>IF(F120=1,data!$C$41*E120,0)</f>
        <v>0</v>
      </c>
      <c r="H120" s="265" t="s">
        <v>96</v>
      </c>
      <c r="I120" s="231">
        <f>IF($F120=1,IF($E120&lt;15,VLOOKUP(H120,data!$B$3:$E$32,2,0)*$E120,(VLOOKUP(H120,data!$B$3:$E$32,2,0)*14)+(VLOOKUP(H120,data!$B$3:$E$32,3,0))*($E120-14)),0)</f>
        <v>0</v>
      </c>
      <c r="J120" s="265" t="s">
        <v>96</v>
      </c>
      <c r="K120" s="231">
        <f>IF($F120=1,VLOOKUP(J120,data!$B$35:$D$39,2,0),0)</f>
        <v>0</v>
      </c>
      <c r="L120" s="232">
        <f>IF(AND(I120&lt;&gt;0,K120&lt;&gt;0)=FALSE,0,data!$C$43)</f>
        <v>0</v>
      </c>
      <c r="M120" s="269">
        <f t="shared" si="76"/>
        <v>0</v>
      </c>
      <c r="N120" s="225">
        <f t="shared" si="146"/>
        <v>0</v>
      </c>
      <c r="O120" s="225">
        <f t="shared" si="77"/>
        <v>0</v>
      </c>
      <c r="P120" s="225">
        <f t="shared" si="78"/>
        <v>0</v>
      </c>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96</v>
      </c>
      <c r="AI120" s="231">
        <f>IF(AF120=1,IF(AE120&lt;15,VLOOKUP(AH120,data!$B$3:$E$32,2,0)*AE120,(VLOOKUP(AH120,data!$B$3:$E$32,2,0)*14)+(VLOOKUP(AH120,data!$B$3:$E$32,3,0))*(AE120-14)),0)</f>
        <v>0</v>
      </c>
      <c r="AJ120" s="265" t="s">
        <v>96</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96</v>
      </c>
      <c r="AW120" s="231">
        <f>IF(AT120=1,IF(AS120&lt;15,VLOOKUP(AV120,data!$B$3:$E$32,2,0)*AS120,(VLOOKUP(AV120,data!$B$3:$E$32,2,0)*14)+(VLOOKUP(AV120,data!$B$3:$E$32,3,0))*(AS120-14)),0)</f>
        <v>0</v>
      </c>
      <c r="AX120" s="265" t="s">
        <v>96</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96</v>
      </c>
      <c r="BK120" s="231">
        <f>IF(BH120=1,IF(BG120&lt;15,VLOOKUP(BJ120,data!$B$3:$E$32,2,0)*BG120,(VLOOKUP(BJ120,data!$B$3:$E$32,2,0)*14)+(VLOOKUP(BJ120,data!$B$3:$E$32,3,0))*(BG120-14)),0)</f>
        <v>0</v>
      </c>
      <c r="BL120" s="265" t="s">
        <v>96</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96</v>
      </c>
      <c r="BY120" s="231">
        <f>IF(BV120=1,IF(BU120&lt;15,VLOOKUP(BX120,data!$B$3:$E$32,2,0)*BU120,(VLOOKUP(BX120,data!$B$3:$E$32,2,0)*14)+(VLOOKUP(BX120,data!$B$3:$E$32,3,0))*(BU120-14)),0)</f>
        <v>0</v>
      </c>
      <c r="BZ120" s="265" t="s">
        <v>96</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96</v>
      </c>
      <c r="CM120" s="231">
        <f>IF(CJ120=1,IF(CI120&lt;15,VLOOKUP(CL120,data!$B$3:$E$32,2,0)*CI120,(VLOOKUP(CL120,data!$B$3:$E$32,2,0)*14)+(VLOOKUP(CL120,data!$B$3:$E$32,3,0))*(CI120-14)),0)</f>
        <v>0</v>
      </c>
      <c r="CN120" s="265" t="s">
        <v>96</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96</v>
      </c>
      <c r="DA120" s="231">
        <f>IF(CX120=1,IF(CW120&lt;15,VLOOKUP(CZ120,data!$B$3:$E$32,2,0)*CW120,(VLOOKUP(CZ120,data!$B$3:$E$32,2,0)*14)+(VLOOKUP(CZ120,data!$B$3:$E$32,3,0))*(CW120-14)),0)</f>
        <v>0</v>
      </c>
      <c r="DB120" s="265" t="s">
        <v>96</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96</v>
      </c>
      <c r="DO120" s="231">
        <f>IF(DL120=1,IF(DK120&lt;15,VLOOKUP(DN120,data!$B$3:$E$32,2,0)*DK120,(VLOOKUP(DN120,data!$B$3:$E$32,2,0)*14)+(VLOOKUP(DN120,data!$B$3:$E$32,3,0))*(DK120-14)),0)</f>
        <v>0</v>
      </c>
      <c r="DP120" s="265" t="s">
        <v>96</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96</v>
      </c>
      <c r="EC120" s="231">
        <f>IF(DZ120=1,IF(DY120&lt;15,VLOOKUP(EB120,data!$B$3:$E$32,2,0)*DY120,(VLOOKUP(EB120,data!$B$3:$E$32,2,0)*14)+(VLOOKUP(EB120,data!$B$3:$E$32,3,0))*(DY120-14)),0)</f>
        <v>0</v>
      </c>
      <c r="ED120" s="265" t="s">
        <v>96</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96</v>
      </c>
      <c r="EQ120" s="231">
        <f>IF(EN120=1,IF(EM120&lt;15,VLOOKUP(EP120,data!$B$3:$E$32,2,0)*EM120,(VLOOKUP(EP120,data!$B$3:$E$32,2,0)*14)+(VLOOKUP(EP120,data!$B$3:$E$32,3,0))*(EM120-14)),0)</f>
        <v>0</v>
      </c>
      <c r="ER120" s="265" t="s">
        <v>96</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96</v>
      </c>
      <c r="FE120" s="231">
        <f>IF(FB120=1,IF(FA120&lt;15,VLOOKUP(FD120,data!$B$3:$E$32,2,0)*FA120,(VLOOKUP(FD120,data!$B$3:$E$32,2,0)*14)+(VLOOKUP(FD120,data!$B$3:$E$32,3,0))*(FA120-14)),0)</f>
        <v>0</v>
      </c>
      <c r="FF120" s="265" t="s">
        <v>96</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4.75" hidden="1" customHeight="1" x14ac:dyDescent="0.25">
      <c r="A121" s="233"/>
      <c r="B121" s="222" t="s">
        <v>212</v>
      </c>
      <c r="C121" s="338"/>
      <c r="D121" s="223"/>
      <c r="E121" s="229"/>
      <c r="F121" s="225">
        <f t="shared" si="75"/>
        <v>0</v>
      </c>
      <c r="G121" s="230">
        <f>IF(F121=1,data!$C$41*E121,0)</f>
        <v>0</v>
      </c>
      <c r="H121" s="265" t="s">
        <v>96</v>
      </c>
      <c r="I121" s="231">
        <f>IF($F121=1,IF($E121&lt;15,VLOOKUP(H121,data!$B$3:$E$32,2,0)*$E121,(VLOOKUP(H121,data!$B$3:$E$32,2,0)*14)+(VLOOKUP(H121,data!$B$3:$E$32,3,0))*($E121-14)),0)</f>
        <v>0</v>
      </c>
      <c r="J121" s="265" t="s">
        <v>96</v>
      </c>
      <c r="K121" s="231">
        <f>IF($F121=1,VLOOKUP(J121,data!$B$35:$D$39,2,0),0)</f>
        <v>0</v>
      </c>
      <c r="L121" s="232">
        <f>IF(AND(I121&lt;&gt;0,K121&lt;&gt;0)=FALSE,0,data!$C$43)</f>
        <v>0</v>
      </c>
      <c r="M121" s="269">
        <f t="shared" si="76"/>
        <v>0</v>
      </c>
      <c r="N121" s="225">
        <f t="shared" si="146"/>
        <v>0</v>
      </c>
      <c r="O121" s="225">
        <f t="shared" si="77"/>
        <v>0</v>
      </c>
      <c r="P121" s="225">
        <f t="shared" si="78"/>
        <v>0</v>
      </c>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96</v>
      </c>
      <c r="AI121" s="231">
        <f>IF(AF121=1,IF(AE121&lt;15,VLOOKUP(AH121,data!$B$3:$E$32,2,0)*AE121,(VLOOKUP(AH121,data!$B$3:$E$32,2,0)*14)+(VLOOKUP(AH121,data!$B$3:$E$32,3,0))*(AE121-14)),0)</f>
        <v>0</v>
      </c>
      <c r="AJ121" s="265" t="s">
        <v>96</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96</v>
      </c>
      <c r="AW121" s="231">
        <f>IF(AT121=1,IF(AS121&lt;15,VLOOKUP(AV121,data!$B$3:$E$32,2,0)*AS121,(VLOOKUP(AV121,data!$B$3:$E$32,2,0)*14)+(VLOOKUP(AV121,data!$B$3:$E$32,3,0))*(AS121-14)),0)</f>
        <v>0</v>
      </c>
      <c r="AX121" s="265" t="s">
        <v>96</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96</v>
      </c>
      <c r="BK121" s="231">
        <f>IF(BH121=1,IF(BG121&lt;15,VLOOKUP(BJ121,data!$B$3:$E$32,2,0)*BG121,(VLOOKUP(BJ121,data!$B$3:$E$32,2,0)*14)+(VLOOKUP(BJ121,data!$B$3:$E$32,3,0))*(BG121-14)),0)</f>
        <v>0</v>
      </c>
      <c r="BL121" s="265" t="s">
        <v>96</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96</v>
      </c>
      <c r="BY121" s="231">
        <f>IF(BV121=1,IF(BU121&lt;15,VLOOKUP(BX121,data!$B$3:$E$32,2,0)*BU121,(VLOOKUP(BX121,data!$B$3:$E$32,2,0)*14)+(VLOOKUP(BX121,data!$B$3:$E$32,3,0))*(BU121-14)),0)</f>
        <v>0</v>
      </c>
      <c r="BZ121" s="265" t="s">
        <v>96</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96</v>
      </c>
      <c r="CM121" s="231">
        <f>IF(CJ121=1,IF(CI121&lt;15,VLOOKUP(CL121,data!$B$3:$E$32,2,0)*CI121,(VLOOKUP(CL121,data!$B$3:$E$32,2,0)*14)+(VLOOKUP(CL121,data!$B$3:$E$32,3,0))*(CI121-14)),0)</f>
        <v>0</v>
      </c>
      <c r="CN121" s="265" t="s">
        <v>96</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96</v>
      </c>
      <c r="DA121" s="231">
        <f>IF(CX121=1,IF(CW121&lt;15,VLOOKUP(CZ121,data!$B$3:$E$32,2,0)*CW121,(VLOOKUP(CZ121,data!$B$3:$E$32,2,0)*14)+(VLOOKUP(CZ121,data!$B$3:$E$32,3,0))*(CW121-14)),0)</f>
        <v>0</v>
      </c>
      <c r="DB121" s="265" t="s">
        <v>96</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96</v>
      </c>
      <c r="DO121" s="231">
        <f>IF(DL121=1,IF(DK121&lt;15,VLOOKUP(DN121,data!$B$3:$E$32,2,0)*DK121,(VLOOKUP(DN121,data!$B$3:$E$32,2,0)*14)+(VLOOKUP(DN121,data!$B$3:$E$32,3,0))*(DK121-14)),0)</f>
        <v>0</v>
      </c>
      <c r="DP121" s="265" t="s">
        <v>96</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96</v>
      </c>
      <c r="EC121" s="231">
        <f>IF(DZ121=1,IF(DY121&lt;15,VLOOKUP(EB121,data!$B$3:$E$32,2,0)*DY121,(VLOOKUP(EB121,data!$B$3:$E$32,2,0)*14)+(VLOOKUP(EB121,data!$B$3:$E$32,3,0))*(DY121-14)),0)</f>
        <v>0</v>
      </c>
      <c r="ED121" s="265" t="s">
        <v>96</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96</v>
      </c>
      <c r="EQ121" s="231">
        <f>IF(EN121=1,IF(EM121&lt;15,VLOOKUP(EP121,data!$B$3:$E$32,2,0)*EM121,(VLOOKUP(EP121,data!$B$3:$E$32,2,0)*14)+(VLOOKUP(EP121,data!$B$3:$E$32,3,0))*(EM121-14)),0)</f>
        <v>0</v>
      </c>
      <c r="ER121" s="265" t="s">
        <v>96</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96</v>
      </c>
      <c r="FE121" s="231">
        <f>IF(FB121=1,IF(FA121&lt;15,VLOOKUP(FD121,data!$B$3:$E$32,2,0)*FA121,(VLOOKUP(FD121,data!$B$3:$E$32,2,0)*14)+(VLOOKUP(FD121,data!$B$3:$E$32,3,0))*(FA121-14)),0)</f>
        <v>0</v>
      </c>
      <c r="FF121" s="265" t="s">
        <v>96</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4.75" hidden="1" customHeight="1" x14ac:dyDescent="0.25">
      <c r="A122" s="233"/>
      <c r="B122" s="222" t="s">
        <v>213</v>
      </c>
      <c r="C122" s="338"/>
      <c r="D122" s="223"/>
      <c r="E122" s="229"/>
      <c r="F122" s="225">
        <f t="shared" si="75"/>
        <v>0</v>
      </c>
      <c r="G122" s="230">
        <f>IF(F122=1,data!$C$41*E122,0)</f>
        <v>0</v>
      </c>
      <c r="H122" s="265" t="s">
        <v>96</v>
      </c>
      <c r="I122" s="231">
        <f>IF($F122=1,IF($E122&lt;15,VLOOKUP(H122,data!$B$3:$E$32,2,0)*$E122,(VLOOKUP(H122,data!$B$3:$E$32,2,0)*14)+(VLOOKUP(H122,data!$B$3:$E$32,3,0))*($E122-14)),0)</f>
        <v>0</v>
      </c>
      <c r="J122" s="265" t="s">
        <v>96</v>
      </c>
      <c r="K122" s="231">
        <f>IF($F122=1,VLOOKUP(J122,data!$B$35:$D$39,2,0),0)</f>
        <v>0</v>
      </c>
      <c r="L122" s="232">
        <f>IF(AND(I122&lt;&gt;0,K122&lt;&gt;0)=FALSE,0,data!$C$43)</f>
        <v>0</v>
      </c>
      <c r="M122" s="269">
        <f t="shared" si="76"/>
        <v>0</v>
      </c>
      <c r="N122" s="225">
        <f t="shared" si="146"/>
        <v>0</v>
      </c>
      <c r="O122" s="225">
        <f t="shared" si="77"/>
        <v>0</v>
      </c>
      <c r="P122" s="225">
        <f t="shared" si="78"/>
        <v>0</v>
      </c>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96</v>
      </c>
      <c r="AI122" s="231">
        <f>IF(AF122=1,IF(AE122&lt;15,VLOOKUP(AH122,data!$B$3:$E$32,2,0)*AE122,(VLOOKUP(AH122,data!$B$3:$E$32,2,0)*14)+(VLOOKUP(AH122,data!$B$3:$E$32,3,0))*(AE122-14)),0)</f>
        <v>0</v>
      </c>
      <c r="AJ122" s="265" t="s">
        <v>96</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96</v>
      </c>
      <c r="AW122" s="231">
        <f>IF(AT122=1,IF(AS122&lt;15,VLOOKUP(AV122,data!$B$3:$E$32,2,0)*AS122,(VLOOKUP(AV122,data!$B$3:$E$32,2,0)*14)+(VLOOKUP(AV122,data!$B$3:$E$32,3,0))*(AS122-14)),0)</f>
        <v>0</v>
      </c>
      <c r="AX122" s="265" t="s">
        <v>96</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96</v>
      </c>
      <c r="BK122" s="231">
        <f>IF(BH122=1,IF(BG122&lt;15,VLOOKUP(BJ122,data!$B$3:$E$32,2,0)*BG122,(VLOOKUP(BJ122,data!$B$3:$E$32,2,0)*14)+(VLOOKUP(BJ122,data!$B$3:$E$32,3,0))*(BG122-14)),0)</f>
        <v>0</v>
      </c>
      <c r="BL122" s="265" t="s">
        <v>96</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96</v>
      </c>
      <c r="BY122" s="231">
        <f>IF(BV122=1,IF(BU122&lt;15,VLOOKUP(BX122,data!$B$3:$E$32,2,0)*BU122,(VLOOKUP(BX122,data!$B$3:$E$32,2,0)*14)+(VLOOKUP(BX122,data!$B$3:$E$32,3,0))*(BU122-14)),0)</f>
        <v>0</v>
      </c>
      <c r="BZ122" s="265" t="s">
        <v>96</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96</v>
      </c>
      <c r="CM122" s="231">
        <f>IF(CJ122=1,IF(CI122&lt;15,VLOOKUP(CL122,data!$B$3:$E$32,2,0)*CI122,(VLOOKUP(CL122,data!$B$3:$E$32,2,0)*14)+(VLOOKUP(CL122,data!$B$3:$E$32,3,0))*(CI122-14)),0)</f>
        <v>0</v>
      </c>
      <c r="CN122" s="265" t="s">
        <v>96</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96</v>
      </c>
      <c r="DA122" s="231">
        <f>IF(CX122=1,IF(CW122&lt;15,VLOOKUP(CZ122,data!$B$3:$E$32,2,0)*CW122,(VLOOKUP(CZ122,data!$B$3:$E$32,2,0)*14)+(VLOOKUP(CZ122,data!$B$3:$E$32,3,0))*(CW122-14)),0)</f>
        <v>0</v>
      </c>
      <c r="DB122" s="265" t="s">
        <v>96</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96</v>
      </c>
      <c r="DO122" s="231">
        <f>IF(DL122=1,IF(DK122&lt;15,VLOOKUP(DN122,data!$B$3:$E$32,2,0)*DK122,(VLOOKUP(DN122,data!$B$3:$E$32,2,0)*14)+(VLOOKUP(DN122,data!$B$3:$E$32,3,0))*(DK122-14)),0)</f>
        <v>0</v>
      </c>
      <c r="DP122" s="265" t="s">
        <v>96</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96</v>
      </c>
      <c r="EC122" s="231">
        <f>IF(DZ122=1,IF(DY122&lt;15,VLOOKUP(EB122,data!$B$3:$E$32,2,0)*DY122,(VLOOKUP(EB122,data!$B$3:$E$32,2,0)*14)+(VLOOKUP(EB122,data!$B$3:$E$32,3,0))*(DY122-14)),0)</f>
        <v>0</v>
      </c>
      <c r="ED122" s="265" t="s">
        <v>96</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96</v>
      </c>
      <c r="EQ122" s="231">
        <f>IF(EN122=1,IF(EM122&lt;15,VLOOKUP(EP122,data!$B$3:$E$32,2,0)*EM122,(VLOOKUP(EP122,data!$B$3:$E$32,2,0)*14)+(VLOOKUP(EP122,data!$B$3:$E$32,3,0))*(EM122-14)),0)</f>
        <v>0</v>
      </c>
      <c r="ER122" s="265" t="s">
        <v>96</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96</v>
      </c>
      <c r="FE122" s="231">
        <f>IF(FB122=1,IF(FA122&lt;15,VLOOKUP(FD122,data!$B$3:$E$32,2,0)*FA122,(VLOOKUP(FD122,data!$B$3:$E$32,2,0)*14)+(VLOOKUP(FD122,data!$B$3:$E$32,3,0))*(FA122-14)),0)</f>
        <v>0</v>
      </c>
      <c r="FF122" s="265" t="s">
        <v>96</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4.75" hidden="1" customHeight="1" x14ac:dyDescent="0.25">
      <c r="A123" s="233"/>
      <c r="B123" s="222" t="s">
        <v>214</v>
      </c>
      <c r="C123" s="338"/>
      <c r="D123" s="223"/>
      <c r="E123" s="229"/>
      <c r="F123" s="225">
        <f t="shared" si="75"/>
        <v>0</v>
      </c>
      <c r="G123" s="230">
        <f>IF(F123=1,data!$C$41*E123,0)</f>
        <v>0</v>
      </c>
      <c r="H123" s="265" t="s">
        <v>96</v>
      </c>
      <c r="I123" s="231">
        <f>IF($F123=1,IF($E123&lt;15,VLOOKUP(H123,data!$B$3:$E$32,2,0)*$E123,(VLOOKUP(H123,data!$B$3:$E$32,2,0)*14)+(VLOOKUP(H123,data!$B$3:$E$32,3,0))*($E123-14)),0)</f>
        <v>0</v>
      </c>
      <c r="J123" s="265" t="s">
        <v>96</v>
      </c>
      <c r="K123" s="231">
        <f>IF($F123=1,VLOOKUP(J123,data!$B$35:$D$39,2,0),0)</f>
        <v>0</v>
      </c>
      <c r="L123" s="232">
        <f>IF(AND(I123&lt;&gt;0,K123&lt;&gt;0)=FALSE,0,data!$C$43)</f>
        <v>0</v>
      </c>
      <c r="M123" s="269">
        <f t="shared" si="76"/>
        <v>0</v>
      </c>
      <c r="N123" s="225">
        <f t="shared" si="146"/>
        <v>0</v>
      </c>
      <c r="O123" s="225">
        <f t="shared" si="77"/>
        <v>0</v>
      </c>
      <c r="P123" s="225">
        <f t="shared" si="78"/>
        <v>0</v>
      </c>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96</v>
      </c>
      <c r="AI123" s="231">
        <f>IF(AF123=1,IF(AE123&lt;15,VLOOKUP(AH123,data!$B$3:$E$32,2,0)*AE123,(VLOOKUP(AH123,data!$B$3:$E$32,2,0)*14)+(VLOOKUP(AH123,data!$B$3:$E$32,3,0))*(AE123-14)),0)</f>
        <v>0</v>
      </c>
      <c r="AJ123" s="265" t="s">
        <v>96</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96</v>
      </c>
      <c r="AW123" s="231">
        <f>IF(AT123=1,IF(AS123&lt;15,VLOOKUP(AV123,data!$B$3:$E$32,2,0)*AS123,(VLOOKUP(AV123,data!$B$3:$E$32,2,0)*14)+(VLOOKUP(AV123,data!$B$3:$E$32,3,0))*(AS123-14)),0)</f>
        <v>0</v>
      </c>
      <c r="AX123" s="265" t="s">
        <v>96</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96</v>
      </c>
      <c r="BK123" s="231">
        <f>IF(BH123=1,IF(BG123&lt;15,VLOOKUP(BJ123,data!$B$3:$E$32,2,0)*BG123,(VLOOKUP(BJ123,data!$B$3:$E$32,2,0)*14)+(VLOOKUP(BJ123,data!$B$3:$E$32,3,0))*(BG123-14)),0)</f>
        <v>0</v>
      </c>
      <c r="BL123" s="265" t="s">
        <v>96</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96</v>
      </c>
      <c r="BY123" s="231">
        <f>IF(BV123=1,IF(BU123&lt;15,VLOOKUP(BX123,data!$B$3:$E$32,2,0)*BU123,(VLOOKUP(BX123,data!$B$3:$E$32,2,0)*14)+(VLOOKUP(BX123,data!$B$3:$E$32,3,0))*(BU123-14)),0)</f>
        <v>0</v>
      </c>
      <c r="BZ123" s="265" t="s">
        <v>96</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96</v>
      </c>
      <c r="CM123" s="231">
        <f>IF(CJ123=1,IF(CI123&lt;15,VLOOKUP(CL123,data!$B$3:$E$32,2,0)*CI123,(VLOOKUP(CL123,data!$B$3:$E$32,2,0)*14)+(VLOOKUP(CL123,data!$B$3:$E$32,3,0))*(CI123-14)),0)</f>
        <v>0</v>
      </c>
      <c r="CN123" s="265" t="s">
        <v>96</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96</v>
      </c>
      <c r="DA123" s="231">
        <f>IF(CX123=1,IF(CW123&lt;15,VLOOKUP(CZ123,data!$B$3:$E$32,2,0)*CW123,(VLOOKUP(CZ123,data!$B$3:$E$32,2,0)*14)+(VLOOKUP(CZ123,data!$B$3:$E$32,3,0))*(CW123-14)),0)</f>
        <v>0</v>
      </c>
      <c r="DB123" s="265" t="s">
        <v>96</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96</v>
      </c>
      <c r="DO123" s="231">
        <f>IF(DL123=1,IF(DK123&lt;15,VLOOKUP(DN123,data!$B$3:$E$32,2,0)*DK123,(VLOOKUP(DN123,data!$B$3:$E$32,2,0)*14)+(VLOOKUP(DN123,data!$B$3:$E$32,3,0))*(DK123-14)),0)</f>
        <v>0</v>
      </c>
      <c r="DP123" s="265" t="s">
        <v>96</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96</v>
      </c>
      <c r="EC123" s="231">
        <f>IF(DZ123=1,IF(DY123&lt;15,VLOOKUP(EB123,data!$B$3:$E$32,2,0)*DY123,(VLOOKUP(EB123,data!$B$3:$E$32,2,0)*14)+(VLOOKUP(EB123,data!$B$3:$E$32,3,0))*(DY123-14)),0)</f>
        <v>0</v>
      </c>
      <c r="ED123" s="265" t="s">
        <v>96</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96</v>
      </c>
      <c r="EQ123" s="231">
        <f>IF(EN123=1,IF(EM123&lt;15,VLOOKUP(EP123,data!$B$3:$E$32,2,0)*EM123,(VLOOKUP(EP123,data!$B$3:$E$32,2,0)*14)+(VLOOKUP(EP123,data!$B$3:$E$32,3,0))*(EM123-14)),0)</f>
        <v>0</v>
      </c>
      <c r="ER123" s="265" t="s">
        <v>96</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96</v>
      </c>
      <c r="FE123" s="231">
        <f>IF(FB123=1,IF(FA123&lt;15,VLOOKUP(FD123,data!$B$3:$E$32,2,0)*FA123,(VLOOKUP(FD123,data!$B$3:$E$32,2,0)*14)+(VLOOKUP(FD123,data!$B$3:$E$32,3,0))*(FA123-14)),0)</f>
        <v>0</v>
      </c>
      <c r="FF123" s="265" t="s">
        <v>96</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4.75" hidden="1" customHeight="1" x14ac:dyDescent="0.25">
      <c r="A124" s="233"/>
      <c r="B124" s="222" t="s">
        <v>215</v>
      </c>
      <c r="C124" s="338"/>
      <c r="D124" s="223"/>
      <c r="E124" s="229"/>
      <c r="F124" s="225">
        <f t="shared" si="75"/>
        <v>0</v>
      </c>
      <c r="G124" s="230">
        <f>IF(F124=1,data!$C$41*E124,0)</f>
        <v>0</v>
      </c>
      <c r="H124" s="265" t="s">
        <v>96</v>
      </c>
      <c r="I124" s="231">
        <f>IF($F124=1,IF($E124&lt;15,VLOOKUP(H124,data!$B$3:$E$32,2,0)*$E124,(VLOOKUP(H124,data!$B$3:$E$32,2,0)*14)+(VLOOKUP(H124,data!$B$3:$E$32,3,0))*($E124-14)),0)</f>
        <v>0</v>
      </c>
      <c r="J124" s="265" t="s">
        <v>96</v>
      </c>
      <c r="K124" s="231">
        <f>IF($F124=1,VLOOKUP(J124,data!$B$35:$D$39,2,0),0)</f>
        <v>0</v>
      </c>
      <c r="L124" s="232">
        <f>IF(AND(I124&lt;&gt;0,K124&lt;&gt;0)=FALSE,0,data!$C$43)</f>
        <v>0</v>
      </c>
      <c r="M124" s="269">
        <f t="shared" si="76"/>
        <v>0</v>
      </c>
      <c r="N124" s="225">
        <f t="shared" si="146"/>
        <v>0</v>
      </c>
      <c r="O124" s="225">
        <f t="shared" si="77"/>
        <v>0</v>
      </c>
      <c r="P124" s="225">
        <f t="shared" si="78"/>
        <v>0</v>
      </c>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96</v>
      </c>
      <c r="AI124" s="231">
        <f>IF(AF124=1,IF(AE124&lt;15,VLOOKUP(AH124,data!$B$3:$E$32,2,0)*AE124,(VLOOKUP(AH124,data!$B$3:$E$32,2,0)*14)+(VLOOKUP(AH124,data!$B$3:$E$32,3,0))*(AE124-14)),0)</f>
        <v>0</v>
      </c>
      <c r="AJ124" s="265" t="s">
        <v>96</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96</v>
      </c>
      <c r="AW124" s="231">
        <f>IF(AT124=1,IF(AS124&lt;15,VLOOKUP(AV124,data!$B$3:$E$32,2,0)*AS124,(VLOOKUP(AV124,data!$B$3:$E$32,2,0)*14)+(VLOOKUP(AV124,data!$B$3:$E$32,3,0))*(AS124-14)),0)</f>
        <v>0</v>
      </c>
      <c r="AX124" s="265" t="s">
        <v>96</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96</v>
      </c>
      <c r="BK124" s="231">
        <f>IF(BH124=1,IF(BG124&lt;15,VLOOKUP(BJ124,data!$B$3:$E$32,2,0)*BG124,(VLOOKUP(BJ124,data!$B$3:$E$32,2,0)*14)+(VLOOKUP(BJ124,data!$B$3:$E$32,3,0))*(BG124-14)),0)</f>
        <v>0</v>
      </c>
      <c r="BL124" s="265" t="s">
        <v>96</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96</v>
      </c>
      <c r="BY124" s="231">
        <f>IF(BV124=1,IF(BU124&lt;15,VLOOKUP(BX124,data!$B$3:$E$32,2,0)*BU124,(VLOOKUP(BX124,data!$B$3:$E$32,2,0)*14)+(VLOOKUP(BX124,data!$B$3:$E$32,3,0))*(BU124-14)),0)</f>
        <v>0</v>
      </c>
      <c r="BZ124" s="265" t="s">
        <v>96</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96</v>
      </c>
      <c r="CM124" s="231">
        <f>IF(CJ124=1,IF(CI124&lt;15,VLOOKUP(CL124,data!$B$3:$E$32,2,0)*CI124,(VLOOKUP(CL124,data!$B$3:$E$32,2,0)*14)+(VLOOKUP(CL124,data!$B$3:$E$32,3,0))*(CI124-14)),0)</f>
        <v>0</v>
      </c>
      <c r="CN124" s="265" t="s">
        <v>96</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96</v>
      </c>
      <c r="DA124" s="231">
        <f>IF(CX124=1,IF(CW124&lt;15,VLOOKUP(CZ124,data!$B$3:$E$32,2,0)*CW124,(VLOOKUP(CZ124,data!$B$3:$E$32,2,0)*14)+(VLOOKUP(CZ124,data!$B$3:$E$32,3,0))*(CW124-14)),0)</f>
        <v>0</v>
      </c>
      <c r="DB124" s="265" t="s">
        <v>96</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96</v>
      </c>
      <c r="DO124" s="231">
        <f>IF(DL124=1,IF(DK124&lt;15,VLOOKUP(DN124,data!$B$3:$E$32,2,0)*DK124,(VLOOKUP(DN124,data!$B$3:$E$32,2,0)*14)+(VLOOKUP(DN124,data!$B$3:$E$32,3,0))*(DK124-14)),0)</f>
        <v>0</v>
      </c>
      <c r="DP124" s="265" t="s">
        <v>96</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96</v>
      </c>
      <c r="EC124" s="231">
        <f>IF(DZ124=1,IF(DY124&lt;15,VLOOKUP(EB124,data!$B$3:$E$32,2,0)*DY124,(VLOOKUP(EB124,data!$B$3:$E$32,2,0)*14)+(VLOOKUP(EB124,data!$B$3:$E$32,3,0))*(DY124-14)),0)</f>
        <v>0</v>
      </c>
      <c r="ED124" s="265" t="s">
        <v>96</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96</v>
      </c>
      <c r="EQ124" s="231">
        <f>IF(EN124=1,IF(EM124&lt;15,VLOOKUP(EP124,data!$B$3:$E$32,2,0)*EM124,(VLOOKUP(EP124,data!$B$3:$E$32,2,0)*14)+(VLOOKUP(EP124,data!$B$3:$E$32,3,0))*(EM124-14)),0)</f>
        <v>0</v>
      </c>
      <c r="ER124" s="265" t="s">
        <v>96</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96</v>
      </c>
      <c r="FE124" s="231">
        <f>IF(FB124=1,IF(FA124&lt;15,VLOOKUP(FD124,data!$B$3:$E$32,2,0)*FA124,(VLOOKUP(FD124,data!$B$3:$E$32,2,0)*14)+(VLOOKUP(FD124,data!$B$3:$E$32,3,0))*(FA124-14)),0)</f>
        <v>0</v>
      </c>
      <c r="FF124" s="265" t="s">
        <v>96</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4.75" hidden="1" customHeight="1" x14ac:dyDescent="0.25">
      <c r="A125" s="233"/>
      <c r="B125" s="222" t="s">
        <v>216</v>
      </c>
      <c r="C125" s="338"/>
      <c r="D125" s="223"/>
      <c r="E125" s="229"/>
      <c r="F125" s="225">
        <f t="shared" si="75"/>
        <v>0</v>
      </c>
      <c r="G125" s="230">
        <f>IF(F125=1,data!$C$41*E125,0)</f>
        <v>0</v>
      </c>
      <c r="H125" s="265" t="s">
        <v>96</v>
      </c>
      <c r="I125" s="231">
        <f>IF($F125=1,IF($E125&lt;15,VLOOKUP(H125,data!$B$3:$E$32,2,0)*$E125,(VLOOKUP(H125,data!$B$3:$E$32,2,0)*14)+(VLOOKUP(H125,data!$B$3:$E$32,3,0))*($E125-14)),0)</f>
        <v>0</v>
      </c>
      <c r="J125" s="265" t="s">
        <v>96</v>
      </c>
      <c r="K125" s="231">
        <f>IF($F125=1,VLOOKUP(J125,data!$B$35:$D$39,2,0),0)</f>
        <v>0</v>
      </c>
      <c r="L125" s="232">
        <f>IF(AND(I125&lt;&gt;0,K125&lt;&gt;0)=FALSE,0,data!$C$43)</f>
        <v>0</v>
      </c>
      <c r="M125" s="269">
        <f t="shared" si="76"/>
        <v>0</v>
      </c>
      <c r="N125" s="225">
        <f t="shared" si="146"/>
        <v>0</v>
      </c>
      <c r="O125" s="225">
        <f t="shared" si="77"/>
        <v>0</v>
      </c>
      <c r="P125" s="225">
        <f t="shared" si="78"/>
        <v>0</v>
      </c>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96</v>
      </c>
      <c r="AI125" s="231">
        <f>IF(AF125=1,IF(AE125&lt;15,VLOOKUP(AH125,data!$B$3:$E$32,2,0)*AE125,(VLOOKUP(AH125,data!$B$3:$E$32,2,0)*14)+(VLOOKUP(AH125,data!$B$3:$E$32,3,0))*(AE125-14)),0)</f>
        <v>0</v>
      </c>
      <c r="AJ125" s="265" t="s">
        <v>96</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96</v>
      </c>
      <c r="AW125" s="231">
        <f>IF(AT125=1,IF(AS125&lt;15,VLOOKUP(AV125,data!$B$3:$E$32,2,0)*AS125,(VLOOKUP(AV125,data!$B$3:$E$32,2,0)*14)+(VLOOKUP(AV125,data!$B$3:$E$32,3,0))*(AS125-14)),0)</f>
        <v>0</v>
      </c>
      <c r="AX125" s="265" t="s">
        <v>96</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96</v>
      </c>
      <c r="BK125" s="231">
        <f>IF(BH125=1,IF(BG125&lt;15,VLOOKUP(BJ125,data!$B$3:$E$32,2,0)*BG125,(VLOOKUP(BJ125,data!$B$3:$E$32,2,0)*14)+(VLOOKUP(BJ125,data!$B$3:$E$32,3,0))*(BG125-14)),0)</f>
        <v>0</v>
      </c>
      <c r="BL125" s="265" t="s">
        <v>96</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96</v>
      </c>
      <c r="BY125" s="231">
        <f>IF(BV125=1,IF(BU125&lt;15,VLOOKUP(BX125,data!$B$3:$E$32,2,0)*BU125,(VLOOKUP(BX125,data!$B$3:$E$32,2,0)*14)+(VLOOKUP(BX125,data!$B$3:$E$32,3,0))*(BU125-14)),0)</f>
        <v>0</v>
      </c>
      <c r="BZ125" s="265" t="s">
        <v>96</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96</v>
      </c>
      <c r="CM125" s="231">
        <f>IF(CJ125=1,IF(CI125&lt;15,VLOOKUP(CL125,data!$B$3:$E$32,2,0)*CI125,(VLOOKUP(CL125,data!$B$3:$E$32,2,0)*14)+(VLOOKUP(CL125,data!$B$3:$E$32,3,0))*(CI125-14)),0)</f>
        <v>0</v>
      </c>
      <c r="CN125" s="265" t="s">
        <v>96</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96</v>
      </c>
      <c r="DA125" s="231">
        <f>IF(CX125=1,IF(CW125&lt;15,VLOOKUP(CZ125,data!$B$3:$E$32,2,0)*CW125,(VLOOKUP(CZ125,data!$B$3:$E$32,2,0)*14)+(VLOOKUP(CZ125,data!$B$3:$E$32,3,0))*(CW125-14)),0)</f>
        <v>0</v>
      </c>
      <c r="DB125" s="265" t="s">
        <v>96</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96</v>
      </c>
      <c r="DO125" s="231">
        <f>IF(DL125=1,IF(DK125&lt;15,VLOOKUP(DN125,data!$B$3:$E$32,2,0)*DK125,(VLOOKUP(DN125,data!$B$3:$E$32,2,0)*14)+(VLOOKUP(DN125,data!$B$3:$E$32,3,0))*(DK125-14)),0)</f>
        <v>0</v>
      </c>
      <c r="DP125" s="265" t="s">
        <v>96</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96</v>
      </c>
      <c r="EC125" s="231">
        <f>IF(DZ125=1,IF(DY125&lt;15,VLOOKUP(EB125,data!$B$3:$E$32,2,0)*DY125,(VLOOKUP(EB125,data!$B$3:$E$32,2,0)*14)+(VLOOKUP(EB125,data!$B$3:$E$32,3,0))*(DY125-14)),0)</f>
        <v>0</v>
      </c>
      <c r="ED125" s="265" t="s">
        <v>96</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96</v>
      </c>
      <c r="EQ125" s="231">
        <f>IF(EN125=1,IF(EM125&lt;15,VLOOKUP(EP125,data!$B$3:$E$32,2,0)*EM125,(VLOOKUP(EP125,data!$B$3:$E$32,2,0)*14)+(VLOOKUP(EP125,data!$B$3:$E$32,3,0))*(EM125-14)),0)</f>
        <v>0</v>
      </c>
      <c r="ER125" s="265" t="s">
        <v>96</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96</v>
      </c>
      <c r="FE125" s="231">
        <f>IF(FB125=1,IF(FA125&lt;15,VLOOKUP(FD125,data!$B$3:$E$32,2,0)*FA125,(VLOOKUP(FD125,data!$B$3:$E$32,2,0)*14)+(VLOOKUP(FD125,data!$B$3:$E$32,3,0))*(FA125-14)),0)</f>
        <v>0</v>
      </c>
      <c r="FF125" s="265" t="s">
        <v>96</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4.75" hidden="1" customHeight="1" x14ac:dyDescent="0.25">
      <c r="A126" s="233"/>
      <c r="B126" s="222" t="s">
        <v>217</v>
      </c>
      <c r="C126" s="338"/>
      <c r="D126" s="223"/>
      <c r="E126" s="229"/>
      <c r="F126" s="225">
        <f t="shared" si="75"/>
        <v>0</v>
      </c>
      <c r="G126" s="230">
        <f>IF(F126=1,data!$C$41*E126,0)</f>
        <v>0</v>
      </c>
      <c r="H126" s="265" t="s">
        <v>96</v>
      </c>
      <c r="I126" s="231">
        <f>IF($F126=1,IF($E126&lt;15,VLOOKUP(H126,data!$B$3:$E$32,2,0)*$E126,(VLOOKUP(H126,data!$B$3:$E$32,2,0)*14)+(VLOOKUP(H126,data!$B$3:$E$32,3,0))*($E126-14)),0)</f>
        <v>0</v>
      </c>
      <c r="J126" s="265" t="s">
        <v>96</v>
      </c>
      <c r="K126" s="231">
        <f>IF($F126=1,VLOOKUP(J126,data!$B$35:$D$39,2,0),0)</f>
        <v>0</v>
      </c>
      <c r="L126" s="232">
        <f>IF(AND(I126&lt;&gt;0,K126&lt;&gt;0)=FALSE,0,data!$C$43)</f>
        <v>0</v>
      </c>
      <c r="M126" s="269">
        <f t="shared" si="76"/>
        <v>0</v>
      </c>
      <c r="N126" s="225">
        <f t="shared" si="146"/>
        <v>0</v>
      </c>
      <c r="O126" s="225">
        <f t="shared" si="77"/>
        <v>0</v>
      </c>
      <c r="P126" s="225">
        <f t="shared" si="78"/>
        <v>0</v>
      </c>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96</v>
      </c>
      <c r="AI126" s="231">
        <f>IF(AF126=1,IF(AE126&lt;15,VLOOKUP(AH126,data!$B$3:$E$32,2,0)*AE126,(VLOOKUP(AH126,data!$B$3:$E$32,2,0)*14)+(VLOOKUP(AH126,data!$B$3:$E$32,3,0))*(AE126-14)),0)</f>
        <v>0</v>
      </c>
      <c r="AJ126" s="265" t="s">
        <v>96</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96</v>
      </c>
      <c r="AW126" s="231">
        <f>IF(AT126=1,IF(AS126&lt;15,VLOOKUP(AV126,data!$B$3:$E$32,2,0)*AS126,(VLOOKUP(AV126,data!$B$3:$E$32,2,0)*14)+(VLOOKUP(AV126,data!$B$3:$E$32,3,0))*(AS126-14)),0)</f>
        <v>0</v>
      </c>
      <c r="AX126" s="265" t="s">
        <v>96</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96</v>
      </c>
      <c r="BK126" s="231">
        <f>IF(BH126=1,IF(BG126&lt;15,VLOOKUP(BJ126,data!$B$3:$E$32,2,0)*BG126,(VLOOKUP(BJ126,data!$B$3:$E$32,2,0)*14)+(VLOOKUP(BJ126,data!$B$3:$E$32,3,0))*(BG126-14)),0)</f>
        <v>0</v>
      </c>
      <c r="BL126" s="265" t="s">
        <v>96</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96</v>
      </c>
      <c r="BY126" s="231">
        <f>IF(BV126=1,IF(BU126&lt;15,VLOOKUP(BX126,data!$B$3:$E$32,2,0)*BU126,(VLOOKUP(BX126,data!$B$3:$E$32,2,0)*14)+(VLOOKUP(BX126,data!$B$3:$E$32,3,0))*(BU126-14)),0)</f>
        <v>0</v>
      </c>
      <c r="BZ126" s="265" t="s">
        <v>96</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96</v>
      </c>
      <c r="CM126" s="231">
        <f>IF(CJ126=1,IF(CI126&lt;15,VLOOKUP(CL126,data!$B$3:$E$32,2,0)*CI126,(VLOOKUP(CL126,data!$B$3:$E$32,2,0)*14)+(VLOOKUP(CL126,data!$B$3:$E$32,3,0))*(CI126-14)),0)</f>
        <v>0</v>
      </c>
      <c r="CN126" s="265" t="s">
        <v>96</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96</v>
      </c>
      <c r="DA126" s="231">
        <f>IF(CX126=1,IF(CW126&lt;15,VLOOKUP(CZ126,data!$B$3:$E$32,2,0)*CW126,(VLOOKUP(CZ126,data!$B$3:$E$32,2,0)*14)+(VLOOKUP(CZ126,data!$B$3:$E$32,3,0))*(CW126-14)),0)</f>
        <v>0</v>
      </c>
      <c r="DB126" s="265" t="s">
        <v>96</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96</v>
      </c>
      <c r="DO126" s="231">
        <f>IF(DL126=1,IF(DK126&lt;15,VLOOKUP(DN126,data!$B$3:$E$32,2,0)*DK126,(VLOOKUP(DN126,data!$B$3:$E$32,2,0)*14)+(VLOOKUP(DN126,data!$B$3:$E$32,3,0))*(DK126-14)),0)</f>
        <v>0</v>
      </c>
      <c r="DP126" s="265" t="s">
        <v>96</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96</v>
      </c>
      <c r="EC126" s="231">
        <f>IF(DZ126=1,IF(DY126&lt;15,VLOOKUP(EB126,data!$B$3:$E$32,2,0)*DY126,(VLOOKUP(EB126,data!$B$3:$E$32,2,0)*14)+(VLOOKUP(EB126,data!$B$3:$E$32,3,0))*(DY126-14)),0)</f>
        <v>0</v>
      </c>
      <c r="ED126" s="265" t="s">
        <v>96</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96</v>
      </c>
      <c r="EQ126" s="231">
        <f>IF(EN126=1,IF(EM126&lt;15,VLOOKUP(EP126,data!$B$3:$E$32,2,0)*EM126,(VLOOKUP(EP126,data!$B$3:$E$32,2,0)*14)+(VLOOKUP(EP126,data!$B$3:$E$32,3,0))*(EM126-14)),0)</f>
        <v>0</v>
      </c>
      <c r="ER126" s="265" t="s">
        <v>96</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96</v>
      </c>
      <c r="FE126" s="231">
        <f>IF(FB126=1,IF(FA126&lt;15,VLOOKUP(FD126,data!$B$3:$E$32,2,0)*FA126,(VLOOKUP(FD126,data!$B$3:$E$32,2,0)*14)+(VLOOKUP(FD126,data!$B$3:$E$32,3,0))*(FA126-14)),0)</f>
        <v>0</v>
      </c>
      <c r="FF126" s="265" t="s">
        <v>96</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4.75" hidden="1" customHeight="1" x14ac:dyDescent="0.25">
      <c r="A127" s="233"/>
      <c r="B127" s="222" t="s">
        <v>218</v>
      </c>
      <c r="C127" s="338"/>
      <c r="D127" s="223"/>
      <c r="E127" s="229"/>
      <c r="F127" s="225">
        <f t="shared" si="75"/>
        <v>0</v>
      </c>
      <c r="G127" s="230">
        <f>IF(F127=1,data!$C$41*E127,0)</f>
        <v>0</v>
      </c>
      <c r="H127" s="265" t="s">
        <v>96</v>
      </c>
      <c r="I127" s="231">
        <f>IF($F127=1,IF($E127&lt;15,VLOOKUP(H127,data!$B$3:$E$32,2,0)*$E127,(VLOOKUP(H127,data!$B$3:$E$32,2,0)*14)+(VLOOKUP(H127,data!$B$3:$E$32,3,0))*($E127-14)),0)</f>
        <v>0</v>
      </c>
      <c r="J127" s="265" t="s">
        <v>96</v>
      </c>
      <c r="K127" s="231">
        <f>IF($F127=1,VLOOKUP(J127,data!$B$35:$D$39,2,0),0)</f>
        <v>0</v>
      </c>
      <c r="L127" s="232">
        <f>IF(AND(I127&lt;&gt;0,K127&lt;&gt;0)=FALSE,0,data!$C$43)</f>
        <v>0</v>
      </c>
      <c r="M127" s="269">
        <f t="shared" si="76"/>
        <v>0</v>
      </c>
      <c r="N127" s="225">
        <f t="shared" si="146"/>
        <v>0</v>
      </c>
      <c r="O127" s="225">
        <f t="shared" si="77"/>
        <v>0</v>
      </c>
      <c r="P127" s="225">
        <f t="shared" si="78"/>
        <v>0</v>
      </c>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96</v>
      </c>
      <c r="AI127" s="231">
        <f>IF(AF127=1,IF(AE127&lt;15,VLOOKUP(AH127,data!$B$3:$E$32,2,0)*AE127,(VLOOKUP(AH127,data!$B$3:$E$32,2,0)*14)+(VLOOKUP(AH127,data!$B$3:$E$32,3,0))*(AE127-14)),0)</f>
        <v>0</v>
      </c>
      <c r="AJ127" s="265" t="s">
        <v>96</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96</v>
      </c>
      <c r="AW127" s="231">
        <f>IF(AT127=1,IF(AS127&lt;15,VLOOKUP(AV127,data!$B$3:$E$32,2,0)*AS127,(VLOOKUP(AV127,data!$B$3:$E$32,2,0)*14)+(VLOOKUP(AV127,data!$B$3:$E$32,3,0))*(AS127-14)),0)</f>
        <v>0</v>
      </c>
      <c r="AX127" s="265" t="s">
        <v>96</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96</v>
      </c>
      <c r="BK127" s="231">
        <f>IF(BH127=1,IF(BG127&lt;15,VLOOKUP(BJ127,data!$B$3:$E$32,2,0)*BG127,(VLOOKUP(BJ127,data!$B$3:$E$32,2,0)*14)+(VLOOKUP(BJ127,data!$B$3:$E$32,3,0))*(BG127-14)),0)</f>
        <v>0</v>
      </c>
      <c r="BL127" s="265" t="s">
        <v>96</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96</v>
      </c>
      <c r="BY127" s="231">
        <f>IF(BV127=1,IF(BU127&lt;15,VLOOKUP(BX127,data!$B$3:$E$32,2,0)*BU127,(VLOOKUP(BX127,data!$B$3:$E$32,2,0)*14)+(VLOOKUP(BX127,data!$B$3:$E$32,3,0))*(BU127-14)),0)</f>
        <v>0</v>
      </c>
      <c r="BZ127" s="265" t="s">
        <v>96</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96</v>
      </c>
      <c r="CM127" s="231">
        <f>IF(CJ127=1,IF(CI127&lt;15,VLOOKUP(CL127,data!$B$3:$E$32,2,0)*CI127,(VLOOKUP(CL127,data!$B$3:$E$32,2,0)*14)+(VLOOKUP(CL127,data!$B$3:$E$32,3,0))*(CI127-14)),0)</f>
        <v>0</v>
      </c>
      <c r="CN127" s="265" t="s">
        <v>96</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96</v>
      </c>
      <c r="DA127" s="231">
        <f>IF(CX127=1,IF(CW127&lt;15,VLOOKUP(CZ127,data!$B$3:$E$32,2,0)*CW127,(VLOOKUP(CZ127,data!$B$3:$E$32,2,0)*14)+(VLOOKUP(CZ127,data!$B$3:$E$32,3,0))*(CW127-14)),0)</f>
        <v>0</v>
      </c>
      <c r="DB127" s="265" t="s">
        <v>96</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96</v>
      </c>
      <c r="DO127" s="231">
        <f>IF(DL127=1,IF(DK127&lt;15,VLOOKUP(DN127,data!$B$3:$E$32,2,0)*DK127,(VLOOKUP(DN127,data!$B$3:$E$32,2,0)*14)+(VLOOKUP(DN127,data!$B$3:$E$32,3,0))*(DK127-14)),0)</f>
        <v>0</v>
      </c>
      <c r="DP127" s="265" t="s">
        <v>96</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96</v>
      </c>
      <c r="EC127" s="231">
        <f>IF(DZ127=1,IF(DY127&lt;15,VLOOKUP(EB127,data!$B$3:$E$32,2,0)*DY127,(VLOOKUP(EB127,data!$B$3:$E$32,2,0)*14)+(VLOOKUP(EB127,data!$B$3:$E$32,3,0))*(DY127-14)),0)</f>
        <v>0</v>
      </c>
      <c r="ED127" s="265" t="s">
        <v>96</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96</v>
      </c>
      <c r="EQ127" s="231">
        <f>IF(EN127=1,IF(EM127&lt;15,VLOOKUP(EP127,data!$B$3:$E$32,2,0)*EM127,(VLOOKUP(EP127,data!$B$3:$E$32,2,0)*14)+(VLOOKUP(EP127,data!$B$3:$E$32,3,0))*(EM127-14)),0)</f>
        <v>0</v>
      </c>
      <c r="ER127" s="265" t="s">
        <v>96</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96</v>
      </c>
      <c r="FE127" s="231">
        <f>IF(FB127=1,IF(FA127&lt;15,VLOOKUP(FD127,data!$B$3:$E$32,2,0)*FA127,(VLOOKUP(FD127,data!$B$3:$E$32,2,0)*14)+(VLOOKUP(FD127,data!$B$3:$E$32,3,0))*(FA127-14)),0)</f>
        <v>0</v>
      </c>
      <c r="FF127" s="265" t="s">
        <v>96</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4.75" hidden="1" customHeight="1" x14ac:dyDescent="0.25">
      <c r="A128" s="233"/>
      <c r="B128" s="222" t="s">
        <v>219</v>
      </c>
      <c r="C128" s="338"/>
      <c r="D128" s="223"/>
      <c r="E128" s="229"/>
      <c r="F128" s="225">
        <f t="shared" si="75"/>
        <v>0</v>
      </c>
      <c r="G128" s="230">
        <f>IF(F128=1,data!$C$41*E128,0)</f>
        <v>0</v>
      </c>
      <c r="H128" s="265" t="s">
        <v>96</v>
      </c>
      <c r="I128" s="231">
        <f>IF($F128=1,IF($E128&lt;15,VLOOKUP(H128,data!$B$3:$E$32,2,0)*$E128,(VLOOKUP(H128,data!$B$3:$E$32,2,0)*14)+(VLOOKUP(H128,data!$B$3:$E$32,3,0))*($E128-14)),0)</f>
        <v>0</v>
      </c>
      <c r="J128" s="265" t="s">
        <v>96</v>
      </c>
      <c r="K128" s="231">
        <f>IF($F128=1,VLOOKUP(J128,data!$B$35:$D$39,2,0),0)</f>
        <v>0</v>
      </c>
      <c r="L128" s="232">
        <f>IF(AND(I128&lt;&gt;0,K128&lt;&gt;0)=FALSE,0,data!$C$43)</f>
        <v>0</v>
      </c>
      <c r="M128" s="269">
        <f t="shared" si="76"/>
        <v>0</v>
      </c>
      <c r="N128" s="225">
        <f t="shared" si="146"/>
        <v>0</v>
      </c>
      <c r="O128" s="225">
        <f t="shared" si="77"/>
        <v>0</v>
      </c>
      <c r="P128" s="225">
        <f t="shared" si="78"/>
        <v>0</v>
      </c>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96</v>
      </c>
      <c r="AI128" s="231">
        <f>IF(AF128=1,IF(AE128&lt;15,VLOOKUP(AH128,data!$B$3:$E$32,2,0)*AE128,(VLOOKUP(AH128,data!$B$3:$E$32,2,0)*14)+(VLOOKUP(AH128,data!$B$3:$E$32,3,0))*(AE128-14)),0)</f>
        <v>0</v>
      </c>
      <c r="AJ128" s="265" t="s">
        <v>96</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96</v>
      </c>
      <c r="AW128" s="231">
        <f>IF(AT128=1,IF(AS128&lt;15,VLOOKUP(AV128,data!$B$3:$E$32,2,0)*AS128,(VLOOKUP(AV128,data!$B$3:$E$32,2,0)*14)+(VLOOKUP(AV128,data!$B$3:$E$32,3,0))*(AS128-14)),0)</f>
        <v>0</v>
      </c>
      <c r="AX128" s="265" t="s">
        <v>96</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96</v>
      </c>
      <c r="BK128" s="231">
        <f>IF(BH128=1,IF(BG128&lt;15,VLOOKUP(BJ128,data!$B$3:$E$32,2,0)*BG128,(VLOOKUP(BJ128,data!$B$3:$E$32,2,0)*14)+(VLOOKUP(BJ128,data!$B$3:$E$32,3,0))*(BG128-14)),0)</f>
        <v>0</v>
      </c>
      <c r="BL128" s="265" t="s">
        <v>96</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96</v>
      </c>
      <c r="BY128" s="231">
        <f>IF(BV128=1,IF(BU128&lt;15,VLOOKUP(BX128,data!$B$3:$E$32,2,0)*BU128,(VLOOKUP(BX128,data!$B$3:$E$32,2,0)*14)+(VLOOKUP(BX128,data!$B$3:$E$32,3,0))*(BU128-14)),0)</f>
        <v>0</v>
      </c>
      <c r="BZ128" s="265" t="s">
        <v>96</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96</v>
      </c>
      <c r="CM128" s="231">
        <f>IF(CJ128=1,IF(CI128&lt;15,VLOOKUP(CL128,data!$B$3:$E$32,2,0)*CI128,(VLOOKUP(CL128,data!$B$3:$E$32,2,0)*14)+(VLOOKUP(CL128,data!$B$3:$E$32,3,0))*(CI128-14)),0)</f>
        <v>0</v>
      </c>
      <c r="CN128" s="265" t="s">
        <v>96</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96</v>
      </c>
      <c r="DA128" s="231">
        <f>IF(CX128=1,IF(CW128&lt;15,VLOOKUP(CZ128,data!$B$3:$E$32,2,0)*CW128,(VLOOKUP(CZ128,data!$B$3:$E$32,2,0)*14)+(VLOOKUP(CZ128,data!$B$3:$E$32,3,0))*(CW128-14)),0)</f>
        <v>0</v>
      </c>
      <c r="DB128" s="265" t="s">
        <v>96</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96</v>
      </c>
      <c r="DO128" s="231">
        <f>IF(DL128=1,IF(DK128&lt;15,VLOOKUP(DN128,data!$B$3:$E$32,2,0)*DK128,(VLOOKUP(DN128,data!$B$3:$E$32,2,0)*14)+(VLOOKUP(DN128,data!$B$3:$E$32,3,0))*(DK128-14)),0)</f>
        <v>0</v>
      </c>
      <c r="DP128" s="265" t="s">
        <v>96</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96</v>
      </c>
      <c r="EC128" s="231">
        <f>IF(DZ128=1,IF(DY128&lt;15,VLOOKUP(EB128,data!$B$3:$E$32,2,0)*DY128,(VLOOKUP(EB128,data!$B$3:$E$32,2,0)*14)+(VLOOKUP(EB128,data!$B$3:$E$32,3,0))*(DY128-14)),0)</f>
        <v>0</v>
      </c>
      <c r="ED128" s="265" t="s">
        <v>96</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96</v>
      </c>
      <c r="EQ128" s="231">
        <f>IF(EN128=1,IF(EM128&lt;15,VLOOKUP(EP128,data!$B$3:$E$32,2,0)*EM128,(VLOOKUP(EP128,data!$B$3:$E$32,2,0)*14)+(VLOOKUP(EP128,data!$B$3:$E$32,3,0))*(EM128-14)),0)</f>
        <v>0</v>
      </c>
      <c r="ER128" s="265" t="s">
        <v>96</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96</v>
      </c>
      <c r="FE128" s="231">
        <f>IF(FB128=1,IF(FA128&lt;15,VLOOKUP(FD128,data!$B$3:$E$32,2,0)*FA128,(VLOOKUP(FD128,data!$B$3:$E$32,2,0)*14)+(VLOOKUP(FD128,data!$B$3:$E$32,3,0))*(FA128-14)),0)</f>
        <v>0</v>
      </c>
      <c r="FF128" s="265" t="s">
        <v>96</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4.75" hidden="1" customHeight="1" x14ac:dyDescent="0.25">
      <c r="A129" s="233"/>
      <c r="B129" s="222" t="s">
        <v>220</v>
      </c>
      <c r="C129" s="338"/>
      <c r="D129" s="223"/>
      <c r="E129" s="229"/>
      <c r="F129" s="225">
        <f t="shared" si="75"/>
        <v>0</v>
      </c>
      <c r="G129" s="230">
        <f>IF(F129=1,data!$C$41*E129,0)</f>
        <v>0</v>
      </c>
      <c r="H129" s="265" t="s">
        <v>96</v>
      </c>
      <c r="I129" s="231">
        <f>IF($F129=1,IF($E129&lt;15,VLOOKUP(H129,data!$B$3:$E$32,2,0)*$E129,(VLOOKUP(H129,data!$B$3:$E$32,2,0)*14)+(VLOOKUP(H129,data!$B$3:$E$32,3,0))*($E129-14)),0)</f>
        <v>0</v>
      </c>
      <c r="J129" s="265" t="s">
        <v>96</v>
      </c>
      <c r="K129" s="231">
        <f>IF($F129=1,VLOOKUP(J129,data!$B$35:$D$39,2,0),0)</f>
        <v>0</v>
      </c>
      <c r="L129" s="232">
        <f>IF(AND(I129&lt;&gt;0,K129&lt;&gt;0)=FALSE,0,data!$C$43)</f>
        <v>0</v>
      </c>
      <c r="M129" s="269">
        <f t="shared" si="76"/>
        <v>0</v>
      </c>
      <c r="N129" s="225">
        <f t="shared" si="146"/>
        <v>0</v>
      </c>
      <c r="O129" s="225">
        <f t="shared" si="77"/>
        <v>0</v>
      </c>
      <c r="P129" s="225">
        <f t="shared" si="78"/>
        <v>0</v>
      </c>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96</v>
      </c>
      <c r="AI129" s="231">
        <f>IF(AF129=1,IF(AE129&lt;15,VLOOKUP(AH129,data!$B$3:$E$32,2,0)*AE129,(VLOOKUP(AH129,data!$B$3:$E$32,2,0)*14)+(VLOOKUP(AH129,data!$B$3:$E$32,3,0))*(AE129-14)),0)</f>
        <v>0</v>
      </c>
      <c r="AJ129" s="265" t="s">
        <v>96</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96</v>
      </c>
      <c r="AW129" s="231">
        <f>IF(AT129=1,IF(AS129&lt;15,VLOOKUP(AV129,data!$B$3:$E$32,2,0)*AS129,(VLOOKUP(AV129,data!$B$3:$E$32,2,0)*14)+(VLOOKUP(AV129,data!$B$3:$E$32,3,0))*(AS129-14)),0)</f>
        <v>0</v>
      </c>
      <c r="AX129" s="265" t="s">
        <v>96</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96</v>
      </c>
      <c r="BK129" s="231">
        <f>IF(BH129=1,IF(BG129&lt;15,VLOOKUP(BJ129,data!$B$3:$E$32,2,0)*BG129,(VLOOKUP(BJ129,data!$B$3:$E$32,2,0)*14)+(VLOOKUP(BJ129,data!$B$3:$E$32,3,0))*(BG129-14)),0)</f>
        <v>0</v>
      </c>
      <c r="BL129" s="265" t="s">
        <v>96</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96</v>
      </c>
      <c r="BY129" s="231">
        <f>IF(BV129=1,IF(BU129&lt;15,VLOOKUP(BX129,data!$B$3:$E$32,2,0)*BU129,(VLOOKUP(BX129,data!$B$3:$E$32,2,0)*14)+(VLOOKUP(BX129,data!$B$3:$E$32,3,0))*(BU129-14)),0)</f>
        <v>0</v>
      </c>
      <c r="BZ129" s="265" t="s">
        <v>96</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96</v>
      </c>
      <c r="CM129" s="231">
        <f>IF(CJ129=1,IF(CI129&lt;15,VLOOKUP(CL129,data!$B$3:$E$32,2,0)*CI129,(VLOOKUP(CL129,data!$B$3:$E$32,2,0)*14)+(VLOOKUP(CL129,data!$B$3:$E$32,3,0))*(CI129-14)),0)</f>
        <v>0</v>
      </c>
      <c r="CN129" s="265" t="s">
        <v>96</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96</v>
      </c>
      <c r="DA129" s="231">
        <f>IF(CX129=1,IF(CW129&lt;15,VLOOKUP(CZ129,data!$B$3:$E$32,2,0)*CW129,(VLOOKUP(CZ129,data!$B$3:$E$32,2,0)*14)+(VLOOKUP(CZ129,data!$B$3:$E$32,3,0))*(CW129-14)),0)</f>
        <v>0</v>
      </c>
      <c r="DB129" s="265" t="s">
        <v>96</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96</v>
      </c>
      <c r="DO129" s="231">
        <f>IF(DL129=1,IF(DK129&lt;15,VLOOKUP(DN129,data!$B$3:$E$32,2,0)*DK129,(VLOOKUP(DN129,data!$B$3:$E$32,2,0)*14)+(VLOOKUP(DN129,data!$B$3:$E$32,3,0))*(DK129-14)),0)</f>
        <v>0</v>
      </c>
      <c r="DP129" s="265" t="s">
        <v>96</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96</v>
      </c>
      <c r="EC129" s="231">
        <f>IF(DZ129=1,IF(DY129&lt;15,VLOOKUP(EB129,data!$B$3:$E$32,2,0)*DY129,(VLOOKUP(EB129,data!$B$3:$E$32,2,0)*14)+(VLOOKUP(EB129,data!$B$3:$E$32,3,0))*(DY129-14)),0)</f>
        <v>0</v>
      </c>
      <c r="ED129" s="265" t="s">
        <v>96</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96</v>
      </c>
      <c r="EQ129" s="231">
        <f>IF(EN129=1,IF(EM129&lt;15,VLOOKUP(EP129,data!$B$3:$E$32,2,0)*EM129,(VLOOKUP(EP129,data!$B$3:$E$32,2,0)*14)+(VLOOKUP(EP129,data!$B$3:$E$32,3,0))*(EM129-14)),0)</f>
        <v>0</v>
      </c>
      <c r="ER129" s="265" t="s">
        <v>96</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96</v>
      </c>
      <c r="FE129" s="231">
        <f>IF(FB129=1,IF(FA129&lt;15,VLOOKUP(FD129,data!$B$3:$E$32,2,0)*FA129,(VLOOKUP(FD129,data!$B$3:$E$32,2,0)*14)+(VLOOKUP(FD129,data!$B$3:$E$32,3,0))*(FA129-14)),0)</f>
        <v>0</v>
      </c>
      <c r="FF129" s="265" t="s">
        <v>96</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4.75" hidden="1" customHeight="1" x14ac:dyDescent="0.25">
      <c r="A130" s="233"/>
      <c r="B130" s="222" t="s">
        <v>221</v>
      </c>
      <c r="C130" s="338"/>
      <c r="D130" s="223"/>
      <c r="E130" s="229"/>
      <c r="F130" s="225">
        <f t="shared" si="75"/>
        <v>0</v>
      </c>
      <c r="G130" s="230">
        <f>IF(F130=1,data!$C$41*E130,0)</f>
        <v>0</v>
      </c>
      <c r="H130" s="265" t="s">
        <v>96</v>
      </c>
      <c r="I130" s="231">
        <f>IF($F130=1,IF($E130&lt;15,VLOOKUP(H130,data!$B$3:$E$32,2,0)*$E130,(VLOOKUP(H130,data!$B$3:$E$32,2,0)*14)+(VLOOKUP(H130,data!$B$3:$E$32,3,0))*($E130-14)),0)</f>
        <v>0</v>
      </c>
      <c r="J130" s="265" t="s">
        <v>96</v>
      </c>
      <c r="K130" s="231">
        <f>IF($F130=1,VLOOKUP(J130,data!$B$35:$D$39,2,0),0)</f>
        <v>0</v>
      </c>
      <c r="L130" s="232">
        <f>IF(AND(I130&lt;&gt;0,K130&lt;&gt;0)=FALSE,0,data!$C$43)</f>
        <v>0</v>
      </c>
      <c r="M130" s="269">
        <f t="shared" si="76"/>
        <v>0</v>
      </c>
      <c r="N130" s="225">
        <f t="shared" si="146"/>
        <v>0</v>
      </c>
      <c r="O130" s="225">
        <f t="shared" si="77"/>
        <v>0</v>
      </c>
      <c r="P130" s="225">
        <f t="shared" si="78"/>
        <v>0</v>
      </c>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96</v>
      </c>
      <c r="AI130" s="231">
        <f>IF(AF130=1,IF(AE130&lt;15,VLOOKUP(AH130,data!$B$3:$E$32,2,0)*AE130,(VLOOKUP(AH130,data!$B$3:$E$32,2,0)*14)+(VLOOKUP(AH130,data!$B$3:$E$32,3,0))*(AE130-14)),0)</f>
        <v>0</v>
      </c>
      <c r="AJ130" s="265" t="s">
        <v>96</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96</v>
      </c>
      <c r="AW130" s="231">
        <f>IF(AT130=1,IF(AS130&lt;15,VLOOKUP(AV130,data!$B$3:$E$32,2,0)*AS130,(VLOOKUP(AV130,data!$B$3:$E$32,2,0)*14)+(VLOOKUP(AV130,data!$B$3:$E$32,3,0))*(AS130-14)),0)</f>
        <v>0</v>
      </c>
      <c r="AX130" s="265" t="s">
        <v>96</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96</v>
      </c>
      <c r="BK130" s="231">
        <f>IF(BH130=1,IF(BG130&lt;15,VLOOKUP(BJ130,data!$B$3:$E$32,2,0)*BG130,(VLOOKUP(BJ130,data!$B$3:$E$32,2,0)*14)+(VLOOKUP(BJ130,data!$B$3:$E$32,3,0))*(BG130-14)),0)</f>
        <v>0</v>
      </c>
      <c r="BL130" s="265" t="s">
        <v>96</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96</v>
      </c>
      <c r="BY130" s="231">
        <f>IF(BV130=1,IF(BU130&lt;15,VLOOKUP(BX130,data!$B$3:$E$32,2,0)*BU130,(VLOOKUP(BX130,data!$B$3:$E$32,2,0)*14)+(VLOOKUP(BX130,data!$B$3:$E$32,3,0))*(BU130-14)),0)</f>
        <v>0</v>
      </c>
      <c r="BZ130" s="265" t="s">
        <v>96</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96</v>
      </c>
      <c r="CM130" s="231">
        <f>IF(CJ130=1,IF(CI130&lt;15,VLOOKUP(CL130,data!$B$3:$E$32,2,0)*CI130,(VLOOKUP(CL130,data!$B$3:$E$32,2,0)*14)+(VLOOKUP(CL130,data!$B$3:$E$32,3,0))*(CI130-14)),0)</f>
        <v>0</v>
      </c>
      <c r="CN130" s="265" t="s">
        <v>96</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96</v>
      </c>
      <c r="DA130" s="231">
        <f>IF(CX130=1,IF(CW130&lt;15,VLOOKUP(CZ130,data!$B$3:$E$32,2,0)*CW130,(VLOOKUP(CZ130,data!$B$3:$E$32,2,0)*14)+(VLOOKUP(CZ130,data!$B$3:$E$32,3,0))*(CW130-14)),0)</f>
        <v>0</v>
      </c>
      <c r="DB130" s="265" t="s">
        <v>96</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96</v>
      </c>
      <c r="DO130" s="231">
        <f>IF(DL130=1,IF(DK130&lt;15,VLOOKUP(DN130,data!$B$3:$E$32,2,0)*DK130,(VLOOKUP(DN130,data!$B$3:$E$32,2,0)*14)+(VLOOKUP(DN130,data!$B$3:$E$32,3,0))*(DK130-14)),0)</f>
        <v>0</v>
      </c>
      <c r="DP130" s="265" t="s">
        <v>96</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96</v>
      </c>
      <c r="EC130" s="231">
        <f>IF(DZ130=1,IF(DY130&lt;15,VLOOKUP(EB130,data!$B$3:$E$32,2,0)*DY130,(VLOOKUP(EB130,data!$B$3:$E$32,2,0)*14)+(VLOOKUP(EB130,data!$B$3:$E$32,3,0))*(DY130-14)),0)</f>
        <v>0</v>
      </c>
      <c r="ED130" s="265" t="s">
        <v>96</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96</v>
      </c>
      <c r="EQ130" s="231">
        <f>IF(EN130=1,IF(EM130&lt;15,VLOOKUP(EP130,data!$B$3:$E$32,2,0)*EM130,(VLOOKUP(EP130,data!$B$3:$E$32,2,0)*14)+(VLOOKUP(EP130,data!$B$3:$E$32,3,0))*(EM130-14)),0)</f>
        <v>0</v>
      </c>
      <c r="ER130" s="265" t="s">
        <v>96</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96</v>
      </c>
      <c r="FE130" s="231">
        <f>IF(FB130=1,IF(FA130&lt;15,VLOOKUP(FD130,data!$B$3:$E$32,2,0)*FA130,(VLOOKUP(FD130,data!$B$3:$E$32,2,0)*14)+(VLOOKUP(FD130,data!$B$3:$E$32,3,0))*(FA130-14)),0)</f>
        <v>0</v>
      </c>
      <c r="FF130" s="265" t="s">
        <v>96</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4.75" hidden="1" customHeight="1" x14ac:dyDescent="0.25">
      <c r="A131" s="233"/>
      <c r="B131" s="222" t="s">
        <v>222</v>
      </c>
      <c r="C131" s="338"/>
      <c r="D131" s="223"/>
      <c r="E131" s="229"/>
      <c r="F131" s="225">
        <f t="shared" si="75"/>
        <v>0</v>
      </c>
      <c r="G131" s="230">
        <f>IF(F131=1,data!$C$41*E131,0)</f>
        <v>0</v>
      </c>
      <c r="H131" s="265" t="s">
        <v>96</v>
      </c>
      <c r="I131" s="231">
        <f>IF($F131=1,IF($E131&lt;15,VLOOKUP(H131,data!$B$3:$E$32,2,0)*$E131,(VLOOKUP(H131,data!$B$3:$E$32,2,0)*14)+(VLOOKUP(H131,data!$B$3:$E$32,3,0))*($E131-14)),0)</f>
        <v>0</v>
      </c>
      <c r="J131" s="265" t="s">
        <v>96</v>
      </c>
      <c r="K131" s="231">
        <f>IF($F131=1,VLOOKUP(J131,data!$B$35:$D$39,2,0),0)</f>
        <v>0</v>
      </c>
      <c r="L131" s="232">
        <f>IF(AND(I131&lt;&gt;0,K131&lt;&gt;0)=FALSE,0,data!$C$43)</f>
        <v>0</v>
      </c>
      <c r="M131" s="269">
        <f t="shared" si="76"/>
        <v>0</v>
      </c>
      <c r="N131" s="225">
        <f t="shared" si="146"/>
        <v>0</v>
      </c>
      <c r="O131" s="225">
        <f t="shared" si="77"/>
        <v>0</v>
      </c>
      <c r="P131" s="225">
        <f t="shared" si="78"/>
        <v>0</v>
      </c>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96</v>
      </c>
      <c r="AI131" s="231">
        <f>IF(AF131=1,IF(AE131&lt;15,VLOOKUP(AH131,data!$B$3:$E$32,2,0)*AE131,(VLOOKUP(AH131,data!$B$3:$E$32,2,0)*14)+(VLOOKUP(AH131,data!$B$3:$E$32,3,0))*(AE131-14)),0)</f>
        <v>0</v>
      </c>
      <c r="AJ131" s="265" t="s">
        <v>96</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96</v>
      </c>
      <c r="AW131" s="231">
        <f>IF(AT131=1,IF(AS131&lt;15,VLOOKUP(AV131,data!$B$3:$E$32,2,0)*AS131,(VLOOKUP(AV131,data!$B$3:$E$32,2,0)*14)+(VLOOKUP(AV131,data!$B$3:$E$32,3,0))*(AS131-14)),0)</f>
        <v>0</v>
      </c>
      <c r="AX131" s="265" t="s">
        <v>96</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96</v>
      </c>
      <c r="BK131" s="231">
        <f>IF(BH131=1,IF(BG131&lt;15,VLOOKUP(BJ131,data!$B$3:$E$32,2,0)*BG131,(VLOOKUP(BJ131,data!$B$3:$E$32,2,0)*14)+(VLOOKUP(BJ131,data!$B$3:$E$32,3,0))*(BG131-14)),0)</f>
        <v>0</v>
      </c>
      <c r="BL131" s="265" t="s">
        <v>96</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96</v>
      </c>
      <c r="BY131" s="231">
        <f>IF(BV131=1,IF(BU131&lt;15,VLOOKUP(BX131,data!$B$3:$E$32,2,0)*BU131,(VLOOKUP(BX131,data!$B$3:$E$32,2,0)*14)+(VLOOKUP(BX131,data!$B$3:$E$32,3,0))*(BU131-14)),0)</f>
        <v>0</v>
      </c>
      <c r="BZ131" s="265" t="s">
        <v>96</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96</v>
      </c>
      <c r="CM131" s="231">
        <f>IF(CJ131=1,IF(CI131&lt;15,VLOOKUP(CL131,data!$B$3:$E$32,2,0)*CI131,(VLOOKUP(CL131,data!$B$3:$E$32,2,0)*14)+(VLOOKUP(CL131,data!$B$3:$E$32,3,0))*(CI131-14)),0)</f>
        <v>0</v>
      </c>
      <c r="CN131" s="265" t="s">
        <v>96</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96</v>
      </c>
      <c r="DA131" s="231">
        <f>IF(CX131=1,IF(CW131&lt;15,VLOOKUP(CZ131,data!$B$3:$E$32,2,0)*CW131,(VLOOKUP(CZ131,data!$B$3:$E$32,2,0)*14)+(VLOOKUP(CZ131,data!$B$3:$E$32,3,0))*(CW131-14)),0)</f>
        <v>0</v>
      </c>
      <c r="DB131" s="265" t="s">
        <v>96</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96</v>
      </c>
      <c r="DO131" s="231">
        <f>IF(DL131=1,IF(DK131&lt;15,VLOOKUP(DN131,data!$B$3:$E$32,2,0)*DK131,(VLOOKUP(DN131,data!$B$3:$E$32,2,0)*14)+(VLOOKUP(DN131,data!$B$3:$E$32,3,0))*(DK131-14)),0)</f>
        <v>0</v>
      </c>
      <c r="DP131" s="265" t="s">
        <v>96</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96</v>
      </c>
      <c r="EC131" s="231">
        <f>IF(DZ131=1,IF(DY131&lt;15,VLOOKUP(EB131,data!$B$3:$E$32,2,0)*DY131,(VLOOKUP(EB131,data!$B$3:$E$32,2,0)*14)+(VLOOKUP(EB131,data!$B$3:$E$32,3,0))*(DY131-14)),0)</f>
        <v>0</v>
      </c>
      <c r="ED131" s="265" t="s">
        <v>96</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96</v>
      </c>
      <c r="EQ131" s="231">
        <f>IF(EN131=1,IF(EM131&lt;15,VLOOKUP(EP131,data!$B$3:$E$32,2,0)*EM131,(VLOOKUP(EP131,data!$B$3:$E$32,2,0)*14)+(VLOOKUP(EP131,data!$B$3:$E$32,3,0))*(EM131-14)),0)</f>
        <v>0</v>
      </c>
      <c r="ER131" s="265" t="s">
        <v>96</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96</v>
      </c>
      <c r="FE131" s="231">
        <f>IF(FB131=1,IF(FA131&lt;15,VLOOKUP(FD131,data!$B$3:$E$32,2,0)*FA131,(VLOOKUP(FD131,data!$B$3:$E$32,2,0)*14)+(VLOOKUP(FD131,data!$B$3:$E$32,3,0))*(FA131-14)),0)</f>
        <v>0</v>
      </c>
      <c r="FF131" s="265" t="s">
        <v>96</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4.75" hidden="1" customHeight="1" x14ac:dyDescent="0.25">
      <c r="A132" s="233"/>
      <c r="B132" s="222" t="s">
        <v>223</v>
      </c>
      <c r="C132" s="338"/>
      <c r="D132" s="223"/>
      <c r="E132" s="229"/>
      <c r="F132" s="225">
        <f t="shared" si="75"/>
        <v>0</v>
      </c>
      <c r="G132" s="230">
        <f>IF(F132=1,data!$C$41*E132,0)</f>
        <v>0</v>
      </c>
      <c r="H132" s="265" t="s">
        <v>96</v>
      </c>
      <c r="I132" s="231">
        <f>IF($F132=1,IF($E132&lt;15,VLOOKUP(H132,data!$B$3:$E$32,2,0)*$E132,(VLOOKUP(H132,data!$B$3:$E$32,2,0)*14)+(VLOOKUP(H132,data!$B$3:$E$32,3,0))*($E132-14)),0)</f>
        <v>0</v>
      </c>
      <c r="J132" s="265" t="s">
        <v>96</v>
      </c>
      <c r="K132" s="231">
        <f>IF($F132=1,VLOOKUP(J132,data!$B$35:$D$39,2,0),0)</f>
        <v>0</v>
      </c>
      <c r="L132" s="232">
        <f>IF(AND(I132&lt;&gt;0,K132&lt;&gt;0)=FALSE,0,data!$C$43)</f>
        <v>0</v>
      </c>
      <c r="M132" s="269">
        <f t="shared" si="76"/>
        <v>0</v>
      </c>
      <c r="N132" s="225">
        <f t="shared" si="146"/>
        <v>0</v>
      </c>
      <c r="O132" s="225">
        <f t="shared" si="77"/>
        <v>0</v>
      </c>
      <c r="P132" s="225">
        <f t="shared" si="78"/>
        <v>0</v>
      </c>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96</v>
      </c>
      <c r="AI132" s="231">
        <f>IF(AF132=1,IF(AE132&lt;15,VLOOKUP(AH132,data!$B$3:$E$32,2,0)*AE132,(VLOOKUP(AH132,data!$B$3:$E$32,2,0)*14)+(VLOOKUP(AH132,data!$B$3:$E$32,3,0))*(AE132-14)),0)</f>
        <v>0</v>
      </c>
      <c r="AJ132" s="265" t="s">
        <v>96</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96</v>
      </c>
      <c r="AW132" s="231">
        <f>IF(AT132=1,IF(AS132&lt;15,VLOOKUP(AV132,data!$B$3:$E$32,2,0)*AS132,(VLOOKUP(AV132,data!$B$3:$E$32,2,0)*14)+(VLOOKUP(AV132,data!$B$3:$E$32,3,0))*(AS132-14)),0)</f>
        <v>0</v>
      </c>
      <c r="AX132" s="265" t="s">
        <v>96</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96</v>
      </c>
      <c r="BK132" s="231">
        <f>IF(BH132=1,IF(BG132&lt;15,VLOOKUP(BJ132,data!$B$3:$E$32,2,0)*BG132,(VLOOKUP(BJ132,data!$B$3:$E$32,2,0)*14)+(VLOOKUP(BJ132,data!$B$3:$E$32,3,0))*(BG132-14)),0)</f>
        <v>0</v>
      </c>
      <c r="BL132" s="265" t="s">
        <v>96</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96</v>
      </c>
      <c r="BY132" s="231">
        <f>IF(BV132=1,IF(BU132&lt;15,VLOOKUP(BX132,data!$B$3:$E$32,2,0)*BU132,(VLOOKUP(BX132,data!$B$3:$E$32,2,0)*14)+(VLOOKUP(BX132,data!$B$3:$E$32,3,0))*(BU132-14)),0)</f>
        <v>0</v>
      </c>
      <c r="BZ132" s="265" t="s">
        <v>96</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96</v>
      </c>
      <c r="CM132" s="231">
        <f>IF(CJ132=1,IF(CI132&lt;15,VLOOKUP(CL132,data!$B$3:$E$32,2,0)*CI132,(VLOOKUP(CL132,data!$B$3:$E$32,2,0)*14)+(VLOOKUP(CL132,data!$B$3:$E$32,3,0))*(CI132-14)),0)</f>
        <v>0</v>
      </c>
      <c r="CN132" s="265" t="s">
        <v>96</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96</v>
      </c>
      <c r="DA132" s="231">
        <f>IF(CX132=1,IF(CW132&lt;15,VLOOKUP(CZ132,data!$B$3:$E$32,2,0)*CW132,(VLOOKUP(CZ132,data!$B$3:$E$32,2,0)*14)+(VLOOKUP(CZ132,data!$B$3:$E$32,3,0))*(CW132-14)),0)</f>
        <v>0</v>
      </c>
      <c r="DB132" s="265" t="s">
        <v>96</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96</v>
      </c>
      <c r="DO132" s="231">
        <f>IF(DL132=1,IF(DK132&lt;15,VLOOKUP(DN132,data!$B$3:$E$32,2,0)*DK132,(VLOOKUP(DN132,data!$B$3:$E$32,2,0)*14)+(VLOOKUP(DN132,data!$B$3:$E$32,3,0))*(DK132-14)),0)</f>
        <v>0</v>
      </c>
      <c r="DP132" s="265" t="s">
        <v>96</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96</v>
      </c>
      <c r="EC132" s="231">
        <f>IF(DZ132=1,IF(DY132&lt;15,VLOOKUP(EB132,data!$B$3:$E$32,2,0)*DY132,(VLOOKUP(EB132,data!$B$3:$E$32,2,0)*14)+(VLOOKUP(EB132,data!$B$3:$E$32,3,0))*(DY132-14)),0)</f>
        <v>0</v>
      </c>
      <c r="ED132" s="265" t="s">
        <v>96</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96</v>
      </c>
      <c r="EQ132" s="231">
        <f>IF(EN132=1,IF(EM132&lt;15,VLOOKUP(EP132,data!$B$3:$E$32,2,0)*EM132,(VLOOKUP(EP132,data!$B$3:$E$32,2,0)*14)+(VLOOKUP(EP132,data!$B$3:$E$32,3,0))*(EM132-14)),0)</f>
        <v>0</v>
      </c>
      <c r="ER132" s="265" t="s">
        <v>96</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96</v>
      </c>
      <c r="FE132" s="231">
        <f>IF(FB132=1,IF(FA132&lt;15,VLOOKUP(FD132,data!$B$3:$E$32,2,0)*FA132,(VLOOKUP(FD132,data!$B$3:$E$32,2,0)*14)+(VLOOKUP(FD132,data!$B$3:$E$32,3,0))*(FA132-14)),0)</f>
        <v>0</v>
      </c>
      <c r="FF132" s="265" t="s">
        <v>96</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4.75" hidden="1" customHeight="1" x14ac:dyDescent="0.25">
      <c r="A133" s="233"/>
      <c r="B133" s="222" t="s">
        <v>224</v>
      </c>
      <c r="C133" s="338"/>
      <c r="D133" s="223"/>
      <c r="E133" s="229"/>
      <c r="F133" s="225">
        <f t="shared" si="75"/>
        <v>0</v>
      </c>
      <c r="G133" s="230">
        <f>IF(F133=1,data!$C$41*E133,0)</f>
        <v>0</v>
      </c>
      <c r="H133" s="265" t="s">
        <v>96</v>
      </c>
      <c r="I133" s="231">
        <f>IF($F133=1,IF($E133&lt;15,VLOOKUP(H133,data!$B$3:$E$32,2,0)*$E133,(VLOOKUP(H133,data!$B$3:$E$32,2,0)*14)+(VLOOKUP(H133,data!$B$3:$E$32,3,0))*($E133-14)),0)</f>
        <v>0</v>
      </c>
      <c r="J133" s="265" t="s">
        <v>96</v>
      </c>
      <c r="K133" s="231">
        <f>IF($F133=1,VLOOKUP(J133,data!$B$35:$D$39,2,0),0)</f>
        <v>0</v>
      </c>
      <c r="L133" s="232">
        <f>IF(AND(I133&lt;&gt;0,K133&lt;&gt;0)=FALSE,0,data!$C$43)</f>
        <v>0</v>
      </c>
      <c r="M133" s="269">
        <f t="shared" si="76"/>
        <v>0</v>
      </c>
      <c r="N133" s="225">
        <f t="shared" si="146"/>
        <v>0</v>
      </c>
      <c r="O133" s="225">
        <f t="shared" si="77"/>
        <v>0</v>
      </c>
      <c r="P133" s="225">
        <f t="shared" si="78"/>
        <v>0</v>
      </c>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96</v>
      </c>
      <c r="AI133" s="231">
        <f>IF(AF133=1,IF(AE133&lt;15,VLOOKUP(AH133,data!$B$3:$E$32,2,0)*AE133,(VLOOKUP(AH133,data!$B$3:$E$32,2,0)*14)+(VLOOKUP(AH133,data!$B$3:$E$32,3,0))*(AE133-14)),0)</f>
        <v>0</v>
      </c>
      <c r="AJ133" s="265" t="s">
        <v>96</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96</v>
      </c>
      <c r="AW133" s="231">
        <f>IF(AT133=1,IF(AS133&lt;15,VLOOKUP(AV133,data!$B$3:$E$32,2,0)*AS133,(VLOOKUP(AV133,data!$B$3:$E$32,2,0)*14)+(VLOOKUP(AV133,data!$B$3:$E$32,3,0))*(AS133-14)),0)</f>
        <v>0</v>
      </c>
      <c r="AX133" s="265" t="s">
        <v>96</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96</v>
      </c>
      <c r="BK133" s="231">
        <f>IF(BH133=1,IF(BG133&lt;15,VLOOKUP(BJ133,data!$B$3:$E$32,2,0)*BG133,(VLOOKUP(BJ133,data!$B$3:$E$32,2,0)*14)+(VLOOKUP(BJ133,data!$B$3:$E$32,3,0))*(BG133-14)),0)</f>
        <v>0</v>
      </c>
      <c r="BL133" s="265" t="s">
        <v>96</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96</v>
      </c>
      <c r="BY133" s="231">
        <f>IF(BV133=1,IF(BU133&lt;15,VLOOKUP(BX133,data!$B$3:$E$32,2,0)*BU133,(VLOOKUP(BX133,data!$B$3:$E$32,2,0)*14)+(VLOOKUP(BX133,data!$B$3:$E$32,3,0))*(BU133-14)),0)</f>
        <v>0</v>
      </c>
      <c r="BZ133" s="265" t="s">
        <v>96</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96</v>
      </c>
      <c r="CM133" s="231">
        <f>IF(CJ133=1,IF(CI133&lt;15,VLOOKUP(CL133,data!$B$3:$E$32,2,0)*CI133,(VLOOKUP(CL133,data!$B$3:$E$32,2,0)*14)+(VLOOKUP(CL133,data!$B$3:$E$32,3,0))*(CI133-14)),0)</f>
        <v>0</v>
      </c>
      <c r="CN133" s="265" t="s">
        <v>96</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96</v>
      </c>
      <c r="DA133" s="231">
        <f>IF(CX133=1,IF(CW133&lt;15,VLOOKUP(CZ133,data!$B$3:$E$32,2,0)*CW133,(VLOOKUP(CZ133,data!$B$3:$E$32,2,0)*14)+(VLOOKUP(CZ133,data!$B$3:$E$32,3,0))*(CW133-14)),0)</f>
        <v>0</v>
      </c>
      <c r="DB133" s="265" t="s">
        <v>96</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96</v>
      </c>
      <c r="DO133" s="231">
        <f>IF(DL133=1,IF(DK133&lt;15,VLOOKUP(DN133,data!$B$3:$E$32,2,0)*DK133,(VLOOKUP(DN133,data!$B$3:$E$32,2,0)*14)+(VLOOKUP(DN133,data!$B$3:$E$32,3,0))*(DK133-14)),0)</f>
        <v>0</v>
      </c>
      <c r="DP133" s="265" t="s">
        <v>96</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96</v>
      </c>
      <c r="EC133" s="231">
        <f>IF(DZ133=1,IF(DY133&lt;15,VLOOKUP(EB133,data!$B$3:$E$32,2,0)*DY133,(VLOOKUP(EB133,data!$B$3:$E$32,2,0)*14)+(VLOOKUP(EB133,data!$B$3:$E$32,3,0))*(DY133-14)),0)</f>
        <v>0</v>
      </c>
      <c r="ED133" s="265" t="s">
        <v>96</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96</v>
      </c>
      <c r="EQ133" s="231">
        <f>IF(EN133=1,IF(EM133&lt;15,VLOOKUP(EP133,data!$B$3:$E$32,2,0)*EM133,(VLOOKUP(EP133,data!$B$3:$E$32,2,0)*14)+(VLOOKUP(EP133,data!$B$3:$E$32,3,0))*(EM133-14)),0)</f>
        <v>0</v>
      </c>
      <c r="ER133" s="265" t="s">
        <v>96</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96</v>
      </c>
      <c r="FE133" s="231">
        <f>IF(FB133=1,IF(FA133&lt;15,VLOOKUP(FD133,data!$B$3:$E$32,2,0)*FA133,(VLOOKUP(FD133,data!$B$3:$E$32,2,0)*14)+(VLOOKUP(FD133,data!$B$3:$E$32,3,0))*(FA133-14)),0)</f>
        <v>0</v>
      </c>
      <c r="FF133" s="265" t="s">
        <v>96</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4.75" hidden="1" customHeight="1" x14ac:dyDescent="0.25">
      <c r="A134" s="233"/>
      <c r="B134" s="222" t="s">
        <v>225</v>
      </c>
      <c r="C134" s="338"/>
      <c r="D134" s="223"/>
      <c r="E134" s="229"/>
      <c r="F134" s="225">
        <f t="shared" si="75"/>
        <v>0</v>
      </c>
      <c r="G134" s="230">
        <f>IF(F134=1,data!$C$41*E134,0)</f>
        <v>0</v>
      </c>
      <c r="H134" s="265" t="s">
        <v>96</v>
      </c>
      <c r="I134" s="231">
        <f>IF($F134=1,IF($E134&lt;15,VLOOKUP(H134,data!$B$3:$E$32,2,0)*$E134,(VLOOKUP(H134,data!$B$3:$E$32,2,0)*14)+(VLOOKUP(H134,data!$B$3:$E$32,3,0))*($E134-14)),0)</f>
        <v>0</v>
      </c>
      <c r="J134" s="265" t="s">
        <v>96</v>
      </c>
      <c r="K134" s="231">
        <f>IF($F134=1,VLOOKUP(J134,data!$B$35:$D$39,2,0),0)</f>
        <v>0</v>
      </c>
      <c r="L134" s="232">
        <f>IF(AND(I134&lt;&gt;0,K134&lt;&gt;0)=FALSE,0,data!$C$43)</f>
        <v>0</v>
      </c>
      <c r="M134" s="269">
        <f t="shared" si="76"/>
        <v>0</v>
      </c>
      <c r="N134" s="225">
        <f t="shared" si="146"/>
        <v>0</v>
      </c>
      <c r="O134" s="225">
        <f t="shared" si="77"/>
        <v>0</v>
      </c>
      <c r="P134" s="225">
        <f t="shared" si="78"/>
        <v>0</v>
      </c>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96</v>
      </c>
      <c r="AI134" s="231">
        <f>IF(AF134=1,IF(AE134&lt;15,VLOOKUP(AH134,data!$B$3:$E$32,2,0)*AE134,(VLOOKUP(AH134,data!$B$3:$E$32,2,0)*14)+(VLOOKUP(AH134,data!$B$3:$E$32,3,0))*(AE134-14)),0)</f>
        <v>0</v>
      </c>
      <c r="AJ134" s="265" t="s">
        <v>96</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96</v>
      </c>
      <c r="AW134" s="231">
        <f>IF(AT134=1,IF(AS134&lt;15,VLOOKUP(AV134,data!$B$3:$E$32,2,0)*AS134,(VLOOKUP(AV134,data!$B$3:$E$32,2,0)*14)+(VLOOKUP(AV134,data!$B$3:$E$32,3,0))*(AS134-14)),0)</f>
        <v>0</v>
      </c>
      <c r="AX134" s="265" t="s">
        <v>96</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96</v>
      </c>
      <c r="BK134" s="231">
        <f>IF(BH134=1,IF(BG134&lt;15,VLOOKUP(BJ134,data!$B$3:$E$32,2,0)*BG134,(VLOOKUP(BJ134,data!$B$3:$E$32,2,0)*14)+(VLOOKUP(BJ134,data!$B$3:$E$32,3,0))*(BG134-14)),0)</f>
        <v>0</v>
      </c>
      <c r="BL134" s="265" t="s">
        <v>96</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96</v>
      </c>
      <c r="BY134" s="231">
        <f>IF(BV134=1,IF(BU134&lt;15,VLOOKUP(BX134,data!$B$3:$E$32,2,0)*BU134,(VLOOKUP(BX134,data!$B$3:$E$32,2,0)*14)+(VLOOKUP(BX134,data!$B$3:$E$32,3,0))*(BU134-14)),0)</f>
        <v>0</v>
      </c>
      <c r="BZ134" s="265" t="s">
        <v>96</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96</v>
      </c>
      <c r="CM134" s="231">
        <f>IF(CJ134=1,IF(CI134&lt;15,VLOOKUP(CL134,data!$B$3:$E$32,2,0)*CI134,(VLOOKUP(CL134,data!$B$3:$E$32,2,0)*14)+(VLOOKUP(CL134,data!$B$3:$E$32,3,0))*(CI134-14)),0)</f>
        <v>0</v>
      </c>
      <c r="CN134" s="265" t="s">
        <v>96</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96</v>
      </c>
      <c r="DA134" s="231">
        <f>IF(CX134=1,IF(CW134&lt;15,VLOOKUP(CZ134,data!$B$3:$E$32,2,0)*CW134,(VLOOKUP(CZ134,data!$B$3:$E$32,2,0)*14)+(VLOOKUP(CZ134,data!$B$3:$E$32,3,0))*(CW134-14)),0)</f>
        <v>0</v>
      </c>
      <c r="DB134" s="265" t="s">
        <v>96</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96</v>
      </c>
      <c r="DO134" s="231">
        <f>IF(DL134=1,IF(DK134&lt;15,VLOOKUP(DN134,data!$B$3:$E$32,2,0)*DK134,(VLOOKUP(DN134,data!$B$3:$E$32,2,0)*14)+(VLOOKUP(DN134,data!$B$3:$E$32,3,0))*(DK134-14)),0)</f>
        <v>0</v>
      </c>
      <c r="DP134" s="265" t="s">
        <v>96</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96</v>
      </c>
      <c r="EC134" s="231">
        <f>IF(DZ134=1,IF(DY134&lt;15,VLOOKUP(EB134,data!$B$3:$E$32,2,0)*DY134,(VLOOKUP(EB134,data!$B$3:$E$32,2,0)*14)+(VLOOKUP(EB134,data!$B$3:$E$32,3,0))*(DY134-14)),0)</f>
        <v>0</v>
      </c>
      <c r="ED134" s="265" t="s">
        <v>96</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96</v>
      </c>
      <c r="EQ134" s="231">
        <f>IF(EN134=1,IF(EM134&lt;15,VLOOKUP(EP134,data!$B$3:$E$32,2,0)*EM134,(VLOOKUP(EP134,data!$B$3:$E$32,2,0)*14)+(VLOOKUP(EP134,data!$B$3:$E$32,3,0))*(EM134-14)),0)</f>
        <v>0</v>
      </c>
      <c r="ER134" s="265" t="s">
        <v>96</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96</v>
      </c>
      <c r="FE134" s="231">
        <f>IF(FB134=1,IF(FA134&lt;15,VLOOKUP(FD134,data!$B$3:$E$32,2,0)*FA134,(VLOOKUP(FD134,data!$B$3:$E$32,2,0)*14)+(VLOOKUP(FD134,data!$B$3:$E$32,3,0))*(FA134-14)),0)</f>
        <v>0</v>
      </c>
      <c r="FF134" s="265" t="s">
        <v>96</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4.75" hidden="1" customHeight="1" x14ac:dyDescent="0.25">
      <c r="A135" s="233"/>
      <c r="B135" s="222" t="s">
        <v>226</v>
      </c>
      <c r="C135" s="338"/>
      <c r="D135" s="223"/>
      <c r="E135" s="229"/>
      <c r="F135" s="225">
        <f t="shared" si="75"/>
        <v>0</v>
      </c>
      <c r="G135" s="230">
        <f>IF(F135=1,data!$C$41*E135,0)</f>
        <v>0</v>
      </c>
      <c r="H135" s="265" t="s">
        <v>96</v>
      </c>
      <c r="I135" s="231">
        <f>IF($F135=1,IF($E135&lt;15,VLOOKUP(H135,data!$B$3:$E$32,2,0)*$E135,(VLOOKUP(H135,data!$B$3:$E$32,2,0)*14)+(VLOOKUP(H135,data!$B$3:$E$32,3,0))*($E135-14)),0)</f>
        <v>0</v>
      </c>
      <c r="J135" s="265" t="s">
        <v>96</v>
      </c>
      <c r="K135" s="231">
        <f>IF($F135=1,VLOOKUP(J135,data!$B$35:$D$39,2,0),0)</f>
        <v>0</v>
      </c>
      <c r="L135" s="232">
        <f>IF(AND(I135&lt;&gt;0,K135&lt;&gt;0)=FALSE,0,data!$C$43)</f>
        <v>0</v>
      </c>
      <c r="M135" s="269">
        <f t="shared" si="76"/>
        <v>0</v>
      </c>
      <c r="N135" s="225">
        <f t="shared" si="146"/>
        <v>0</v>
      </c>
      <c r="O135" s="225">
        <f t="shared" si="77"/>
        <v>0</v>
      </c>
      <c r="P135" s="225">
        <f t="shared" si="78"/>
        <v>0</v>
      </c>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96</v>
      </c>
      <c r="AI135" s="231">
        <f>IF(AF135=1,IF(AE135&lt;15,VLOOKUP(AH135,data!$B$3:$E$32,2,0)*AE135,(VLOOKUP(AH135,data!$B$3:$E$32,2,0)*14)+(VLOOKUP(AH135,data!$B$3:$E$32,3,0))*(AE135-14)),0)</f>
        <v>0</v>
      </c>
      <c r="AJ135" s="265" t="s">
        <v>96</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96</v>
      </c>
      <c r="AW135" s="231">
        <f>IF(AT135=1,IF(AS135&lt;15,VLOOKUP(AV135,data!$B$3:$E$32,2,0)*AS135,(VLOOKUP(AV135,data!$B$3:$E$32,2,0)*14)+(VLOOKUP(AV135,data!$B$3:$E$32,3,0))*(AS135-14)),0)</f>
        <v>0</v>
      </c>
      <c r="AX135" s="265" t="s">
        <v>96</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96</v>
      </c>
      <c r="BK135" s="231">
        <f>IF(BH135=1,IF(BG135&lt;15,VLOOKUP(BJ135,data!$B$3:$E$32,2,0)*BG135,(VLOOKUP(BJ135,data!$B$3:$E$32,2,0)*14)+(VLOOKUP(BJ135,data!$B$3:$E$32,3,0))*(BG135-14)),0)</f>
        <v>0</v>
      </c>
      <c r="BL135" s="265" t="s">
        <v>96</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96</v>
      </c>
      <c r="BY135" s="231">
        <f>IF(BV135=1,IF(BU135&lt;15,VLOOKUP(BX135,data!$B$3:$E$32,2,0)*BU135,(VLOOKUP(BX135,data!$B$3:$E$32,2,0)*14)+(VLOOKUP(BX135,data!$B$3:$E$32,3,0))*(BU135-14)),0)</f>
        <v>0</v>
      </c>
      <c r="BZ135" s="265" t="s">
        <v>96</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96</v>
      </c>
      <c r="CM135" s="231">
        <f>IF(CJ135=1,IF(CI135&lt;15,VLOOKUP(CL135,data!$B$3:$E$32,2,0)*CI135,(VLOOKUP(CL135,data!$B$3:$E$32,2,0)*14)+(VLOOKUP(CL135,data!$B$3:$E$32,3,0))*(CI135-14)),0)</f>
        <v>0</v>
      </c>
      <c r="CN135" s="265" t="s">
        <v>96</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96</v>
      </c>
      <c r="DA135" s="231">
        <f>IF(CX135=1,IF(CW135&lt;15,VLOOKUP(CZ135,data!$B$3:$E$32,2,0)*CW135,(VLOOKUP(CZ135,data!$B$3:$E$32,2,0)*14)+(VLOOKUP(CZ135,data!$B$3:$E$32,3,0))*(CW135-14)),0)</f>
        <v>0</v>
      </c>
      <c r="DB135" s="265" t="s">
        <v>96</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96</v>
      </c>
      <c r="DO135" s="231">
        <f>IF(DL135=1,IF(DK135&lt;15,VLOOKUP(DN135,data!$B$3:$E$32,2,0)*DK135,(VLOOKUP(DN135,data!$B$3:$E$32,2,0)*14)+(VLOOKUP(DN135,data!$B$3:$E$32,3,0))*(DK135-14)),0)</f>
        <v>0</v>
      </c>
      <c r="DP135" s="265" t="s">
        <v>96</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96</v>
      </c>
      <c r="EC135" s="231">
        <f>IF(DZ135=1,IF(DY135&lt;15,VLOOKUP(EB135,data!$B$3:$E$32,2,0)*DY135,(VLOOKUP(EB135,data!$B$3:$E$32,2,0)*14)+(VLOOKUP(EB135,data!$B$3:$E$32,3,0))*(DY135-14)),0)</f>
        <v>0</v>
      </c>
      <c r="ED135" s="265" t="s">
        <v>96</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96</v>
      </c>
      <c r="EQ135" s="231">
        <f>IF(EN135=1,IF(EM135&lt;15,VLOOKUP(EP135,data!$B$3:$E$32,2,0)*EM135,(VLOOKUP(EP135,data!$B$3:$E$32,2,0)*14)+(VLOOKUP(EP135,data!$B$3:$E$32,3,0))*(EM135-14)),0)</f>
        <v>0</v>
      </c>
      <c r="ER135" s="265" t="s">
        <v>96</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96</v>
      </c>
      <c r="FE135" s="231">
        <f>IF(FB135=1,IF(FA135&lt;15,VLOOKUP(FD135,data!$B$3:$E$32,2,0)*FA135,(VLOOKUP(FD135,data!$B$3:$E$32,2,0)*14)+(VLOOKUP(FD135,data!$B$3:$E$32,3,0))*(FA135-14)),0)</f>
        <v>0</v>
      </c>
      <c r="FF135" s="265" t="s">
        <v>96</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4.75" hidden="1" customHeight="1" x14ac:dyDescent="0.25">
      <c r="A136" s="233"/>
      <c r="B136" s="222" t="s">
        <v>227</v>
      </c>
      <c r="C136" s="338"/>
      <c r="D136" s="223"/>
      <c r="E136" s="229"/>
      <c r="F136" s="225">
        <f t="shared" ref="F136:F199" si="148">IF(D136&gt;0,IF(E136&gt;0,1,0),0)</f>
        <v>0</v>
      </c>
      <c r="G136" s="230">
        <f>IF(F136=1,data!$C$41*E136,0)</f>
        <v>0</v>
      </c>
      <c r="H136" s="265" t="s">
        <v>96</v>
      </c>
      <c r="I136" s="231">
        <f>IF($F136=1,IF($E136&lt;15,VLOOKUP(H136,data!$B$3:$E$32,2,0)*$E136,(VLOOKUP(H136,data!$B$3:$E$32,2,0)*14)+(VLOOKUP(H136,data!$B$3:$E$32,3,0))*($E136-14)),0)</f>
        <v>0</v>
      </c>
      <c r="J136" s="265" t="s">
        <v>96</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96</v>
      </c>
      <c r="AI136" s="231">
        <f>IF(AF136=1,IF(AE136&lt;15,VLOOKUP(AH136,data!$B$3:$E$32,2,0)*AE136,(VLOOKUP(AH136,data!$B$3:$E$32,2,0)*14)+(VLOOKUP(AH136,data!$B$3:$E$32,3,0))*(AE136-14)),0)</f>
        <v>0</v>
      </c>
      <c r="AJ136" s="265" t="s">
        <v>96</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96</v>
      </c>
      <c r="AW136" s="231">
        <f>IF(AT136=1,IF(AS136&lt;15,VLOOKUP(AV136,data!$B$3:$E$32,2,0)*AS136,(VLOOKUP(AV136,data!$B$3:$E$32,2,0)*14)+(VLOOKUP(AV136,data!$B$3:$E$32,3,0))*(AS136-14)),0)</f>
        <v>0</v>
      </c>
      <c r="AX136" s="265" t="s">
        <v>96</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96</v>
      </c>
      <c r="BK136" s="231">
        <f>IF(BH136=1,IF(BG136&lt;15,VLOOKUP(BJ136,data!$B$3:$E$32,2,0)*BG136,(VLOOKUP(BJ136,data!$B$3:$E$32,2,0)*14)+(VLOOKUP(BJ136,data!$B$3:$E$32,3,0))*(BG136-14)),0)</f>
        <v>0</v>
      </c>
      <c r="BL136" s="265" t="s">
        <v>96</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96</v>
      </c>
      <c r="BY136" s="231">
        <f>IF(BV136=1,IF(BU136&lt;15,VLOOKUP(BX136,data!$B$3:$E$32,2,0)*BU136,(VLOOKUP(BX136,data!$B$3:$E$32,2,0)*14)+(VLOOKUP(BX136,data!$B$3:$E$32,3,0))*(BU136-14)),0)</f>
        <v>0</v>
      </c>
      <c r="BZ136" s="265" t="s">
        <v>96</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96</v>
      </c>
      <c r="CM136" s="231">
        <f>IF(CJ136=1,IF(CI136&lt;15,VLOOKUP(CL136,data!$B$3:$E$32,2,0)*CI136,(VLOOKUP(CL136,data!$B$3:$E$32,2,0)*14)+(VLOOKUP(CL136,data!$B$3:$E$32,3,0))*(CI136-14)),0)</f>
        <v>0</v>
      </c>
      <c r="CN136" s="265" t="s">
        <v>96</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96</v>
      </c>
      <c r="DA136" s="231">
        <f>IF(CX136=1,IF(CW136&lt;15,VLOOKUP(CZ136,data!$B$3:$E$32,2,0)*CW136,(VLOOKUP(CZ136,data!$B$3:$E$32,2,0)*14)+(VLOOKUP(CZ136,data!$B$3:$E$32,3,0))*(CW136-14)),0)</f>
        <v>0</v>
      </c>
      <c r="DB136" s="265" t="s">
        <v>96</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96</v>
      </c>
      <c r="DO136" s="231">
        <f>IF(DL136=1,IF(DK136&lt;15,VLOOKUP(DN136,data!$B$3:$E$32,2,0)*DK136,(VLOOKUP(DN136,data!$B$3:$E$32,2,0)*14)+(VLOOKUP(DN136,data!$B$3:$E$32,3,0))*(DK136-14)),0)</f>
        <v>0</v>
      </c>
      <c r="DP136" s="265" t="s">
        <v>96</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96</v>
      </c>
      <c r="EC136" s="231">
        <f>IF(DZ136=1,IF(DY136&lt;15,VLOOKUP(EB136,data!$B$3:$E$32,2,0)*DY136,(VLOOKUP(EB136,data!$B$3:$E$32,2,0)*14)+(VLOOKUP(EB136,data!$B$3:$E$32,3,0))*(DY136-14)),0)</f>
        <v>0</v>
      </c>
      <c r="ED136" s="265" t="s">
        <v>96</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96</v>
      </c>
      <c r="EQ136" s="231">
        <f>IF(EN136=1,IF(EM136&lt;15,VLOOKUP(EP136,data!$B$3:$E$32,2,0)*EM136,(VLOOKUP(EP136,data!$B$3:$E$32,2,0)*14)+(VLOOKUP(EP136,data!$B$3:$E$32,3,0))*(EM136-14)),0)</f>
        <v>0</v>
      </c>
      <c r="ER136" s="265" t="s">
        <v>96</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96</v>
      </c>
      <c r="FE136" s="231">
        <f>IF(FB136=1,IF(FA136&lt;15,VLOOKUP(FD136,data!$B$3:$E$32,2,0)*FA136,(VLOOKUP(FD136,data!$B$3:$E$32,2,0)*14)+(VLOOKUP(FD136,data!$B$3:$E$32,3,0))*(FA136-14)),0)</f>
        <v>0</v>
      </c>
      <c r="FF136" s="265" t="s">
        <v>96</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4.75" hidden="1" customHeight="1" x14ac:dyDescent="0.25">
      <c r="A137" s="233"/>
      <c r="B137" s="222" t="s">
        <v>228</v>
      </c>
      <c r="C137" s="338"/>
      <c r="D137" s="223"/>
      <c r="E137" s="229"/>
      <c r="F137" s="225">
        <f t="shared" si="148"/>
        <v>0</v>
      </c>
      <c r="G137" s="230">
        <f>IF(F137=1,data!$C$41*E137,0)</f>
        <v>0</v>
      </c>
      <c r="H137" s="265" t="s">
        <v>96</v>
      </c>
      <c r="I137" s="231">
        <f>IF($F137=1,IF($E137&lt;15,VLOOKUP(H137,data!$B$3:$E$32,2,0)*$E137,(VLOOKUP(H137,data!$B$3:$E$32,2,0)*14)+(VLOOKUP(H137,data!$B$3:$E$32,3,0))*($E137-14)),0)</f>
        <v>0</v>
      </c>
      <c r="J137" s="265" t="s">
        <v>96</v>
      </c>
      <c r="K137" s="231">
        <f>IF($F137=1,VLOOKUP(J137,data!$B$35:$D$39,2,0),0)</f>
        <v>0</v>
      </c>
      <c r="L137" s="232">
        <f>IF(AND(I137&lt;&gt;0,K137&lt;&gt;0)=FALSE,0,data!$C$43)</f>
        <v>0</v>
      </c>
      <c r="M137" s="269">
        <f t="shared" si="76"/>
        <v>0</v>
      </c>
      <c r="N137" s="225">
        <f t="shared" si="146"/>
        <v>0</v>
      </c>
      <c r="O137" s="225">
        <f t="shared" si="149"/>
        <v>0</v>
      </c>
      <c r="P137" s="225">
        <f t="shared" si="150"/>
        <v>0</v>
      </c>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96</v>
      </c>
      <c r="AI137" s="231">
        <f>IF(AF137=1,IF(AE137&lt;15,VLOOKUP(AH137,data!$B$3:$E$32,2,0)*AE137,(VLOOKUP(AH137,data!$B$3:$E$32,2,0)*14)+(VLOOKUP(AH137,data!$B$3:$E$32,3,0))*(AE137-14)),0)</f>
        <v>0</v>
      </c>
      <c r="AJ137" s="265" t="s">
        <v>96</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96</v>
      </c>
      <c r="AW137" s="231">
        <f>IF(AT137=1,IF(AS137&lt;15,VLOOKUP(AV137,data!$B$3:$E$32,2,0)*AS137,(VLOOKUP(AV137,data!$B$3:$E$32,2,0)*14)+(VLOOKUP(AV137,data!$B$3:$E$32,3,0))*(AS137-14)),0)</f>
        <v>0</v>
      </c>
      <c r="AX137" s="265" t="s">
        <v>96</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96</v>
      </c>
      <c r="BK137" s="231">
        <f>IF(BH137=1,IF(BG137&lt;15,VLOOKUP(BJ137,data!$B$3:$E$32,2,0)*BG137,(VLOOKUP(BJ137,data!$B$3:$E$32,2,0)*14)+(VLOOKUP(BJ137,data!$B$3:$E$32,3,0))*(BG137-14)),0)</f>
        <v>0</v>
      </c>
      <c r="BL137" s="265" t="s">
        <v>96</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96</v>
      </c>
      <c r="BY137" s="231">
        <f>IF(BV137=1,IF(BU137&lt;15,VLOOKUP(BX137,data!$B$3:$E$32,2,0)*BU137,(VLOOKUP(BX137,data!$B$3:$E$32,2,0)*14)+(VLOOKUP(BX137,data!$B$3:$E$32,3,0))*(BU137-14)),0)</f>
        <v>0</v>
      </c>
      <c r="BZ137" s="265" t="s">
        <v>96</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96</v>
      </c>
      <c r="CM137" s="231">
        <f>IF(CJ137=1,IF(CI137&lt;15,VLOOKUP(CL137,data!$B$3:$E$32,2,0)*CI137,(VLOOKUP(CL137,data!$B$3:$E$32,2,0)*14)+(VLOOKUP(CL137,data!$B$3:$E$32,3,0))*(CI137-14)),0)</f>
        <v>0</v>
      </c>
      <c r="CN137" s="265" t="s">
        <v>96</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96</v>
      </c>
      <c r="DA137" s="231">
        <f>IF(CX137=1,IF(CW137&lt;15,VLOOKUP(CZ137,data!$B$3:$E$32,2,0)*CW137,(VLOOKUP(CZ137,data!$B$3:$E$32,2,0)*14)+(VLOOKUP(CZ137,data!$B$3:$E$32,3,0))*(CW137-14)),0)</f>
        <v>0</v>
      </c>
      <c r="DB137" s="265" t="s">
        <v>96</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96</v>
      </c>
      <c r="DO137" s="231">
        <f>IF(DL137=1,IF(DK137&lt;15,VLOOKUP(DN137,data!$B$3:$E$32,2,0)*DK137,(VLOOKUP(DN137,data!$B$3:$E$32,2,0)*14)+(VLOOKUP(DN137,data!$B$3:$E$32,3,0))*(DK137-14)),0)</f>
        <v>0</v>
      </c>
      <c r="DP137" s="265" t="s">
        <v>96</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96</v>
      </c>
      <c r="EC137" s="231">
        <f>IF(DZ137=1,IF(DY137&lt;15,VLOOKUP(EB137,data!$B$3:$E$32,2,0)*DY137,(VLOOKUP(EB137,data!$B$3:$E$32,2,0)*14)+(VLOOKUP(EB137,data!$B$3:$E$32,3,0))*(DY137-14)),0)</f>
        <v>0</v>
      </c>
      <c r="ED137" s="265" t="s">
        <v>96</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96</v>
      </c>
      <c r="EQ137" s="231">
        <f>IF(EN137=1,IF(EM137&lt;15,VLOOKUP(EP137,data!$B$3:$E$32,2,0)*EM137,(VLOOKUP(EP137,data!$B$3:$E$32,2,0)*14)+(VLOOKUP(EP137,data!$B$3:$E$32,3,0))*(EM137-14)),0)</f>
        <v>0</v>
      </c>
      <c r="ER137" s="265" t="s">
        <v>96</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96</v>
      </c>
      <c r="FE137" s="231">
        <f>IF(FB137=1,IF(FA137&lt;15,VLOOKUP(FD137,data!$B$3:$E$32,2,0)*FA137,(VLOOKUP(FD137,data!$B$3:$E$32,2,0)*14)+(VLOOKUP(FD137,data!$B$3:$E$32,3,0))*(FA137-14)),0)</f>
        <v>0</v>
      </c>
      <c r="FF137" s="265" t="s">
        <v>96</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4.75" hidden="1" customHeight="1" x14ac:dyDescent="0.25">
      <c r="A138" s="233"/>
      <c r="B138" s="222" t="s">
        <v>229</v>
      </c>
      <c r="C138" s="338"/>
      <c r="D138" s="223"/>
      <c r="E138" s="229"/>
      <c r="F138" s="225">
        <f t="shared" si="148"/>
        <v>0</v>
      </c>
      <c r="G138" s="230">
        <f>IF(F138=1,data!$C$41*E138,0)</f>
        <v>0</v>
      </c>
      <c r="H138" s="265" t="s">
        <v>96</v>
      </c>
      <c r="I138" s="231">
        <f>IF($F138=1,IF($E138&lt;15,VLOOKUP(H138,data!$B$3:$E$32,2,0)*$E138,(VLOOKUP(H138,data!$B$3:$E$32,2,0)*14)+(VLOOKUP(H138,data!$B$3:$E$32,3,0))*($E138-14)),0)</f>
        <v>0</v>
      </c>
      <c r="J138" s="265" t="s">
        <v>96</v>
      </c>
      <c r="K138" s="231">
        <f>IF($F138=1,VLOOKUP(J138,data!$B$35:$D$39,2,0),0)</f>
        <v>0</v>
      </c>
      <c r="L138" s="232">
        <f>IF(AND(I138&lt;&gt;0,K138&lt;&gt;0)=FALSE,0,data!$C$43)</f>
        <v>0</v>
      </c>
      <c r="M138" s="269">
        <f t="shared" si="76"/>
        <v>0</v>
      </c>
      <c r="N138" s="225">
        <f t="shared" si="146"/>
        <v>0</v>
      </c>
      <c r="O138" s="225">
        <f t="shared" si="149"/>
        <v>0</v>
      </c>
      <c r="P138" s="225">
        <f t="shared" si="150"/>
        <v>0</v>
      </c>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96</v>
      </c>
      <c r="AI138" s="231">
        <f>IF(AF138=1,IF(AE138&lt;15,VLOOKUP(AH138,data!$B$3:$E$32,2,0)*AE138,(VLOOKUP(AH138,data!$B$3:$E$32,2,0)*14)+(VLOOKUP(AH138,data!$B$3:$E$32,3,0))*(AE138-14)),0)</f>
        <v>0</v>
      </c>
      <c r="AJ138" s="265" t="s">
        <v>96</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96</v>
      </c>
      <c r="AW138" s="231">
        <f>IF(AT138=1,IF(AS138&lt;15,VLOOKUP(AV138,data!$B$3:$E$32,2,0)*AS138,(VLOOKUP(AV138,data!$B$3:$E$32,2,0)*14)+(VLOOKUP(AV138,data!$B$3:$E$32,3,0))*(AS138-14)),0)</f>
        <v>0</v>
      </c>
      <c r="AX138" s="265" t="s">
        <v>96</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96</v>
      </c>
      <c r="BK138" s="231">
        <f>IF(BH138=1,IF(BG138&lt;15,VLOOKUP(BJ138,data!$B$3:$E$32,2,0)*BG138,(VLOOKUP(BJ138,data!$B$3:$E$32,2,0)*14)+(VLOOKUP(BJ138,data!$B$3:$E$32,3,0))*(BG138-14)),0)</f>
        <v>0</v>
      </c>
      <c r="BL138" s="265" t="s">
        <v>96</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96</v>
      </c>
      <c r="BY138" s="231">
        <f>IF(BV138=1,IF(BU138&lt;15,VLOOKUP(BX138,data!$B$3:$E$32,2,0)*BU138,(VLOOKUP(BX138,data!$B$3:$E$32,2,0)*14)+(VLOOKUP(BX138,data!$B$3:$E$32,3,0))*(BU138-14)),0)</f>
        <v>0</v>
      </c>
      <c r="BZ138" s="265" t="s">
        <v>96</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96</v>
      </c>
      <c r="CM138" s="231">
        <f>IF(CJ138=1,IF(CI138&lt;15,VLOOKUP(CL138,data!$B$3:$E$32,2,0)*CI138,(VLOOKUP(CL138,data!$B$3:$E$32,2,0)*14)+(VLOOKUP(CL138,data!$B$3:$E$32,3,0))*(CI138-14)),0)</f>
        <v>0</v>
      </c>
      <c r="CN138" s="265" t="s">
        <v>96</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96</v>
      </c>
      <c r="DA138" s="231">
        <f>IF(CX138=1,IF(CW138&lt;15,VLOOKUP(CZ138,data!$B$3:$E$32,2,0)*CW138,(VLOOKUP(CZ138,data!$B$3:$E$32,2,0)*14)+(VLOOKUP(CZ138,data!$B$3:$E$32,3,0))*(CW138-14)),0)</f>
        <v>0</v>
      </c>
      <c r="DB138" s="265" t="s">
        <v>96</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96</v>
      </c>
      <c r="DO138" s="231">
        <f>IF(DL138=1,IF(DK138&lt;15,VLOOKUP(DN138,data!$B$3:$E$32,2,0)*DK138,(VLOOKUP(DN138,data!$B$3:$E$32,2,0)*14)+(VLOOKUP(DN138,data!$B$3:$E$32,3,0))*(DK138-14)),0)</f>
        <v>0</v>
      </c>
      <c r="DP138" s="265" t="s">
        <v>96</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96</v>
      </c>
      <c r="EC138" s="231">
        <f>IF(DZ138=1,IF(DY138&lt;15,VLOOKUP(EB138,data!$B$3:$E$32,2,0)*DY138,(VLOOKUP(EB138,data!$B$3:$E$32,2,0)*14)+(VLOOKUP(EB138,data!$B$3:$E$32,3,0))*(DY138-14)),0)</f>
        <v>0</v>
      </c>
      <c r="ED138" s="265" t="s">
        <v>96</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96</v>
      </c>
      <c r="EQ138" s="231">
        <f>IF(EN138=1,IF(EM138&lt;15,VLOOKUP(EP138,data!$B$3:$E$32,2,0)*EM138,(VLOOKUP(EP138,data!$B$3:$E$32,2,0)*14)+(VLOOKUP(EP138,data!$B$3:$E$32,3,0))*(EM138-14)),0)</f>
        <v>0</v>
      </c>
      <c r="ER138" s="265" t="s">
        <v>96</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96</v>
      </c>
      <c r="FE138" s="231">
        <f>IF(FB138=1,IF(FA138&lt;15,VLOOKUP(FD138,data!$B$3:$E$32,2,0)*FA138,(VLOOKUP(FD138,data!$B$3:$E$32,2,0)*14)+(VLOOKUP(FD138,data!$B$3:$E$32,3,0))*(FA138-14)),0)</f>
        <v>0</v>
      </c>
      <c r="FF138" s="265" t="s">
        <v>96</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4.75" hidden="1" customHeight="1" x14ac:dyDescent="0.25">
      <c r="A139" s="233"/>
      <c r="B139" s="222" t="s">
        <v>230</v>
      </c>
      <c r="C139" s="338"/>
      <c r="D139" s="223"/>
      <c r="E139" s="229"/>
      <c r="F139" s="225">
        <f t="shared" si="148"/>
        <v>0</v>
      </c>
      <c r="G139" s="230">
        <f>IF(F139=1,data!$C$41*E139,0)</f>
        <v>0</v>
      </c>
      <c r="H139" s="265" t="s">
        <v>96</v>
      </c>
      <c r="I139" s="231">
        <f>IF($F139=1,IF($E139&lt;15,VLOOKUP(H139,data!$B$3:$E$32,2,0)*$E139,(VLOOKUP(H139,data!$B$3:$E$32,2,0)*14)+(VLOOKUP(H139,data!$B$3:$E$32,3,0))*($E139-14)),0)</f>
        <v>0</v>
      </c>
      <c r="J139" s="265" t="s">
        <v>96</v>
      </c>
      <c r="K139" s="231">
        <f>IF($F139=1,VLOOKUP(J139,data!$B$35:$D$39,2,0),0)</f>
        <v>0</v>
      </c>
      <c r="L139" s="232">
        <f>IF(AND(I139&lt;&gt;0,K139&lt;&gt;0)=FALSE,0,data!$C$43)</f>
        <v>0</v>
      </c>
      <c r="M139" s="269">
        <f t="shared" si="76"/>
        <v>0</v>
      </c>
      <c r="N139" s="225">
        <f t="shared" si="146"/>
        <v>0</v>
      </c>
      <c r="O139" s="225">
        <f t="shared" si="149"/>
        <v>0</v>
      </c>
      <c r="P139" s="225">
        <f t="shared" si="150"/>
        <v>0</v>
      </c>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96</v>
      </c>
      <c r="AI139" s="231">
        <f>IF(AF139=1,IF(AE139&lt;15,VLOOKUP(AH139,data!$B$3:$E$32,2,0)*AE139,(VLOOKUP(AH139,data!$B$3:$E$32,2,0)*14)+(VLOOKUP(AH139,data!$B$3:$E$32,3,0))*(AE139-14)),0)</f>
        <v>0</v>
      </c>
      <c r="AJ139" s="265" t="s">
        <v>96</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96</v>
      </c>
      <c r="AW139" s="231">
        <f>IF(AT139=1,IF(AS139&lt;15,VLOOKUP(AV139,data!$B$3:$E$32,2,0)*AS139,(VLOOKUP(AV139,data!$B$3:$E$32,2,0)*14)+(VLOOKUP(AV139,data!$B$3:$E$32,3,0))*(AS139-14)),0)</f>
        <v>0</v>
      </c>
      <c r="AX139" s="265" t="s">
        <v>96</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96</v>
      </c>
      <c r="BK139" s="231">
        <f>IF(BH139=1,IF(BG139&lt;15,VLOOKUP(BJ139,data!$B$3:$E$32,2,0)*BG139,(VLOOKUP(BJ139,data!$B$3:$E$32,2,0)*14)+(VLOOKUP(BJ139,data!$B$3:$E$32,3,0))*(BG139-14)),0)</f>
        <v>0</v>
      </c>
      <c r="BL139" s="265" t="s">
        <v>96</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96</v>
      </c>
      <c r="BY139" s="231">
        <f>IF(BV139=1,IF(BU139&lt;15,VLOOKUP(BX139,data!$B$3:$E$32,2,0)*BU139,(VLOOKUP(BX139,data!$B$3:$E$32,2,0)*14)+(VLOOKUP(BX139,data!$B$3:$E$32,3,0))*(BU139-14)),0)</f>
        <v>0</v>
      </c>
      <c r="BZ139" s="265" t="s">
        <v>96</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96</v>
      </c>
      <c r="CM139" s="231">
        <f>IF(CJ139=1,IF(CI139&lt;15,VLOOKUP(CL139,data!$B$3:$E$32,2,0)*CI139,(VLOOKUP(CL139,data!$B$3:$E$32,2,0)*14)+(VLOOKUP(CL139,data!$B$3:$E$32,3,0))*(CI139-14)),0)</f>
        <v>0</v>
      </c>
      <c r="CN139" s="265" t="s">
        <v>96</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96</v>
      </c>
      <c r="DA139" s="231">
        <f>IF(CX139=1,IF(CW139&lt;15,VLOOKUP(CZ139,data!$B$3:$E$32,2,0)*CW139,(VLOOKUP(CZ139,data!$B$3:$E$32,2,0)*14)+(VLOOKUP(CZ139,data!$B$3:$E$32,3,0))*(CW139-14)),0)</f>
        <v>0</v>
      </c>
      <c r="DB139" s="265" t="s">
        <v>96</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96</v>
      </c>
      <c r="DO139" s="231">
        <f>IF(DL139=1,IF(DK139&lt;15,VLOOKUP(DN139,data!$B$3:$E$32,2,0)*DK139,(VLOOKUP(DN139,data!$B$3:$E$32,2,0)*14)+(VLOOKUP(DN139,data!$B$3:$E$32,3,0))*(DK139-14)),0)</f>
        <v>0</v>
      </c>
      <c r="DP139" s="265" t="s">
        <v>96</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96</v>
      </c>
      <c r="EC139" s="231">
        <f>IF(DZ139=1,IF(DY139&lt;15,VLOOKUP(EB139,data!$B$3:$E$32,2,0)*DY139,(VLOOKUP(EB139,data!$B$3:$E$32,2,0)*14)+(VLOOKUP(EB139,data!$B$3:$E$32,3,0))*(DY139-14)),0)</f>
        <v>0</v>
      </c>
      <c r="ED139" s="265" t="s">
        <v>96</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96</v>
      </c>
      <c r="EQ139" s="231">
        <f>IF(EN139=1,IF(EM139&lt;15,VLOOKUP(EP139,data!$B$3:$E$32,2,0)*EM139,(VLOOKUP(EP139,data!$B$3:$E$32,2,0)*14)+(VLOOKUP(EP139,data!$B$3:$E$32,3,0))*(EM139-14)),0)</f>
        <v>0</v>
      </c>
      <c r="ER139" s="265" t="s">
        <v>96</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96</v>
      </c>
      <c r="FE139" s="231">
        <f>IF(FB139=1,IF(FA139&lt;15,VLOOKUP(FD139,data!$B$3:$E$32,2,0)*FA139,(VLOOKUP(FD139,data!$B$3:$E$32,2,0)*14)+(VLOOKUP(FD139,data!$B$3:$E$32,3,0))*(FA139-14)),0)</f>
        <v>0</v>
      </c>
      <c r="FF139" s="265" t="s">
        <v>96</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4.75" hidden="1" customHeight="1" x14ac:dyDescent="0.25">
      <c r="A140" s="233"/>
      <c r="B140" s="222" t="s">
        <v>231</v>
      </c>
      <c r="C140" s="338"/>
      <c r="D140" s="223"/>
      <c r="E140" s="229"/>
      <c r="F140" s="225">
        <f t="shared" si="148"/>
        <v>0</v>
      </c>
      <c r="G140" s="230">
        <f>IF(F140=1,data!$C$41*E140,0)</f>
        <v>0</v>
      </c>
      <c r="H140" s="265" t="s">
        <v>96</v>
      </c>
      <c r="I140" s="231">
        <f>IF($F140=1,IF($E140&lt;15,VLOOKUP(H140,data!$B$3:$E$32,2,0)*$E140,(VLOOKUP(H140,data!$B$3:$E$32,2,0)*14)+(VLOOKUP(H140,data!$B$3:$E$32,3,0))*($E140-14)),0)</f>
        <v>0</v>
      </c>
      <c r="J140" s="265" t="s">
        <v>96</v>
      </c>
      <c r="K140" s="231">
        <f>IF($F140=1,VLOOKUP(J140,data!$B$35:$D$39,2,0),0)</f>
        <v>0</v>
      </c>
      <c r="L140" s="232">
        <f>IF(AND(I140&lt;&gt;0,K140&lt;&gt;0)=FALSE,0,data!$C$43)</f>
        <v>0</v>
      </c>
      <c r="M140" s="269">
        <f t="shared" si="76"/>
        <v>0</v>
      </c>
      <c r="N140" s="225">
        <f t="shared" si="146"/>
        <v>0</v>
      </c>
      <c r="O140" s="225">
        <f t="shared" si="149"/>
        <v>0</v>
      </c>
      <c r="P140" s="225">
        <f t="shared" si="150"/>
        <v>0</v>
      </c>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96</v>
      </c>
      <c r="AI140" s="231">
        <f>IF(AF140=1,IF(AE140&lt;15,VLOOKUP(AH140,data!$B$3:$E$32,2,0)*AE140,(VLOOKUP(AH140,data!$B$3:$E$32,2,0)*14)+(VLOOKUP(AH140,data!$B$3:$E$32,3,0))*(AE140-14)),0)</f>
        <v>0</v>
      </c>
      <c r="AJ140" s="265" t="s">
        <v>96</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96</v>
      </c>
      <c r="AW140" s="231">
        <f>IF(AT140=1,IF(AS140&lt;15,VLOOKUP(AV140,data!$B$3:$E$32,2,0)*AS140,(VLOOKUP(AV140,data!$B$3:$E$32,2,0)*14)+(VLOOKUP(AV140,data!$B$3:$E$32,3,0))*(AS140-14)),0)</f>
        <v>0</v>
      </c>
      <c r="AX140" s="265" t="s">
        <v>96</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96</v>
      </c>
      <c r="BK140" s="231">
        <f>IF(BH140=1,IF(BG140&lt;15,VLOOKUP(BJ140,data!$B$3:$E$32,2,0)*BG140,(VLOOKUP(BJ140,data!$B$3:$E$32,2,0)*14)+(VLOOKUP(BJ140,data!$B$3:$E$32,3,0))*(BG140-14)),0)</f>
        <v>0</v>
      </c>
      <c r="BL140" s="265" t="s">
        <v>96</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96</v>
      </c>
      <c r="BY140" s="231">
        <f>IF(BV140=1,IF(BU140&lt;15,VLOOKUP(BX140,data!$B$3:$E$32,2,0)*BU140,(VLOOKUP(BX140,data!$B$3:$E$32,2,0)*14)+(VLOOKUP(BX140,data!$B$3:$E$32,3,0))*(BU140-14)),0)</f>
        <v>0</v>
      </c>
      <c r="BZ140" s="265" t="s">
        <v>96</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96</v>
      </c>
      <c r="CM140" s="231">
        <f>IF(CJ140=1,IF(CI140&lt;15,VLOOKUP(CL140,data!$B$3:$E$32,2,0)*CI140,(VLOOKUP(CL140,data!$B$3:$E$32,2,0)*14)+(VLOOKUP(CL140,data!$B$3:$E$32,3,0))*(CI140-14)),0)</f>
        <v>0</v>
      </c>
      <c r="CN140" s="265" t="s">
        <v>96</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96</v>
      </c>
      <c r="DA140" s="231">
        <f>IF(CX140=1,IF(CW140&lt;15,VLOOKUP(CZ140,data!$B$3:$E$32,2,0)*CW140,(VLOOKUP(CZ140,data!$B$3:$E$32,2,0)*14)+(VLOOKUP(CZ140,data!$B$3:$E$32,3,0))*(CW140-14)),0)</f>
        <v>0</v>
      </c>
      <c r="DB140" s="265" t="s">
        <v>96</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96</v>
      </c>
      <c r="DO140" s="231">
        <f>IF(DL140=1,IF(DK140&lt;15,VLOOKUP(DN140,data!$B$3:$E$32,2,0)*DK140,(VLOOKUP(DN140,data!$B$3:$E$32,2,0)*14)+(VLOOKUP(DN140,data!$B$3:$E$32,3,0))*(DK140-14)),0)</f>
        <v>0</v>
      </c>
      <c r="DP140" s="265" t="s">
        <v>96</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96</v>
      </c>
      <c r="EC140" s="231">
        <f>IF(DZ140=1,IF(DY140&lt;15,VLOOKUP(EB140,data!$B$3:$E$32,2,0)*DY140,(VLOOKUP(EB140,data!$B$3:$E$32,2,0)*14)+(VLOOKUP(EB140,data!$B$3:$E$32,3,0))*(DY140-14)),0)</f>
        <v>0</v>
      </c>
      <c r="ED140" s="265" t="s">
        <v>96</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96</v>
      </c>
      <c r="EQ140" s="231">
        <f>IF(EN140=1,IF(EM140&lt;15,VLOOKUP(EP140,data!$B$3:$E$32,2,0)*EM140,(VLOOKUP(EP140,data!$B$3:$E$32,2,0)*14)+(VLOOKUP(EP140,data!$B$3:$E$32,3,0))*(EM140-14)),0)</f>
        <v>0</v>
      </c>
      <c r="ER140" s="265" t="s">
        <v>96</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96</v>
      </c>
      <c r="FE140" s="231">
        <f>IF(FB140=1,IF(FA140&lt;15,VLOOKUP(FD140,data!$B$3:$E$32,2,0)*FA140,(VLOOKUP(FD140,data!$B$3:$E$32,2,0)*14)+(VLOOKUP(FD140,data!$B$3:$E$32,3,0))*(FA140-14)),0)</f>
        <v>0</v>
      </c>
      <c r="FF140" s="265" t="s">
        <v>96</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4.75" hidden="1" customHeight="1" x14ac:dyDescent="0.25">
      <c r="A141" s="233"/>
      <c r="B141" s="222" t="s">
        <v>232</v>
      </c>
      <c r="C141" s="338"/>
      <c r="D141" s="223"/>
      <c r="E141" s="229"/>
      <c r="F141" s="225">
        <f t="shared" si="148"/>
        <v>0</v>
      </c>
      <c r="G141" s="230">
        <f>IF(F141=1,data!$C$41*E141,0)</f>
        <v>0</v>
      </c>
      <c r="H141" s="265" t="s">
        <v>96</v>
      </c>
      <c r="I141" s="231">
        <f>IF($F141=1,IF($E141&lt;15,VLOOKUP(H141,data!$B$3:$E$32,2,0)*$E141,(VLOOKUP(H141,data!$B$3:$E$32,2,0)*14)+(VLOOKUP(H141,data!$B$3:$E$32,3,0))*($E141-14)),0)</f>
        <v>0</v>
      </c>
      <c r="J141" s="265" t="s">
        <v>96</v>
      </c>
      <c r="K141" s="231">
        <f>IF($F141=1,VLOOKUP(J141,data!$B$35:$D$39,2,0),0)</f>
        <v>0</v>
      </c>
      <c r="L141" s="232">
        <f>IF(AND(I141&lt;&gt;0,K141&lt;&gt;0)=FALSE,0,data!$C$43)</f>
        <v>0</v>
      </c>
      <c r="M141" s="269">
        <f t="shared" si="76"/>
        <v>0</v>
      </c>
      <c r="N141" s="225">
        <f t="shared" si="146"/>
        <v>0</v>
      </c>
      <c r="O141" s="225">
        <f t="shared" si="149"/>
        <v>0</v>
      </c>
      <c r="P141" s="225">
        <f t="shared" si="150"/>
        <v>0</v>
      </c>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96</v>
      </c>
      <c r="AI141" s="231">
        <f>IF(AF141=1,IF(AE141&lt;15,VLOOKUP(AH141,data!$B$3:$E$32,2,0)*AE141,(VLOOKUP(AH141,data!$B$3:$E$32,2,0)*14)+(VLOOKUP(AH141,data!$B$3:$E$32,3,0))*(AE141-14)),0)</f>
        <v>0</v>
      </c>
      <c r="AJ141" s="265" t="s">
        <v>96</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96</v>
      </c>
      <c r="AW141" s="231">
        <f>IF(AT141=1,IF(AS141&lt;15,VLOOKUP(AV141,data!$B$3:$E$32,2,0)*AS141,(VLOOKUP(AV141,data!$B$3:$E$32,2,0)*14)+(VLOOKUP(AV141,data!$B$3:$E$32,3,0))*(AS141-14)),0)</f>
        <v>0</v>
      </c>
      <c r="AX141" s="265" t="s">
        <v>96</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96</v>
      </c>
      <c r="BK141" s="231">
        <f>IF(BH141=1,IF(BG141&lt;15,VLOOKUP(BJ141,data!$B$3:$E$32,2,0)*BG141,(VLOOKUP(BJ141,data!$B$3:$E$32,2,0)*14)+(VLOOKUP(BJ141,data!$B$3:$E$32,3,0))*(BG141-14)),0)</f>
        <v>0</v>
      </c>
      <c r="BL141" s="265" t="s">
        <v>96</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96</v>
      </c>
      <c r="BY141" s="231">
        <f>IF(BV141=1,IF(BU141&lt;15,VLOOKUP(BX141,data!$B$3:$E$32,2,0)*BU141,(VLOOKUP(BX141,data!$B$3:$E$32,2,0)*14)+(VLOOKUP(BX141,data!$B$3:$E$32,3,0))*(BU141-14)),0)</f>
        <v>0</v>
      </c>
      <c r="BZ141" s="265" t="s">
        <v>96</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96</v>
      </c>
      <c r="CM141" s="231">
        <f>IF(CJ141=1,IF(CI141&lt;15,VLOOKUP(CL141,data!$B$3:$E$32,2,0)*CI141,(VLOOKUP(CL141,data!$B$3:$E$32,2,0)*14)+(VLOOKUP(CL141,data!$B$3:$E$32,3,0))*(CI141-14)),0)</f>
        <v>0</v>
      </c>
      <c r="CN141" s="265" t="s">
        <v>96</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96</v>
      </c>
      <c r="DA141" s="231">
        <f>IF(CX141=1,IF(CW141&lt;15,VLOOKUP(CZ141,data!$B$3:$E$32,2,0)*CW141,(VLOOKUP(CZ141,data!$B$3:$E$32,2,0)*14)+(VLOOKUP(CZ141,data!$B$3:$E$32,3,0))*(CW141-14)),0)</f>
        <v>0</v>
      </c>
      <c r="DB141" s="265" t="s">
        <v>96</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96</v>
      </c>
      <c r="DO141" s="231">
        <f>IF(DL141=1,IF(DK141&lt;15,VLOOKUP(DN141,data!$B$3:$E$32,2,0)*DK141,(VLOOKUP(DN141,data!$B$3:$E$32,2,0)*14)+(VLOOKUP(DN141,data!$B$3:$E$32,3,0))*(DK141-14)),0)</f>
        <v>0</v>
      </c>
      <c r="DP141" s="265" t="s">
        <v>96</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96</v>
      </c>
      <c r="EC141" s="231">
        <f>IF(DZ141=1,IF(DY141&lt;15,VLOOKUP(EB141,data!$B$3:$E$32,2,0)*DY141,(VLOOKUP(EB141,data!$B$3:$E$32,2,0)*14)+(VLOOKUP(EB141,data!$B$3:$E$32,3,0))*(DY141-14)),0)</f>
        <v>0</v>
      </c>
      <c r="ED141" s="265" t="s">
        <v>96</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96</v>
      </c>
      <c r="EQ141" s="231">
        <f>IF(EN141=1,IF(EM141&lt;15,VLOOKUP(EP141,data!$B$3:$E$32,2,0)*EM141,(VLOOKUP(EP141,data!$B$3:$E$32,2,0)*14)+(VLOOKUP(EP141,data!$B$3:$E$32,3,0))*(EM141-14)),0)</f>
        <v>0</v>
      </c>
      <c r="ER141" s="265" t="s">
        <v>96</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96</v>
      </c>
      <c r="FE141" s="231">
        <f>IF(FB141=1,IF(FA141&lt;15,VLOOKUP(FD141,data!$B$3:$E$32,2,0)*FA141,(VLOOKUP(FD141,data!$B$3:$E$32,2,0)*14)+(VLOOKUP(FD141,data!$B$3:$E$32,3,0))*(FA141-14)),0)</f>
        <v>0</v>
      </c>
      <c r="FF141" s="265" t="s">
        <v>96</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4.75" hidden="1" customHeight="1" x14ac:dyDescent="0.25">
      <c r="A142" s="233"/>
      <c r="B142" s="222" t="s">
        <v>233</v>
      </c>
      <c r="C142" s="338"/>
      <c r="D142" s="223"/>
      <c r="E142" s="229"/>
      <c r="F142" s="225">
        <f t="shared" si="148"/>
        <v>0</v>
      </c>
      <c r="G142" s="230">
        <f>IF(F142=1,data!$C$41*E142,0)</f>
        <v>0</v>
      </c>
      <c r="H142" s="265" t="s">
        <v>96</v>
      </c>
      <c r="I142" s="231">
        <f>IF($F142=1,IF($E142&lt;15,VLOOKUP(H142,data!$B$3:$E$32,2,0)*$E142,(VLOOKUP(H142,data!$B$3:$E$32,2,0)*14)+(VLOOKUP(H142,data!$B$3:$E$32,3,0))*($E142-14)),0)</f>
        <v>0</v>
      </c>
      <c r="J142" s="265" t="s">
        <v>96</v>
      </c>
      <c r="K142" s="231">
        <f>IF($F142=1,VLOOKUP(J142,data!$B$35:$D$39,2,0),0)</f>
        <v>0</v>
      </c>
      <c r="L142" s="232">
        <f>IF(AND(I142&lt;&gt;0,K142&lt;&gt;0)=FALSE,0,data!$C$43)</f>
        <v>0</v>
      </c>
      <c r="M142" s="269">
        <f t="shared" si="76"/>
        <v>0</v>
      </c>
      <c r="N142" s="225">
        <f t="shared" si="146"/>
        <v>0</v>
      </c>
      <c r="O142" s="225">
        <f t="shared" si="149"/>
        <v>0</v>
      </c>
      <c r="P142" s="225">
        <f t="shared" si="150"/>
        <v>0</v>
      </c>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96</v>
      </c>
      <c r="AI142" s="231">
        <f>IF(AF142=1,IF(AE142&lt;15,VLOOKUP(AH142,data!$B$3:$E$32,2,0)*AE142,(VLOOKUP(AH142,data!$B$3:$E$32,2,0)*14)+(VLOOKUP(AH142,data!$B$3:$E$32,3,0))*(AE142-14)),0)</f>
        <v>0</v>
      </c>
      <c r="AJ142" s="265" t="s">
        <v>96</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96</v>
      </c>
      <c r="AW142" s="231">
        <f>IF(AT142=1,IF(AS142&lt;15,VLOOKUP(AV142,data!$B$3:$E$32,2,0)*AS142,(VLOOKUP(AV142,data!$B$3:$E$32,2,0)*14)+(VLOOKUP(AV142,data!$B$3:$E$32,3,0))*(AS142-14)),0)</f>
        <v>0</v>
      </c>
      <c r="AX142" s="265" t="s">
        <v>96</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96</v>
      </c>
      <c r="BK142" s="231">
        <f>IF(BH142=1,IF(BG142&lt;15,VLOOKUP(BJ142,data!$B$3:$E$32,2,0)*BG142,(VLOOKUP(BJ142,data!$B$3:$E$32,2,0)*14)+(VLOOKUP(BJ142,data!$B$3:$E$32,3,0))*(BG142-14)),0)</f>
        <v>0</v>
      </c>
      <c r="BL142" s="265" t="s">
        <v>96</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96</v>
      </c>
      <c r="BY142" s="231">
        <f>IF(BV142=1,IF(BU142&lt;15,VLOOKUP(BX142,data!$B$3:$E$32,2,0)*BU142,(VLOOKUP(BX142,data!$B$3:$E$32,2,0)*14)+(VLOOKUP(BX142,data!$B$3:$E$32,3,0))*(BU142-14)),0)</f>
        <v>0</v>
      </c>
      <c r="BZ142" s="265" t="s">
        <v>96</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96</v>
      </c>
      <c r="CM142" s="231">
        <f>IF(CJ142=1,IF(CI142&lt;15,VLOOKUP(CL142,data!$B$3:$E$32,2,0)*CI142,(VLOOKUP(CL142,data!$B$3:$E$32,2,0)*14)+(VLOOKUP(CL142,data!$B$3:$E$32,3,0))*(CI142-14)),0)</f>
        <v>0</v>
      </c>
      <c r="CN142" s="265" t="s">
        <v>96</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96</v>
      </c>
      <c r="DA142" s="231">
        <f>IF(CX142=1,IF(CW142&lt;15,VLOOKUP(CZ142,data!$B$3:$E$32,2,0)*CW142,(VLOOKUP(CZ142,data!$B$3:$E$32,2,0)*14)+(VLOOKUP(CZ142,data!$B$3:$E$32,3,0))*(CW142-14)),0)</f>
        <v>0</v>
      </c>
      <c r="DB142" s="265" t="s">
        <v>96</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96</v>
      </c>
      <c r="DO142" s="231">
        <f>IF(DL142=1,IF(DK142&lt;15,VLOOKUP(DN142,data!$B$3:$E$32,2,0)*DK142,(VLOOKUP(DN142,data!$B$3:$E$32,2,0)*14)+(VLOOKUP(DN142,data!$B$3:$E$32,3,0))*(DK142-14)),0)</f>
        <v>0</v>
      </c>
      <c r="DP142" s="265" t="s">
        <v>96</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96</v>
      </c>
      <c r="EC142" s="231">
        <f>IF(DZ142=1,IF(DY142&lt;15,VLOOKUP(EB142,data!$B$3:$E$32,2,0)*DY142,(VLOOKUP(EB142,data!$B$3:$E$32,2,0)*14)+(VLOOKUP(EB142,data!$B$3:$E$32,3,0))*(DY142-14)),0)</f>
        <v>0</v>
      </c>
      <c r="ED142" s="265" t="s">
        <v>96</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96</v>
      </c>
      <c r="EQ142" s="231">
        <f>IF(EN142=1,IF(EM142&lt;15,VLOOKUP(EP142,data!$B$3:$E$32,2,0)*EM142,(VLOOKUP(EP142,data!$B$3:$E$32,2,0)*14)+(VLOOKUP(EP142,data!$B$3:$E$32,3,0))*(EM142-14)),0)</f>
        <v>0</v>
      </c>
      <c r="ER142" s="265" t="s">
        <v>96</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96</v>
      </c>
      <c r="FE142" s="231">
        <f>IF(FB142=1,IF(FA142&lt;15,VLOOKUP(FD142,data!$B$3:$E$32,2,0)*FA142,(VLOOKUP(FD142,data!$B$3:$E$32,2,0)*14)+(VLOOKUP(FD142,data!$B$3:$E$32,3,0))*(FA142-14)),0)</f>
        <v>0</v>
      </c>
      <c r="FF142" s="265" t="s">
        <v>96</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4.75" hidden="1" customHeight="1" x14ac:dyDescent="0.25">
      <c r="A143" s="233"/>
      <c r="B143" s="222" t="s">
        <v>234</v>
      </c>
      <c r="C143" s="338"/>
      <c r="D143" s="223"/>
      <c r="E143" s="229"/>
      <c r="F143" s="225">
        <f t="shared" si="148"/>
        <v>0</v>
      </c>
      <c r="G143" s="230">
        <f>IF(F143=1,data!$C$41*E143,0)</f>
        <v>0</v>
      </c>
      <c r="H143" s="265" t="s">
        <v>96</v>
      </c>
      <c r="I143" s="231">
        <f>IF($F143=1,IF($E143&lt;15,VLOOKUP(H143,data!$B$3:$E$32,2,0)*$E143,(VLOOKUP(H143,data!$B$3:$E$32,2,0)*14)+(VLOOKUP(H143,data!$B$3:$E$32,3,0))*($E143-14)),0)</f>
        <v>0</v>
      </c>
      <c r="J143" s="265" t="s">
        <v>96</v>
      </c>
      <c r="K143" s="231">
        <f>IF($F143=1,VLOOKUP(J143,data!$B$35:$D$39,2,0),0)</f>
        <v>0</v>
      </c>
      <c r="L143" s="232">
        <f>IF(AND(I143&lt;&gt;0,K143&lt;&gt;0)=FALSE,0,data!$C$43)</f>
        <v>0</v>
      </c>
      <c r="M143" s="269">
        <f t="shared" si="76"/>
        <v>0</v>
      </c>
      <c r="N143" s="225">
        <f t="shared" si="146"/>
        <v>0</v>
      </c>
      <c r="O143" s="225">
        <f t="shared" si="149"/>
        <v>0</v>
      </c>
      <c r="P143" s="225">
        <f t="shared" si="150"/>
        <v>0</v>
      </c>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96</v>
      </c>
      <c r="AI143" s="231">
        <f>IF(AF143=1,IF(AE143&lt;15,VLOOKUP(AH143,data!$B$3:$E$32,2,0)*AE143,(VLOOKUP(AH143,data!$B$3:$E$32,2,0)*14)+(VLOOKUP(AH143,data!$B$3:$E$32,3,0))*(AE143-14)),0)</f>
        <v>0</v>
      </c>
      <c r="AJ143" s="265" t="s">
        <v>96</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96</v>
      </c>
      <c r="AW143" s="231">
        <f>IF(AT143=1,IF(AS143&lt;15,VLOOKUP(AV143,data!$B$3:$E$32,2,0)*AS143,(VLOOKUP(AV143,data!$B$3:$E$32,2,0)*14)+(VLOOKUP(AV143,data!$B$3:$E$32,3,0))*(AS143-14)),0)</f>
        <v>0</v>
      </c>
      <c r="AX143" s="265" t="s">
        <v>96</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96</v>
      </c>
      <c r="BK143" s="231">
        <f>IF(BH143=1,IF(BG143&lt;15,VLOOKUP(BJ143,data!$B$3:$E$32,2,0)*BG143,(VLOOKUP(BJ143,data!$B$3:$E$32,2,0)*14)+(VLOOKUP(BJ143,data!$B$3:$E$32,3,0))*(BG143-14)),0)</f>
        <v>0</v>
      </c>
      <c r="BL143" s="265" t="s">
        <v>96</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96</v>
      </c>
      <c r="BY143" s="231">
        <f>IF(BV143=1,IF(BU143&lt;15,VLOOKUP(BX143,data!$B$3:$E$32,2,0)*BU143,(VLOOKUP(BX143,data!$B$3:$E$32,2,0)*14)+(VLOOKUP(BX143,data!$B$3:$E$32,3,0))*(BU143-14)),0)</f>
        <v>0</v>
      </c>
      <c r="BZ143" s="265" t="s">
        <v>96</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96</v>
      </c>
      <c r="CM143" s="231">
        <f>IF(CJ143=1,IF(CI143&lt;15,VLOOKUP(CL143,data!$B$3:$E$32,2,0)*CI143,(VLOOKUP(CL143,data!$B$3:$E$32,2,0)*14)+(VLOOKUP(CL143,data!$B$3:$E$32,3,0))*(CI143-14)),0)</f>
        <v>0</v>
      </c>
      <c r="CN143" s="265" t="s">
        <v>96</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96</v>
      </c>
      <c r="DA143" s="231">
        <f>IF(CX143=1,IF(CW143&lt;15,VLOOKUP(CZ143,data!$B$3:$E$32,2,0)*CW143,(VLOOKUP(CZ143,data!$B$3:$E$32,2,0)*14)+(VLOOKUP(CZ143,data!$B$3:$E$32,3,0))*(CW143-14)),0)</f>
        <v>0</v>
      </c>
      <c r="DB143" s="265" t="s">
        <v>96</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96</v>
      </c>
      <c r="DO143" s="231">
        <f>IF(DL143=1,IF(DK143&lt;15,VLOOKUP(DN143,data!$B$3:$E$32,2,0)*DK143,(VLOOKUP(DN143,data!$B$3:$E$32,2,0)*14)+(VLOOKUP(DN143,data!$B$3:$E$32,3,0))*(DK143-14)),0)</f>
        <v>0</v>
      </c>
      <c r="DP143" s="265" t="s">
        <v>96</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96</v>
      </c>
      <c r="EC143" s="231">
        <f>IF(DZ143=1,IF(DY143&lt;15,VLOOKUP(EB143,data!$B$3:$E$32,2,0)*DY143,(VLOOKUP(EB143,data!$B$3:$E$32,2,0)*14)+(VLOOKUP(EB143,data!$B$3:$E$32,3,0))*(DY143-14)),0)</f>
        <v>0</v>
      </c>
      <c r="ED143" s="265" t="s">
        <v>96</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96</v>
      </c>
      <c r="EQ143" s="231">
        <f>IF(EN143=1,IF(EM143&lt;15,VLOOKUP(EP143,data!$B$3:$E$32,2,0)*EM143,(VLOOKUP(EP143,data!$B$3:$E$32,2,0)*14)+(VLOOKUP(EP143,data!$B$3:$E$32,3,0))*(EM143-14)),0)</f>
        <v>0</v>
      </c>
      <c r="ER143" s="265" t="s">
        <v>96</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96</v>
      </c>
      <c r="FE143" s="231">
        <f>IF(FB143=1,IF(FA143&lt;15,VLOOKUP(FD143,data!$B$3:$E$32,2,0)*FA143,(VLOOKUP(FD143,data!$B$3:$E$32,2,0)*14)+(VLOOKUP(FD143,data!$B$3:$E$32,3,0))*(FA143-14)),0)</f>
        <v>0</v>
      </c>
      <c r="FF143" s="265" t="s">
        <v>96</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4.75" hidden="1" customHeight="1" x14ac:dyDescent="0.25">
      <c r="A144" s="233"/>
      <c r="B144" s="222" t="s">
        <v>235</v>
      </c>
      <c r="C144" s="338"/>
      <c r="D144" s="223"/>
      <c r="E144" s="229"/>
      <c r="F144" s="225">
        <f t="shared" si="148"/>
        <v>0</v>
      </c>
      <c r="G144" s="230">
        <f>IF(F144=1,data!$C$41*E144,0)</f>
        <v>0</v>
      </c>
      <c r="H144" s="265" t="s">
        <v>96</v>
      </c>
      <c r="I144" s="231">
        <f>IF($F144=1,IF($E144&lt;15,VLOOKUP(H144,data!$B$3:$E$32,2,0)*$E144,(VLOOKUP(H144,data!$B$3:$E$32,2,0)*14)+(VLOOKUP(H144,data!$B$3:$E$32,3,0))*($E144-14)),0)</f>
        <v>0</v>
      </c>
      <c r="J144" s="265" t="s">
        <v>96</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96</v>
      </c>
      <c r="AI144" s="231">
        <f>IF(AF144=1,IF(AE144&lt;15,VLOOKUP(AH144,data!$B$3:$E$32,2,0)*AE144,(VLOOKUP(AH144,data!$B$3:$E$32,2,0)*14)+(VLOOKUP(AH144,data!$B$3:$E$32,3,0))*(AE144-14)),0)</f>
        <v>0</v>
      </c>
      <c r="AJ144" s="265" t="s">
        <v>96</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96</v>
      </c>
      <c r="AW144" s="231">
        <f>IF(AT144=1,IF(AS144&lt;15,VLOOKUP(AV144,data!$B$3:$E$32,2,0)*AS144,(VLOOKUP(AV144,data!$B$3:$E$32,2,0)*14)+(VLOOKUP(AV144,data!$B$3:$E$32,3,0))*(AS144-14)),0)</f>
        <v>0</v>
      </c>
      <c r="AX144" s="265" t="s">
        <v>96</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96</v>
      </c>
      <c r="BK144" s="231">
        <f>IF(BH144=1,IF(BG144&lt;15,VLOOKUP(BJ144,data!$B$3:$E$32,2,0)*BG144,(VLOOKUP(BJ144,data!$B$3:$E$32,2,0)*14)+(VLOOKUP(BJ144,data!$B$3:$E$32,3,0))*(BG144-14)),0)</f>
        <v>0</v>
      </c>
      <c r="BL144" s="265" t="s">
        <v>96</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96</v>
      </c>
      <c r="BY144" s="231">
        <f>IF(BV144=1,IF(BU144&lt;15,VLOOKUP(BX144,data!$B$3:$E$32,2,0)*BU144,(VLOOKUP(BX144,data!$B$3:$E$32,2,0)*14)+(VLOOKUP(BX144,data!$B$3:$E$32,3,0))*(BU144-14)),0)</f>
        <v>0</v>
      </c>
      <c r="BZ144" s="265" t="s">
        <v>96</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96</v>
      </c>
      <c r="CM144" s="231">
        <f>IF(CJ144=1,IF(CI144&lt;15,VLOOKUP(CL144,data!$B$3:$E$32,2,0)*CI144,(VLOOKUP(CL144,data!$B$3:$E$32,2,0)*14)+(VLOOKUP(CL144,data!$B$3:$E$32,3,0))*(CI144-14)),0)</f>
        <v>0</v>
      </c>
      <c r="CN144" s="265" t="s">
        <v>96</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96</v>
      </c>
      <c r="DA144" s="231">
        <f>IF(CX144=1,IF(CW144&lt;15,VLOOKUP(CZ144,data!$B$3:$E$32,2,0)*CW144,(VLOOKUP(CZ144,data!$B$3:$E$32,2,0)*14)+(VLOOKUP(CZ144,data!$B$3:$E$32,3,0))*(CW144-14)),0)</f>
        <v>0</v>
      </c>
      <c r="DB144" s="265" t="s">
        <v>96</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96</v>
      </c>
      <c r="DO144" s="231">
        <f>IF(DL144=1,IF(DK144&lt;15,VLOOKUP(DN144,data!$B$3:$E$32,2,0)*DK144,(VLOOKUP(DN144,data!$B$3:$E$32,2,0)*14)+(VLOOKUP(DN144,data!$B$3:$E$32,3,0))*(DK144-14)),0)</f>
        <v>0</v>
      </c>
      <c r="DP144" s="265" t="s">
        <v>96</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96</v>
      </c>
      <c r="EC144" s="231">
        <f>IF(DZ144=1,IF(DY144&lt;15,VLOOKUP(EB144,data!$B$3:$E$32,2,0)*DY144,(VLOOKUP(EB144,data!$B$3:$E$32,2,0)*14)+(VLOOKUP(EB144,data!$B$3:$E$32,3,0))*(DY144-14)),0)</f>
        <v>0</v>
      </c>
      <c r="ED144" s="265" t="s">
        <v>96</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96</v>
      </c>
      <c r="EQ144" s="231">
        <f>IF(EN144=1,IF(EM144&lt;15,VLOOKUP(EP144,data!$B$3:$E$32,2,0)*EM144,(VLOOKUP(EP144,data!$B$3:$E$32,2,0)*14)+(VLOOKUP(EP144,data!$B$3:$E$32,3,0))*(EM144-14)),0)</f>
        <v>0</v>
      </c>
      <c r="ER144" s="265" t="s">
        <v>96</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96</v>
      </c>
      <c r="FE144" s="231">
        <f>IF(FB144=1,IF(FA144&lt;15,VLOOKUP(FD144,data!$B$3:$E$32,2,0)*FA144,(VLOOKUP(FD144,data!$B$3:$E$32,2,0)*14)+(VLOOKUP(FD144,data!$B$3:$E$32,3,0))*(FA144-14)),0)</f>
        <v>0</v>
      </c>
      <c r="FF144" s="265" t="s">
        <v>96</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4.75" hidden="1" customHeight="1" x14ac:dyDescent="0.25">
      <c r="A145" s="233"/>
      <c r="B145" s="222" t="s">
        <v>236</v>
      </c>
      <c r="C145" s="338"/>
      <c r="D145" s="223"/>
      <c r="E145" s="229"/>
      <c r="F145" s="225">
        <f t="shared" si="148"/>
        <v>0</v>
      </c>
      <c r="G145" s="230">
        <f>IF(F145=1,data!$C$41*E145,0)</f>
        <v>0</v>
      </c>
      <c r="H145" s="265" t="s">
        <v>96</v>
      </c>
      <c r="I145" s="231">
        <f>IF($F145=1,IF($E145&lt;15,VLOOKUP(H145,data!$B$3:$E$32,2,0)*$E145,(VLOOKUP(H145,data!$B$3:$E$32,2,0)*14)+(VLOOKUP(H145,data!$B$3:$E$32,3,0))*($E145-14)),0)</f>
        <v>0</v>
      </c>
      <c r="J145" s="265" t="s">
        <v>96</v>
      </c>
      <c r="K145" s="231">
        <f>IF($F145=1,VLOOKUP(J145,data!$B$35:$D$39,2,0),0)</f>
        <v>0</v>
      </c>
      <c r="L145" s="232">
        <f>IF(AND(I145&lt;&gt;0,K145&lt;&gt;0)=FALSE,0,data!$C$43)</f>
        <v>0</v>
      </c>
      <c r="M145" s="269">
        <f t="shared" si="76"/>
        <v>0</v>
      </c>
      <c r="N145" s="225">
        <f t="shared" si="217"/>
        <v>0</v>
      </c>
      <c r="O145" s="225">
        <f t="shared" si="149"/>
        <v>0</v>
      </c>
      <c r="P145" s="225">
        <f t="shared" si="150"/>
        <v>0</v>
      </c>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96</v>
      </c>
      <c r="AI145" s="231">
        <f>IF(AF145=1,IF(AE145&lt;15,VLOOKUP(AH145,data!$B$3:$E$32,2,0)*AE145,(VLOOKUP(AH145,data!$B$3:$E$32,2,0)*14)+(VLOOKUP(AH145,data!$B$3:$E$32,3,0))*(AE145-14)),0)</f>
        <v>0</v>
      </c>
      <c r="AJ145" s="265" t="s">
        <v>96</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96</v>
      </c>
      <c r="AW145" s="231">
        <f>IF(AT145=1,IF(AS145&lt;15,VLOOKUP(AV145,data!$B$3:$E$32,2,0)*AS145,(VLOOKUP(AV145,data!$B$3:$E$32,2,0)*14)+(VLOOKUP(AV145,data!$B$3:$E$32,3,0))*(AS145-14)),0)</f>
        <v>0</v>
      </c>
      <c r="AX145" s="265" t="s">
        <v>96</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96</v>
      </c>
      <c r="BK145" s="231">
        <f>IF(BH145=1,IF(BG145&lt;15,VLOOKUP(BJ145,data!$B$3:$E$32,2,0)*BG145,(VLOOKUP(BJ145,data!$B$3:$E$32,2,0)*14)+(VLOOKUP(BJ145,data!$B$3:$E$32,3,0))*(BG145-14)),0)</f>
        <v>0</v>
      </c>
      <c r="BL145" s="265" t="s">
        <v>96</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96</v>
      </c>
      <c r="BY145" s="231">
        <f>IF(BV145=1,IF(BU145&lt;15,VLOOKUP(BX145,data!$B$3:$E$32,2,0)*BU145,(VLOOKUP(BX145,data!$B$3:$E$32,2,0)*14)+(VLOOKUP(BX145,data!$B$3:$E$32,3,0))*(BU145-14)),0)</f>
        <v>0</v>
      </c>
      <c r="BZ145" s="265" t="s">
        <v>96</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96</v>
      </c>
      <c r="CM145" s="231">
        <f>IF(CJ145=1,IF(CI145&lt;15,VLOOKUP(CL145,data!$B$3:$E$32,2,0)*CI145,(VLOOKUP(CL145,data!$B$3:$E$32,2,0)*14)+(VLOOKUP(CL145,data!$B$3:$E$32,3,0))*(CI145-14)),0)</f>
        <v>0</v>
      </c>
      <c r="CN145" s="265" t="s">
        <v>96</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96</v>
      </c>
      <c r="DA145" s="231">
        <f>IF(CX145=1,IF(CW145&lt;15,VLOOKUP(CZ145,data!$B$3:$E$32,2,0)*CW145,(VLOOKUP(CZ145,data!$B$3:$E$32,2,0)*14)+(VLOOKUP(CZ145,data!$B$3:$E$32,3,0))*(CW145-14)),0)</f>
        <v>0</v>
      </c>
      <c r="DB145" s="265" t="s">
        <v>96</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96</v>
      </c>
      <c r="DO145" s="231">
        <f>IF(DL145=1,IF(DK145&lt;15,VLOOKUP(DN145,data!$B$3:$E$32,2,0)*DK145,(VLOOKUP(DN145,data!$B$3:$E$32,2,0)*14)+(VLOOKUP(DN145,data!$B$3:$E$32,3,0))*(DK145-14)),0)</f>
        <v>0</v>
      </c>
      <c r="DP145" s="265" t="s">
        <v>96</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96</v>
      </c>
      <c r="EC145" s="231">
        <f>IF(DZ145=1,IF(DY145&lt;15,VLOOKUP(EB145,data!$B$3:$E$32,2,0)*DY145,(VLOOKUP(EB145,data!$B$3:$E$32,2,0)*14)+(VLOOKUP(EB145,data!$B$3:$E$32,3,0))*(DY145-14)),0)</f>
        <v>0</v>
      </c>
      <c r="ED145" s="265" t="s">
        <v>96</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96</v>
      </c>
      <c r="EQ145" s="231">
        <f>IF(EN145=1,IF(EM145&lt;15,VLOOKUP(EP145,data!$B$3:$E$32,2,0)*EM145,(VLOOKUP(EP145,data!$B$3:$E$32,2,0)*14)+(VLOOKUP(EP145,data!$B$3:$E$32,3,0))*(EM145-14)),0)</f>
        <v>0</v>
      </c>
      <c r="ER145" s="265" t="s">
        <v>96</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96</v>
      </c>
      <c r="FE145" s="231">
        <f>IF(FB145=1,IF(FA145&lt;15,VLOOKUP(FD145,data!$B$3:$E$32,2,0)*FA145,(VLOOKUP(FD145,data!$B$3:$E$32,2,0)*14)+(VLOOKUP(FD145,data!$B$3:$E$32,3,0))*(FA145-14)),0)</f>
        <v>0</v>
      </c>
      <c r="FF145" s="265" t="s">
        <v>96</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4.75" hidden="1" customHeight="1" x14ac:dyDescent="0.25">
      <c r="A146" s="233"/>
      <c r="B146" s="222" t="s">
        <v>237</v>
      </c>
      <c r="C146" s="338"/>
      <c r="D146" s="223"/>
      <c r="E146" s="229"/>
      <c r="F146" s="225">
        <f t="shared" si="148"/>
        <v>0</v>
      </c>
      <c r="G146" s="230">
        <f>IF(F146=1,data!$C$41*E146,0)</f>
        <v>0</v>
      </c>
      <c r="H146" s="265" t="s">
        <v>96</v>
      </c>
      <c r="I146" s="231">
        <f>IF($F146=1,IF($E146&lt;15,VLOOKUP(H146,data!$B$3:$E$32,2,0)*$E146,(VLOOKUP(H146,data!$B$3:$E$32,2,0)*14)+(VLOOKUP(H146,data!$B$3:$E$32,3,0))*($E146-14)),0)</f>
        <v>0</v>
      </c>
      <c r="J146" s="265" t="s">
        <v>96</v>
      </c>
      <c r="K146" s="231">
        <f>IF($F146=1,VLOOKUP(J146,data!$B$35:$D$39,2,0),0)</f>
        <v>0</v>
      </c>
      <c r="L146" s="232">
        <f>IF(AND(I146&lt;&gt;0,K146&lt;&gt;0)=FALSE,0,data!$C$43)</f>
        <v>0</v>
      </c>
      <c r="M146" s="269">
        <f t="shared" si="76"/>
        <v>0</v>
      </c>
      <c r="N146" s="225">
        <f t="shared" si="217"/>
        <v>0</v>
      </c>
      <c r="O146" s="225">
        <f t="shared" si="149"/>
        <v>0</v>
      </c>
      <c r="P146" s="225">
        <f t="shared" si="150"/>
        <v>0</v>
      </c>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96</v>
      </c>
      <c r="AI146" s="231">
        <f>IF(AF146=1,IF(AE146&lt;15,VLOOKUP(AH146,data!$B$3:$E$32,2,0)*AE146,(VLOOKUP(AH146,data!$B$3:$E$32,2,0)*14)+(VLOOKUP(AH146,data!$B$3:$E$32,3,0))*(AE146-14)),0)</f>
        <v>0</v>
      </c>
      <c r="AJ146" s="265" t="s">
        <v>96</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96</v>
      </c>
      <c r="AW146" s="231">
        <f>IF(AT146=1,IF(AS146&lt;15,VLOOKUP(AV146,data!$B$3:$E$32,2,0)*AS146,(VLOOKUP(AV146,data!$B$3:$E$32,2,0)*14)+(VLOOKUP(AV146,data!$B$3:$E$32,3,0))*(AS146-14)),0)</f>
        <v>0</v>
      </c>
      <c r="AX146" s="265" t="s">
        <v>96</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96</v>
      </c>
      <c r="BK146" s="231">
        <f>IF(BH146=1,IF(BG146&lt;15,VLOOKUP(BJ146,data!$B$3:$E$32,2,0)*BG146,(VLOOKUP(BJ146,data!$B$3:$E$32,2,0)*14)+(VLOOKUP(BJ146,data!$B$3:$E$32,3,0))*(BG146-14)),0)</f>
        <v>0</v>
      </c>
      <c r="BL146" s="265" t="s">
        <v>96</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96</v>
      </c>
      <c r="BY146" s="231">
        <f>IF(BV146=1,IF(BU146&lt;15,VLOOKUP(BX146,data!$B$3:$E$32,2,0)*BU146,(VLOOKUP(BX146,data!$B$3:$E$32,2,0)*14)+(VLOOKUP(BX146,data!$B$3:$E$32,3,0))*(BU146-14)),0)</f>
        <v>0</v>
      </c>
      <c r="BZ146" s="265" t="s">
        <v>96</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96</v>
      </c>
      <c r="CM146" s="231">
        <f>IF(CJ146=1,IF(CI146&lt;15,VLOOKUP(CL146,data!$B$3:$E$32,2,0)*CI146,(VLOOKUP(CL146,data!$B$3:$E$32,2,0)*14)+(VLOOKUP(CL146,data!$B$3:$E$32,3,0))*(CI146-14)),0)</f>
        <v>0</v>
      </c>
      <c r="CN146" s="265" t="s">
        <v>96</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96</v>
      </c>
      <c r="DA146" s="231">
        <f>IF(CX146=1,IF(CW146&lt;15,VLOOKUP(CZ146,data!$B$3:$E$32,2,0)*CW146,(VLOOKUP(CZ146,data!$B$3:$E$32,2,0)*14)+(VLOOKUP(CZ146,data!$B$3:$E$32,3,0))*(CW146-14)),0)</f>
        <v>0</v>
      </c>
      <c r="DB146" s="265" t="s">
        <v>96</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96</v>
      </c>
      <c r="DO146" s="231">
        <f>IF(DL146=1,IF(DK146&lt;15,VLOOKUP(DN146,data!$B$3:$E$32,2,0)*DK146,(VLOOKUP(DN146,data!$B$3:$E$32,2,0)*14)+(VLOOKUP(DN146,data!$B$3:$E$32,3,0))*(DK146-14)),0)</f>
        <v>0</v>
      </c>
      <c r="DP146" s="265" t="s">
        <v>96</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96</v>
      </c>
      <c r="EC146" s="231">
        <f>IF(DZ146=1,IF(DY146&lt;15,VLOOKUP(EB146,data!$B$3:$E$32,2,0)*DY146,(VLOOKUP(EB146,data!$B$3:$E$32,2,0)*14)+(VLOOKUP(EB146,data!$B$3:$E$32,3,0))*(DY146-14)),0)</f>
        <v>0</v>
      </c>
      <c r="ED146" s="265" t="s">
        <v>96</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96</v>
      </c>
      <c r="EQ146" s="231">
        <f>IF(EN146=1,IF(EM146&lt;15,VLOOKUP(EP146,data!$B$3:$E$32,2,0)*EM146,(VLOOKUP(EP146,data!$B$3:$E$32,2,0)*14)+(VLOOKUP(EP146,data!$B$3:$E$32,3,0))*(EM146-14)),0)</f>
        <v>0</v>
      </c>
      <c r="ER146" s="265" t="s">
        <v>96</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96</v>
      </c>
      <c r="FE146" s="231">
        <f>IF(FB146=1,IF(FA146&lt;15,VLOOKUP(FD146,data!$B$3:$E$32,2,0)*FA146,(VLOOKUP(FD146,data!$B$3:$E$32,2,0)*14)+(VLOOKUP(FD146,data!$B$3:$E$32,3,0))*(FA146-14)),0)</f>
        <v>0</v>
      </c>
      <c r="FF146" s="265" t="s">
        <v>96</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4.75" hidden="1" customHeight="1" x14ac:dyDescent="0.25">
      <c r="A147" s="233"/>
      <c r="B147" s="222" t="s">
        <v>238</v>
      </c>
      <c r="C147" s="338"/>
      <c r="D147" s="223"/>
      <c r="E147" s="229"/>
      <c r="F147" s="225">
        <f t="shared" si="148"/>
        <v>0</v>
      </c>
      <c r="G147" s="230">
        <f>IF(F147=1,data!$C$41*E147,0)</f>
        <v>0</v>
      </c>
      <c r="H147" s="265" t="s">
        <v>96</v>
      </c>
      <c r="I147" s="231">
        <f>IF($F147=1,IF($E147&lt;15,VLOOKUP(H147,data!$B$3:$E$32,2,0)*$E147,(VLOOKUP(H147,data!$B$3:$E$32,2,0)*14)+(VLOOKUP(H147,data!$B$3:$E$32,3,0))*($E147-14)),0)</f>
        <v>0</v>
      </c>
      <c r="J147" s="265" t="s">
        <v>96</v>
      </c>
      <c r="K147" s="231">
        <f>IF($F147=1,VLOOKUP(J147,data!$B$35:$D$39,2,0),0)</f>
        <v>0</v>
      </c>
      <c r="L147" s="232">
        <f>IF(AND(I147&lt;&gt;0,K147&lt;&gt;0)=FALSE,0,data!$C$43)</f>
        <v>0</v>
      </c>
      <c r="M147" s="269">
        <f t="shared" si="76"/>
        <v>0</v>
      </c>
      <c r="N147" s="225">
        <f t="shared" si="217"/>
        <v>0</v>
      </c>
      <c r="O147" s="225">
        <f t="shared" si="149"/>
        <v>0</v>
      </c>
      <c r="P147" s="225">
        <f t="shared" si="150"/>
        <v>0</v>
      </c>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96</v>
      </c>
      <c r="AI147" s="231">
        <f>IF(AF147=1,IF(AE147&lt;15,VLOOKUP(AH147,data!$B$3:$E$32,2,0)*AE147,(VLOOKUP(AH147,data!$B$3:$E$32,2,0)*14)+(VLOOKUP(AH147,data!$B$3:$E$32,3,0))*(AE147-14)),0)</f>
        <v>0</v>
      </c>
      <c r="AJ147" s="265" t="s">
        <v>96</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96</v>
      </c>
      <c r="AW147" s="231">
        <f>IF(AT147=1,IF(AS147&lt;15,VLOOKUP(AV147,data!$B$3:$E$32,2,0)*AS147,(VLOOKUP(AV147,data!$B$3:$E$32,2,0)*14)+(VLOOKUP(AV147,data!$B$3:$E$32,3,0))*(AS147-14)),0)</f>
        <v>0</v>
      </c>
      <c r="AX147" s="265" t="s">
        <v>96</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96</v>
      </c>
      <c r="BK147" s="231">
        <f>IF(BH147=1,IF(BG147&lt;15,VLOOKUP(BJ147,data!$B$3:$E$32,2,0)*BG147,(VLOOKUP(BJ147,data!$B$3:$E$32,2,0)*14)+(VLOOKUP(BJ147,data!$B$3:$E$32,3,0))*(BG147-14)),0)</f>
        <v>0</v>
      </c>
      <c r="BL147" s="265" t="s">
        <v>96</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96</v>
      </c>
      <c r="BY147" s="231">
        <f>IF(BV147=1,IF(BU147&lt;15,VLOOKUP(BX147,data!$B$3:$E$32,2,0)*BU147,(VLOOKUP(BX147,data!$B$3:$E$32,2,0)*14)+(VLOOKUP(BX147,data!$B$3:$E$32,3,0))*(BU147-14)),0)</f>
        <v>0</v>
      </c>
      <c r="BZ147" s="265" t="s">
        <v>96</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96</v>
      </c>
      <c r="CM147" s="231">
        <f>IF(CJ147=1,IF(CI147&lt;15,VLOOKUP(CL147,data!$B$3:$E$32,2,0)*CI147,(VLOOKUP(CL147,data!$B$3:$E$32,2,0)*14)+(VLOOKUP(CL147,data!$B$3:$E$32,3,0))*(CI147-14)),0)</f>
        <v>0</v>
      </c>
      <c r="CN147" s="265" t="s">
        <v>96</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96</v>
      </c>
      <c r="DA147" s="231">
        <f>IF(CX147=1,IF(CW147&lt;15,VLOOKUP(CZ147,data!$B$3:$E$32,2,0)*CW147,(VLOOKUP(CZ147,data!$B$3:$E$32,2,0)*14)+(VLOOKUP(CZ147,data!$B$3:$E$32,3,0))*(CW147-14)),0)</f>
        <v>0</v>
      </c>
      <c r="DB147" s="265" t="s">
        <v>96</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96</v>
      </c>
      <c r="DO147" s="231">
        <f>IF(DL147=1,IF(DK147&lt;15,VLOOKUP(DN147,data!$B$3:$E$32,2,0)*DK147,(VLOOKUP(DN147,data!$B$3:$E$32,2,0)*14)+(VLOOKUP(DN147,data!$B$3:$E$32,3,0))*(DK147-14)),0)</f>
        <v>0</v>
      </c>
      <c r="DP147" s="265" t="s">
        <v>96</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96</v>
      </c>
      <c r="EC147" s="231">
        <f>IF(DZ147=1,IF(DY147&lt;15,VLOOKUP(EB147,data!$B$3:$E$32,2,0)*DY147,(VLOOKUP(EB147,data!$B$3:$E$32,2,0)*14)+(VLOOKUP(EB147,data!$B$3:$E$32,3,0))*(DY147-14)),0)</f>
        <v>0</v>
      </c>
      <c r="ED147" s="265" t="s">
        <v>96</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96</v>
      </c>
      <c r="EQ147" s="231">
        <f>IF(EN147=1,IF(EM147&lt;15,VLOOKUP(EP147,data!$B$3:$E$32,2,0)*EM147,(VLOOKUP(EP147,data!$B$3:$E$32,2,0)*14)+(VLOOKUP(EP147,data!$B$3:$E$32,3,0))*(EM147-14)),0)</f>
        <v>0</v>
      </c>
      <c r="ER147" s="265" t="s">
        <v>96</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96</v>
      </c>
      <c r="FE147" s="231">
        <f>IF(FB147=1,IF(FA147&lt;15,VLOOKUP(FD147,data!$B$3:$E$32,2,0)*FA147,(VLOOKUP(FD147,data!$B$3:$E$32,2,0)*14)+(VLOOKUP(FD147,data!$B$3:$E$32,3,0))*(FA147-14)),0)</f>
        <v>0</v>
      </c>
      <c r="FF147" s="265" t="s">
        <v>96</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4.75" hidden="1" customHeight="1" x14ac:dyDescent="0.25">
      <c r="A148" s="233"/>
      <c r="B148" s="222" t="s">
        <v>239</v>
      </c>
      <c r="C148" s="338"/>
      <c r="D148" s="223"/>
      <c r="E148" s="229"/>
      <c r="F148" s="225">
        <f t="shared" si="148"/>
        <v>0</v>
      </c>
      <c r="G148" s="230">
        <f>IF(F148=1,data!$C$41*E148,0)</f>
        <v>0</v>
      </c>
      <c r="H148" s="265" t="s">
        <v>96</v>
      </c>
      <c r="I148" s="231">
        <f>IF($F148=1,IF($E148&lt;15,VLOOKUP(H148,data!$B$3:$E$32,2,0)*$E148,(VLOOKUP(H148,data!$B$3:$E$32,2,0)*14)+(VLOOKUP(H148,data!$B$3:$E$32,3,0))*($E148-14)),0)</f>
        <v>0</v>
      </c>
      <c r="J148" s="265" t="s">
        <v>96</v>
      </c>
      <c r="K148" s="231">
        <f>IF($F148=1,VLOOKUP(J148,data!$B$35:$D$39,2,0),0)</f>
        <v>0</v>
      </c>
      <c r="L148" s="232">
        <f>IF(AND(I148&lt;&gt;0,K148&lt;&gt;0)=FALSE,0,data!$C$43)</f>
        <v>0</v>
      </c>
      <c r="M148" s="269">
        <f t="shared" si="76"/>
        <v>0</v>
      </c>
      <c r="N148" s="225">
        <f t="shared" si="217"/>
        <v>0</v>
      </c>
      <c r="O148" s="225">
        <f t="shared" si="149"/>
        <v>0</v>
      </c>
      <c r="P148" s="225">
        <f t="shared" si="150"/>
        <v>0</v>
      </c>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96</v>
      </c>
      <c r="AI148" s="231">
        <f>IF(AF148=1,IF(AE148&lt;15,VLOOKUP(AH148,data!$B$3:$E$32,2,0)*AE148,(VLOOKUP(AH148,data!$B$3:$E$32,2,0)*14)+(VLOOKUP(AH148,data!$B$3:$E$32,3,0))*(AE148-14)),0)</f>
        <v>0</v>
      </c>
      <c r="AJ148" s="265" t="s">
        <v>96</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96</v>
      </c>
      <c r="AW148" s="231">
        <f>IF(AT148=1,IF(AS148&lt;15,VLOOKUP(AV148,data!$B$3:$E$32,2,0)*AS148,(VLOOKUP(AV148,data!$B$3:$E$32,2,0)*14)+(VLOOKUP(AV148,data!$B$3:$E$32,3,0))*(AS148-14)),0)</f>
        <v>0</v>
      </c>
      <c r="AX148" s="265" t="s">
        <v>96</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96</v>
      </c>
      <c r="BK148" s="231">
        <f>IF(BH148=1,IF(BG148&lt;15,VLOOKUP(BJ148,data!$B$3:$E$32,2,0)*BG148,(VLOOKUP(BJ148,data!$B$3:$E$32,2,0)*14)+(VLOOKUP(BJ148,data!$B$3:$E$32,3,0))*(BG148-14)),0)</f>
        <v>0</v>
      </c>
      <c r="BL148" s="265" t="s">
        <v>96</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96</v>
      </c>
      <c r="BY148" s="231">
        <f>IF(BV148=1,IF(BU148&lt;15,VLOOKUP(BX148,data!$B$3:$E$32,2,0)*BU148,(VLOOKUP(BX148,data!$B$3:$E$32,2,0)*14)+(VLOOKUP(BX148,data!$B$3:$E$32,3,0))*(BU148-14)),0)</f>
        <v>0</v>
      </c>
      <c r="BZ148" s="265" t="s">
        <v>96</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96</v>
      </c>
      <c r="CM148" s="231">
        <f>IF(CJ148=1,IF(CI148&lt;15,VLOOKUP(CL148,data!$B$3:$E$32,2,0)*CI148,(VLOOKUP(CL148,data!$B$3:$E$32,2,0)*14)+(VLOOKUP(CL148,data!$B$3:$E$32,3,0))*(CI148-14)),0)</f>
        <v>0</v>
      </c>
      <c r="CN148" s="265" t="s">
        <v>96</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96</v>
      </c>
      <c r="DA148" s="231">
        <f>IF(CX148=1,IF(CW148&lt;15,VLOOKUP(CZ148,data!$B$3:$E$32,2,0)*CW148,(VLOOKUP(CZ148,data!$B$3:$E$32,2,0)*14)+(VLOOKUP(CZ148,data!$B$3:$E$32,3,0))*(CW148-14)),0)</f>
        <v>0</v>
      </c>
      <c r="DB148" s="265" t="s">
        <v>96</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96</v>
      </c>
      <c r="DO148" s="231">
        <f>IF(DL148=1,IF(DK148&lt;15,VLOOKUP(DN148,data!$B$3:$E$32,2,0)*DK148,(VLOOKUP(DN148,data!$B$3:$E$32,2,0)*14)+(VLOOKUP(DN148,data!$B$3:$E$32,3,0))*(DK148-14)),0)</f>
        <v>0</v>
      </c>
      <c r="DP148" s="265" t="s">
        <v>96</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96</v>
      </c>
      <c r="EC148" s="231">
        <f>IF(DZ148=1,IF(DY148&lt;15,VLOOKUP(EB148,data!$B$3:$E$32,2,0)*DY148,(VLOOKUP(EB148,data!$B$3:$E$32,2,0)*14)+(VLOOKUP(EB148,data!$B$3:$E$32,3,0))*(DY148-14)),0)</f>
        <v>0</v>
      </c>
      <c r="ED148" s="265" t="s">
        <v>96</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96</v>
      </c>
      <c r="EQ148" s="231">
        <f>IF(EN148=1,IF(EM148&lt;15,VLOOKUP(EP148,data!$B$3:$E$32,2,0)*EM148,(VLOOKUP(EP148,data!$B$3:$E$32,2,0)*14)+(VLOOKUP(EP148,data!$B$3:$E$32,3,0))*(EM148-14)),0)</f>
        <v>0</v>
      </c>
      <c r="ER148" s="265" t="s">
        <v>96</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96</v>
      </c>
      <c r="FE148" s="231">
        <f>IF(FB148=1,IF(FA148&lt;15,VLOOKUP(FD148,data!$B$3:$E$32,2,0)*FA148,(VLOOKUP(FD148,data!$B$3:$E$32,2,0)*14)+(VLOOKUP(FD148,data!$B$3:$E$32,3,0))*(FA148-14)),0)</f>
        <v>0</v>
      </c>
      <c r="FF148" s="265" t="s">
        <v>96</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4.75" hidden="1" customHeight="1" x14ac:dyDescent="0.25">
      <c r="A149" s="233"/>
      <c r="B149" s="222" t="s">
        <v>240</v>
      </c>
      <c r="C149" s="338"/>
      <c r="D149" s="223"/>
      <c r="E149" s="229"/>
      <c r="F149" s="225">
        <f t="shared" si="148"/>
        <v>0</v>
      </c>
      <c r="G149" s="230">
        <f>IF(F149=1,data!$C$41*E149,0)</f>
        <v>0</v>
      </c>
      <c r="H149" s="265" t="s">
        <v>96</v>
      </c>
      <c r="I149" s="231">
        <f>IF($F149=1,IF($E149&lt;15,VLOOKUP(H149,data!$B$3:$E$32,2,0)*$E149,(VLOOKUP(H149,data!$B$3:$E$32,2,0)*14)+(VLOOKUP(H149,data!$B$3:$E$32,3,0))*($E149-14)),0)</f>
        <v>0</v>
      </c>
      <c r="J149" s="265" t="s">
        <v>96</v>
      </c>
      <c r="K149" s="231">
        <f>IF($F149=1,VLOOKUP(J149,data!$B$35:$D$39,2,0),0)</f>
        <v>0</v>
      </c>
      <c r="L149" s="232">
        <f>IF(AND(I149&lt;&gt;0,K149&lt;&gt;0)=FALSE,0,data!$C$43)</f>
        <v>0</v>
      </c>
      <c r="M149" s="269">
        <f t="shared" si="76"/>
        <v>0</v>
      </c>
      <c r="N149" s="225">
        <f t="shared" si="217"/>
        <v>0</v>
      </c>
      <c r="O149" s="225">
        <f t="shared" si="149"/>
        <v>0</v>
      </c>
      <c r="P149" s="225">
        <f t="shared" si="150"/>
        <v>0</v>
      </c>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96</v>
      </c>
      <c r="AI149" s="231">
        <f>IF(AF149=1,IF(AE149&lt;15,VLOOKUP(AH149,data!$B$3:$E$32,2,0)*AE149,(VLOOKUP(AH149,data!$B$3:$E$32,2,0)*14)+(VLOOKUP(AH149,data!$B$3:$E$32,3,0))*(AE149-14)),0)</f>
        <v>0</v>
      </c>
      <c r="AJ149" s="265" t="s">
        <v>96</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96</v>
      </c>
      <c r="AW149" s="231">
        <f>IF(AT149=1,IF(AS149&lt;15,VLOOKUP(AV149,data!$B$3:$E$32,2,0)*AS149,(VLOOKUP(AV149,data!$B$3:$E$32,2,0)*14)+(VLOOKUP(AV149,data!$B$3:$E$32,3,0))*(AS149-14)),0)</f>
        <v>0</v>
      </c>
      <c r="AX149" s="265" t="s">
        <v>96</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96</v>
      </c>
      <c r="BK149" s="231">
        <f>IF(BH149=1,IF(BG149&lt;15,VLOOKUP(BJ149,data!$B$3:$E$32,2,0)*BG149,(VLOOKUP(BJ149,data!$B$3:$E$32,2,0)*14)+(VLOOKUP(BJ149,data!$B$3:$E$32,3,0))*(BG149-14)),0)</f>
        <v>0</v>
      </c>
      <c r="BL149" s="265" t="s">
        <v>96</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96</v>
      </c>
      <c r="BY149" s="231">
        <f>IF(BV149=1,IF(BU149&lt;15,VLOOKUP(BX149,data!$B$3:$E$32,2,0)*BU149,(VLOOKUP(BX149,data!$B$3:$E$32,2,0)*14)+(VLOOKUP(BX149,data!$B$3:$E$32,3,0))*(BU149-14)),0)</f>
        <v>0</v>
      </c>
      <c r="BZ149" s="265" t="s">
        <v>96</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96</v>
      </c>
      <c r="CM149" s="231">
        <f>IF(CJ149=1,IF(CI149&lt;15,VLOOKUP(CL149,data!$B$3:$E$32,2,0)*CI149,(VLOOKUP(CL149,data!$B$3:$E$32,2,0)*14)+(VLOOKUP(CL149,data!$B$3:$E$32,3,0))*(CI149-14)),0)</f>
        <v>0</v>
      </c>
      <c r="CN149" s="265" t="s">
        <v>96</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96</v>
      </c>
      <c r="DA149" s="231">
        <f>IF(CX149=1,IF(CW149&lt;15,VLOOKUP(CZ149,data!$B$3:$E$32,2,0)*CW149,(VLOOKUP(CZ149,data!$B$3:$E$32,2,0)*14)+(VLOOKUP(CZ149,data!$B$3:$E$32,3,0))*(CW149-14)),0)</f>
        <v>0</v>
      </c>
      <c r="DB149" s="265" t="s">
        <v>96</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96</v>
      </c>
      <c r="DO149" s="231">
        <f>IF(DL149=1,IF(DK149&lt;15,VLOOKUP(DN149,data!$B$3:$E$32,2,0)*DK149,(VLOOKUP(DN149,data!$B$3:$E$32,2,0)*14)+(VLOOKUP(DN149,data!$B$3:$E$32,3,0))*(DK149-14)),0)</f>
        <v>0</v>
      </c>
      <c r="DP149" s="265" t="s">
        <v>96</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96</v>
      </c>
      <c r="EC149" s="231">
        <f>IF(DZ149=1,IF(DY149&lt;15,VLOOKUP(EB149,data!$B$3:$E$32,2,0)*DY149,(VLOOKUP(EB149,data!$B$3:$E$32,2,0)*14)+(VLOOKUP(EB149,data!$B$3:$E$32,3,0))*(DY149-14)),0)</f>
        <v>0</v>
      </c>
      <c r="ED149" s="265" t="s">
        <v>96</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96</v>
      </c>
      <c r="EQ149" s="231">
        <f>IF(EN149=1,IF(EM149&lt;15,VLOOKUP(EP149,data!$B$3:$E$32,2,0)*EM149,(VLOOKUP(EP149,data!$B$3:$E$32,2,0)*14)+(VLOOKUP(EP149,data!$B$3:$E$32,3,0))*(EM149-14)),0)</f>
        <v>0</v>
      </c>
      <c r="ER149" s="265" t="s">
        <v>96</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96</v>
      </c>
      <c r="FE149" s="231">
        <f>IF(FB149=1,IF(FA149&lt;15,VLOOKUP(FD149,data!$B$3:$E$32,2,0)*FA149,(VLOOKUP(FD149,data!$B$3:$E$32,2,0)*14)+(VLOOKUP(FD149,data!$B$3:$E$32,3,0))*(FA149-14)),0)</f>
        <v>0</v>
      </c>
      <c r="FF149" s="265" t="s">
        <v>96</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4.75" hidden="1" customHeight="1" x14ac:dyDescent="0.25">
      <c r="A150" s="233"/>
      <c r="B150" s="222" t="s">
        <v>241</v>
      </c>
      <c r="C150" s="338"/>
      <c r="D150" s="223"/>
      <c r="E150" s="229"/>
      <c r="F150" s="225">
        <f t="shared" si="148"/>
        <v>0</v>
      </c>
      <c r="G150" s="230">
        <f>IF(F150=1,data!$C$41*E150,0)</f>
        <v>0</v>
      </c>
      <c r="H150" s="265" t="s">
        <v>96</v>
      </c>
      <c r="I150" s="231">
        <f>IF($F150=1,IF($E150&lt;15,VLOOKUP(H150,data!$B$3:$E$32,2,0)*$E150,(VLOOKUP(H150,data!$B$3:$E$32,2,0)*14)+(VLOOKUP(H150,data!$B$3:$E$32,3,0))*($E150-14)),0)</f>
        <v>0</v>
      </c>
      <c r="J150" s="265" t="s">
        <v>96</v>
      </c>
      <c r="K150" s="231">
        <f>IF($F150=1,VLOOKUP(J150,data!$B$35:$D$39,2,0),0)</f>
        <v>0</v>
      </c>
      <c r="L150" s="232">
        <f>IF(AND(I150&lt;&gt;0,K150&lt;&gt;0)=FALSE,0,data!$C$43)</f>
        <v>0</v>
      </c>
      <c r="M150" s="269">
        <f t="shared" si="76"/>
        <v>0</v>
      </c>
      <c r="N150" s="225">
        <f t="shared" si="217"/>
        <v>0</v>
      </c>
      <c r="O150" s="225">
        <f t="shared" si="149"/>
        <v>0</v>
      </c>
      <c r="P150" s="225">
        <f t="shared" si="150"/>
        <v>0</v>
      </c>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96</v>
      </c>
      <c r="AI150" s="231">
        <f>IF(AF150=1,IF(AE150&lt;15,VLOOKUP(AH150,data!$B$3:$E$32,2,0)*AE150,(VLOOKUP(AH150,data!$B$3:$E$32,2,0)*14)+(VLOOKUP(AH150,data!$B$3:$E$32,3,0))*(AE150-14)),0)</f>
        <v>0</v>
      </c>
      <c r="AJ150" s="265" t="s">
        <v>96</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96</v>
      </c>
      <c r="AW150" s="231">
        <f>IF(AT150=1,IF(AS150&lt;15,VLOOKUP(AV150,data!$B$3:$E$32,2,0)*AS150,(VLOOKUP(AV150,data!$B$3:$E$32,2,0)*14)+(VLOOKUP(AV150,data!$B$3:$E$32,3,0))*(AS150-14)),0)</f>
        <v>0</v>
      </c>
      <c r="AX150" s="265" t="s">
        <v>96</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96</v>
      </c>
      <c r="BK150" s="231">
        <f>IF(BH150=1,IF(BG150&lt;15,VLOOKUP(BJ150,data!$B$3:$E$32,2,0)*BG150,(VLOOKUP(BJ150,data!$B$3:$E$32,2,0)*14)+(VLOOKUP(BJ150,data!$B$3:$E$32,3,0))*(BG150-14)),0)</f>
        <v>0</v>
      </c>
      <c r="BL150" s="265" t="s">
        <v>96</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96</v>
      </c>
      <c r="BY150" s="231">
        <f>IF(BV150=1,IF(BU150&lt;15,VLOOKUP(BX150,data!$B$3:$E$32,2,0)*BU150,(VLOOKUP(BX150,data!$B$3:$E$32,2,0)*14)+(VLOOKUP(BX150,data!$B$3:$E$32,3,0))*(BU150-14)),0)</f>
        <v>0</v>
      </c>
      <c r="BZ150" s="265" t="s">
        <v>96</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96</v>
      </c>
      <c r="CM150" s="231">
        <f>IF(CJ150=1,IF(CI150&lt;15,VLOOKUP(CL150,data!$B$3:$E$32,2,0)*CI150,(VLOOKUP(CL150,data!$B$3:$E$32,2,0)*14)+(VLOOKUP(CL150,data!$B$3:$E$32,3,0))*(CI150-14)),0)</f>
        <v>0</v>
      </c>
      <c r="CN150" s="265" t="s">
        <v>96</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96</v>
      </c>
      <c r="DA150" s="231">
        <f>IF(CX150=1,IF(CW150&lt;15,VLOOKUP(CZ150,data!$B$3:$E$32,2,0)*CW150,(VLOOKUP(CZ150,data!$B$3:$E$32,2,0)*14)+(VLOOKUP(CZ150,data!$B$3:$E$32,3,0))*(CW150-14)),0)</f>
        <v>0</v>
      </c>
      <c r="DB150" s="265" t="s">
        <v>96</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96</v>
      </c>
      <c r="DO150" s="231">
        <f>IF(DL150=1,IF(DK150&lt;15,VLOOKUP(DN150,data!$B$3:$E$32,2,0)*DK150,(VLOOKUP(DN150,data!$B$3:$E$32,2,0)*14)+(VLOOKUP(DN150,data!$B$3:$E$32,3,0))*(DK150-14)),0)</f>
        <v>0</v>
      </c>
      <c r="DP150" s="265" t="s">
        <v>96</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96</v>
      </c>
      <c r="EC150" s="231">
        <f>IF(DZ150=1,IF(DY150&lt;15,VLOOKUP(EB150,data!$B$3:$E$32,2,0)*DY150,(VLOOKUP(EB150,data!$B$3:$E$32,2,0)*14)+(VLOOKUP(EB150,data!$B$3:$E$32,3,0))*(DY150-14)),0)</f>
        <v>0</v>
      </c>
      <c r="ED150" s="265" t="s">
        <v>96</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96</v>
      </c>
      <c r="EQ150" s="231">
        <f>IF(EN150=1,IF(EM150&lt;15,VLOOKUP(EP150,data!$B$3:$E$32,2,0)*EM150,(VLOOKUP(EP150,data!$B$3:$E$32,2,0)*14)+(VLOOKUP(EP150,data!$B$3:$E$32,3,0))*(EM150-14)),0)</f>
        <v>0</v>
      </c>
      <c r="ER150" s="265" t="s">
        <v>96</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96</v>
      </c>
      <c r="FE150" s="231">
        <f>IF(FB150=1,IF(FA150&lt;15,VLOOKUP(FD150,data!$B$3:$E$32,2,0)*FA150,(VLOOKUP(FD150,data!$B$3:$E$32,2,0)*14)+(VLOOKUP(FD150,data!$B$3:$E$32,3,0))*(FA150-14)),0)</f>
        <v>0</v>
      </c>
      <c r="FF150" s="265" t="s">
        <v>96</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4.75" hidden="1" customHeight="1" x14ac:dyDescent="0.25">
      <c r="A151" s="233"/>
      <c r="B151" s="222" t="s">
        <v>242</v>
      </c>
      <c r="C151" s="338"/>
      <c r="D151" s="223"/>
      <c r="E151" s="229"/>
      <c r="F151" s="225">
        <f t="shared" si="148"/>
        <v>0</v>
      </c>
      <c r="G151" s="230">
        <f>IF(F151=1,data!$C$41*E151,0)</f>
        <v>0</v>
      </c>
      <c r="H151" s="265" t="s">
        <v>96</v>
      </c>
      <c r="I151" s="231">
        <f>IF($F151=1,IF($E151&lt;15,VLOOKUP(H151,data!$B$3:$E$32,2,0)*$E151,(VLOOKUP(H151,data!$B$3:$E$32,2,0)*14)+(VLOOKUP(H151,data!$B$3:$E$32,3,0))*($E151-14)),0)</f>
        <v>0</v>
      </c>
      <c r="J151" s="265" t="s">
        <v>96</v>
      </c>
      <c r="K151" s="231">
        <f>IF($F151=1,VLOOKUP(J151,data!$B$35:$D$39,2,0),0)</f>
        <v>0</v>
      </c>
      <c r="L151" s="232">
        <f>IF(AND(I151&lt;&gt;0,K151&lt;&gt;0)=FALSE,0,data!$C$43)</f>
        <v>0</v>
      </c>
      <c r="M151" s="269">
        <f t="shared" si="76"/>
        <v>0</v>
      </c>
      <c r="N151" s="225">
        <f t="shared" si="217"/>
        <v>0</v>
      </c>
      <c r="O151" s="225">
        <f t="shared" si="149"/>
        <v>0</v>
      </c>
      <c r="P151" s="225">
        <f t="shared" si="150"/>
        <v>0</v>
      </c>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96</v>
      </c>
      <c r="AI151" s="231">
        <f>IF(AF151=1,IF(AE151&lt;15,VLOOKUP(AH151,data!$B$3:$E$32,2,0)*AE151,(VLOOKUP(AH151,data!$B$3:$E$32,2,0)*14)+(VLOOKUP(AH151,data!$B$3:$E$32,3,0))*(AE151-14)),0)</f>
        <v>0</v>
      </c>
      <c r="AJ151" s="265" t="s">
        <v>96</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96</v>
      </c>
      <c r="AW151" s="231">
        <f>IF(AT151=1,IF(AS151&lt;15,VLOOKUP(AV151,data!$B$3:$E$32,2,0)*AS151,(VLOOKUP(AV151,data!$B$3:$E$32,2,0)*14)+(VLOOKUP(AV151,data!$B$3:$E$32,3,0))*(AS151-14)),0)</f>
        <v>0</v>
      </c>
      <c r="AX151" s="265" t="s">
        <v>96</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96</v>
      </c>
      <c r="BK151" s="231">
        <f>IF(BH151=1,IF(BG151&lt;15,VLOOKUP(BJ151,data!$B$3:$E$32,2,0)*BG151,(VLOOKUP(BJ151,data!$B$3:$E$32,2,0)*14)+(VLOOKUP(BJ151,data!$B$3:$E$32,3,0))*(BG151-14)),0)</f>
        <v>0</v>
      </c>
      <c r="BL151" s="265" t="s">
        <v>96</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96</v>
      </c>
      <c r="BY151" s="231">
        <f>IF(BV151=1,IF(BU151&lt;15,VLOOKUP(BX151,data!$B$3:$E$32,2,0)*BU151,(VLOOKUP(BX151,data!$B$3:$E$32,2,0)*14)+(VLOOKUP(BX151,data!$B$3:$E$32,3,0))*(BU151-14)),0)</f>
        <v>0</v>
      </c>
      <c r="BZ151" s="265" t="s">
        <v>96</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96</v>
      </c>
      <c r="CM151" s="231">
        <f>IF(CJ151=1,IF(CI151&lt;15,VLOOKUP(CL151,data!$B$3:$E$32,2,0)*CI151,(VLOOKUP(CL151,data!$B$3:$E$32,2,0)*14)+(VLOOKUP(CL151,data!$B$3:$E$32,3,0))*(CI151-14)),0)</f>
        <v>0</v>
      </c>
      <c r="CN151" s="265" t="s">
        <v>96</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96</v>
      </c>
      <c r="DA151" s="231">
        <f>IF(CX151=1,IF(CW151&lt;15,VLOOKUP(CZ151,data!$B$3:$E$32,2,0)*CW151,(VLOOKUP(CZ151,data!$B$3:$E$32,2,0)*14)+(VLOOKUP(CZ151,data!$B$3:$E$32,3,0))*(CW151-14)),0)</f>
        <v>0</v>
      </c>
      <c r="DB151" s="265" t="s">
        <v>96</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96</v>
      </c>
      <c r="DO151" s="231">
        <f>IF(DL151=1,IF(DK151&lt;15,VLOOKUP(DN151,data!$B$3:$E$32,2,0)*DK151,(VLOOKUP(DN151,data!$B$3:$E$32,2,0)*14)+(VLOOKUP(DN151,data!$B$3:$E$32,3,0))*(DK151-14)),0)</f>
        <v>0</v>
      </c>
      <c r="DP151" s="265" t="s">
        <v>96</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96</v>
      </c>
      <c r="EC151" s="231">
        <f>IF(DZ151=1,IF(DY151&lt;15,VLOOKUP(EB151,data!$B$3:$E$32,2,0)*DY151,(VLOOKUP(EB151,data!$B$3:$E$32,2,0)*14)+(VLOOKUP(EB151,data!$B$3:$E$32,3,0))*(DY151-14)),0)</f>
        <v>0</v>
      </c>
      <c r="ED151" s="265" t="s">
        <v>96</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96</v>
      </c>
      <c r="EQ151" s="231">
        <f>IF(EN151=1,IF(EM151&lt;15,VLOOKUP(EP151,data!$B$3:$E$32,2,0)*EM151,(VLOOKUP(EP151,data!$B$3:$E$32,2,0)*14)+(VLOOKUP(EP151,data!$B$3:$E$32,3,0))*(EM151-14)),0)</f>
        <v>0</v>
      </c>
      <c r="ER151" s="265" t="s">
        <v>96</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96</v>
      </c>
      <c r="FE151" s="231">
        <f>IF(FB151=1,IF(FA151&lt;15,VLOOKUP(FD151,data!$B$3:$E$32,2,0)*FA151,(VLOOKUP(FD151,data!$B$3:$E$32,2,0)*14)+(VLOOKUP(FD151,data!$B$3:$E$32,3,0))*(FA151-14)),0)</f>
        <v>0</v>
      </c>
      <c r="FF151" s="265" t="s">
        <v>96</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4.75" hidden="1" customHeight="1" x14ac:dyDescent="0.25">
      <c r="A152" s="233"/>
      <c r="B152" s="222" t="s">
        <v>243</v>
      </c>
      <c r="C152" s="338"/>
      <c r="D152" s="223"/>
      <c r="E152" s="229"/>
      <c r="F152" s="225">
        <f t="shared" si="148"/>
        <v>0</v>
      </c>
      <c r="G152" s="230">
        <f>IF(F152=1,data!$C$41*E152,0)</f>
        <v>0</v>
      </c>
      <c r="H152" s="265" t="s">
        <v>96</v>
      </c>
      <c r="I152" s="231">
        <f>IF($F152=1,IF($E152&lt;15,VLOOKUP(H152,data!$B$3:$E$32,2,0)*$E152,(VLOOKUP(H152,data!$B$3:$E$32,2,0)*14)+(VLOOKUP(H152,data!$B$3:$E$32,3,0))*($E152-14)),0)</f>
        <v>0</v>
      </c>
      <c r="J152" s="265" t="s">
        <v>96</v>
      </c>
      <c r="K152" s="231">
        <f>IF($F152=1,VLOOKUP(J152,data!$B$35:$D$39,2,0),0)</f>
        <v>0</v>
      </c>
      <c r="L152" s="232">
        <f>IF(AND(I152&lt;&gt;0,K152&lt;&gt;0)=FALSE,0,data!$C$43)</f>
        <v>0</v>
      </c>
      <c r="M152" s="269">
        <f t="shared" si="76"/>
        <v>0</v>
      </c>
      <c r="N152" s="225">
        <f t="shared" si="217"/>
        <v>0</v>
      </c>
      <c r="O152" s="225">
        <f t="shared" si="149"/>
        <v>0</v>
      </c>
      <c r="P152" s="225">
        <f t="shared" si="150"/>
        <v>0</v>
      </c>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96</v>
      </c>
      <c r="AI152" s="231">
        <f>IF(AF152=1,IF(AE152&lt;15,VLOOKUP(AH152,data!$B$3:$E$32,2,0)*AE152,(VLOOKUP(AH152,data!$B$3:$E$32,2,0)*14)+(VLOOKUP(AH152,data!$B$3:$E$32,3,0))*(AE152-14)),0)</f>
        <v>0</v>
      </c>
      <c r="AJ152" s="265" t="s">
        <v>96</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96</v>
      </c>
      <c r="AW152" s="231">
        <f>IF(AT152=1,IF(AS152&lt;15,VLOOKUP(AV152,data!$B$3:$E$32,2,0)*AS152,(VLOOKUP(AV152,data!$B$3:$E$32,2,0)*14)+(VLOOKUP(AV152,data!$B$3:$E$32,3,0))*(AS152-14)),0)</f>
        <v>0</v>
      </c>
      <c r="AX152" s="265" t="s">
        <v>96</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96</v>
      </c>
      <c r="BK152" s="231">
        <f>IF(BH152=1,IF(BG152&lt;15,VLOOKUP(BJ152,data!$B$3:$E$32,2,0)*BG152,(VLOOKUP(BJ152,data!$B$3:$E$32,2,0)*14)+(VLOOKUP(BJ152,data!$B$3:$E$32,3,0))*(BG152-14)),0)</f>
        <v>0</v>
      </c>
      <c r="BL152" s="265" t="s">
        <v>96</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96</v>
      </c>
      <c r="BY152" s="231">
        <f>IF(BV152=1,IF(BU152&lt;15,VLOOKUP(BX152,data!$B$3:$E$32,2,0)*BU152,(VLOOKUP(BX152,data!$B$3:$E$32,2,0)*14)+(VLOOKUP(BX152,data!$B$3:$E$32,3,0))*(BU152-14)),0)</f>
        <v>0</v>
      </c>
      <c r="BZ152" s="265" t="s">
        <v>96</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96</v>
      </c>
      <c r="CM152" s="231">
        <f>IF(CJ152=1,IF(CI152&lt;15,VLOOKUP(CL152,data!$B$3:$E$32,2,0)*CI152,(VLOOKUP(CL152,data!$B$3:$E$32,2,0)*14)+(VLOOKUP(CL152,data!$B$3:$E$32,3,0))*(CI152-14)),0)</f>
        <v>0</v>
      </c>
      <c r="CN152" s="265" t="s">
        <v>96</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96</v>
      </c>
      <c r="DA152" s="231">
        <f>IF(CX152=1,IF(CW152&lt;15,VLOOKUP(CZ152,data!$B$3:$E$32,2,0)*CW152,(VLOOKUP(CZ152,data!$B$3:$E$32,2,0)*14)+(VLOOKUP(CZ152,data!$B$3:$E$32,3,0))*(CW152-14)),0)</f>
        <v>0</v>
      </c>
      <c r="DB152" s="265" t="s">
        <v>96</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96</v>
      </c>
      <c r="DO152" s="231">
        <f>IF(DL152=1,IF(DK152&lt;15,VLOOKUP(DN152,data!$B$3:$E$32,2,0)*DK152,(VLOOKUP(DN152,data!$B$3:$E$32,2,0)*14)+(VLOOKUP(DN152,data!$B$3:$E$32,3,0))*(DK152-14)),0)</f>
        <v>0</v>
      </c>
      <c r="DP152" s="265" t="s">
        <v>96</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96</v>
      </c>
      <c r="EC152" s="231">
        <f>IF(DZ152=1,IF(DY152&lt;15,VLOOKUP(EB152,data!$B$3:$E$32,2,0)*DY152,(VLOOKUP(EB152,data!$B$3:$E$32,2,0)*14)+(VLOOKUP(EB152,data!$B$3:$E$32,3,0))*(DY152-14)),0)</f>
        <v>0</v>
      </c>
      <c r="ED152" s="265" t="s">
        <v>96</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96</v>
      </c>
      <c r="EQ152" s="231">
        <f>IF(EN152=1,IF(EM152&lt;15,VLOOKUP(EP152,data!$B$3:$E$32,2,0)*EM152,(VLOOKUP(EP152,data!$B$3:$E$32,2,0)*14)+(VLOOKUP(EP152,data!$B$3:$E$32,3,0))*(EM152-14)),0)</f>
        <v>0</v>
      </c>
      <c r="ER152" s="265" t="s">
        <v>96</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96</v>
      </c>
      <c r="FE152" s="231">
        <f>IF(FB152=1,IF(FA152&lt;15,VLOOKUP(FD152,data!$B$3:$E$32,2,0)*FA152,(VLOOKUP(FD152,data!$B$3:$E$32,2,0)*14)+(VLOOKUP(FD152,data!$B$3:$E$32,3,0))*(FA152-14)),0)</f>
        <v>0</v>
      </c>
      <c r="FF152" s="265" t="s">
        <v>96</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4.75" hidden="1" customHeight="1" x14ac:dyDescent="0.25">
      <c r="A153" s="233"/>
      <c r="B153" s="222" t="s">
        <v>244</v>
      </c>
      <c r="C153" s="338"/>
      <c r="D153" s="223"/>
      <c r="E153" s="229"/>
      <c r="F153" s="225">
        <f t="shared" si="148"/>
        <v>0</v>
      </c>
      <c r="G153" s="230">
        <f>IF(F153=1,data!$C$41*E153,0)</f>
        <v>0</v>
      </c>
      <c r="H153" s="265" t="s">
        <v>96</v>
      </c>
      <c r="I153" s="231">
        <f>IF($F153=1,IF($E153&lt;15,VLOOKUP(H153,data!$B$3:$E$32,2,0)*$E153,(VLOOKUP(H153,data!$B$3:$E$32,2,0)*14)+(VLOOKUP(H153,data!$B$3:$E$32,3,0))*($E153-14)),0)</f>
        <v>0</v>
      </c>
      <c r="J153" s="265" t="s">
        <v>96</v>
      </c>
      <c r="K153" s="231">
        <f>IF($F153=1,VLOOKUP(J153,data!$B$35:$D$39,2,0),0)</f>
        <v>0</v>
      </c>
      <c r="L153" s="232">
        <f>IF(AND(I153&lt;&gt;0,K153&lt;&gt;0)=FALSE,0,data!$C$43)</f>
        <v>0</v>
      </c>
      <c r="M153" s="269">
        <f t="shared" si="76"/>
        <v>0</v>
      </c>
      <c r="N153" s="225">
        <f t="shared" si="217"/>
        <v>0</v>
      </c>
      <c r="O153" s="225">
        <f t="shared" si="149"/>
        <v>0</v>
      </c>
      <c r="P153" s="225">
        <f t="shared" si="150"/>
        <v>0</v>
      </c>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96</v>
      </c>
      <c r="AI153" s="231">
        <f>IF(AF153=1,IF(AE153&lt;15,VLOOKUP(AH153,data!$B$3:$E$32,2,0)*AE153,(VLOOKUP(AH153,data!$B$3:$E$32,2,0)*14)+(VLOOKUP(AH153,data!$B$3:$E$32,3,0))*(AE153-14)),0)</f>
        <v>0</v>
      </c>
      <c r="AJ153" s="265" t="s">
        <v>96</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96</v>
      </c>
      <c r="AW153" s="231">
        <f>IF(AT153=1,IF(AS153&lt;15,VLOOKUP(AV153,data!$B$3:$E$32,2,0)*AS153,(VLOOKUP(AV153,data!$B$3:$E$32,2,0)*14)+(VLOOKUP(AV153,data!$B$3:$E$32,3,0))*(AS153-14)),0)</f>
        <v>0</v>
      </c>
      <c r="AX153" s="265" t="s">
        <v>96</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96</v>
      </c>
      <c r="BK153" s="231">
        <f>IF(BH153=1,IF(BG153&lt;15,VLOOKUP(BJ153,data!$B$3:$E$32,2,0)*BG153,(VLOOKUP(BJ153,data!$B$3:$E$32,2,0)*14)+(VLOOKUP(BJ153,data!$B$3:$E$32,3,0))*(BG153-14)),0)</f>
        <v>0</v>
      </c>
      <c r="BL153" s="265" t="s">
        <v>96</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96</v>
      </c>
      <c r="BY153" s="231">
        <f>IF(BV153=1,IF(BU153&lt;15,VLOOKUP(BX153,data!$B$3:$E$32,2,0)*BU153,(VLOOKUP(BX153,data!$B$3:$E$32,2,0)*14)+(VLOOKUP(BX153,data!$B$3:$E$32,3,0))*(BU153-14)),0)</f>
        <v>0</v>
      </c>
      <c r="BZ153" s="265" t="s">
        <v>96</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96</v>
      </c>
      <c r="CM153" s="231">
        <f>IF(CJ153=1,IF(CI153&lt;15,VLOOKUP(CL153,data!$B$3:$E$32,2,0)*CI153,(VLOOKUP(CL153,data!$B$3:$E$32,2,0)*14)+(VLOOKUP(CL153,data!$B$3:$E$32,3,0))*(CI153-14)),0)</f>
        <v>0</v>
      </c>
      <c r="CN153" s="265" t="s">
        <v>96</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96</v>
      </c>
      <c r="DA153" s="231">
        <f>IF(CX153=1,IF(CW153&lt;15,VLOOKUP(CZ153,data!$B$3:$E$32,2,0)*CW153,(VLOOKUP(CZ153,data!$B$3:$E$32,2,0)*14)+(VLOOKUP(CZ153,data!$B$3:$E$32,3,0))*(CW153-14)),0)</f>
        <v>0</v>
      </c>
      <c r="DB153" s="265" t="s">
        <v>96</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96</v>
      </c>
      <c r="DO153" s="231">
        <f>IF(DL153=1,IF(DK153&lt;15,VLOOKUP(DN153,data!$B$3:$E$32,2,0)*DK153,(VLOOKUP(DN153,data!$B$3:$E$32,2,0)*14)+(VLOOKUP(DN153,data!$B$3:$E$32,3,0))*(DK153-14)),0)</f>
        <v>0</v>
      </c>
      <c r="DP153" s="265" t="s">
        <v>96</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96</v>
      </c>
      <c r="EC153" s="231">
        <f>IF(DZ153=1,IF(DY153&lt;15,VLOOKUP(EB153,data!$B$3:$E$32,2,0)*DY153,(VLOOKUP(EB153,data!$B$3:$E$32,2,0)*14)+(VLOOKUP(EB153,data!$B$3:$E$32,3,0))*(DY153-14)),0)</f>
        <v>0</v>
      </c>
      <c r="ED153" s="265" t="s">
        <v>96</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96</v>
      </c>
      <c r="EQ153" s="231">
        <f>IF(EN153=1,IF(EM153&lt;15,VLOOKUP(EP153,data!$B$3:$E$32,2,0)*EM153,(VLOOKUP(EP153,data!$B$3:$E$32,2,0)*14)+(VLOOKUP(EP153,data!$B$3:$E$32,3,0))*(EM153-14)),0)</f>
        <v>0</v>
      </c>
      <c r="ER153" s="265" t="s">
        <v>96</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96</v>
      </c>
      <c r="FE153" s="231">
        <f>IF(FB153=1,IF(FA153&lt;15,VLOOKUP(FD153,data!$B$3:$E$32,2,0)*FA153,(VLOOKUP(FD153,data!$B$3:$E$32,2,0)*14)+(VLOOKUP(FD153,data!$B$3:$E$32,3,0))*(FA153-14)),0)</f>
        <v>0</v>
      </c>
      <c r="FF153" s="265" t="s">
        <v>96</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4.75" hidden="1" customHeight="1" x14ac:dyDescent="0.25">
      <c r="A154" s="233"/>
      <c r="B154" s="222" t="s">
        <v>245</v>
      </c>
      <c r="C154" s="338"/>
      <c r="D154" s="223"/>
      <c r="E154" s="229"/>
      <c r="F154" s="225">
        <f t="shared" si="148"/>
        <v>0</v>
      </c>
      <c r="G154" s="230">
        <f>IF(F154=1,data!$C$41*E154,0)</f>
        <v>0</v>
      </c>
      <c r="H154" s="265" t="s">
        <v>96</v>
      </c>
      <c r="I154" s="231">
        <f>IF($F154=1,IF($E154&lt;15,VLOOKUP(H154,data!$B$3:$E$32,2,0)*$E154,(VLOOKUP(H154,data!$B$3:$E$32,2,0)*14)+(VLOOKUP(H154,data!$B$3:$E$32,3,0))*($E154-14)),0)</f>
        <v>0</v>
      </c>
      <c r="J154" s="265" t="s">
        <v>96</v>
      </c>
      <c r="K154" s="231">
        <f>IF($F154=1,VLOOKUP(J154,data!$B$35:$D$39,2,0),0)</f>
        <v>0</v>
      </c>
      <c r="L154" s="232">
        <f>IF(AND(I154&lt;&gt;0,K154&lt;&gt;0)=FALSE,0,data!$C$43)</f>
        <v>0</v>
      </c>
      <c r="M154" s="269">
        <f t="shared" si="76"/>
        <v>0</v>
      </c>
      <c r="N154" s="225">
        <f t="shared" si="217"/>
        <v>0</v>
      </c>
      <c r="O154" s="225">
        <f t="shared" si="149"/>
        <v>0</v>
      </c>
      <c r="P154" s="225">
        <f t="shared" si="150"/>
        <v>0</v>
      </c>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96</v>
      </c>
      <c r="AI154" s="231">
        <f>IF(AF154=1,IF(AE154&lt;15,VLOOKUP(AH154,data!$B$3:$E$32,2,0)*AE154,(VLOOKUP(AH154,data!$B$3:$E$32,2,0)*14)+(VLOOKUP(AH154,data!$B$3:$E$32,3,0))*(AE154-14)),0)</f>
        <v>0</v>
      </c>
      <c r="AJ154" s="265" t="s">
        <v>96</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96</v>
      </c>
      <c r="AW154" s="231">
        <f>IF(AT154=1,IF(AS154&lt;15,VLOOKUP(AV154,data!$B$3:$E$32,2,0)*AS154,(VLOOKUP(AV154,data!$B$3:$E$32,2,0)*14)+(VLOOKUP(AV154,data!$B$3:$E$32,3,0))*(AS154-14)),0)</f>
        <v>0</v>
      </c>
      <c r="AX154" s="265" t="s">
        <v>96</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96</v>
      </c>
      <c r="BK154" s="231">
        <f>IF(BH154=1,IF(BG154&lt;15,VLOOKUP(BJ154,data!$B$3:$E$32,2,0)*BG154,(VLOOKUP(BJ154,data!$B$3:$E$32,2,0)*14)+(VLOOKUP(BJ154,data!$B$3:$E$32,3,0))*(BG154-14)),0)</f>
        <v>0</v>
      </c>
      <c r="BL154" s="265" t="s">
        <v>96</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96</v>
      </c>
      <c r="BY154" s="231">
        <f>IF(BV154=1,IF(BU154&lt;15,VLOOKUP(BX154,data!$B$3:$E$32,2,0)*BU154,(VLOOKUP(BX154,data!$B$3:$E$32,2,0)*14)+(VLOOKUP(BX154,data!$B$3:$E$32,3,0))*(BU154-14)),0)</f>
        <v>0</v>
      </c>
      <c r="BZ154" s="265" t="s">
        <v>96</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96</v>
      </c>
      <c r="CM154" s="231">
        <f>IF(CJ154=1,IF(CI154&lt;15,VLOOKUP(CL154,data!$B$3:$E$32,2,0)*CI154,(VLOOKUP(CL154,data!$B$3:$E$32,2,0)*14)+(VLOOKUP(CL154,data!$B$3:$E$32,3,0))*(CI154-14)),0)</f>
        <v>0</v>
      </c>
      <c r="CN154" s="265" t="s">
        <v>96</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96</v>
      </c>
      <c r="DA154" s="231">
        <f>IF(CX154=1,IF(CW154&lt;15,VLOOKUP(CZ154,data!$B$3:$E$32,2,0)*CW154,(VLOOKUP(CZ154,data!$B$3:$E$32,2,0)*14)+(VLOOKUP(CZ154,data!$B$3:$E$32,3,0))*(CW154-14)),0)</f>
        <v>0</v>
      </c>
      <c r="DB154" s="265" t="s">
        <v>96</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96</v>
      </c>
      <c r="DO154" s="231">
        <f>IF(DL154=1,IF(DK154&lt;15,VLOOKUP(DN154,data!$B$3:$E$32,2,0)*DK154,(VLOOKUP(DN154,data!$B$3:$E$32,2,0)*14)+(VLOOKUP(DN154,data!$B$3:$E$32,3,0))*(DK154-14)),0)</f>
        <v>0</v>
      </c>
      <c r="DP154" s="265" t="s">
        <v>96</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96</v>
      </c>
      <c r="EC154" s="231">
        <f>IF(DZ154=1,IF(DY154&lt;15,VLOOKUP(EB154,data!$B$3:$E$32,2,0)*DY154,(VLOOKUP(EB154,data!$B$3:$E$32,2,0)*14)+(VLOOKUP(EB154,data!$B$3:$E$32,3,0))*(DY154-14)),0)</f>
        <v>0</v>
      </c>
      <c r="ED154" s="265" t="s">
        <v>96</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96</v>
      </c>
      <c r="EQ154" s="231">
        <f>IF(EN154=1,IF(EM154&lt;15,VLOOKUP(EP154,data!$B$3:$E$32,2,0)*EM154,(VLOOKUP(EP154,data!$B$3:$E$32,2,0)*14)+(VLOOKUP(EP154,data!$B$3:$E$32,3,0))*(EM154-14)),0)</f>
        <v>0</v>
      </c>
      <c r="ER154" s="265" t="s">
        <v>96</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96</v>
      </c>
      <c r="FE154" s="231">
        <f>IF(FB154=1,IF(FA154&lt;15,VLOOKUP(FD154,data!$B$3:$E$32,2,0)*FA154,(VLOOKUP(FD154,data!$B$3:$E$32,2,0)*14)+(VLOOKUP(FD154,data!$B$3:$E$32,3,0))*(FA154-14)),0)</f>
        <v>0</v>
      </c>
      <c r="FF154" s="265" t="s">
        <v>96</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4.75" hidden="1" customHeight="1" x14ac:dyDescent="0.25">
      <c r="A155" s="233"/>
      <c r="B155" s="222" t="s">
        <v>246</v>
      </c>
      <c r="C155" s="338"/>
      <c r="D155" s="223"/>
      <c r="E155" s="229"/>
      <c r="F155" s="225">
        <f t="shared" si="148"/>
        <v>0</v>
      </c>
      <c r="G155" s="230">
        <f>IF(F155=1,data!$C$41*E155,0)</f>
        <v>0</v>
      </c>
      <c r="H155" s="265" t="s">
        <v>96</v>
      </c>
      <c r="I155" s="231">
        <f>IF($F155=1,IF($E155&lt;15,VLOOKUP(H155,data!$B$3:$E$32,2,0)*$E155,(VLOOKUP(H155,data!$B$3:$E$32,2,0)*14)+(VLOOKUP(H155,data!$B$3:$E$32,3,0))*($E155-14)),0)</f>
        <v>0</v>
      </c>
      <c r="J155" s="265" t="s">
        <v>96</v>
      </c>
      <c r="K155" s="231">
        <f>IF($F155=1,VLOOKUP(J155,data!$B$35:$D$39,2,0),0)</f>
        <v>0</v>
      </c>
      <c r="L155" s="232">
        <f>IF(AND(I155&lt;&gt;0,K155&lt;&gt;0)=FALSE,0,data!$C$43)</f>
        <v>0</v>
      </c>
      <c r="M155" s="269">
        <f t="shared" si="76"/>
        <v>0</v>
      </c>
      <c r="N155" s="225">
        <f t="shared" si="217"/>
        <v>0</v>
      </c>
      <c r="O155" s="225">
        <f t="shared" si="149"/>
        <v>0</v>
      </c>
      <c r="P155" s="225">
        <f t="shared" si="150"/>
        <v>0</v>
      </c>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96</v>
      </c>
      <c r="AI155" s="231">
        <f>IF(AF155=1,IF(AE155&lt;15,VLOOKUP(AH155,data!$B$3:$E$32,2,0)*AE155,(VLOOKUP(AH155,data!$B$3:$E$32,2,0)*14)+(VLOOKUP(AH155,data!$B$3:$E$32,3,0))*(AE155-14)),0)</f>
        <v>0</v>
      </c>
      <c r="AJ155" s="265" t="s">
        <v>96</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96</v>
      </c>
      <c r="AW155" s="231">
        <f>IF(AT155=1,IF(AS155&lt;15,VLOOKUP(AV155,data!$B$3:$E$32,2,0)*AS155,(VLOOKUP(AV155,data!$B$3:$E$32,2,0)*14)+(VLOOKUP(AV155,data!$B$3:$E$32,3,0))*(AS155-14)),0)</f>
        <v>0</v>
      </c>
      <c r="AX155" s="265" t="s">
        <v>96</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96</v>
      </c>
      <c r="BK155" s="231">
        <f>IF(BH155=1,IF(BG155&lt;15,VLOOKUP(BJ155,data!$B$3:$E$32,2,0)*BG155,(VLOOKUP(BJ155,data!$B$3:$E$32,2,0)*14)+(VLOOKUP(BJ155,data!$B$3:$E$32,3,0))*(BG155-14)),0)</f>
        <v>0</v>
      </c>
      <c r="BL155" s="265" t="s">
        <v>96</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96</v>
      </c>
      <c r="BY155" s="231">
        <f>IF(BV155=1,IF(BU155&lt;15,VLOOKUP(BX155,data!$B$3:$E$32,2,0)*BU155,(VLOOKUP(BX155,data!$B$3:$E$32,2,0)*14)+(VLOOKUP(BX155,data!$B$3:$E$32,3,0))*(BU155-14)),0)</f>
        <v>0</v>
      </c>
      <c r="BZ155" s="265" t="s">
        <v>96</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96</v>
      </c>
      <c r="CM155" s="231">
        <f>IF(CJ155=1,IF(CI155&lt;15,VLOOKUP(CL155,data!$B$3:$E$32,2,0)*CI155,(VLOOKUP(CL155,data!$B$3:$E$32,2,0)*14)+(VLOOKUP(CL155,data!$B$3:$E$32,3,0))*(CI155-14)),0)</f>
        <v>0</v>
      </c>
      <c r="CN155" s="265" t="s">
        <v>96</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96</v>
      </c>
      <c r="DA155" s="231">
        <f>IF(CX155=1,IF(CW155&lt;15,VLOOKUP(CZ155,data!$B$3:$E$32,2,0)*CW155,(VLOOKUP(CZ155,data!$B$3:$E$32,2,0)*14)+(VLOOKUP(CZ155,data!$B$3:$E$32,3,0))*(CW155-14)),0)</f>
        <v>0</v>
      </c>
      <c r="DB155" s="265" t="s">
        <v>96</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96</v>
      </c>
      <c r="DO155" s="231">
        <f>IF(DL155=1,IF(DK155&lt;15,VLOOKUP(DN155,data!$B$3:$E$32,2,0)*DK155,(VLOOKUP(DN155,data!$B$3:$E$32,2,0)*14)+(VLOOKUP(DN155,data!$B$3:$E$32,3,0))*(DK155-14)),0)</f>
        <v>0</v>
      </c>
      <c r="DP155" s="265" t="s">
        <v>96</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96</v>
      </c>
      <c r="EC155" s="231">
        <f>IF(DZ155=1,IF(DY155&lt;15,VLOOKUP(EB155,data!$B$3:$E$32,2,0)*DY155,(VLOOKUP(EB155,data!$B$3:$E$32,2,0)*14)+(VLOOKUP(EB155,data!$B$3:$E$32,3,0))*(DY155-14)),0)</f>
        <v>0</v>
      </c>
      <c r="ED155" s="265" t="s">
        <v>96</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96</v>
      </c>
      <c r="EQ155" s="231">
        <f>IF(EN155=1,IF(EM155&lt;15,VLOOKUP(EP155,data!$B$3:$E$32,2,0)*EM155,(VLOOKUP(EP155,data!$B$3:$E$32,2,0)*14)+(VLOOKUP(EP155,data!$B$3:$E$32,3,0))*(EM155-14)),0)</f>
        <v>0</v>
      </c>
      <c r="ER155" s="265" t="s">
        <v>96</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96</v>
      </c>
      <c r="FE155" s="231">
        <f>IF(FB155=1,IF(FA155&lt;15,VLOOKUP(FD155,data!$B$3:$E$32,2,0)*FA155,(VLOOKUP(FD155,data!$B$3:$E$32,2,0)*14)+(VLOOKUP(FD155,data!$B$3:$E$32,3,0))*(FA155-14)),0)</f>
        <v>0</v>
      </c>
      <c r="FF155" s="265" t="s">
        <v>96</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4.75" hidden="1" customHeight="1" x14ac:dyDescent="0.25">
      <c r="A156" s="233"/>
      <c r="B156" s="222" t="s">
        <v>247</v>
      </c>
      <c r="C156" s="338"/>
      <c r="D156" s="223"/>
      <c r="E156" s="229"/>
      <c r="F156" s="225">
        <f t="shared" si="148"/>
        <v>0</v>
      </c>
      <c r="G156" s="230">
        <f>IF(F156=1,data!$C$41*E156,0)</f>
        <v>0</v>
      </c>
      <c r="H156" s="265" t="s">
        <v>96</v>
      </c>
      <c r="I156" s="231">
        <f>IF($F156=1,IF($E156&lt;15,VLOOKUP(H156,data!$B$3:$E$32,2,0)*$E156,(VLOOKUP(H156,data!$B$3:$E$32,2,0)*14)+(VLOOKUP(H156,data!$B$3:$E$32,3,0))*($E156-14)),0)</f>
        <v>0</v>
      </c>
      <c r="J156" s="265" t="s">
        <v>96</v>
      </c>
      <c r="K156" s="231">
        <f>IF($F156=1,VLOOKUP(J156,data!$B$35:$D$39,2,0),0)</f>
        <v>0</v>
      </c>
      <c r="L156" s="232">
        <f>IF(AND(I156&lt;&gt;0,K156&lt;&gt;0)=FALSE,0,data!$C$43)</f>
        <v>0</v>
      </c>
      <c r="M156" s="269">
        <f t="shared" si="76"/>
        <v>0</v>
      </c>
      <c r="N156" s="225">
        <f t="shared" si="217"/>
        <v>0</v>
      </c>
      <c r="O156" s="225">
        <f t="shared" si="149"/>
        <v>0</v>
      </c>
      <c r="P156" s="225">
        <f t="shared" si="150"/>
        <v>0</v>
      </c>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96</v>
      </c>
      <c r="AI156" s="231">
        <f>IF(AF156=1,IF(AE156&lt;15,VLOOKUP(AH156,data!$B$3:$E$32,2,0)*AE156,(VLOOKUP(AH156,data!$B$3:$E$32,2,0)*14)+(VLOOKUP(AH156,data!$B$3:$E$32,3,0))*(AE156-14)),0)</f>
        <v>0</v>
      </c>
      <c r="AJ156" s="265" t="s">
        <v>96</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96</v>
      </c>
      <c r="AW156" s="231">
        <f>IF(AT156=1,IF(AS156&lt;15,VLOOKUP(AV156,data!$B$3:$E$32,2,0)*AS156,(VLOOKUP(AV156,data!$B$3:$E$32,2,0)*14)+(VLOOKUP(AV156,data!$B$3:$E$32,3,0))*(AS156-14)),0)</f>
        <v>0</v>
      </c>
      <c r="AX156" s="265" t="s">
        <v>96</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96</v>
      </c>
      <c r="BK156" s="231">
        <f>IF(BH156=1,IF(BG156&lt;15,VLOOKUP(BJ156,data!$B$3:$E$32,2,0)*BG156,(VLOOKUP(BJ156,data!$B$3:$E$32,2,0)*14)+(VLOOKUP(BJ156,data!$B$3:$E$32,3,0))*(BG156-14)),0)</f>
        <v>0</v>
      </c>
      <c r="BL156" s="265" t="s">
        <v>96</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96</v>
      </c>
      <c r="BY156" s="231">
        <f>IF(BV156=1,IF(BU156&lt;15,VLOOKUP(BX156,data!$B$3:$E$32,2,0)*BU156,(VLOOKUP(BX156,data!$B$3:$E$32,2,0)*14)+(VLOOKUP(BX156,data!$B$3:$E$32,3,0))*(BU156-14)),0)</f>
        <v>0</v>
      </c>
      <c r="BZ156" s="265" t="s">
        <v>96</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96</v>
      </c>
      <c r="CM156" s="231">
        <f>IF(CJ156=1,IF(CI156&lt;15,VLOOKUP(CL156,data!$B$3:$E$32,2,0)*CI156,(VLOOKUP(CL156,data!$B$3:$E$32,2,0)*14)+(VLOOKUP(CL156,data!$B$3:$E$32,3,0))*(CI156-14)),0)</f>
        <v>0</v>
      </c>
      <c r="CN156" s="265" t="s">
        <v>96</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96</v>
      </c>
      <c r="DA156" s="231">
        <f>IF(CX156=1,IF(CW156&lt;15,VLOOKUP(CZ156,data!$B$3:$E$32,2,0)*CW156,(VLOOKUP(CZ156,data!$B$3:$E$32,2,0)*14)+(VLOOKUP(CZ156,data!$B$3:$E$32,3,0))*(CW156-14)),0)</f>
        <v>0</v>
      </c>
      <c r="DB156" s="265" t="s">
        <v>96</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96</v>
      </c>
      <c r="DO156" s="231">
        <f>IF(DL156=1,IF(DK156&lt;15,VLOOKUP(DN156,data!$B$3:$E$32,2,0)*DK156,(VLOOKUP(DN156,data!$B$3:$E$32,2,0)*14)+(VLOOKUP(DN156,data!$B$3:$E$32,3,0))*(DK156-14)),0)</f>
        <v>0</v>
      </c>
      <c r="DP156" s="265" t="s">
        <v>96</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96</v>
      </c>
      <c r="EC156" s="231">
        <f>IF(DZ156=1,IF(DY156&lt;15,VLOOKUP(EB156,data!$B$3:$E$32,2,0)*DY156,(VLOOKUP(EB156,data!$B$3:$E$32,2,0)*14)+(VLOOKUP(EB156,data!$B$3:$E$32,3,0))*(DY156-14)),0)</f>
        <v>0</v>
      </c>
      <c r="ED156" s="265" t="s">
        <v>96</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96</v>
      </c>
      <c r="EQ156" s="231">
        <f>IF(EN156=1,IF(EM156&lt;15,VLOOKUP(EP156,data!$B$3:$E$32,2,0)*EM156,(VLOOKUP(EP156,data!$B$3:$E$32,2,0)*14)+(VLOOKUP(EP156,data!$B$3:$E$32,3,0))*(EM156-14)),0)</f>
        <v>0</v>
      </c>
      <c r="ER156" s="265" t="s">
        <v>96</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96</v>
      </c>
      <c r="FE156" s="231">
        <f>IF(FB156=1,IF(FA156&lt;15,VLOOKUP(FD156,data!$B$3:$E$32,2,0)*FA156,(VLOOKUP(FD156,data!$B$3:$E$32,2,0)*14)+(VLOOKUP(FD156,data!$B$3:$E$32,3,0))*(FA156-14)),0)</f>
        <v>0</v>
      </c>
      <c r="FF156" s="265" t="s">
        <v>96</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4.75" hidden="1" customHeight="1" x14ac:dyDescent="0.25">
      <c r="A157" s="233"/>
      <c r="B157" s="222" t="s">
        <v>248</v>
      </c>
      <c r="C157" s="338"/>
      <c r="D157" s="223"/>
      <c r="E157" s="229"/>
      <c r="F157" s="225">
        <f t="shared" si="148"/>
        <v>0</v>
      </c>
      <c r="G157" s="230">
        <f>IF(F157=1,data!$C$41*E157,0)</f>
        <v>0</v>
      </c>
      <c r="H157" s="265" t="s">
        <v>96</v>
      </c>
      <c r="I157" s="231">
        <f>IF($F157=1,IF($E157&lt;15,VLOOKUP(H157,data!$B$3:$E$32,2,0)*$E157,(VLOOKUP(H157,data!$B$3:$E$32,2,0)*14)+(VLOOKUP(H157,data!$B$3:$E$32,3,0))*($E157-14)),0)</f>
        <v>0</v>
      </c>
      <c r="J157" s="265" t="s">
        <v>96</v>
      </c>
      <c r="K157" s="231">
        <f>IF($F157=1,VLOOKUP(J157,data!$B$35:$D$39,2,0),0)</f>
        <v>0</v>
      </c>
      <c r="L157" s="232">
        <f>IF(AND(I157&lt;&gt;0,K157&lt;&gt;0)=FALSE,0,data!$C$43)</f>
        <v>0</v>
      </c>
      <c r="M157" s="269">
        <f t="shared" si="76"/>
        <v>0</v>
      </c>
      <c r="N157" s="225">
        <f t="shared" si="217"/>
        <v>0</v>
      </c>
      <c r="O157" s="225">
        <f t="shared" si="149"/>
        <v>0</v>
      </c>
      <c r="P157" s="225">
        <f t="shared" si="150"/>
        <v>0</v>
      </c>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96</v>
      </c>
      <c r="AI157" s="231">
        <f>IF(AF157=1,IF(AE157&lt;15,VLOOKUP(AH157,data!$B$3:$E$32,2,0)*AE157,(VLOOKUP(AH157,data!$B$3:$E$32,2,0)*14)+(VLOOKUP(AH157,data!$B$3:$E$32,3,0))*(AE157-14)),0)</f>
        <v>0</v>
      </c>
      <c r="AJ157" s="265" t="s">
        <v>96</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96</v>
      </c>
      <c r="AW157" s="231">
        <f>IF(AT157=1,IF(AS157&lt;15,VLOOKUP(AV157,data!$B$3:$E$32,2,0)*AS157,(VLOOKUP(AV157,data!$B$3:$E$32,2,0)*14)+(VLOOKUP(AV157,data!$B$3:$E$32,3,0))*(AS157-14)),0)</f>
        <v>0</v>
      </c>
      <c r="AX157" s="265" t="s">
        <v>96</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96</v>
      </c>
      <c r="BK157" s="231">
        <f>IF(BH157=1,IF(BG157&lt;15,VLOOKUP(BJ157,data!$B$3:$E$32,2,0)*BG157,(VLOOKUP(BJ157,data!$B$3:$E$32,2,0)*14)+(VLOOKUP(BJ157,data!$B$3:$E$32,3,0))*(BG157-14)),0)</f>
        <v>0</v>
      </c>
      <c r="BL157" s="265" t="s">
        <v>96</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96</v>
      </c>
      <c r="BY157" s="231">
        <f>IF(BV157=1,IF(BU157&lt;15,VLOOKUP(BX157,data!$B$3:$E$32,2,0)*BU157,(VLOOKUP(BX157,data!$B$3:$E$32,2,0)*14)+(VLOOKUP(BX157,data!$B$3:$E$32,3,0))*(BU157-14)),0)</f>
        <v>0</v>
      </c>
      <c r="BZ157" s="265" t="s">
        <v>96</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96</v>
      </c>
      <c r="CM157" s="231">
        <f>IF(CJ157=1,IF(CI157&lt;15,VLOOKUP(CL157,data!$B$3:$E$32,2,0)*CI157,(VLOOKUP(CL157,data!$B$3:$E$32,2,0)*14)+(VLOOKUP(CL157,data!$B$3:$E$32,3,0))*(CI157-14)),0)</f>
        <v>0</v>
      </c>
      <c r="CN157" s="265" t="s">
        <v>96</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96</v>
      </c>
      <c r="DA157" s="231">
        <f>IF(CX157=1,IF(CW157&lt;15,VLOOKUP(CZ157,data!$B$3:$E$32,2,0)*CW157,(VLOOKUP(CZ157,data!$B$3:$E$32,2,0)*14)+(VLOOKUP(CZ157,data!$B$3:$E$32,3,0))*(CW157-14)),0)</f>
        <v>0</v>
      </c>
      <c r="DB157" s="265" t="s">
        <v>96</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96</v>
      </c>
      <c r="DO157" s="231">
        <f>IF(DL157=1,IF(DK157&lt;15,VLOOKUP(DN157,data!$B$3:$E$32,2,0)*DK157,(VLOOKUP(DN157,data!$B$3:$E$32,2,0)*14)+(VLOOKUP(DN157,data!$B$3:$E$32,3,0))*(DK157-14)),0)</f>
        <v>0</v>
      </c>
      <c r="DP157" s="265" t="s">
        <v>96</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96</v>
      </c>
      <c r="EC157" s="231">
        <f>IF(DZ157=1,IF(DY157&lt;15,VLOOKUP(EB157,data!$B$3:$E$32,2,0)*DY157,(VLOOKUP(EB157,data!$B$3:$E$32,2,0)*14)+(VLOOKUP(EB157,data!$B$3:$E$32,3,0))*(DY157-14)),0)</f>
        <v>0</v>
      </c>
      <c r="ED157" s="265" t="s">
        <v>96</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96</v>
      </c>
      <c r="EQ157" s="231">
        <f>IF(EN157=1,IF(EM157&lt;15,VLOOKUP(EP157,data!$B$3:$E$32,2,0)*EM157,(VLOOKUP(EP157,data!$B$3:$E$32,2,0)*14)+(VLOOKUP(EP157,data!$B$3:$E$32,3,0))*(EM157-14)),0)</f>
        <v>0</v>
      </c>
      <c r="ER157" s="265" t="s">
        <v>96</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96</v>
      </c>
      <c r="FE157" s="231">
        <f>IF(FB157=1,IF(FA157&lt;15,VLOOKUP(FD157,data!$B$3:$E$32,2,0)*FA157,(VLOOKUP(FD157,data!$B$3:$E$32,2,0)*14)+(VLOOKUP(FD157,data!$B$3:$E$32,3,0))*(FA157-14)),0)</f>
        <v>0</v>
      </c>
      <c r="FF157" s="265" t="s">
        <v>96</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4.75" hidden="1" customHeight="1" x14ac:dyDescent="0.25">
      <c r="A158" s="233"/>
      <c r="B158" s="222" t="s">
        <v>249</v>
      </c>
      <c r="C158" s="338"/>
      <c r="D158" s="223"/>
      <c r="E158" s="229"/>
      <c r="F158" s="225">
        <f t="shared" si="148"/>
        <v>0</v>
      </c>
      <c r="G158" s="230">
        <f>IF(F158=1,data!$C$41*E158,0)</f>
        <v>0</v>
      </c>
      <c r="H158" s="265" t="s">
        <v>96</v>
      </c>
      <c r="I158" s="231">
        <f>IF($F158=1,IF($E158&lt;15,VLOOKUP(H158,data!$B$3:$E$32,2,0)*$E158,(VLOOKUP(H158,data!$B$3:$E$32,2,0)*14)+(VLOOKUP(H158,data!$B$3:$E$32,3,0))*($E158-14)),0)</f>
        <v>0</v>
      </c>
      <c r="J158" s="265" t="s">
        <v>96</v>
      </c>
      <c r="K158" s="231">
        <f>IF($F158=1,VLOOKUP(J158,data!$B$35:$D$39,2,0),0)</f>
        <v>0</v>
      </c>
      <c r="L158" s="232">
        <f>IF(AND(I158&lt;&gt;0,K158&lt;&gt;0)=FALSE,0,data!$C$43)</f>
        <v>0</v>
      </c>
      <c r="M158" s="269">
        <f t="shared" si="76"/>
        <v>0</v>
      </c>
      <c r="N158" s="225">
        <f t="shared" si="217"/>
        <v>0</v>
      </c>
      <c r="O158" s="225">
        <f t="shared" si="149"/>
        <v>0</v>
      </c>
      <c r="P158" s="225">
        <f t="shared" si="150"/>
        <v>0</v>
      </c>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96</v>
      </c>
      <c r="AI158" s="231">
        <f>IF(AF158=1,IF(AE158&lt;15,VLOOKUP(AH158,data!$B$3:$E$32,2,0)*AE158,(VLOOKUP(AH158,data!$B$3:$E$32,2,0)*14)+(VLOOKUP(AH158,data!$B$3:$E$32,3,0))*(AE158-14)),0)</f>
        <v>0</v>
      </c>
      <c r="AJ158" s="265" t="s">
        <v>96</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96</v>
      </c>
      <c r="AW158" s="231">
        <f>IF(AT158=1,IF(AS158&lt;15,VLOOKUP(AV158,data!$B$3:$E$32,2,0)*AS158,(VLOOKUP(AV158,data!$B$3:$E$32,2,0)*14)+(VLOOKUP(AV158,data!$B$3:$E$32,3,0))*(AS158-14)),0)</f>
        <v>0</v>
      </c>
      <c r="AX158" s="265" t="s">
        <v>96</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96</v>
      </c>
      <c r="BK158" s="231">
        <f>IF(BH158=1,IF(BG158&lt;15,VLOOKUP(BJ158,data!$B$3:$E$32,2,0)*BG158,(VLOOKUP(BJ158,data!$B$3:$E$32,2,0)*14)+(VLOOKUP(BJ158,data!$B$3:$E$32,3,0))*(BG158-14)),0)</f>
        <v>0</v>
      </c>
      <c r="BL158" s="265" t="s">
        <v>96</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96</v>
      </c>
      <c r="BY158" s="231">
        <f>IF(BV158=1,IF(BU158&lt;15,VLOOKUP(BX158,data!$B$3:$E$32,2,0)*BU158,(VLOOKUP(BX158,data!$B$3:$E$32,2,0)*14)+(VLOOKUP(BX158,data!$B$3:$E$32,3,0))*(BU158-14)),0)</f>
        <v>0</v>
      </c>
      <c r="BZ158" s="265" t="s">
        <v>96</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96</v>
      </c>
      <c r="CM158" s="231">
        <f>IF(CJ158=1,IF(CI158&lt;15,VLOOKUP(CL158,data!$B$3:$E$32,2,0)*CI158,(VLOOKUP(CL158,data!$B$3:$E$32,2,0)*14)+(VLOOKUP(CL158,data!$B$3:$E$32,3,0))*(CI158-14)),0)</f>
        <v>0</v>
      </c>
      <c r="CN158" s="265" t="s">
        <v>96</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96</v>
      </c>
      <c r="DA158" s="231">
        <f>IF(CX158=1,IF(CW158&lt;15,VLOOKUP(CZ158,data!$B$3:$E$32,2,0)*CW158,(VLOOKUP(CZ158,data!$B$3:$E$32,2,0)*14)+(VLOOKUP(CZ158,data!$B$3:$E$32,3,0))*(CW158-14)),0)</f>
        <v>0</v>
      </c>
      <c r="DB158" s="265" t="s">
        <v>96</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96</v>
      </c>
      <c r="DO158" s="231">
        <f>IF(DL158=1,IF(DK158&lt;15,VLOOKUP(DN158,data!$B$3:$E$32,2,0)*DK158,(VLOOKUP(DN158,data!$B$3:$E$32,2,0)*14)+(VLOOKUP(DN158,data!$B$3:$E$32,3,0))*(DK158-14)),0)</f>
        <v>0</v>
      </c>
      <c r="DP158" s="265" t="s">
        <v>96</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96</v>
      </c>
      <c r="EC158" s="231">
        <f>IF(DZ158=1,IF(DY158&lt;15,VLOOKUP(EB158,data!$B$3:$E$32,2,0)*DY158,(VLOOKUP(EB158,data!$B$3:$E$32,2,0)*14)+(VLOOKUP(EB158,data!$B$3:$E$32,3,0))*(DY158-14)),0)</f>
        <v>0</v>
      </c>
      <c r="ED158" s="265" t="s">
        <v>96</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96</v>
      </c>
      <c r="EQ158" s="231">
        <f>IF(EN158=1,IF(EM158&lt;15,VLOOKUP(EP158,data!$B$3:$E$32,2,0)*EM158,(VLOOKUP(EP158,data!$B$3:$E$32,2,0)*14)+(VLOOKUP(EP158,data!$B$3:$E$32,3,0))*(EM158-14)),0)</f>
        <v>0</v>
      </c>
      <c r="ER158" s="265" t="s">
        <v>96</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96</v>
      </c>
      <c r="FE158" s="231">
        <f>IF(FB158=1,IF(FA158&lt;15,VLOOKUP(FD158,data!$B$3:$E$32,2,0)*FA158,(VLOOKUP(FD158,data!$B$3:$E$32,2,0)*14)+(VLOOKUP(FD158,data!$B$3:$E$32,3,0))*(FA158-14)),0)</f>
        <v>0</v>
      </c>
      <c r="FF158" s="265" t="s">
        <v>96</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4.75" hidden="1" customHeight="1" x14ac:dyDescent="0.25">
      <c r="A159" s="233"/>
      <c r="B159" s="222" t="s">
        <v>250</v>
      </c>
      <c r="C159" s="338"/>
      <c r="D159" s="223"/>
      <c r="E159" s="229"/>
      <c r="F159" s="225">
        <f t="shared" si="148"/>
        <v>0</v>
      </c>
      <c r="G159" s="230">
        <f>IF(F159=1,data!$C$41*E159,0)</f>
        <v>0</v>
      </c>
      <c r="H159" s="265" t="s">
        <v>96</v>
      </c>
      <c r="I159" s="231">
        <f>IF($F159=1,IF($E159&lt;15,VLOOKUP(H159,data!$B$3:$E$32,2,0)*$E159,(VLOOKUP(H159,data!$B$3:$E$32,2,0)*14)+(VLOOKUP(H159,data!$B$3:$E$32,3,0))*($E159-14)),0)</f>
        <v>0</v>
      </c>
      <c r="J159" s="265" t="s">
        <v>96</v>
      </c>
      <c r="K159" s="231">
        <f>IF($F159=1,VLOOKUP(J159,data!$B$35:$D$39,2,0),0)</f>
        <v>0</v>
      </c>
      <c r="L159" s="232">
        <f>IF(AND(I159&lt;&gt;0,K159&lt;&gt;0)=FALSE,0,data!$C$43)</f>
        <v>0</v>
      </c>
      <c r="M159" s="269">
        <f t="shared" si="76"/>
        <v>0</v>
      </c>
      <c r="N159" s="225">
        <f t="shared" si="217"/>
        <v>0</v>
      </c>
      <c r="O159" s="225">
        <f t="shared" si="149"/>
        <v>0</v>
      </c>
      <c r="P159" s="225">
        <f t="shared" si="150"/>
        <v>0</v>
      </c>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96</v>
      </c>
      <c r="AI159" s="231">
        <f>IF(AF159=1,IF(AE159&lt;15,VLOOKUP(AH159,data!$B$3:$E$32,2,0)*AE159,(VLOOKUP(AH159,data!$B$3:$E$32,2,0)*14)+(VLOOKUP(AH159,data!$B$3:$E$32,3,0))*(AE159-14)),0)</f>
        <v>0</v>
      </c>
      <c r="AJ159" s="265" t="s">
        <v>96</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96</v>
      </c>
      <c r="AW159" s="231">
        <f>IF(AT159=1,IF(AS159&lt;15,VLOOKUP(AV159,data!$B$3:$E$32,2,0)*AS159,(VLOOKUP(AV159,data!$B$3:$E$32,2,0)*14)+(VLOOKUP(AV159,data!$B$3:$E$32,3,0))*(AS159-14)),0)</f>
        <v>0</v>
      </c>
      <c r="AX159" s="265" t="s">
        <v>96</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96</v>
      </c>
      <c r="BK159" s="231">
        <f>IF(BH159=1,IF(BG159&lt;15,VLOOKUP(BJ159,data!$B$3:$E$32,2,0)*BG159,(VLOOKUP(BJ159,data!$B$3:$E$32,2,0)*14)+(VLOOKUP(BJ159,data!$B$3:$E$32,3,0))*(BG159-14)),0)</f>
        <v>0</v>
      </c>
      <c r="BL159" s="265" t="s">
        <v>96</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96</v>
      </c>
      <c r="BY159" s="231">
        <f>IF(BV159=1,IF(BU159&lt;15,VLOOKUP(BX159,data!$B$3:$E$32,2,0)*BU159,(VLOOKUP(BX159,data!$B$3:$E$32,2,0)*14)+(VLOOKUP(BX159,data!$B$3:$E$32,3,0))*(BU159-14)),0)</f>
        <v>0</v>
      </c>
      <c r="BZ159" s="265" t="s">
        <v>96</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96</v>
      </c>
      <c r="CM159" s="231">
        <f>IF(CJ159=1,IF(CI159&lt;15,VLOOKUP(CL159,data!$B$3:$E$32,2,0)*CI159,(VLOOKUP(CL159,data!$B$3:$E$32,2,0)*14)+(VLOOKUP(CL159,data!$B$3:$E$32,3,0))*(CI159-14)),0)</f>
        <v>0</v>
      </c>
      <c r="CN159" s="265" t="s">
        <v>96</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96</v>
      </c>
      <c r="DA159" s="231">
        <f>IF(CX159=1,IF(CW159&lt;15,VLOOKUP(CZ159,data!$B$3:$E$32,2,0)*CW159,(VLOOKUP(CZ159,data!$B$3:$E$32,2,0)*14)+(VLOOKUP(CZ159,data!$B$3:$E$32,3,0))*(CW159-14)),0)</f>
        <v>0</v>
      </c>
      <c r="DB159" s="265" t="s">
        <v>96</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96</v>
      </c>
      <c r="DO159" s="231">
        <f>IF(DL159=1,IF(DK159&lt;15,VLOOKUP(DN159,data!$B$3:$E$32,2,0)*DK159,(VLOOKUP(DN159,data!$B$3:$E$32,2,0)*14)+(VLOOKUP(DN159,data!$B$3:$E$32,3,0))*(DK159-14)),0)</f>
        <v>0</v>
      </c>
      <c r="DP159" s="265" t="s">
        <v>96</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96</v>
      </c>
      <c r="EC159" s="231">
        <f>IF(DZ159=1,IF(DY159&lt;15,VLOOKUP(EB159,data!$B$3:$E$32,2,0)*DY159,(VLOOKUP(EB159,data!$B$3:$E$32,2,0)*14)+(VLOOKUP(EB159,data!$B$3:$E$32,3,0))*(DY159-14)),0)</f>
        <v>0</v>
      </c>
      <c r="ED159" s="265" t="s">
        <v>96</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96</v>
      </c>
      <c r="EQ159" s="231">
        <f>IF(EN159=1,IF(EM159&lt;15,VLOOKUP(EP159,data!$B$3:$E$32,2,0)*EM159,(VLOOKUP(EP159,data!$B$3:$E$32,2,0)*14)+(VLOOKUP(EP159,data!$B$3:$E$32,3,0))*(EM159-14)),0)</f>
        <v>0</v>
      </c>
      <c r="ER159" s="265" t="s">
        <v>96</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96</v>
      </c>
      <c r="FE159" s="231">
        <f>IF(FB159=1,IF(FA159&lt;15,VLOOKUP(FD159,data!$B$3:$E$32,2,0)*FA159,(VLOOKUP(FD159,data!$B$3:$E$32,2,0)*14)+(VLOOKUP(FD159,data!$B$3:$E$32,3,0))*(FA159-14)),0)</f>
        <v>0</v>
      </c>
      <c r="FF159" s="265" t="s">
        <v>96</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4.75" hidden="1" customHeight="1" x14ac:dyDescent="0.25">
      <c r="A160" s="233"/>
      <c r="B160" s="222" t="s">
        <v>251</v>
      </c>
      <c r="C160" s="338"/>
      <c r="D160" s="223"/>
      <c r="E160" s="229"/>
      <c r="F160" s="225">
        <f t="shared" si="148"/>
        <v>0</v>
      </c>
      <c r="G160" s="230">
        <f>IF(F160=1,data!$C$41*E160,0)</f>
        <v>0</v>
      </c>
      <c r="H160" s="265" t="s">
        <v>96</v>
      </c>
      <c r="I160" s="231">
        <f>IF($F160=1,IF($E160&lt;15,VLOOKUP(H160,data!$B$3:$E$32,2,0)*$E160,(VLOOKUP(H160,data!$B$3:$E$32,2,0)*14)+(VLOOKUP(H160,data!$B$3:$E$32,3,0))*($E160-14)),0)</f>
        <v>0</v>
      </c>
      <c r="J160" s="265" t="s">
        <v>96</v>
      </c>
      <c r="K160" s="231">
        <f>IF($F160=1,VLOOKUP(J160,data!$B$35:$D$39,2,0),0)</f>
        <v>0</v>
      </c>
      <c r="L160" s="232">
        <f>IF(AND(I160&lt;&gt;0,K160&lt;&gt;0)=FALSE,0,data!$C$43)</f>
        <v>0</v>
      </c>
      <c r="M160" s="269">
        <f t="shared" si="76"/>
        <v>0</v>
      </c>
      <c r="N160" s="225">
        <f t="shared" si="217"/>
        <v>0</v>
      </c>
      <c r="O160" s="225">
        <f t="shared" si="149"/>
        <v>0</v>
      </c>
      <c r="P160" s="225">
        <f t="shared" si="150"/>
        <v>0</v>
      </c>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96</v>
      </c>
      <c r="AI160" s="231">
        <f>IF(AF160=1,IF(AE160&lt;15,VLOOKUP(AH160,data!$B$3:$E$32,2,0)*AE160,(VLOOKUP(AH160,data!$B$3:$E$32,2,0)*14)+(VLOOKUP(AH160,data!$B$3:$E$32,3,0))*(AE160-14)),0)</f>
        <v>0</v>
      </c>
      <c r="AJ160" s="265" t="s">
        <v>96</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96</v>
      </c>
      <c r="AW160" s="231">
        <f>IF(AT160=1,IF(AS160&lt;15,VLOOKUP(AV160,data!$B$3:$E$32,2,0)*AS160,(VLOOKUP(AV160,data!$B$3:$E$32,2,0)*14)+(VLOOKUP(AV160,data!$B$3:$E$32,3,0))*(AS160-14)),0)</f>
        <v>0</v>
      </c>
      <c r="AX160" s="265" t="s">
        <v>96</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96</v>
      </c>
      <c r="BK160" s="231">
        <f>IF(BH160=1,IF(BG160&lt;15,VLOOKUP(BJ160,data!$B$3:$E$32,2,0)*BG160,(VLOOKUP(BJ160,data!$B$3:$E$32,2,0)*14)+(VLOOKUP(BJ160,data!$B$3:$E$32,3,0))*(BG160-14)),0)</f>
        <v>0</v>
      </c>
      <c r="BL160" s="265" t="s">
        <v>96</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96</v>
      </c>
      <c r="BY160" s="231">
        <f>IF(BV160=1,IF(BU160&lt;15,VLOOKUP(BX160,data!$B$3:$E$32,2,0)*BU160,(VLOOKUP(BX160,data!$B$3:$E$32,2,0)*14)+(VLOOKUP(BX160,data!$B$3:$E$32,3,0))*(BU160-14)),0)</f>
        <v>0</v>
      </c>
      <c r="BZ160" s="265" t="s">
        <v>96</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96</v>
      </c>
      <c r="CM160" s="231">
        <f>IF(CJ160=1,IF(CI160&lt;15,VLOOKUP(CL160,data!$B$3:$E$32,2,0)*CI160,(VLOOKUP(CL160,data!$B$3:$E$32,2,0)*14)+(VLOOKUP(CL160,data!$B$3:$E$32,3,0))*(CI160-14)),0)</f>
        <v>0</v>
      </c>
      <c r="CN160" s="265" t="s">
        <v>96</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96</v>
      </c>
      <c r="DA160" s="231">
        <f>IF(CX160=1,IF(CW160&lt;15,VLOOKUP(CZ160,data!$B$3:$E$32,2,0)*CW160,(VLOOKUP(CZ160,data!$B$3:$E$32,2,0)*14)+(VLOOKUP(CZ160,data!$B$3:$E$32,3,0))*(CW160-14)),0)</f>
        <v>0</v>
      </c>
      <c r="DB160" s="265" t="s">
        <v>96</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96</v>
      </c>
      <c r="DO160" s="231">
        <f>IF(DL160=1,IF(DK160&lt;15,VLOOKUP(DN160,data!$B$3:$E$32,2,0)*DK160,(VLOOKUP(DN160,data!$B$3:$E$32,2,0)*14)+(VLOOKUP(DN160,data!$B$3:$E$32,3,0))*(DK160-14)),0)</f>
        <v>0</v>
      </c>
      <c r="DP160" s="265" t="s">
        <v>96</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96</v>
      </c>
      <c r="EC160" s="231">
        <f>IF(DZ160=1,IF(DY160&lt;15,VLOOKUP(EB160,data!$B$3:$E$32,2,0)*DY160,(VLOOKUP(EB160,data!$B$3:$E$32,2,0)*14)+(VLOOKUP(EB160,data!$B$3:$E$32,3,0))*(DY160-14)),0)</f>
        <v>0</v>
      </c>
      <c r="ED160" s="265" t="s">
        <v>96</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96</v>
      </c>
      <c r="EQ160" s="231">
        <f>IF(EN160=1,IF(EM160&lt;15,VLOOKUP(EP160,data!$B$3:$E$32,2,0)*EM160,(VLOOKUP(EP160,data!$B$3:$E$32,2,0)*14)+(VLOOKUP(EP160,data!$B$3:$E$32,3,0))*(EM160-14)),0)</f>
        <v>0</v>
      </c>
      <c r="ER160" s="265" t="s">
        <v>96</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96</v>
      </c>
      <c r="FE160" s="231">
        <f>IF(FB160=1,IF(FA160&lt;15,VLOOKUP(FD160,data!$B$3:$E$32,2,0)*FA160,(VLOOKUP(FD160,data!$B$3:$E$32,2,0)*14)+(VLOOKUP(FD160,data!$B$3:$E$32,3,0))*(FA160-14)),0)</f>
        <v>0</v>
      </c>
      <c r="FF160" s="265" t="s">
        <v>96</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4.75" hidden="1" customHeight="1" x14ac:dyDescent="0.25">
      <c r="A161" s="233"/>
      <c r="B161" s="222" t="s">
        <v>252</v>
      </c>
      <c r="C161" s="338"/>
      <c r="D161" s="223"/>
      <c r="E161" s="229"/>
      <c r="F161" s="225">
        <f t="shared" si="148"/>
        <v>0</v>
      </c>
      <c r="G161" s="230">
        <f>IF(F161=1,data!$C$41*E161,0)</f>
        <v>0</v>
      </c>
      <c r="H161" s="265" t="s">
        <v>96</v>
      </c>
      <c r="I161" s="231">
        <f>IF($F161=1,IF($E161&lt;15,VLOOKUP(H161,data!$B$3:$E$32,2,0)*$E161,(VLOOKUP(H161,data!$B$3:$E$32,2,0)*14)+(VLOOKUP(H161,data!$B$3:$E$32,3,0))*($E161-14)),0)</f>
        <v>0</v>
      </c>
      <c r="J161" s="265" t="s">
        <v>96</v>
      </c>
      <c r="K161" s="231">
        <f>IF($F161=1,VLOOKUP(J161,data!$B$35:$D$39,2,0),0)</f>
        <v>0</v>
      </c>
      <c r="L161" s="232">
        <f>IF(AND(I161&lt;&gt;0,K161&lt;&gt;0)=FALSE,0,data!$C$43)</f>
        <v>0</v>
      </c>
      <c r="M161" s="269">
        <f t="shared" si="76"/>
        <v>0</v>
      </c>
      <c r="N161" s="225">
        <f t="shared" si="217"/>
        <v>0</v>
      </c>
      <c r="O161" s="225">
        <f t="shared" si="149"/>
        <v>0</v>
      </c>
      <c r="P161" s="225">
        <f t="shared" si="150"/>
        <v>0</v>
      </c>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96</v>
      </c>
      <c r="AI161" s="231">
        <f>IF(AF161=1,IF(AE161&lt;15,VLOOKUP(AH161,data!$B$3:$E$32,2,0)*AE161,(VLOOKUP(AH161,data!$B$3:$E$32,2,0)*14)+(VLOOKUP(AH161,data!$B$3:$E$32,3,0))*(AE161-14)),0)</f>
        <v>0</v>
      </c>
      <c r="AJ161" s="265" t="s">
        <v>96</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96</v>
      </c>
      <c r="AW161" s="231">
        <f>IF(AT161=1,IF(AS161&lt;15,VLOOKUP(AV161,data!$B$3:$E$32,2,0)*AS161,(VLOOKUP(AV161,data!$B$3:$E$32,2,0)*14)+(VLOOKUP(AV161,data!$B$3:$E$32,3,0))*(AS161-14)),0)</f>
        <v>0</v>
      </c>
      <c r="AX161" s="265" t="s">
        <v>96</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96</v>
      </c>
      <c r="BK161" s="231">
        <f>IF(BH161=1,IF(BG161&lt;15,VLOOKUP(BJ161,data!$B$3:$E$32,2,0)*BG161,(VLOOKUP(BJ161,data!$B$3:$E$32,2,0)*14)+(VLOOKUP(BJ161,data!$B$3:$E$32,3,0))*(BG161-14)),0)</f>
        <v>0</v>
      </c>
      <c r="BL161" s="265" t="s">
        <v>96</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96</v>
      </c>
      <c r="BY161" s="231">
        <f>IF(BV161=1,IF(BU161&lt;15,VLOOKUP(BX161,data!$B$3:$E$32,2,0)*BU161,(VLOOKUP(BX161,data!$B$3:$E$32,2,0)*14)+(VLOOKUP(BX161,data!$B$3:$E$32,3,0))*(BU161-14)),0)</f>
        <v>0</v>
      </c>
      <c r="BZ161" s="265" t="s">
        <v>96</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96</v>
      </c>
      <c r="CM161" s="231">
        <f>IF(CJ161=1,IF(CI161&lt;15,VLOOKUP(CL161,data!$B$3:$E$32,2,0)*CI161,(VLOOKUP(CL161,data!$B$3:$E$32,2,0)*14)+(VLOOKUP(CL161,data!$B$3:$E$32,3,0))*(CI161-14)),0)</f>
        <v>0</v>
      </c>
      <c r="CN161" s="265" t="s">
        <v>96</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96</v>
      </c>
      <c r="DA161" s="231">
        <f>IF(CX161=1,IF(CW161&lt;15,VLOOKUP(CZ161,data!$B$3:$E$32,2,0)*CW161,(VLOOKUP(CZ161,data!$B$3:$E$32,2,0)*14)+(VLOOKUP(CZ161,data!$B$3:$E$32,3,0))*(CW161-14)),0)</f>
        <v>0</v>
      </c>
      <c r="DB161" s="265" t="s">
        <v>96</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96</v>
      </c>
      <c r="DO161" s="231">
        <f>IF(DL161=1,IF(DK161&lt;15,VLOOKUP(DN161,data!$B$3:$E$32,2,0)*DK161,(VLOOKUP(DN161,data!$B$3:$E$32,2,0)*14)+(VLOOKUP(DN161,data!$B$3:$E$32,3,0))*(DK161-14)),0)</f>
        <v>0</v>
      </c>
      <c r="DP161" s="265" t="s">
        <v>96</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96</v>
      </c>
      <c r="EC161" s="231">
        <f>IF(DZ161=1,IF(DY161&lt;15,VLOOKUP(EB161,data!$B$3:$E$32,2,0)*DY161,(VLOOKUP(EB161,data!$B$3:$E$32,2,0)*14)+(VLOOKUP(EB161,data!$B$3:$E$32,3,0))*(DY161-14)),0)</f>
        <v>0</v>
      </c>
      <c r="ED161" s="265" t="s">
        <v>96</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96</v>
      </c>
      <c r="EQ161" s="231">
        <f>IF(EN161=1,IF(EM161&lt;15,VLOOKUP(EP161,data!$B$3:$E$32,2,0)*EM161,(VLOOKUP(EP161,data!$B$3:$E$32,2,0)*14)+(VLOOKUP(EP161,data!$B$3:$E$32,3,0))*(EM161-14)),0)</f>
        <v>0</v>
      </c>
      <c r="ER161" s="265" t="s">
        <v>96</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96</v>
      </c>
      <c r="FE161" s="231">
        <f>IF(FB161=1,IF(FA161&lt;15,VLOOKUP(FD161,data!$B$3:$E$32,2,0)*FA161,(VLOOKUP(FD161,data!$B$3:$E$32,2,0)*14)+(VLOOKUP(FD161,data!$B$3:$E$32,3,0))*(FA161-14)),0)</f>
        <v>0</v>
      </c>
      <c r="FF161" s="265" t="s">
        <v>96</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4.75" hidden="1" customHeight="1" x14ac:dyDescent="0.25">
      <c r="A162" s="233"/>
      <c r="B162" s="222" t="s">
        <v>253</v>
      </c>
      <c r="C162" s="338"/>
      <c r="D162" s="223"/>
      <c r="E162" s="229"/>
      <c r="F162" s="225">
        <f t="shared" si="148"/>
        <v>0</v>
      </c>
      <c r="G162" s="230">
        <f>IF(F162=1,data!$C$41*E162,0)</f>
        <v>0</v>
      </c>
      <c r="H162" s="265" t="s">
        <v>96</v>
      </c>
      <c r="I162" s="231">
        <f>IF($F162=1,IF($E162&lt;15,VLOOKUP(H162,data!$B$3:$E$32,2,0)*$E162,(VLOOKUP(H162,data!$B$3:$E$32,2,0)*14)+(VLOOKUP(H162,data!$B$3:$E$32,3,0))*($E162-14)),0)</f>
        <v>0</v>
      </c>
      <c r="J162" s="265" t="s">
        <v>96</v>
      </c>
      <c r="K162" s="231">
        <f>IF($F162=1,VLOOKUP(J162,data!$B$35:$D$39,2,0),0)</f>
        <v>0</v>
      </c>
      <c r="L162" s="232">
        <f>IF(AND(I162&lt;&gt;0,K162&lt;&gt;0)=FALSE,0,data!$C$43)</f>
        <v>0</v>
      </c>
      <c r="M162" s="269">
        <f t="shared" si="76"/>
        <v>0</v>
      </c>
      <c r="N162" s="225">
        <f t="shared" si="217"/>
        <v>0</v>
      </c>
      <c r="O162" s="225">
        <f t="shared" si="149"/>
        <v>0</v>
      </c>
      <c r="P162" s="225">
        <f t="shared" si="150"/>
        <v>0</v>
      </c>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96</v>
      </c>
      <c r="AI162" s="231">
        <f>IF(AF162=1,IF(AE162&lt;15,VLOOKUP(AH162,data!$B$3:$E$32,2,0)*AE162,(VLOOKUP(AH162,data!$B$3:$E$32,2,0)*14)+(VLOOKUP(AH162,data!$B$3:$E$32,3,0))*(AE162-14)),0)</f>
        <v>0</v>
      </c>
      <c r="AJ162" s="265" t="s">
        <v>96</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96</v>
      </c>
      <c r="AW162" s="231">
        <f>IF(AT162=1,IF(AS162&lt;15,VLOOKUP(AV162,data!$B$3:$E$32,2,0)*AS162,(VLOOKUP(AV162,data!$B$3:$E$32,2,0)*14)+(VLOOKUP(AV162,data!$B$3:$E$32,3,0))*(AS162-14)),0)</f>
        <v>0</v>
      </c>
      <c r="AX162" s="265" t="s">
        <v>96</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96</v>
      </c>
      <c r="BK162" s="231">
        <f>IF(BH162=1,IF(BG162&lt;15,VLOOKUP(BJ162,data!$B$3:$E$32,2,0)*BG162,(VLOOKUP(BJ162,data!$B$3:$E$32,2,0)*14)+(VLOOKUP(BJ162,data!$B$3:$E$32,3,0))*(BG162-14)),0)</f>
        <v>0</v>
      </c>
      <c r="BL162" s="265" t="s">
        <v>96</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96</v>
      </c>
      <c r="BY162" s="231">
        <f>IF(BV162=1,IF(BU162&lt;15,VLOOKUP(BX162,data!$B$3:$E$32,2,0)*BU162,(VLOOKUP(BX162,data!$B$3:$E$32,2,0)*14)+(VLOOKUP(BX162,data!$B$3:$E$32,3,0))*(BU162-14)),0)</f>
        <v>0</v>
      </c>
      <c r="BZ162" s="265" t="s">
        <v>96</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96</v>
      </c>
      <c r="CM162" s="231">
        <f>IF(CJ162=1,IF(CI162&lt;15,VLOOKUP(CL162,data!$B$3:$E$32,2,0)*CI162,(VLOOKUP(CL162,data!$B$3:$E$32,2,0)*14)+(VLOOKUP(CL162,data!$B$3:$E$32,3,0))*(CI162-14)),0)</f>
        <v>0</v>
      </c>
      <c r="CN162" s="265" t="s">
        <v>96</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96</v>
      </c>
      <c r="DA162" s="231">
        <f>IF(CX162=1,IF(CW162&lt;15,VLOOKUP(CZ162,data!$B$3:$E$32,2,0)*CW162,(VLOOKUP(CZ162,data!$B$3:$E$32,2,0)*14)+(VLOOKUP(CZ162,data!$B$3:$E$32,3,0))*(CW162-14)),0)</f>
        <v>0</v>
      </c>
      <c r="DB162" s="265" t="s">
        <v>96</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96</v>
      </c>
      <c r="DO162" s="231">
        <f>IF(DL162=1,IF(DK162&lt;15,VLOOKUP(DN162,data!$B$3:$E$32,2,0)*DK162,(VLOOKUP(DN162,data!$B$3:$E$32,2,0)*14)+(VLOOKUP(DN162,data!$B$3:$E$32,3,0))*(DK162-14)),0)</f>
        <v>0</v>
      </c>
      <c r="DP162" s="265" t="s">
        <v>96</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96</v>
      </c>
      <c r="EC162" s="231">
        <f>IF(DZ162=1,IF(DY162&lt;15,VLOOKUP(EB162,data!$B$3:$E$32,2,0)*DY162,(VLOOKUP(EB162,data!$B$3:$E$32,2,0)*14)+(VLOOKUP(EB162,data!$B$3:$E$32,3,0))*(DY162-14)),0)</f>
        <v>0</v>
      </c>
      <c r="ED162" s="265" t="s">
        <v>96</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96</v>
      </c>
      <c r="EQ162" s="231">
        <f>IF(EN162=1,IF(EM162&lt;15,VLOOKUP(EP162,data!$B$3:$E$32,2,0)*EM162,(VLOOKUP(EP162,data!$B$3:$E$32,2,0)*14)+(VLOOKUP(EP162,data!$B$3:$E$32,3,0))*(EM162-14)),0)</f>
        <v>0</v>
      </c>
      <c r="ER162" s="265" t="s">
        <v>96</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96</v>
      </c>
      <c r="FE162" s="231">
        <f>IF(FB162=1,IF(FA162&lt;15,VLOOKUP(FD162,data!$B$3:$E$32,2,0)*FA162,(VLOOKUP(FD162,data!$B$3:$E$32,2,0)*14)+(VLOOKUP(FD162,data!$B$3:$E$32,3,0))*(FA162-14)),0)</f>
        <v>0</v>
      </c>
      <c r="FF162" s="265" t="s">
        <v>96</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4.75" hidden="1" customHeight="1" x14ac:dyDescent="0.25">
      <c r="A163" s="233"/>
      <c r="B163" s="222" t="s">
        <v>254</v>
      </c>
      <c r="C163" s="338"/>
      <c r="D163" s="223"/>
      <c r="E163" s="229"/>
      <c r="F163" s="225">
        <f t="shared" si="148"/>
        <v>0</v>
      </c>
      <c r="G163" s="230">
        <f>IF(F163=1,data!$C$41*E163,0)</f>
        <v>0</v>
      </c>
      <c r="H163" s="265" t="s">
        <v>96</v>
      </c>
      <c r="I163" s="231">
        <f>IF($F163=1,IF($E163&lt;15,VLOOKUP(H163,data!$B$3:$E$32,2,0)*$E163,(VLOOKUP(H163,data!$B$3:$E$32,2,0)*14)+(VLOOKUP(H163,data!$B$3:$E$32,3,0))*($E163-14)),0)</f>
        <v>0</v>
      </c>
      <c r="J163" s="265" t="s">
        <v>96</v>
      </c>
      <c r="K163" s="231">
        <f>IF($F163=1,VLOOKUP(J163,data!$B$35:$D$39,2,0),0)</f>
        <v>0</v>
      </c>
      <c r="L163" s="232">
        <f>IF(AND(I163&lt;&gt;0,K163&lt;&gt;0)=FALSE,0,data!$C$43)</f>
        <v>0</v>
      </c>
      <c r="M163" s="269">
        <f t="shared" si="76"/>
        <v>0</v>
      </c>
      <c r="N163" s="225">
        <f t="shared" si="217"/>
        <v>0</v>
      </c>
      <c r="O163" s="225">
        <f t="shared" si="149"/>
        <v>0</v>
      </c>
      <c r="P163" s="225">
        <f t="shared" si="150"/>
        <v>0</v>
      </c>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96</v>
      </c>
      <c r="AI163" s="231">
        <f>IF(AF163=1,IF(AE163&lt;15,VLOOKUP(AH163,data!$B$3:$E$32,2,0)*AE163,(VLOOKUP(AH163,data!$B$3:$E$32,2,0)*14)+(VLOOKUP(AH163,data!$B$3:$E$32,3,0))*(AE163-14)),0)</f>
        <v>0</v>
      </c>
      <c r="AJ163" s="265" t="s">
        <v>96</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96</v>
      </c>
      <c r="AW163" s="231">
        <f>IF(AT163=1,IF(AS163&lt;15,VLOOKUP(AV163,data!$B$3:$E$32,2,0)*AS163,(VLOOKUP(AV163,data!$B$3:$E$32,2,0)*14)+(VLOOKUP(AV163,data!$B$3:$E$32,3,0))*(AS163-14)),0)</f>
        <v>0</v>
      </c>
      <c r="AX163" s="265" t="s">
        <v>96</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96</v>
      </c>
      <c r="BK163" s="231">
        <f>IF(BH163=1,IF(BG163&lt;15,VLOOKUP(BJ163,data!$B$3:$E$32,2,0)*BG163,(VLOOKUP(BJ163,data!$B$3:$E$32,2,0)*14)+(VLOOKUP(BJ163,data!$B$3:$E$32,3,0))*(BG163-14)),0)</f>
        <v>0</v>
      </c>
      <c r="BL163" s="265" t="s">
        <v>96</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96</v>
      </c>
      <c r="BY163" s="231">
        <f>IF(BV163=1,IF(BU163&lt;15,VLOOKUP(BX163,data!$B$3:$E$32,2,0)*BU163,(VLOOKUP(BX163,data!$B$3:$E$32,2,0)*14)+(VLOOKUP(BX163,data!$B$3:$E$32,3,0))*(BU163-14)),0)</f>
        <v>0</v>
      </c>
      <c r="BZ163" s="265" t="s">
        <v>96</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96</v>
      </c>
      <c r="CM163" s="231">
        <f>IF(CJ163=1,IF(CI163&lt;15,VLOOKUP(CL163,data!$B$3:$E$32,2,0)*CI163,(VLOOKUP(CL163,data!$B$3:$E$32,2,0)*14)+(VLOOKUP(CL163,data!$B$3:$E$32,3,0))*(CI163-14)),0)</f>
        <v>0</v>
      </c>
      <c r="CN163" s="265" t="s">
        <v>96</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96</v>
      </c>
      <c r="DA163" s="231">
        <f>IF(CX163=1,IF(CW163&lt;15,VLOOKUP(CZ163,data!$B$3:$E$32,2,0)*CW163,(VLOOKUP(CZ163,data!$B$3:$E$32,2,0)*14)+(VLOOKUP(CZ163,data!$B$3:$E$32,3,0))*(CW163-14)),0)</f>
        <v>0</v>
      </c>
      <c r="DB163" s="265" t="s">
        <v>96</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96</v>
      </c>
      <c r="DO163" s="231">
        <f>IF(DL163=1,IF(DK163&lt;15,VLOOKUP(DN163,data!$B$3:$E$32,2,0)*DK163,(VLOOKUP(DN163,data!$B$3:$E$32,2,0)*14)+(VLOOKUP(DN163,data!$B$3:$E$32,3,0))*(DK163-14)),0)</f>
        <v>0</v>
      </c>
      <c r="DP163" s="265" t="s">
        <v>96</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96</v>
      </c>
      <c r="EC163" s="231">
        <f>IF(DZ163=1,IF(DY163&lt;15,VLOOKUP(EB163,data!$B$3:$E$32,2,0)*DY163,(VLOOKUP(EB163,data!$B$3:$E$32,2,0)*14)+(VLOOKUP(EB163,data!$B$3:$E$32,3,0))*(DY163-14)),0)</f>
        <v>0</v>
      </c>
      <c r="ED163" s="265" t="s">
        <v>96</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96</v>
      </c>
      <c r="EQ163" s="231">
        <f>IF(EN163=1,IF(EM163&lt;15,VLOOKUP(EP163,data!$B$3:$E$32,2,0)*EM163,(VLOOKUP(EP163,data!$B$3:$E$32,2,0)*14)+(VLOOKUP(EP163,data!$B$3:$E$32,3,0))*(EM163-14)),0)</f>
        <v>0</v>
      </c>
      <c r="ER163" s="265" t="s">
        <v>96</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96</v>
      </c>
      <c r="FE163" s="231">
        <f>IF(FB163=1,IF(FA163&lt;15,VLOOKUP(FD163,data!$B$3:$E$32,2,0)*FA163,(VLOOKUP(FD163,data!$B$3:$E$32,2,0)*14)+(VLOOKUP(FD163,data!$B$3:$E$32,3,0))*(FA163-14)),0)</f>
        <v>0</v>
      </c>
      <c r="FF163" s="265" t="s">
        <v>96</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4.75" hidden="1" customHeight="1" x14ac:dyDescent="0.25">
      <c r="A164" s="233"/>
      <c r="B164" s="222" t="s">
        <v>255</v>
      </c>
      <c r="C164" s="338"/>
      <c r="D164" s="223"/>
      <c r="E164" s="229"/>
      <c r="F164" s="225">
        <f t="shared" si="148"/>
        <v>0</v>
      </c>
      <c r="G164" s="230">
        <f>IF(F164=1,data!$C$41*E164,0)</f>
        <v>0</v>
      </c>
      <c r="H164" s="265" t="s">
        <v>96</v>
      </c>
      <c r="I164" s="231">
        <f>IF($F164=1,IF($E164&lt;15,VLOOKUP(H164,data!$B$3:$E$32,2,0)*$E164,(VLOOKUP(H164,data!$B$3:$E$32,2,0)*14)+(VLOOKUP(H164,data!$B$3:$E$32,3,0))*($E164-14)),0)</f>
        <v>0</v>
      </c>
      <c r="J164" s="265" t="s">
        <v>96</v>
      </c>
      <c r="K164" s="231">
        <f>IF($F164=1,VLOOKUP(J164,data!$B$35:$D$39,2,0),0)</f>
        <v>0</v>
      </c>
      <c r="L164" s="232">
        <f>IF(AND(I164&lt;&gt;0,K164&lt;&gt;0)=FALSE,0,data!$C$43)</f>
        <v>0</v>
      </c>
      <c r="M164" s="269">
        <f t="shared" si="76"/>
        <v>0</v>
      </c>
      <c r="N164" s="225">
        <f t="shared" si="217"/>
        <v>0</v>
      </c>
      <c r="O164" s="225">
        <f t="shared" si="149"/>
        <v>0</v>
      </c>
      <c r="P164" s="225">
        <f t="shared" si="150"/>
        <v>0</v>
      </c>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96</v>
      </c>
      <c r="AI164" s="231">
        <f>IF(AF164=1,IF(AE164&lt;15,VLOOKUP(AH164,data!$B$3:$E$32,2,0)*AE164,(VLOOKUP(AH164,data!$B$3:$E$32,2,0)*14)+(VLOOKUP(AH164,data!$B$3:$E$32,3,0))*(AE164-14)),0)</f>
        <v>0</v>
      </c>
      <c r="AJ164" s="265" t="s">
        <v>96</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96</v>
      </c>
      <c r="AW164" s="231">
        <f>IF(AT164=1,IF(AS164&lt;15,VLOOKUP(AV164,data!$B$3:$E$32,2,0)*AS164,(VLOOKUP(AV164,data!$B$3:$E$32,2,0)*14)+(VLOOKUP(AV164,data!$B$3:$E$32,3,0))*(AS164-14)),0)</f>
        <v>0</v>
      </c>
      <c r="AX164" s="265" t="s">
        <v>96</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96</v>
      </c>
      <c r="BK164" s="231">
        <f>IF(BH164=1,IF(BG164&lt;15,VLOOKUP(BJ164,data!$B$3:$E$32,2,0)*BG164,(VLOOKUP(BJ164,data!$B$3:$E$32,2,0)*14)+(VLOOKUP(BJ164,data!$B$3:$E$32,3,0))*(BG164-14)),0)</f>
        <v>0</v>
      </c>
      <c r="BL164" s="265" t="s">
        <v>96</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96</v>
      </c>
      <c r="BY164" s="231">
        <f>IF(BV164=1,IF(BU164&lt;15,VLOOKUP(BX164,data!$B$3:$E$32,2,0)*BU164,(VLOOKUP(BX164,data!$B$3:$E$32,2,0)*14)+(VLOOKUP(BX164,data!$B$3:$E$32,3,0))*(BU164-14)),0)</f>
        <v>0</v>
      </c>
      <c r="BZ164" s="265" t="s">
        <v>96</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96</v>
      </c>
      <c r="CM164" s="231">
        <f>IF(CJ164=1,IF(CI164&lt;15,VLOOKUP(CL164,data!$B$3:$E$32,2,0)*CI164,(VLOOKUP(CL164,data!$B$3:$E$32,2,0)*14)+(VLOOKUP(CL164,data!$B$3:$E$32,3,0))*(CI164-14)),0)</f>
        <v>0</v>
      </c>
      <c r="CN164" s="265" t="s">
        <v>96</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96</v>
      </c>
      <c r="DA164" s="231">
        <f>IF(CX164=1,IF(CW164&lt;15,VLOOKUP(CZ164,data!$B$3:$E$32,2,0)*CW164,(VLOOKUP(CZ164,data!$B$3:$E$32,2,0)*14)+(VLOOKUP(CZ164,data!$B$3:$E$32,3,0))*(CW164-14)),0)</f>
        <v>0</v>
      </c>
      <c r="DB164" s="265" t="s">
        <v>96</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96</v>
      </c>
      <c r="DO164" s="231">
        <f>IF(DL164=1,IF(DK164&lt;15,VLOOKUP(DN164,data!$B$3:$E$32,2,0)*DK164,(VLOOKUP(DN164,data!$B$3:$E$32,2,0)*14)+(VLOOKUP(DN164,data!$B$3:$E$32,3,0))*(DK164-14)),0)</f>
        <v>0</v>
      </c>
      <c r="DP164" s="265" t="s">
        <v>96</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96</v>
      </c>
      <c r="EC164" s="231">
        <f>IF(DZ164=1,IF(DY164&lt;15,VLOOKUP(EB164,data!$B$3:$E$32,2,0)*DY164,(VLOOKUP(EB164,data!$B$3:$E$32,2,0)*14)+(VLOOKUP(EB164,data!$B$3:$E$32,3,0))*(DY164-14)),0)</f>
        <v>0</v>
      </c>
      <c r="ED164" s="265" t="s">
        <v>96</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96</v>
      </c>
      <c r="EQ164" s="231">
        <f>IF(EN164=1,IF(EM164&lt;15,VLOOKUP(EP164,data!$B$3:$E$32,2,0)*EM164,(VLOOKUP(EP164,data!$B$3:$E$32,2,0)*14)+(VLOOKUP(EP164,data!$B$3:$E$32,3,0))*(EM164-14)),0)</f>
        <v>0</v>
      </c>
      <c r="ER164" s="265" t="s">
        <v>96</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96</v>
      </c>
      <c r="FE164" s="231">
        <f>IF(FB164=1,IF(FA164&lt;15,VLOOKUP(FD164,data!$B$3:$E$32,2,0)*FA164,(VLOOKUP(FD164,data!$B$3:$E$32,2,0)*14)+(VLOOKUP(FD164,data!$B$3:$E$32,3,0))*(FA164-14)),0)</f>
        <v>0</v>
      </c>
      <c r="FF164" s="265" t="s">
        <v>96</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4.75" hidden="1" customHeight="1" x14ac:dyDescent="0.25">
      <c r="A165" s="233"/>
      <c r="B165" s="222" t="s">
        <v>256</v>
      </c>
      <c r="C165" s="338"/>
      <c r="D165" s="223"/>
      <c r="E165" s="229"/>
      <c r="F165" s="225">
        <f t="shared" si="148"/>
        <v>0</v>
      </c>
      <c r="G165" s="230">
        <f>IF(F165=1,data!$C$41*E165,0)</f>
        <v>0</v>
      </c>
      <c r="H165" s="265" t="s">
        <v>96</v>
      </c>
      <c r="I165" s="231">
        <f>IF($F165=1,IF($E165&lt;15,VLOOKUP(H165,data!$B$3:$E$32,2,0)*$E165,(VLOOKUP(H165,data!$B$3:$E$32,2,0)*14)+(VLOOKUP(H165,data!$B$3:$E$32,3,0))*($E165-14)),0)</f>
        <v>0</v>
      </c>
      <c r="J165" s="265" t="s">
        <v>96</v>
      </c>
      <c r="K165" s="231">
        <f>IF($F165=1,VLOOKUP(J165,data!$B$35:$D$39,2,0),0)</f>
        <v>0</v>
      </c>
      <c r="L165" s="232">
        <f>IF(AND(I165&lt;&gt;0,K165&lt;&gt;0)=FALSE,0,data!$C$43)</f>
        <v>0</v>
      </c>
      <c r="M165" s="269">
        <f t="shared" si="76"/>
        <v>0</v>
      </c>
      <c r="N165" s="225">
        <f t="shared" si="217"/>
        <v>0</v>
      </c>
      <c r="O165" s="225">
        <f t="shared" si="149"/>
        <v>0</v>
      </c>
      <c r="P165" s="225">
        <f t="shared" si="150"/>
        <v>0</v>
      </c>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96</v>
      </c>
      <c r="AI165" s="231">
        <f>IF(AF165=1,IF(AE165&lt;15,VLOOKUP(AH165,data!$B$3:$E$32,2,0)*AE165,(VLOOKUP(AH165,data!$B$3:$E$32,2,0)*14)+(VLOOKUP(AH165,data!$B$3:$E$32,3,0))*(AE165-14)),0)</f>
        <v>0</v>
      </c>
      <c r="AJ165" s="265" t="s">
        <v>96</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96</v>
      </c>
      <c r="AW165" s="231">
        <f>IF(AT165=1,IF(AS165&lt;15,VLOOKUP(AV165,data!$B$3:$E$32,2,0)*AS165,(VLOOKUP(AV165,data!$B$3:$E$32,2,0)*14)+(VLOOKUP(AV165,data!$B$3:$E$32,3,0))*(AS165-14)),0)</f>
        <v>0</v>
      </c>
      <c r="AX165" s="265" t="s">
        <v>96</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96</v>
      </c>
      <c r="BK165" s="231">
        <f>IF(BH165=1,IF(BG165&lt;15,VLOOKUP(BJ165,data!$B$3:$E$32,2,0)*BG165,(VLOOKUP(BJ165,data!$B$3:$E$32,2,0)*14)+(VLOOKUP(BJ165,data!$B$3:$E$32,3,0))*(BG165-14)),0)</f>
        <v>0</v>
      </c>
      <c r="BL165" s="265" t="s">
        <v>96</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96</v>
      </c>
      <c r="BY165" s="231">
        <f>IF(BV165=1,IF(BU165&lt;15,VLOOKUP(BX165,data!$B$3:$E$32,2,0)*BU165,(VLOOKUP(BX165,data!$B$3:$E$32,2,0)*14)+(VLOOKUP(BX165,data!$B$3:$E$32,3,0))*(BU165-14)),0)</f>
        <v>0</v>
      </c>
      <c r="BZ165" s="265" t="s">
        <v>96</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96</v>
      </c>
      <c r="CM165" s="231">
        <f>IF(CJ165=1,IF(CI165&lt;15,VLOOKUP(CL165,data!$B$3:$E$32,2,0)*CI165,(VLOOKUP(CL165,data!$B$3:$E$32,2,0)*14)+(VLOOKUP(CL165,data!$B$3:$E$32,3,0))*(CI165-14)),0)</f>
        <v>0</v>
      </c>
      <c r="CN165" s="265" t="s">
        <v>96</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96</v>
      </c>
      <c r="DA165" s="231">
        <f>IF(CX165=1,IF(CW165&lt;15,VLOOKUP(CZ165,data!$B$3:$E$32,2,0)*CW165,(VLOOKUP(CZ165,data!$B$3:$E$32,2,0)*14)+(VLOOKUP(CZ165,data!$B$3:$E$32,3,0))*(CW165-14)),0)</f>
        <v>0</v>
      </c>
      <c r="DB165" s="265" t="s">
        <v>96</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96</v>
      </c>
      <c r="DO165" s="231">
        <f>IF(DL165=1,IF(DK165&lt;15,VLOOKUP(DN165,data!$B$3:$E$32,2,0)*DK165,(VLOOKUP(DN165,data!$B$3:$E$32,2,0)*14)+(VLOOKUP(DN165,data!$B$3:$E$32,3,0))*(DK165-14)),0)</f>
        <v>0</v>
      </c>
      <c r="DP165" s="265" t="s">
        <v>96</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96</v>
      </c>
      <c r="EC165" s="231">
        <f>IF(DZ165=1,IF(DY165&lt;15,VLOOKUP(EB165,data!$B$3:$E$32,2,0)*DY165,(VLOOKUP(EB165,data!$B$3:$E$32,2,0)*14)+(VLOOKUP(EB165,data!$B$3:$E$32,3,0))*(DY165-14)),0)</f>
        <v>0</v>
      </c>
      <c r="ED165" s="265" t="s">
        <v>96</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96</v>
      </c>
      <c r="EQ165" s="231">
        <f>IF(EN165=1,IF(EM165&lt;15,VLOOKUP(EP165,data!$B$3:$E$32,2,0)*EM165,(VLOOKUP(EP165,data!$B$3:$E$32,2,0)*14)+(VLOOKUP(EP165,data!$B$3:$E$32,3,0))*(EM165-14)),0)</f>
        <v>0</v>
      </c>
      <c r="ER165" s="265" t="s">
        <v>96</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96</v>
      </c>
      <c r="FE165" s="231">
        <f>IF(FB165=1,IF(FA165&lt;15,VLOOKUP(FD165,data!$B$3:$E$32,2,0)*FA165,(VLOOKUP(FD165,data!$B$3:$E$32,2,0)*14)+(VLOOKUP(FD165,data!$B$3:$E$32,3,0))*(FA165-14)),0)</f>
        <v>0</v>
      </c>
      <c r="FF165" s="265" t="s">
        <v>96</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4.75" hidden="1" customHeight="1" x14ac:dyDescent="0.25">
      <c r="A166" s="233"/>
      <c r="B166" s="222" t="s">
        <v>257</v>
      </c>
      <c r="C166" s="338"/>
      <c r="D166" s="223"/>
      <c r="E166" s="229"/>
      <c r="F166" s="225">
        <f t="shared" si="148"/>
        <v>0</v>
      </c>
      <c r="G166" s="230">
        <f>IF(F166=1,data!$C$41*E166,0)</f>
        <v>0</v>
      </c>
      <c r="H166" s="265" t="s">
        <v>96</v>
      </c>
      <c r="I166" s="231">
        <f>IF($F166=1,IF($E166&lt;15,VLOOKUP(H166,data!$B$3:$E$32,2,0)*$E166,(VLOOKUP(H166,data!$B$3:$E$32,2,0)*14)+(VLOOKUP(H166,data!$B$3:$E$32,3,0))*($E166-14)),0)</f>
        <v>0</v>
      </c>
      <c r="J166" s="265" t="s">
        <v>96</v>
      </c>
      <c r="K166" s="231">
        <f>IF($F166=1,VLOOKUP(J166,data!$B$35:$D$39,2,0),0)</f>
        <v>0</v>
      </c>
      <c r="L166" s="232">
        <f>IF(AND(I166&lt;&gt;0,K166&lt;&gt;0)=FALSE,0,data!$C$43)</f>
        <v>0</v>
      </c>
      <c r="M166" s="269">
        <f t="shared" si="76"/>
        <v>0</v>
      </c>
      <c r="N166" s="225">
        <f t="shared" si="217"/>
        <v>0</v>
      </c>
      <c r="O166" s="225">
        <f t="shared" si="149"/>
        <v>0</v>
      </c>
      <c r="P166" s="225">
        <f t="shared" si="150"/>
        <v>0</v>
      </c>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96</v>
      </c>
      <c r="AI166" s="231">
        <f>IF(AF166=1,IF(AE166&lt;15,VLOOKUP(AH166,data!$B$3:$E$32,2,0)*AE166,(VLOOKUP(AH166,data!$B$3:$E$32,2,0)*14)+(VLOOKUP(AH166,data!$B$3:$E$32,3,0))*(AE166-14)),0)</f>
        <v>0</v>
      </c>
      <c r="AJ166" s="265" t="s">
        <v>96</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96</v>
      </c>
      <c r="AW166" s="231">
        <f>IF(AT166=1,IF(AS166&lt;15,VLOOKUP(AV166,data!$B$3:$E$32,2,0)*AS166,(VLOOKUP(AV166,data!$B$3:$E$32,2,0)*14)+(VLOOKUP(AV166,data!$B$3:$E$32,3,0))*(AS166-14)),0)</f>
        <v>0</v>
      </c>
      <c r="AX166" s="265" t="s">
        <v>96</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96</v>
      </c>
      <c r="BK166" s="231">
        <f>IF(BH166=1,IF(BG166&lt;15,VLOOKUP(BJ166,data!$B$3:$E$32,2,0)*BG166,(VLOOKUP(BJ166,data!$B$3:$E$32,2,0)*14)+(VLOOKUP(BJ166,data!$B$3:$E$32,3,0))*(BG166-14)),0)</f>
        <v>0</v>
      </c>
      <c r="BL166" s="265" t="s">
        <v>96</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96</v>
      </c>
      <c r="BY166" s="231">
        <f>IF(BV166=1,IF(BU166&lt;15,VLOOKUP(BX166,data!$B$3:$E$32,2,0)*BU166,(VLOOKUP(BX166,data!$B$3:$E$32,2,0)*14)+(VLOOKUP(BX166,data!$B$3:$E$32,3,0))*(BU166-14)),0)</f>
        <v>0</v>
      </c>
      <c r="BZ166" s="265" t="s">
        <v>96</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96</v>
      </c>
      <c r="CM166" s="231">
        <f>IF(CJ166=1,IF(CI166&lt;15,VLOOKUP(CL166,data!$B$3:$E$32,2,0)*CI166,(VLOOKUP(CL166,data!$B$3:$E$32,2,0)*14)+(VLOOKUP(CL166,data!$B$3:$E$32,3,0))*(CI166-14)),0)</f>
        <v>0</v>
      </c>
      <c r="CN166" s="265" t="s">
        <v>96</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96</v>
      </c>
      <c r="DA166" s="231">
        <f>IF(CX166=1,IF(CW166&lt;15,VLOOKUP(CZ166,data!$B$3:$E$32,2,0)*CW166,(VLOOKUP(CZ166,data!$B$3:$E$32,2,0)*14)+(VLOOKUP(CZ166,data!$B$3:$E$32,3,0))*(CW166-14)),0)</f>
        <v>0</v>
      </c>
      <c r="DB166" s="265" t="s">
        <v>96</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96</v>
      </c>
      <c r="DO166" s="231">
        <f>IF(DL166=1,IF(DK166&lt;15,VLOOKUP(DN166,data!$B$3:$E$32,2,0)*DK166,(VLOOKUP(DN166,data!$B$3:$E$32,2,0)*14)+(VLOOKUP(DN166,data!$B$3:$E$32,3,0))*(DK166-14)),0)</f>
        <v>0</v>
      </c>
      <c r="DP166" s="265" t="s">
        <v>96</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96</v>
      </c>
      <c r="EC166" s="231">
        <f>IF(DZ166=1,IF(DY166&lt;15,VLOOKUP(EB166,data!$B$3:$E$32,2,0)*DY166,(VLOOKUP(EB166,data!$B$3:$E$32,2,0)*14)+(VLOOKUP(EB166,data!$B$3:$E$32,3,0))*(DY166-14)),0)</f>
        <v>0</v>
      </c>
      <c r="ED166" s="265" t="s">
        <v>96</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96</v>
      </c>
      <c r="EQ166" s="231">
        <f>IF(EN166=1,IF(EM166&lt;15,VLOOKUP(EP166,data!$B$3:$E$32,2,0)*EM166,(VLOOKUP(EP166,data!$B$3:$E$32,2,0)*14)+(VLOOKUP(EP166,data!$B$3:$E$32,3,0))*(EM166-14)),0)</f>
        <v>0</v>
      </c>
      <c r="ER166" s="265" t="s">
        <v>96</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96</v>
      </c>
      <c r="FE166" s="231">
        <f>IF(FB166=1,IF(FA166&lt;15,VLOOKUP(FD166,data!$B$3:$E$32,2,0)*FA166,(VLOOKUP(FD166,data!$B$3:$E$32,2,0)*14)+(VLOOKUP(FD166,data!$B$3:$E$32,3,0))*(FA166-14)),0)</f>
        <v>0</v>
      </c>
      <c r="FF166" s="265" t="s">
        <v>96</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4.75" hidden="1" customHeight="1" x14ac:dyDescent="0.25">
      <c r="A167" s="233"/>
      <c r="B167" s="222" t="s">
        <v>258</v>
      </c>
      <c r="C167" s="338"/>
      <c r="D167" s="223"/>
      <c r="E167" s="229"/>
      <c r="F167" s="225">
        <f t="shared" si="148"/>
        <v>0</v>
      </c>
      <c r="G167" s="230">
        <f>IF(F167=1,data!$C$41*E167,0)</f>
        <v>0</v>
      </c>
      <c r="H167" s="265" t="s">
        <v>96</v>
      </c>
      <c r="I167" s="231">
        <f>IF($F167=1,IF($E167&lt;15,VLOOKUP(H167,data!$B$3:$E$32,2,0)*$E167,(VLOOKUP(H167,data!$B$3:$E$32,2,0)*14)+(VLOOKUP(H167,data!$B$3:$E$32,3,0))*($E167-14)),0)</f>
        <v>0</v>
      </c>
      <c r="J167" s="265" t="s">
        <v>96</v>
      </c>
      <c r="K167" s="231">
        <f>IF($F167=1,VLOOKUP(J167,data!$B$35:$D$39,2,0),0)</f>
        <v>0</v>
      </c>
      <c r="L167" s="232">
        <f>IF(AND(I167&lt;&gt;0,K167&lt;&gt;0)=FALSE,0,data!$C$43)</f>
        <v>0</v>
      </c>
      <c r="M167" s="269">
        <f t="shared" si="76"/>
        <v>0</v>
      </c>
      <c r="N167" s="225">
        <f t="shared" si="217"/>
        <v>0</v>
      </c>
      <c r="O167" s="225">
        <f t="shared" si="149"/>
        <v>0</v>
      </c>
      <c r="P167" s="225">
        <f t="shared" si="150"/>
        <v>0</v>
      </c>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96</v>
      </c>
      <c r="AI167" s="231">
        <f>IF(AF167=1,IF(AE167&lt;15,VLOOKUP(AH167,data!$B$3:$E$32,2,0)*AE167,(VLOOKUP(AH167,data!$B$3:$E$32,2,0)*14)+(VLOOKUP(AH167,data!$B$3:$E$32,3,0))*(AE167-14)),0)</f>
        <v>0</v>
      </c>
      <c r="AJ167" s="265" t="s">
        <v>96</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96</v>
      </c>
      <c r="AW167" s="231">
        <f>IF(AT167=1,IF(AS167&lt;15,VLOOKUP(AV167,data!$B$3:$E$32,2,0)*AS167,(VLOOKUP(AV167,data!$B$3:$E$32,2,0)*14)+(VLOOKUP(AV167,data!$B$3:$E$32,3,0))*(AS167-14)),0)</f>
        <v>0</v>
      </c>
      <c r="AX167" s="265" t="s">
        <v>96</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96</v>
      </c>
      <c r="BK167" s="231">
        <f>IF(BH167=1,IF(BG167&lt;15,VLOOKUP(BJ167,data!$B$3:$E$32,2,0)*BG167,(VLOOKUP(BJ167,data!$B$3:$E$32,2,0)*14)+(VLOOKUP(BJ167,data!$B$3:$E$32,3,0))*(BG167-14)),0)</f>
        <v>0</v>
      </c>
      <c r="BL167" s="265" t="s">
        <v>96</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96</v>
      </c>
      <c r="BY167" s="231">
        <f>IF(BV167=1,IF(BU167&lt;15,VLOOKUP(BX167,data!$B$3:$E$32,2,0)*BU167,(VLOOKUP(BX167,data!$B$3:$E$32,2,0)*14)+(VLOOKUP(BX167,data!$B$3:$E$32,3,0))*(BU167-14)),0)</f>
        <v>0</v>
      </c>
      <c r="BZ167" s="265" t="s">
        <v>96</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96</v>
      </c>
      <c r="CM167" s="231">
        <f>IF(CJ167=1,IF(CI167&lt;15,VLOOKUP(CL167,data!$B$3:$E$32,2,0)*CI167,(VLOOKUP(CL167,data!$B$3:$E$32,2,0)*14)+(VLOOKUP(CL167,data!$B$3:$E$32,3,0))*(CI167-14)),0)</f>
        <v>0</v>
      </c>
      <c r="CN167" s="265" t="s">
        <v>96</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96</v>
      </c>
      <c r="DA167" s="231">
        <f>IF(CX167=1,IF(CW167&lt;15,VLOOKUP(CZ167,data!$B$3:$E$32,2,0)*CW167,(VLOOKUP(CZ167,data!$B$3:$E$32,2,0)*14)+(VLOOKUP(CZ167,data!$B$3:$E$32,3,0))*(CW167-14)),0)</f>
        <v>0</v>
      </c>
      <c r="DB167" s="265" t="s">
        <v>96</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96</v>
      </c>
      <c r="DO167" s="231">
        <f>IF(DL167=1,IF(DK167&lt;15,VLOOKUP(DN167,data!$B$3:$E$32,2,0)*DK167,(VLOOKUP(DN167,data!$B$3:$E$32,2,0)*14)+(VLOOKUP(DN167,data!$B$3:$E$32,3,0))*(DK167-14)),0)</f>
        <v>0</v>
      </c>
      <c r="DP167" s="265" t="s">
        <v>96</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96</v>
      </c>
      <c r="EC167" s="231">
        <f>IF(DZ167=1,IF(DY167&lt;15,VLOOKUP(EB167,data!$B$3:$E$32,2,0)*DY167,(VLOOKUP(EB167,data!$B$3:$E$32,2,0)*14)+(VLOOKUP(EB167,data!$B$3:$E$32,3,0))*(DY167-14)),0)</f>
        <v>0</v>
      </c>
      <c r="ED167" s="265" t="s">
        <v>96</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96</v>
      </c>
      <c r="EQ167" s="231">
        <f>IF(EN167=1,IF(EM167&lt;15,VLOOKUP(EP167,data!$B$3:$E$32,2,0)*EM167,(VLOOKUP(EP167,data!$B$3:$E$32,2,0)*14)+(VLOOKUP(EP167,data!$B$3:$E$32,3,0))*(EM167-14)),0)</f>
        <v>0</v>
      </c>
      <c r="ER167" s="265" t="s">
        <v>96</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96</v>
      </c>
      <c r="FE167" s="231">
        <f>IF(FB167=1,IF(FA167&lt;15,VLOOKUP(FD167,data!$B$3:$E$32,2,0)*FA167,(VLOOKUP(FD167,data!$B$3:$E$32,2,0)*14)+(VLOOKUP(FD167,data!$B$3:$E$32,3,0))*(FA167-14)),0)</f>
        <v>0</v>
      </c>
      <c r="FF167" s="265" t="s">
        <v>96</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4.75" hidden="1" customHeight="1" x14ac:dyDescent="0.25">
      <c r="A168" s="233"/>
      <c r="B168" s="222" t="s">
        <v>259</v>
      </c>
      <c r="C168" s="338"/>
      <c r="D168" s="223"/>
      <c r="E168" s="229"/>
      <c r="F168" s="225">
        <f t="shared" si="148"/>
        <v>0</v>
      </c>
      <c r="G168" s="230">
        <f>IF(F168=1,data!$C$41*E168,0)</f>
        <v>0</v>
      </c>
      <c r="H168" s="265" t="s">
        <v>96</v>
      </c>
      <c r="I168" s="231">
        <f>IF($F168=1,IF($E168&lt;15,VLOOKUP(H168,data!$B$3:$E$32,2,0)*$E168,(VLOOKUP(H168,data!$B$3:$E$32,2,0)*14)+(VLOOKUP(H168,data!$B$3:$E$32,3,0))*($E168-14)),0)</f>
        <v>0</v>
      </c>
      <c r="J168" s="265" t="s">
        <v>96</v>
      </c>
      <c r="K168" s="231">
        <f>IF($F168=1,VLOOKUP(J168,data!$B$35:$D$39,2,0),0)</f>
        <v>0</v>
      </c>
      <c r="L168" s="232">
        <f>IF(AND(I168&lt;&gt;0,K168&lt;&gt;0)=FALSE,0,data!$C$43)</f>
        <v>0</v>
      </c>
      <c r="M168" s="269">
        <f t="shared" si="76"/>
        <v>0</v>
      </c>
      <c r="N168" s="225">
        <f t="shared" si="217"/>
        <v>0</v>
      </c>
      <c r="O168" s="225">
        <f t="shared" si="149"/>
        <v>0</v>
      </c>
      <c r="P168" s="225">
        <f t="shared" si="150"/>
        <v>0</v>
      </c>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96</v>
      </c>
      <c r="AI168" s="231">
        <f>IF(AF168=1,IF(AE168&lt;15,VLOOKUP(AH168,data!$B$3:$E$32,2,0)*AE168,(VLOOKUP(AH168,data!$B$3:$E$32,2,0)*14)+(VLOOKUP(AH168,data!$B$3:$E$32,3,0))*(AE168-14)),0)</f>
        <v>0</v>
      </c>
      <c r="AJ168" s="265" t="s">
        <v>96</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96</v>
      </c>
      <c r="AW168" s="231">
        <f>IF(AT168=1,IF(AS168&lt;15,VLOOKUP(AV168,data!$B$3:$E$32,2,0)*AS168,(VLOOKUP(AV168,data!$B$3:$E$32,2,0)*14)+(VLOOKUP(AV168,data!$B$3:$E$32,3,0))*(AS168-14)),0)</f>
        <v>0</v>
      </c>
      <c r="AX168" s="265" t="s">
        <v>96</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96</v>
      </c>
      <c r="BK168" s="231">
        <f>IF(BH168=1,IF(BG168&lt;15,VLOOKUP(BJ168,data!$B$3:$E$32,2,0)*BG168,(VLOOKUP(BJ168,data!$B$3:$E$32,2,0)*14)+(VLOOKUP(BJ168,data!$B$3:$E$32,3,0))*(BG168-14)),0)</f>
        <v>0</v>
      </c>
      <c r="BL168" s="265" t="s">
        <v>96</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96</v>
      </c>
      <c r="BY168" s="231">
        <f>IF(BV168=1,IF(BU168&lt;15,VLOOKUP(BX168,data!$B$3:$E$32,2,0)*BU168,(VLOOKUP(BX168,data!$B$3:$E$32,2,0)*14)+(VLOOKUP(BX168,data!$B$3:$E$32,3,0))*(BU168-14)),0)</f>
        <v>0</v>
      </c>
      <c r="BZ168" s="265" t="s">
        <v>96</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96</v>
      </c>
      <c r="CM168" s="231">
        <f>IF(CJ168=1,IF(CI168&lt;15,VLOOKUP(CL168,data!$B$3:$E$32,2,0)*CI168,(VLOOKUP(CL168,data!$B$3:$E$32,2,0)*14)+(VLOOKUP(CL168,data!$B$3:$E$32,3,0))*(CI168-14)),0)</f>
        <v>0</v>
      </c>
      <c r="CN168" s="265" t="s">
        <v>96</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96</v>
      </c>
      <c r="DA168" s="231">
        <f>IF(CX168=1,IF(CW168&lt;15,VLOOKUP(CZ168,data!$B$3:$E$32,2,0)*CW168,(VLOOKUP(CZ168,data!$B$3:$E$32,2,0)*14)+(VLOOKUP(CZ168,data!$B$3:$E$32,3,0))*(CW168-14)),0)</f>
        <v>0</v>
      </c>
      <c r="DB168" s="265" t="s">
        <v>96</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96</v>
      </c>
      <c r="DO168" s="231">
        <f>IF(DL168=1,IF(DK168&lt;15,VLOOKUP(DN168,data!$B$3:$E$32,2,0)*DK168,(VLOOKUP(DN168,data!$B$3:$E$32,2,0)*14)+(VLOOKUP(DN168,data!$B$3:$E$32,3,0))*(DK168-14)),0)</f>
        <v>0</v>
      </c>
      <c r="DP168" s="265" t="s">
        <v>96</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96</v>
      </c>
      <c r="EC168" s="231">
        <f>IF(DZ168=1,IF(DY168&lt;15,VLOOKUP(EB168,data!$B$3:$E$32,2,0)*DY168,(VLOOKUP(EB168,data!$B$3:$E$32,2,0)*14)+(VLOOKUP(EB168,data!$B$3:$E$32,3,0))*(DY168-14)),0)</f>
        <v>0</v>
      </c>
      <c r="ED168" s="265" t="s">
        <v>96</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96</v>
      </c>
      <c r="EQ168" s="231">
        <f>IF(EN168=1,IF(EM168&lt;15,VLOOKUP(EP168,data!$B$3:$E$32,2,0)*EM168,(VLOOKUP(EP168,data!$B$3:$E$32,2,0)*14)+(VLOOKUP(EP168,data!$B$3:$E$32,3,0))*(EM168-14)),0)</f>
        <v>0</v>
      </c>
      <c r="ER168" s="265" t="s">
        <v>96</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96</v>
      </c>
      <c r="FE168" s="231">
        <f>IF(FB168=1,IF(FA168&lt;15,VLOOKUP(FD168,data!$B$3:$E$32,2,0)*FA168,(VLOOKUP(FD168,data!$B$3:$E$32,2,0)*14)+(VLOOKUP(FD168,data!$B$3:$E$32,3,0))*(FA168-14)),0)</f>
        <v>0</v>
      </c>
      <c r="FF168" s="265" t="s">
        <v>96</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4.75" hidden="1" customHeight="1" x14ac:dyDescent="0.25">
      <c r="A169" s="233"/>
      <c r="B169" s="222" t="s">
        <v>260</v>
      </c>
      <c r="C169" s="338"/>
      <c r="D169" s="223"/>
      <c r="E169" s="229"/>
      <c r="F169" s="225">
        <f t="shared" si="148"/>
        <v>0</v>
      </c>
      <c r="G169" s="230">
        <f>IF(F169=1,data!$C$41*E169,0)</f>
        <v>0</v>
      </c>
      <c r="H169" s="265" t="s">
        <v>96</v>
      </c>
      <c r="I169" s="231">
        <f>IF($F169=1,IF($E169&lt;15,VLOOKUP(H169,data!$B$3:$E$32,2,0)*$E169,(VLOOKUP(H169,data!$B$3:$E$32,2,0)*14)+(VLOOKUP(H169,data!$B$3:$E$32,3,0))*($E169-14)),0)</f>
        <v>0</v>
      </c>
      <c r="J169" s="265" t="s">
        <v>96</v>
      </c>
      <c r="K169" s="231">
        <f>IF($F169=1,VLOOKUP(J169,data!$B$35:$D$39,2,0),0)</f>
        <v>0</v>
      </c>
      <c r="L169" s="232">
        <f>IF(AND(I169&lt;&gt;0,K169&lt;&gt;0)=FALSE,0,data!$C$43)</f>
        <v>0</v>
      </c>
      <c r="M169" s="269">
        <f t="shared" si="76"/>
        <v>0</v>
      </c>
      <c r="N169" s="225">
        <f t="shared" si="217"/>
        <v>0</v>
      </c>
      <c r="O169" s="225">
        <f t="shared" si="149"/>
        <v>0</v>
      </c>
      <c r="P169" s="225">
        <f t="shared" si="150"/>
        <v>0</v>
      </c>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96</v>
      </c>
      <c r="AI169" s="231">
        <f>IF(AF169=1,IF(AE169&lt;15,VLOOKUP(AH169,data!$B$3:$E$32,2,0)*AE169,(VLOOKUP(AH169,data!$B$3:$E$32,2,0)*14)+(VLOOKUP(AH169,data!$B$3:$E$32,3,0))*(AE169-14)),0)</f>
        <v>0</v>
      </c>
      <c r="AJ169" s="265" t="s">
        <v>96</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96</v>
      </c>
      <c r="AW169" s="231">
        <f>IF(AT169=1,IF(AS169&lt;15,VLOOKUP(AV169,data!$B$3:$E$32,2,0)*AS169,(VLOOKUP(AV169,data!$B$3:$E$32,2,0)*14)+(VLOOKUP(AV169,data!$B$3:$E$32,3,0))*(AS169-14)),0)</f>
        <v>0</v>
      </c>
      <c r="AX169" s="265" t="s">
        <v>96</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96</v>
      </c>
      <c r="BK169" s="231">
        <f>IF(BH169=1,IF(BG169&lt;15,VLOOKUP(BJ169,data!$B$3:$E$32,2,0)*BG169,(VLOOKUP(BJ169,data!$B$3:$E$32,2,0)*14)+(VLOOKUP(BJ169,data!$B$3:$E$32,3,0))*(BG169-14)),0)</f>
        <v>0</v>
      </c>
      <c r="BL169" s="265" t="s">
        <v>96</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96</v>
      </c>
      <c r="BY169" s="231">
        <f>IF(BV169=1,IF(BU169&lt;15,VLOOKUP(BX169,data!$B$3:$E$32,2,0)*BU169,(VLOOKUP(BX169,data!$B$3:$E$32,2,0)*14)+(VLOOKUP(BX169,data!$B$3:$E$32,3,0))*(BU169-14)),0)</f>
        <v>0</v>
      </c>
      <c r="BZ169" s="265" t="s">
        <v>96</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96</v>
      </c>
      <c r="CM169" s="231">
        <f>IF(CJ169=1,IF(CI169&lt;15,VLOOKUP(CL169,data!$B$3:$E$32,2,0)*CI169,(VLOOKUP(CL169,data!$B$3:$E$32,2,0)*14)+(VLOOKUP(CL169,data!$B$3:$E$32,3,0))*(CI169-14)),0)</f>
        <v>0</v>
      </c>
      <c r="CN169" s="265" t="s">
        <v>96</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96</v>
      </c>
      <c r="DA169" s="231">
        <f>IF(CX169=1,IF(CW169&lt;15,VLOOKUP(CZ169,data!$B$3:$E$32,2,0)*CW169,(VLOOKUP(CZ169,data!$B$3:$E$32,2,0)*14)+(VLOOKUP(CZ169,data!$B$3:$E$32,3,0))*(CW169-14)),0)</f>
        <v>0</v>
      </c>
      <c r="DB169" s="265" t="s">
        <v>96</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96</v>
      </c>
      <c r="DO169" s="231">
        <f>IF(DL169=1,IF(DK169&lt;15,VLOOKUP(DN169,data!$B$3:$E$32,2,0)*DK169,(VLOOKUP(DN169,data!$B$3:$E$32,2,0)*14)+(VLOOKUP(DN169,data!$B$3:$E$32,3,0))*(DK169-14)),0)</f>
        <v>0</v>
      </c>
      <c r="DP169" s="265" t="s">
        <v>96</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96</v>
      </c>
      <c r="EC169" s="231">
        <f>IF(DZ169=1,IF(DY169&lt;15,VLOOKUP(EB169,data!$B$3:$E$32,2,0)*DY169,(VLOOKUP(EB169,data!$B$3:$E$32,2,0)*14)+(VLOOKUP(EB169,data!$B$3:$E$32,3,0))*(DY169-14)),0)</f>
        <v>0</v>
      </c>
      <c r="ED169" s="265" t="s">
        <v>96</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96</v>
      </c>
      <c r="EQ169" s="231">
        <f>IF(EN169=1,IF(EM169&lt;15,VLOOKUP(EP169,data!$B$3:$E$32,2,0)*EM169,(VLOOKUP(EP169,data!$B$3:$E$32,2,0)*14)+(VLOOKUP(EP169,data!$B$3:$E$32,3,0))*(EM169-14)),0)</f>
        <v>0</v>
      </c>
      <c r="ER169" s="265" t="s">
        <v>96</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96</v>
      </c>
      <c r="FE169" s="231">
        <f>IF(FB169=1,IF(FA169&lt;15,VLOOKUP(FD169,data!$B$3:$E$32,2,0)*FA169,(VLOOKUP(FD169,data!$B$3:$E$32,2,0)*14)+(VLOOKUP(FD169,data!$B$3:$E$32,3,0))*(FA169-14)),0)</f>
        <v>0</v>
      </c>
      <c r="FF169" s="265" t="s">
        <v>96</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4.75" hidden="1" customHeight="1" x14ac:dyDescent="0.25">
      <c r="A170" s="233"/>
      <c r="B170" s="222" t="s">
        <v>261</v>
      </c>
      <c r="C170" s="338"/>
      <c r="D170" s="223"/>
      <c r="E170" s="229"/>
      <c r="F170" s="225">
        <f t="shared" si="148"/>
        <v>0</v>
      </c>
      <c r="G170" s="230">
        <f>IF(F170=1,data!$C$41*E170,0)</f>
        <v>0</v>
      </c>
      <c r="H170" s="265" t="s">
        <v>96</v>
      </c>
      <c r="I170" s="231">
        <f>IF($F170=1,IF($E170&lt;15,VLOOKUP(H170,data!$B$3:$E$32,2,0)*$E170,(VLOOKUP(H170,data!$B$3:$E$32,2,0)*14)+(VLOOKUP(H170,data!$B$3:$E$32,3,0))*($E170-14)),0)</f>
        <v>0</v>
      </c>
      <c r="J170" s="265" t="s">
        <v>96</v>
      </c>
      <c r="K170" s="231">
        <f>IF($F170=1,VLOOKUP(J170,data!$B$35:$D$39,2,0),0)</f>
        <v>0</v>
      </c>
      <c r="L170" s="232">
        <f>IF(AND(I170&lt;&gt;0,K170&lt;&gt;0)=FALSE,0,data!$C$43)</f>
        <v>0</v>
      </c>
      <c r="M170" s="269">
        <f t="shared" si="76"/>
        <v>0</v>
      </c>
      <c r="N170" s="225">
        <f t="shared" si="217"/>
        <v>0</v>
      </c>
      <c r="O170" s="225">
        <f t="shared" si="149"/>
        <v>0</v>
      </c>
      <c r="P170" s="225">
        <f t="shared" si="150"/>
        <v>0</v>
      </c>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96</v>
      </c>
      <c r="AI170" s="231">
        <f>IF(AF170=1,IF(AE170&lt;15,VLOOKUP(AH170,data!$B$3:$E$32,2,0)*AE170,(VLOOKUP(AH170,data!$B$3:$E$32,2,0)*14)+(VLOOKUP(AH170,data!$B$3:$E$32,3,0))*(AE170-14)),0)</f>
        <v>0</v>
      </c>
      <c r="AJ170" s="265" t="s">
        <v>96</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96</v>
      </c>
      <c r="AW170" s="231">
        <f>IF(AT170=1,IF(AS170&lt;15,VLOOKUP(AV170,data!$B$3:$E$32,2,0)*AS170,(VLOOKUP(AV170,data!$B$3:$E$32,2,0)*14)+(VLOOKUP(AV170,data!$B$3:$E$32,3,0))*(AS170-14)),0)</f>
        <v>0</v>
      </c>
      <c r="AX170" s="265" t="s">
        <v>96</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96</v>
      </c>
      <c r="BK170" s="231">
        <f>IF(BH170=1,IF(BG170&lt;15,VLOOKUP(BJ170,data!$B$3:$E$32,2,0)*BG170,(VLOOKUP(BJ170,data!$B$3:$E$32,2,0)*14)+(VLOOKUP(BJ170,data!$B$3:$E$32,3,0))*(BG170-14)),0)</f>
        <v>0</v>
      </c>
      <c r="BL170" s="265" t="s">
        <v>96</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96</v>
      </c>
      <c r="BY170" s="231">
        <f>IF(BV170=1,IF(BU170&lt;15,VLOOKUP(BX170,data!$B$3:$E$32,2,0)*BU170,(VLOOKUP(BX170,data!$B$3:$E$32,2,0)*14)+(VLOOKUP(BX170,data!$B$3:$E$32,3,0))*(BU170-14)),0)</f>
        <v>0</v>
      </c>
      <c r="BZ170" s="265" t="s">
        <v>96</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96</v>
      </c>
      <c r="CM170" s="231">
        <f>IF(CJ170=1,IF(CI170&lt;15,VLOOKUP(CL170,data!$B$3:$E$32,2,0)*CI170,(VLOOKUP(CL170,data!$B$3:$E$32,2,0)*14)+(VLOOKUP(CL170,data!$B$3:$E$32,3,0))*(CI170-14)),0)</f>
        <v>0</v>
      </c>
      <c r="CN170" s="265" t="s">
        <v>96</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96</v>
      </c>
      <c r="DA170" s="231">
        <f>IF(CX170=1,IF(CW170&lt;15,VLOOKUP(CZ170,data!$B$3:$E$32,2,0)*CW170,(VLOOKUP(CZ170,data!$B$3:$E$32,2,0)*14)+(VLOOKUP(CZ170,data!$B$3:$E$32,3,0))*(CW170-14)),0)</f>
        <v>0</v>
      </c>
      <c r="DB170" s="265" t="s">
        <v>96</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96</v>
      </c>
      <c r="DO170" s="231">
        <f>IF(DL170=1,IF(DK170&lt;15,VLOOKUP(DN170,data!$B$3:$E$32,2,0)*DK170,(VLOOKUP(DN170,data!$B$3:$E$32,2,0)*14)+(VLOOKUP(DN170,data!$B$3:$E$32,3,0))*(DK170-14)),0)</f>
        <v>0</v>
      </c>
      <c r="DP170" s="265" t="s">
        <v>96</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96</v>
      </c>
      <c r="EC170" s="231">
        <f>IF(DZ170=1,IF(DY170&lt;15,VLOOKUP(EB170,data!$B$3:$E$32,2,0)*DY170,(VLOOKUP(EB170,data!$B$3:$E$32,2,0)*14)+(VLOOKUP(EB170,data!$B$3:$E$32,3,0))*(DY170-14)),0)</f>
        <v>0</v>
      </c>
      <c r="ED170" s="265" t="s">
        <v>96</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96</v>
      </c>
      <c r="EQ170" s="231">
        <f>IF(EN170=1,IF(EM170&lt;15,VLOOKUP(EP170,data!$B$3:$E$32,2,0)*EM170,(VLOOKUP(EP170,data!$B$3:$E$32,2,0)*14)+(VLOOKUP(EP170,data!$B$3:$E$32,3,0))*(EM170-14)),0)</f>
        <v>0</v>
      </c>
      <c r="ER170" s="265" t="s">
        <v>96</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96</v>
      </c>
      <c r="FE170" s="231">
        <f>IF(FB170=1,IF(FA170&lt;15,VLOOKUP(FD170,data!$B$3:$E$32,2,0)*FA170,(VLOOKUP(FD170,data!$B$3:$E$32,2,0)*14)+(VLOOKUP(FD170,data!$B$3:$E$32,3,0))*(FA170-14)),0)</f>
        <v>0</v>
      </c>
      <c r="FF170" s="265" t="s">
        <v>96</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4.75" hidden="1" customHeight="1" x14ac:dyDescent="0.25">
      <c r="A171" s="233"/>
      <c r="B171" s="222" t="s">
        <v>262</v>
      </c>
      <c r="C171" s="338"/>
      <c r="D171" s="223"/>
      <c r="E171" s="229"/>
      <c r="F171" s="225">
        <f t="shared" si="148"/>
        <v>0</v>
      </c>
      <c r="G171" s="230">
        <f>IF(F171=1,data!$C$41*E171,0)</f>
        <v>0</v>
      </c>
      <c r="H171" s="265" t="s">
        <v>96</v>
      </c>
      <c r="I171" s="231">
        <f>IF($F171=1,IF($E171&lt;15,VLOOKUP(H171,data!$B$3:$E$32,2,0)*$E171,(VLOOKUP(H171,data!$B$3:$E$32,2,0)*14)+(VLOOKUP(H171,data!$B$3:$E$32,3,0))*($E171-14)),0)</f>
        <v>0</v>
      </c>
      <c r="J171" s="265" t="s">
        <v>96</v>
      </c>
      <c r="K171" s="231">
        <f>IF($F171=1,VLOOKUP(J171,data!$B$35:$D$39,2,0),0)</f>
        <v>0</v>
      </c>
      <c r="L171" s="232">
        <f>IF(AND(I171&lt;&gt;0,K171&lt;&gt;0)=FALSE,0,data!$C$43)</f>
        <v>0</v>
      </c>
      <c r="M171" s="269">
        <f t="shared" si="76"/>
        <v>0</v>
      </c>
      <c r="N171" s="225">
        <f t="shared" si="217"/>
        <v>0</v>
      </c>
      <c r="O171" s="225">
        <f t="shared" si="149"/>
        <v>0</v>
      </c>
      <c r="P171" s="225">
        <f t="shared" si="150"/>
        <v>0</v>
      </c>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96</v>
      </c>
      <c r="AI171" s="231">
        <f>IF(AF171=1,IF(AE171&lt;15,VLOOKUP(AH171,data!$B$3:$E$32,2,0)*AE171,(VLOOKUP(AH171,data!$B$3:$E$32,2,0)*14)+(VLOOKUP(AH171,data!$B$3:$E$32,3,0))*(AE171-14)),0)</f>
        <v>0</v>
      </c>
      <c r="AJ171" s="265" t="s">
        <v>96</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96</v>
      </c>
      <c r="AW171" s="231">
        <f>IF(AT171=1,IF(AS171&lt;15,VLOOKUP(AV171,data!$B$3:$E$32,2,0)*AS171,(VLOOKUP(AV171,data!$B$3:$E$32,2,0)*14)+(VLOOKUP(AV171,data!$B$3:$E$32,3,0))*(AS171-14)),0)</f>
        <v>0</v>
      </c>
      <c r="AX171" s="265" t="s">
        <v>96</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96</v>
      </c>
      <c r="BK171" s="231">
        <f>IF(BH171=1,IF(BG171&lt;15,VLOOKUP(BJ171,data!$B$3:$E$32,2,0)*BG171,(VLOOKUP(BJ171,data!$B$3:$E$32,2,0)*14)+(VLOOKUP(BJ171,data!$B$3:$E$32,3,0))*(BG171-14)),0)</f>
        <v>0</v>
      </c>
      <c r="BL171" s="265" t="s">
        <v>96</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96</v>
      </c>
      <c r="BY171" s="231">
        <f>IF(BV171=1,IF(BU171&lt;15,VLOOKUP(BX171,data!$B$3:$E$32,2,0)*BU171,(VLOOKUP(BX171,data!$B$3:$E$32,2,0)*14)+(VLOOKUP(BX171,data!$B$3:$E$32,3,0))*(BU171-14)),0)</f>
        <v>0</v>
      </c>
      <c r="BZ171" s="265" t="s">
        <v>96</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96</v>
      </c>
      <c r="CM171" s="231">
        <f>IF(CJ171=1,IF(CI171&lt;15,VLOOKUP(CL171,data!$B$3:$E$32,2,0)*CI171,(VLOOKUP(CL171,data!$B$3:$E$32,2,0)*14)+(VLOOKUP(CL171,data!$B$3:$E$32,3,0))*(CI171-14)),0)</f>
        <v>0</v>
      </c>
      <c r="CN171" s="265" t="s">
        <v>96</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96</v>
      </c>
      <c r="DA171" s="231">
        <f>IF(CX171=1,IF(CW171&lt;15,VLOOKUP(CZ171,data!$B$3:$E$32,2,0)*CW171,(VLOOKUP(CZ171,data!$B$3:$E$32,2,0)*14)+(VLOOKUP(CZ171,data!$B$3:$E$32,3,0))*(CW171-14)),0)</f>
        <v>0</v>
      </c>
      <c r="DB171" s="265" t="s">
        <v>96</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96</v>
      </c>
      <c r="DO171" s="231">
        <f>IF(DL171=1,IF(DK171&lt;15,VLOOKUP(DN171,data!$B$3:$E$32,2,0)*DK171,(VLOOKUP(DN171,data!$B$3:$E$32,2,0)*14)+(VLOOKUP(DN171,data!$B$3:$E$32,3,0))*(DK171-14)),0)</f>
        <v>0</v>
      </c>
      <c r="DP171" s="265" t="s">
        <v>96</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96</v>
      </c>
      <c r="EC171" s="231">
        <f>IF(DZ171=1,IF(DY171&lt;15,VLOOKUP(EB171,data!$B$3:$E$32,2,0)*DY171,(VLOOKUP(EB171,data!$B$3:$E$32,2,0)*14)+(VLOOKUP(EB171,data!$B$3:$E$32,3,0))*(DY171-14)),0)</f>
        <v>0</v>
      </c>
      <c r="ED171" s="265" t="s">
        <v>96</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96</v>
      </c>
      <c r="EQ171" s="231">
        <f>IF(EN171=1,IF(EM171&lt;15,VLOOKUP(EP171,data!$B$3:$E$32,2,0)*EM171,(VLOOKUP(EP171,data!$B$3:$E$32,2,0)*14)+(VLOOKUP(EP171,data!$B$3:$E$32,3,0))*(EM171-14)),0)</f>
        <v>0</v>
      </c>
      <c r="ER171" s="265" t="s">
        <v>96</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96</v>
      </c>
      <c r="FE171" s="231">
        <f>IF(FB171=1,IF(FA171&lt;15,VLOOKUP(FD171,data!$B$3:$E$32,2,0)*FA171,(VLOOKUP(FD171,data!$B$3:$E$32,2,0)*14)+(VLOOKUP(FD171,data!$B$3:$E$32,3,0))*(FA171-14)),0)</f>
        <v>0</v>
      </c>
      <c r="FF171" s="265" t="s">
        <v>96</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4.75" hidden="1" customHeight="1" x14ac:dyDescent="0.25">
      <c r="A172" s="233"/>
      <c r="B172" s="222" t="s">
        <v>263</v>
      </c>
      <c r="C172" s="338"/>
      <c r="D172" s="223"/>
      <c r="E172" s="229"/>
      <c r="F172" s="225">
        <f t="shared" si="148"/>
        <v>0</v>
      </c>
      <c r="G172" s="230">
        <f>IF(F172=1,data!$C$41*E172,0)</f>
        <v>0</v>
      </c>
      <c r="H172" s="265" t="s">
        <v>96</v>
      </c>
      <c r="I172" s="231">
        <f>IF($F172=1,IF($E172&lt;15,VLOOKUP(H172,data!$B$3:$E$32,2,0)*$E172,(VLOOKUP(H172,data!$B$3:$E$32,2,0)*14)+(VLOOKUP(H172,data!$B$3:$E$32,3,0))*($E172-14)),0)</f>
        <v>0</v>
      </c>
      <c r="J172" s="265" t="s">
        <v>96</v>
      </c>
      <c r="K172" s="231">
        <f>IF($F172=1,VLOOKUP(J172,data!$B$35:$D$39,2,0),0)</f>
        <v>0</v>
      </c>
      <c r="L172" s="232">
        <f>IF(AND(I172&lt;&gt;0,K172&lt;&gt;0)=FALSE,0,data!$C$43)</f>
        <v>0</v>
      </c>
      <c r="M172" s="269">
        <f t="shared" si="76"/>
        <v>0</v>
      </c>
      <c r="N172" s="225">
        <f t="shared" si="217"/>
        <v>0</v>
      </c>
      <c r="O172" s="225">
        <f t="shared" si="149"/>
        <v>0</v>
      </c>
      <c r="P172" s="225">
        <f t="shared" si="150"/>
        <v>0</v>
      </c>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96</v>
      </c>
      <c r="AI172" s="231">
        <f>IF(AF172=1,IF(AE172&lt;15,VLOOKUP(AH172,data!$B$3:$E$32,2,0)*AE172,(VLOOKUP(AH172,data!$B$3:$E$32,2,0)*14)+(VLOOKUP(AH172,data!$B$3:$E$32,3,0))*(AE172-14)),0)</f>
        <v>0</v>
      </c>
      <c r="AJ172" s="265" t="s">
        <v>96</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96</v>
      </c>
      <c r="AW172" s="231">
        <f>IF(AT172=1,IF(AS172&lt;15,VLOOKUP(AV172,data!$B$3:$E$32,2,0)*AS172,(VLOOKUP(AV172,data!$B$3:$E$32,2,0)*14)+(VLOOKUP(AV172,data!$B$3:$E$32,3,0))*(AS172-14)),0)</f>
        <v>0</v>
      </c>
      <c r="AX172" s="265" t="s">
        <v>96</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96</v>
      </c>
      <c r="BK172" s="231">
        <f>IF(BH172=1,IF(BG172&lt;15,VLOOKUP(BJ172,data!$B$3:$E$32,2,0)*BG172,(VLOOKUP(BJ172,data!$B$3:$E$32,2,0)*14)+(VLOOKUP(BJ172,data!$B$3:$E$32,3,0))*(BG172-14)),0)</f>
        <v>0</v>
      </c>
      <c r="BL172" s="265" t="s">
        <v>96</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96</v>
      </c>
      <c r="BY172" s="231">
        <f>IF(BV172=1,IF(BU172&lt;15,VLOOKUP(BX172,data!$B$3:$E$32,2,0)*BU172,(VLOOKUP(BX172,data!$B$3:$E$32,2,0)*14)+(VLOOKUP(BX172,data!$B$3:$E$32,3,0))*(BU172-14)),0)</f>
        <v>0</v>
      </c>
      <c r="BZ172" s="265" t="s">
        <v>96</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96</v>
      </c>
      <c r="CM172" s="231">
        <f>IF(CJ172=1,IF(CI172&lt;15,VLOOKUP(CL172,data!$B$3:$E$32,2,0)*CI172,(VLOOKUP(CL172,data!$B$3:$E$32,2,0)*14)+(VLOOKUP(CL172,data!$B$3:$E$32,3,0))*(CI172-14)),0)</f>
        <v>0</v>
      </c>
      <c r="CN172" s="265" t="s">
        <v>96</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96</v>
      </c>
      <c r="DA172" s="231">
        <f>IF(CX172=1,IF(CW172&lt;15,VLOOKUP(CZ172,data!$B$3:$E$32,2,0)*CW172,(VLOOKUP(CZ172,data!$B$3:$E$32,2,0)*14)+(VLOOKUP(CZ172,data!$B$3:$E$32,3,0))*(CW172-14)),0)</f>
        <v>0</v>
      </c>
      <c r="DB172" s="265" t="s">
        <v>96</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96</v>
      </c>
      <c r="DO172" s="231">
        <f>IF(DL172=1,IF(DK172&lt;15,VLOOKUP(DN172,data!$B$3:$E$32,2,0)*DK172,(VLOOKUP(DN172,data!$B$3:$E$32,2,0)*14)+(VLOOKUP(DN172,data!$B$3:$E$32,3,0))*(DK172-14)),0)</f>
        <v>0</v>
      </c>
      <c r="DP172" s="265" t="s">
        <v>96</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96</v>
      </c>
      <c r="EC172" s="231">
        <f>IF(DZ172=1,IF(DY172&lt;15,VLOOKUP(EB172,data!$B$3:$E$32,2,0)*DY172,(VLOOKUP(EB172,data!$B$3:$E$32,2,0)*14)+(VLOOKUP(EB172,data!$B$3:$E$32,3,0))*(DY172-14)),0)</f>
        <v>0</v>
      </c>
      <c r="ED172" s="265" t="s">
        <v>96</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96</v>
      </c>
      <c r="EQ172" s="231">
        <f>IF(EN172=1,IF(EM172&lt;15,VLOOKUP(EP172,data!$B$3:$E$32,2,0)*EM172,(VLOOKUP(EP172,data!$B$3:$E$32,2,0)*14)+(VLOOKUP(EP172,data!$B$3:$E$32,3,0))*(EM172-14)),0)</f>
        <v>0</v>
      </c>
      <c r="ER172" s="265" t="s">
        <v>96</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96</v>
      </c>
      <c r="FE172" s="231">
        <f>IF(FB172=1,IF(FA172&lt;15,VLOOKUP(FD172,data!$B$3:$E$32,2,0)*FA172,(VLOOKUP(FD172,data!$B$3:$E$32,2,0)*14)+(VLOOKUP(FD172,data!$B$3:$E$32,3,0))*(FA172-14)),0)</f>
        <v>0</v>
      </c>
      <c r="FF172" s="265" t="s">
        <v>96</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4.75" hidden="1" customHeight="1" x14ac:dyDescent="0.25">
      <c r="A173" s="233"/>
      <c r="B173" s="222" t="s">
        <v>264</v>
      </c>
      <c r="C173" s="338"/>
      <c r="D173" s="223"/>
      <c r="E173" s="229"/>
      <c r="F173" s="225">
        <f t="shared" si="148"/>
        <v>0</v>
      </c>
      <c r="G173" s="230">
        <f>IF(F173=1,data!$C$41*E173,0)</f>
        <v>0</v>
      </c>
      <c r="H173" s="265" t="s">
        <v>96</v>
      </c>
      <c r="I173" s="231">
        <f>IF($F173=1,IF($E173&lt;15,VLOOKUP(H173,data!$B$3:$E$32,2,0)*$E173,(VLOOKUP(H173,data!$B$3:$E$32,2,0)*14)+(VLOOKUP(H173,data!$B$3:$E$32,3,0))*($E173-14)),0)</f>
        <v>0</v>
      </c>
      <c r="J173" s="265" t="s">
        <v>96</v>
      </c>
      <c r="K173" s="231">
        <f>IF($F173=1,VLOOKUP(J173,data!$B$35:$D$39,2,0),0)</f>
        <v>0</v>
      </c>
      <c r="L173" s="232">
        <f>IF(AND(I173&lt;&gt;0,K173&lt;&gt;0)=FALSE,0,data!$C$43)</f>
        <v>0</v>
      </c>
      <c r="M173" s="269">
        <f t="shared" si="76"/>
        <v>0</v>
      </c>
      <c r="N173" s="225">
        <f t="shared" si="217"/>
        <v>0</v>
      </c>
      <c r="O173" s="225">
        <f t="shared" si="149"/>
        <v>0</v>
      </c>
      <c r="P173" s="225">
        <f t="shared" si="150"/>
        <v>0</v>
      </c>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96</v>
      </c>
      <c r="AI173" s="231">
        <f>IF(AF173=1,IF(AE173&lt;15,VLOOKUP(AH173,data!$B$3:$E$32,2,0)*AE173,(VLOOKUP(AH173,data!$B$3:$E$32,2,0)*14)+(VLOOKUP(AH173,data!$B$3:$E$32,3,0))*(AE173-14)),0)</f>
        <v>0</v>
      </c>
      <c r="AJ173" s="265" t="s">
        <v>96</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96</v>
      </c>
      <c r="AW173" s="231">
        <f>IF(AT173=1,IF(AS173&lt;15,VLOOKUP(AV173,data!$B$3:$E$32,2,0)*AS173,(VLOOKUP(AV173,data!$B$3:$E$32,2,0)*14)+(VLOOKUP(AV173,data!$B$3:$E$32,3,0))*(AS173-14)),0)</f>
        <v>0</v>
      </c>
      <c r="AX173" s="265" t="s">
        <v>96</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96</v>
      </c>
      <c r="BK173" s="231">
        <f>IF(BH173=1,IF(BG173&lt;15,VLOOKUP(BJ173,data!$B$3:$E$32,2,0)*BG173,(VLOOKUP(BJ173,data!$B$3:$E$32,2,0)*14)+(VLOOKUP(BJ173,data!$B$3:$E$32,3,0))*(BG173-14)),0)</f>
        <v>0</v>
      </c>
      <c r="BL173" s="265" t="s">
        <v>96</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96</v>
      </c>
      <c r="BY173" s="231">
        <f>IF(BV173=1,IF(BU173&lt;15,VLOOKUP(BX173,data!$B$3:$E$32,2,0)*BU173,(VLOOKUP(BX173,data!$B$3:$E$32,2,0)*14)+(VLOOKUP(BX173,data!$B$3:$E$32,3,0))*(BU173-14)),0)</f>
        <v>0</v>
      </c>
      <c r="BZ173" s="265" t="s">
        <v>96</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96</v>
      </c>
      <c r="CM173" s="231">
        <f>IF(CJ173=1,IF(CI173&lt;15,VLOOKUP(CL173,data!$B$3:$E$32,2,0)*CI173,(VLOOKUP(CL173,data!$B$3:$E$32,2,0)*14)+(VLOOKUP(CL173,data!$B$3:$E$32,3,0))*(CI173-14)),0)</f>
        <v>0</v>
      </c>
      <c r="CN173" s="265" t="s">
        <v>96</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96</v>
      </c>
      <c r="DA173" s="231">
        <f>IF(CX173=1,IF(CW173&lt;15,VLOOKUP(CZ173,data!$B$3:$E$32,2,0)*CW173,(VLOOKUP(CZ173,data!$B$3:$E$32,2,0)*14)+(VLOOKUP(CZ173,data!$B$3:$E$32,3,0))*(CW173-14)),0)</f>
        <v>0</v>
      </c>
      <c r="DB173" s="265" t="s">
        <v>96</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96</v>
      </c>
      <c r="DO173" s="231">
        <f>IF(DL173=1,IF(DK173&lt;15,VLOOKUP(DN173,data!$B$3:$E$32,2,0)*DK173,(VLOOKUP(DN173,data!$B$3:$E$32,2,0)*14)+(VLOOKUP(DN173,data!$B$3:$E$32,3,0))*(DK173-14)),0)</f>
        <v>0</v>
      </c>
      <c r="DP173" s="265" t="s">
        <v>96</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96</v>
      </c>
      <c r="EC173" s="231">
        <f>IF(DZ173=1,IF(DY173&lt;15,VLOOKUP(EB173,data!$B$3:$E$32,2,0)*DY173,(VLOOKUP(EB173,data!$B$3:$E$32,2,0)*14)+(VLOOKUP(EB173,data!$B$3:$E$32,3,0))*(DY173-14)),0)</f>
        <v>0</v>
      </c>
      <c r="ED173" s="265" t="s">
        <v>96</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96</v>
      </c>
      <c r="EQ173" s="231">
        <f>IF(EN173=1,IF(EM173&lt;15,VLOOKUP(EP173,data!$B$3:$E$32,2,0)*EM173,(VLOOKUP(EP173,data!$B$3:$E$32,2,0)*14)+(VLOOKUP(EP173,data!$B$3:$E$32,3,0))*(EM173-14)),0)</f>
        <v>0</v>
      </c>
      <c r="ER173" s="265" t="s">
        <v>96</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96</v>
      </c>
      <c r="FE173" s="231">
        <f>IF(FB173=1,IF(FA173&lt;15,VLOOKUP(FD173,data!$B$3:$E$32,2,0)*FA173,(VLOOKUP(FD173,data!$B$3:$E$32,2,0)*14)+(VLOOKUP(FD173,data!$B$3:$E$32,3,0))*(FA173-14)),0)</f>
        <v>0</v>
      </c>
      <c r="FF173" s="265" t="s">
        <v>96</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4.75" hidden="1" customHeight="1" x14ac:dyDescent="0.25">
      <c r="A174" s="233"/>
      <c r="B174" s="222" t="s">
        <v>265</v>
      </c>
      <c r="C174" s="338"/>
      <c r="D174" s="223"/>
      <c r="E174" s="229"/>
      <c r="F174" s="225">
        <f t="shared" si="148"/>
        <v>0</v>
      </c>
      <c r="G174" s="230">
        <f>IF(F174=1,data!$C$41*E174,0)</f>
        <v>0</v>
      </c>
      <c r="H174" s="265" t="s">
        <v>96</v>
      </c>
      <c r="I174" s="231">
        <f>IF($F174=1,IF($E174&lt;15,VLOOKUP(H174,data!$B$3:$E$32,2,0)*$E174,(VLOOKUP(H174,data!$B$3:$E$32,2,0)*14)+(VLOOKUP(H174,data!$B$3:$E$32,3,0))*($E174-14)),0)</f>
        <v>0</v>
      </c>
      <c r="J174" s="265" t="s">
        <v>96</v>
      </c>
      <c r="K174" s="231">
        <f>IF($F174=1,VLOOKUP(J174,data!$B$35:$D$39,2,0),0)</f>
        <v>0</v>
      </c>
      <c r="L174" s="232">
        <f>IF(AND(I174&lt;&gt;0,K174&lt;&gt;0)=FALSE,0,data!$C$43)</f>
        <v>0</v>
      </c>
      <c r="M174" s="269">
        <f t="shared" si="76"/>
        <v>0</v>
      </c>
      <c r="N174" s="225">
        <f t="shared" si="217"/>
        <v>0</v>
      </c>
      <c r="O174" s="225">
        <f t="shared" si="149"/>
        <v>0</v>
      </c>
      <c r="P174" s="225">
        <f t="shared" si="150"/>
        <v>0</v>
      </c>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96</v>
      </c>
      <c r="AI174" s="231">
        <f>IF(AF174=1,IF(AE174&lt;15,VLOOKUP(AH174,data!$B$3:$E$32,2,0)*AE174,(VLOOKUP(AH174,data!$B$3:$E$32,2,0)*14)+(VLOOKUP(AH174,data!$B$3:$E$32,3,0))*(AE174-14)),0)</f>
        <v>0</v>
      </c>
      <c r="AJ174" s="265" t="s">
        <v>96</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96</v>
      </c>
      <c r="AW174" s="231">
        <f>IF(AT174=1,IF(AS174&lt;15,VLOOKUP(AV174,data!$B$3:$E$32,2,0)*AS174,(VLOOKUP(AV174,data!$B$3:$E$32,2,0)*14)+(VLOOKUP(AV174,data!$B$3:$E$32,3,0))*(AS174-14)),0)</f>
        <v>0</v>
      </c>
      <c r="AX174" s="265" t="s">
        <v>96</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96</v>
      </c>
      <c r="BK174" s="231">
        <f>IF(BH174=1,IF(BG174&lt;15,VLOOKUP(BJ174,data!$B$3:$E$32,2,0)*BG174,(VLOOKUP(BJ174,data!$B$3:$E$32,2,0)*14)+(VLOOKUP(BJ174,data!$B$3:$E$32,3,0))*(BG174-14)),0)</f>
        <v>0</v>
      </c>
      <c r="BL174" s="265" t="s">
        <v>96</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96</v>
      </c>
      <c r="BY174" s="231">
        <f>IF(BV174=1,IF(BU174&lt;15,VLOOKUP(BX174,data!$B$3:$E$32,2,0)*BU174,(VLOOKUP(BX174,data!$B$3:$E$32,2,0)*14)+(VLOOKUP(BX174,data!$B$3:$E$32,3,0))*(BU174-14)),0)</f>
        <v>0</v>
      </c>
      <c r="BZ174" s="265" t="s">
        <v>96</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96</v>
      </c>
      <c r="CM174" s="231">
        <f>IF(CJ174=1,IF(CI174&lt;15,VLOOKUP(CL174,data!$B$3:$E$32,2,0)*CI174,(VLOOKUP(CL174,data!$B$3:$E$32,2,0)*14)+(VLOOKUP(CL174,data!$B$3:$E$32,3,0))*(CI174-14)),0)</f>
        <v>0</v>
      </c>
      <c r="CN174" s="265" t="s">
        <v>96</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96</v>
      </c>
      <c r="DA174" s="231">
        <f>IF(CX174=1,IF(CW174&lt;15,VLOOKUP(CZ174,data!$B$3:$E$32,2,0)*CW174,(VLOOKUP(CZ174,data!$B$3:$E$32,2,0)*14)+(VLOOKUP(CZ174,data!$B$3:$E$32,3,0))*(CW174-14)),0)</f>
        <v>0</v>
      </c>
      <c r="DB174" s="265" t="s">
        <v>96</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96</v>
      </c>
      <c r="DO174" s="231">
        <f>IF(DL174=1,IF(DK174&lt;15,VLOOKUP(DN174,data!$B$3:$E$32,2,0)*DK174,(VLOOKUP(DN174,data!$B$3:$E$32,2,0)*14)+(VLOOKUP(DN174,data!$B$3:$E$32,3,0))*(DK174-14)),0)</f>
        <v>0</v>
      </c>
      <c r="DP174" s="265" t="s">
        <v>96</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96</v>
      </c>
      <c r="EC174" s="231">
        <f>IF(DZ174=1,IF(DY174&lt;15,VLOOKUP(EB174,data!$B$3:$E$32,2,0)*DY174,(VLOOKUP(EB174,data!$B$3:$E$32,2,0)*14)+(VLOOKUP(EB174,data!$B$3:$E$32,3,0))*(DY174-14)),0)</f>
        <v>0</v>
      </c>
      <c r="ED174" s="265" t="s">
        <v>96</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96</v>
      </c>
      <c r="EQ174" s="231">
        <f>IF(EN174=1,IF(EM174&lt;15,VLOOKUP(EP174,data!$B$3:$E$32,2,0)*EM174,(VLOOKUP(EP174,data!$B$3:$E$32,2,0)*14)+(VLOOKUP(EP174,data!$B$3:$E$32,3,0))*(EM174-14)),0)</f>
        <v>0</v>
      </c>
      <c r="ER174" s="265" t="s">
        <v>96</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96</v>
      </c>
      <c r="FE174" s="231">
        <f>IF(FB174=1,IF(FA174&lt;15,VLOOKUP(FD174,data!$B$3:$E$32,2,0)*FA174,(VLOOKUP(FD174,data!$B$3:$E$32,2,0)*14)+(VLOOKUP(FD174,data!$B$3:$E$32,3,0))*(FA174-14)),0)</f>
        <v>0</v>
      </c>
      <c r="FF174" s="265" t="s">
        <v>96</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4.75" hidden="1" customHeight="1" x14ac:dyDescent="0.25">
      <c r="A175" s="233"/>
      <c r="B175" s="222" t="s">
        <v>266</v>
      </c>
      <c r="C175" s="338"/>
      <c r="D175" s="223"/>
      <c r="E175" s="229"/>
      <c r="F175" s="225">
        <f t="shared" si="148"/>
        <v>0</v>
      </c>
      <c r="G175" s="230">
        <f>IF(F175=1,data!$C$41*E175,0)</f>
        <v>0</v>
      </c>
      <c r="H175" s="265" t="s">
        <v>96</v>
      </c>
      <c r="I175" s="231">
        <f>IF($F175=1,IF($E175&lt;15,VLOOKUP(H175,data!$B$3:$E$32,2,0)*$E175,(VLOOKUP(H175,data!$B$3:$E$32,2,0)*14)+(VLOOKUP(H175,data!$B$3:$E$32,3,0))*($E175-14)),0)</f>
        <v>0</v>
      </c>
      <c r="J175" s="265" t="s">
        <v>96</v>
      </c>
      <c r="K175" s="231">
        <f>IF($F175=1,VLOOKUP(J175,data!$B$35:$D$39,2,0),0)</f>
        <v>0</v>
      </c>
      <c r="L175" s="232">
        <f>IF(AND(I175&lt;&gt;0,K175&lt;&gt;0)=FALSE,0,data!$C$43)</f>
        <v>0</v>
      </c>
      <c r="M175" s="269">
        <f t="shared" si="76"/>
        <v>0</v>
      </c>
      <c r="N175" s="225">
        <f t="shared" si="217"/>
        <v>0</v>
      </c>
      <c r="O175" s="225">
        <f t="shared" si="149"/>
        <v>0</v>
      </c>
      <c r="P175" s="225">
        <f t="shared" si="150"/>
        <v>0</v>
      </c>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96</v>
      </c>
      <c r="AI175" s="231">
        <f>IF(AF175=1,IF(AE175&lt;15,VLOOKUP(AH175,data!$B$3:$E$32,2,0)*AE175,(VLOOKUP(AH175,data!$B$3:$E$32,2,0)*14)+(VLOOKUP(AH175,data!$B$3:$E$32,3,0))*(AE175-14)),0)</f>
        <v>0</v>
      </c>
      <c r="AJ175" s="265" t="s">
        <v>96</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96</v>
      </c>
      <c r="AW175" s="231">
        <f>IF(AT175=1,IF(AS175&lt;15,VLOOKUP(AV175,data!$B$3:$E$32,2,0)*AS175,(VLOOKUP(AV175,data!$B$3:$E$32,2,0)*14)+(VLOOKUP(AV175,data!$B$3:$E$32,3,0))*(AS175-14)),0)</f>
        <v>0</v>
      </c>
      <c r="AX175" s="265" t="s">
        <v>96</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96</v>
      </c>
      <c r="BK175" s="231">
        <f>IF(BH175=1,IF(BG175&lt;15,VLOOKUP(BJ175,data!$B$3:$E$32,2,0)*BG175,(VLOOKUP(BJ175,data!$B$3:$E$32,2,0)*14)+(VLOOKUP(BJ175,data!$B$3:$E$32,3,0))*(BG175-14)),0)</f>
        <v>0</v>
      </c>
      <c r="BL175" s="265" t="s">
        <v>96</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96</v>
      </c>
      <c r="BY175" s="231">
        <f>IF(BV175=1,IF(BU175&lt;15,VLOOKUP(BX175,data!$B$3:$E$32,2,0)*BU175,(VLOOKUP(BX175,data!$B$3:$E$32,2,0)*14)+(VLOOKUP(BX175,data!$B$3:$E$32,3,0))*(BU175-14)),0)</f>
        <v>0</v>
      </c>
      <c r="BZ175" s="265" t="s">
        <v>96</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96</v>
      </c>
      <c r="CM175" s="231">
        <f>IF(CJ175=1,IF(CI175&lt;15,VLOOKUP(CL175,data!$B$3:$E$32,2,0)*CI175,(VLOOKUP(CL175,data!$B$3:$E$32,2,0)*14)+(VLOOKUP(CL175,data!$B$3:$E$32,3,0))*(CI175-14)),0)</f>
        <v>0</v>
      </c>
      <c r="CN175" s="265" t="s">
        <v>96</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96</v>
      </c>
      <c r="DA175" s="231">
        <f>IF(CX175=1,IF(CW175&lt;15,VLOOKUP(CZ175,data!$B$3:$E$32,2,0)*CW175,(VLOOKUP(CZ175,data!$B$3:$E$32,2,0)*14)+(VLOOKUP(CZ175,data!$B$3:$E$32,3,0))*(CW175-14)),0)</f>
        <v>0</v>
      </c>
      <c r="DB175" s="265" t="s">
        <v>96</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96</v>
      </c>
      <c r="DO175" s="231">
        <f>IF(DL175=1,IF(DK175&lt;15,VLOOKUP(DN175,data!$B$3:$E$32,2,0)*DK175,(VLOOKUP(DN175,data!$B$3:$E$32,2,0)*14)+(VLOOKUP(DN175,data!$B$3:$E$32,3,0))*(DK175-14)),0)</f>
        <v>0</v>
      </c>
      <c r="DP175" s="265" t="s">
        <v>96</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96</v>
      </c>
      <c r="EC175" s="231">
        <f>IF(DZ175=1,IF(DY175&lt;15,VLOOKUP(EB175,data!$B$3:$E$32,2,0)*DY175,(VLOOKUP(EB175,data!$B$3:$E$32,2,0)*14)+(VLOOKUP(EB175,data!$B$3:$E$32,3,0))*(DY175-14)),0)</f>
        <v>0</v>
      </c>
      <c r="ED175" s="265" t="s">
        <v>96</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96</v>
      </c>
      <c r="EQ175" s="231">
        <f>IF(EN175=1,IF(EM175&lt;15,VLOOKUP(EP175,data!$B$3:$E$32,2,0)*EM175,(VLOOKUP(EP175,data!$B$3:$E$32,2,0)*14)+(VLOOKUP(EP175,data!$B$3:$E$32,3,0))*(EM175-14)),0)</f>
        <v>0</v>
      </c>
      <c r="ER175" s="265" t="s">
        <v>96</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96</v>
      </c>
      <c r="FE175" s="231">
        <f>IF(FB175=1,IF(FA175&lt;15,VLOOKUP(FD175,data!$B$3:$E$32,2,0)*FA175,(VLOOKUP(FD175,data!$B$3:$E$32,2,0)*14)+(VLOOKUP(FD175,data!$B$3:$E$32,3,0))*(FA175-14)),0)</f>
        <v>0</v>
      </c>
      <c r="FF175" s="265" t="s">
        <v>96</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4.75" hidden="1" customHeight="1" x14ac:dyDescent="0.25">
      <c r="A176" s="233"/>
      <c r="B176" s="222" t="s">
        <v>267</v>
      </c>
      <c r="C176" s="338"/>
      <c r="D176" s="223"/>
      <c r="E176" s="229"/>
      <c r="F176" s="225">
        <f t="shared" si="148"/>
        <v>0</v>
      </c>
      <c r="G176" s="230">
        <f>IF(F176=1,data!$C$41*E176,0)</f>
        <v>0</v>
      </c>
      <c r="H176" s="265" t="s">
        <v>96</v>
      </c>
      <c r="I176" s="231">
        <f>IF($F176=1,IF($E176&lt;15,VLOOKUP(H176,data!$B$3:$E$32,2,0)*$E176,(VLOOKUP(H176,data!$B$3:$E$32,2,0)*14)+(VLOOKUP(H176,data!$B$3:$E$32,3,0))*($E176-14)),0)</f>
        <v>0</v>
      </c>
      <c r="J176" s="265" t="s">
        <v>96</v>
      </c>
      <c r="K176" s="231">
        <f>IF($F176=1,VLOOKUP(J176,data!$B$35:$D$39,2,0),0)</f>
        <v>0</v>
      </c>
      <c r="L176" s="232">
        <f>IF(AND(I176&lt;&gt;0,K176&lt;&gt;0)=FALSE,0,data!$C$43)</f>
        <v>0</v>
      </c>
      <c r="M176" s="269">
        <f t="shared" si="76"/>
        <v>0</v>
      </c>
      <c r="N176" s="225">
        <f t="shared" si="217"/>
        <v>0</v>
      </c>
      <c r="O176" s="225">
        <f t="shared" si="149"/>
        <v>0</v>
      </c>
      <c r="P176" s="225">
        <f t="shared" si="150"/>
        <v>0</v>
      </c>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96</v>
      </c>
      <c r="AI176" s="231">
        <f>IF(AF176=1,IF(AE176&lt;15,VLOOKUP(AH176,data!$B$3:$E$32,2,0)*AE176,(VLOOKUP(AH176,data!$B$3:$E$32,2,0)*14)+(VLOOKUP(AH176,data!$B$3:$E$32,3,0))*(AE176-14)),0)</f>
        <v>0</v>
      </c>
      <c r="AJ176" s="265" t="s">
        <v>96</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96</v>
      </c>
      <c r="AW176" s="231">
        <f>IF(AT176=1,IF(AS176&lt;15,VLOOKUP(AV176,data!$B$3:$E$32,2,0)*AS176,(VLOOKUP(AV176,data!$B$3:$E$32,2,0)*14)+(VLOOKUP(AV176,data!$B$3:$E$32,3,0))*(AS176-14)),0)</f>
        <v>0</v>
      </c>
      <c r="AX176" s="265" t="s">
        <v>96</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96</v>
      </c>
      <c r="BK176" s="231">
        <f>IF(BH176=1,IF(BG176&lt;15,VLOOKUP(BJ176,data!$B$3:$E$32,2,0)*BG176,(VLOOKUP(BJ176,data!$B$3:$E$32,2,0)*14)+(VLOOKUP(BJ176,data!$B$3:$E$32,3,0))*(BG176-14)),0)</f>
        <v>0</v>
      </c>
      <c r="BL176" s="265" t="s">
        <v>96</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96</v>
      </c>
      <c r="BY176" s="231">
        <f>IF(BV176=1,IF(BU176&lt;15,VLOOKUP(BX176,data!$B$3:$E$32,2,0)*BU176,(VLOOKUP(BX176,data!$B$3:$E$32,2,0)*14)+(VLOOKUP(BX176,data!$B$3:$E$32,3,0))*(BU176-14)),0)</f>
        <v>0</v>
      </c>
      <c r="BZ176" s="265" t="s">
        <v>96</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96</v>
      </c>
      <c r="CM176" s="231">
        <f>IF(CJ176=1,IF(CI176&lt;15,VLOOKUP(CL176,data!$B$3:$E$32,2,0)*CI176,(VLOOKUP(CL176,data!$B$3:$E$32,2,0)*14)+(VLOOKUP(CL176,data!$B$3:$E$32,3,0))*(CI176-14)),0)</f>
        <v>0</v>
      </c>
      <c r="CN176" s="265" t="s">
        <v>96</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96</v>
      </c>
      <c r="DA176" s="231">
        <f>IF(CX176=1,IF(CW176&lt;15,VLOOKUP(CZ176,data!$B$3:$E$32,2,0)*CW176,(VLOOKUP(CZ176,data!$B$3:$E$32,2,0)*14)+(VLOOKUP(CZ176,data!$B$3:$E$32,3,0))*(CW176-14)),0)</f>
        <v>0</v>
      </c>
      <c r="DB176" s="265" t="s">
        <v>96</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96</v>
      </c>
      <c r="DO176" s="231">
        <f>IF(DL176=1,IF(DK176&lt;15,VLOOKUP(DN176,data!$B$3:$E$32,2,0)*DK176,(VLOOKUP(DN176,data!$B$3:$E$32,2,0)*14)+(VLOOKUP(DN176,data!$B$3:$E$32,3,0))*(DK176-14)),0)</f>
        <v>0</v>
      </c>
      <c r="DP176" s="265" t="s">
        <v>96</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96</v>
      </c>
      <c r="EC176" s="231">
        <f>IF(DZ176=1,IF(DY176&lt;15,VLOOKUP(EB176,data!$B$3:$E$32,2,0)*DY176,(VLOOKUP(EB176,data!$B$3:$E$32,2,0)*14)+(VLOOKUP(EB176,data!$B$3:$E$32,3,0))*(DY176-14)),0)</f>
        <v>0</v>
      </c>
      <c r="ED176" s="265" t="s">
        <v>96</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96</v>
      </c>
      <c r="EQ176" s="231">
        <f>IF(EN176=1,IF(EM176&lt;15,VLOOKUP(EP176,data!$B$3:$E$32,2,0)*EM176,(VLOOKUP(EP176,data!$B$3:$E$32,2,0)*14)+(VLOOKUP(EP176,data!$B$3:$E$32,3,0))*(EM176-14)),0)</f>
        <v>0</v>
      </c>
      <c r="ER176" s="265" t="s">
        <v>96</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96</v>
      </c>
      <c r="FE176" s="231">
        <f>IF(FB176=1,IF(FA176&lt;15,VLOOKUP(FD176,data!$B$3:$E$32,2,0)*FA176,(VLOOKUP(FD176,data!$B$3:$E$32,2,0)*14)+(VLOOKUP(FD176,data!$B$3:$E$32,3,0))*(FA176-14)),0)</f>
        <v>0</v>
      </c>
      <c r="FF176" s="265" t="s">
        <v>96</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4.75" hidden="1" customHeight="1" x14ac:dyDescent="0.25">
      <c r="A177" s="233"/>
      <c r="B177" s="222" t="s">
        <v>268</v>
      </c>
      <c r="C177" s="338"/>
      <c r="D177" s="223"/>
      <c r="E177" s="229"/>
      <c r="F177" s="225">
        <f t="shared" si="148"/>
        <v>0</v>
      </c>
      <c r="G177" s="230">
        <f>IF(F177=1,data!$C$41*E177,0)</f>
        <v>0</v>
      </c>
      <c r="H177" s="265" t="s">
        <v>96</v>
      </c>
      <c r="I177" s="231">
        <f>IF($F177=1,IF($E177&lt;15,VLOOKUP(H177,data!$B$3:$E$32,2,0)*$E177,(VLOOKUP(H177,data!$B$3:$E$32,2,0)*14)+(VLOOKUP(H177,data!$B$3:$E$32,3,0))*($E177-14)),0)</f>
        <v>0</v>
      </c>
      <c r="J177" s="265" t="s">
        <v>96</v>
      </c>
      <c r="K177" s="231">
        <f>IF($F177=1,VLOOKUP(J177,data!$B$35:$D$39,2,0),0)</f>
        <v>0</v>
      </c>
      <c r="L177" s="232">
        <f>IF(AND(I177&lt;&gt;0,K177&lt;&gt;0)=FALSE,0,data!$C$43)</f>
        <v>0</v>
      </c>
      <c r="M177" s="269">
        <f t="shared" si="76"/>
        <v>0</v>
      </c>
      <c r="N177" s="225">
        <f t="shared" si="217"/>
        <v>0</v>
      </c>
      <c r="O177" s="225">
        <f t="shared" si="149"/>
        <v>0</v>
      </c>
      <c r="P177" s="225">
        <f t="shared" si="150"/>
        <v>0</v>
      </c>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96</v>
      </c>
      <c r="AI177" s="231">
        <f>IF(AF177=1,IF(AE177&lt;15,VLOOKUP(AH177,data!$B$3:$E$32,2,0)*AE177,(VLOOKUP(AH177,data!$B$3:$E$32,2,0)*14)+(VLOOKUP(AH177,data!$B$3:$E$32,3,0))*(AE177-14)),0)</f>
        <v>0</v>
      </c>
      <c r="AJ177" s="265" t="s">
        <v>96</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96</v>
      </c>
      <c r="AW177" s="231">
        <f>IF(AT177=1,IF(AS177&lt;15,VLOOKUP(AV177,data!$B$3:$E$32,2,0)*AS177,(VLOOKUP(AV177,data!$B$3:$E$32,2,0)*14)+(VLOOKUP(AV177,data!$B$3:$E$32,3,0))*(AS177-14)),0)</f>
        <v>0</v>
      </c>
      <c r="AX177" s="265" t="s">
        <v>96</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96</v>
      </c>
      <c r="BK177" s="231">
        <f>IF(BH177=1,IF(BG177&lt;15,VLOOKUP(BJ177,data!$B$3:$E$32,2,0)*BG177,(VLOOKUP(BJ177,data!$B$3:$E$32,2,0)*14)+(VLOOKUP(BJ177,data!$B$3:$E$32,3,0))*(BG177-14)),0)</f>
        <v>0</v>
      </c>
      <c r="BL177" s="265" t="s">
        <v>96</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96</v>
      </c>
      <c r="BY177" s="231">
        <f>IF(BV177=1,IF(BU177&lt;15,VLOOKUP(BX177,data!$B$3:$E$32,2,0)*BU177,(VLOOKUP(BX177,data!$B$3:$E$32,2,0)*14)+(VLOOKUP(BX177,data!$B$3:$E$32,3,0))*(BU177-14)),0)</f>
        <v>0</v>
      </c>
      <c r="BZ177" s="265" t="s">
        <v>96</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96</v>
      </c>
      <c r="CM177" s="231">
        <f>IF(CJ177=1,IF(CI177&lt;15,VLOOKUP(CL177,data!$B$3:$E$32,2,0)*CI177,(VLOOKUP(CL177,data!$B$3:$E$32,2,0)*14)+(VLOOKUP(CL177,data!$B$3:$E$32,3,0))*(CI177-14)),0)</f>
        <v>0</v>
      </c>
      <c r="CN177" s="265" t="s">
        <v>96</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96</v>
      </c>
      <c r="DA177" s="231">
        <f>IF(CX177=1,IF(CW177&lt;15,VLOOKUP(CZ177,data!$B$3:$E$32,2,0)*CW177,(VLOOKUP(CZ177,data!$B$3:$E$32,2,0)*14)+(VLOOKUP(CZ177,data!$B$3:$E$32,3,0))*(CW177-14)),0)</f>
        <v>0</v>
      </c>
      <c r="DB177" s="265" t="s">
        <v>96</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96</v>
      </c>
      <c r="DO177" s="231">
        <f>IF(DL177=1,IF(DK177&lt;15,VLOOKUP(DN177,data!$B$3:$E$32,2,0)*DK177,(VLOOKUP(DN177,data!$B$3:$E$32,2,0)*14)+(VLOOKUP(DN177,data!$B$3:$E$32,3,0))*(DK177-14)),0)</f>
        <v>0</v>
      </c>
      <c r="DP177" s="265" t="s">
        <v>96</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96</v>
      </c>
      <c r="EC177" s="231">
        <f>IF(DZ177=1,IF(DY177&lt;15,VLOOKUP(EB177,data!$B$3:$E$32,2,0)*DY177,(VLOOKUP(EB177,data!$B$3:$E$32,2,0)*14)+(VLOOKUP(EB177,data!$B$3:$E$32,3,0))*(DY177-14)),0)</f>
        <v>0</v>
      </c>
      <c r="ED177" s="265" t="s">
        <v>96</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96</v>
      </c>
      <c r="EQ177" s="231">
        <f>IF(EN177=1,IF(EM177&lt;15,VLOOKUP(EP177,data!$B$3:$E$32,2,0)*EM177,(VLOOKUP(EP177,data!$B$3:$E$32,2,0)*14)+(VLOOKUP(EP177,data!$B$3:$E$32,3,0))*(EM177-14)),0)</f>
        <v>0</v>
      </c>
      <c r="ER177" s="265" t="s">
        <v>96</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96</v>
      </c>
      <c r="FE177" s="231">
        <f>IF(FB177=1,IF(FA177&lt;15,VLOOKUP(FD177,data!$B$3:$E$32,2,0)*FA177,(VLOOKUP(FD177,data!$B$3:$E$32,2,0)*14)+(VLOOKUP(FD177,data!$B$3:$E$32,3,0))*(FA177-14)),0)</f>
        <v>0</v>
      </c>
      <c r="FF177" s="265" t="s">
        <v>96</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4.75" hidden="1" customHeight="1" x14ac:dyDescent="0.25">
      <c r="A178" s="233"/>
      <c r="B178" s="222" t="s">
        <v>269</v>
      </c>
      <c r="C178" s="338"/>
      <c r="D178" s="223"/>
      <c r="E178" s="229"/>
      <c r="F178" s="225">
        <f t="shared" si="148"/>
        <v>0</v>
      </c>
      <c r="G178" s="230">
        <f>IF(F178=1,data!$C$41*E178,0)</f>
        <v>0</v>
      </c>
      <c r="H178" s="265" t="s">
        <v>96</v>
      </c>
      <c r="I178" s="231">
        <f>IF($F178=1,IF($E178&lt;15,VLOOKUP(H178,data!$B$3:$E$32,2,0)*$E178,(VLOOKUP(H178,data!$B$3:$E$32,2,0)*14)+(VLOOKUP(H178,data!$B$3:$E$32,3,0))*($E178-14)),0)</f>
        <v>0</v>
      </c>
      <c r="J178" s="265" t="s">
        <v>96</v>
      </c>
      <c r="K178" s="231">
        <f>IF($F178=1,VLOOKUP(J178,data!$B$35:$D$39,2,0),0)</f>
        <v>0</v>
      </c>
      <c r="L178" s="232">
        <f>IF(AND(I178&lt;&gt;0,K178&lt;&gt;0)=FALSE,0,data!$C$43)</f>
        <v>0</v>
      </c>
      <c r="M178" s="269">
        <f t="shared" si="76"/>
        <v>0</v>
      </c>
      <c r="N178" s="225">
        <f t="shared" si="217"/>
        <v>0</v>
      </c>
      <c r="O178" s="225">
        <f t="shared" si="149"/>
        <v>0</v>
      </c>
      <c r="P178" s="225">
        <f t="shared" si="150"/>
        <v>0</v>
      </c>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96</v>
      </c>
      <c r="AI178" s="231">
        <f>IF(AF178=1,IF(AE178&lt;15,VLOOKUP(AH178,data!$B$3:$E$32,2,0)*AE178,(VLOOKUP(AH178,data!$B$3:$E$32,2,0)*14)+(VLOOKUP(AH178,data!$B$3:$E$32,3,0))*(AE178-14)),0)</f>
        <v>0</v>
      </c>
      <c r="AJ178" s="265" t="s">
        <v>96</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96</v>
      </c>
      <c r="AW178" s="231">
        <f>IF(AT178=1,IF(AS178&lt;15,VLOOKUP(AV178,data!$B$3:$E$32,2,0)*AS178,(VLOOKUP(AV178,data!$B$3:$E$32,2,0)*14)+(VLOOKUP(AV178,data!$B$3:$E$32,3,0))*(AS178-14)),0)</f>
        <v>0</v>
      </c>
      <c r="AX178" s="265" t="s">
        <v>96</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96</v>
      </c>
      <c r="BK178" s="231">
        <f>IF(BH178=1,IF(BG178&lt;15,VLOOKUP(BJ178,data!$B$3:$E$32,2,0)*BG178,(VLOOKUP(BJ178,data!$B$3:$E$32,2,0)*14)+(VLOOKUP(BJ178,data!$B$3:$E$32,3,0))*(BG178-14)),0)</f>
        <v>0</v>
      </c>
      <c r="BL178" s="265" t="s">
        <v>96</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96</v>
      </c>
      <c r="BY178" s="231">
        <f>IF(BV178=1,IF(BU178&lt;15,VLOOKUP(BX178,data!$B$3:$E$32,2,0)*BU178,(VLOOKUP(BX178,data!$B$3:$E$32,2,0)*14)+(VLOOKUP(BX178,data!$B$3:$E$32,3,0))*(BU178-14)),0)</f>
        <v>0</v>
      </c>
      <c r="BZ178" s="265" t="s">
        <v>96</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96</v>
      </c>
      <c r="CM178" s="231">
        <f>IF(CJ178=1,IF(CI178&lt;15,VLOOKUP(CL178,data!$B$3:$E$32,2,0)*CI178,(VLOOKUP(CL178,data!$B$3:$E$32,2,0)*14)+(VLOOKUP(CL178,data!$B$3:$E$32,3,0))*(CI178-14)),0)</f>
        <v>0</v>
      </c>
      <c r="CN178" s="265" t="s">
        <v>96</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96</v>
      </c>
      <c r="DA178" s="231">
        <f>IF(CX178=1,IF(CW178&lt;15,VLOOKUP(CZ178,data!$B$3:$E$32,2,0)*CW178,(VLOOKUP(CZ178,data!$B$3:$E$32,2,0)*14)+(VLOOKUP(CZ178,data!$B$3:$E$32,3,0))*(CW178-14)),0)</f>
        <v>0</v>
      </c>
      <c r="DB178" s="265" t="s">
        <v>96</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96</v>
      </c>
      <c r="DO178" s="231">
        <f>IF(DL178=1,IF(DK178&lt;15,VLOOKUP(DN178,data!$B$3:$E$32,2,0)*DK178,(VLOOKUP(DN178,data!$B$3:$E$32,2,0)*14)+(VLOOKUP(DN178,data!$B$3:$E$32,3,0))*(DK178-14)),0)</f>
        <v>0</v>
      </c>
      <c r="DP178" s="265" t="s">
        <v>96</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96</v>
      </c>
      <c r="EC178" s="231">
        <f>IF(DZ178=1,IF(DY178&lt;15,VLOOKUP(EB178,data!$B$3:$E$32,2,0)*DY178,(VLOOKUP(EB178,data!$B$3:$E$32,2,0)*14)+(VLOOKUP(EB178,data!$B$3:$E$32,3,0))*(DY178-14)),0)</f>
        <v>0</v>
      </c>
      <c r="ED178" s="265" t="s">
        <v>96</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96</v>
      </c>
      <c r="EQ178" s="231">
        <f>IF(EN178=1,IF(EM178&lt;15,VLOOKUP(EP178,data!$B$3:$E$32,2,0)*EM178,(VLOOKUP(EP178,data!$B$3:$E$32,2,0)*14)+(VLOOKUP(EP178,data!$B$3:$E$32,3,0))*(EM178-14)),0)</f>
        <v>0</v>
      </c>
      <c r="ER178" s="265" t="s">
        <v>96</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96</v>
      </c>
      <c r="FE178" s="231">
        <f>IF(FB178=1,IF(FA178&lt;15,VLOOKUP(FD178,data!$B$3:$E$32,2,0)*FA178,(VLOOKUP(FD178,data!$B$3:$E$32,2,0)*14)+(VLOOKUP(FD178,data!$B$3:$E$32,3,0))*(FA178-14)),0)</f>
        <v>0</v>
      </c>
      <c r="FF178" s="265" t="s">
        <v>96</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4.75" hidden="1" customHeight="1" x14ac:dyDescent="0.25">
      <c r="A179" s="233"/>
      <c r="B179" s="222" t="s">
        <v>270</v>
      </c>
      <c r="C179" s="338"/>
      <c r="D179" s="223"/>
      <c r="E179" s="229"/>
      <c r="F179" s="225">
        <f t="shared" si="148"/>
        <v>0</v>
      </c>
      <c r="G179" s="230">
        <f>IF(F179=1,data!$C$41*E179,0)</f>
        <v>0</v>
      </c>
      <c r="H179" s="265" t="s">
        <v>96</v>
      </c>
      <c r="I179" s="231">
        <f>IF($F179=1,IF($E179&lt;15,VLOOKUP(H179,data!$B$3:$E$32,2,0)*$E179,(VLOOKUP(H179,data!$B$3:$E$32,2,0)*14)+(VLOOKUP(H179,data!$B$3:$E$32,3,0))*($E179-14)),0)</f>
        <v>0</v>
      </c>
      <c r="J179" s="265" t="s">
        <v>96</v>
      </c>
      <c r="K179" s="231">
        <f>IF($F179=1,VLOOKUP(J179,data!$B$35:$D$39,2,0),0)</f>
        <v>0</v>
      </c>
      <c r="L179" s="232">
        <f>IF(AND(I179&lt;&gt;0,K179&lt;&gt;0)=FALSE,0,data!$C$43)</f>
        <v>0</v>
      </c>
      <c r="M179" s="269">
        <f t="shared" si="76"/>
        <v>0</v>
      </c>
      <c r="N179" s="225">
        <f t="shared" si="217"/>
        <v>0</v>
      </c>
      <c r="O179" s="225">
        <f t="shared" si="149"/>
        <v>0</v>
      </c>
      <c r="P179" s="225">
        <f t="shared" si="150"/>
        <v>0</v>
      </c>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96</v>
      </c>
      <c r="AI179" s="231">
        <f>IF(AF179=1,IF(AE179&lt;15,VLOOKUP(AH179,data!$B$3:$E$32,2,0)*AE179,(VLOOKUP(AH179,data!$B$3:$E$32,2,0)*14)+(VLOOKUP(AH179,data!$B$3:$E$32,3,0))*(AE179-14)),0)</f>
        <v>0</v>
      </c>
      <c r="AJ179" s="265" t="s">
        <v>96</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96</v>
      </c>
      <c r="AW179" s="231">
        <f>IF(AT179=1,IF(AS179&lt;15,VLOOKUP(AV179,data!$B$3:$E$32,2,0)*AS179,(VLOOKUP(AV179,data!$B$3:$E$32,2,0)*14)+(VLOOKUP(AV179,data!$B$3:$E$32,3,0))*(AS179-14)),0)</f>
        <v>0</v>
      </c>
      <c r="AX179" s="265" t="s">
        <v>96</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96</v>
      </c>
      <c r="BK179" s="231">
        <f>IF(BH179=1,IF(BG179&lt;15,VLOOKUP(BJ179,data!$B$3:$E$32,2,0)*BG179,(VLOOKUP(BJ179,data!$B$3:$E$32,2,0)*14)+(VLOOKUP(BJ179,data!$B$3:$E$32,3,0))*(BG179-14)),0)</f>
        <v>0</v>
      </c>
      <c r="BL179" s="265" t="s">
        <v>96</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96</v>
      </c>
      <c r="BY179" s="231">
        <f>IF(BV179=1,IF(BU179&lt;15,VLOOKUP(BX179,data!$B$3:$E$32,2,0)*BU179,(VLOOKUP(BX179,data!$B$3:$E$32,2,0)*14)+(VLOOKUP(BX179,data!$B$3:$E$32,3,0))*(BU179-14)),0)</f>
        <v>0</v>
      </c>
      <c r="BZ179" s="265" t="s">
        <v>96</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96</v>
      </c>
      <c r="CM179" s="231">
        <f>IF(CJ179=1,IF(CI179&lt;15,VLOOKUP(CL179,data!$B$3:$E$32,2,0)*CI179,(VLOOKUP(CL179,data!$B$3:$E$32,2,0)*14)+(VLOOKUP(CL179,data!$B$3:$E$32,3,0))*(CI179-14)),0)</f>
        <v>0</v>
      </c>
      <c r="CN179" s="265" t="s">
        <v>96</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96</v>
      </c>
      <c r="DA179" s="231">
        <f>IF(CX179=1,IF(CW179&lt;15,VLOOKUP(CZ179,data!$B$3:$E$32,2,0)*CW179,(VLOOKUP(CZ179,data!$B$3:$E$32,2,0)*14)+(VLOOKUP(CZ179,data!$B$3:$E$32,3,0))*(CW179-14)),0)</f>
        <v>0</v>
      </c>
      <c r="DB179" s="265" t="s">
        <v>96</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96</v>
      </c>
      <c r="DO179" s="231">
        <f>IF(DL179=1,IF(DK179&lt;15,VLOOKUP(DN179,data!$B$3:$E$32,2,0)*DK179,(VLOOKUP(DN179,data!$B$3:$E$32,2,0)*14)+(VLOOKUP(DN179,data!$B$3:$E$32,3,0))*(DK179-14)),0)</f>
        <v>0</v>
      </c>
      <c r="DP179" s="265" t="s">
        <v>96</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96</v>
      </c>
      <c r="EC179" s="231">
        <f>IF(DZ179=1,IF(DY179&lt;15,VLOOKUP(EB179,data!$B$3:$E$32,2,0)*DY179,(VLOOKUP(EB179,data!$B$3:$E$32,2,0)*14)+(VLOOKUP(EB179,data!$B$3:$E$32,3,0))*(DY179-14)),0)</f>
        <v>0</v>
      </c>
      <c r="ED179" s="265" t="s">
        <v>96</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96</v>
      </c>
      <c r="EQ179" s="231">
        <f>IF(EN179=1,IF(EM179&lt;15,VLOOKUP(EP179,data!$B$3:$E$32,2,0)*EM179,(VLOOKUP(EP179,data!$B$3:$E$32,2,0)*14)+(VLOOKUP(EP179,data!$B$3:$E$32,3,0))*(EM179-14)),0)</f>
        <v>0</v>
      </c>
      <c r="ER179" s="265" t="s">
        <v>96</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96</v>
      </c>
      <c r="FE179" s="231">
        <f>IF(FB179=1,IF(FA179&lt;15,VLOOKUP(FD179,data!$B$3:$E$32,2,0)*FA179,(VLOOKUP(FD179,data!$B$3:$E$32,2,0)*14)+(VLOOKUP(FD179,data!$B$3:$E$32,3,0))*(FA179-14)),0)</f>
        <v>0</v>
      </c>
      <c r="FF179" s="265" t="s">
        <v>96</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4.75" hidden="1" customHeight="1" x14ac:dyDescent="0.25">
      <c r="A180" s="233"/>
      <c r="B180" s="222" t="s">
        <v>271</v>
      </c>
      <c r="C180" s="338"/>
      <c r="D180" s="223"/>
      <c r="E180" s="229"/>
      <c r="F180" s="225">
        <f t="shared" si="148"/>
        <v>0</v>
      </c>
      <c r="G180" s="230">
        <f>IF(F180=1,data!$C$41*E180,0)</f>
        <v>0</v>
      </c>
      <c r="H180" s="265" t="s">
        <v>96</v>
      </c>
      <c r="I180" s="231">
        <f>IF($F180=1,IF($E180&lt;15,VLOOKUP(H180,data!$B$3:$E$32,2,0)*$E180,(VLOOKUP(H180,data!$B$3:$E$32,2,0)*14)+(VLOOKUP(H180,data!$B$3:$E$32,3,0))*($E180-14)),0)</f>
        <v>0</v>
      </c>
      <c r="J180" s="265" t="s">
        <v>96</v>
      </c>
      <c r="K180" s="231">
        <f>IF($F180=1,VLOOKUP(J180,data!$B$35:$D$39,2,0),0)</f>
        <v>0</v>
      </c>
      <c r="L180" s="232">
        <f>IF(AND(I180&lt;&gt;0,K180&lt;&gt;0)=FALSE,0,data!$C$43)</f>
        <v>0</v>
      </c>
      <c r="M180" s="269">
        <f t="shared" si="76"/>
        <v>0</v>
      </c>
      <c r="N180" s="225">
        <f t="shared" si="217"/>
        <v>0</v>
      </c>
      <c r="O180" s="225">
        <f t="shared" si="149"/>
        <v>0</v>
      </c>
      <c r="P180" s="225">
        <f t="shared" si="150"/>
        <v>0</v>
      </c>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96</v>
      </c>
      <c r="AI180" s="231">
        <f>IF(AF180=1,IF(AE180&lt;15,VLOOKUP(AH180,data!$B$3:$E$32,2,0)*AE180,(VLOOKUP(AH180,data!$B$3:$E$32,2,0)*14)+(VLOOKUP(AH180,data!$B$3:$E$32,3,0))*(AE180-14)),0)</f>
        <v>0</v>
      </c>
      <c r="AJ180" s="265" t="s">
        <v>96</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96</v>
      </c>
      <c r="AW180" s="231">
        <f>IF(AT180=1,IF(AS180&lt;15,VLOOKUP(AV180,data!$B$3:$E$32,2,0)*AS180,(VLOOKUP(AV180,data!$B$3:$E$32,2,0)*14)+(VLOOKUP(AV180,data!$B$3:$E$32,3,0))*(AS180-14)),0)</f>
        <v>0</v>
      </c>
      <c r="AX180" s="265" t="s">
        <v>96</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96</v>
      </c>
      <c r="BK180" s="231">
        <f>IF(BH180=1,IF(BG180&lt;15,VLOOKUP(BJ180,data!$B$3:$E$32,2,0)*BG180,(VLOOKUP(BJ180,data!$B$3:$E$32,2,0)*14)+(VLOOKUP(BJ180,data!$B$3:$E$32,3,0))*(BG180-14)),0)</f>
        <v>0</v>
      </c>
      <c r="BL180" s="265" t="s">
        <v>96</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96</v>
      </c>
      <c r="BY180" s="231">
        <f>IF(BV180=1,IF(BU180&lt;15,VLOOKUP(BX180,data!$B$3:$E$32,2,0)*BU180,(VLOOKUP(BX180,data!$B$3:$E$32,2,0)*14)+(VLOOKUP(BX180,data!$B$3:$E$32,3,0))*(BU180-14)),0)</f>
        <v>0</v>
      </c>
      <c r="BZ180" s="265" t="s">
        <v>96</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96</v>
      </c>
      <c r="CM180" s="231">
        <f>IF(CJ180=1,IF(CI180&lt;15,VLOOKUP(CL180,data!$B$3:$E$32,2,0)*CI180,(VLOOKUP(CL180,data!$B$3:$E$32,2,0)*14)+(VLOOKUP(CL180,data!$B$3:$E$32,3,0))*(CI180-14)),0)</f>
        <v>0</v>
      </c>
      <c r="CN180" s="265" t="s">
        <v>96</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96</v>
      </c>
      <c r="DA180" s="231">
        <f>IF(CX180=1,IF(CW180&lt;15,VLOOKUP(CZ180,data!$B$3:$E$32,2,0)*CW180,(VLOOKUP(CZ180,data!$B$3:$E$32,2,0)*14)+(VLOOKUP(CZ180,data!$B$3:$E$32,3,0))*(CW180-14)),0)</f>
        <v>0</v>
      </c>
      <c r="DB180" s="265" t="s">
        <v>96</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96</v>
      </c>
      <c r="DO180" s="231">
        <f>IF(DL180=1,IF(DK180&lt;15,VLOOKUP(DN180,data!$B$3:$E$32,2,0)*DK180,(VLOOKUP(DN180,data!$B$3:$E$32,2,0)*14)+(VLOOKUP(DN180,data!$B$3:$E$32,3,0))*(DK180-14)),0)</f>
        <v>0</v>
      </c>
      <c r="DP180" s="265" t="s">
        <v>96</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96</v>
      </c>
      <c r="EC180" s="231">
        <f>IF(DZ180=1,IF(DY180&lt;15,VLOOKUP(EB180,data!$B$3:$E$32,2,0)*DY180,(VLOOKUP(EB180,data!$B$3:$E$32,2,0)*14)+(VLOOKUP(EB180,data!$B$3:$E$32,3,0))*(DY180-14)),0)</f>
        <v>0</v>
      </c>
      <c r="ED180" s="265" t="s">
        <v>96</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96</v>
      </c>
      <c r="EQ180" s="231">
        <f>IF(EN180=1,IF(EM180&lt;15,VLOOKUP(EP180,data!$B$3:$E$32,2,0)*EM180,(VLOOKUP(EP180,data!$B$3:$E$32,2,0)*14)+(VLOOKUP(EP180,data!$B$3:$E$32,3,0))*(EM180-14)),0)</f>
        <v>0</v>
      </c>
      <c r="ER180" s="265" t="s">
        <v>96</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96</v>
      </c>
      <c r="FE180" s="231">
        <f>IF(FB180=1,IF(FA180&lt;15,VLOOKUP(FD180,data!$B$3:$E$32,2,0)*FA180,(VLOOKUP(FD180,data!$B$3:$E$32,2,0)*14)+(VLOOKUP(FD180,data!$B$3:$E$32,3,0))*(FA180-14)),0)</f>
        <v>0</v>
      </c>
      <c r="FF180" s="265" t="s">
        <v>96</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4.75" hidden="1" customHeight="1" x14ac:dyDescent="0.25">
      <c r="A181" s="233"/>
      <c r="B181" s="222" t="s">
        <v>272</v>
      </c>
      <c r="C181" s="338"/>
      <c r="D181" s="223"/>
      <c r="E181" s="229"/>
      <c r="F181" s="225">
        <f t="shared" si="148"/>
        <v>0</v>
      </c>
      <c r="G181" s="230">
        <f>IF(F181=1,data!$C$41*E181,0)</f>
        <v>0</v>
      </c>
      <c r="H181" s="265" t="s">
        <v>96</v>
      </c>
      <c r="I181" s="231">
        <f>IF($F181=1,IF($E181&lt;15,VLOOKUP(H181,data!$B$3:$E$32,2,0)*$E181,(VLOOKUP(H181,data!$B$3:$E$32,2,0)*14)+(VLOOKUP(H181,data!$B$3:$E$32,3,0))*($E181-14)),0)</f>
        <v>0</v>
      </c>
      <c r="J181" s="265" t="s">
        <v>96</v>
      </c>
      <c r="K181" s="231">
        <f>IF($F181=1,VLOOKUP(J181,data!$B$35:$D$39,2,0),0)</f>
        <v>0</v>
      </c>
      <c r="L181" s="232">
        <f>IF(AND(I181&lt;&gt;0,K181&lt;&gt;0)=FALSE,0,data!$C$43)</f>
        <v>0</v>
      </c>
      <c r="M181" s="269">
        <f t="shared" si="76"/>
        <v>0</v>
      </c>
      <c r="N181" s="225">
        <f t="shared" si="217"/>
        <v>0</v>
      </c>
      <c r="O181" s="225">
        <f t="shared" si="149"/>
        <v>0</v>
      </c>
      <c r="P181" s="225">
        <f t="shared" si="150"/>
        <v>0</v>
      </c>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96</v>
      </c>
      <c r="AI181" s="231">
        <f>IF(AF181=1,IF(AE181&lt;15,VLOOKUP(AH181,data!$B$3:$E$32,2,0)*AE181,(VLOOKUP(AH181,data!$B$3:$E$32,2,0)*14)+(VLOOKUP(AH181,data!$B$3:$E$32,3,0))*(AE181-14)),0)</f>
        <v>0</v>
      </c>
      <c r="AJ181" s="265" t="s">
        <v>96</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96</v>
      </c>
      <c r="AW181" s="231">
        <f>IF(AT181=1,IF(AS181&lt;15,VLOOKUP(AV181,data!$B$3:$E$32,2,0)*AS181,(VLOOKUP(AV181,data!$B$3:$E$32,2,0)*14)+(VLOOKUP(AV181,data!$B$3:$E$32,3,0))*(AS181-14)),0)</f>
        <v>0</v>
      </c>
      <c r="AX181" s="265" t="s">
        <v>96</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96</v>
      </c>
      <c r="BK181" s="231">
        <f>IF(BH181=1,IF(BG181&lt;15,VLOOKUP(BJ181,data!$B$3:$E$32,2,0)*BG181,(VLOOKUP(BJ181,data!$B$3:$E$32,2,0)*14)+(VLOOKUP(BJ181,data!$B$3:$E$32,3,0))*(BG181-14)),0)</f>
        <v>0</v>
      </c>
      <c r="BL181" s="265" t="s">
        <v>96</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96</v>
      </c>
      <c r="BY181" s="231">
        <f>IF(BV181=1,IF(BU181&lt;15,VLOOKUP(BX181,data!$B$3:$E$32,2,0)*BU181,(VLOOKUP(BX181,data!$B$3:$E$32,2,0)*14)+(VLOOKUP(BX181,data!$B$3:$E$32,3,0))*(BU181-14)),0)</f>
        <v>0</v>
      </c>
      <c r="BZ181" s="265" t="s">
        <v>96</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96</v>
      </c>
      <c r="CM181" s="231">
        <f>IF(CJ181=1,IF(CI181&lt;15,VLOOKUP(CL181,data!$B$3:$E$32,2,0)*CI181,(VLOOKUP(CL181,data!$B$3:$E$32,2,0)*14)+(VLOOKUP(CL181,data!$B$3:$E$32,3,0))*(CI181-14)),0)</f>
        <v>0</v>
      </c>
      <c r="CN181" s="265" t="s">
        <v>96</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96</v>
      </c>
      <c r="DA181" s="231">
        <f>IF(CX181=1,IF(CW181&lt;15,VLOOKUP(CZ181,data!$B$3:$E$32,2,0)*CW181,(VLOOKUP(CZ181,data!$B$3:$E$32,2,0)*14)+(VLOOKUP(CZ181,data!$B$3:$E$32,3,0))*(CW181-14)),0)</f>
        <v>0</v>
      </c>
      <c r="DB181" s="265" t="s">
        <v>96</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96</v>
      </c>
      <c r="DO181" s="231">
        <f>IF(DL181=1,IF(DK181&lt;15,VLOOKUP(DN181,data!$B$3:$E$32,2,0)*DK181,(VLOOKUP(DN181,data!$B$3:$E$32,2,0)*14)+(VLOOKUP(DN181,data!$B$3:$E$32,3,0))*(DK181-14)),0)</f>
        <v>0</v>
      </c>
      <c r="DP181" s="265" t="s">
        <v>96</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96</v>
      </c>
      <c r="EC181" s="231">
        <f>IF(DZ181=1,IF(DY181&lt;15,VLOOKUP(EB181,data!$B$3:$E$32,2,0)*DY181,(VLOOKUP(EB181,data!$B$3:$E$32,2,0)*14)+(VLOOKUP(EB181,data!$B$3:$E$32,3,0))*(DY181-14)),0)</f>
        <v>0</v>
      </c>
      <c r="ED181" s="265" t="s">
        <v>96</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96</v>
      </c>
      <c r="EQ181" s="231">
        <f>IF(EN181=1,IF(EM181&lt;15,VLOOKUP(EP181,data!$B$3:$E$32,2,0)*EM181,(VLOOKUP(EP181,data!$B$3:$E$32,2,0)*14)+(VLOOKUP(EP181,data!$B$3:$E$32,3,0))*(EM181-14)),0)</f>
        <v>0</v>
      </c>
      <c r="ER181" s="265" t="s">
        <v>96</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96</v>
      </c>
      <c r="FE181" s="231">
        <f>IF(FB181=1,IF(FA181&lt;15,VLOOKUP(FD181,data!$B$3:$E$32,2,0)*FA181,(VLOOKUP(FD181,data!$B$3:$E$32,2,0)*14)+(VLOOKUP(FD181,data!$B$3:$E$32,3,0))*(FA181-14)),0)</f>
        <v>0</v>
      </c>
      <c r="FF181" s="265" t="s">
        <v>96</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4.75" hidden="1" customHeight="1" x14ac:dyDescent="0.25">
      <c r="A182" s="233"/>
      <c r="B182" s="222" t="s">
        <v>273</v>
      </c>
      <c r="C182" s="338"/>
      <c r="D182" s="223"/>
      <c r="E182" s="229"/>
      <c r="F182" s="225">
        <f t="shared" si="148"/>
        <v>0</v>
      </c>
      <c r="G182" s="230">
        <f>IF(F182=1,data!$C$41*E182,0)</f>
        <v>0</v>
      </c>
      <c r="H182" s="265" t="s">
        <v>96</v>
      </c>
      <c r="I182" s="231">
        <f>IF($F182=1,IF($E182&lt;15,VLOOKUP(H182,data!$B$3:$E$32,2,0)*$E182,(VLOOKUP(H182,data!$B$3:$E$32,2,0)*14)+(VLOOKUP(H182,data!$B$3:$E$32,3,0))*($E182-14)),0)</f>
        <v>0</v>
      </c>
      <c r="J182" s="265" t="s">
        <v>96</v>
      </c>
      <c r="K182" s="231">
        <f>IF($F182=1,VLOOKUP(J182,data!$B$35:$D$39,2,0),0)</f>
        <v>0</v>
      </c>
      <c r="L182" s="232">
        <f>IF(AND(I182&lt;&gt;0,K182&lt;&gt;0)=FALSE,0,data!$C$43)</f>
        <v>0</v>
      </c>
      <c r="M182" s="269">
        <f t="shared" si="76"/>
        <v>0</v>
      </c>
      <c r="N182" s="225">
        <f t="shared" si="217"/>
        <v>0</v>
      </c>
      <c r="O182" s="225">
        <f t="shared" si="149"/>
        <v>0</v>
      </c>
      <c r="P182" s="225">
        <f t="shared" si="150"/>
        <v>0</v>
      </c>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96</v>
      </c>
      <c r="AI182" s="231">
        <f>IF(AF182=1,IF(AE182&lt;15,VLOOKUP(AH182,data!$B$3:$E$32,2,0)*AE182,(VLOOKUP(AH182,data!$B$3:$E$32,2,0)*14)+(VLOOKUP(AH182,data!$B$3:$E$32,3,0))*(AE182-14)),0)</f>
        <v>0</v>
      </c>
      <c r="AJ182" s="265" t="s">
        <v>96</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96</v>
      </c>
      <c r="AW182" s="231">
        <f>IF(AT182=1,IF(AS182&lt;15,VLOOKUP(AV182,data!$B$3:$E$32,2,0)*AS182,(VLOOKUP(AV182,data!$B$3:$E$32,2,0)*14)+(VLOOKUP(AV182,data!$B$3:$E$32,3,0))*(AS182-14)),0)</f>
        <v>0</v>
      </c>
      <c r="AX182" s="265" t="s">
        <v>96</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96</v>
      </c>
      <c r="BK182" s="231">
        <f>IF(BH182=1,IF(BG182&lt;15,VLOOKUP(BJ182,data!$B$3:$E$32,2,0)*BG182,(VLOOKUP(BJ182,data!$B$3:$E$32,2,0)*14)+(VLOOKUP(BJ182,data!$B$3:$E$32,3,0))*(BG182-14)),0)</f>
        <v>0</v>
      </c>
      <c r="BL182" s="265" t="s">
        <v>96</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96</v>
      </c>
      <c r="BY182" s="231">
        <f>IF(BV182=1,IF(BU182&lt;15,VLOOKUP(BX182,data!$B$3:$E$32,2,0)*BU182,(VLOOKUP(BX182,data!$B$3:$E$32,2,0)*14)+(VLOOKUP(BX182,data!$B$3:$E$32,3,0))*(BU182-14)),0)</f>
        <v>0</v>
      </c>
      <c r="BZ182" s="265" t="s">
        <v>96</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96</v>
      </c>
      <c r="CM182" s="231">
        <f>IF(CJ182=1,IF(CI182&lt;15,VLOOKUP(CL182,data!$B$3:$E$32,2,0)*CI182,(VLOOKUP(CL182,data!$B$3:$E$32,2,0)*14)+(VLOOKUP(CL182,data!$B$3:$E$32,3,0))*(CI182-14)),0)</f>
        <v>0</v>
      </c>
      <c r="CN182" s="265" t="s">
        <v>96</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96</v>
      </c>
      <c r="DA182" s="231">
        <f>IF(CX182=1,IF(CW182&lt;15,VLOOKUP(CZ182,data!$B$3:$E$32,2,0)*CW182,(VLOOKUP(CZ182,data!$B$3:$E$32,2,0)*14)+(VLOOKUP(CZ182,data!$B$3:$E$32,3,0))*(CW182-14)),0)</f>
        <v>0</v>
      </c>
      <c r="DB182" s="265" t="s">
        <v>96</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96</v>
      </c>
      <c r="DO182" s="231">
        <f>IF(DL182=1,IF(DK182&lt;15,VLOOKUP(DN182,data!$B$3:$E$32,2,0)*DK182,(VLOOKUP(DN182,data!$B$3:$E$32,2,0)*14)+(VLOOKUP(DN182,data!$B$3:$E$32,3,0))*(DK182-14)),0)</f>
        <v>0</v>
      </c>
      <c r="DP182" s="265" t="s">
        <v>96</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96</v>
      </c>
      <c r="EC182" s="231">
        <f>IF(DZ182=1,IF(DY182&lt;15,VLOOKUP(EB182,data!$B$3:$E$32,2,0)*DY182,(VLOOKUP(EB182,data!$B$3:$E$32,2,0)*14)+(VLOOKUP(EB182,data!$B$3:$E$32,3,0))*(DY182-14)),0)</f>
        <v>0</v>
      </c>
      <c r="ED182" s="265" t="s">
        <v>96</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96</v>
      </c>
      <c r="EQ182" s="231">
        <f>IF(EN182=1,IF(EM182&lt;15,VLOOKUP(EP182,data!$B$3:$E$32,2,0)*EM182,(VLOOKUP(EP182,data!$B$3:$E$32,2,0)*14)+(VLOOKUP(EP182,data!$B$3:$E$32,3,0))*(EM182-14)),0)</f>
        <v>0</v>
      </c>
      <c r="ER182" s="265" t="s">
        <v>96</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96</v>
      </c>
      <c r="FE182" s="231">
        <f>IF(FB182=1,IF(FA182&lt;15,VLOOKUP(FD182,data!$B$3:$E$32,2,0)*FA182,(VLOOKUP(FD182,data!$B$3:$E$32,2,0)*14)+(VLOOKUP(FD182,data!$B$3:$E$32,3,0))*(FA182-14)),0)</f>
        <v>0</v>
      </c>
      <c r="FF182" s="265" t="s">
        <v>96</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4.75" hidden="1" customHeight="1" x14ac:dyDescent="0.25">
      <c r="A183" s="233"/>
      <c r="B183" s="222" t="s">
        <v>274</v>
      </c>
      <c r="C183" s="338"/>
      <c r="D183" s="223"/>
      <c r="E183" s="229"/>
      <c r="F183" s="225">
        <f t="shared" si="148"/>
        <v>0</v>
      </c>
      <c r="G183" s="230">
        <f>IF(F183=1,data!$C$41*E183,0)</f>
        <v>0</v>
      </c>
      <c r="H183" s="265" t="s">
        <v>96</v>
      </c>
      <c r="I183" s="231">
        <f>IF($F183=1,IF($E183&lt;15,VLOOKUP(H183,data!$B$3:$E$32,2,0)*$E183,(VLOOKUP(H183,data!$B$3:$E$32,2,0)*14)+(VLOOKUP(H183,data!$B$3:$E$32,3,0))*($E183-14)),0)</f>
        <v>0</v>
      </c>
      <c r="J183" s="265" t="s">
        <v>96</v>
      </c>
      <c r="K183" s="231">
        <f>IF($F183=1,VLOOKUP(J183,data!$B$35:$D$39,2,0),0)</f>
        <v>0</v>
      </c>
      <c r="L183" s="232">
        <f>IF(AND(I183&lt;&gt;0,K183&lt;&gt;0)=FALSE,0,data!$C$43)</f>
        <v>0</v>
      </c>
      <c r="M183" s="269">
        <f t="shared" si="76"/>
        <v>0</v>
      </c>
      <c r="N183" s="225">
        <f t="shared" si="217"/>
        <v>0</v>
      </c>
      <c r="O183" s="225">
        <f t="shared" si="149"/>
        <v>0</v>
      </c>
      <c r="P183" s="225">
        <f t="shared" si="150"/>
        <v>0</v>
      </c>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96</v>
      </c>
      <c r="AI183" s="231">
        <f>IF(AF183=1,IF(AE183&lt;15,VLOOKUP(AH183,data!$B$3:$E$32,2,0)*AE183,(VLOOKUP(AH183,data!$B$3:$E$32,2,0)*14)+(VLOOKUP(AH183,data!$B$3:$E$32,3,0))*(AE183-14)),0)</f>
        <v>0</v>
      </c>
      <c r="AJ183" s="265" t="s">
        <v>96</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96</v>
      </c>
      <c r="AW183" s="231">
        <f>IF(AT183=1,IF(AS183&lt;15,VLOOKUP(AV183,data!$B$3:$E$32,2,0)*AS183,(VLOOKUP(AV183,data!$B$3:$E$32,2,0)*14)+(VLOOKUP(AV183,data!$B$3:$E$32,3,0))*(AS183-14)),0)</f>
        <v>0</v>
      </c>
      <c r="AX183" s="265" t="s">
        <v>96</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96</v>
      </c>
      <c r="BK183" s="231">
        <f>IF(BH183=1,IF(BG183&lt;15,VLOOKUP(BJ183,data!$B$3:$E$32,2,0)*BG183,(VLOOKUP(BJ183,data!$B$3:$E$32,2,0)*14)+(VLOOKUP(BJ183,data!$B$3:$E$32,3,0))*(BG183-14)),0)</f>
        <v>0</v>
      </c>
      <c r="BL183" s="265" t="s">
        <v>96</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96</v>
      </c>
      <c r="BY183" s="231">
        <f>IF(BV183=1,IF(BU183&lt;15,VLOOKUP(BX183,data!$B$3:$E$32,2,0)*BU183,(VLOOKUP(BX183,data!$B$3:$E$32,2,0)*14)+(VLOOKUP(BX183,data!$B$3:$E$32,3,0))*(BU183-14)),0)</f>
        <v>0</v>
      </c>
      <c r="BZ183" s="265" t="s">
        <v>96</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96</v>
      </c>
      <c r="CM183" s="231">
        <f>IF(CJ183=1,IF(CI183&lt;15,VLOOKUP(CL183,data!$B$3:$E$32,2,0)*CI183,(VLOOKUP(CL183,data!$B$3:$E$32,2,0)*14)+(VLOOKUP(CL183,data!$B$3:$E$32,3,0))*(CI183-14)),0)</f>
        <v>0</v>
      </c>
      <c r="CN183" s="265" t="s">
        <v>96</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96</v>
      </c>
      <c r="DA183" s="231">
        <f>IF(CX183=1,IF(CW183&lt;15,VLOOKUP(CZ183,data!$B$3:$E$32,2,0)*CW183,(VLOOKUP(CZ183,data!$B$3:$E$32,2,0)*14)+(VLOOKUP(CZ183,data!$B$3:$E$32,3,0))*(CW183-14)),0)</f>
        <v>0</v>
      </c>
      <c r="DB183" s="265" t="s">
        <v>96</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96</v>
      </c>
      <c r="DO183" s="231">
        <f>IF(DL183=1,IF(DK183&lt;15,VLOOKUP(DN183,data!$B$3:$E$32,2,0)*DK183,(VLOOKUP(DN183,data!$B$3:$E$32,2,0)*14)+(VLOOKUP(DN183,data!$B$3:$E$32,3,0))*(DK183-14)),0)</f>
        <v>0</v>
      </c>
      <c r="DP183" s="265" t="s">
        <v>96</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96</v>
      </c>
      <c r="EC183" s="231">
        <f>IF(DZ183=1,IF(DY183&lt;15,VLOOKUP(EB183,data!$B$3:$E$32,2,0)*DY183,(VLOOKUP(EB183,data!$B$3:$E$32,2,0)*14)+(VLOOKUP(EB183,data!$B$3:$E$32,3,0))*(DY183-14)),0)</f>
        <v>0</v>
      </c>
      <c r="ED183" s="265" t="s">
        <v>96</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96</v>
      </c>
      <c r="EQ183" s="231">
        <f>IF(EN183=1,IF(EM183&lt;15,VLOOKUP(EP183,data!$B$3:$E$32,2,0)*EM183,(VLOOKUP(EP183,data!$B$3:$E$32,2,0)*14)+(VLOOKUP(EP183,data!$B$3:$E$32,3,0))*(EM183-14)),0)</f>
        <v>0</v>
      </c>
      <c r="ER183" s="265" t="s">
        <v>96</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96</v>
      </c>
      <c r="FE183" s="231">
        <f>IF(FB183=1,IF(FA183&lt;15,VLOOKUP(FD183,data!$B$3:$E$32,2,0)*FA183,(VLOOKUP(FD183,data!$B$3:$E$32,2,0)*14)+(VLOOKUP(FD183,data!$B$3:$E$32,3,0))*(FA183-14)),0)</f>
        <v>0</v>
      </c>
      <c r="FF183" s="265" t="s">
        <v>96</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4.75" hidden="1" customHeight="1" x14ac:dyDescent="0.25">
      <c r="A184" s="233"/>
      <c r="B184" s="222" t="s">
        <v>275</v>
      </c>
      <c r="C184" s="338"/>
      <c r="D184" s="223"/>
      <c r="E184" s="229"/>
      <c r="F184" s="225">
        <f t="shared" si="148"/>
        <v>0</v>
      </c>
      <c r="G184" s="230">
        <f>IF(F184=1,data!$C$41*E184,0)</f>
        <v>0</v>
      </c>
      <c r="H184" s="265" t="s">
        <v>96</v>
      </c>
      <c r="I184" s="231">
        <f>IF($F184=1,IF($E184&lt;15,VLOOKUP(H184,data!$B$3:$E$32,2,0)*$E184,(VLOOKUP(H184,data!$B$3:$E$32,2,0)*14)+(VLOOKUP(H184,data!$B$3:$E$32,3,0))*($E184-14)),0)</f>
        <v>0</v>
      </c>
      <c r="J184" s="265" t="s">
        <v>96</v>
      </c>
      <c r="K184" s="231">
        <f>IF($F184=1,VLOOKUP(J184,data!$B$35:$D$39,2,0),0)</f>
        <v>0</v>
      </c>
      <c r="L184" s="232">
        <f>IF(AND(I184&lt;&gt;0,K184&lt;&gt;0)=FALSE,0,data!$C$43)</f>
        <v>0</v>
      </c>
      <c r="M184" s="269">
        <f t="shared" si="76"/>
        <v>0</v>
      </c>
      <c r="N184" s="225">
        <f t="shared" si="217"/>
        <v>0</v>
      </c>
      <c r="O184" s="225">
        <f t="shared" si="149"/>
        <v>0</v>
      </c>
      <c r="P184" s="225">
        <f t="shared" si="150"/>
        <v>0</v>
      </c>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96</v>
      </c>
      <c r="AI184" s="231">
        <f>IF(AF184=1,IF(AE184&lt;15,VLOOKUP(AH184,data!$B$3:$E$32,2,0)*AE184,(VLOOKUP(AH184,data!$B$3:$E$32,2,0)*14)+(VLOOKUP(AH184,data!$B$3:$E$32,3,0))*(AE184-14)),0)</f>
        <v>0</v>
      </c>
      <c r="AJ184" s="265" t="s">
        <v>96</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96</v>
      </c>
      <c r="AW184" s="231">
        <f>IF(AT184=1,IF(AS184&lt;15,VLOOKUP(AV184,data!$B$3:$E$32,2,0)*AS184,(VLOOKUP(AV184,data!$B$3:$E$32,2,0)*14)+(VLOOKUP(AV184,data!$B$3:$E$32,3,0))*(AS184-14)),0)</f>
        <v>0</v>
      </c>
      <c r="AX184" s="265" t="s">
        <v>96</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96</v>
      </c>
      <c r="BK184" s="231">
        <f>IF(BH184=1,IF(BG184&lt;15,VLOOKUP(BJ184,data!$B$3:$E$32,2,0)*BG184,(VLOOKUP(BJ184,data!$B$3:$E$32,2,0)*14)+(VLOOKUP(BJ184,data!$B$3:$E$32,3,0))*(BG184-14)),0)</f>
        <v>0</v>
      </c>
      <c r="BL184" s="265" t="s">
        <v>96</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96</v>
      </c>
      <c r="BY184" s="231">
        <f>IF(BV184=1,IF(BU184&lt;15,VLOOKUP(BX184,data!$B$3:$E$32,2,0)*BU184,(VLOOKUP(BX184,data!$B$3:$E$32,2,0)*14)+(VLOOKUP(BX184,data!$B$3:$E$32,3,0))*(BU184-14)),0)</f>
        <v>0</v>
      </c>
      <c r="BZ184" s="265" t="s">
        <v>96</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96</v>
      </c>
      <c r="CM184" s="231">
        <f>IF(CJ184=1,IF(CI184&lt;15,VLOOKUP(CL184,data!$B$3:$E$32,2,0)*CI184,(VLOOKUP(CL184,data!$B$3:$E$32,2,0)*14)+(VLOOKUP(CL184,data!$B$3:$E$32,3,0))*(CI184-14)),0)</f>
        <v>0</v>
      </c>
      <c r="CN184" s="265" t="s">
        <v>96</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96</v>
      </c>
      <c r="DA184" s="231">
        <f>IF(CX184=1,IF(CW184&lt;15,VLOOKUP(CZ184,data!$B$3:$E$32,2,0)*CW184,(VLOOKUP(CZ184,data!$B$3:$E$32,2,0)*14)+(VLOOKUP(CZ184,data!$B$3:$E$32,3,0))*(CW184-14)),0)</f>
        <v>0</v>
      </c>
      <c r="DB184" s="265" t="s">
        <v>96</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96</v>
      </c>
      <c r="DO184" s="231">
        <f>IF(DL184=1,IF(DK184&lt;15,VLOOKUP(DN184,data!$B$3:$E$32,2,0)*DK184,(VLOOKUP(DN184,data!$B$3:$E$32,2,0)*14)+(VLOOKUP(DN184,data!$B$3:$E$32,3,0))*(DK184-14)),0)</f>
        <v>0</v>
      </c>
      <c r="DP184" s="265" t="s">
        <v>96</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96</v>
      </c>
      <c r="EC184" s="231">
        <f>IF(DZ184=1,IF(DY184&lt;15,VLOOKUP(EB184,data!$B$3:$E$32,2,0)*DY184,(VLOOKUP(EB184,data!$B$3:$E$32,2,0)*14)+(VLOOKUP(EB184,data!$B$3:$E$32,3,0))*(DY184-14)),0)</f>
        <v>0</v>
      </c>
      <c r="ED184" s="265" t="s">
        <v>96</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96</v>
      </c>
      <c r="EQ184" s="231">
        <f>IF(EN184=1,IF(EM184&lt;15,VLOOKUP(EP184,data!$B$3:$E$32,2,0)*EM184,(VLOOKUP(EP184,data!$B$3:$E$32,2,0)*14)+(VLOOKUP(EP184,data!$B$3:$E$32,3,0))*(EM184-14)),0)</f>
        <v>0</v>
      </c>
      <c r="ER184" s="265" t="s">
        <v>96</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96</v>
      </c>
      <c r="FE184" s="231">
        <f>IF(FB184=1,IF(FA184&lt;15,VLOOKUP(FD184,data!$B$3:$E$32,2,0)*FA184,(VLOOKUP(FD184,data!$B$3:$E$32,2,0)*14)+(VLOOKUP(FD184,data!$B$3:$E$32,3,0))*(FA184-14)),0)</f>
        <v>0</v>
      </c>
      <c r="FF184" s="265" t="s">
        <v>96</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4.75" hidden="1" customHeight="1" x14ac:dyDescent="0.25">
      <c r="A185" s="233"/>
      <c r="B185" s="222" t="s">
        <v>276</v>
      </c>
      <c r="C185" s="338"/>
      <c r="D185" s="223"/>
      <c r="E185" s="229"/>
      <c r="F185" s="225">
        <f t="shared" si="148"/>
        <v>0</v>
      </c>
      <c r="G185" s="230">
        <f>IF(F185=1,data!$C$41*E185,0)</f>
        <v>0</v>
      </c>
      <c r="H185" s="265" t="s">
        <v>96</v>
      </c>
      <c r="I185" s="231">
        <f>IF($F185=1,IF($E185&lt;15,VLOOKUP(H185,data!$B$3:$E$32,2,0)*$E185,(VLOOKUP(H185,data!$B$3:$E$32,2,0)*14)+(VLOOKUP(H185,data!$B$3:$E$32,3,0))*($E185-14)),0)</f>
        <v>0</v>
      </c>
      <c r="J185" s="265" t="s">
        <v>96</v>
      </c>
      <c r="K185" s="231">
        <f>IF($F185=1,VLOOKUP(J185,data!$B$35:$D$39,2,0),0)</f>
        <v>0</v>
      </c>
      <c r="L185" s="232">
        <f>IF(AND(I185&lt;&gt;0,K185&lt;&gt;0)=FALSE,0,data!$C$43)</f>
        <v>0</v>
      </c>
      <c r="M185" s="269">
        <f t="shared" si="76"/>
        <v>0</v>
      </c>
      <c r="N185" s="225">
        <f t="shared" si="217"/>
        <v>0</v>
      </c>
      <c r="O185" s="225">
        <f t="shared" si="149"/>
        <v>0</v>
      </c>
      <c r="P185" s="225">
        <f t="shared" si="150"/>
        <v>0</v>
      </c>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96</v>
      </c>
      <c r="AI185" s="231">
        <f>IF(AF185=1,IF(AE185&lt;15,VLOOKUP(AH185,data!$B$3:$E$32,2,0)*AE185,(VLOOKUP(AH185,data!$B$3:$E$32,2,0)*14)+(VLOOKUP(AH185,data!$B$3:$E$32,3,0))*(AE185-14)),0)</f>
        <v>0</v>
      </c>
      <c r="AJ185" s="265" t="s">
        <v>96</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96</v>
      </c>
      <c r="AW185" s="231">
        <f>IF(AT185=1,IF(AS185&lt;15,VLOOKUP(AV185,data!$B$3:$E$32,2,0)*AS185,(VLOOKUP(AV185,data!$B$3:$E$32,2,0)*14)+(VLOOKUP(AV185,data!$B$3:$E$32,3,0))*(AS185-14)),0)</f>
        <v>0</v>
      </c>
      <c r="AX185" s="265" t="s">
        <v>96</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96</v>
      </c>
      <c r="BK185" s="231">
        <f>IF(BH185=1,IF(BG185&lt;15,VLOOKUP(BJ185,data!$B$3:$E$32,2,0)*BG185,(VLOOKUP(BJ185,data!$B$3:$E$32,2,0)*14)+(VLOOKUP(BJ185,data!$B$3:$E$32,3,0))*(BG185-14)),0)</f>
        <v>0</v>
      </c>
      <c r="BL185" s="265" t="s">
        <v>96</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96</v>
      </c>
      <c r="BY185" s="231">
        <f>IF(BV185=1,IF(BU185&lt;15,VLOOKUP(BX185,data!$B$3:$E$32,2,0)*BU185,(VLOOKUP(BX185,data!$B$3:$E$32,2,0)*14)+(VLOOKUP(BX185,data!$B$3:$E$32,3,0))*(BU185-14)),0)</f>
        <v>0</v>
      </c>
      <c r="BZ185" s="265" t="s">
        <v>96</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96</v>
      </c>
      <c r="CM185" s="231">
        <f>IF(CJ185=1,IF(CI185&lt;15,VLOOKUP(CL185,data!$B$3:$E$32,2,0)*CI185,(VLOOKUP(CL185,data!$B$3:$E$32,2,0)*14)+(VLOOKUP(CL185,data!$B$3:$E$32,3,0))*(CI185-14)),0)</f>
        <v>0</v>
      </c>
      <c r="CN185" s="265" t="s">
        <v>96</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96</v>
      </c>
      <c r="DA185" s="231">
        <f>IF(CX185=1,IF(CW185&lt;15,VLOOKUP(CZ185,data!$B$3:$E$32,2,0)*CW185,(VLOOKUP(CZ185,data!$B$3:$E$32,2,0)*14)+(VLOOKUP(CZ185,data!$B$3:$E$32,3,0))*(CW185-14)),0)</f>
        <v>0</v>
      </c>
      <c r="DB185" s="265" t="s">
        <v>96</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96</v>
      </c>
      <c r="DO185" s="231">
        <f>IF(DL185=1,IF(DK185&lt;15,VLOOKUP(DN185,data!$B$3:$E$32,2,0)*DK185,(VLOOKUP(DN185,data!$B$3:$E$32,2,0)*14)+(VLOOKUP(DN185,data!$B$3:$E$32,3,0))*(DK185-14)),0)</f>
        <v>0</v>
      </c>
      <c r="DP185" s="265" t="s">
        <v>96</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96</v>
      </c>
      <c r="EC185" s="231">
        <f>IF(DZ185=1,IF(DY185&lt;15,VLOOKUP(EB185,data!$B$3:$E$32,2,0)*DY185,(VLOOKUP(EB185,data!$B$3:$E$32,2,0)*14)+(VLOOKUP(EB185,data!$B$3:$E$32,3,0))*(DY185-14)),0)</f>
        <v>0</v>
      </c>
      <c r="ED185" s="265" t="s">
        <v>96</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96</v>
      </c>
      <c r="EQ185" s="231">
        <f>IF(EN185=1,IF(EM185&lt;15,VLOOKUP(EP185,data!$B$3:$E$32,2,0)*EM185,(VLOOKUP(EP185,data!$B$3:$E$32,2,0)*14)+(VLOOKUP(EP185,data!$B$3:$E$32,3,0))*(EM185-14)),0)</f>
        <v>0</v>
      </c>
      <c r="ER185" s="265" t="s">
        <v>96</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96</v>
      </c>
      <c r="FE185" s="231">
        <f>IF(FB185=1,IF(FA185&lt;15,VLOOKUP(FD185,data!$B$3:$E$32,2,0)*FA185,(VLOOKUP(FD185,data!$B$3:$E$32,2,0)*14)+(VLOOKUP(FD185,data!$B$3:$E$32,3,0))*(FA185-14)),0)</f>
        <v>0</v>
      </c>
      <c r="FF185" s="265" t="s">
        <v>96</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4.75" hidden="1" customHeight="1" x14ac:dyDescent="0.25">
      <c r="A186" s="233"/>
      <c r="B186" s="222" t="s">
        <v>277</v>
      </c>
      <c r="C186" s="338"/>
      <c r="D186" s="223"/>
      <c r="E186" s="229"/>
      <c r="F186" s="225">
        <f t="shared" si="148"/>
        <v>0</v>
      </c>
      <c r="G186" s="230">
        <f>IF(F186=1,data!$C$41*E186,0)</f>
        <v>0</v>
      </c>
      <c r="H186" s="265" t="s">
        <v>96</v>
      </c>
      <c r="I186" s="231">
        <f>IF($F186=1,IF($E186&lt;15,VLOOKUP(H186,data!$B$3:$E$32,2,0)*$E186,(VLOOKUP(H186,data!$B$3:$E$32,2,0)*14)+(VLOOKUP(H186,data!$B$3:$E$32,3,0))*($E186-14)),0)</f>
        <v>0</v>
      </c>
      <c r="J186" s="265" t="s">
        <v>96</v>
      </c>
      <c r="K186" s="231">
        <f>IF($F186=1,VLOOKUP(J186,data!$B$35:$D$39,2,0),0)</f>
        <v>0</v>
      </c>
      <c r="L186" s="232">
        <f>IF(AND(I186&lt;&gt;0,K186&lt;&gt;0)=FALSE,0,data!$C$43)</f>
        <v>0</v>
      </c>
      <c r="M186" s="269">
        <f t="shared" si="76"/>
        <v>0</v>
      </c>
      <c r="N186" s="225">
        <f t="shared" si="217"/>
        <v>0</v>
      </c>
      <c r="O186" s="225">
        <f t="shared" si="149"/>
        <v>0</v>
      </c>
      <c r="P186" s="225">
        <f t="shared" si="150"/>
        <v>0</v>
      </c>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96</v>
      </c>
      <c r="AI186" s="231">
        <f>IF(AF186=1,IF(AE186&lt;15,VLOOKUP(AH186,data!$B$3:$E$32,2,0)*AE186,(VLOOKUP(AH186,data!$B$3:$E$32,2,0)*14)+(VLOOKUP(AH186,data!$B$3:$E$32,3,0))*(AE186-14)),0)</f>
        <v>0</v>
      </c>
      <c r="AJ186" s="265" t="s">
        <v>96</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96</v>
      </c>
      <c r="AW186" s="231">
        <f>IF(AT186=1,IF(AS186&lt;15,VLOOKUP(AV186,data!$B$3:$E$32,2,0)*AS186,(VLOOKUP(AV186,data!$B$3:$E$32,2,0)*14)+(VLOOKUP(AV186,data!$B$3:$E$32,3,0))*(AS186-14)),0)</f>
        <v>0</v>
      </c>
      <c r="AX186" s="265" t="s">
        <v>96</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96</v>
      </c>
      <c r="BK186" s="231">
        <f>IF(BH186=1,IF(BG186&lt;15,VLOOKUP(BJ186,data!$B$3:$E$32,2,0)*BG186,(VLOOKUP(BJ186,data!$B$3:$E$32,2,0)*14)+(VLOOKUP(BJ186,data!$B$3:$E$32,3,0))*(BG186-14)),0)</f>
        <v>0</v>
      </c>
      <c r="BL186" s="265" t="s">
        <v>96</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96</v>
      </c>
      <c r="BY186" s="231">
        <f>IF(BV186=1,IF(BU186&lt;15,VLOOKUP(BX186,data!$B$3:$E$32,2,0)*BU186,(VLOOKUP(BX186,data!$B$3:$E$32,2,0)*14)+(VLOOKUP(BX186,data!$B$3:$E$32,3,0))*(BU186-14)),0)</f>
        <v>0</v>
      </c>
      <c r="BZ186" s="265" t="s">
        <v>96</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96</v>
      </c>
      <c r="CM186" s="231">
        <f>IF(CJ186=1,IF(CI186&lt;15,VLOOKUP(CL186,data!$B$3:$E$32,2,0)*CI186,(VLOOKUP(CL186,data!$B$3:$E$32,2,0)*14)+(VLOOKUP(CL186,data!$B$3:$E$32,3,0))*(CI186-14)),0)</f>
        <v>0</v>
      </c>
      <c r="CN186" s="265" t="s">
        <v>96</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96</v>
      </c>
      <c r="DA186" s="231">
        <f>IF(CX186=1,IF(CW186&lt;15,VLOOKUP(CZ186,data!$B$3:$E$32,2,0)*CW186,(VLOOKUP(CZ186,data!$B$3:$E$32,2,0)*14)+(VLOOKUP(CZ186,data!$B$3:$E$32,3,0))*(CW186-14)),0)</f>
        <v>0</v>
      </c>
      <c r="DB186" s="265" t="s">
        <v>96</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96</v>
      </c>
      <c r="DO186" s="231">
        <f>IF(DL186=1,IF(DK186&lt;15,VLOOKUP(DN186,data!$B$3:$E$32,2,0)*DK186,(VLOOKUP(DN186,data!$B$3:$E$32,2,0)*14)+(VLOOKUP(DN186,data!$B$3:$E$32,3,0))*(DK186-14)),0)</f>
        <v>0</v>
      </c>
      <c r="DP186" s="265" t="s">
        <v>96</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96</v>
      </c>
      <c r="EC186" s="231">
        <f>IF(DZ186=1,IF(DY186&lt;15,VLOOKUP(EB186,data!$B$3:$E$32,2,0)*DY186,(VLOOKUP(EB186,data!$B$3:$E$32,2,0)*14)+(VLOOKUP(EB186,data!$B$3:$E$32,3,0))*(DY186-14)),0)</f>
        <v>0</v>
      </c>
      <c r="ED186" s="265" t="s">
        <v>96</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96</v>
      </c>
      <c r="EQ186" s="231">
        <f>IF(EN186=1,IF(EM186&lt;15,VLOOKUP(EP186,data!$B$3:$E$32,2,0)*EM186,(VLOOKUP(EP186,data!$B$3:$E$32,2,0)*14)+(VLOOKUP(EP186,data!$B$3:$E$32,3,0))*(EM186-14)),0)</f>
        <v>0</v>
      </c>
      <c r="ER186" s="265" t="s">
        <v>96</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96</v>
      </c>
      <c r="FE186" s="231">
        <f>IF(FB186=1,IF(FA186&lt;15,VLOOKUP(FD186,data!$B$3:$E$32,2,0)*FA186,(VLOOKUP(FD186,data!$B$3:$E$32,2,0)*14)+(VLOOKUP(FD186,data!$B$3:$E$32,3,0))*(FA186-14)),0)</f>
        <v>0</v>
      </c>
      <c r="FF186" s="265" t="s">
        <v>96</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4.75" hidden="1" customHeight="1" x14ac:dyDescent="0.25">
      <c r="A187" s="233"/>
      <c r="B187" s="222" t="s">
        <v>278</v>
      </c>
      <c r="C187" s="338"/>
      <c r="D187" s="223"/>
      <c r="E187" s="229"/>
      <c r="F187" s="225">
        <f t="shared" si="148"/>
        <v>0</v>
      </c>
      <c r="G187" s="230">
        <f>IF(F187=1,data!$C$41*E187,0)</f>
        <v>0</v>
      </c>
      <c r="H187" s="265" t="s">
        <v>96</v>
      </c>
      <c r="I187" s="231">
        <f>IF($F187=1,IF($E187&lt;15,VLOOKUP(H187,data!$B$3:$E$32,2,0)*$E187,(VLOOKUP(H187,data!$B$3:$E$32,2,0)*14)+(VLOOKUP(H187,data!$B$3:$E$32,3,0))*($E187-14)),0)</f>
        <v>0</v>
      </c>
      <c r="J187" s="265" t="s">
        <v>96</v>
      </c>
      <c r="K187" s="231">
        <f>IF($F187=1,VLOOKUP(J187,data!$B$35:$D$39,2,0),0)</f>
        <v>0</v>
      </c>
      <c r="L187" s="232">
        <f>IF(AND(I187&lt;&gt;0,K187&lt;&gt;0)=FALSE,0,data!$C$43)</f>
        <v>0</v>
      </c>
      <c r="M187" s="269">
        <f t="shared" si="76"/>
        <v>0</v>
      </c>
      <c r="N187" s="225">
        <f t="shared" si="217"/>
        <v>0</v>
      </c>
      <c r="O187" s="225">
        <f t="shared" si="149"/>
        <v>0</v>
      </c>
      <c r="P187" s="225">
        <f t="shared" si="150"/>
        <v>0</v>
      </c>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96</v>
      </c>
      <c r="AI187" s="231">
        <f>IF(AF187=1,IF(AE187&lt;15,VLOOKUP(AH187,data!$B$3:$E$32,2,0)*AE187,(VLOOKUP(AH187,data!$B$3:$E$32,2,0)*14)+(VLOOKUP(AH187,data!$B$3:$E$32,3,0))*(AE187-14)),0)</f>
        <v>0</v>
      </c>
      <c r="AJ187" s="265" t="s">
        <v>96</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96</v>
      </c>
      <c r="AW187" s="231">
        <f>IF(AT187=1,IF(AS187&lt;15,VLOOKUP(AV187,data!$B$3:$E$32,2,0)*AS187,(VLOOKUP(AV187,data!$B$3:$E$32,2,0)*14)+(VLOOKUP(AV187,data!$B$3:$E$32,3,0))*(AS187-14)),0)</f>
        <v>0</v>
      </c>
      <c r="AX187" s="265" t="s">
        <v>96</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96</v>
      </c>
      <c r="BK187" s="231">
        <f>IF(BH187=1,IF(BG187&lt;15,VLOOKUP(BJ187,data!$B$3:$E$32,2,0)*BG187,(VLOOKUP(BJ187,data!$B$3:$E$32,2,0)*14)+(VLOOKUP(BJ187,data!$B$3:$E$32,3,0))*(BG187-14)),0)</f>
        <v>0</v>
      </c>
      <c r="BL187" s="265" t="s">
        <v>96</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96</v>
      </c>
      <c r="BY187" s="231">
        <f>IF(BV187=1,IF(BU187&lt;15,VLOOKUP(BX187,data!$B$3:$E$32,2,0)*BU187,(VLOOKUP(BX187,data!$B$3:$E$32,2,0)*14)+(VLOOKUP(BX187,data!$B$3:$E$32,3,0))*(BU187-14)),0)</f>
        <v>0</v>
      </c>
      <c r="BZ187" s="265" t="s">
        <v>96</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96</v>
      </c>
      <c r="CM187" s="231">
        <f>IF(CJ187=1,IF(CI187&lt;15,VLOOKUP(CL187,data!$B$3:$E$32,2,0)*CI187,(VLOOKUP(CL187,data!$B$3:$E$32,2,0)*14)+(VLOOKUP(CL187,data!$B$3:$E$32,3,0))*(CI187-14)),0)</f>
        <v>0</v>
      </c>
      <c r="CN187" s="265" t="s">
        <v>96</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96</v>
      </c>
      <c r="DA187" s="231">
        <f>IF(CX187=1,IF(CW187&lt;15,VLOOKUP(CZ187,data!$B$3:$E$32,2,0)*CW187,(VLOOKUP(CZ187,data!$B$3:$E$32,2,0)*14)+(VLOOKUP(CZ187,data!$B$3:$E$32,3,0))*(CW187-14)),0)</f>
        <v>0</v>
      </c>
      <c r="DB187" s="265" t="s">
        <v>96</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96</v>
      </c>
      <c r="DO187" s="231">
        <f>IF(DL187=1,IF(DK187&lt;15,VLOOKUP(DN187,data!$B$3:$E$32,2,0)*DK187,(VLOOKUP(DN187,data!$B$3:$E$32,2,0)*14)+(VLOOKUP(DN187,data!$B$3:$E$32,3,0))*(DK187-14)),0)</f>
        <v>0</v>
      </c>
      <c r="DP187" s="265" t="s">
        <v>96</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96</v>
      </c>
      <c r="EC187" s="231">
        <f>IF(DZ187=1,IF(DY187&lt;15,VLOOKUP(EB187,data!$B$3:$E$32,2,0)*DY187,(VLOOKUP(EB187,data!$B$3:$E$32,2,0)*14)+(VLOOKUP(EB187,data!$B$3:$E$32,3,0))*(DY187-14)),0)</f>
        <v>0</v>
      </c>
      <c r="ED187" s="265" t="s">
        <v>96</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96</v>
      </c>
      <c r="EQ187" s="231">
        <f>IF(EN187=1,IF(EM187&lt;15,VLOOKUP(EP187,data!$B$3:$E$32,2,0)*EM187,(VLOOKUP(EP187,data!$B$3:$E$32,2,0)*14)+(VLOOKUP(EP187,data!$B$3:$E$32,3,0))*(EM187-14)),0)</f>
        <v>0</v>
      </c>
      <c r="ER187" s="265" t="s">
        <v>96</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96</v>
      </c>
      <c r="FE187" s="231">
        <f>IF(FB187=1,IF(FA187&lt;15,VLOOKUP(FD187,data!$B$3:$E$32,2,0)*FA187,(VLOOKUP(FD187,data!$B$3:$E$32,2,0)*14)+(VLOOKUP(FD187,data!$B$3:$E$32,3,0))*(FA187-14)),0)</f>
        <v>0</v>
      </c>
      <c r="FF187" s="265" t="s">
        <v>96</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4.75" hidden="1" customHeight="1" x14ac:dyDescent="0.25">
      <c r="A188" s="233"/>
      <c r="B188" s="222" t="s">
        <v>279</v>
      </c>
      <c r="C188" s="338"/>
      <c r="D188" s="223"/>
      <c r="E188" s="229"/>
      <c r="F188" s="225">
        <f t="shared" si="148"/>
        <v>0</v>
      </c>
      <c r="G188" s="230">
        <f>IF(F188=1,data!$C$41*E188,0)</f>
        <v>0</v>
      </c>
      <c r="H188" s="265" t="s">
        <v>96</v>
      </c>
      <c r="I188" s="231">
        <f>IF($F188=1,IF($E188&lt;15,VLOOKUP(H188,data!$B$3:$E$32,2,0)*$E188,(VLOOKUP(H188,data!$B$3:$E$32,2,0)*14)+(VLOOKUP(H188,data!$B$3:$E$32,3,0))*($E188-14)),0)</f>
        <v>0</v>
      </c>
      <c r="J188" s="265" t="s">
        <v>96</v>
      </c>
      <c r="K188" s="231">
        <f>IF($F188=1,VLOOKUP(J188,data!$B$35:$D$39,2,0),0)</f>
        <v>0</v>
      </c>
      <c r="L188" s="232">
        <f>IF(AND(I188&lt;&gt;0,K188&lt;&gt;0)=FALSE,0,data!$C$43)</f>
        <v>0</v>
      </c>
      <c r="M188" s="269">
        <f t="shared" si="76"/>
        <v>0</v>
      </c>
      <c r="N188" s="225">
        <f t="shared" si="217"/>
        <v>0</v>
      </c>
      <c r="O188" s="225">
        <f t="shared" si="149"/>
        <v>0</v>
      </c>
      <c r="P188" s="225">
        <f t="shared" si="150"/>
        <v>0</v>
      </c>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96</v>
      </c>
      <c r="AI188" s="231">
        <f>IF(AF188=1,IF(AE188&lt;15,VLOOKUP(AH188,data!$B$3:$E$32,2,0)*AE188,(VLOOKUP(AH188,data!$B$3:$E$32,2,0)*14)+(VLOOKUP(AH188,data!$B$3:$E$32,3,0))*(AE188-14)),0)</f>
        <v>0</v>
      </c>
      <c r="AJ188" s="265" t="s">
        <v>96</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96</v>
      </c>
      <c r="AW188" s="231">
        <f>IF(AT188=1,IF(AS188&lt;15,VLOOKUP(AV188,data!$B$3:$E$32,2,0)*AS188,(VLOOKUP(AV188,data!$B$3:$E$32,2,0)*14)+(VLOOKUP(AV188,data!$B$3:$E$32,3,0))*(AS188-14)),0)</f>
        <v>0</v>
      </c>
      <c r="AX188" s="265" t="s">
        <v>96</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96</v>
      </c>
      <c r="BK188" s="231">
        <f>IF(BH188=1,IF(BG188&lt;15,VLOOKUP(BJ188,data!$B$3:$E$32,2,0)*BG188,(VLOOKUP(BJ188,data!$B$3:$E$32,2,0)*14)+(VLOOKUP(BJ188,data!$B$3:$E$32,3,0))*(BG188-14)),0)</f>
        <v>0</v>
      </c>
      <c r="BL188" s="265" t="s">
        <v>96</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96</v>
      </c>
      <c r="BY188" s="231">
        <f>IF(BV188=1,IF(BU188&lt;15,VLOOKUP(BX188,data!$B$3:$E$32,2,0)*BU188,(VLOOKUP(BX188,data!$B$3:$E$32,2,0)*14)+(VLOOKUP(BX188,data!$B$3:$E$32,3,0))*(BU188-14)),0)</f>
        <v>0</v>
      </c>
      <c r="BZ188" s="265" t="s">
        <v>96</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96</v>
      </c>
      <c r="CM188" s="231">
        <f>IF(CJ188=1,IF(CI188&lt;15,VLOOKUP(CL188,data!$B$3:$E$32,2,0)*CI188,(VLOOKUP(CL188,data!$B$3:$E$32,2,0)*14)+(VLOOKUP(CL188,data!$B$3:$E$32,3,0))*(CI188-14)),0)</f>
        <v>0</v>
      </c>
      <c r="CN188" s="265" t="s">
        <v>96</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96</v>
      </c>
      <c r="DA188" s="231">
        <f>IF(CX188=1,IF(CW188&lt;15,VLOOKUP(CZ188,data!$B$3:$E$32,2,0)*CW188,(VLOOKUP(CZ188,data!$B$3:$E$32,2,0)*14)+(VLOOKUP(CZ188,data!$B$3:$E$32,3,0))*(CW188-14)),0)</f>
        <v>0</v>
      </c>
      <c r="DB188" s="265" t="s">
        <v>96</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96</v>
      </c>
      <c r="DO188" s="231">
        <f>IF(DL188=1,IF(DK188&lt;15,VLOOKUP(DN188,data!$B$3:$E$32,2,0)*DK188,(VLOOKUP(DN188,data!$B$3:$E$32,2,0)*14)+(VLOOKUP(DN188,data!$B$3:$E$32,3,0))*(DK188-14)),0)</f>
        <v>0</v>
      </c>
      <c r="DP188" s="265" t="s">
        <v>96</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96</v>
      </c>
      <c r="EC188" s="231">
        <f>IF(DZ188=1,IF(DY188&lt;15,VLOOKUP(EB188,data!$B$3:$E$32,2,0)*DY188,(VLOOKUP(EB188,data!$B$3:$E$32,2,0)*14)+(VLOOKUP(EB188,data!$B$3:$E$32,3,0))*(DY188-14)),0)</f>
        <v>0</v>
      </c>
      <c r="ED188" s="265" t="s">
        <v>96</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96</v>
      </c>
      <c r="EQ188" s="231">
        <f>IF(EN188=1,IF(EM188&lt;15,VLOOKUP(EP188,data!$B$3:$E$32,2,0)*EM188,(VLOOKUP(EP188,data!$B$3:$E$32,2,0)*14)+(VLOOKUP(EP188,data!$B$3:$E$32,3,0))*(EM188-14)),0)</f>
        <v>0</v>
      </c>
      <c r="ER188" s="265" t="s">
        <v>96</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96</v>
      </c>
      <c r="FE188" s="231">
        <f>IF(FB188=1,IF(FA188&lt;15,VLOOKUP(FD188,data!$B$3:$E$32,2,0)*FA188,(VLOOKUP(FD188,data!$B$3:$E$32,2,0)*14)+(VLOOKUP(FD188,data!$B$3:$E$32,3,0))*(FA188-14)),0)</f>
        <v>0</v>
      </c>
      <c r="FF188" s="265" t="s">
        <v>96</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4.75" hidden="1" customHeight="1" x14ac:dyDescent="0.25">
      <c r="A189" s="233"/>
      <c r="B189" s="222" t="s">
        <v>280</v>
      </c>
      <c r="C189" s="338"/>
      <c r="D189" s="223"/>
      <c r="E189" s="229"/>
      <c r="F189" s="225">
        <f t="shared" si="148"/>
        <v>0</v>
      </c>
      <c r="G189" s="230">
        <f>IF(F189=1,data!$C$41*E189,0)</f>
        <v>0</v>
      </c>
      <c r="H189" s="265" t="s">
        <v>96</v>
      </c>
      <c r="I189" s="231">
        <f>IF($F189=1,IF($E189&lt;15,VLOOKUP(H189,data!$B$3:$E$32,2,0)*$E189,(VLOOKUP(H189,data!$B$3:$E$32,2,0)*14)+(VLOOKUP(H189,data!$B$3:$E$32,3,0))*($E189-14)),0)</f>
        <v>0</v>
      </c>
      <c r="J189" s="265" t="s">
        <v>96</v>
      </c>
      <c r="K189" s="231">
        <f>IF($F189=1,VLOOKUP(J189,data!$B$35:$D$39,2,0),0)</f>
        <v>0</v>
      </c>
      <c r="L189" s="232">
        <f>IF(AND(I189&lt;&gt;0,K189&lt;&gt;0)=FALSE,0,data!$C$43)</f>
        <v>0</v>
      </c>
      <c r="M189" s="269">
        <f t="shared" si="76"/>
        <v>0</v>
      </c>
      <c r="N189" s="225">
        <f t="shared" si="217"/>
        <v>0</v>
      </c>
      <c r="O189" s="225">
        <f t="shared" si="149"/>
        <v>0</v>
      </c>
      <c r="P189" s="225">
        <f t="shared" si="150"/>
        <v>0</v>
      </c>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96</v>
      </c>
      <c r="AI189" s="231">
        <f>IF(AF189=1,IF(AE189&lt;15,VLOOKUP(AH189,data!$B$3:$E$32,2,0)*AE189,(VLOOKUP(AH189,data!$B$3:$E$32,2,0)*14)+(VLOOKUP(AH189,data!$B$3:$E$32,3,0))*(AE189-14)),0)</f>
        <v>0</v>
      </c>
      <c r="AJ189" s="265" t="s">
        <v>96</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96</v>
      </c>
      <c r="AW189" s="231">
        <f>IF(AT189=1,IF(AS189&lt;15,VLOOKUP(AV189,data!$B$3:$E$32,2,0)*AS189,(VLOOKUP(AV189,data!$B$3:$E$32,2,0)*14)+(VLOOKUP(AV189,data!$B$3:$E$32,3,0))*(AS189-14)),0)</f>
        <v>0</v>
      </c>
      <c r="AX189" s="265" t="s">
        <v>96</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96</v>
      </c>
      <c r="BK189" s="231">
        <f>IF(BH189=1,IF(BG189&lt;15,VLOOKUP(BJ189,data!$B$3:$E$32,2,0)*BG189,(VLOOKUP(BJ189,data!$B$3:$E$32,2,0)*14)+(VLOOKUP(BJ189,data!$B$3:$E$32,3,0))*(BG189-14)),0)</f>
        <v>0</v>
      </c>
      <c r="BL189" s="265" t="s">
        <v>96</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96</v>
      </c>
      <c r="BY189" s="231">
        <f>IF(BV189=1,IF(BU189&lt;15,VLOOKUP(BX189,data!$B$3:$E$32,2,0)*BU189,(VLOOKUP(BX189,data!$B$3:$E$32,2,0)*14)+(VLOOKUP(BX189,data!$B$3:$E$32,3,0))*(BU189-14)),0)</f>
        <v>0</v>
      </c>
      <c r="BZ189" s="265" t="s">
        <v>96</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96</v>
      </c>
      <c r="CM189" s="231">
        <f>IF(CJ189=1,IF(CI189&lt;15,VLOOKUP(CL189,data!$B$3:$E$32,2,0)*CI189,(VLOOKUP(CL189,data!$B$3:$E$32,2,0)*14)+(VLOOKUP(CL189,data!$B$3:$E$32,3,0))*(CI189-14)),0)</f>
        <v>0</v>
      </c>
      <c r="CN189" s="265" t="s">
        <v>96</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96</v>
      </c>
      <c r="DA189" s="231">
        <f>IF(CX189=1,IF(CW189&lt;15,VLOOKUP(CZ189,data!$B$3:$E$32,2,0)*CW189,(VLOOKUP(CZ189,data!$B$3:$E$32,2,0)*14)+(VLOOKUP(CZ189,data!$B$3:$E$32,3,0))*(CW189-14)),0)</f>
        <v>0</v>
      </c>
      <c r="DB189" s="265" t="s">
        <v>96</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96</v>
      </c>
      <c r="DO189" s="231">
        <f>IF(DL189=1,IF(DK189&lt;15,VLOOKUP(DN189,data!$B$3:$E$32,2,0)*DK189,(VLOOKUP(DN189,data!$B$3:$E$32,2,0)*14)+(VLOOKUP(DN189,data!$B$3:$E$32,3,0))*(DK189-14)),0)</f>
        <v>0</v>
      </c>
      <c r="DP189" s="265" t="s">
        <v>96</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96</v>
      </c>
      <c r="EC189" s="231">
        <f>IF(DZ189=1,IF(DY189&lt;15,VLOOKUP(EB189,data!$B$3:$E$32,2,0)*DY189,(VLOOKUP(EB189,data!$B$3:$E$32,2,0)*14)+(VLOOKUP(EB189,data!$B$3:$E$32,3,0))*(DY189-14)),0)</f>
        <v>0</v>
      </c>
      <c r="ED189" s="265" t="s">
        <v>96</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96</v>
      </c>
      <c r="EQ189" s="231">
        <f>IF(EN189=1,IF(EM189&lt;15,VLOOKUP(EP189,data!$B$3:$E$32,2,0)*EM189,(VLOOKUP(EP189,data!$B$3:$E$32,2,0)*14)+(VLOOKUP(EP189,data!$B$3:$E$32,3,0))*(EM189-14)),0)</f>
        <v>0</v>
      </c>
      <c r="ER189" s="265" t="s">
        <v>96</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96</v>
      </c>
      <c r="FE189" s="231">
        <f>IF(FB189=1,IF(FA189&lt;15,VLOOKUP(FD189,data!$B$3:$E$32,2,0)*FA189,(VLOOKUP(FD189,data!$B$3:$E$32,2,0)*14)+(VLOOKUP(FD189,data!$B$3:$E$32,3,0))*(FA189-14)),0)</f>
        <v>0</v>
      </c>
      <c r="FF189" s="265" t="s">
        <v>96</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4.75" hidden="1" customHeight="1" x14ac:dyDescent="0.25">
      <c r="A190" s="233"/>
      <c r="B190" s="222" t="s">
        <v>281</v>
      </c>
      <c r="C190" s="338"/>
      <c r="D190" s="223"/>
      <c r="E190" s="229"/>
      <c r="F190" s="225">
        <f t="shared" si="148"/>
        <v>0</v>
      </c>
      <c r="G190" s="230">
        <f>IF(F190=1,data!$C$41*E190,0)</f>
        <v>0</v>
      </c>
      <c r="H190" s="265" t="s">
        <v>96</v>
      </c>
      <c r="I190" s="231">
        <f>IF($F190=1,IF($E190&lt;15,VLOOKUP(H190,data!$B$3:$E$32,2,0)*$E190,(VLOOKUP(H190,data!$B$3:$E$32,2,0)*14)+(VLOOKUP(H190,data!$B$3:$E$32,3,0))*($E190-14)),0)</f>
        <v>0</v>
      </c>
      <c r="J190" s="265" t="s">
        <v>96</v>
      </c>
      <c r="K190" s="231">
        <f>IF($F190=1,VLOOKUP(J190,data!$B$35:$D$39,2,0),0)</f>
        <v>0</v>
      </c>
      <c r="L190" s="232">
        <f>IF(AND(I190&lt;&gt;0,K190&lt;&gt;0)=FALSE,0,data!$C$43)</f>
        <v>0</v>
      </c>
      <c r="M190" s="269">
        <f t="shared" si="76"/>
        <v>0</v>
      </c>
      <c r="N190" s="225">
        <f t="shared" si="217"/>
        <v>0</v>
      </c>
      <c r="O190" s="225">
        <f t="shared" si="149"/>
        <v>0</v>
      </c>
      <c r="P190" s="225">
        <f t="shared" si="150"/>
        <v>0</v>
      </c>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96</v>
      </c>
      <c r="AI190" s="231">
        <f>IF(AF190=1,IF(AE190&lt;15,VLOOKUP(AH190,data!$B$3:$E$32,2,0)*AE190,(VLOOKUP(AH190,data!$B$3:$E$32,2,0)*14)+(VLOOKUP(AH190,data!$B$3:$E$32,3,0))*(AE190-14)),0)</f>
        <v>0</v>
      </c>
      <c r="AJ190" s="265" t="s">
        <v>96</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96</v>
      </c>
      <c r="AW190" s="231">
        <f>IF(AT190=1,IF(AS190&lt;15,VLOOKUP(AV190,data!$B$3:$E$32,2,0)*AS190,(VLOOKUP(AV190,data!$B$3:$E$32,2,0)*14)+(VLOOKUP(AV190,data!$B$3:$E$32,3,0))*(AS190-14)),0)</f>
        <v>0</v>
      </c>
      <c r="AX190" s="265" t="s">
        <v>96</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96</v>
      </c>
      <c r="BK190" s="231">
        <f>IF(BH190=1,IF(BG190&lt;15,VLOOKUP(BJ190,data!$B$3:$E$32,2,0)*BG190,(VLOOKUP(BJ190,data!$B$3:$E$32,2,0)*14)+(VLOOKUP(BJ190,data!$B$3:$E$32,3,0))*(BG190-14)),0)</f>
        <v>0</v>
      </c>
      <c r="BL190" s="265" t="s">
        <v>96</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96</v>
      </c>
      <c r="BY190" s="231">
        <f>IF(BV190=1,IF(BU190&lt;15,VLOOKUP(BX190,data!$B$3:$E$32,2,0)*BU190,(VLOOKUP(BX190,data!$B$3:$E$32,2,0)*14)+(VLOOKUP(BX190,data!$B$3:$E$32,3,0))*(BU190-14)),0)</f>
        <v>0</v>
      </c>
      <c r="BZ190" s="265" t="s">
        <v>96</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96</v>
      </c>
      <c r="CM190" s="231">
        <f>IF(CJ190=1,IF(CI190&lt;15,VLOOKUP(CL190,data!$B$3:$E$32,2,0)*CI190,(VLOOKUP(CL190,data!$B$3:$E$32,2,0)*14)+(VLOOKUP(CL190,data!$B$3:$E$32,3,0))*(CI190-14)),0)</f>
        <v>0</v>
      </c>
      <c r="CN190" s="265" t="s">
        <v>96</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96</v>
      </c>
      <c r="DA190" s="231">
        <f>IF(CX190=1,IF(CW190&lt;15,VLOOKUP(CZ190,data!$B$3:$E$32,2,0)*CW190,(VLOOKUP(CZ190,data!$B$3:$E$32,2,0)*14)+(VLOOKUP(CZ190,data!$B$3:$E$32,3,0))*(CW190-14)),0)</f>
        <v>0</v>
      </c>
      <c r="DB190" s="265" t="s">
        <v>96</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96</v>
      </c>
      <c r="DO190" s="231">
        <f>IF(DL190=1,IF(DK190&lt;15,VLOOKUP(DN190,data!$B$3:$E$32,2,0)*DK190,(VLOOKUP(DN190,data!$B$3:$E$32,2,0)*14)+(VLOOKUP(DN190,data!$B$3:$E$32,3,0))*(DK190-14)),0)</f>
        <v>0</v>
      </c>
      <c r="DP190" s="265" t="s">
        <v>96</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96</v>
      </c>
      <c r="EC190" s="231">
        <f>IF(DZ190=1,IF(DY190&lt;15,VLOOKUP(EB190,data!$B$3:$E$32,2,0)*DY190,(VLOOKUP(EB190,data!$B$3:$E$32,2,0)*14)+(VLOOKUP(EB190,data!$B$3:$E$32,3,0))*(DY190-14)),0)</f>
        <v>0</v>
      </c>
      <c r="ED190" s="265" t="s">
        <v>96</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96</v>
      </c>
      <c r="EQ190" s="231">
        <f>IF(EN190=1,IF(EM190&lt;15,VLOOKUP(EP190,data!$B$3:$E$32,2,0)*EM190,(VLOOKUP(EP190,data!$B$3:$E$32,2,0)*14)+(VLOOKUP(EP190,data!$B$3:$E$32,3,0))*(EM190-14)),0)</f>
        <v>0</v>
      </c>
      <c r="ER190" s="265" t="s">
        <v>96</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96</v>
      </c>
      <c r="FE190" s="231">
        <f>IF(FB190=1,IF(FA190&lt;15,VLOOKUP(FD190,data!$B$3:$E$32,2,0)*FA190,(VLOOKUP(FD190,data!$B$3:$E$32,2,0)*14)+(VLOOKUP(FD190,data!$B$3:$E$32,3,0))*(FA190-14)),0)</f>
        <v>0</v>
      </c>
      <c r="FF190" s="265" t="s">
        <v>96</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4.75" hidden="1" customHeight="1" x14ac:dyDescent="0.25">
      <c r="A191" s="233"/>
      <c r="B191" s="222" t="s">
        <v>282</v>
      </c>
      <c r="C191" s="338"/>
      <c r="D191" s="223"/>
      <c r="E191" s="229"/>
      <c r="F191" s="225">
        <f t="shared" si="148"/>
        <v>0</v>
      </c>
      <c r="G191" s="230">
        <f>IF(F191=1,data!$C$41*E191,0)</f>
        <v>0</v>
      </c>
      <c r="H191" s="265" t="s">
        <v>96</v>
      </c>
      <c r="I191" s="231">
        <f>IF($F191=1,IF($E191&lt;15,VLOOKUP(H191,data!$B$3:$E$32,2,0)*$E191,(VLOOKUP(H191,data!$B$3:$E$32,2,0)*14)+(VLOOKUP(H191,data!$B$3:$E$32,3,0))*($E191-14)),0)</f>
        <v>0</v>
      </c>
      <c r="J191" s="265" t="s">
        <v>96</v>
      </c>
      <c r="K191" s="231">
        <f>IF($F191=1,VLOOKUP(J191,data!$B$35:$D$39,2,0),0)</f>
        <v>0</v>
      </c>
      <c r="L191" s="232">
        <f>IF(AND(I191&lt;&gt;0,K191&lt;&gt;0)=FALSE,0,data!$C$43)</f>
        <v>0</v>
      </c>
      <c r="M191" s="269">
        <f t="shared" si="76"/>
        <v>0</v>
      </c>
      <c r="N191" s="225">
        <f t="shared" si="217"/>
        <v>0</v>
      </c>
      <c r="O191" s="225">
        <f t="shared" si="149"/>
        <v>0</v>
      </c>
      <c r="P191" s="225">
        <f t="shared" si="150"/>
        <v>0</v>
      </c>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96</v>
      </c>
      <c r="AI191" s="231">
        <f>IF(AF191=1,IF(AE191&lt;15,VLOOKUP(AH191,data!$B$3:$E$32,2,0)*AE191,(VLOOKUP(AH191,data!$B$3:$E$32,2,0)*14)+(VLOOKUP(AH191,data!$B$3:$E$32,3,0))*(AE191-14)),0)</f>
        <v>0</v>
      </c>
      <c r="AJ191" s="265" t="s">
        <v>96</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96</v>
      </c>
      <c r="AW191" s="231">
        <f>IF(AT191=1,IF(AS191&lt;15,VLOOKUP(AV191,data!$B$3:$E$32,2,0)*AS191,(VLOOKUP(AV191,data!$B$3:$E$32,2,0)*14)+(VLOOKUP(AV191,data!$B$3:$E$32,3,0))*(AS191-14)),0)</f>
        <v>0</v>
      </c>
      <c r="AX191" s="265" t="s">
        <v>96</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96</v>
      </c>
      <c r="BK191" s="231">
        <f>IF(BH191=1,IF(BG191&lt;15,VLOOKUP(BJ191,data!$B$3:$E$32,2,0)*BG191,(VLOOKUP(BJ191,data!$B$3:$E$32,2,0)*14)+(VLOOKUP(BJ191,data!$B$3:$E$32,3,0))*(BG191-14)),0)</f>
        <v>0</v>
      </c>
      <c r="BL191" s="265" t="s">
        <v>96</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96</v>
      </c>
      <c r="BY191" s="231">
        <f>IF(BV191=1,IF(BU191&lt;15,VLOOKUP(BX191,data!$B$3:$E$32,2,0)*BU191,(VLOOKUP(BX191,data!$B$3:$E$32,2,0)*14)+(VLOOKUP(BX191,data!$B$3:$E$32,3,0))*(BU191-14)),0)</f>
        <v>0</v>
      </c>
      <c r="BZ191" s="265" t="s">
        <v>96</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96</v>
      </c>
      <c r="CM191" s="231">
        <f>IF(CJ191=1,IF(CI191&lt;15,VLOOKUP(CL191,data!$B$3:$E$32,2,0)*CI191,(VLOOKUP(CL191,data!$B$3:$E$32,2,0)*14)+(VLOOKUP(CL191,data!$B$3:$E$32,3,0))*(CI191-14)),0)</f>
        <v>0</v>
      </c>
      <c r="CN191" s="265" t="s">
        <v>96</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96</v>
      </c>
      <c r="DA191" s="231">
        <f>IF(CX191=1,IF(CW191&lt;15,VLOOKUP(CZ191,data!$B$3:$E$32,2,0)*CW191,(VLOOKUP(CZ191,data!$B$3:$E$32,2,0)*14)+(VLOOKUP(CZ191,data!$B$3:$E$32,3,0))*(CW191-14)),0)</f>
        <v>0</v>
      </c>
      <c r="DB191" s="265" t="s">
        <v>96</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96</v>
      </c>
      <c r="DO191" s="231">
        <f>IF(DL191=1,IF(DK191&lt;15,VLOOKUP(DN191,data!$B$3:$E$32,2,0)*DK191,(VLOOKUP(DN191,data!$B$3:$E$32,2,0)*14)+(VLOOKUP(DN191,data!$B$3:$E$32,3,0))*(DK191-14)),0)</f>
        <v>0</v>
      </c>
      <c r="DP191" s="265" t="s">
        <v>96</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96</v>
      </c>
      <c r="EC191" s="231">
        <f>IF(DZ191=1,IF(DY191&lt;15,VLOOKUP(EB191,data!$B$3:$E$32,2,0)*DY191,(VLOOKUP(EB191,data!$B$3:$E$32,2,0)*14)+(VLOOKUP(EB191,data!$B$3:$E$32,3,0))*(DY191-14)),0)</f>
        <v>0</v>
      </c>
      <c r="ED191" s="265" t="s">
        <v>96</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96</v>
      </c>
      <c r="EQ191" s="231">
        <f>IF(EN191=1,IF(EM191&lt;15,VLOOKUP(EP191,data!$B$3:$E$32,2,0)*EM191,(VLOOKUP(EP191,data!$B$3:$E$32,2,0)*14)+(VLOOKUP(EP191,data!$B$3:$E$32,3,0))*(EM191-14)),0)</f>
        <v>0</v>
      </c>
      <c r="ER191" s="265" t="s">
        <v>96</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96</v>
      </c>
      <c r="FE191" s="231">
        <f>IF(FB191=1,IF(FA191&lt;15,VLOOKUP(FD191,data!$B$3:$E$32,2,0)*FA191,(VLOOKUP(FD191,data!$B$3:$E$32,2,0)*14)+(VLOOKUP(FD191,data!$B$3:$E$32,3,0))*(FA191-14)),0)</f>
        <v>0</v>
      </c>
      <c r="FF191" s="265" t="s">
        <v>96</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4.75" hidden="1" customHeight="1" x14ac:dyDescent="0.25">
      <c r="A192" s="233"/>
      <c r="B192" s="222" t="s">
        <v>283</v>
      </c>
      <c r="C192" s="338"/>
      <c r="D192" s="223"/>
      <c r="E192" s="229"/>
      <c r="F192" s="225">
        <f t="shared" si="148"/>
        <v>0</v>
      </c>
      <c r="G192" s="230">
        <f>IF(F192=1,data!$C$41*E192,0)</f>
        <v>0</v>
      </c>
      <c r="H192" s="265" t="s">
        <v>96</v>
      </c>
      <c r="I192" s="231">
        <f>IF($F192=1,IF($E192&lt;15,VLOOKUP(H192,data!$B$3:$E$32,2,0)*$E192,(VLOOKUP(H192,data!$B$3:$E$32,2,0)*14)+(VLOOKUP(H192,data!$B$3:$E$32,3,0))*($E192-14)),0)</f>
        <v>0</v>
      </c>
      <c r="J192" s="265" t="s">
        <v>96</v>
      </c>
      <c r="K192" s="231">
        <f>IF($F192=1,VLOOKUP(J192,data!$B$35:$D$39,2,0),0)</f>
        <v>0</v>
      </c>
      <c r="L192" s="232">
        <f>IF(AND(I192&lt;&gt;0,K192&lt;&gt;0)=FALSE,0,data!$C$43)</f>
        <v>0</v>
      </c>
      <c r="M192" s="269">
        <f t="shared" si="76"/>
        <v>0</v>
      </c>
      <c r="N192" s="225">
        <f t="shared" si="217"/>
        <v>0</v>
      </c>
      <c r="O192" s="225">
        <f t="shared" si="149"/>
        <v>0</v>
      </c>
      <c r="P192" s="225">
        <f t="shared" si="150"/>
        <v>0</v>
      </c>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96</v>
      </c>
      <c r="AI192" s="231">
        <f>IF(AF192=1,IF(AE192&lt;15,VLOOKUP(AH192,data!$B$3:$E$32,2,0)*AE192,(VLOOKUP(AH192,data!$B$3:$E$32,2,0)*14)+(VLOOKUP(AH192,data!$B$3:$E$32,3,0))*(AE192-14)),0)</f>
        <v>0</v>
      </c>
      <c r="AJ192" s="265" t="s">
        <v>96</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96</v>
      </c>
      <c r="AW192" s="231">
        <f>IF(AT192=1,IF(AS192&lt;15,VLOOKUP(AV192,data!$B$3:$E$32,2,0)*AS192,(VLOOKUP(AV192,data!$B$3:$E$32,2,0)*14)+(VLOOKUP(AV192,data!$B$3:$E$32,3,0))*(AS192-14)),0)</f>
        <v>0</v>
      </c>
      <c r="AX192" s="265" t="s">
        <v>96</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96</v>
      </c>
      <c r="BK192" s="231">
        <f>IF(BH192=1,IF(BG192&lt;15,VLOOKUP(BJ192,data!$B$3:$E$32,2,0)*BG192,(VLOOKUP(BJ192,data!$B$3:$E$32,2,0)*14)+(VLOOKUP(BJ192,data!$B$3:$E$32,3,0))*(BG192-14)),0)</f>
        <v>0</v>
      </c>
      <c r="BL192" s="265" t="s">
        <v>96</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96</v>
      </c>
      <c r="BY192" s="231">
        <f>IF(BV192=1,IF(BU192&lt;15,VLOOKUP(BX192,data!$B$3:$E$32,2,0)*BU192,(VLOOKUP(BX192,data!$B$3:$E$32,2,0)*14)+(VLOOKUP(BX192,data!$B$3:$E$32,3,0))*(BU192-14)),0)</f>
        <v>0</v>
      </c>
      <c r="BZ192" s="265" t="s">
        <v>96</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96</v>
      </c>
      <c r="CM192" s="231">
        <f>IF(CJ192=1,IF(CI192&lt;15,VLOOKUP(CL192,data!$B$3:$E$32,2,0)*CI192,(VLOOKUP(CL192,data!$B$3:$E$32,2,0)*14)+(VLOOKUP(CL192,data!$B$3:$E$32,3,0))*(CI192-14)),0)</f>
        <v>0</v>
      </c>
      <c r="CN192" s="265" t="s">
        <v>96</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96</v>
      </c>
      <c r="DA192" s="231">
        <f>IF(CX192=1,IF(CW192&lt;15,VLOOKUP(CZ192,data!$B$3:$E$32,2,0)*CW192,(VLOOKUP(CZ192,data!$B$3:$E$32,2,0)*14)+(VLOOKUP(CZ192,data!$B$3:$E$32,3,0))*(CW192-14)),0)</f>
        <v>0</v>
      </c>
      <c r="DB192" s="265" t="s">
        <v>96</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96</v>
      </c>
      <c r="DO192" s="231">
        <f>IF(DL192=1,IF(DK192&lt;15,VLOOKUP(DN192,data!$B$3:$E$32,2,0)*DK192,(VLOOKUP(DN192,data!$B$3:$E$32,2,0)*14)+(VLOOKUP(DN192,data!$B$3:$E$32,3,0))*(DK192-14)),0)</f>
        <v>0</v>
      </c>
      <c r="DP192" s="265" t="s">
        <v>96</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96</v>
      </c>
      <c r="EC192" s="231">
        <f>IF(DZ192=1,IF(DY192&lt;15,VLOOKUP(EB192,data!$B$3:$E$32,2,0)*DY192,(VLOOKUP(EB192,data!$B$3:$E$32,2,0)*14)+(VLOOKUP(EB192,data!$B$3:$E$32,3,0))*(DY192-14)),0)</f>
        <v>0</v>
      </c>
      <c r="ED192" s="265" t="s">
        <v>96</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96</v>
      </c>
      <c r="EQ192" s="231">
        <f>IF(EN192=1,IF(EM192&lt;15,VLOOKUP(EP192,data!$B$3:$E$32,2,0)*EM192,(VLOOKUP(EP192,data!$B$3:$E$32,2,0)*14)+(VLOOKUP(EP192,data!$B$3:$E$32,3,0))*(EM192-14)),0)</f>
        <v>0</v>
      </c>
      <c r="ER192" s="265" t="s">
        <v>96</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96</v>
      </c>
      <c r="FE192" s="231">
        <f>IF(FB192=1,IF(FA192&lt;15,VLOOKUP(FD192,data!$B$3:$E$32,2,0)*FA192,(VLOOKUP(FD192,data!$B$3:$E$32,2,0)*14)+(VLOOKUP(FD192,data!$B$3:$E$32,3,0))*(FA192-14)),0)</f>
        <v>0</v>
      </c>
      <c r="FF192" s="265" t="s">
        <v>96</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4.75" hidden="1" customHeight="1" x14ac:dyDescent="0.25">
      <c r="A193" s="233"/>
      <c r="B193" s="222" t="s">
        <v>284</v>
      </c>
      <c r="C193" s="338"/>
      <c r="D193" s="223"/>
      <c r="E193" s="229"/>
      <c r="F193" s="225">
        <f t="shared" si="148"/>
        <v>0</v>
      </c>
      <c r="G193" s="230">
        <f>IF(F193=1,data!$C$41*E193,0)</f>
        <v>0</v>
      </c>
      <c r="H193" s="265" t="s">
        <v>96</v>
      </c>
      <c r="I193" s="231">
        <f>IF($F193=1,IF($E193&lt;15,VLOOKUP(H193,data!$B$3:$E$32,2,0)*$E193,(VLOOKUP(H193,data!$B$3:$E$32,2,0)*14)+(VLOOKUP(H193,data!$B$3:$E$32,3,0))*($E193-14)),0)</f>
        <v>0</v>
      </c>
      <c r="J193" s="265" t="s">
        <v>96</v>
      </c>
      <c r="K193" s="231">
        <f>IF($F193=1,VLOOKUP(J193,data!$B$35:$D$39,2,0),0)</f>
        <v>0</v>
      </c>
      <c r="L193" s="232">
        <f>IF(AND(I193&lt;&gt;0,K193&lt;&gt;0)=FALSE,0,data!$C$43)</f>
        <v>0</v>
      </c>
      <c r="M193" s="269">
        <f t="shared" si="76"/>
        <v>0</v>
      </c>
      <c r="N193" s="225">
        <f t="shared" si="217"/>
        <v>0</v>
      </c>
      <c r="O193" s="225">
        <f t="shared" si="149"/>
        <v>0</v>
      </c>
      <c r="P193" s="225">
        <f t="shared" si="150"/>
        <v>0</v>
      </c>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96</v>
      </c>
      <c r="AI193" s="231">
        <f>IF(AF193=1,IF(AE193&lt;15,VLOOKUP(AH193,data!$B$3:$E$32,2,0)*AE193,(VLOOKUP(AH193,data!$B$3:$E$32,2,0)*14)+(VLOOKUP(AH193,data!$B$3:$E$32,3,0))*(AE193-14)),0)</f>
        <v>0</v>
      </c>
      <c r="AJ193" s="265" t="s">
        <v>96</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96</v>
      </c>
      <c r="AW193" s="231">
        <f>IF(AT193=1,IF(AS193&lt;15,VLOOKUP(AV193,data!$B$3:$E$32,2,0)*AS193,(VLOOKUP(AV193,data!$B$3:$E$32,2,0)*14)+(VLOOKUP(AV193,data!$B$3:$E$32,3,0))*(AS193-14)),0)</f>
        <v>0</v>
      </c>
      <c r="AX193" s="265" t="s">
        <v>96</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96</v>
      </c>
      <c r="BK193" s="231">
        <f>IF(BH193=1,IF(BG193&lt;15,VLOOKUP(BJ193,data!$B$3:$E$32,2,0)*BG193,(VLOOKUP(BJ193,data!$B$3:$E$32,2,0)*14)+(VLOOKUP(BJ193,data!$B$3:$E$32,3,0))*(BG193-14)),0)</f>
        <v>0</v>
      </c>
      <c r="BL193" s="265" t="s">
        <v>96</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96</v>
      </c>
      <c r="BY193" s="231">
        <f>IF(BV193=1,IF(BU193&lt;15,VLOOKUP(BX193,data!$B$3:$E$32,2,0)*BU193,(VLOOKUP(BX193,data!$B$3:$E$32,2,0)*14)+(VLOOKUP(BX193,data!$B$3:$E$32,3,0))*(BU193-14)),0)</f>
        <v>0</v>
      </c>
      <c r="BZ193" s="265" t="s">
        <v>96</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96</v>
      </c>
      <c r="CM193" s="231">
        <f>IF(CJ193=1,IF(CI193&lt;15,VLOOKUP(CL193,data!$B$3:$E$32,2,0)*CI193,(VLOOKUP(CL193,data!$B$3:$E$32,2,0)*14)+(VLOOKUP(CL193,data!$B$3:$E$32,3,0))*(CI193-14)),0)</f>
        <v>0</v>
      </c>
      <c r="CN193" s="265" t="s">
        <v>96</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96</v>
      </c>
      <c r="DA193" s="231">
        <f>IF(CX193=1,IF(CW193&lt;15,VLOOKUP(CZ193,data!$B$3:$E$32,2,0)*CW193,(VLOOKUP(CZ193,data!$B$3:$E$32,2,0)*14)+(VLOOKUP(CZ193,data!$B$3:$E$32,3,0))*(CW193-14)),0)</f>
        <v>0</v>
      </c>
      <c r="DB193" s="265" t="s">
        <v>96</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96</v>
      </c>
      <c r="DO193" s="231">
        <f>IF(DL193=1,IF(DK193&lt;15,VLOOKUP(DN193,data!$B$3:$E$32,2,0)*DK193,(VLOOKUP(DN193,data!$B$3:$E$32,2,0)*14)+(VLOOKUP(DN193,data!$B$3:$E$32,3,0))*(DK193-14)),0)</f>
        <v>0</v>
      </c>
      <c r="DP193" s="265" t="s">
        <v>96</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96</v>
      </c>
      <c r="EC193" s="231">
        <f>IF(DZ193=1,IF(DY193&lt;15,VLOOKUP(EB193,data!$B$3:$E$32,2,0)*DY193,(VLOOKUP(EB193,data!$B$3:$E$32,2,0)*14)+(VLOOKUP(EB193,data!$B$3:$E$32,3,0))*(DY193-14)),0)</f>
        <v>0</v>
      </c>
      <c r="ED193" s="265" t="s">
        <v>96</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96</v>
      </c>
      <c r="EQ193" s="231">
        <f>IF(EN193=1,IF(EM193&lt;15,VLOOKUP(EP193,data!$B$3:$E$32,2,0)*EM193,(VLOOKUP(EP193,data!$B$3:$E$32,2,0)*14)+(VLOOKUP(EP193,data!$B$3:$E$32,3,0))*(EM193-14)),0)</f>
        <v>0</v>
      </c>
      <c r="ER193" s="265" t="s">
        <v>96</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96</v>
      </c>
      <c r="FE193" s="231">
        <f>IF(FB193=1,IF(FA193&lt;15,VLOOKUP(FD193,data!$B$3:$E$32,2,0)*FA193,(VLOOKUP(FD193,data!$B$3:$E$32,2,0)*14)+(VLOOKUP(FD193,data!$B$3:$E$32,3,0))*(FA193-14)),0)</f>
        <v>0</v>
      </c>
      <c r="FF193" s="265" t="s">
        <v>96</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4.75" hidden="1" customHeight="1" x14ac:dyDescent="0.25">
      <c r="A194" s="233"/>
      <c r="B194" s="222" t="s">
        <v>285</v>
      </c>
      <c r="C194" s="338"/>
      <c r="D194" s="223"/>
      <c r="E194" s="229"/>
      <c r="F194" s="225">
        <f t="shared" si="148"/>
        <v>0</v>
      </c>
      <c r="G194" s="230">
        <f>IF(F194=1,data!$C$41*E194,0)</f>
        <v>0</v>
      </c>
      <c r="H194" s="265" t="s">
        <v>96</v>
      </c>
      <c r="I194" s="231">
        <f>IF($F194=1,IF($E194&lt;15,VLOOKUP(H194,data!$B$3:$E$32,2,0)*$E194,(VLOOKUP(H194,data!$B$3:$E$32,2,0)*14)+(VLOOKUP(H194,data!$B$3:$E$32,3,0))*($E194-14)),0)</f>
        <v>0</v>
      </c>
      <c r="J194" s="265" t="s">
        <v>96</v>
      </c>
      <c r="K194" s="231">
        <f>IF($F194=1,VLOOKUP(J194,data!$B$35:$D$39,2,0),0)</f>
        <v>0</v>
      </c>
      <c r="L194" s="232">
        <f>IF(AND(I194&lt;&gt;0,K194&lt;&gt;0)=FALSE,0,data!$C$43)</f>
        <v>0</v>
      </c>
      <c r="M194" s="269">
        <f t="shared" si="76"/>
        <v>0</v>
      </c>
      <c r="N194" s="225">
        <f t="shared" si="217"/>
        <v>0</v>
      </c>
      <c r="O194" s="225">
        <f t="shared" si="149"/>
        <v>0</v>
      </c>
      <c r="P194" s="225">
        <f t="shared" si="150"/>
        <v>0</v>
      </c>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96</v>
      </c>
      <c r="AI194" s="231">
        <f>IF(AF194=1,IF(AE194&lt;15,VLOOKUP(AH194,data!$B$3:$E$32,2,0)*AE194,(VLOOKUP(AH194,data!$B$3:$E$32,2,0)*14)+(VLOOKUP(AH194,data!$B$3:$E$32,3,0))*(AE194-14)),0)</f>
        <v>0</v>
      </c>
      <c r="AJ194" s="265" t="s">
        <v>96</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96</v>
      </c>
      <c r="AW194" s="231">
        <f>IF(AT194=1,IF(AS194&lt;15,VLOOKUP(AV194,data!$B$3:$E$32,2,0)*AS194,(VLOOKUP(AV194,data!$B$3:$E$32,2,0)*14)+(VLOOKUP(AV194,data!$B$3:$E$32,3,0))*(AS194-14)),0)</f>
        <v>0</v>
      </c>
      <c r="AX194" s="265" t="s">
        <v>96</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96</v>
      </c>
      <c r="BK194" s="231">
        <f>IF(BH194=1,IF(BG194&lt;15,VLOOKUP(BJ194,data!$B$3:$E$32,2,0)*BG194,(VLOOKUP(BJ194,data!$B$3:$E$32,2,0)*14)+(VLOOKUP(BJ194,data!$B$3:$E$32,3,0))*(BG194-14)),0)</f>
        <v>0</v>
      </c>
      <c r="BL194" s="265" t="s">
        <v>96</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96</v>
      </c>
      <c r="BY194" s="231">
        <f>IF(BV194=1,IF(BU194&lt;15,VLOOKUP(BX194,data!$B$3:$E$32,2,0)*BU194,(VLOOKUP(BX194,data!$B$3:$E$32,2,0)*14)+(VLOOKUP(BX194,data!$B$3:$E$32,3,0))*(BU194-14)),0)</f>
        <v>0</v>
      </c>
      <c r="BZ194" s="265" t="s">
        <v>96</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96</v>
      </c>
      <c r="CM194" s="231">
        <f>IF(CJ194=1,IF(CI194&lt;15,VLOOKUP(CL194,data!$B$3:$E$32,2,0)*CI194,(VLOOKUP(CL194,data!$B$3:$E$32,2,0)*14)+(VLOOKUP(CL194,data!$B$3:$E$32,3,0))*(CI194-14)),0)</f>
        <v>0</v>
      </c>
      <c r="CN194" s="265" t="s">
        <v>96</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96</v>
      </c>
      <c r="DA194" s="231">
        <f>IF(CX194=1,IF(CW194&lt;15,VLOOKUP(CZ194,data!$B$3:$E$32,2,0)*CW194,(VLOOKUP(CZ194,data!$B$3:$E$32,2,0)*14)+(VLOOKUP(CZ194,data!$B$3:$E$32,3,0))*(CW194-14)),0)</f>
        <v>0</v>
      </c>
      <c r="DB194" s="265" t="s">
        <v>96</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96</v>
      </c>
      <c r="DO194" s="231">
        <f>IF(DL194=1,IF(DK194&lt;15,VLOOKUP(DN194,data!$B$3:$E$32,2,0)*DK194,(VLOOKUP(DN194,data!$B$3:$E$32,2,0)*14)+(VLOOKUP(DN194,data!$B$3:$E$32,3,0))*(DK194-14)),0)</f>
        <v>0</v>
      </c>
      <c r="DP194" s="265" t="s">
        <v>96</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96</v>
      </c>
      <c r="EC194" s="231">
        <f>IF(DZ194=1,IF(DY194&lt;15,VLOOKUP(EB194,data!$B$3:$E$32,2,0)*DY194,(VLOOKUP(EB194,data!$B$3:$E$32,2,0)*14)+(VLOOKUP(EB194,data!$B$3:$E$32,3,0))*(DY194-14)),0)</f>
        <v>0</v>
      </c>
      <c r="ED194" s="265" t="s">
        <v>96</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96</v>
      </c>
      <c r="EQ194" s="231">
        <f>IF(EN194=1,IF(EM194&lt;15,VLOOKUP(EP194,data!$B$3:$E$32,2,0)*EM194,(VLOOKUP(EP194,data!$B$3:$E$32,2,0)*14)+(VLOOKUP(EP194,data!$B$3:$E$32,3,0))*(EM194-14)),0)</f>
        <v>0</v>
      </c>
      <c r="ER194" s="265" t="s">
        <v>96</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96</v>
      </c>
      <c r="FE194" s="231">
        <f>IF(FB194=1,IF(FA194&lt;15,VLOOKUP(FD194,data!$B$3:$E$32,2,0)*FA194,(VLOOKUP(FD194,data!$B$3:$E$32,2,0)*14)+(VLOOKUP(FD194,data!$B$3:$E$32,3,0))*(FA194-14)),0)</f>
        <v>0</v>
      </c>
      <c r="FF194" s="265" t="s">
        <v>96</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4.75" hidden="1" customHeight="1" x14ac:dyDescent="0.25">
      <c r="A195" s="233"/>
      <c r="B195" s="222" t="s">
        <v>286</v>
      </c>
      <c r="C195" s="338"/>
      <c r="D195" s="223"/>
      <c r="E195" s="229"/>
      <c r="F195" s="225">
        <f t="shared" si="148"/>
        <v>0</v>
      </c>
      <c r="G195" s="230">
        <f>IF(F195=1,data!$C$41*E195,0)</f>
        <v>0</v>
      </c>
      <c r="H195" s="265" t="s">
        <v>96</v>
      </c>
      <c r="I195" s="231">
        <f>IF($F195=1,IF($E195&lt;15,VLOOKUP(H195,data!$B$3:$E$32,2,0)*$E195,(VLOOKUP(H195,data!$B$3:$E$32,2,0)*14)+(VLOOKUP(H195,data!$B$3:$E$32,3,0))*($E195-14)),0)</f>
        <v>0</v>
      </c>
      <c r="J195" s="265" t="s">
        <v>96</v>
      </c>
      <c r="K195" s="231">
        <f>IF($F195=1,VLOOKUP(J195,data!$B$35:$D$39,2,0),0)</f>
        <v>0</v>
      </c>
      <c r="L195" s="232">
        <f>IF(AND(I195&lt;&gt;0,K195&lt;&gt;0)=FALSE,0,data!$C$43)</f>
        <v>0</v>
      </c>
      <c r="M195" s="269">
        <f t="shared" si="76"/>
        <v>0</v>
      </c>
      <c r="N195" s="225">
        <f t="shared" si="217"/>
        <v>0</v>
      </c>
      <c r="O195" s="225">
        <f t="shared" si="149"/>
        <v>0</v>
      </c>
      <c r="P195" s="225">
        <f t="shared" si="150"/>
        <v>0</v>
      </c>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96</v>
      </c>
      <c r="AI195" s="231">
        <f>IF(AF195=1,IF(AE195&lt;15,VLOOKUP(AH195,data!$B$3:$E$32,2,0)*AE195,(VLOOKUP(AH195,data!$B$3:$E$32,2,0)*14)+(VLOOKUP(AH195,data!$B$3:$E$32,3,0))*(AE195-14)),0)</f>
        <v>0</v>
      </c>
      <c r="AJ195" s="265" t="s">
        <v>96</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96</v>
      </c>
      <c r="AW195" s="231">
        <f>IF(AT195=1,IF(AS195&lt;15,VLOOKUP(AV195,data!$B$3:$E$32,2,0)*AS195,(VLOOKUP(AV195,data!$B$3:$E$32,2,0)*14)+(VLOOKUP(AV195,data!$B$3:$E$32,3,0))*(AS195-14)),0)</f>
        <v>0</v>
      </c>
      <c r="AX195" s="265" t="s">
        <v>96</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96</v>
      </c>
      <c r="BK195" s="231">
        <f>IF(BH195=1,IF(BG195&lt;15,VLOOKUP(BJ195,data!$B$3:$E$32,2,0)*BG195,(VLOOKUP(BJ195,data!$B$3:$E$32,2,0)*14)+(VLOOKUP(BJ195,data!$B$3:$E$32,3,0))*(BG195-14)),0)</f>
        <v>0</v>
      </c>
      <c r="BL195" s="265" t="s">
        <v>96</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96</v>
      </c>
      <c r="BY195" s="231">
        <f>IF(BV195=1,IF(BU195&lt;15,VLOOKUP(BX195,data!$B$3:$E$32,2,0)*BU195,(VLOOKUP(BX195,data!$B$3:$E$32,2,0)*14)+(VLOOKUP(BX195,data!$B$3:$E$32,3,0))*(BU195-14)),0)</f>
        <v>0</v>
      </c>
      <c r="BZ195" s="265" t="s">
        <v>96</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96</v>
      </c>
      <c r="CM195" s="231">
        <f>IF(CJ195=1,IF(CI195&lt;15,VLOOKUP(CL195,data!$B$3:$E$32,2,0)*CI195,(VLOOKUP(CL195,data!$B$3:$E$32,2,0)*14)+(VLOOKUP(CL195,data!$B$3:$E$32,3,0))*(CI195-14)),0)</f>
        <v>0</v>
      </c>
      <c r="CN195" s="265" t="s">
        <v>96</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96</v>
      </c>
      <c r="DA195" s="231">
        <f>IF(CX195=1,IF(CW195&lt;15,VLOOKUP(CZ195,data!$B$3:$E$32,2,0)*CW195,(VLOOKUP(CZ195,data!$B$3:$E$32,2,0)*14)+(VLOOKUP(CZ195,data!$B$3:$E$32,3,0))*(CW195-14)),0)</f>
        <v>0</v>
      </c>
      <c r="DB195" s="265" t="s">
        <v>96</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96</v>
      </c>
      <c r="DO195" s="231">
        <f>IF(DL195=1,IF(DK195&lt;15,VLOOKUP(DN195,data!$B$3:$E$32,2,0)*DK195,(VLOOKUP(DN195,data!$B$3:$E$32,2,0)*14)+(VLOOKUP(DN195,data!$B$3:$E$32,3,0))*(DK195-14)),0)</f>
        <v>0</v>
      </c>
      <c r="DP195" s="265" t="s">
        <v>96</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96</v>
      </c>
      <c r="EC195" s="231">
        <f>IF(DZ195=1,IF(DY195&lt;15,VLOOKUP(EB195,data!$B$3:$E$32,2,0)*DY195,(VLOOKUP(EB195,data!$B$3:$E$32,2,0)*14)+(VLOOKUP(EB195,data!$B$3:$E$32,3,0))*(DY195-14)),0)</f>
        <v>0</v>
      </c>
      <c r="ED195" s="265" t="s">
        <v>96</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96</v>
      </c>
      <c r="EQ195" s="231">
        <f>IF(EN195=1,IF(EM195&lt;15,VLOOKUP(EP195,data!$B$3:$E$32,2,0)*EM195,(VLOOKUP(EP195,data!$B$3:$E$32,2,0)*14)+(VLOOKUP(EP195,data!$B$3:$E$32,3,0))*(EM195-14)),0)</f>
        <v>0</v>
      </c>
      <c r="ER195" s="265" t="s">
        <v>96</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96</v>
      </c>
      <c r="FE195" s="231">
        <f>IF(FB195=1,IF(FA195&lt;15,VLOOKUP(FD195,data!$B$3:$E$32,2,0)*FA195,(VLOOKUP(FD195,data!$B$3:$E$32,2,0)*14)+(VLOOKUP(FD195,data!$B$3:$E$32,3,0))*(FA195-14)),0)</f>
        <v>0</v>
      </c>
      <c r="FF195" s="265" t="s">
        <v>96</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4.75" hidden="1" customHeight="1" x14ac:dyDescent="0.25">
      <c r="A196" s="233"/>
      <c r="B196" s="222" t="s">
        <v>287</v>
      </c>
      <c r="C196" s="338"/>
      <c r="D196" s="223"/>
      <c r="E196" s="229"/>
      <c r="F196" s="225">
        <f t="shared" si="148"/>
        <v>0</v>
      </c>
      <c r="G196" s="230">
        <f>IF(F196=1,data!$C$41*E196,0)</f>
        <v>0</v>
      </c>
      <c r="H196" s="265" t="s">
        <v>96</v>
      </c>
      <c r="I196" s="231">
        <f>IF($F196=1,IF($E196&lt;15,VLOOKUP(H196,data!$B$3:$E$32,2,0)*$E196,(VLOOKUP(H196,data!$B$3:$E$32,2,0)*14)+(VLOOKUP(H196,data!$B$3:$E$32,3,0))*($E196-14)),0)</f>
        <v>0</v>
      </c>
      <c r="J196" s="265" t="s">
        <v>96</v>
      </c>
      <c r="K196" s="231">
        <f>IF($F196=1,VLOOKUP(J196,data!$B$35:$D$39,2,0),0)</f>
        <v>0</v>
      </c>
      <c r="L196" s="232">
        <f>IF(AND(I196&lt;&gt;0,K196&lt;&gt;0)=FALSE,0,data!$C$43)</f>
        <v>0</v>
      </c>
      <c r="M196" s="269">
        <f t="shared" si="76"/>
        <v>0</v>
      </c>
      <c r="N196" s="225">
        <f t="shared" si="217"/>
        <v>0</v>
      </c>
      <c r="O196" s="225">
        <f t="shared" si="149"/>
        <v>0</v>
      </c>
      <c r="P196" s="225">
        <f t="shared" si="150"/>
        <v>0</v>
      </c>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96</v>
      </c>
      <c r="AI196" s="231">
        <f>IF(AF196=1,IF(AE196&lt;15,VLOOKUP(AH196,data!$B$3:$E$32,2,0)*AE196,(VLOOKUP(AH196,data!$B$3:$E$32,2,0)*14)+(VLOOKUP(AH196,data!$B$3:$E$32,3,0))*(AE196-14)),0)</f>
        <v>0</v>
      </c>
      <c r="AJ196" s="265" t="s">
        <v>96</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96</v>
      </c>
      <c r="AW196" s="231">
        <f>IF(AT196=1,IF(AS196&lt;15,VLOOKUP(AV196,data!$B$3:$E$32,2,0)*AS196,(VLOOKUP(AV196,data!$B$3:$E$32,2,0)*14)+(VLOOKUP(AV196,data!$B$3:$E$32,3,0))*(AS196-14)),0)</f>
        <v>0</v>
      </c>
      <c r="AX196" s="265" t="s">
        <v>96</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96</v>
      </c>
      <c r="BK196" s="231">
        <f>IF(BH196=1,IF(BG196&lt;15,VLOOKUP(BJ196,data!$B$3:$E$32,2,0)*BG196,(VLOOKUP(BJ196,data!$B$3:$E$32,2,0)*14)+(VLOOKUP(BJ196,data!$B$3:$E$32,3,0))*(BG196-14)),0)</f>
        <v>0</v>
      </c>
      <c r="BL196" s="265" t="s">
        <v>96</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96</v>
      </c>
      <c r="BY196" s="231">
        <f>IF(BV196=1,IF(BU196&lt;15,VLOOKUP(BX196,data!$B$3:$E$32,2,0)*BU196,(VLOOKUP(BX196,data!$B$3:$E$32,2,0)*14)+(VLOOKUP(BX196,data!$B$3:$E$32,3,0))*(BU196-14)),0)</f>
        <v>0</v>
      </c>
      <c r="BZ196" s="265" t="s">
        <v>96</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96</v>
      </c>
      <c r="CM196" s="231">
        <f>IF(CJ196=1,IF(CI196&lt;15,VLOOKUP(CL196,data!$B$3:$E$32,2,0)*CI196,(VLOOKUP(CL196,data!$B$3:$E$32,2,0)*14)+(VLOOKUP(CL196,data!$B$3:$E$32,3,0))*(CI196-14)),0)</f>
        <v>0</v>
      </c>
      <c r="CN196" s="265" t="s">
        <v>96</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96</v>
      </c>
      <c r="DA196" s="231">
        <f>IF(CX196=1,IF(CW196&lt;15,VLOOKUP(CZ196,data!$B$3:$E$32,2,0)*CW196,(VLOOKUP(CZ196,data!$B$3:$E$32,2,0)*14)+(VLOOKUP(CZ196,data!$B$3:$E$32,3,0))*(CW196-14)),0)</f>
        <v>0</v>
      </c>
      <c r="DB196" s="265" t="s">
        <v>96</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96</v>
      </c>
      <c r="DO196" s="231">
        <f>IF(DL196=1,IF(DK196&lt;15,VLOOKUP(DN196,data!$B$3:$E$32,2,0)*DK196,(VLOOKUP(DN196,data!$B$3:$E$32,2,0)*14)+(VLOOKUP(DN196,data!$B$3:$E$32,3,0))*(DK196-14)),0)</f>
        <v>0</v>
      </c>
      <c r="DP196" s="265" t="s">
        <v>96</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96</v>
      </c>
      <c r="EC196" s="231">
        <f>IF(DZ196=1,IF(DY196&lt;15,VLOOKUP(EB196,data!$B$3:$E$32,2,0)*DY196,(VLOOKUP(EB196,data!$B$3:$E$32,2,0)*14)+(VLOOKUP(EB196,data!$B$3:$E$32,3,0))*(DY196-14)),0)</f>
        <v>0</v>
      </c>
      <c r="ED196" s="265" t="s">
        <v>96</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96</v>
      </c>
      <c r="EQ196" s="231">
        <f>IF(EN196=1,IF(EM196&lt;15,VLOOKUP(EP196,data!$B$3:$E$32,2,0)*EM196,(VLOOKUP(EP196,data!$B$3:$E$32,2,0)*14)+(VLOOKUP(EP196,data!$B$3:$E$32,3,0))*(EM196-14)),0)</f>
        <v>0</v>
      </c>
      <c r="ER196" s="265" t="s">
        <v>96</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96</v>
      </c>
      <c r="FE196" s="231">
        <f>IF(FB196=1,IF(FA196&lt;15,VLOOKUP(FD196,data!$B$3:$E$32,2,0)*FA196,(VLOOKUP(FD196,data!$B$3:$E$32,2,0)*14)+(VLOOKUP(FD196,data!$B$3:$E$32,3,0))*(FA196-14)),0)</f>
        <v>0</v>
      </c>
      <c r="FF196" s="265" t="s">
        <v>96</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4.75" hidden="1" customHeight="1" x14ac:dyDescent="0.25">
      <c r="A197" s="233"/>
      <c r="B197" s="222" t="s">
        <v>288</v>
      </c>
      <c r="C197" s="338"/>
      <c r="D197" s="223"/>
      <c r="E197" s="229"/>
      <c r="F197" s="225">
        <f t="shared" si="148"/>
        <v>0</v>
      </c>
      <c r="G197" s="230">
        <f>IF(F197=1,data!$C$41*E197,0)</f>
        <v>0</v>
      </c>
      <c r="H197" s="265" t="s">
        <v>96</v>
      </c>
      <c r="I197" s="231">
        <f>IF($F197=1,IF($E197&lt;15,VLOOKUP(H197,data!$B$3:$E$32,2,0)*$E197,(VLOOKUP(H197,data!$B$3:$E$32,2,0)*14)+(VLOOKUP(H197,data!$B$3:$E$32,3,0))*($E197-14)),0)</f>
        <v>0</v>
      </c>
      <c r="J197" s="265" t="s">
        <v>96</v>
      </c>
      <c r="K197" s="231">
        <f>IF($F197=1,VLOOKUP(J197,data!$B$35:$D$39,2,0),0)</f>
        <v>0</v>
      </c>
      <c r="L197" s="232">
        <f>IF(AND(I197&lt;&gt;0,K197&lt;&gt;0)=FALSE,0,data!$C$43)</f>
        <v>0</v>
      </c>
      <c r="M197" s="269">
        <f t="shared" si="76"/>
        <v>0</v>
      </c>
      <c r="N197" s="225">
        <f t="shared" si="217"/>
        <v>0</v>
      </c>
      <c r="O197" s="225">
        <f t="shared" si="149"/>
        <v>0</v>
      </c>
      <c r="P197" s="225">
        <f t="shared" si="150"/>
        <v>0</v>
      </c>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96</v>
      </c>
      <c r="AI197" s="231">
        <f>IF(AF197=1,IF(AE197&lt;15,VLOOKUP(AH197,data!$B$3:$E$32,2,0)*AE197,(VLOOKUP(AH197,data!$B$3:$E$32,2,0)*14)+(VLOOKUP(AH197,data!$B$3:$E$32,3,0))*(AE197-14)),0)</f>
        <v>0</v>
      </c>
      <c r="AJ197" s="265" t="s">
        <v>96</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96</v>
      </c>
      <c r="AW197" s="231">
        <f>IF(AT197=1,IF(AS197&lt;15,VLOOKUP(AV197,data!$B$3:$E$32,2,0)*AS197,(VLOOKUP(AV197,data!$B$3:$E$32,2,0)*14)+(VLOOKUP(AV197,data!$B$3:$E$32,3,0))*(AS197-14)),0)</f>
        <v>0</v>
      </c>
      <c r="AX197" s="265" t="s">
        <v>96</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96</v>
      </c>
      <c r="BK197" s="231">
        <f>IF(BH197=1,IF(BG197&lt;15,VLOOKUP(BJ197,data!$B$3:$E$32,2,0)*BG197,(VLOOKUP(BJ197,data!$B$3:$E$32,2,0)*14)+(VLOOKUP(BJ197,data!$B$3:$E$32,3,0))*(BG197-14)),0)</f>
        <v>0</v>
      </c>
      <c r="BL197" s="265" t="s">
        <v>96</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96</v>
      </c>
      <c r="BY197" s="231">
        <f>IF(BV197=1,IF(BU197&lt;15,VLOOKUP(BX197,data!$B$3:$E$32,2,0)*BU197,(VLOOKUP(BX197,data!$B$3:$E$32,2,0)*14)+(VLOOKUP(BX197,data!$B$3:$E$32,3,0))*(BU197-14)),0)</f>
        <v>0</v>
      </c>
      <c r="BZ197" s="265" t="s">
        <v>96</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96</v>
      </c>
      <c r="CM197" s="231">
        <f>IF(CJ197=1,IF(CI197&lt;15,VLOOKUP(CL197,data!$B$3:$E$32,2,0)*CI197,(VLOOKUP(CL197,data!$B$3:$E$32,2,0)*14)+(VLOOKUP(CL197,data!$B$3:$E$32,3,0))*(CI197-14)),0)</f>
        <v>0</v>
      </c>
      <c r="CN197" s="265" t="s">
        <v>96</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96</v>
      </c>
      <c r="DA197" s="231">
        <f>IF(CX197=1,IF(CW197&lt;15,VLOOKUP(CZ197,data!$B$3:$E$32,2,0)*CW197,(VLOOKUP(CZ197,data!$B$3:$E$32,2,0)*14)+(VLOOKUP(CZ197,data!$B$3:$E$32,3,0))*(CW197-14)),0)</f>
        <v>0</v>
      </c>
      <c r="DB197" s="265" t="s">
        <v>96</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96</v>
      </c>
      <c r="DO197" s="231">
        <f>IF(DL197=1,IF(DK197&lt;15,VLOOKUP(DN197,data!$B$3:$E$32,2,0)*DK197,(VLOOKUP(DN197,data!$B$3:$E$32,2,0)*14)+(VLOOKUP(DN197,data!$B$3:$E$32,3,0))*(DK197-14)),0)</f>
        <v>0</v>
      </c>
      <c r="DP197" s="265" t="s">
        <v>96</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96</v>
      </c>
      <c r="EC197" s="231">
        <f>IF(DZ197=1,IF(DY197&lt;15,VLOOKUP(EB197,data!$B$3:$E$32,2,0)*DY197,(VLOOKUP(EB197,data!$B$3:$E$32,2,0)*14)+(VLOOKUP(EB197,data!$B$3:$E$32,3,0))*(DY197-14)),0)</f>
        <v>0</v>
      </c>
      <c r="ED197" s="265" t="s">
        <v>96</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96</v>
      </c>
      <c r="EQ197" s="231">
        <f>IF(EN197=1,IF(EM197&lt;15,VLOOKUP(EP197,data!$B$3:$E$32,2,0)*EM197,(VLOOKUP(EP197,data!$B$3:$E$32,2,0)*14)+(VLOOKUP(EP197,data!$B$3:$E$32,3,0))*(EM197-14)),0)</f>
        <v>0</v>
      </c>
      <c r="ER197" s="265" t="s">
        <v>96</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96</v>
      </c>
      <c r="FE197" s="231">
        <f>IF(FB197=1,IF(FA197&lt;15,VLOOKUP(FD197,data!$B$3:$E$32,2,0)*FA197,(VLOOKUP(FD197,data!$B$3:$E$32,2,0)*14)+(VLOOKUP(FD197,data!$B$3:$E$32,3,0))*(FA197-14)),0)</f>
        <v>0</v>
      </c>
      <c r="FF197" s="265" t="s">
        <v>96</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4.75" hidden="1" customHeight="1" x14ac:dyDescent="0.25">
      <c r="A198" s="233"/>
      <c r="B198" s="222" t="s">
        <v>289</v>
      </c>
      <c r="C198" s="338"/>
      <c r="D198" s="223"/>
      <c r="E198" s="229"/>
      <c r="F198" s="225">
        <f t="shared" si="148"/>
        <v>0</v>
      </c>
      <c r="G198" s="230">
        <f>IF(F198=1,data!$C$41*E198,0)</f>
        <v>0</v>
      </c>
      <c r="H198" s="265" t="s">
        <v>96</v>
      </c>
      <c r="I198" s="231">
        <f>IF($F198=1,IF($E198&lt;15,VLOOKUP(H198,data!$B$3:$E$32,2,0)*$E198,(VLOOKUP(H198,data!$B$3:$E$32,2,0)*14)+(VLOOKUP(H198,data!$B$3:$E$32,3,0))*($E198-14)),0)</f>
        <v>0</v>
      </c>
      <c r="J198" s="265" t="s">
        <v>96</v>
      </c>
      <c r="K198" s="231">
        <f>IF($F198=1,VLOOKUP(J198,data!$B$35:$D$39,2,0),0)</f>
        <v>0</v>
      </c>
      <c r="L198" s="232">
        <f>IF(AND(I198&lt;&gt;0,K198&lt;&gt;0)=FALSE,0,data!$C$43)</f>
        <v>0</v>
      </c>
      <c r="M198" s="269">
        <f t="shared" si="76"/>
        <v>0</v>
      </c>
      <c r="N198" s="225">
        <f t="shared" si="217"/>
        <v>0</v>
      </c>
      <c r="O198" s="225">
        <f t="shared" si="149"/>
        <v>0</v>
      </c>
      <c r="P198" s="225">
        <f t="shared" si="150"/>
        <v>0</v>
      </c>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96</v>
      </c>
      <c r="AI198" s="231">
        <f>IF(AF198=1,IF(AE198&lt;15,VLOOKUP(AH198,data!$B$3:$E$32,2,0)*AE198,(VLOOKUP(AH198,data!$B$3:$E$32,2,0)*14)+(VLOOKUP(AH198,data!$B$3:$E$32,3,0))*(AE198-14)),0)</f>
        <v>0</v>
      </c>
      <c r="AJ198" s="265" t="s">
        <v>96</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96</v>
      </c>
      <c r="AW198" s="231">
        <f>IF(AT198=1,IF(AS198&lt;15,VLOOKUP(AV198,data!$B$3:$E$32,2,0)*AS198,(VLOOKUP(AV198,data!$B$3:$E$32,2,0)*14)+(VLOOKUP(AV198,data!$B$3:$E$32,3,0))*(AS198-14)),0)</f>
        <v>0</v>
      </c>
      <c r="AX198" s="265" t="s">
        <v>96</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96</v>
      </c>
      <c r="BK198" s="231">
        <f>IF(BH198=1,IF(BG198&lt;15,VLOOKUP(BJ198,data!$B$3:$E$32,2,0)*BG198,(VLOOKUP(BJ198,data!$B$3:$E$32,2,0)*14)+(VLOOKUP(BJ198,data!$B$3:$E$32,3,0))*(BG198-14)),0)</f>
        <v>0</v>
      </c>
      <c r="BL198" s="265" t="s">
        <v>96</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96</v>
      </c>
      <c r="BY198" s="231">
        <f>IF(BV198=1,IF(BU198&lt;15,VLOOKUP(BX198,data!$B$3:$E$32,2,0)*BU198,(VLOOKUP(BX198,data!$B$3:$E$32,2,0)*14)+(VLOOKUP(BX198,data!$B$3:$E$32,3,0))*(BU198-14)),0)</f>
        <v>0</v>
      </c>
      <c r="BZ198" s="265" t="s">
        <v>96</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96</v>
      </c>
      <c r="CM198" s="231">
        <f>IF(CJ198=1,IF(CI198&lt;15,VLOOKUP(CL198,data!$B$3:$E$32,2,0)*CI198,(VLOOKUP(CL198,data!$B$3:$E$32,2,0)*14)+(VLOOKUP(CL198,data!$B$3:$E$32,3,0))*(CI198-14)),0)</f>
        <v>0</v>
      </c>
      <c r="CN198" s="265" t="s">
        <v>96</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96</v>
      </c>
      <c r="DA198" s="231">
        <f>IF(CX198=1,IF(CW198&lt;15,VLOOKUP(CZ198,data!$B$3:$E$32,2,0)*CW198,(VLOOKUP(CZ198,data!$B$3:$E$32,2,0)*14)+(VLOOKUP(CZ198,data!$B$3:$E$32,3,0))*(CW198-14)),0)</f>
        <v>0</v>
      </c>
      <c r="DB198" s="265" t="s">
        <v>96</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96</v>
      </c>
      <c r="DO198" s="231">
        <f>IF(DL198=1,IF(DK198&lt;15,VLOOKUP(DN198,data!$B$3:$E$32,2,0)*DK198,(VLOOKUP(DN198,data!$B$3:$E$32,2,0)*14)+(VLOOKUP(DN198,data!$B$3:$E$32,3,0))*(DK198-14)),0)</f>
        <v>0</v>
      </c>
      <c r="DP198" s="265" t="s">
        <v>96</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96</v>
      </c>
      <c r="EC198" s="231">
        <f>IF(DZ198=1,IF(DY198&lt;15,VLOOKUP(EB198,data!$B$3:$E$32,2,0)*DY198,(VLOOKUP(EB198,data!$B$3:$E$32,2,0)*14)+(VLOOKUP(EB198,data!$B$3:$E$32,3,0))*(DY198-14)),0)</f>
        <v>0</v>
      </c>
      <c r="ED198" s="265" t="s">
        <v>96</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96</v>
      </c>
      <c r="EQ198" s="231">
        <f>IF(EN198=1,IF(EM198&lt;15,VLOOKUP(EP198,data!$B$3:$E$32,2,0)*EM198,(VLOOKUP(EP198,data!$B$3:$E$32,2,0)*14)+(VLOOKUP(EP198,data!$B$3:$E$32,3,0))*(EM198-14)),0)</f>
        <v>0</v>
      </c>
      <c r="ER198" s="265" t="s">
        <v>96</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96</v>
      </c>
      <c r="FE198" s="231">
        <f>IF(FB198=1,IF(FA198&lt;15,VLOOKUP(FD198,data!$B$3:$E$32,2,0)*FA198,(VLOOKUP(FD198,data!$B$3:$E$32,2,0)*14)+(VLOOKUP(FD198,data!$B$3:$E$32,3,0))*(FA198-14)),0)</f>
        <v>0</v>
      </c>
      <c r="FF198" s="265" t="s">
        <v>96</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4.75" hidden="1" customHeight="1" x14ac:dyDescent="0.25">
      <c r="A199" s="233"/>
      <c r="B199" s="222" t="s">
        <v>290</v>
      </c>
      <c r="C199" s="338"/>
      <c r="D199" s="223"/>
      <c r="E199" s="229"/>
      <c r="F199" s="225">
        <f t="shared" si="148"/>
        <v>0</v>
      </c>
      <c r="G199" s="230">
        <f>IF(F199=1,data!$C$41*E199,0)</f>
        <v>0</v>
      </c>
      <c r="H199" s="265" t="s">
        <v>96</v>
      </c>
      <c r="I199" s="231">
        <f>IF($F199=1,IF($E199&lt;15,VLOOKUP(H199,data!$B$3:$E$32,2,0)*$E199,(VLOOKUP(H199,data!$B$3:$E$32,2,0)*14)+(VLOOKUP(H199,data!$B$3:$E$32,3,0))*($E199-14)),0)</f>
        <v>0</v>
      </c>
      <c r="J199" s="265" t="s">
        <v>96</v>
      </c>
      <c r="K199" s="231">
        <f>IF($F199=1,VLOOKUP(J199,data!$B$35:$D$39,2,0),0)</f>
        <v>0</v>
      </c>
      <c r="L199" s="232">
        <f>IF(AND(I199&lt;&gt;0,K199&lt;&gt;0)=FALSE,0,data!$C$43)</f>
        <v>0</v>
      </c>
      <c r="M199" s="269">
        <f t="shared" si="76"/>
        <v>0</v>
      </c>
      <c r="N199" s="225">
        <f t="shared" si="217"/>
        <v>0</v>
      </c>
      <c r="O199" s="225">
        <f t="shared" si="149"/>
        <v>0</v>
      </c>
      <c r="P199" s="225">
        <f t="shared" si="150"/>
        <v>0</v>
      </c>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96</v>
      </c>
      <c r="AI199" s="231">
        <f>IF(AF199=1,IF(AE199&lt;15,VLOOKUP(AH199,data!$B$3:$E$32,2,0)*AE199,(VLOOKUP(AH199,data!$B$3:$E$32,2,0)*14)+(VLOOKUP(AH199,data!$B$3:$E$32,3,0))*(AE199-14)),0)</f>
        <v>0</v>
      </c>
      <c r="AJ199" s="265" t="s">
        <v>96</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96</v>
      </c>
      <c r="AW199" s="231">
        <f>IF(AT199=1,IF(AS199&lt;15,VLOOKUP(AV199,data!$B$3:$E$32,2,0)*AS199,(VLOOKUP(AV199,data!$B$3:$E$32,2,0)*14)+(VLOOKUP(AV199,data!$B$3:$E$32,3,0))*(AS199-14)),0)</f>
        <v>0</v>
      </c>
      <c r="AX199" s="265" t="s">
        <v>96</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96</v>
      </c>
      <c r="BK199" s="231">
        <f>IF(BH199=1,IF(BG199&lt;15,VLOOKUP(BJ199,data!$B$3:$E$32,2,0)*BG199,(VLOOKUP(BJ199,data!$B$3:$E$32,2,0)*14)+(VLOOKUP(BJ199,data!$B$3:$E$32,3,0))*(BG199-14)),0)</f>
        <v>0</v>
      </c>
      <c r="BL199" s="265" t="s">
        <v>96</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96</v>
      </c>
      <c r="BY199" s="231">
        <f>IF(BV199=1,IF(BU199&lt;15,VLOOKUP(BX199,data!$B$3:$E$32,2,0)*BU199,(VLOOKUP(BX199,data!$B$3:$E$32,2,0)*14)+(VLOOKUP(BX199,data!$B$3:$E$32,3,0))*(BU199-14)),0)</f>
        <v>0</v>
      </c>
      <c r="BZ199" s="265" t="s">
        <v>96</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96</v>
      </c>
      <c r="CM199" s="231">
        <f>IF(CJ199=1,IF(CI199&lt;15,VLOOKUP(CL199,data!$B$3:$E$32,2,0)*CI199,(VLOOKUP(CL199,data!$B$3:$E$32,2,0)*14)+(VLOOKUP(CL199,data!$B$3:$E$32,3,0))*(CI199-14)),0)</f>
        <v>0</v>
      </c>
      <c r="CN199" s="265" t="s">
        <v>96</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96</v>
      </c>
      <c r="DA199" s="231">
        <f>IF(CX199=1,IF(CW199&lt;15,VLOOKUP(CZ199,data!$B$3:$E$32,2,0)*CW199,(VLOOKUP(CZ199,data!$B$3:$E$32,2,0)*14)+(VLOOKUP(CZ199,data!$B$3:$E$32,3,0))*(CW199-14)),0)</f>
        <v>0</v>
      </c>
      <c r="DB199" s="265" t="s">
        <v>96</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96</v>
      </c>
      <c r="DO199" s="231">
        <f>IF(DL199=1,IF(DK199&lt;15,VLOOKUP(DN199,data!$B$3:$E$32,2,0)*DK199,(VLOOKUP(DN199,data!$B$3:$E$32,2,0)*14)+(VLOOKUP(DN199,data!$B$3:$E$32,3,0))*(DK199-14)),0)</f>
        <v>0</v>
      </c>
      <c r="DP199" s="265" t="s">
        <v>96</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96</v>
      </c>
      <c r="EC199" s="231">
        <f>IF(DZ199=1,IF(DY199&lt;15,VLOOKUP(EB199,data!$B$3:$E$32,2,0)*DY199,(VLOOKUP(EB199,data!$B$3:$E$32,2,0)*14)+(VLOOKUP(EB199,data!$B$3:$E$32,3,0))*(DY199-14)),0)</f>
        <v>0</v>
      </c>
      <c r="ED199" s="265" t="s">
        <v>96</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96</v>
      </c>
      <c r="EQ199" s="231">
        <f>IF(EN199=1,IF(EM199&lt;15,VLOOKUP(EP199,data!$B$3:$E$32,2,0)*EM199,(VLOOKUP(EP199,data!$B$3:$E$32,2,0)*14)+(VLOOKUP(EP199,data!$B$3:$E$32,3,0))*(EM199-14)),0)</f>
        <v>0</v>
      </c>
      <c r="ER199" s="265" t="s">
        <v>96</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96</v>
      </c>
      <c r="FE199" s="231">
        <f>IF(FB199=1,IF(FA199&lt;15,VLOOKUP(FD199,data!$B$3:$E$32,2,0)*FA199,(VLOOKUP(FD199,data!$B$3:$E$32,2,0)*14)+(VLOOKUP(FD199,data!$B$3:$E$32,3,0))*(FA199-14)),0)</f>
        <v>0</v>
      </c>
      <c r="FF199" s="265" t="s">
        <v>96</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4.75" hidden="1" customHeight="1" x14ac:dyDescent="0.25">
      <c r="A200" s="233"/>
      <c r="B200" s="222" t="s">
        <v>291</v>
      </c>
      <c r="C200" s="338"/>
      <c r="D200" s="223"/>
      <c r="E200" s="229"/>
      <c r="F200" s="225">
        <f t="shared" ref="F200:F263" si="219">IF(D200&gt;0,IF(E200&gt;0,1,0),0)</f>
        <v>0</v>
      </c>
      <c r="G200" s="230">
        <f>IF(F200=1,data!$C$41*E200,0)</f>
        <v>0</v>
      </c>
      <c r="H200" s="265" t="s">
        <v>96</v>
      </c>
      <c r="I200" s="231">
        <f>IF($F200=1,IF($E200&lt;15,VLOOKUP(H200,data!$B$3:$E$32,2,0)*$E200,(VLOOKUP(H200,data!$B$3:$E$32,2,0)*14)+(VLOOKUP(H200,data!$B$3:$E$32,3,0))*($E200-14)),0)</f>
        <v>0</v>
      </c>
      <c r="J200" s="265" t="s">
        <v>96</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96</v>
      </c>
      <c r="AI200" s="231">
        <f>IF(AF200=1,IF(AE200&lt;15,VLOOKUP(AH200,data!$B$3:$E$32,2,0)*AE200,(VLOOKUP(AH200,data!$B$3:$E$32,2,0)*14)+(VLOOKUP(AH200,data!$B$3:$E$32,3,0))*(AE200-14)),0)</f>
        <v>0</v>
      </c>
      <c r="AJ200" s="265" t="s">
        <v>96</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96</v>
      </c>
      <c r="AW200" s="231">
        <f>IF(AT200=1,IF(AS200&lt;15,VLOOKUP(AV200,data!$B$3:$E$32,2,0)*AS200,(VLOOKUP(AV200,data!$B$3:$E$32,2,0)*14)+(VLOOKUP(AV200,data!$B$3:$E$32,3,0))*(AS200-14)),0)</f>
        <v>0</v>
      </c>
      <c r="AX200" s="265" t="s">
        <v>96</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96</v>
      </c>
      <c r="BK200" s="231">
        <f>IF(BH200=1,IF(BG200&lt;15,VLOOKUP(BJ200,data!$B$3:$E$32,2,0)*BG200,(VLOOKUP(BJ200,data!$B$3:$E$32,2,0)*14)+(VLOOKUP(BJ200,data!$B$3:$E$32,3,0))*(BG200-14)),0)</f>
        <v>0</v>
      </c>
      <c r="BL200" s="265" t="s">
        <v>96</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96</v>
      </c>
      <c r="BY200" s="231">
        <f>IF(BV200=1,IF(BU200&lt;15,VLOOKUP(BX200,data!$B$3:$E$32,2,0)*BU200,(VLOOKUP(BX200,data!$B$3:$E$32,2,0)*14)+(VLOOKUP(BX200,data!$B$3:$E$32,3,0))*(BU200-14)),0)</f>
        <v>0</v>
      </c>
      <c r="BZ200" s="265" t="s">
        <v>96</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96</v>
      </c>
      <c r="CM200" s="231">
        <f>IF(CJ200=1,IF(CI200&lt;15,VLOOKUP(CL200,data!$B$3:$E$32,2,0)*CI200,(VLOOKUP(CL200,data!$B$3:$E$32,2,0)*14)+(VLOOKUP(CL200,data!$B$3:$E$32,3,0))*(CI200-14)),0)</f>
        <v>0</v>
      </c>
      <c r="CN200" s="265" t="s">
        <v>96</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96</v>
      </c>
      <c r="DA200" s="231">
        <f>IF(CX200=1,IF(CW200&lt;15,VLOOKUP(CZ200,data!$B$3:$E$32,2,0)*CW200,(VLOOKUP(CZ200,data!$B$3:$E$32,2,0)*14)+(VLOOKUP(CZ200,data!$B$3:$E$32,3,0))*(CW200-14)),0)</f>
        <v>0</v>
      </c>
      <c r="DB200" s="265" t="s">
        <v>96</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96</v>
      </c>
      <c r="DO200" s="231">
        <f>IF(DL200=1,IF(DK200&lt;15,VLOOKUP(DN200,data!$B$3:$E$32,2,0)*DK200,(VLOOKUP(DN200,data!$B$3:$E$32,2,0)*14)+(VLOOKUP(DN200,data!$B$3:$E$32,3,0))*(DK200-14)),0)</f>
        <v>0</v>
      </c>
      <c r="DP200" s="265" t="s">
        <v>96</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96</v>
      </c>
      <c r="EC200" s="231">
        <f>IF(DZ200=1,IF(DY200&lt;15,VLOOKUP(EB200,data!$B$3:$E$32,2,0)*DY200,(VLOOKUP(EB200,data!$B$3:$E$32,2,0)*14)+(VLOOKUP(EB200,data!$B$3:$E$32,3,0))*(DY200-14)),0)</f>
        <v>0</v>
      </c>
      <c r="ED200" s="265" t="s">
        <v>96</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96</v>
      </c>
      <c r="EQ200" s="231">
        <f>IF(EN200=1,IF(EM200&lt;15,VLOOKUP(EP200,data!$B$3:$E$32,2,0)*EM200,(VLOOKUP(EP200,data!$B$3:$E$32,2,0)*14)+(VLOOKUP(EP200,data!$B$3:$E$32,3,0))*(EM200-14)),0)</f>
        <v>0</v>
      </c>
      <c r="ER200" s="265" t="s">
        <v>96</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96</v>
      </c>
      <c r="FE200" s="231">
        <f>IF(FB200=1,IF(FA200&lt;15,VLOOKUP(FD200,data!$B$3:$E$32,2,0)*FA200,(VLOOKUP(FD200,data!$B$3:$E$32,2,0)*14)+(VLOOKUP(FD200,data!$B$3:$E$32,3,0))*(FA200-14)),0)</f>
        <v>0</v>
      </c>
      <c r="FF200" s="265" t="s">
        <v>96</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4.75" hidden="1" customHeight="1" x14ac:dyDescent="0.25">
      <c r="A201" s="233"/>
      <c r="B201" s="222" t="s">
        <v>292</v>
      </c>
      <c r="C201" s="338"/>
      <c r="D201" s="223"/>
      <c r="E201" s="229"/>
      <c r="F201" s="225">
        <f t="shared" si="219"/>
        <v>0</v>
      </c>
      <c r="G201" s="230">
        <f>IF(F201=1,data!$C$41*E201,0)</f>
        <v>0</v>
      </c>
      <c r="H201" s="265" t="s">
        <v>96</v>
      </c>
      <c r="I201" s="231">
        <f>IF($F201=1,IF($E201&lt;15,VLOOKUP(H201,data!$B$3:$E$32,2,0)*$E201,(VLOOKUP(H201,data!$B$3:$E$32,2,0)*14)+(VLOOKUP(H201,data!$B$3:$E$32,3,0))*($E201-14)),0)</f>
        <v>0</v>
      </c>
      <c r="J201" s="265" t="s">
        <v>96</v>
      </c>
      <c r="K201" s="231">
        <f>IF($F201=1,VLOOKUP(J201,data!$B$35:$D$39,2,0),0)</f>
        <v>0</v>
      </c>
      <c r="L201" s="232">
        <f>IF(AND(I201&lt;&gt;0,K201&lt;&gt;0)=FALSE,0,data!$C$43)</f>
        <v>0</v>
      </c>
      <c r="M201" s="269">
        <f t="shared" si="76"/>
        <v>0</v>
      </c>
      <c r="N201" s="225">
        <f t="shared" si="217"/>
        <v>0</v>
      </c>
      <c r="O201" s="225">
        <f t="shared" si="220"/>
        <v>0</v>
      </c>
      <c r="P201" s="225">
        <f t="shared" si="221"/>
        <v>0</v>
      </c>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96</v>
      </c>
      <c r="AI201" s="231">
        <f>IF(AF201=1,IF(AE201&lt;15,VLOOKUP(AH201,data!$B$3:$E$32,2,0)*AE201,(VLOOKUP(AH201,data!$B$3:$E$32,2,0)*14)+(VLOOKUP(AH201,data!$B$3:$E$32,3,0))*(AE201-14)),0)</f>
        <v>0</v>
      </c>
      <c r="AJ201" s="265" t="s">
        <v>96</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96</v>
      </c>
      <c r="AW201" s="231">
        <f>IF(AT201=1,IF(AS201&lt;15,VLOOKUP(AV201,data!$B$3:$E$32,2,0)*AS201,(VLOOKUP(AV201,data!$B$3:$E$32,2,0)*14)+(VLOOKUP(AV201,data!$B$3:$E$32,3,0))*(AS201-14)),0)</f>
        <v>0</v>
      </c>
      <c r="AX201" s="265" t="s">
        <v>96</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96</v>
      </c>
      <c r="BK201" s="231">
        <f>IF(BH201=1,IF(BG201&lt;15,VLOOKUP(BJ201,data!$B$3:$E$32,2,0)*BG201,(VLOOKUP(BJ201,data!$B$3:$E$32,2,0)*14)+(VLOOKUP(BJ201,data!$B$3:$E$32,3,0))*(BG201-14)),0)</f>
        <v>0</v>
      </c>
      <c r="BL201" s="265" t="s">
        <v>96</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96</v>
      </c>
      <c r="BY201" s="231">
        <f>IF(BV201=1,IF(BU201&lt;15,VLOOKUP(BX201,data!$B$3:$E$32,2,0)*BU201,(VLOOKUP(BX201,data!$B$3:$E$32,2,0)*14)+(VLOOKUP(BX201,data!$B$3:$E$32,3,0))*(BU201-14)),0)</f>
        <v>0</v>
      </c>
      <c r="BZ201" s="265" t="s">
        <v>96</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96</v>
      </c>
      <c r="CM201" s="231">
        <f>IF(CJ201=1,IF(CI201&lt;15,VLOOKUP(CL201,data!$B$3:$E$32,2,0)*CI201,(VLOOKUP(CL201,data!$B$3:$E$32,2,0)*14)+(VLOOKUP(CL201,data!$B$3:$E$32,3,0))*(CI201-14)),0)</f>
        <v>0</v>
      </c>
      <c r="CN201" s="265" t="s">
        <v>96</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96</v>
      </c>
      <c r="DA201" s="231">
        <f>IF(CX201=1,IF(CW201&lt;15,VLOOKUP(CZ201,data!$B$3:$E$32,2,0)*CW201,(VLOOKUP(CZ201,data!$B$3:$E$32,2,0)*14)+(VLOOKUP(CZ201,data!$B$3:$E$32,3,0))*(CW201-14)),0)</f>
        <v>0</v>
      </c>
      <c r="DB201" s="265" t="s">
        <v>96</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96</v>
      </c>
      <c r="DO201" s="231">
        <f>IF(DL201=1,IF(DK201&lt;15,VLOOKUP(DN201,data!$B$3:$E$32,2,0)*DK201,(VLOOKUP(DN201,data!$B$3:$E$32,2,0)*14)+(VLOOKUP(DN201,data!$B$3:$E$32,3,0))*(DK201-14)),0)</f>
        <v>0</v>
      </c>
      <c r="DP201" s="265" t="s">
        <v>96</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96</v>
      </c>
      <c r="EC201" s="231">
        <f>IF(DZ201=1,IF(DY201&lt;15,VLOOKUP(EB201,data!$B$3:$E$32,2,0)*DY201,(VLOOKUP(EB201,data!$B$3:$E$32,2,0)*14)+(VLOOKUP(EB201,data!$B$3:$E$32,3,0))*(DY201-14)),0)</f>
        <v>0</v>
      </c>
      <c r="ED201" s="265" t="s">
        <v>96</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96</v>
      </c>
      <c r="EQ201" s="231">
        <f>IF(EN201=1,IF(EM201&lt;15,VLOOKUP(EP201,data!$B$3:$E$32,2,0)*EM201,(VLOOKUP(EP201,data!$B$3:$E$32,2,0)*14)+(VLOOKUP(EP201,data!$B$3:$E$32,3,0))*(EM201-14)),0)</f>
        <v>0</v>
      </c>
      <c r="ER201" s="265" t="s">
        <v>96</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96</v>
      </c>
      <c r="FE201" s="231">
        <f>IF(FB201=1,IF(FA201&lt;15,VLOOKUP(FD201,data!$B$3:$E$32,2,0)*FA201,(VLOOKUP(FD201,data!$B$3:$E$32,2,0)*14)+(VLOOKUP(FD201,data!$B$3:$E$32,3,0))*(FA201-14)),0)</f>
        <v>0</v>
      </c>
      <c r="FF201" s="265" t="s">
        <v>96</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4.75" hidden="1" customHeight="1" x14ac:dyDescent="0.25">
      <c r="A202" s="233"/>
      <c r="B202" s="222" t="s">
        <v>293</v>
      </c>
      <c r="C202" s="338"/>
      <c r="D202" s="223"/>
      <c r="E202" s="229"/>
      <c r="F202" s="225">
        <f t="shared" si="219"/>
        <v>0</v>
      </c>
      <c r="G202" s="230">
        <f>IF(F202=1,data!$C$41*E202,0)</f>
        <v>0</v>
      </c>
      <c r="H202" s="265" t="s">
        <v>96</v>
      </c>
      <c r="I202" s="231">
        <f>IF($F202=1,IF($E202&lt;15,VLOOKUP(H202,data!$B$3:$E$32,2,0)*$E202,(VLOOKUP(H202,data!$B$3:$E$32,2,0)*14)+(VLOOKUP(H202,data!$B$3:$E$32,3,0))*($E202-14)),0)</f>
        <v>0</v>
      </c>
      <c r="J202" s="265" t="s">
        <v>96</v>
      </c>
      <c r="K202" s="231">
        <f>IF($F202=1,VLOOKUP(J202,data!$B$35:$D$39,2,0),0)</f>
        <v>0</v>
      </c>
      <c r="L202" s="232">
        <f>IF(AND(I202&lt;&gt;0,K202&lt;&gt;0)=FALSE,0,data!$C$43)</f>
        <v>0</v>
      </c>
      <c r="M202" s="269">
        <f t="shared" si="76"/>
        <v>0</v>
      </c>
      <c r="N202" s="225">
        <f t="shared" si="217"/>
        <v>0</v>
      </c>
      <c r="O202" s="225">
        <f t="shared" si="220"/>
        <v>0</v>
      </c>
      <c r="P202" s="225">
        <f t="shared" si="221"/>
        <v>0</v>
      </c>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96</v>
      </c>
      <c r="AI202" s="231">
        <f>IF(AF202=1,IF(AE202&lt;15,VLOOKUP(AH202,data!$B$3:$E$32,2,0)*AE202,(VLOOKUP(AH202,data!$B$3:$E$32,2,0)*14)+(VLOOKUP(AH202,data!$B$3:$E$32,3,0))*(AE202-14)),0)</f>
        <v>0</v>
      </c>
      <c r="AJ202" s="265" t="s">
        <v>96</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96</v>
      </c>
      <c r="AW202" s="231">
        <f>IF(AT202=1,IF(AS202&lt;15,VLOOKUP(AV202,data!$B$3:$E$32,2,0)*AS202,(VLOOKUP(AV202,data!$B$3:$E$32,2,0)*14)+(VLOOKUP(AV202,data!$B$3:$E$32,3,0))*(AS202-14)),0)</f>
        <v>0</v>
      </c>
      <c r="AX202" s="265" t="s">
        <v>96</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96</v>
      </c>
      <c r="BK202" s="231">
        <f>IF(BH202=1,IF(BG202&lt;15,VLOOKUP(BJ202,data!$B$3:$E$32,2,0)*BG202,(VLOOKUP(BJ202,data!$B$3:$E$32,2,0)*14)+(VLOOKUP(BJ202,data!$B$3:$E$32,3,0))*(BG202-14)),0)</f>
        <v>0</v>
      </c>
      <c r="BL202" s="265" t="s">
        <v>96</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96</v>
      </c>
      <c r="BY202" s="231">
        <f>IF(BV202=1,IF(BU202&lt;15,VLOOKUP(BX202,data!$B$3:$E$32,2,0)*BU202,(VLOOKUP(BX202,data!$B$3:$E$32,2,0)*14)+(VLOOKUP(BX202,data!$B$3:$E$32,3,0))*(BU202-14)),0)</f>
        <v>0</v>
      </c>
      <c r="BZ202" s="265" t="s">
        <v>96</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96</v>
      </c>
      <c r="CM202" s="231">
        <f>IF(CJ202=1,IF(CI202&lt;15,VLOOKUP(CL202,data!$B$3:$E$32,2,0)*CI202,(VLOOKUP(CL202,data!$B$3:$E$32,2,0)*14)+(VLOOKUP(CL202,data!$B$3:$E$32,3,0))*(CI202-14)),0)</f>
        <v>0</v>
      </c>
      <c r="CN202" s="265" t="s">
        <v>96</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96</v>
      </c>
      <c r="DA202" s="231">
        <f>IF(CX202=1,IF(CW202&lt;15,VLOOKUP(CZ202,data!$B$3:$E$32,2,0)*CW202,(VLOOKUP(CZ202,data!$B$3:$E$32,2,0)*14)+(VLOOKUP(CZ202,data!$B$3:$E$32,3,0))*(CW202-14)),0)</f>
        <v>0</v>
      </c>
      <c r="DB202" s="265" t="s">
        <v>96</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96</v>
      </c>
      <c r="DO202" s="231">
        <f>IF(DL202=1,IF(DK202&lt;15,VLOOKUP(DN202,data!$B$3:$E$32,2,0)*DK202,(VLOOKUP(DN202,data!$B$3:$E$32,2,0)*14)+(VLOOKUP(DN202,data!$B$3:$E$32,3,0))*(DK202-14)),0)</f>
        <v>0</v>
      </c>
      <c r="DP202" s="265" t="s">
        <v>96</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96</v>
      </c>
      <c r="EC202" s="231">
        <f>IF(DZ202=1,IF(DY202&lt;15,VLOOKUP(EB202,data!$B$3:$E$32,2,0)*DY202,(VLOOKUP(EB202,data!$B$3:$E$32,2,0)*14)+(VLOOKUP(EB202,data!$B$3:$E$32,3,0))*(DY202-14)),0)</f>
        <v>0</v>
      </c>
      <c r="ED202" s="265" t="s">
        <v>96</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96</v>
      </c>
      <c r="EQ202" s="231">
        <f>IF(EN202=1,IF(EM202&lt;15,VLOOKUP(EP202,data!$B$3:$E$32,2,0)*EM202,(VLOOKUP(EP202,data!$B$3:$E$32,2,0)*14)+(VLOOKUP(EP202,data!$B$3:$E$32,3,0))*(EM202-14)),0)</f>
        <v>0</v>
      </c>
      <c r="ER202" s="265" t="s">
        <v>96</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96</v>
      </c>
      <c r="FE202" s="231">
        <f>IF(FB202=1,IF(FA202&lt;15,VLOOKUP(FD202,data!$B$3:$E$32,2,0)*FA202,(VLOOKUP(FD202,data!$B$3:$E$32,2,0)*14)+(VLOOKUP(FD202,data!$B$3:$E$32,3,0))*(FA202-14)),0)</f>
        <v>0</v>
      </c>
      <c r="FF202" s="265" t="s">
        <v>96</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4.75" hidden="1" customHeight="1" x14ac:dyDescent="0.25">
      <c r="A203" s="233"/>
      <c r="B203" s="222" t="s">
        <v>294</v>
      </c>
      <c r="C203" s="338"/>
      <c r="D203" s="223"/>
      <c r="E203" s="229"/>
      <c r="F203" s="225">
        <f t="shared" si="219"/>
        <v>0</v>
      </c>
      <c r="G203" s="230">
        <f>IF(F203=1,data!$C$41*E203,0)</f>
        <v>0</v>
      </c>
      <c r="H203" s="265" t="s">
        <v>96</v>
      </c>
      <c r="I203" s="231">
        <f>IF($F203=1,IF($E203&lt;15,VLOOKUP(H203,data!$B$3:$E$32,2,0)*$E203,(VLOOKUP(H203,data!$B$3:$E$32,2,0)*14)+(VLOOKUP(H203,data!$B$3:$E$32,3,0))*($E203-14)),0)</f>
        <v>0</v>
      </c>
      <c r="J203" s="265" t="s">
        <v>96</v>
      </c>
      <c r="K203" s="231">
        <f>IF($F203=1,VLOOKUP(J203,data!$B$35:$D$39,2,0),0)</f>
        <v>0</v>
      </c>
      <c r="L203" s="232">
        <f>IF(AND(I203&lt;&gt;0,K203&lt;&gt;0)=FALSE,0,data!$C$43)</f>
        <v>0</v>
      </c>
      <c r="M203" s="269">
        <f t="shared" si="76"/>
        <v>0</v>
      </c>
      <c r="N203" s="225">
        <f t="shared" si="217"/>
        <v>0</v>
      </c>
      <c r="O203" s="225">
        <f t="shared" si="220"/>
        <v>0</v>
      </c>
      <c r="P203" s="225">
        <f t="shared" si="221"/>
        <v>0</v>
      </c>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96</v>
      </c>
      <c r="AI203" s="231">
        <f>IF(AF203=1,IF(AE203&lt;15,VLOOKUP(AH203,data!$B$3:$E$32,2,0)*AE203,(VLOOKUP(AH203,data!$B$3:$E$32,2,0)*14)+(VLOOKUP(AH203,data!$B$3:$E$32,3,0))*(AE203-14)),0)</f>
        <v>0</v>
      </c>
      <c r="AJ203" s="265" t="s">
        <v>96</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96</v>
      </c>
      <c r="AW203" s="231">
        <f>IF(AT203=1,IF(AS203&lt;15,VLOOKUP(AV203,data!$B$3:$E$32,2,0)*AS203,(VLOOKUP(AV203,data!$B$3:$E$32,2,0)*14)+(VLOOKUP(AV203,data!$B$3:$E$32,3,0))*(AS203-14)),0)</f>
        <v>0</v>
      </c>
      <c r="AX203" s="265" t="s">
        <v>96</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96</v>
      </c>
      <c r="BK203" s="231">
        <f>IF(BH203=1,IF(BG203&lt;15,VLOOKUP(BJ203,data!$B$3:$E$32,2,0)*BG203,(VLOOKUP(BJ203,data!$B$3:$E$32,2,0)*14)+(VLOOKUP(BJ203,data!$B$3:$E$32,3,0))*(BG203-14)),0)</f>
        <v>0</v>
      </c>
      <c r="BL203" s="265" t="s">
        <v>96</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96</v>
      </c>
      <c r="BY203" s="231">
        <f>IF(BV203=1,IF(BU203&lt;15,VLOOKUP(BX203,data!$B$3:$E$32,2,0)*BU203,(VLOOKUP(BX203,data!$B$3:$E$32,2,0)*14)+(VLOOKUP(BX203,data!$B$3:$E$32,3,0))*(BU203-14)),0)</f>
        <v>0</v>
      </c>
      <c r="BZ203" s="265" t="s">
        <v>96</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96</v>
      </c>
      <c r="CM203" s="231">
        <f>IF(CJ203=1,IF(CI203&lt;15,VLOOKUP(CL203,data!$B$3:$E$32,2,0)*CI203,(VLOOKUP(CL203,data!$B$3:$E$32,2,0)*14)+(VLOOKUP(CL203,data!$B$3:$E$32,3,0))*(CI203-14)),0)</f>
        <v>0</v>
      </c>
      <c r="CN203" s="265" t="s">
        <v>96</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96</v>
      </c>
      <c r="DA203" s="231">
        <f>IF(CX203=1,IF(CW203&lt;15,VLOOKUP(CZ203,data!$B$3:$E$32,2,0)*CW203,(VLOOKUP(CZ203,data!$B$3:$E$32,2,0)*14)+(VLOOKUP(CZ203,data!$B$3:$E$32,3,0))*(CW203-14)),0)</f>
        <v>0</v>
      </c>
      <c r="DB203" s="265" t="s">
        <v>96</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96</v>
      </c>
      <c r="DO203" s="231">
        <f>IF(DL203=1,IF(DK203&lt;15,VLOOKUP(DN203,data!$B$3:$E$32,2,0)*DK203,(VLOOKUP(DN203,data!$B$3:$E$32,2,0)*14)+(VLOOKUP(DN203,data!$B$3:$E$32,3,0))*(DK203-14)),0)</f>
        <v>0</v>
      </c>
      <c r="DP203" s="265" t="s">
        <v>96</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96</v>
      </c>
      <c r="EC203" s="231">
        <f>IF(DZ203=1,IF(DY203&lt;15,VLOOKUP(EB203,data!$B$3:$E$32,2,0)*DY203,(VLOOKUP(EB203,data!$B$3:$E$32,2,0)*14)+(VLOOKUP(EB203,data!$B$3:$E$32,3,0))*(DY203-14)),0)</f>
        <v>0</v>
      </c>
      <c r="ED203" s="265" t="s">
        <v>96</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96</v>
      </c>
      <c r="EQ203" s="231">
        <f>IF(EN203=1,IF(EM203&lt;15,VLOOKUP(EP203,data!$B$3:$E$32,2,0)*EM203,(VLOOKUP(EP203,data!$B$3:$E$32,2,0)*14)+(VLOOKUP(EP203,data!$B$3:$E$32,3,0))*(EM203-14)),0)</f>
        <v>0</v>
      </c>
      <c r="ER203" s="265" t="s">
        <v>96</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96</v>
      </c>
      <c r="FE203" s="231">
        <f>IF(FB203=1,IF(FA203&lt;15,VLOOKUP(FD203,data!$B$3:$E$32,2,0)*FA203,(VLOOKUP(FD203,data!$B$3:$E$32,2,0)*14)+(VLOOKUP(FD203,data!$B$3:$E$32,3,0))*(FA203-14)),0)</f>
        <v>0</v>
      </c>
      <c r="FF203" s="265" t="s">
        <v>96</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4.75" hidden="1" customHeight="1" x14ac:dyDescent="0.25">
      <c r="A204" s="233"/>
      <c r="B204" s="222" t="s">
        <v>295</v>
      </c>
      <c r="C204" s="338"/>
      <c r="D204" s="223"/>
      <c r="E204" s="229"/>
      <c r="F204" s="225">
        <f t="shared" si="219"/>
        <v>0</v>
      </c>
      <c r="G204" s="230">
        <f>IF(F204=1,data!$C$41*E204,0)</f>
        <v>0</v>
      </c>
      <c r="H204" s="265" t="s">
        <v>96</v>
      </c>
      <c r="I204" s="231">
        <f>IF($F204=1,IF($E204&lt;15,VLOOKUP(H204,data!$B$3:$E$32,2,0)*$E204,(VLOOKUP(H204,data!$B$3:$E$32,2,0)*14)+(VLOOKUP(H204,data!$B$3:$E$32,3,0))*($E204-14)),0)</f>
        <v>0</v>
      </c>
      <c r="J204" s="265" t="s">
        <v>96</v>
      </c>
      <c r="K204" s="231">
        <f>IF($F204=1,VLOOKUP(J204,data!$B$35:$D$39,2,0),0)</f>
        <v>0</v>
      </c>
      <c r="L204" s="232">
        <f>IF(AND(I204&lt;&gt;0,K204&lt;&gt;0)=FALSE,0,data!$C$43)</f>
        <v>0</v>
      </c>
      <c r="M204" s="269">
        <f t="shared" si="76"/>
        <v>0</v>
      </c>
      <c r="N204" s="225">
        <f t="shared" si="217"/>
        <v>0</v>
      </c>
      <c r="O204" s="225">
        <f t="shared" si="220"/>
        <v>0</v>
      </c>
      <c r="P204" s="225">
        <f t="shared" si="221"/>
        <v>0</v>
      </c>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96</v>
      </c>
      <c r="AI204" s="231">
        <f>IF(AF204=1,IF(AE204&lt;15,VLOOKUP(AH204,data!$B$3:$E$32,2,0)*AE204,(VLOOKUP(AH204,data!$B$3:$E$32,2,0)*14)+(VLOOKUP(AH204,data!$B$3:$E$32,3,0))*(AE204-14)),0)</f>
        <v>0</v>
      </c>
      <c r="AJ204" s="265" t="s">
        <v>96</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96</v>
      </c>
      <c r="AW204" s="231">
        <f>IF(AT204=1,IF(AS204&lt;15,VLOOKUP(AV204,data!$B$3:$E$32,2,0)*AS204,(VLOOKUP(AV204,data!$B$3:$E$32,2,0)*14)+(VLOOKUP(AV204,data!$B$3:$E$32,3,0))*(AS204-14)),0)</f>
        <v>0</v>
      </c>
      <c r="AX204" s="265" t="s">
        <v>96</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96</v>
      </c>
      <c r="BK204" s="231">
        <f>IF(BH204=1,IF(BG204&lt;15,VLOOKUP(BJ204,data!$B$3:$E$32,2,0)*BG204,(VLOOKUP(BJ204,data!$B$3:$E$32,2,0)*14)+(VLOOKUP(BJ204,data!$B$3:$E$32,3,0))*(BG204-14)),0)</f>
        <v>0</v>
      </c>
      <c r="BL204" s="265" t="s">
        <v>96</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96</v>
      </c>
      <c r="BY204" s="231">
        <f>IF(BV204=1,IF(BU204&lt;15,VLOOKUP(BX204,data!$B$3:$E$32,2,0)*BU204,(VLOOKUP(BX204,data!$B$3:$E$32,2,0)*14)+(VLOOKUP(BX204,data!$B$3:$E$32,3,0))*(BU204-14)),0)</f>
        <v>0</v>
      </c>
      <c r="BZ204" s="265" t="s">
        <v>96</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96</v>
      </c>
      <c r="CM204" s="231">
        <f>IF(CJ204=1,IF(CI204&lt;15,VLOOKUP(CL204,data!$B$3:$E$32,2,0)*CI204,(VLOOKUP(CL204,data!$B$3:$E$32,2,0)*14)+(VLOOKUP(CL204,data!$B$3:$E$32,3,0))*(CI204-14)),0)</f>
        <v>0</v>
      </c>
      <c r="CN204" s="265" t="s">
        <v>96</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96</v>
      </c>
      <c r="DA204" s="231">
        <f>IF(CX204=1,IF(CW204&lt;15,VLOOKUP(CZ204,data!$B$3:$E$32,2,0)*CW204,(VLOOKUP(CZ204,data!$B$3:$E$32,2,0)*14)+(VLOOKUP(CZ204,data!$B$3:$E$32,3,0))*(CW204-14)),0)</f>
        <v>0</v>
      </c>
      <c r="DB204" s="265" t="s">
        <v>96</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96</v>
      </c>
      <c r="DO204" s="231">
        <f>IF(DL204=1,IF(DK204&lt;15,VLOOKUP(DN204,data!$B$3:$E$32,2,0)*DK204,(VLOOKUP(DN204,data!$B$3:$E$32,2,0)*14)+(VLOOKUP(DN204,data!$B$3:$E$32,3,0))*(DK204-14)),0)</f>
        <v>0</v>
      </c>
      <c r="DP204" s="265" t="s">
        <v>96</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96</v>
      </c>
      <c r="EC204" s="231">
        <f>IF(DZ204=1,IF(DY204&lt;15,VLOOKUP(EB204,data!$B$3:$E$32,2,0)*DY204,(VLOOKUP(EB204,data!$B$3:$E$32,2,0)*14)+(VLOOKUP(EB204,data!$B$3:$E$32,3,0))*(DY204-14)),0)</f>
        <v>0</v>
      </c>
      <c r="ED204" s="265" t="s">
        <v>96</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96</v>
      </c>
      <c r="EQ204" s="231">
        <f>IF(EN204=1,IF(EM204&lt;15,VLOOKUP(EP204,data!$B$3:$E$32,2,0)*EM204,(VLOOKUP(EP204,data!$B$3:$E$32,2,0)*14)+(VLOOKUP(EP204,data!$B$3:$E$32,3,0))*(EM204-14)),0)</f>
        <v>0</v>
      </c>
      <c r="ER204" s="265" t="s">
        <v>96</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96</v>
      </c>
      <c r="FE204" s="231">
        <f>IF(FB204=1,IF(FA204&lt;15,VLOOKUP(FD204,data!$B$3:$E$32,2,0)*FA204,(VLOOKUP(FD204,data!$B$3:$E$32,2,0)*14)+(VLOOKUP(FD204,data!$B$3:$E$32,3,0))*(FA204-14)),0)</f>
        <v>0</v>
      </c>
      <c r="FF204" s="265" t="s">
        <v>96</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4.75" hidden="1" customHeight="1" x14ac:dyDescent="0.25">
      <c r="A205" s="233"/>
      <c r="B205" s="222" t="s">
        <v>296</v>
      </c>
      <c r="C205" s="338"/>
      <c r="D205" s="223"/>
      <c r="E205" s="229"/>
      <c r="F205" s="225">
        <f t="shared" si="219"/>
        <v>0</v>
      </c>
      <c r="G205" s="230">
        <f>IF(F205=1,data!$C$41*E205,0)</f>
        <v>0</v>
      </c>
      <c r="H205" s="265" t="s">
        <v>96</v>
      </c>
      <c r="I205" s="231">
        <f>IF($F205=1,IF($E205&lt;15,VLOOKUP(H205,data!$B$3:$E$32,2,0)*$E205,(VLOOKUP(H205,data!$B$3:$E$32,2,0)*14)+(VLOOKUP(H205,data!$B$3:$E$32,3,0))*($E205-14)),0)</f>
        <v>0</v>
      </c>
      <c r="J205" s="265" t="s">
        <v>96</v>
      </c>
      <c r="K205" s="231">
        <f>IF($F205=1,VLOOKUP(J205,data!$B$35:$D$39,2,0),0)</f>
        <v>0</v>
      </c>
      <c r="L205" s="232">
        <f>IF(AND(I205&lt;&gt;0,K205&lt;&gt;0)=FALSE,0,data!$C$43)</f>
        <v>0</v>
      </c>
      <c r="M205" s="269">
        <f t="shared" si="76"/>
        <v>0</v>
      </c>
      <c r="N205" s="225">
        <f t="shared" si="217"/>
        <v>0</v>
      </c>
      <c r="O205" s="225">
        <f t="shared" si="220"/>
        <v>0</v>
      </c>
      <c r="P205" s="225">
        <f t="shared" si="221"/>
        <v>0</v>
      </c>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96</v>
      </c>
      <c r="AI205" s="231">
        <f>IF(AF205=1,IF(AE205&lt;15,VLOOKUP(AH205,data!$B$3:$E$32,2,0)*AE205,(VLOOKUP(AH205,data!$B$3:$E$32,2,0)*14)+(VLOOKUP(AH205,data!$B$3:$E$32,3,0))*(AE205-14)),0)</f>
        <v>0</v>
      </c>
      <c r="AJ205" s="265" t="s">
        <v>96</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96</v>
      </c>
      <c r="AW205" s="231">
        <f>IF(AT205=1,IF(AS205&lt;15,VLOOKUP(AV205,data!$B$3:$E$32,2,0)*AS205,(VLOOKUP(AV205,data!$B$3:$E$32,2,0)*14)+(VLOOKUP(AV205,data!$B$3:$E$32,3,0))*(AS205-14)),0)</f>
        <v>0</v>
      </c>
      <c r="AX205" s="265" t="s">
        <v>96</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96</v>
      </c>
      <c r="BK205" s="231">
        <f>IF(BH205=1,IF(BG205&lt;15,VLOOKUP(BJ205,data!$B$3:$E$32,2,0)*BG205,(VLOOKUP(BJ205,data!$B$3:$E$32,2,0)*14)+(VLOOKUP(BJ205,data!$B$3:$E$32,3,0))*(BG205-14)),0)</f>
        <v>0</v>
      </c>
      <c r="BL205" s="265" t="s">
        <v>96</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96</v>
      </c>
      <c r="BY205" s="231">
        <f>IF(BV205=1,IF(BU205&lt;15,VLOOKUP(BX205,data!$B$3:$E$32,2,0)*BU205,(VLOOKUP(BX205,data!$B$3:$E$32,2,0)*14)+(VLOOKUP(BX205,data!$B$3:$E$32,3,0))*(BU205-14)),0)</f>
        <v>0</v>
      </c>
      <c r="BZ205" s="265" t="s">
        <v>96</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96</v>
      </c>
      <c r="CM205" s="231">
        <f>IF(CJ205=1,IF(CI205&lt;15,VLOOKUP(CL205,data!$B$3:$E$32,2,0)*CI205,(VLOOKUP(CL205,data!$B$3:$E$32,2,0)*14)+(VLOOKUP(CL205,data!$B$3:$E$32,3,0))*(CI205-14)),0)</f>
        <v>0</v>
      </c>
      <c r="CN205" s="265" t="s">
        <v>96</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96</v>
      </c>
      <c r="DA205" s="231">
        <f>IF(CX205=1,IF(CW205&lt;15,VLOOKUP(CZ205,data!$B$3:$E$32,2,0)*CW205,(VLOOKUP(CZ205,data!$B$3:$E$32,2,0)*14)+(VLOOKUP(CZ205,data!$B$3:$E$32,3,0))*(CW205-14)),0)</f>
        <v>0</v>
      </c>
      <c r="DB205" s="265" t="s">
        <v>96</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96</v>
      </c>
      <c r="DO205" s="231">
        <f>IF(DL205=1,IF(DK205&lt;15,VLOOKUP(DN205,data!$B$3:$E$32,2,0)*DK205,(VLOOKUP(DN205,data!$B$3:$E$32,2,0)*14)+(VLOOKUP(DN205,data!$B$3:$E$32,3,0))*(DK205-14)),0)</f>
        <v>0</v>
      </c>
      <c r="DP205" s="265" t="s">
        <v>96</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96</v>
      </c>
      <c r="EC205" s="231">
        <f>IF(DZ205=1,IF(DY205&lt;15,VLOOKUP(EB205,data!$B$3:$E$32,2,0)*DY205,(VLOOKUP(EB205,data!$B$3:$E$32,2,0)*14)+(VLOOKUP(EB205,data!$B$3:$E$32,3,0))*(DY205-14)),0)</f>
        <v>0</v>
      </c>
      <c r="ED205" s="265" t="s">
        <v>96</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96</v>
      </c>
      <c r="EQ205" s="231">
        <f>IF(EN205=1,IF(EM205&lt;15,VLOOKUP(EP205,data!$B$3:$E$32,2,0)*EM205,(VLOOKUP(EP205,data!$B$3:$E$32,2,0)*14)+(VLOOKUP(EP205,data!$B$3:$E$32,3,0))*(EM205-14)),0)</f>
        <v>0</v>
      </c>
      <c r="ER205" s="265" t="s">
        <v>96</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96</v>
      </c>
      <c r="FE205" s="231">
        <f>IF(FB205=1,IF(FA205&lt;15,VLOOKUP(FD205,data!$B$3:$E$32,2,0)*FA205,(VLOOKUP(FD205,data!$B$3:$E$32,2,0)*14)+(VLOOKUP(FD205,data!$B$3:$E$32,3,0))*(FA205-14)),0)</f>
        <v>0</v>
      </c>
      <c r="FF205" s="265" t="s">
        <v>96</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4.75" hidden="1" customHeight="1" x14ac:dyDescent="0.25">
      <c r="A206" s="233"/>
      <c r="B206" s="222" t="s">
        <v>297</v>
      </c>
      <c r="C206" s="338"/>
      <c r="D206" s="223"/>
      <c r="E206" s="229"/>
      <c r="F206" s="225">
        <f t="shared" si="219"/>
        <v>0</v>
      </c>
      <c r="G206" s="230">
        <f>IF(F206=1,data!$C$41*E206,0)</f>
        <v>0</v>
      </c>
      <c r="H206" s="265" t="s">
        <v>96</v>
      </c>
      <c r="I206" s="231">
        <f>IF($F206=1,IF($E206&lt;15,VLOOKUP(H206,data!$B$3:$E$32,2,0)*$E206,(VLOOKUP(H206,data!$B$3:$E$32,2,0)*14)+(VLOOKUP(H206,data!$B$3:$E$32,3,0))*($E206-14)),0)</f>
        <v>0</v>
      </c>
      <c r="J206" s="265" t="s">
        <v>96</v>
      </c>
      <c r="K206" s="231">
        <f>IF($F206=1,VLOOKUP(J206,data!$B$35:$D$39,2,0),0)</f>
        <v>0</v>
      </c>
      <c r="L206" s="232">
        <f>IF(AND(I206&lt;&gt;0,K206&lt;&gt;0)=FALSE,0,data!$C$43)</f>
        <v>0</v>
      </c>
      <c r="M206" s="269">
        <f t="shared" si="76"/>
        <v>0</v>
      </c>
      <c r="N206" s="225">
        <f t="shared" si="217"/>
        <v>0</v>
      </c>
      <c r="O206" s="225">
        <f t="shared" si="220"/>
        <v>0</v>
      </c>
      <c r="P206" s="225">
        <f t="shared" si="221"/>
        <v>0</v>
      </c>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96</v>
      </c>
      <c r="AI206" s="231">
        <f>IF(AF206=1,IF(AE206&lt;15,VLOOKUP(AH206,data!$B$3:$E$32,2,0)*AE206,(VLOOKUP(AH206,data!$B$3:$E$32,2,0)*14)+(VLOOKUP(AH206,data!$B$3:$E$32,3,0))*(AE206-14)),0)</f>
        <v>0</v>
      </c>
      <c r="AJ206" s="265" t="s">
        <v>96</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96</v>
      </c>
      <c r="AW206" s="231">
        <f>IF(AT206=1,IF(AS206&lt;15,VLOOKUP(AV206,data!$B$3:$E$32,2,0)*AS206,(VLOOKUP(AV206,data!$B$3:$E$32,2,0)*14)+(VLOOKUP(AV206,data!$B$3:$E$32,3,0))*(AS206-14)),0)</f>
        <v>0</v>
      </c>
      <c r="AX206" s="265" t="s">
        <v>96</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96</v>
      </c>
      <c r="BK206" s="231">
        <f>IF(BH206=1,IF(BG206&lt;15,VLOOKUP(BJ206,data!$B$3:$E$32,2,0)*BG206,(VLOOKUP(BJ206,data!$B$3:$E$32,2,0)*14)+(VLOOKUP(BJ206,data!$B$3:$E$32,3,0))*(BG206-14)),0)</f>
        <v>0</v>
      </c>
      <c r="BL206" s="265" t="s">
        <v>96</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96</v>
      </c>
      <c r="BY206" s="231">
        <f>IF(BV206=1,IF(BU206&lt;15,VLOOKUP(BX206,data!$B$3:$E$32,2,0)*BU206,(VLOOKUP(BX206,data!$B$3:$E$32,2,0)*14)+(VLOOKUP(BX206,data!$B$3:$E$32,3,0))*(BU206-14)),0)</f>
        <v>0</v>
      </c>
      <c r="BZ206" s="265" t="s">
        <v>96</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96</v>
      </c>
      <c r="CM206" s="231">
        <f>IF(CJ206=1,IF(CI206&lt;15,VLOOKUP(CL206,data!$B$3:$E$32,2,0)*CI206,(VLOOKUP(CL206,data!$B$3:$E$32,2,0)*14)+(VLOOKUP(CL206,data!$B$3:$E$32,3,0))*(CI206-14)),0)</f>
        <v>0</v>
      </c>
      <c r="CN206" s="265" t="s">
        <v>96</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96</v>
      </c>
      <c r="DA206" s="231">
        <f>IF(CX206=1,IF(CW206&lt;15,VLOOKUP(CZ206,data!$B$3:$E$32,2,0)*CW206,(VLOOKUP(CZ206,data!$B$3:$E$32,2,0)*14)+(VLOOKUP(CZ206,data!$B$3:$E$32,3,0))*(CW206-14)),0)</f>
        <v>0</v>
      </c>
      <c r="DB206" s="265" t="s">
        <v>96</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96</v>
      </c>
      <c r="DO206" s="231">
        <f>IF(DL206=1,IF(DK206&lt;15,VLOOKUP(DN206,data!$B$3:$E$32,2,0)*DK206,(VLOOKUP(DN206,data!$B$3:$E$32,2,0)*14)+(VLOOKUP(DN206,data!$B$3:$E$32,3,0))*(DK206-14)),0)</f>
        <v>0</v>
      </c>
      <c r="DP206" s="265" t="s">
        <v>96</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96</v>
      </c>
      <c r="EC206" s="231">
        <f>IF(DZ206=1,IF(DY206&lt;15,VLOOKUP(EB206,data!$B$3:$E$32,2,0)*DY206,(VLOOKUP(EB206,data!$B$3:$E$32,2,0)*14)+(VLOOKUP(EB206,data!$B$3:$E$32,3,0))*(DY206-14)),0)</f>
        <v>0</v>
      </c>
      <c r="ED206" s="265" t="s">
        <v>96</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96</v>
      </c>
      <c r="EQ206" s="231">
        <f>IF(EN206=1,IF(EM206&lt;15,VLOOKUP(EP206,data!$B$3:$E$32,2,0)*EM206,(VLOOKUP(EP206,data!$B$3:$E$32,2,0)*14)+(VLOOKUP(EP206,data!$B$3:$E$32,3,0))*(EM206-14)),0)</f>
        <v>0</v>
      </c>
      <c r="ER206" s="265" t="s">
        <v>96</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96</v>
      </c>
      <c r="FE206" s="231">
        <f>IF(FB206=1,IF(FA206&lt;15,VLOOKUP(FD206,data!$B$3:$E$32,2,0)*FA206,(VLOOKUP(FD206,data!$B$3:$E$32,2,0)*14)+(VLOOKUP(FD206,data!$B$3:$E$32,3,0))*(FA206-14)),0)</f>
        <v>0</v>
      </c>
      <c r="FF206" s="265" t="s">
        <v>96</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4.75" hidden="1" customHeight="1" x14ac:dyDescent="0.25">
      <c r="A207" s="233"/>
      <c r="B207" s="222" t="s">
        <v>298</v>
      </c>
      <c r="C207" s="338"/>
      <c r="D207" s="223"/>
      <c r="E207" s="229"/>
      <c r="F207" s="225">
        <f t="shared" si="219"/>
        <v>0</v>
      </c>
      <c r="G207" s="230">
        <f>IF(F207=1,data!$C$41*E207,0)</f>
        <v>0</v>
      </c>
      <c r="H207" s="265" t="s">
        <v>96</v>
      </c>
      <c r="I207" s="231">
        <f>IF($F207=1,IF($E207&lt;15,VLOOKUP(H207,data!$B$3:$E$32,2,0)*$E207,(VLOOKUP(H207,data!$B$3:$E$32,2,0)*14)+(VLOOKUP(H207,data!$B$3:$E$32,3,0))*($E207-14)),0)</f>
        <v>0</v>
      </c>
      <c r="J207" s="265" t="s">
        <v>96</v>
      </c>
      <c r="K207" s="231">
        <f>IF($F207=1,VLOOKUP(J207,data!$B$35:$D$39,2,0),0)</f>
        <v>0</v>
      </c>
      <c r="L207" s="232">
        <f>IF(AND(I207&lt;&gt;0,K207&lt;&gt;0)=FALSE,0,data!$C$43)</f>
        <v>0</v>
      </c>
      <c r="M207" s="269">
        <f t="shared" si="76"/>
        <v>0</v>
      </c>
      <c r="N207" s="225">
        <f t="shared" si="217"/>
        <v>0</v>
      </c>
      <c r="O207" s="225">
        <f t="shared" si="220"/>
        <v>0</v>
      </c>
      <c r="P207" s="225">
        <f t="shared" si="221"/>
        <v>0</v>
      </c>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96</v>
      </c>
      <c r="AI207" s="231">
        <f>IF(AF207=1,IF(AE207&lt;15,VLOOKUP(AH207,data!$B$3:$E$32,2,0)*AE207,(VLOOKUP(AH207,data!$B$3:$E$32,2,0)*14)+(VLOOKUP(AH207,data!$B$3:$E$32,3,0))*(AE207-14)),0)</f>
        <v>0</v>
      </c>
      <c r="AJ207" s="265" t="s">
        <v>96</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96</v>
      </c>
      <c r="AW207" s="231">
        <f>IF(AT207=1,IF(AS207&lt;15,VLOOKUP(AV207,data!$B$3:$E$32,2,0)*AS207,(VLOOKUP(AV207,data!$B$3:$E$32,2,0)*14)+(VLOOKUP(AV207,data!$B$3:$E$32,3,0))*(AS207-14)),0)</f>
        <v>0</v>
      </c>
      <c r="AX207" s="265" t="s">
        <v>96</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96</v>
      </c>
      <c r="BK207" s="231">
        <f>IF(BH207=1,IF(BG207&lt;15,VLOOKUP(BJ207,data!$B$3:$E$32,2,0)*BG207,(VLOOKUP(BJ207,data!$B$3:$E$32,2,0)*14)+(VLOOKUP(BJ207,data!$B$3:$E$32,3,0))*(BG207-14)),0)</f>
        <v>0</v>
      </c>
      <c r="BL207" s="265" t="s">
        <v>96</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96</v>
      </c>
      <c r="BY207" s="231">
        <f>IF(BV207=1,IF(BU207&lt;15,VLOOKUP(BX207,data!$B$3:$E$32,2,0)*BU207,(VLOOKUP(BX207,data!$B$3:$E$32,2,0)*14)+(VLOOKUP(BX207,data!$B$3:$E$32,3,0))*(BU207-14)),0)</f>
        <v>0</v>
      </c>
      <c r="BZ207" s="265" t="s">
        <v>96</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96</v>
      </c>
      <c r="CM207" s="231">
        <f>IF(CJ207=1,IF(CI207&lt;15,VLOOKUP(CL207,data!$B$3:$E$32,2,0)*CI207,(VLOOKUP(CL207,data!$B$3:$E$32,2,0)*14)+(VLOOKUP(CL207,data!$B$3:$E$32,3,0))*(CI207-14)),0)</f>
        <v>0</v>
      </c>
      <c r="CN207" s="265" t="s">
        <v>96</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96</v>
      </c>
      <c r="DA207" s="231">
        <f>IF(CX207=1,IF(CW207&lt;15,VLOOKUP(CZ207,data!$B$3:$E$32,2,0)*CW207,(VLOOKUP(CZ207,data!$B$3:$E$32,2,0)*14)+(VLOOKUP(CZ207,data!$B$3:$E$32,3,0))*(CW207-14)),0)</f>
        <v>0</v>
      </c>
      <c r="DB207" s="265" t="s">
        <v>96</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96</v>
      </c>
      <c r="DO207" s="231">
        <f>IF(DL207=1,IF(DK207&lt;15,VLOOKUP(DN207,data!$B$3:$E$32,2,0)*DK207,(VLOOKUP(DN207,data!$B$3:$E$32,2,0)*14)+(VLOOKUP(DN207,data!$B$3:$E$32,3,0))*(DK207-14)),0)</f>
        <v>0</v>
      </c>
      <c r="DP207" s="265" t="s">
        <v>96</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96</v>
      </c>
      <c r="EC207" s="231">
        <f>IF(DZ207=1,IF(DY207&lt;15,VLOOKUP(EB207,data!$B$3:$E$32,2,0)*DY207,(VLOOKUP(EB207,data!$B$3:$E$32,2,0)*14)+(VLOOKUP(EB207,data!$B$3:$E$32,3,0))*(DY207-14)),0)</f>
        <v>0</v>
      </c>
      <c r="ED207" s="265" t="s">
        <v>96</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96</v>
      </c>
      <c r="EQ207" s="231">
        <f>IF(EN207=1,IF(EM207&lt;15,VLOOKUP(EP207,data!$B$3:$E$32,2,0)*EM207,(VLOOKUP(EP207,data!$B$3:$E$32,2,0)*14)+(VLOOKUP(EP207,data!$B$3:$E$32,3,0))*(EM207-14)),0)</f>
        <v>0</v>
      </c>
      <c r="ER207" s="265" t="s">
        <v>96</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96</v>
      </c>
      <c r="FE207" s="231">
        <f>IF(FB207=1,IF(FA207&lt;15,VLOOKUP(FD207,data!$B$3:$E$32,2,0)*FA207,(VLOOKUP(FD207,data!$B$3:$E$32,2,0)*14)+(VLOOKUP(FD207,data!$B$3:$E$32,3,0))*(FA207-14)),0)</f>
        <v>0</v>
      </c>
      <c r="FF207" s="265" t="s">
        <v>96</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4.75" hidden="1" customHeight="1" x14ac:dyDescent="0.25">
      <c r="A208" s="233"/>
      <c r="B208" s="222" t="s">
        <v>299</v>
      </c>
      <c r="C208" s="338"/>
      <c r="D208" s="223"/>
      <c r="E208" s="229"/>
      <c r="F208" s="225">
        <f t="shared" si="219"/>
        <v>0</v>
      </c>
      <c r="G208" s="230">
        <f>IF(F208=1,data!$C$41*E208,0)</f>
        <v>0</v>
      </c>
      <c r="H208" s="265" t="s">
        <v>96</v>
      </c>
      <c r="I208" s="231">
        <f>IF($F208=1,IF($E208&lt;15,VLOOKUP(H208,data!$B$3:$E$32,2,0)*$E208,(VLOOKUP(H208,data!$B$3:$E$32,2,0)*14)+(VLOOKUP(H208,data!$B$3:$E$32,3,0))*($E208-14)),0)</f>
        <v>0</v>
      </c>
      <c r="J208" s="265" t="s">
        <v>96</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96</v>
      </c>
      <c r="AI208" s="231">
        <f>IF(AF208=1,IF(AE208&lt;15,VLOOKUP(AH208,data!$B$3:$E$32,2,0)*AE208,(VLOOKUP(AH208,data!$B$3:$E$32,2,0)*14)+(VLOOKUP(AH208,data!$B$3:$E$32,3,0))*(AE208-14)),0)</f>
        <v>0</v>
      </c>
      <c r="AJ208" s="265" t="s">
        <v>96</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96</v>
      </c>
      <c r="AW208" s="231">
        <f>IF(AT208=1,IF(AS208&lt;15,VLOOKUP(AV208,data!$B$3:$E$32,2,0)*AS208,(VLOOKUP(AV208,data!$B$3:$E$32,2,0)*14)+(VLOOKUP(AV208,data!$B$3:$E$32,3,0))*(AS208-14)),0)</f>
        <v>0</v>
      </c>
      <c r="AX208" s="265" t="s">
        <v>96</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96</v>
      </c>
      <c r="BK208" s="231">
        <f>IF(BH208=1,IF(BG208&lt;15,VLOOKUP(BJ208,data!$B$3:$E$32,2,0)*BG208,(VLOOKUP(BJ208,data!$B$3:$E$32,2,0)*14)+(VLOOKUP(BJ208,data!$B$3:$E$32,3,0))*(BG208-14)),0)</f>
        <v>0</v>
      </c>
      <c r="BL208" s="265" t="s">
        <v>96</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96</v>
      </c>
      <c r="BY208" s="231">
        <f>IF(BV208=1,IF(BU208&lt;15,VLOOKUP(BX208,data!$B$3:$E$32,2,0)*BU208,(VLOOKUP(BX208,data!$B$3:$E$32,2,0)*14)+(VLOOKUP(BX208,data!$B$3:$E$32,3,0))*(BU208-14)),0)</f>
        <v>0</v>
      </c>
      <c r="BZ208" s="265" t="s">
        <v>96</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96</v>
      </c>
      <c r="CM208" s="231">
        <f>IF(CJ208=1,IF(CI208&lt;15,VLOOKUP(CL208,data!$B$3:$E$32,2,0)*CI208,(VLOOKUP(CL208,data!$B$3:$E$32,2,0)*14)+(VLOOKUP(CL208,data!$B$3:$E$32,3,0))*(CI208-14)),0)</f>
        <v>0</v>
      </c>
      <c r="CN208" s="265" t="s">
        <v>96</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96</v>
      </c>
      <c r="DA208" s="231">
        <f>IF(CX208=1,IF(CW208&lt;15,VLOOKUP(CZ208,data!$B$3:$E$32,2,0)*CW208,(VLOOKUP(CZ208,data!$B$3:$E$32,2,0)*14)+(VLOOKUP(CZ208,data!$B$3:$E$32,3,0))*(CW208-14)),0)</f>
        <v>0</v>
      </c>
      <c r="DB208" s="265" t="s">
        <v>96</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96</v>
      </c>
      <c r="DO208" s="231">
        <f>IF(DL208=1,IF(DK208&lt;15,VLOOKUP(DN208,data!$B$3:$E$32,2,0)*DK208,(VLOOKUP(DN208,data!$B$3:$E$32,2,0)*14)+(VLOOKUP(DN208,data!$B$3:$E$32,3,0))*(DK208-14)),0)</f>
        <v>0</v>
      </c>
      <c r="DP208" s="265" t="s">
        <v>96</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96</v>
      </c>
      <c r="EC208" s="231">
        <f>IF(DZ208=1,IF(DY208&lt;15,VLOOKUP(EB208,data!$B$3:$E$32,2,0)*DY208,(VLOOKUP(EB208,data!$B$3:$E$32,2,0)*14)+(VLOOKUP(EB208,data!$B$3:$E$32,3,0))*(DY208-14)),0)</f>
        <v>0</v>
      </c>
      <c r="ED208" s="265" t="s">
        <v>96</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96</v>
      </c>
      <c r="EQ208" s="231">
        <f>IF(EN208=1,IF(EM208&lt;15,VLOOKUP(EP208,data!$B$3:$E$32,2,0)*EM208,(VLOOKUP(EP208,data!$B$3:$E$32,2,0)*14)+(VLOOKUP(EP208,data!$B$3:$E$32,3,0))*(EM208-14)),0)</f>
        <v>0</v>
      </c>
      <c r="ER208" s="265" t="s">
        <v>96</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96</v>
      </c>
      <c r="FE208" s="231">
        <f>IF(FB208=1,IF(FA208&lt;15,VLOOKUP(FD208,data!$B$3:$E$32,2,0)*FA208,(VLOOKUP(FD208,data!$B$3:$E$32,2,0)*14)+(VLOOKUP(FD208,data!$B$3:$E$32,3,0))*(FA208-14)),0)</f>
        <v>0</v>
      </c>
      <c r="FF208" s="265" t="s">
        <v>96</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4.75" hidden="1" customHeight="1" x14ac:dyDescent="0.25">
      <c r="A209" s="233"/>
      <c r="B209" s="222" t="s">
        <v>300</v>
      </c>
      <c r="C209" s="338"/>
      <c r="D209" s="223"/>
      <c r="E209" s="229"/>
      <c r="F209" s="225">
        <f t="shared" si="219"/>
        <v>0</v>
      </c>
      <c r="G209" s="230">
        <f>IF(F209=1,data!$C$41*E209,0)</f>
        <v>0</v>
      </c>
      <c r="H209" s="265" t="s">
        <v>96</v>
      </c>
      <c r="I209" s="231">
        <f>IF($F209=1,IF($E209&lt;15,VLOOKUP(H209,data!$B$3:$E$32,2,0)*$E209,(VLOOKUP(H209,data!$B$3:$E$32,2,0)*14)+(VLOOKUP(H209,data!$B$3:$E$32,3,0))*($E209-14)),0)</f>
        <v>0</v>
      </c>
      <c r="J209" s="265" t="s">
        <v>96</v>
      </c>
      <c r="K209" s="231">
        <f>IF($F209=1,VLOOKUP(J209,data!$B$35:$D$39,2,0),0)</f>
        <v>0</v>
      </c>
      <c r="L209" s="232">
        <f>IF(AND(I209&lt;&gt;0,K209&lt;&gt;0)=FALSE,0,data!$C$43)</f>
        <v>0</v>
      </c>
      <c r="M209" s="269">
        <f t="shared" si="76"/>
        <v>0</v>
      </c>
      <c r="N209" s="225">
        <f t="shared" si="288"/>
        <v>0</v>
      </c>
      <c r="O209" s="225">
        <f t="shared" si="220"/>
        <v>0</v>
      </c>
      <c r="P209" s="225">
        <f t="shared" si="221"/>
        <v>0</v>
      </c>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96</v>
      </c>
      <c r="AI209" s="231">
        <f>IF(AF209=1,IF(AE209&lt;15,VLOOKUP(AH209,data!$B$3:$E$32,2,0)*AE209,(VLOOKUP(AH209,data!$B$3:$E$32,2,0)*14)+(VLOOKUP(AH209,data!$B$3:$E$32,3,0))*(AE209-14)),0)</f>
        <v>0</v>
      </c>
      <c r="AJ209" s="265" t="s">
        <v>96</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96</v>
      </c>
      <c r="AW209" s="231">
        <f>IF(AT209=1,IF(AS209&lt;15,VLOOKUP(AV209,data!$B$3:$E$32,2,0)*AS209,(VLOOKUP(AV209,data!$B$3:$E$32,2,0)*14)+(VLOOKUP(AV209,data!$B$3:$E$32,3,0))*(AS209-14)),0)</f>
        <v>0</v>
      </c>
      <c r="AX209" s="265" t="s">
        <v>96</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96</v>
      </c>
      <c r="BK209" s="231">
        <f>IF(BH209=1,IF(BG209&lt;15,VLOOKUP(BJ209,data!$B$3:$E$32,2,0)*BG209,(VLOOKUP(BJ209,data!$B$3:$E$32,2,0)*14)+(VLOOKUP(BJ209,data!$B$3:$E$32,3,0))*(BG209-14)),0)</f>
        <v>0</v>
      </c>
      <c r="BL209" s="265" t="s">
        <v>96</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96</v>
      </c>
      <c r="BY209" s="231">
        <f>IF(BV209=1,IF(BU209&lt;15,VLOOKUP(BX209,data!$B$3:$E$32,2,0)*BU209,(VLOOKUP(BX209,data!$B$3:$E$32,2,0)*14)+(VLOOKUP(BX209,data!$B$3:$E$32,3,0))*(BU209-14)),0)</f>
        <v>0</v>
      </c>
      <c r="BZ209" s="265" t="s">
        <v>96</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96</v>
      </c>
      <c r="CM209" s="231">
        <f>IF(CJ209=1,IF(CI209&lt;15,VLOOKUP(CL209,data!$B$3:$E$32,2,0)*CI209,(VLOOKUP(CL209,data!$B$3:$E$32,2,0)*14)+(VLOOKUP(CL209,data!$B$3:$E$32,3,0))*(CI209-14)),0)</f>
        <v>0</v>
      </c>
      <c r="CN209" s="265" t="s">
        <v>96</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96</v>
      </c>
      <c r="DA209" s="231">
        <f>IF(CX209=1,IF(CW209&lt;15,VLOOKUP(CZ209,data!$B$3:$E$32,2,0)*CW209,(VLOOKUP(CZ209,data!$B$3:$E$32,2,0)*14)+(VLOOKUP(CZ209,data!$B$3:$E$32,3,0))*(CW209-14)),0)</f>
        <v>0</v>
      </c>
      <c r="DB209" s="265" t="s">
        <v>96</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96</v>
      </c>
      <c r="DO209" s="231">
        <f>IF(DL209=1,IF(DK209&lt;15,VLOOKUP(DN209,data!$B$3:$E$32,2,0)*DK209,(VLOOKUP(DN209,data!$B$3:$E$32,2,0)*14)+(VLOOKUP(DN209,data!$B$3:$E$32,3,0))*(DK209-14)),0)</f>
        <v>0</v>
      </c>
      <c r="DP209" s="265" t="s">
        <v>96</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96</v>
      </c>
      <c r="EC209" s="231">
        <f>IF(DZ209=1,IF(DY209&lt;15,VLOOKUP(EB209,data!$B$3:$E$32,2,0)*DY209,(VLOOKUP(EB209,data!$B$3:$E$32,2,0)*14)+(VLOOKUP(EB209,data!$B$3:$E$32,3,0))*(DY209-14)),0)</f>
        <v>0</v>
      </c>
      <c r="ED209" s="265" t="s">
        <v>96</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96</v>
      </c>
      <c r="EQ209" s="231">
        <f>IF(EN209=1,IF(EM209&lt;15,VLOOKUP(EP209,data!$B$3:$E$32,2,0)*EM209,(VLOOKUP(EP209,data!$B$3:$E$32,2,0)*14)+(VLOOKUP(EP209,data!$B$3:$E$32,3,0))*(EM209-14)),0)</f>
        <v>0</v>
      </c>
      <c r="ER209" s="265" t="s">
        <v>96</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96</v>
      </c>
      <c r="FE209" s="231">
        <f>IF(FB209=1,IF(FA209&lt;15,VLOOKUP(FD209,data!$B$3:$E$32,2,0)*FA209,(VLOOKUP(FD209,data!$B$3:$E$32,2,0)*14)+(VLOOKUP(FD209,data!$B$3:$E$32,3,0))*(FA209-14)),0)</f>
        <v>0</v>
      </c>
      <c r="FF209" s="265" t="s">
        <v>96</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4.75" hidden="1" customHeight="1" x14ac:dyDescent="0.25">
      <c r="A210" s="233"/>
      <c r="B210" s="222" t="s">
        <v>301</v>
      </c>
      <c r="C210" s="338"/>
      <c r="D210" s="223"/>
      <c r="E210" s="229"/>
      <c r="F210" s="225">
        <f t="shared" si="219"/>
        <v>0</v>
      </c>
      <c r="G210" s="230">
        <f>IF(F210=1,data!$C$41*E210,0)</f>
        <v>0</v>
      </c>
      <c r="H210" s="265" t="s">
        <v>96</v>
      </c>
      <c r="I210" s="231">
        <f>IF($F210=1,IF($E210&lt;15,VLOOKUP(H210,data!$B$3:$E$32,2,0)*$E210,(VLOOKUP(H210,data!$B$3:$E$32,2,0)*14)+(VLOOKUP(H210,data!$B$3:$E$32,3,0))*($E210-14)),0)</f>
        <v>0</v>
      </c>
      <c r="J210" s="265" t="s">
        <v>96</v>
      </c>
      <c r="K210" s="231">
        <f>IF($F210=1,VLOOKUP(J210,data!$B$35:$D$39,2,0),0)</f>
        <v>0</v>
      </c>
      <c r="L210" s="232">
        <f>IF(AND(I210&lt;&gt;0,K210&lt;&gt;0)=FALSE,0,data!$C$43)</f>
        <v>0</v>
      </c>
      <c r="M210" s="269">
        <f t="shared" si="76"/>
        <v>0</v>
      </c>
      <c r="N210" s="225">
        <f t="shared" si="288"/>
        <v>0</v>
      </c>
      <c r="O210" s="225">
        <f t="shared" si="220"/>
        <v>0</v>
      </c>
      <c r="P210" s="225">
        <f t="shared" si="221"/>
        <v>0</v>
      </c>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96</v>
      </c>
      <c r="AI210" s="231">
        <f>IF(AF210=1,IF(AE210&lt;15,VLOOKUP(AH210,data!$B$3:$E$32,2,0)*AE210,(VLOOKUP(AH210,data!$B$3:$E$32,2,0)*14)+(VLOOKUP(AH210,data!$B$3:$E$32,3,0))*(AE210-14)),0)</f>
        <v>0</v>
      </c>
      <c r="AJ210" s="265" t="s">
        <v>96</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96</v>
      </c>
      <c r="AW210" s="231">
        <f>IF(AT210=1,IF(AS210&lt;15,VLOOKUP(AV210,data!$B$3:$E$32,2,0)*AS210,(VLOOKUP(AV210,data!$B$3:$E$32,2,0)*14)+(VLOOKUP(AV210,data!$B$3:$E$32,3,0))*(AS210-14)),0)</f>
        <v>0</v>
      </c>
      <c r="AX210" s="265" t="s">
        <v>96</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96</v>
      </c>
      <c r="BK210" s="231">
        <f>IF(BH210=1,IF(BG210&lt;15,VLOOKUP(BJ210,data!$B$3:$E$32,2,0)*BG210,(VLOOKUP(BJ210,data!$B$3:$E$32,2,0)*14)+(VLOOKUP(BJ210,data!$B$3:$E$32,3,0))*(BG210-14)),0)</f>
        <v>0</v>
      </c>
      <c r="BL210" s="265" t="s">
        <v>96</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96</v>
      </c>
      <c r="BY210" s="231">
        <f>IF(BV210=1,IF(BU210&lt;15,VLOOKUP(BX210,data!$B$3:$E$32,2,0)*BU210,(VLOOKUP(BX210,data!$B$3:$E$32,2,0)*14)+(VLOOKUP(BX210,data!$B$3:$E$32,3,0))*(BU210-14)),0)</f>
        <v>0</v>
      </c>
      <c r="BZ210" s="265" t="s">
        <v>96</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96</v>
      </c>
      <c r="CM210" s="231">
        <f>IF(CJ210=1,IF(CI210&lt;15,VLOOKUP(CL210,data!$B$3:$E$32,2,0)*CI210,(VLOOKUP(CL210,data!$B$3:$E$32,2,0)*14)+(VLOOKUP(CL210,data!$B$3:$E$32,3,0))*(CI210-14)),0)</f>
        <v>0</v>
      </c>
      <c r="CN210" s="265" t="s">
        <v>96</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96</v>
      </c>
      <c r="DA210" s="231">
        <f>IF(CX210=1,IF(CW210&lt;15,VLOOKUP(CZ210,data!$B$3:$E$32,2,0)*CW210,(VLOOKUP(CZ210,data!$B$3:$E$32,2,0)*14)+(VLOOKUP(CZ210,data!$B$3:$E$32,3,0))*(CW210-14)),0)</f>
        <v>0</v>
      </c>
      <c r="DB210" s="265" t="s">
        <v>96</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96</v>
      </c>
      <c r="DO210" s="231">
        <f>IF(DL210=1,IF(DK210&lt;15,VLOOKUP(DN210,data!$B$3:$E$32,2,0)*DK210,(VLOOKUP(DN210,data!$B$3:$E$32,2,0)*14)+(VLOOKUP(DN210,data!$B$3:$E$32,3,0))*(DK210-14)),0)</f>
        <v>0</v>
      </c>
      <c r="DP210" s="265" t="s">
        <v>96</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96</v>
      </c>
      <c r="EC210" s="231">
        <f>IF(DZ210=1,IF(DY210&lt;15,VLOOKUP(EB210,data!$B$3:$E$32,2,0)*DY210,(VLOOKUP(EB210,data!$B$3:$E$32,2,0)*14)+(VLOOKUP(EB210,data!$B$3:$E$32,3,0))*(DY210-14)),0)</f>
        <v>0</v>
      </c>
      <c r="ED210" s="265" t="s">
        <v>96</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96</v>
      </c>
      <c r="EQ210" s="231">
        <f>IF(EN210=1,IF(EM210&lt;15,VLOOKUP(EP210,data!$B$3:$E$32,2,0)*EM210,(VLOOKUP(EP210,data!$B$3:$E$32,2,0)*14)+(VLOOKUP(EP210,data!$B$3:$E$32,3,0))*(EM210-14)),0)</f>
        <v>0</v>
      </c>
      <c r="ER210" s="265" t="s">
        <v>96</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96</v>
      </c>
      <c r="FE210" s="231">
        <f>IF(FB210=1,IF(FA210&lt;15,VLOOKUP(FD210,data!$B$3:$E$32,2,0)*FA210,(VLOOKUP(FD210,data!$B$3:$E$32,2,0)*14)+(VLOOKUP(FD210,data!$B$3:$E$32,3,0))*(FA210-14)),0)</f>
        <v>0</v>
      </c>
      <c r="FF210" s="265" t="s">
        <v>96</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4.75" hidden="1" customHeight="1" x14ac:dyDescent="0.25">
      <c r="A211" s="233"/>
      <c r="B211" s="222" t="s">
        <v>302</v>
      </c>
      <c r="C211" s="338"/>
      <c r="D211" s="223"/>
      <c r="E211" s="229"/>
      <c r="F211" s="225">
        <f t="shared" si="219"/>
        <v>0</v>
      </c>
      <c r="G211" s="230">
        <f>IF(F211=1,data!$C$41*E211,0)</f>
        <v>0</v>
      </c>
      <c r="H211" s="265" t="s">
        <v>96</v>
      </c>
      <c r="I211" s="231">
        <f>IF($F211=1,IF($E211&lt;15,VLOOKUP(H211,data!$B$3:$E$32,2,0)*$E211,(VLOOKUP(H211,data!$B$3:$E$32,2,0)*14)+(VLOOKUP(H211,data!$B$3:$E$32,3,0))*($E211-14)),0)</f>
        <v>0</v>
      </c>
      <c r="J211" s="265" t="s">
        <v>96</v>
      </c>
      <c r="K211" s="231">
        <f>IF($F211=1,VLOOKUP(J211,data!$B$35:$D$39,2,0),0)</f>
        <v>0</v>
      </c>
      <c r="L211" s="232">
        <f>IF(AND(I211&lt;&gt;0,K211&lt;&gt;0)=FALSE,0,data!$C$43)</f>
        <v>0</v>
      </c>
      <c r="M211" s="269">
        <f t="shared" si="76"/>
        <v>0</v>
      </c>
      <c r="N211" s="225">
        <f t="shared" si="288"/>
        <v>0</v>
      </c>
      <c r="O211" s="225">
        <f t="shared" si="220"/>
        <v>0</v>
      </c>
      <c r="P211" s="225">
        <f t="shared" si="221"/>
        <v>0</v>
      </c>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96</v>
      </c>
      <c r="AI211" s="231">
        <f>IF(AF211=1,IF(AE211&lt;15,VLOOKUP(AH211,data!$B$3:$E$32,2,0)*AE211,(VLOOKUP(AH211,data!$B$3:$E$32,2,0)*14)+(VLOOKUP(AH211,data!$B$3:$E$32,3,0))*(AE211-14)),0)</f>
        <v>0</v>
      </c>
      <c r="AJ211" s="265" t="s">
        <v>96</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96</v>
      </c>
      <c r="AW211" s="231">
        <f>IF(AT211=1,IF(AS211&lt;15,VLOOKUP(AV211,data!$B$3:$E$32,2,0)*AS211,(VLOOKUP(AV211,data!$B$3:$E$32,2,0)*14)+(VLOOKUP(AV211,data!$B$3:$E$32,3,0))*(AS211-14)),0)</f>
        <v>0</v>
      </c>
      <c r="AX211" s="265" t="s">
        <v>96</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96</v>
      </c>
      <c r="BK211" s="231">
        <f>IF(BH211=1,IF(BG211&lt;15,VLOOKUP(BJ211,data!$B$3:$E$32,2,0)*BG211,(VLOOKUP(BJ211,data!$B$3:$E$32,2,0)*14)+(VLOOKUP(BJ211,data!$B$3:$E$32,3,0))*(BG211-14)),0)</f>
        <v>0</v>
      </c>
      <c r="BL211" s="265" t="s">
        <v>96</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96</v>
      </c>
      <c r="BY211" s="231">
        <f>IF(BV211=1,IF(BU211&lt;15,VLOOKUP(BX211,data!$B$3:$E$32,2,0)*BU211,(VLOOKUP(BX211,data!$B$3:$E$32,2,0)*14)+(VLOOKUP(BX211,data!$B$3:$E$32,3,0))*(BU211-14)),0)</f>
        <v>0</v>
      </c>
      <c r="BZ211" s="265" t="s">
        <v>96</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96</v>
      </c>
      <c r="CM211" s="231">
        <f>IF(CJ211=1,IF(CI211&lt;15,VLOOKUP(CL211,data!$B$3:$E$32,2,0)*CI211,(VLOOKUP(CL211,data!$B$3:$E$32,2,0)*14)+(VLOOKUP(CL211,data!$B$3:$E$32,3,0))*(CI211-14)),0)</f>
        <v>0</v>
      </c>
      <c r="CN211" s="265" t="s">
        <v>96</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96</v>
      </c>
      <c r="DA211" s="231">
        <f>IF(CX211=1,IF(CW211&lt;15,VLOOKUP(CZ211,data!$B$3:$E$32,2,0)*CW211,(VLOOKUP(CZ211,data!$B$3:$E$32,2,0)*14)+(VLOOKUP(CZ211,data!$B$3:$E$32,3,0))*(CW211-14)),0)</f>
        <v>0</v>
      </c>
      <c r="DB211" s="265" t="s">
        <v>96</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96</v>
      </c>
      <c r="DO211" s="231">
        <f>IF(DL211=1,IF(DK211&lt;15,VLOOKUP(DN211,data!$B$3:$E$32,2,0)*DK211,(VLOOKUP(DN211,data!$B$3:$E$32,2,0)*14)+(VLOOKUP(DN211,data!$B$3:$E$32,3,0))*(DK211-14)),0)</f>
        <v>0</v>
      </c>
      <c r="DP211" s="265" t="s">
        <v>96</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96</v>
      </c>
      <c r="EC211" s="231">
        <f>IF(DZ211=1,IF(DY211&lt;15,VLOOKUP(EB211,data!$B$3:$E$32,2,0)*DY211,(VLOOKUP(EB211,data!$B$3:$E$32,2,0)*14)+(VLOOKUP(EB211,data!$B$3:$E$32,3,0))*(DY211-14)),0)</f>
        <v>0</v>
      </c>
      <c r="ED211" s="265" t="s">
        <v>96</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96</v>
      </c>
      <c r="EQ211" s="231">
        <f>IF(EN211=1,IF(EM211&lt;15,VLOOKUP(EP211,data!$B$3:$E$32,2,0)*EM211,(VLOOKUP(EP211,data!$B$3:$E$32,2,0)*14)+(VLOOKUP(EP211,data!$B$3:$E$32,3,0))*(EM211-14)),0)</f>
        <v>0</v>
      </c>
      <c r="ER211" s="265" t="s">
        <v>96</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96</v>
      </c>
      <c r="FE211" s="231">
        <f>IF(FB211=1,IF(FA211&lt;15,VLOOKUP(FD211,data!$B$3:$E$32,2,0)*FA211,(VLOOKUP(FD211,data!$B$3:$E$32,2,0)*14)+(VLOOKUP(FD211,data!$B$3:$E$32,3,0))*(FA211-14)),0)</f>
        <v>0</v>
      </c>
      <c r="FF211" s="265" t="s">
        <v>96</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4.75" hidden="1" customHeight="1" x14ac:dyDescent="0.25">
      <c r="A212" s="233"/>
      <c r="B212" s="222" t="s">
        <v>303</v>
      </c>
      <c r="C212" s="338"/>
      <c r="D212" s="223"/>
      <c r="E212" s="229"/>
      <c r="F212" s="225">
        <f t="shared" si="219"/>
        <v>0</v>
      </c>
      <c r="G212" s="230">
        <f>IF(F212=1,data!$C$41*E212,0)</f>
        <v>0</v>
      </c>
      <c r="H212" s="265" t="s">
        <v>96</v>
      </c>
      <c r="I212" s="231">
        <f>IF($F212=1,IF($E212&lt;15,VLOOKUP(H212,data!$B$3:$E$32,2,0)*$E212,(VLOOKUP(H212,data!$B$3:$E$32,2,0)*14)+(VLOOKUP(H212,data!$B$3:$E$32,3,0))*($E212-14)),0)</f>
        <v>0</v>
      </c>
      <c r="J212" s="265" t="s">
        <v>96</v>
      </c>
      <c r="K212" s="231">
        <f>IF($F212=1,VLOOKUP(J212,data!$B$35:$D$39,2,0),0)</f>
        <v>0</v>
      </c>
      <c r="L212" s="232">
        <f>IF(AND(I212&lt;&gt;0,K212&lt;&gt;0)=FALSE,0,data!$C$43)</f>
        <v>0</v>
      </c>
      <c r="M212" s="269">
        <f t="shared" si="76"/>
        <v>0</v>
      </c>
      <c r="N212" s="225">
        <f t="shared" si="288"/>
        <v>0</v>
      </c>
      <c r="O212" s="225">
        <f t="shared" si="220"/>
        <v>0</v>
      </c>
      <c r="P212" s="225">
        <f t="shared" si="221"/>
        <v>0</v>
      </c>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96</v>
      </c>
      <c r="AI212" s="231">
        <f>IF(AF212=1,IF(AE212&lt;15,VLOOKUP(AH212,data!$B$3:$E$32,2,0)*AE212,(VLOOKUP(AH212,data!$B$3:$E$32,2,0)*14)+(VLOOKUP(AH212,data!$B$3:$E$32,3,0))*(AE212-14)),0)</f>
        <v>0</v>
      </c>
      <c r="AJ212" s="265" t="s">
        <v>96</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96</v>
      </c>
      <c r="AW212" s="231">
        <f>IF(AT212=1,IF(AS212&lt;15,VLOOKUP(AV212,data!$B$3:$E$32,2,0)*AS212,(VLOOKUP(AV212,data!$B$3:$E$32,2,0)*14)+(VLOOKUP(AV212,data!$B$3:$E$32,3,0))*(AS212-14)),0)</f>
        <v>0</v>
      </c>
      <c r="AX212" s="265" t="s">
        <v>96</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96</v>
      </c>
      <c r="BK212" s="231">
        <f>IF(BH212=1,IF(BG212&lt;15,VLOOKUP(BJ212,data!$B$3:$E$32,2,0)*BG212,(VLOOKUP(BJ212,data!$B$3:$E$32,2,0)*14)+(VLOOKUP(BJ212,data!$B$3:$E$32,3,0))*(BG212-14)),0)</f>
        <v>0</v>
      </c>
      <c r="BL212" s="265" t="s">
        <v>96</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96</v>
      </c>
      <c r="BY212" s="231">
        <f>IF(BV212=1,IF(BU212&lt;15,VLOOKUP(BX212,data!$B$3:$E$32,2,0)*BU212,(VLOOKUP(BX212,data!$B$3:$E$32,2,0)*14)+(VLOOKUP(BX212,data!$B$3:$E$32,3,0))*(BU212-14)),0)</f>
        <v>0</v>
      </c>
      <c r="BZ212" s="265" t="s">
        <v>96</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96</v>
      </c>
      <c r="CM212" s="231">
        <f>IF(CJ212=1,IF(CI212&lt;15,VLOOKUP(CL212,data!$B$3:$E$32,2,0)*CI212,(VLOOKUP(CL212,data!$B$3:$E$32,2,0)*14)+(VLOOKUP(CL212,data!$B$3:$E$32,3,0))*(CI212-14)),0)</f>
        <v>0</v>
      </c>
      <c r="CN212" s="265" t="s">
        <v>96</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96</v>
      </c>
      <c r="DA212" s="231">
        <f>IF(CX212=1,IF(CW212&lt;15,VLOOKUP(CZ212,data!$B$3:$E$32,2,0)*CW212,(VLOOKUP(CZ212,data!$B$3:$E$32,2,0)*14)+(VLOOKUP(CZ212,data!$B$3:$E$32,3,0))*(CW212-14)),0)</f>
        <v>0</v>
      </c>
      <c r="DB212" s="265" t="s">
        <v>96</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96</v>
      </c>
      <c r="DO212" s="231">
        <f>IF(DL212=1,IF(DK212&lt;15,VLOOKUP(DN212,data!$B$3:$E$32,2,0)*DK212,(VLOOKUP(DN212,data!$B$3:$E$32,2,0)*14)+(VLOOKUP(DN212,data!$B$3:$E$32,3,0))*(DK212-14)),0)</f>
        <v>0</v>
      </c>
      <c r="DP212" s="265" t="s">
        <v>96</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96</v>
      </c>
      <c r="EC212" s="231">
        <f>IF(DZ212=1,IF(DY212&lt;15,VLOOKUP(EB212,data!$B$3:$E$32,2,0)*DY212,(VLOOKUP(EB212,data!$B$3:$E$32,2,0)*14)+(VLOOKUP(EB212,data!$B$3:$E$32,3,0))*(DY212-14)),0)</f>
        <v>0</v>
      </c>
      <c r="ED212" s="265" t="s">
        <v>96</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96</v>
      </c>
      <c r="EQ212" s="231">
        <f>IF(EN212=1,IF(EM212&lt;15,VLOOKUP(EP212,data!$B$3:$E$32,2,0)*EM212,(VLOOKUP(EP212,data!$B$3:$E$32,2,0)*14)+(VLOOKUP(EP212,data!$B$3:$E$32,3,0))*(EM212-14)),0)</f>
        <v>0</v>
      </c>
      <c r="ER212" s="265" t="s">
        <v>96</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96</v>
      </c>
      <c r="FE212" s="231">
        <f>IF(FB212=1,IF(FA212&lt;15,VLOOKUP(FD212,data!$B$3:$E$32,2,0)*FA212,(VLOOKUP(FD212,data!$B$3:$E$32,2,0)*14)+(VLOOKUP(FD212,data!$B$3:$E$32,3,0))*(FA212-14)),0)</f>
        <v>0</v>
      </c>
      <c r="FF212" s="265" t="s">
        <v>96</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4.75" hidden="1" customHeight="1" x14ac:dyDescent="0.25">
      <c r="A213" s="233"/>
      <c r="B213" s="222" t="s">
        <v>304</v>
      </c>
      <c r="C213" s="338"/>
      <c r="D213" s="223"/>
      <c r="E213" s="229"/>
      <c r="F213" s="225">
        <f t="shared" si="219"/>
        <v>0</v>
      </c>
      <c r="G213" s="230">
        <f>IF(F213=1,data!$C$41*E213,0)</f>
        <v>0</v>
      </c>
      <c r="H213" s="265" t="s">
        <v>96</v>
      </c>
      <c r="I213" s="231">
        <f>IF($F213=1,IF($E213&lt;15,VLOOKUP(H213,data!$B$3:$E$32,2,0)*$E213,(VLOOKUP(H213,data!$B$3:$E$32,2,0)*14)+(VLOOKUP(H213,data!$B$3:$E$32,3,0))*($E213-14)),0)</f>
        <v>0</v>
      </c>
      <c r="J213" s="265" t="s">
        <v>96</v>
      </c>
      <c r="K213" s="231">
        <f>IF($F213=1,VLOOKUP(J213,data!$B$35:$D$39,2,0),0)</f>
        <v>0</v>
      </c>
      <c r="L213" s="232">
        <f>IF(AND(I213&lt;&gt;0,K213&lt;&gt;0)=FALSE,0,data!$C$43)</f>
        <v>0</v>
      </c>
      <c r="M213" s="269">
        <f t="shared" si="76"/>
        <v>0</v>
      </c>
      <c r="N213" s="225">
        <f t="shared" si="288"/>
        <v>0</v>
      </c>
      <c r="O213" s="225">
        <f t="shared" si="220"/>
        <v>0</v>
      </c>
      <c r="P213" s="225">
        <f t="shared" si="221"/>
        <v>0</v>
      </c>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96</v>
      </c>
      <c r="AI213" s="231">
        <f>IF(AF213=1,IF(AE213&lt;15,VLOOKUP(AH213,data!$B$3:$E$32,2,0)*AE213,(VLOOKUP(AH213,data!$B$3:$E$32,2,0)*14)+(VLOOKUP(AH213,data!$B$3:$E$32,3,0))*(AE213-14)),0)</f>
        <v>0</v>
      </c>
      <c r="AJ213" s="265" t="s">
        <v>96</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96</v>
      </c>
      <c r="AW213" s="231">
        <f>IF(AT213=1,IF(AS213&lt;15,VLOOKUP(AV213,data!$B$3:$E$32,2,0)*AS213,(VLOOKUP(AV213,data!$B$3:$E$32,2,0)*14)+(VLOOKUP(AV213,data!$B$3:$E$32,3,0))*(AS213-14)),0)</f>
        <v>0</v>
      </c>
      <c r="AX213" s="265" t="s">
        <v>96</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96</v>
      </c>
      <c r="BK213" s="231">
        <f>IF(BH213=1,IF(BG213&lt;15,VLOOKUP(BJ213,data!$B$3:$E$32,2,0)*BG213,(VLOOKUP(BJ213,data!$B$3:$E$32,2,0)*14)+(VLOOKUP(BJ213,data!$B$3:$E$32,3,0))*(BG213-14)),0)</f>
        <v>0</v>
      </c>
      <c r="BL213" s="265" t="s">
        <v>96</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96</v>
      </c>
      <c r="BY213" s="231">
        <f>IF(BV213=1,IF(BU213&lt;15,VLOOKUP(BX213,data!$B$3:$E$32,2,0)*BU213,(VLOOKUP(BX213,data!$B$3:$E$32,2,0)*14)+(VLOOKUP(BX213,data!$B$3:$E$32,3,0))*(BU213-14)),0)</f>
        <v>0</v>
      </c>
      <c r="BZ213" s="265" t="s">
        <v>96</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96</v>
      </c>
      <c r="CM213" s="231">
        <f>IF(CJ213=1,IF(CI213&lt;15,VLOOKUP(CL213,data!$B$3:$E$32,2,0)*CI213,(VLOOKUP(CL213,data!$B$3:$E$32,2,0)*14)+(VLOOKUP(CL213,data!$B$3:$E$32,3,0))*(CI213-14)),0)</f>
        <v>0</v>
      </c>
      <c r="CN213" s="265" t="s">
        <v>96</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96</v>
      </c>
      <c r="DA213" s="231">
        <f>IF(CX213=1,IF(CW213&lt;15,VLOOKUP(CZ213,data!$B$3:$E$32,2,0)*CW213,(VLOOKUP(CZ213,data!$B$3:$E$32,2,0)*14)+(VLOOKUP(CZ213,data!$B$3:$E$32,3,0))*(CW213-14)),0)</f>
        <v>0</v>
      </c>
      <c r="DB213" s="265" t="s">
        <v>96</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96</v>
      </c>
      <c r="DO213" s="231">
        <f>IF(DL213=1,IF(DK213&lt;15,VLOOKUP(DN213,data!$B$3:$E$32,2,0)*DK213,(VLOOKUP(DN213,data!$B$3:$E$32,2,0)*14)+(VLOOKUP(DN213,data!$B$3:$E$32,3,0))*(DK213-14)),0)</f>
        <v>0</v>
      </c>
      <c r="DP213" s="265" t="s">
        <v>96</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96</v>
      </c>
      <c r="EC213" s="231">
        <f>IF(DZ213=1,IF(DY213&lt;15,VLOOKUP(EB213,data!$B$3:$E$32,2,0)*DY213,(VLOOKUP(EB213,data!$B$3:$E$32,2,0)*14)+(VLOOKUP(EB213,data!$B$3:$E$32,3,0))*(DY213-14)),0)</f>
        <v>0</v>
      </c>
      <c r="ED213" s="265" t="s">
        <v>96</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96</v>
      </c>
      <c r="EQ213" s="231">
        <f>IF(EN213=1,IF(EM213&lt;15,VLOOKUP(EP213,data!$B$3:$E$32,2,0)*EM213,(VLOOKUP(EP213,data!$B$3:$E$32,2,0)*14)+(VLOOKUP(EP213,data!$B$3:$E$32,3,0))*(EM213-14)),0)</f>
        <v>0</v>
      </c>
      <c r="ER213" s="265" t="s">
        <v>96</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96</v>
      </c>
      <c r="FE213" s="231">
        <f>IF(FB213=1,IF(FA213&lt;15,VLOOKUP(FD213,data!$B$3:$E$32,2,0)*FA213,(VLOOKUP(FD213,data!$B$3:$E$32,2,0)*14)+(VLOOKUP(FD213,data!$B$3:$E$32,3,0))*(FA213-14)),0)</f>
        <v>0</v>
      </c>
      <c r="FF213" s="265" t="s">
        <v>96</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4.75" hidden="1" customHeight="1" x14ac:dyDescent="0.25">
      <c r="A214" s="233"/>
      <c r="B214" s="222" t="s">
        <v>305</v>
      </c>
      <c r="C214" s="338"/>
      <c r="D214" s="223"/>
      <c r="E214" s="229"/>
      <c r="F214" s="225">
        <f t="shared" si="219"/>
        <v>0</v>
      </c>
      <c r="G214" s="230">
        <f>IF(F214=1,data!$C$41*E214,0)</f>
        <v>0</v>
      </c>
      <c r="H214" s="265" t="s">
        <v>96</v>
      </c>
      <c r="I214" s="231">
        <f>IF($F214=1,IF($E214&lt;15,VLOOKUP(H214,data!$B$3:$E$32,2,0)*$E214,(VLOOKUP(H214,data!$B$3:$E$32,2,0)*14)+(VLOOKUP(H214,data!$B$3:$E$32,3,0))*($E214-14)),0)</f>
        <v>0</v>
      </c>
      <c r="J214" s="265" t="s">
        <v>96</v>
      </c>
      <c r="K214" s="231">
        <f>IF($F214=1,VLOOKUP(J214,data!$B$35:$D$39,2,0),0)</f>
        <v>0</v>
      </c>
      <c r="L214" s="232">
        <f>IF(AND(I214&lt;&gt;0,K214&lt;&gt;0)=FALSE,0,data!$C$43)</f>
        <v>0</v>
      </c>
      <c r="M214" s="269">
        <f t="shared" si="76"/>
        <v>0</v>
      </c>
      <c r="N214" s="225">
        <f t="shared" si="288"/>
        <v>0</v>
      </c>
      <c r="O214" s="225">
        <f t="shared" si="220"/>
        <v>0</v>
      </c>
      <c r="P214" s="225">
        <f t="shared" si="221"/>
        <v>0</v>
      </c>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96</v>
      </c>
      <c r="AI214" s="231">
        <f>IF(AF214=1,IF(AE214&lt;15,VLOOKUP(AH214,data!$B$3:$E$32,2,0)*AE214,(VLOOKUP(AH214,data!$B$3:$E$32,2,0)*14)+(VLOOKUP(AH214,data!$B$3:$E$32,3,0))*(AE214-14)),0)</f>
        <v>0</v>
      </c>
      <c r="AJ214" s="265" t="s">
        <v>96</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96</v>
      </c>
      <c r="AW214" s="231">
        <f>IF(AT214=1,IF(AS214&lt;15,VLOOKUP(AV214,data!$B$3:$E$32,2,0)*AS214,(VLOOKUP(AV214,data!$B$3:$E$32,2,0)*14)+(VLOOKUP(AV214,data!$B$3:$E$32,3,0))*(AS214-14)),0)</f>
        <v>0</v>
      </c>
      <c r="AX214" s="265" t="s">
        <v>96</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96</v>
      </c>
      <c r="BK214" s="231">
        <f>IF(BH214=1,IF(BG214&lt;15,VLOOKUP(BJ214,data!$B$3:$E$32,2,0)*BG214,(VLOOKUP(BJ214,data!$B$3:$E$32,2,0)*14)+(VLOOKUP(BJ214,data!$B$3:$E$32,3,0))*(BG214-14)),0)</f>
        <v>0</v>
      </c>
      <c r="BL214" s="265" t="s">
        <v>96</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96</v>
      </c>
      <c r="BY214" s="231">
        <f>IF(BV214=1,IF(BU214&lt;15,VLOOKUP(BX214,data!$B$3:$E$32,2,0)*BU214,(VLOOKUP(BX214,data!$B$3:$E$32,2,0)*14)+(VLOOKUP(BX214,data!$B$3:$E$32,3,0))*(BU214-14)),0)</f>
        <v>0</v>
      </c>
      <c r="BZ214" s="265" t="s">
        <v>96</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96</v>
      </c>
      <c r="CM214" s="231">
        <f>IF(CJ214=1,IF(CI214&lt;15,VLOOKUP(CL214,data!$B$3:$E$32,2,0)*CI214,(VLOOKUP(CL214,data!$B$3:$E$32,2,0)*14)+(VLOOKUP(CL214,data!$B$3:$E$32,3,0))*(CI214-14)),0)</f>
        <v>0</v>
      </c>
      <c r="CN214" s="265" t="s">
        <v>96</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96</v>
      </c>
      <c r="DA214" s="231">
        <f>IF(CX214=1,IF(CW214&lt;15,VLOOKUP(CZ214,data!$B$3:$E$32,2,0)*CW214,(VLOOKUP(CZ214,data!$B$3:$E$32,2,0)*14)+(VLOOKUP(CZ214,data!$B$3:$E$32,3,0))*(CW214-14)),0)</f>
        <v>0</v>
      </c>
      <c r="DB214" s="265" t="s">
        <v>96</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96</v>
      </c>
      <c r="DO214" s="231">
        <f>IF(DL214=1,IF(DK214&lt;15,VLOOKUP(DN214,data!$B$3:$E$32,2,0)*DK214,(VLOOKUP(DN214,data!$B$3:$E$32,2,0)*14)+(VLOOKUP(DN214,data!$B$3:$E$32,3,0))*(DK214-14)),0)</f>
        <v>0</v>
      </c>
      <c r="DP214" s="265" t="s">
        <v>96</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96</v>
      </c>
      <c r="EC214" s="231">
        <f>IF(DZ214=1,IF(DY214&lt;15,VLOOKUP(EB214,data!$B$3:$E$32,2,0)*DY214,(VLOOKUP(EB214,data!$B$3:$E$32,2,0)*14)+(VLOOKUP(EB214,data!$B$3:$E$32,3,0))*(DY214-14)),0)</f>
        <v>0</v>
      </c>
      <c r="ED214" s="265" t="s">
        <v>96</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96</v>
      </c>
      <c r="EQ214" s="231">
        <f>IF(EN214=1,IF(EM214&lt;15,VLOOKUP(EP214,data!$B$3:$E$32,2,0)*EM214,(VLOOKUP(EP214,data!$B$3:$E$32,2,0)*14)+(VLOOKUP(EP214,data!$B$3:$E$32,3,0))*(EM214-14)),0)</f>
        <v>0</v>
      </c>
      <c r="ER214" s="265" t="s">
        <v>96</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96</v>
      </c>
      <c r="FE214" s="231">
        <f>IF(FB214=1,IF(FA214&lt;15,VLOOKUP(FD214,data!$B$3:$E$32,2,0)*FA214,(VLOOKUP(FD214,data!$B$3:$E$32,2,0)*14)+(VLOOKUP(FD214,data!$B$3:$E$32,3,0))*(FA214-14)),0)</f>
        <v>0</v>
      </c>
      <c r="FF214" s="265" t="s">
        <v>96</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4.75" hidden="1" customHeight="1" x14ac:dyDescent="0.25">
      <c r="A215" s="233"/>
      <c r="B215" s="222" t="s">
        <v>306</v>
      </c>
      <c r="C215" s="338"/>
      <c r="D215" s="223"/>
      <c r="E215" s="229"/>
      <c r="F215" s="225">
        <f t="shared" si="219"/>
        <v>0</v>
      </c>
      <c r="G215" s="230">
        <f>IF(F215=1,data!$C$41*E215,0)</f>
        <v>0</v>
      </c>
      <c r="H215" s="265" t="s">
        <v>96</v>
      </c>
      <c r="I215" s="231">
        <f>IF($F215=1,IF($E215&lt;15,VLOOKUP(H215,data!$B$3:$E$32,2,0)*$E215,(VLOOKUP(H215,data!$B$3:$E$32,2,0)*14)+(VLOOKUP(H215,data!$B$3:$E$32,3,0))*($E215-14)),0)</f>
        <v>0</v>
      </c>
      <c r="J215" s="265" t="s">
        <v>96</v>
      </c>
      <c r="K215" s="231">
        <f>IF($F215=1,VLOOKUP(J215,data!$B$35:$D$39,2,0),0)</f>
        <v>0</v>
      </c>
      <c r="L215" s="232">
        <f>IF(AND(I215&lt;&gt;0,K215&lt;&gt;0)=FALSE,0,data!$C$43)</f>
        <v>0</v>
      </c>
      <c r="M215" s="269">
        <f t="shared" si="76"/>
        <v>0</v>
      </c>
      <c r="N215" s="225">
        <f t="shared" si="288"/>
        <v>0</v>
      </c>
      <c r="O215" s="225">
        <f t="shared" si="220"/>
        <v>0</v>
      </c>
      <c r="P215" s="225">
        <f t="shared" si="221"/>
        <v>0</v>
      </c>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96</v>
      </c>
      <c r="AI215" s="231">
        <f>IF(AF215=1,IF(AE215&lt;15,VLOOKUP(AH215,data!$B$3:$E$32,2,0)*AE215,(VLOOKUP(AH215,data!$B$3:$E$32,2,0)*14)+(VLOOKUP(AH215,data!$B$3:$E$32,3,0))*(AE215-14)),0)</f>
        <v>0</v>
      </c>
      <c r="AJ215" s="265" t="s">
        <v>96</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96</v>
      </c>
      <c r="AW215" s="231">
        <f>IF(AT215=1,IF(AS215&lt;15,VLOOKUP(AV215,data!$B$3:$E$32,2,0)*AS215,(VLOOKUP(AV215,data!$B$3:$E$32,2,0)*14)+(VLOOKUP(AV215,data!$B$3:$E$32,3,0))*(AS215-14)),0)</f>
        <v>0</v>
      </c>
      <c r="AX215" s="265" t="s">
        <v>96</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96</v>
      </c>
      <c r="BK215" s="231">
        <f>IF(BH215=1,IF(BG215&lt;15,VLOOKUP(BJ215,data!$B$3:$E$32,2,0)*BG215,(VLOOKUP(BJ215,data!$B$3:$E$32,2,0)*14)+(VLOOKUP(BJ215,data!$B$3:$E$32,3,0))*(BG215-14)),0)</f>
        <v>0</v>
      </c>
      <c r="BL215" s="265" t="s">
        <v>96</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96</v>
      </c>
      <c r="BY215" s="231">
        <f>IF(BV215=1,IF(BU215&lt;15,VLOOKUP(BX215,data!$B$3:$E$32,2,0)*BU215,(VLOOKUP(BX215,data!$B$3:$E$32,2,0)*14)+(VLOOKUP(BX215,data!$B$3:$E$32,3,0))*(BU215-14)),0)</f>
        <v>0</v>
      </c>
      <c r="BZ215" s="265" t="s">
        <v>96</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96</v>
      </c>
      <c r="CM215" s="231">
        <f>IF(CJ215=1,IF(CI215&lt;15,VLOOKUP(CL215,data!$B$3:$E$32,2,0)*CI215,(VLOOKUP(CL215,data!$B$3:$E$32,2,0)*14)+(VLOOKUP(CL215,data!$B$3:$E$32,3,0))*(CI215-14)),0)</f>
        <v>0</v>
      </c>
      <c r="CN215" s="265" t="s">
        <v>96</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96</v>
      </c>
      <c r="DA215" s="231">
        <f>IF(CX215=1,IF(CW215&lt;15,VLOOKUP(CZ215,data!$B$3:$E$32,2,0)*CW215,(VLOOKUP(CZ215,data!$B$3:$E$32,2,0)*14)+(VLOOKUP(CZ215,data!$B$3:$E$32,3,0))*(CW215-14)),0)</f>
        <v>0</v>
      </c>
      <c r="DB215" s="265" t="s">
        <v>96</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96</v>
      </c>
      <c r="DO215" s="231">
        <f>IF(DL215=1,IF(DK215&lt;15,VLOOKUP(DN215,data!$B$3:$E$32,2,0)*DK215,(VLOOKUP(DN215,data!$B$3:$E$32,2,0)*14)+(VLOOKUP(DN215,data!$B$3:$E$32,3,0))*(DK215-14)),0)</f>
        <v>0</v>
      </c>
      <c r="DP215" s="265" t="s">
        <v>96</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96</v>
      </c>
      <c r="EC215" s="231">
        <f>IF(DZ215=1,IF(DY215&lt;15,VLOOKUP(EB215,data!$B$3:$E$32,2,0)*DY215,(VLOOKUP(EB215,data!$B$3:$E$32,2,0)*14)+(VLOOKUP(EB215,data!$B$3:$E$32,3,0))*(DY215-14)),0)</f>
        <v>0</v>
      </c>
      <c r="ED215" s="265" t="s">
        <v>96</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96</v>
      </c>
      <c r="EQ215" s="231">
        <f>IF(EN215=1,IF(EM215&lt;15,VLOOKUP(EP215,data!$B$3:$E$32,2,0)*EM215,(VLOOKUP(EP215,data!$B$3:$E$32,2,0)*14)+(VLOOKUP(EP215,data!$B$3:$E$32,3,0))*(EM215-14)),0)</f>
        <v>0</v>
      </c>
      <c r="ER215" s="265" t="s">
        <v>96</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96</v>
      </c>
      <c r="FE215" s="231">
        <f>IF(FB215=1,IF(FA215&lt;15,VLOOKUP(FD215,data!$B$3:$E$32,2,0)*FA215,(VLOOKUP(FD215,data!$B$3:$E$32,2,0)*14)+(VLOOKUP(FD215,data!$B$3:$E$32,3,0))*(FA215-14)),0)</f>
        <v>0</v>
      </c>
      <c r="FF215" s="265" t="s">
        <v>96</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4.75" hidden="1" customHeight="1" x14ac:dyDescent="0.25">
      <c r="A216" s="233"/>
      <c r="B216" s="222" t="s">
        <v>307</v>
      </c>
      <c r="C216" s="338"/>
      <c r="D216" s="223"/>
      <c r="E216" s="229"/>
      <c r="F216" s="225">
        <f t="shared" si="219"/>
        <v>0</v>
      </c>
      <c r="G216" s="230">
        <f>IF(F216=1,data!$C$41*E216,0)</f>
        <v>0</v>
      </c>
      <c r="H216" s="265" t="s">
        <v>96</v>
      </c>
      <c r="I216" s="231">
        <f>IF($F216=1,IF($E216&lt;15,VLOOKUP(H216,data!$B$3:$E$32,2,0)*$E216,(VLOOKUP(H216,data!$B$3:$E$32,2,0)*14)+(VLOOKUP(H216,data!$B$3:$E$32,3,0))*($E216-14)),0)</f>
        <v>0</v>
      </c>
      <c r="J216" s="265" t="s">
        <v>96</v>
      </c>
      <c r="K216" s="231">
        <f>IF($F216=1,VLOOKUP(J216,data!$B$35:$D$39,2,0),0)</f>
        <v>0</v>
      </c>
      <c r="L216" s="232">
        <f>IF(AND(I216&lt;&gt;0,K216&lt;&gt;0)=FALSE,0,data!$C$43)</f>
        <v>0</v>
      </c>
      <c r="M216" s="269">
        <f t="shared" si="76"/>
        <v>0</v>
      </c>
      <c r="N216" s="225">
        <f t="shared" si="288"/>
        <v>0</v>
      </c>
      <c r="O216" s="225">
        <f t="shared" si="220"/>
        <v>0</v>
      </c>
      <c r="P216" s="225">
        <f t="shared" si="221"/>
        <v>0</v>
      </c>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96</v>
      </c>
      <c r="AI216" s="231">
        <f>IF(AF216=1,IF(AE216&lt;15,VLOOKUP(AH216,data!$B$3:$E$32,2,0)*AE216,(VLOOKUP(AH216,data!$B$3:$E$32,2,0)*14)+(VLOOKUP(AH216,data!$B$3:$E$32,3,0))*(AE216-14)),0)</f>
        <v>0</v>
      </c>
      <c r="AJ216" s="265" t="s">
        <v>96</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96</v>
      </c>
      <c r="AW216" s="231">
        <f>IF(AT216=1,IF(AS216&lt;15,VLOOKUP(AV216,data!$B$3:$E$32,2,0)*AS216,(VLOOKUP(AV216,data!$B$3:$E$32,2,0)*14)+(VLOOKUP(AV216,data!$B$3:$E$32,3,0))*(AS216-14)),0)</f>
        <v>0</v>
      </c>
      <c r="AX216" s="265" t="s">
        <v>96</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96</v>
      </c>
      <c r="BK216" s="231">
        <f>IF(BH216=1,IF(BG216&lt;15,VLOOKUP(BJ216,data!$B$3:$E$32,2,0)*BG216,(VLOOKUP(BJ216,data!$B$3:$E$32,2,0)*14)+(VLOOKUP(BJ216,data!$B$3:$E$32,3,0))*(BG216-14)),0)</f>
        <v>0</v>
      </c>
      <c r="BL216" s="265" t="s">
        <v>96</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96</v>
      </c>
      <c r="BY216" s="231">
        <f>IF(BV216=1,IF(BU216&lt;15,VLOOKUP(BX216,data!$B$3:$E$32,2,0)*BU216,(VLOOKUP(BX216,data!$B$3:$E$32,2,0)*14)+(VLOOKUP(BX216,data!$B$3:$E$32,3,0))*(BU216-14)),0)</f>
        <v>0</v>
      </c>
      <c r="BZ216" s="265" t="s">
        <v>96</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96</v>
      </c>
      <c r="CM216" s="231">
        <f>IF(CJ216=1,IF(CI216&lt;15,VLOOKUP(CL216,data!$B$3:$E$32,2,0)*CI216,(VLOOKUP(CL216,data!$B$3:$E$32,2,0)*14)+(VLOOKUP(CL216,data!$B$3:$E$32,3,0))*(CI216-14)),0)</f>
        <v>0</v>
      </c>
      <c r="CN216" s="265" t="s">
        <v>96</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96</v>
      </c>
      <c r="DA216" s="231">
        <f>IF(CX216=1,IF(CW216&lt;15,VLOOKUP(CZ216,data!$B$3:$E$32,2,0)*CW216,(VLOOKUP(CZ216,data!$B$3:$E$32,2,0)*14)+(VLOOKUP(CZ216,data!$B$3:$E$32,3,0))*(CW216-14)),0)</f>
        <v>0</v>
      </c>
      <c r="DB216" s="265" t="s">
        <v>96</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96</v>
      </c>
      <c r="DO216" s="231">
        <f>IF(DL216=1,IF(DK216&lt;15,VLOOKUP(DN216,data!$B$3:$E$32,2,0)*DK216,(VLOOKUP(DN216,data!$B$3:$E$32,2,0)*14)+(VLOOKUP(DN216,data!$B$3:$E$32,3,0))*(DK216-14)),0)</f>
        <v>0</v>
      </c>
      <c r="DP216" s="265" t="s">
        <v>96</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96</v>
      </c>
      <c r="EC216" s="231">
        <f>IF(DZ216=1,IF(DY216&lt;15,VLOOKUP(EB216,data!$B$3:$E$32,2,0)*DY216,(VLOOKUP(EB216,data!$B$3:$E$32,2,0)*14)+(VLOOKUP(EB216,data!$B$3:$E$32,3,0))*(DY216-14)),0)</f>
        <v>0</v>
      </c>
      <c r="ED216" s="265" t="s">
        <v>96</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96</v>
      </c>
      <c r="EQ216" s="231">
        <f>IF(EN216=1,IF(EM216&lt;15,VLOOKUP(EP216,data!$B$3:$E$32,2,0)*EM216,(VLOOKUP(EP216,data!$B$3:$E$32,2,0)*14)+(VLOOKUP(EP216,data!$B$3:$E$32,3,0))*(EM216-14)),0)</f>
        <v>0</v>
      </c>
      <c r="ER216" s="265" t="s">
        <v>96</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96</v>
      </c>
      <c r="FE216" s="231">
        <f>IF(FB216=1,IF(FA216&lt;15,VLOOKUP(FD216,data!$B$3:$E$32,2,0)*FA216,(VLOOKUP(FD216,data!$B$3:$E$32,2,0)*14)+(VLOOKUP(FD216,data!$B$3:$E$32,3,0))*(FA216-14)),0)</f>
        <v>0</v>
      </c>
      <c r="FF216" s="265" t="s">
        <v>96</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4.75" hidden="1" customHeight="1" x14ac:dyDescent="0.25">
      <c r="A217" s="233"/>
      <c r="B217" s="222" t="s">
        <v>308</v>
      </c>
      <c r="C217" s="338"/>
      <c r="D217" s="223"/>
      <c r="E217" s="229"/>
      <c r="F217" s="225">
        <f t="shared" si="219"/>
        <v>0</v>
      </c>
      <c r="G217" s="230">
        <f>IF(F217=1,data!$C$41*E217,0)</f>
        <v>0</v>
      </c>
      <c r="H217" s="265" t="s">
        <v>96</v>
      </c>
      <c r="I217" s="231">
        <f>IF($F217=1,IF($E217&lt;15,VLOOKUP(H217,data!$B$3:$E$32,2,0)*$E217,(VLOOKUP(H217,data!$B$3:$E$32,2,0)*14)+(VLOOKUP(H217,data!$B$3:$E$32,3,0))*($E217-14)),0)</f>
        <v>0</v>
      </c>
      <c r="J217" s="265" t="s">
        <v>96</v>
      </c>
      <c r="K217" s="231">
        <f>IF($F217=1,VLOOKUP(J217,data!$B$35:$D$39,2,0),0)</f>
        <v>0</v>
      </c>
      <c r="L217" s="232">
        <f>IF(AND(I217&lt;&gt;0,K217&lt;&gt;0)=FALSE,0,data!$C$43)</f>
        <v>0</v>
      </c>
      <c r="M217" s="269">
        <f t="shared" si="76"/>
        <v>0</v>
      </c>
      <c r="N217" s="225">
        <f t="shared" si="288"/>
        <v>0</v>
      </c>
      <c r="O217" s="225">
        <f t="shared" si="220"/>
        <v>0</v>
      </c>
      <c r="P217" s="225">
        <f t="shared" si="221"/>
        <v>0</v>
      </c>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96</v>
      </c>
      <c r="AI217" s="231">
        <f>IF(AF217=1,IF(AE217&lt;15,VLOOKUP(AH217,data!$B$3:$E$32,2,0)*AE217,(VLOOKUP(AH217,data!$B$3:$E$32,2,0)*14)+(VLOOKUP(AH217,data!$B$3:$E$32,3,0))*(AE217-14)),0)</f>
        <v>0</v>
      </c>
      <c r="AJ217" s="265" t="s">
        <v>96</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96</v>
      </c>
      <c r="AW217" s="231">
        <f>IF(AT217=1,IF(AS217&lt;15,VLOOKUP(AV217,data!$B$3:$E$32,2,0)*AS217,(VLOOKUP(AV217,data!$B$3:$E$32,2,0)*14)+(VLOOKUP(AV217,data!$B$3:$E$32,3,0))*(AS217-14)),0)</f>
        <v>0</v>
      </c>
      <c r="AX217" s="265" t="s">
        <v>96</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96</v>
      </c>
      <c r="BK217" s="231">
        <f>IF(BH217=1,IF(BG217&lt;15,VLOOKUP(BJ217,data!$B$3:$E$32,2,0)*BG217,(VLOOKUP(BJ217,data!$B$3:$E$32,2,0)*14)+(VLOOKUP(BJ217,data!$B$3:$E$32,3,0))*(BG217-14)),0)</f>
        <v>0</v>
      </c>
      <c r="BL217" s="265" t="s">
        <v>96</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96</v>
      </c>
      <c r="BY217" s="231">
        <f>IF(BV217=1,IF(BU217&lt;15,VLOOKUP(BX217,data!$B$3:$E$32,2,0)*BU217,(VLOOKUP(BX217,data!$B$3:$E$32,2,0)*14)+(VLOOKUP(BX217,data!$B$3:$E$32,3,0))*(BU217-14)),0)</f>
        <v>0</v>
      </c>
      <c r="BZ217" s="265" t="s">
        <v>96</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96</v>
      </c>
      <c r="CM217" s="231">
        <f>IF(CJ217=1,IF(CI217&lt;15,VLOOKUP(CL217,data!$B$3:$E$32,2,0)*CI217,(VLOOKUP(CL217,data!$B$3:$E$32,2,0)*14)+(VLOOKUP(CL217,data!$B$3:$E$32,3,0))*(CI217-14)),0)</f>
        <v>0</v>
      </c>
      <c r="CN217" s="265" t="s">
        <v>96</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96</v>
      </c>
      <c r="DA217" s="231">
        <f>IF(CX217=1,IF(CW217&lt;15,VLOOKUP(CZ217,data!$B$3:$E$32,2,0)*CW217,(VLOOKUP(CZ217,data!$B$3:$E$32,2,0)*14)+(VLOOKUP(CZ217,data!$B$3:$E$32,3,0))*(CW217-14)),0)</f>
        <v>0</v>
      </c>
      <c r="DB217" s="265" t="s">
        <v>96</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96</v>
      </c>
      <c r="DO217" s="231">
        <f>IF(DL217=1,IF(DK217&lt;15,VLOOKUP(DN217,data!$B$3:$E$32,2,0)*DK217,(VLOOKUP(DN217,data!$B$3:$E$32,2,0)*14)+(VLOOKUP(DN217,data!$B$3:$E$32,3,0))*(DK217-14)),0)</f>
        <v>0</v>
      </c>
      <c r="DP217" s="265" t="s">
        <v>96</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96</v>
      </c>
      <c r="EC217" s="231">
        <f>IF(DZ217=1,IF(DY217&lt;15,VLOOKUP(EB217,data!$B$3:$E$32,2,0)*DY217,(VLOOKUP(EB217,data!$B$3:$E$32,2,0)*14)+(VLOOKUP(EB217,data!$B$3:$E$32,3,0))*(DY217-14)),0)</f>
        <v>0</v>
      </c>
      <c r="ED217" s="265" t="s">
        <v>96</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96</v>
      </c>
      <c r="EQ217" s="231">
        <f>IF(EN217=1,IF(EM217&lt;15,VLOOKUP(EP217,data!$B$3:$E$32,2,0)*EM217,(VLOOKUP(EP217,data!$B$3:$E$32,2,0)*14)+(VLOOKUP(EP217,data!$B$3:$E$32,3,0))*(EM217-14)),0)</f>
        <v>0</v>
      </c>
      <c r="ER217" s="265" t="s">
        <v>96</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96</v>
      </c>
      <c r="FE217" s="231">
        <f>IF(FB217=1,IF(FA217&lt;15,VLOOKUP(FD217,data!$B$3:$E$32,2,0)*FA217,(VLOOKUP(FD217,data!$B$3:$E$32,2,0)*14)+(VLOOKUP(FD217,data!$B$3:$E$32,3,0))*(FA217-14)),0)</f>
        <v>0</v>
      </c>
      <c r="FF217" s="265" t="s">
        <v>96</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4.75" hidden="1" customHeight="1" x14ac:dyDescent="0.25">
      <c r="A218" s="233"/>
      <c r="B218" s="222" t="s">
        <v>309</v>
      </c>
      <c r="C218" s="338"/>
      <c r="D218" s="223"/>
      <c r="E218" s="229"/>
      <c r="F218" s="225">
        <f t="shared" si="219"/>
        <v>0</v>
      </c>
      <c r="G218" s="230">
        <f>IF(F218=1,data!$C$41*E218,0)</f>
        <v>0</v>
      </c>
      <c r="H218" s="265" t="s">
        <v>96</v>
      </c>
      <c r="I218" s="231">
        <f>IF($F218=1,IF($E218&lt;15,VLOOKUP(H218,data!$B$3:$E$32,2,0)*$E218,(VLOOKUP(H218,data!$B$3:$E$32,2,0)*14)+(VLOOKUP(H218,data!$B$3:$E$32,3,0))*($E218-14)),0)</f>
        <v>0</v>
      </c>
      <c r="J218" s="265" t="s">
        <v>96</v>
      </c>
      <c r="K218" s="231">
        <f>IF($F218=1,VLOOKUP(J218,data!$B$35:$D$39,2,0),0)</f>
        <v>0</v>
      </c>
      <c r="L218" s="232">
        <f>IF(AND(I218&lt;&gt;0,K218&lt;&gt;0)=FALSE,0,data!$C$43)</f>
        <v>0</v>
      </c>
      <c r="M218" s="269">
        <f t="shared" si="76"/>
        <v>0</v>
      </c>
      <c r="N218" s="225">
        <f t="shared" si="288"/>
        <v>0</v>
      </c>
      <c r="O218" s="225">
        <f t="shared" si="220"/>
        <v>0</v>
      </c>
      <c r="P218" s="225">
        <f t="shared" si="221"/>
        <v>0</v>
      </c>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96</v>
      </c>
      <c r="AI218" s="231">
        <f>IF(AF218=1,IF(AE218&lt;15,VLOOKUP(AH218,data!$B$3:$E$32,2,0)*AE218,(VLOOKUP(AH218,data!$B$3:$E$32,2,0)*14)+(VLOOKUP(AH218,data!$B$3:$E$32,3,0))*(AE218-14)),0)</f>
        <v>0</v>
      </c>
      <c r="AJ218" s="265" t="s">
        <v>96</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96</v>
      </c>
      <c r="AW218" s="231">
        <f>IF(AT218=1,IF(AS218&lt;15,VLOOKUP(AV218,data!$B$3:$E$32,2,0)*AS218,(VLOOKUP(AV218,data!$B$3:$E$32,2,0)*14)+(VLOOKUP(AV218,data!$B$3:$E$32,3,0))*(AS218-14)),0)</f>
        <v>0</v>
      </c>
      <c r="AX218" s="265" t="s">
        <v>96</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96</v>
      </c>
      <c r="BK218" s="231">
        <f>IF(BH218=1,IF(BG218&lt;15,VLOOKUP(BJ218,data!$B$3:$E$32,2,0)*BG218,(VLOOKUP(BJ218,data!$B$3:$E$32,2,0)*14)+(VLOOKUP(BJ218,data!$B$3:$E$32,3,0))*(BG218-14)),0)</f>
        <v>0</v>
      </c>
      <c r="BL218" s="265" t="s">
        <v>96</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96</v>
      </c>
      <c r="BY218" s="231">
        <f>IF(BV218=1,IF(BU218&lt;15,VLOOKUP(BX218,data!$B$3:$E$32,2,0)*BU218,(VLOOKUP(BX218,data!$B$3:$E$32,2,0)*14)+(VLOOKUP(BX218,data!$B$3:$E$32,3,0))*(BU218-14)),0)</f>
        <v>0</v>
      </c>
      <c r="BZ218" s="265" t="s">
        <v>96</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96</v>
      </c>
      <c r="CM218" s="231">
        <f>IF(CJ218=1,IF(CI218&lt;15,VLOOKUP(CL218,data!$B$3:$E$32,2,0)*CI218,(VLOOKUP(CL218,data!$B$3:$E$32,2,0)*14)+(VLOOKUP(CL218,data!$B$3:$E$32,3,0))*(CI218-14)),0)</f>
        <v>0</v>
      </c>
      <c r="CN218" s="265" t="s">
        <v>96</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96</v>
      </c>
      <c r="DA218" s="231">
        <f>IF(CX218=1,IF(CW218&lt;15,VLOOKUP(CZ218,data!$B$3:$E$32,2,0)*CW218,(VLOOKUP(CZ218,data!$B$3:$E$32,2,0)*14)+(VLOOKUP(CZ218,data!$B$3:$E$32,3,0))*(CW218-14)),0)</f>
        <v>0</v>
      </c>
      <c r="DB218" s="265" t="s">
        <v>96</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96</v>
      </c>
      <c r="DO218" s="231">
        <f>IF(DL218=1,IF(DK218&lt;15,VLOOKUP(DN218,data!$B$3:$E$32,2,0)*DK218,(VLOOKUP(DN218,data!$B$3:$E$32,2,0)*14)+(VLOOKUP(DN218,data!$B$3:$E$32,3,0))*(DK218-14)),0)</f>
        <v>0</v>
      </c>
      <c r="DP218" s="265" t="s">
        <v>96</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96</v>
      </c>
      <c r="EC218" s="231">
        <f>IF(DZ218=1,IF(DY218&lt;15,VLOOKUP(EB218,data!$B$3:$E$32,2,0)*DY218,(VLOOKUP(EB218,data!$B$3:$E$32,2,0)*14)+(VLOOKUP(EB218,data!$B$3:$E$32,3,0))*(DY218-14)),0)</f>
        <v>0</v>
      </c>
      <c r="ED218" s="265" t="s">
        <v>96</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96</v>
      </c>
      <c r="EQ218" s="231">
        <f>IF(EN218=1,IF(EM218&lt;15,VLOOKUP(EP218,data!$B$3:$E$32,2,0)*EM218,(VLOOKUP(EP218,data!$B$3:$E$32,2,0)*14)+(VLOOKUP(EP218,data!$B$3:$E$32,3,0))*(EM218-14)),0)</f>
        <v>0</v>
      </c>
      <c r="ER218" s="265" t="s">
        <v>96</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96</v>
      </c>
      <c r="FE218" s="231">
        <f>IF(FB218=1,IF(FA218&lt;15,VLOOKUP(FD218,data!$B$3:$E$32,2,0)*FA218,(VLOOKUP(FD218,data!$B$3:$E$32,2,0)*14)+(VLOOKUP(FD218,data!$B$3:$E$32,3,0))*(FA218-14)),0)</f>
        <v>0</v>
      </c>
      <c r="FF218" s="265" t="s">
        <v>96</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4.75" hidden="1" customHeight="1" x14ac:dyDescent="0.25">
      <c r="A219" s="233"/>
      <c r="B219" s="222" t="s">
        <v>310</v>
      </c>
      <c r="C219" s="338"/>
      <c r="D219" s="223"/>
      <c r="E219" s="229"/>
      <c r="F219" s="225">
        <f t="shared" si="219"/>
        <v>0</v>
      </c>
      <c r="G219" s="230">
        <f>IF(F219=1,data!$C$41*E219,0)</f>
        <v>0</v>
      </c>
      <c r="H219" s="265" t="s">
        <v>96</v>
      </c>
      <c r="I219" s="231">
        <f>IF($F219=1,IF($E219&lt;15,VLOOKUP(H219,data!$B$3:$E$32,2,0)*$E219,(VLOOKUP(H219,data!$B$3:$E$32,2,0)*14)+(VLOOKUP(H219,data!$B$3:$E$32,3,0))*($E219-14)),0)</f>
        <v>0</v>
      </c>
      <c r="J219" s="265" t="s">
        <v>96</v>
      </c>
      <c r="K219" s="231">
        <f>IF($F219=1,VLOOKUP(J219,data!$B$35:$D$39,2,0),0)</f>
        <v>0</v>
      </c>
      <c r="L219" s="232">
        <f>IF(AND(I219&lt;&gt;0,K219&lt;&gt;0)=FALSE,0,data!$C$43)</f>
        <v>0</v>
      </c>
      <c r="M219" s="269">
        <f t="shared" si="76"/>
        <v>0</v>
      </c>
      <c r="N219" s="225">
        <f t="shared" si="288"/>
        <v>0</v>
      </c>
      <c r="O219" s="225">
        <f t="shared" si="220"/>
        <v>0</v>
      </c>
      <c r="P219" s="225">
        <f t="shared" si="221"/>
        <v>0</v>
      </c>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96</v>
      </c>
      <c r="AI219" s="231">
        <f>IF(AF219=1,IF(AE219&lt;15,VLOOKUP(AH219,data!$B$3:$E$32,2,0)*AE219,(VLOOKUP(AH219,data!$B$3:$E$32,2,0)*14)+(VLOOKUP(AH219,data!$B$3:$E$32,3,0))*(AE219-14)),0)</f>
        <v>0</v>
      </c>
      <c r="AJ219" s="265" t="s">
        <v>96</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96</v>
      </c>
      <c r="AW219" s="231">
        <f>IF(AT219=1,IF(AS219&lt;15,VLOOKUP(AV219,data!$B$3:$E$32,2,0)*AS219,(VLOOKUP(AV219,data!$B$3:$E$32,2,0)*14)+(VLOOKUP(AV219,data!$B$3:$E$32,3,0))*(AS219-14)),0)</f>
        <v>0</v>
      </c>
      <c r="AX219" s="265" t="s">
        <v>96</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96</v>
      </c>
      <c r="BK219" s="231">
        <f>IF(BH219=1,IF(BG219&lt;15,VLOOKUP(BJ219,data!$B$3:$E$32,2,0)*BG219,(VLOOKUP(BJ219,data!$B$3:$E$32,2,0)*14)+(VLOOKUP(BJ219,data!$B$3:$E$32,3,0))*(BG219-14)),0)</f>
        <v>0</v>
      </c>
      <c r="BL219" s="265" t="s">
        <v>96</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96</v>
      </c>
      <c r="BY219" s="231">
        <f>IF(BV219=1,IF(BU219&lt;15,VLOOKUP(BX219,data!$B$3:$E$32,2,0)*BU219,(VLOOKUP(BX219,data!$B$3:$E$32,2,0)*14)+(VLOOKUP(BX219,data!$B$3:$E$32,3,0))*(BU219-14)),0)</f>
        <v>0</v>
      </c>
      <c r="BZ219" s="265" t="s">
        <v>96</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96</v>
      </c>
      <c r="CM219" s="231">
        <f>IF(CJ219=1,IF(CI219&lt;15,VLOOKUP(CL219,data!$B$3:$E$32,2,0)*CI219,(VLOOKUP(CL219,data!$B$3:$E$32,2,0)*14)+(VLOOKUP(CL219,data!$B$3:$E$32,3,0))*(CI219-14)),0)</f>
        <v>0</v>
      </c>
      <c r="CN219" s="265" t="s">
        <v>96</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96</v>
      </c>
      <c r="DA219" s="231">
        <f>IF(CX219=1,IF(CW219&lt;15,VLOOKUP(CZ219,data!$B$3:$E$32,2,0)*CW219,(VLOOKUP(CZ219,data!$B$3:$E$32,2,0)*14)+(VLOOKUP(CZ219,data!$B$3:$E$32,3,0))*(CW219-14)),0)</f>
        <v>0</v>
      </c>
      <c r="DB219" s="265" t="s">
        <v>96</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96</v>
      </c>
      <c r="DO219" s="231">
        <f>IF(DL219=1,IF(DK219&lt;15,VLOOKUP(DN219,data!$B$3:$E$32,2,0)*DK219,(VLOOKUP(DN219,data!$B$3:$E$32,2,0)*14)+(VLOOKUP(DN219,data!$B$3:$E$32,3,0))*(DK219-14)),0)</f>
        <v>0</v>
      </c>
      <c r="DP219" s="265" t="s">
        <v>96</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96</v>
      </c>
      <c r="EC219" s="231">
        <f>IF(DZ219=1,IF(DY219&lt;15,VLOOKUP(EB219,data!$B$3:$E$32,2,0)*DY219,(VLOOKUP(EB219,data!$B$3:$E$32,2,0)*14)+(VLOOKUP(EB219,data!$B$3:$E$32,3,0))*(DY219-14)),0)</f>
        <v>0</v>
      </c>
      <c r="ED219" s="265" t="s">
        <v>96</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96</v>
      </c>
      <c r="EQ219" s="231">
        <f>IF(EN219=1,IF(EM219&lt;15,VLOOKUP(EP219,data!$B$3:$E$32,2,0)*EM219,(VLOOKUP(EP219,data!$B$3:$E$32,2,0)*14)+(VLOOKUP(EP219,data!$B$3:$E$32,3,0))*(EM219-14)),0)</f>
        <v>0</v>
      </c>
      <c r="ER219" s="265" t="s">
        <v>96</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96</v>
      </c>
      <c r="FE219" s="231">
        <f>IF(FB219=1,IF(FA219&lt;15,VLOOKUP(FD219,data!$B$3:$E$32,2,0)*FA219,(VLOOKUP(FD219,data!$B$3:$E$32,2,0)*14)+(VLOOKUP(FD219,data!$B$3:$E$32,3,0))*(FA219-14)),0)</f>
        <v>0</v>
      </c>
      <c r="FF219" s="265" t="s">
        <v>96</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4.75" hidden="1" customHeight="1" x14ac:dyDescent="0.25">
      <c r="A220" s="233"/>
      <c r="B220" s="222" t="s">
        <v>311</v>
      </c>
      <c r="C220" s="338"/>
      <c r="D220" s="223"/>
      <c r="E220" s="229"/>
      <c r="F220" s="225">
        <f t="shared" si="219"/>
        <v>0</v>
      </c>
      <c r="G220" s="230">
        <f>IF(F220=1,data!$C$41*E220,0)</f>
        <v>0</v>
      </c>
      <c r="H220" s="265" t="s">
        <v>96</v>
      </c>
      <c r="I220" s="231">
        <f>IF($F220=1,IF($E220&lt;15,VLOOKUP(H220,data!$B$3:$E$32,2,0)*$E220,(VLOOKUP(H220,data!$B$3:$E$32,2,0)*14)+(VLOOKUP(H220,data!$B$3:$E$32,3,0))*($E220-14)),0)</f>
        <v>0</v>
      </c>
      <c r="J220" s="265" t="s">
        <v>96</v>
      </c>
      <c r="K220" s="231">
        <f>IF($F220=1,VLOOKUP(J220,data!$B$35:$D$39,2,0),0)</f>
        <v>0</v>
      </c>
      <c r="L220" s="232">
        <f>IF(AND(I220&lt;&gt;0,K220&lt;&gt;0)=FALSE,0,data!$C$43)</f>
        <v>0</v>
      </c>
      <c r="M220" s="269">
        <f t="shared" si="76"/>
        <v>0</v>
      </c>
      <c r="N220" s="225">
        <f t="shared" si="288"/>
        <v>0</v>
      </c>
      <c r="O220" s="225">
        <f t="shared" si="220"/>
        <v>0</v>
      </c>
      <c r="P220" s="225">
        <f t="shared" si="221"/>
        <v>0</v>
      </c>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96</v>
      </c>
      <c r="AI220" s="231">
        <f>IF(AF220=1,IF(AE220&lt;15,VLOOKUP(AH220,data!$B$3:$E$32,2,0)*AE220,(VLOOKUP(AH220,data!$B$3:$E$32,2,0)*14)+(VLOOKUP(AH220,data!$B$3:$E$32,3,0))*(AE220-14)),0)</f>
        <v>0</v>
      </c>
      <c r="AJ220" s="265" t="s">
        <v>96</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96</v>
      </c>
      <c r="AW220" s="231">
        <f>IF(AT220=1,IF(AS220&lt;15,VLOOKUP(AV220,data!$B$3:$E$32,2,0)*AS220,(VLOOKUP(AV220,data!$B$3:$E$32,2,0)*14)+(VLOOKUP(AV220,data!$B$3:$E$32,3,0))*(AS220-14)),0)</f>
        <v>0</v>
      </c>
      <c r="AX220" s="265" t="s">
        <v>96</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96</v>
      </c>
      <c r="BK220" s="231">
        <f>IF(BH220=1,IF(BG220&lt;15,VLOOKUP(BJ220,data!$B$3:$E$32,2,0)*BG220,(VLOOKUP(BJ220,data!$B$3:$E$32,2,0)*14)+(VLOOKUP(BJ220,data!$B$3:$E$32,3,0))*(BG220-14)),0)</f>
        <v>0</v>
      </c>
      <c r="BL220" s="265" t="s">
        <v>96</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96</v>
      </c>
      <c r="BY220" s="231">
        <f>IF(BV220=1,IF(BU220&lt;15,VLOOKUP(BX220,data!$B$3:$E$32,2,0)*BU220,(VLOOKUP(BX220,data!$B$3:$E$32,2,0)*14)+(VLOOKUP(BX220,data!$B$3:$E$32,3,0))*(BU220-14)),0)</f>
        <v>0</v>
      </c>
      <c r="BZ220" s="265" t="s">
        <v>96</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96</v>
      </c>
      <c r="CM220" s="231">
        <f>IF(CJ220=1,IF(CI220&lt;15,VLOOKUP(CL220,data!$B$3:$E$32,2,0)*CI220,(VLOOKUP(CL220,data!$B$3:$E$32,2,0)*14)+(VLOOKUP(CL220,data!$B$3:$E$32,3,0))*(CI220-14)),0)</f>
        <v>0</v>
      </c>
      <c r="CN220" s="265" t="s">
        <v>96</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96</v>
      </c>
      <c r="DA220" s="231">
        <f>IF(CX220=1,IF(CW220&lt;15,VLOOKUP(CZ220,data!$B$3:$E$32,2,0)*CW220,(VLOOKUP(CZ220,data!$B$3:$E$32,2,0)*14)+(VLOOKUP(CZ220,data!$B$3:$E$32,3,0))*(CW220-14)),0)</f>
        <v>0</v>
      </c>
      <c r="DB220" s="265" t="s">
        <v>96</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96</v>
      </c>
      <c r="DO220" s="231">
        <f>IF(DL220=1,IF(DK220&lt;15,VLOOKUP(DN220,data!$B$3:$E$32,2,0)*DK220,(VLOOKUP(DN220,data!$B$3:$E$32,2,0)*14)+(VLOOKUP(DN220,data!$B$3:$E$32,3,0))*(DK220-14)),0)</f>
        <v>0</v>
      </c>
      <c r="DP220" s="265" t="s">
        <v>96</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96</v>
      </c>
      <c r="EC220" s="231">
        <f>IF(DZ220=1,IF(DY220&lt;15,VLOOKUP(EB220,data!$B$3:$E$32,2,0)*DY220,(VLOOKUP(EB220,data!$B$3:$E$32,2,0)*14)+(VLOOKUP(EB220,data!$B$3:$E$32,3,0))*(DY220-14)),0)</f>
        <v>0</v>
      </c>
      <c r="ED220" s="265" t="s">
        <v>96</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96</v>
      </c>
      <c r="EQ220" s="231">
        <f>IF(EN220=1,IF(EM220&lt;15,VLOOKUP(EP220,data!$B$3:$E$32,2,0)*EM220,(VLOOKUP(EP220,data!$B$3:$E$32,2,0)*14)+(VLOOKUP(EP220,data!$B$3:$E$32,3,0))*(EM220-14)),0)</f>
        <v>0</v>
      </c>
      <c r="ER220" s="265" t="s">
        <v>96</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96</v>
      </c>
      <c r="FE220" s="231">
        <f>IF(FB220=1,IF(FA220&lt;15,VLOOKUP(FD220,data!$B$3:$E$32,2,0)*FA220,(VLOOKUP(FD220,data!$B$3:$E$32,2,0)*14)+(VLOOKUP(FD220,data!$B$3:$E$32,3,0))*(FA220-14)),0)</f>
        <v>0</v>
      </c>
      <c r="FF220" s="265" t="s">
        <v>96</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4.75" hidden="1" customHeight="1" x14ac:dyDescent="0.25">
      <c r="A221" s="233"/>
      <c r="B221" s="222" t="s">
        <v>312</v>
      </c>
      <c r="C221" s="338"/>
      <c r="D221" s="223"/>
      <c r="E221" s="229"/>
      <c r="F221" s="225">
        <f t="shared" si="219"/>
        <v>0</v>
      </c>
      <c r="G221" s="230">
        <f>IF(F221=1,data!$C$41*E221,0)</f>
        <v>0</v>
      </c>
      <c r="H221" s="265" t="s">
        <v>96</v>
      </c>
      <c r="I221" s="231">
        <f>IF($F221=1,IF($E221&lt;15,VLOOKUP(H221,data!$B$3:$E$32,2,0)*$E221,(VLOOKUP(H221,data!$B$3:$E$32,2,0)*14)+(VLOOKUP(H221,data!$B$3:$E$32,3,0))*($E221-14)),0)</f>
        <v>0</v>
      </c>
      <c r="J221" s="265" t="s">
        <v>96</v>
      </c>
      <c r="K221" s="231">
        <f>IF($F221=1,VLOOKUP(J221,data!$B$35:$D$39,2,0),0)</f>
        <v>0</v>
      </c>
      <c r="L221" s="232">
        <f>IF(AND(I221&lt;&gt;0,K221&lt;&gt;0)=FALSE,0,data!$C$43)</f>
        <v>0</v>
      </c>
      <c r="M221" s="269">
        <f t="shared" si="76"/>
        <v>0</v>
      </c>
      <c r="N221" s="225">
        <f t="shared" si="288"/>
        <v>0</v>
      </c>
      <c r="O221" s="225">
        <f t="shared" si="220"/>
        <v>0</v>
      </c>
      <c r="P221" s="225">
        <f t="shared" si="221"/>
        <v>0</v>
      </c>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96</v>
      </c>
      <c r="AI221" s="231">
        <f>IF(AF221=1,IF(AE221&lt;15,VLOOKUP(AH221,data!$B$3:$E$32,2,0)*AE221,(VLOOKUP(AH221,data!$B$3:$E$32,2,0)*14)+(VLOOKUP(AH221,data!$B$3:$E$32,3,0))*(AE221-14)),0)</f>
        <v>0</v>
      </c>
      <c r="AJ221" s="265" t="s">
        <v>96</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96</v>
      </c>
      <c r="AW221" s="231">
        <f>IF(AT221=1,IF(AS221&lt;15,VLOOKUP(AV221,data!$B$3:$E$32,2,0)*AS221,(VLOOKUP(AV221,data!$B$3:$E$32,2,0)*14)+(VLOOKUP(AV221,data!$B$3:$E$32,3,0))*(AS221-14)),0)</f>
        <v>0</v>
      </c>
      <c r="AX221" s="265" t="s">
        <v>96</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96</v>
      </c>
      <c r="BK221" s="231">
        <f>IF(BH221=1,IF(BG221&lt;15,VLOOKUP(BJ221,data!$B$3:$E$32,2,0)*BG221,(VLOOKUP(BJ221,data!$B$3:$E$32,2,0)*14)+(VLOOKUP(BJ221,data!$B$3:$E$32,3,0))*(BG221-14)),0)</f>
        <v>0</v>
      </c>
      <c r="BL221" s="265" t="s">
        <v>96</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96</v>
      </c>
      <c r="BY221" s="231">
        <f>IF(BV221=1,IF(BU221&lt;15,VLOOKUP(BX221,data!$B$3:$E$32,2,0)*BU221,(VLOOKUP(BX221,data!$B$3:$E$32,2,0)*14)+(VLOOKUP(BX221,data!$B$3:$E$32,3,0))*(BU221-14)),0)</f>
        <v>0</v>
      </c>
      <c r="BZ221" s="265" t="s">
        <v>96</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96</v>
      </c>
      <c r="CM221" s="231">
        <f>IF(CJ221=1,IF(CI221&lt;15,VLOOKUP(CL221,data!$B$3:$E$32,2,0)*CI221,(VLOOKUP(CL221,data!$B$3:$E$32,2,0)*14)+(VLOOKUP(CL221,data!$B$3:$E$32,3,0))*(CI221-14)),0)</f>
        <v>0</v>
      </c>
      <c r="CN221" s="265" t="s">
        <v>96</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96</v>
      </c>
      <c r="DA221" s="231">
        <f>IF(CX221=1,IF(CW221&lt;15,VLOOKUP(CZ221,data!$B$3:$E$32,2,0)*CW221,(VLOOKUP(CZ221,data!$B$3:$E$32,2,0)*14)+(VLOOKUP(CZ221,data!$B$3:$E$32,3,0))*(CW221-14)),0)</f>
        <v>0</v>
      </c>
      <c r="DB221" s="265" t="s">
        <v>96</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96</v>
      </c>
      <c r="DO221" s="231">
        <f>IF(DL221=1,IF(DK221&lt;15,VLOOKUP(DN221,data!$B$3:$E$32,2,0)*DK221,(VLOOKUP(DN221,data!$B$3:$E$32,2,0)*14)+(VLOOKUP(DN221,data!$B$3:$E$32,3,0))*(DK221-14)),0)</f>
        <v>0</v>
      </c>
      <c r="DP221" s="265" t="s">
        <v>96</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96</v>
      </c>
      <c r="EC221" s="231">
        <f>IF(DZ221=1,IF(DY221&lt;15,VLOOKUP(EB221,data!$B$3:$E$32,2,0)*DY221,(VLOOKUP(EB221,data!$B$3:$E$32,2,0)*14)+(VLOOKUP(EB221,data!$B$3:$E$32,3,0))*(DY221-14)),0)</f>
        <v>0</v>
      </c>
      <c r="ED221" s="265" t="s">
        <v>96</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96</v>
      </c>
      <c r="EQ221" s="231">
        <f>IF(EN221=1,IF(EM221&lt;15,VLOOKUP(EP221,data!$B$3:$E$32,2,0)*EM221,(VLOOKUP(EP221,data!$B$3:$E$32,2,0)*14)+(VLOOKUP(EP221,data!$B$3:$E$32,3,0))*(EM221-14)),0)</f>
        <v>0</v>
      </c>
      <c r="ER221" s="265" t="s">
        <v>96</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96</v>
      </c>
      <c r="FE221" s="231">
        <f>IF(FB221=1,IF(FA221&lt;15,VLOOKUP(FD221,data!$B$3:$E$32,2,0)*FA221,(VLOOKUP(FD221,data!$B$3:$E$32,2,0)*14)+(VLOOKUP(FD221,data!$B$3:$E$32,3,0))*(FA221-14)),0)</f>
        <v>0</v>
      </c>
      <c r="FF221" s="265" t="s">
        <v>96</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4.75" hidden="1" customHeight="1" x14ac:dyDescent="0.25">
      <c r="A222" s="233"/>
      <c r="B222" s="222" t="s">
        <v>313</v>
      </c>
      <c r="C222" s="338"/>
      <c r="D222" s="223"/>
      <c r="E222" s="229"/>
      <c r="F222" s="225">
        <f t="shared" si="219"/>
        <v>0</v>
      </c>
      <c r="G222" s="230">
        <f>IF(F222=1,data!$C$41*E222,0)</f>
        <v>0</v>
      </c>
      <c r="H222" s="265" t="s">
        <v>96</v>
      </c>
      <c r="I222" s="231">
        <f>IF($F222=1,IF($E222&lt;15,VLOOKUP(H222,data!$B$3:$E$32,2,0)*$E222,(VLOOKUP(H222,data!$B$3:$E$32,2,0)*14)+(VLOOKUP(H222,data!$B$3:$E$32,3,0))*($E222-14)),0)</f>
        <v>0</v>
      </c>
      <c r="J222" s="265" t="s">
        <v>96</v>
      </c>
      <c r="K222" s="231">
        <f>IF($F222=1,VLOOKUP(J222,data!$B$35:$D$39,2,0),0)</f>
        <v>0</v>
      </c>
      <c r="L222" s="232">
        <f>IF(AND(I222&lt;&gt;0,K222&lt;&gt;0)=FALSE,0,data!$C$43)</f>
        <v>0</v>
      </c>
      <c r="M222" s="269">
        <f t="shared" si="76"/>
        <v>0</v>
      </c>
      <c r="N222" s="225">
        <f t="shared" si="288"/>
        <v>0</v>
      </c>
      <c r="O222" s="225">
        <f t="shared" si="220"/>
        <v>0</v>
      </c>
      <c r="P222" s="225">
        <f t="shared" si="221"/>
        <v>0</v>
      </c>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96</v>
      </c>
      <c r="AI222" s="231">
        <f>IF(AF222=1,IF(AE222&lt;15,VLOOKUP(AH222,data!$B$3:$E$32,2,0)*AE222,(VLOOKUP(AH222,data!$B$3:$E$32,2,0)*14)+(VLOOKUP(AH222,data!$B$3:$E$32,3,0))*(AE222-14)),0)</f>
        <v>0</v>
      </c>
      <c r="AJ222" s="265" t="s">
        <v>96</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96</v>
      </c>
      <c r="AW222" s="231">
        <f>IF(AT222=1,IF(AS222&lt;15,VLOOKUP(AV222,data!$B$3:$E$32,2,0)*AS222,(VLOOKUP(AV222,data!$B$3:$E$32,2,0)*14)+(VLOOKUP(AV222,data!$B$3:$E$32,3,0))*(AS222-14)),0)</f>
        <v>0</v>
      </c>
      <c r="AX222" s="265" t="s">
        <v>96</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96</v>
      </c>
      <c r="BK222" s="231">
        <f>IF(BH222=1,IF(BG222&lt;15,VLOOKUP(BJ222,data!$B$3:$E$32,2,0)*BG222,(VLOOKUP(BJ222,data!$B$3:$E$32,2,0)*14)+(VLOOKUP(BJ222,data!$B$3:$E$32,3,0))*(BG222-14)),0)</f>
        <v>0</v>
      </c>
      <c r="BL222" s="265" t="s">
        <v>96</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96</v>
      </c>
      <c r="BY222" s="231">
        <f>IF(BV222=1,IF(BU222&lt;15,VLOOKUP(BX222,data!$B$3:$E$32,2,0)*BU222,(VLOOKUP(BX222,data!$B$3:$E$32,2,0)*14)+(VLOOKUP(BX222,data!$B$3:$E$32,3,0))*(BU222-14)),0)</f>
        <v>0</v>
      </c>
      <c r="BZ222" s="265" t="s">
        <v>96</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96</v>
      </c>
      <c r="CM222" s="231">
        <f>IF(CJ222=1,IF(CI222&lt;15,VLOOKUP(CL222,data!$B$3:$E$32,2,0)*CI222,(VLOOKUP(CL222,data!$B$3:$E$32,2,0)*14)+(VLOOKUP(CL222,data!$B$3:$E$32,3,0))*(CI222-14)),0)</f>
        <v>0</v>
      </c>
      <c r="CN222" s="265" t="s">
        <v>96</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96</v>
      </c>
      <c r="DA222" s="231">
        <f>IF(CX222=1,IF(CW222&lt;15,VLOOKUP(CZ222,data!$B$3:$E$32,2,0)*CW222,(VLOOKUP(CZ222,data!$B$3:$E$32,2,0)*14)+(VLOOKUP(CZ222,data!$B$3:$E$32,3,0))*(CW222-14)),0)</f>
        <v>0</v>
      </c>
      <c r="DB222" s="265" t="s">
        <v>96</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96</v>
      </c>
      <c r="DO222" s="231">
        <f>IF(DL222=1,IF(DK222&lt;15,VLOOKUP(DN222,data!$B$3:$E$32,2,0)*DK222,(VLOOKUP(DN222,data!$B$3:$E$32,2,0)*14)+(VLOOKUP(DN222,data!$B$3:$E$32,3,0))*(DK222-14)),0)</f>
        <v>0</v>
      </c>
      <c r="DP222" s="265" t="s">
        <v>96</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96</v>
      </c>
      <c r="EC222" s="231">
        <f>IF(DZ222=1,IF(DY222&lt;15,VLOOKUP(EB222,data!$B$3:$E$32,2,0)*DY222,(VLOOKUP(EB222,data!$B$3:$E$32,2,0)*14)+(VLOOKUP(EB222,data!$B$3:$E$32,3,0))*(DY222-14)),0)</f>
        <v>0</v>
      </c>
      <c r="ED222" s="265" t="s">
        <v>96</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96</v>
      </c>
      <c r="EQ222" s="231">
        <f>IF(EN222=1,IF(EM222&lt;15,VLOOKUP(EP222,data!$B$3:$E$32,2,0)*EM222,(VLOOKUP(EP222,data!$B$3:$E$32,2,0)*14)+(VLOOKUP(EP222,data!$B$3:$E$32,3,0))*(EM222-14)),0)</f>
        <v>0</v>
      </c>
      <c r="ER222" s="265" t="s">
        <v>96</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96</v>
      </c>
      <c r="FE222" s="231">
        <f>IF(FB222=1,IF(FA222&lt;15,VLOOKUP(FD222,data!$B$3:$E$32,2,0)*FA222,(VLOOKUP(FD222,data!$B$3:$E$32,2,0)*14)+(VLOOKUP(FD222,data!$B$3:$E$32,3,0))*(FA222-14)),0)</f>
        <v>0</v>
      </c>
      <c r="FF222" s="265" t="s">
        <v>96</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4.75" hidden="1" customHeight="1" x14ac:dyDescent="0.25">
      <c r="A223" s="233"/>
      <c r="B223" s="222" t="s">
        <v>314</v>
      </c>
      <c r="C223" s="338"/>
      <c r="D223" s="223"/>
      <c r="E223" s="229"/>
      <c r="F223" s="225">
        <f t="shared" si="219"/>
        <v>0</v>
      </c>
      <c r="G223" s="230">
        <f>IF(F223=1,data!$C$41*E223,0)</f>
        <v>0</v>
      </c>
      <c r="H223" s="265" t="s">
        <v>96</v>
      </c>
      <c r="I223" s="231">
        <f>IF($F223=1,IF($E223&lt;15,VLOOKUP(H223,data!$B$3:$E$32,2,0)*$E223,(VLOOKUP(H223,data!$B$3:$E$32,2,0)*14)+(VLOOKUP(H223,data!$B$3:$E$32,3,0))*($E223-14)),0)</f>
        <v>0</v>
      </c>
      <c r="J223" s="265" t="s">
        <v>96</v>
      </c>
      <c r="K223" s="231">
        <f>IF($F223=1,VLOOKUP(J223,data!$B$35:$D$39,2,0),0)</f>
        <v>0</v>
      </c>
      <c r="L223" s="232">
        <f>IF(AND(I223&lt;&gt;0,K223&lt;&gt;0)=FALSE,0,data!$C$43)</f>
        <v>0</v>
      </c>
      <c r="M223" s="269">
        <f t="shared" si="76"/>
        <v>0</v>
      </c>
      <c r="N223" s="225">
        <f t="shared" si="288"/>
        <v>0</v>
      </c>
      <c r="O223" s="225">
        <f t="shared" si="220"/>
        <v>0</v>
      </c>
      <c r="P223" s="225">
        <f t="shared" si="221"/>
        <v>0</v>
      </c>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96</v>
      </c>
      <c r="AI223" s="231">
        <f>IF(AF223=1,IF(AE223&lt;15,VLOOKUP(AH223,data!$B$3:$E$32,2,0)*AE223,(VLOOKUP(AH223,data!$B$3:$E$32,2,0)*14)+(VLOOKUP(AH223,data!$B$3:$E$32,3,0))*(AE223-14)),0)</f>
        <v>0</v>
      </c>
      <c r="AJ223" s="265" t="s">
        <v>96</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96</v>
      </c>
      <c r="AW223" s="231">
        <f>IF(AT223=1,IF(AS223&lt;15,VLOOKUP(AV223,data!$B$3:$E$32,2,0)*AS223,(VLOOKUP(AV223,data!$B$3:$E$32,2,0)*14)+(VLOOKUP(AV223,data!$B$3:$E$32,3,0))*(AS223-14)),0)</f>
        <v>0</v>
      </c>
      <c r="AX223" s="265" t="s">
        <v>96</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96</v>
      </c>
      <c r="BK223" s="231">
        <f>IF(BH223=1,IF(BG223&lt;15,VLOOKUP(BJ223,data!$B$3:$E$32,2,0)*BG223,(VLOOKUP(BJ223,data!$B$3:$E$32,2,0)*14)+(VLOOKUP(BJ223,data!$B$3:$E$32,3,0))*(BG223-14)),0)</f>
        <v>0</v>
      </c>
      <c r="BL223" s="265" t="s">
        <v>96</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96</v>
      </c>
      <c r="BY223" s="231">
        <f>IF(BV223=1,IF(BU223&lt;15,VLOOKUP(BX223,data!$B$3:$E$32,2,0)*BU223,(VLOOKUP(BX223,data!$B$3:$E$32,2,0)*14)+(VLOOKUP(BX223,data!$B$3:$E$32,3,0))*(BU223-14)),0)</f>
        <v>0</v>
      </c>
      <c r="BZ223" s="265" t="s">
        <v>96</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96</v>
      </c>
      <c r="CM223" s="231">
        <f>IF(CJ223=1,IF(CI223&lt;15,VLOOKUP(CL223,data!$B$3:$E$32,2,0)*CI223,(VLOOKUP(CL223,data!$B$3:$E$32,2,0)*14)+(VLOOKUP(CL223,data!$B$3:$E$32,3,0))*(CI223-14)),0)</f>
        <v>0</v>
      </c>
      <c r="CN223" s="265" t="s">
        <v>96</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96</v>
      </c>
      <c r="DA223" s="231">
        <f>IF(CX223=1,IF(CW223&lt;15,VLOOKUP(CZ223,data!$B$3:$E$32,2,0)*CW223,(VLOOKUP(CZ223,data!$B$3:$E$32,2,0)*14)+(VLOOKUP(CZ223,data!$B$3:$E$32,3,0))*(CW223-14)),0)</f>
        <v>0</v>
      </c>
      <c r="DB223" s="265" t="s">
        <v>96</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96</v>
      </c>
      <c r="DO223" s="231">
        <f>IF(DL223=1,IF(DK223&lt;15,VLOOKUP(DN223,data!$B$3:$E$32,2,0)*DK223,(VLOOKUP(DN223,data!$B$3:$E$32,2,0)*14)+(VLOOKUP(DN223,data!$B$3:$E$32,3,0))*(DK223-14)),0)</f>
        <v>0</v>
      </c>
      <c r="DP223" s="265" t="s">
        <v>96</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96</v>
      </c>
      <c r="EC223" s="231">
        <f>IF(DZ223=1,IF(DY223&lt;15,VLOOKUP(EB223,data!$B$3:$E$32,2,0)*DY223,(VLOOKUP(EB223,data!$B$3:$E$32,2,0)*14)+(VLOOKUP(EB223,data!$B$3:$E$32,3,0))*(DY223-14)),0)</f>
        <v>0</v>
      </c>
      <c r="ED223" s="265" t="s">
        <v>96</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96</v>
      </c>
      <c r="EQ223" s="231">
        <f>IF(EN223=1,IF(EM223&lt;15,VLOOKUP(EP223,data!$B$3:$E$32,2,0)*EM223,(VLOOKUP(EP223,data!$B$3:$E$32,2,0)*14)+(VLOOKUP(EP223,data!$B$3:$E$32,3,0))*(EM223-14)),0)</f>
        <v>0</v>
      </c>
      <c r="ER223" s="265" t="s">
        <v>96</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96</v>
      </c>
      <c r="FE223" s="231">
        <f>IF(FB223=1,IF(FA223&lt;15,VLOOKUP(FD223,data!$B$3:$E$32,2,0)*FA223,(VLOOKUP(FD223,data!$B$3:$E$32,2,0)*14)+(VLOOKUP(FD223,data!$B$3:$E$32,3,0))*(FA223-14)),0)</f>
        <v>0</v>
      </c>
      <c r="FF223" s="265" t="s">
        <v>96</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4.75" hidden="1" customHeight="1" x14ac:dyDescent="0.25">
      <c r="A224" s="233"/>
      <c r="B224" s="222" t="s">
        <v>315</v>
      </c>
      <c r="C224" s="338"/>
      <c r="D224" s="223"/>
      <c r="E224" s="229"/>
      <c r="F224" s="225">
        <f t="shared" si="219"/>
        <v>0</v>
      </c>
      <c r="G224" s="230">
        <f>IF(F224=1,data!$C$41*E224,0)</f>
        <v>0</v>
      </c>
      <c r="H224" s="265" t="s">
        <v>96</v>
      </c>
      <c r="I224" s="231">
        <f>IF($F224=1,IF($E224&lt;15,VLOOKUP(H224,data!$B$3:$E$32,2,0)*$E224,(VLOOKUP(H224,data!$B$3:$E$32,2,0)*14)+(VLOOKUP(H224,data!$B$3:$E$32,3,0))*($E224-14)),0)</f>
        <v>0</v>
      </c>
      <c r="J224" s="265" t="s">
        <v>96</v>
      </c>
      <c r="K224" s="231">
        <f>IF($F224=1,VLOOKUP(J224,data!$B$35:$D$39,2,0),0)</f>
        <v>0</v>
      </c>
      <c r="L224" s="232">
        <f>IF(AND(I224&lt;&gt;0,K224&lt;&gt;0)=FALSE,0,data!$C$43)</f>
        <v>0</v>
      </c>
      <c r="M224" s="269">
        <f t="shared" si="76"/>
        <v>0</v>
      </c>
      <c r="N224" s="225">
        <f t="shared" si="288"/>
        <v>0</v>
      </c>
      <c r="O224" s="225">
        <f t="shared" si="220"/>
        <v>0</v>
      </c>
      <c r="P224" s="225">
        <f t="shared" si="221"/>
        <v>0</v>
      </c>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96</v>
      </c>
      <c r="AI224" s="231">
        <f>IF(AF224=1,IF(AE224&lt;15,VLOOKUP(AH224,data!$B$3:$E$32,2,0)*AE224,(VLOOKUP(AH224,data!$B$3:$E$32,2,0)*14)+(VLOOKUP(AH224,data!$B$3:$E$32,3,0))*(AE224-14)),0)</f>
        <v>0</v>
      </c>
      <c r="AJ224" s="265" t="s">
        <v>96</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96</v>
      </c>
      <c r="AW224" s="231">
        <f>IF(AT224=1,IF(AS224&lt;15,VLOOKUP(AV224,data!$B$3:$E$32,2,0)*AS224,(VLOOKUP(AV224,data!$B$3:$E$32,2,0)*14)+(VLOOKUP(AV224,data!$B$3:$E$32,3,0))*(AS224-14)),0)</f>
        <v>0</v>
      </c>
      <c r="AX224" s="265" t="s">
        <v>96</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96</v>
      </c>
      <c r="BK224" s="231">
        <f>IF(BH224=1,IF(BG224&lt;15,VLOOKUP(BJ224,data!$B$3:$E$32,2,0)*BG224,(VLOOKUP(BJ224,data!$B$3:$E$32,2,0)*14)+(VLOOKUP(BJ224,data!$B$3:$E$32,3,0))*(BG224-14)),0)</f>
        <v>0</v>
      </c>
      <c r="BL224" s="265" t="s">
        <v>96</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96</v>
      </c>
      <c r="BY224" s="231">
        <f>IF(BV224=1,IF(BU224&lt;15,VLOOKUP(BX224,data!$B$3:$E$32,2,0)*BU224,(VLOOKUP(BX224,data!$B$3:$E$32,2,0)*14)+(VLOOKUP(BX224,data!$B$3:$E$32,3,0))*(BU224-14)),0)</f>
        <v>0</v>
      </c>
      <c r="BZ224" s="265" t="s">
        <v>96</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96</v>
      </c>
      <c r="CM224" s="231">
        <f>IF(CJ224=1,IF(CI224&lt;15,VLOOKUP(CL224,data!$B$3:$E$32,2,0)*CI224,(VLOOKUP(CL224,data!$B$3:$E$32,2,0)*14)+(VLOOKUP(CL224,data!$B$3:$E$32,3,0))*(CI224-14)),0)</f>
        <v>0</v>
      </c>
      <c r="CN224" s="265" t="s">
        <v>96</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96</v>
      </c>
      <c r="DA224" s="231">
        <f>IF(CX224=1,IF(CW224&lt;15,VLOOKUP(CZ224,data!$B$3:$E$32,2,0)*CW224,(VLOOKUP(CZ224,data!$B$3:$E$32,2,0)*14)+(VLOOKUP(CZ224,data!$B$3:$E$32,3,0))*(CW224-14)),0)</f>
        <v>0</v>
      </c>
      <c r="DB224" s="265" t="s">
        <v>96</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96</v>
      </c>
      <c r="DO224" s="231">
        <f>IF(DL224=1,IF(DK224&lt;15,VLOOKUP(DN224,data!$B$3:$E$32,2,0)*DK224,(VLOOKUP(DN224,data!$B$3:$E$32,2,0)*14)+(VLOOKUP(DN224,data!$B$3:$E$32,3,0))*(DK224-14)),0)</f>
        <v>0</v>
      </c>
      <c r="DP224" s="265" t="s">
        <v>96</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96</v>
      </c>
      <c r="EC224" s="231">
        <f>IF(DZ224=1,IF(DY224&lt;15,VLOOKUP(EB224,data!$B$3:$E$32,2,0)*DY224,(VLOOKUP(EB224,data!$B$3:$E$32,2,0)*14)+(VLOOKUP(EB224,data!$B$3:$E$32,3,0))*(DY224-14)),0)</f>
        <v>0</v>
      </c>
      <c r="ED224" s="265" t="s">
        <v>96</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96</v>
      </c>
      <c r="EQ224" s="231">
        <f>IF(EN224=1,IF(EM224&lt;15,VLOOKUP(EP224,data!$B$3:$E$32,2,0)*EM224,(VLOOKUP(EP224,data!$B$3:$E$32,2,0)*14)+(VLOOKUP(EP224,data!$B$3:$E$32,3,0))*(EM224-14)),0)</f>
        <v>0</v>
      </c>
      <c r="ER224" s="265" t="s">
        <v>96</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96</v>
      </c>
      <c r="FE224" s="231">
        <f>IF(FB224=1,IF(FA224&lt;15,VLOOKUP(FD224,data!$B$3:$E$32,2,0)*FA224,(VLOOKUP(FD224,data!$B$3:$E$32,2,0)*14)+(VLOOKUP(FD224,data!$B$3:$E$32,3,0))*(FA224-14)),0)</f>
        <v>0</v>
      </c>
      <c r="FF224" s="265" t="s">
        <v>96</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4.75" hidden="1" customHeight="1" x14ac:dyDescent="0.25">
      <c r="A225" s="233"/>
      <c r="B225" s="222" t="s">
        <v>316</v>
      </c>
      <c r="C225" s="338"/>
      <c r="D225" s="223"/>
      <c r="E225" s="229"/>
      <c r="F225" s="225">
        <f t="shared" si="219"/>
        <v>0</v>
      </c>
      <c r="G225" s="230">
        <f>IF(F225=1,data!$C$41*E225,0)</f>
        <v>0</v>
      </c>
      <c r="H225" s="265" t="s">
        <v>96</v>
      </c>
      <c r="I225" s="231">
        <f>IF($F225=1,IF($E225&lt;15,VLOOKUP(H225,data!$B$3:$E$32,2,0)*$E225,(VLOOKUP(H225,data!$B$3:$E$32,2,0)*14)+(VLOOKUP(H225,data!$B$3:$E$32,3,0))*($E225-14)),0)</f>
        <v>0</v>
      </c>
      <c r="J225" s="265" t="s">
        <v>96</v>
      </c>
      <c r="K225" s="231">
        <f>IF($F225=1,VLOOKUP(J225,data!$B$35:$D$39,2,0),0)</f>
        <v>0</v>
      </c>
      <c r="L225" s="232">
        <f>IF(AND(I225&lt;&gt;0,K225&lt;&gt;0)=FALSE,0,data!$C$43)</f>
        <v>0</v>
      </c>
      <c r="M225" s="269">
        <f t="shared" si="76"/>
        <v>0</v>
      </c>
      <c r="N225" s="225">
        <f t="shared" si="288"/>
        <v>0</v>
      </c>
      <c r="O225" s="225">
        <f t="shared" si="220"/>
        <v>0</v>
      </c>
      <c r="P225" s="225">
        <f t="shared" si="221"/>
        <v>0</v>
      </c>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96</v>
      </c>
      <c r="AI225" s="231">
        <f>IF(AF225=1,IF(AE225&lt;15,VLOOKUP(AH225,data!$B$3:$E$32,2,0)*AE225,(VLOOKUP(AH225,data!$B$3:$E$32,2,0)*14)+(VLOOKUP(AH225,data!$B$3:$E$32,3,0))*(AE225-14)),0)</f>
        <v>0</v>
      </c>
      <c r="AJ225" s="265" t="s">
        <v>96</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96</v>
      </c>
      <c r="AW225" s="231">
        <f>IF(AT225=1,IF(AS225&lt;15,VLOOKUP(AV225,data!$B$3:$E$32,2,0)*AS225,(VLOOKUP(AV225,data!$B$3:$E$32,2,0)*14)+(VLOOKUP(AV225,data!$B$3:$E$32,3,0))*(AS225-14)),0)</f>
        <v>0</v>
      </c>
      <c r="AX225" s="265" t="s">
        <v>96</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96</v>
      </c>
      <c r="BK225" s="231">
        <f>IF(BH225=1,IF(BG225&lt;15,VLOOKUP(BJ225,data!$B$3:$E$32,2,0)*BG225,(VLOOKUP(BJ225,data!$B$3:$E$32,2,0)*14)+(VLOOKUP(BJ225,data!$B$3:$E$32,3,0))*(BG225-14)),0)</f>
        <v>0</v>
      </c>
      <c r="BL225" s="265" t="s">
        <v>96</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96</v>
      </c>
      <c r="BY225" s="231">
        <f>IF(BV225=1,IF(BU225&lt;15,VLOOKUP(BX225,data!$B$3:$E$32,2,0)*BU225,(VLOOKUP(BX225,data!$B$3:$E$32,2,0)*14)+(VLOOKUP(BX225,data!$B$3:$E$32,3,0))*(BU225-14)),0)</f>
        <v>0</v>
      </c>
      <c r="BZ225" s="265" t="s">
        <v>96</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96</v>
      </c>
      <c r="CM225" s="231">
        <f>IF(CJ225=1,IF(CI225&lt;15,VLOOKUP(CL225,data!$B$3:$E$32,2,0)*CI225,(VLOOKUP(CL225,data!$B$3:$E$32,2,0)*14)+(VLOOKUP(CL225,data!$B$3:$E$32,3,0))*(CI225-14)),0)</f>
        <v>0</v>
      </c>
      <c r="CN225" s="265" t="s">
        <v>96</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96</v>
      </c>
      <c r="DA225" s="231">
        <f>IF(CX225=1,IF(CW225&lt;15,VLOOKUP(CZ225,data!$B$3:$E$32,2,0)*CW225,(VLOOKUP(CZ225,data!$B$3:$E$32,2,0)*14)+(VLOOKUP(CZ225,data!$B$3:$E$32,3,0))*(CW225-14)),0)</f>
        <v>0</v>
      </c>
      <c r="DB225" s="265" t="s">
        <v>96</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96</v>
      </c>
      <c r="DO225" s="231">
        <f>IF(DL225=1,IF(DK225&lt;15,VLOOKUP(DN225,data!$B$3:$E$32,2,0)*DK225,(VLOOKUP(DN225,data!$B$3:$E$32,2,0)*14)+(VLOOKUP(DN225,data!$B$3:$E$32,3,0))*(DK225-14)),0)</f>
        <v>0</v>
      </c>
      <c r="DP225" s="265" t="s">
        <v>96</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96</v>
      </c>
      <c r="EC225" s="231">
        <f>IF(DZ225=1,IF(DY225&lt;15,VLOOKUP(EB225,data!$B$3:$E$32,2,0)*DY225,(VLOOKUP(EB225,data!$B$3:$E$32,2,0)*14)+(VLOOKUP(EB225,data!$B$3:$E$32,3,0))*(DY225-14)),0)</f>
        <v>0</v>
      </c>
      <c r="ED225" s="265" t="s">
        <v>96</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96</v>
      </c>
      <c r="EQ225" s="231">
        <f>IF(EN225=1,IF(EM225&lt;15,VLOOKUP(EP225,data!$B$3:$E$32,2,0)*EM225,(VLOOKUP(EP225,data!$B$3:$E$32,2,0)*14)+(VLOOKUP(EP225,data!$B$3:$E$32,3,0))*(EM225-14)),0)</f>
        <v>0</v>
      </c>
      <c r="ER225" s="265" t="s">
        <v>96</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96</v>
      </c>
      <c r="FE225" s="231">
        <f>IF(FB225=1,IF(FA225&lt;15,VLOOKUP(FD225,data!$B$3:$E$32,2,0)*FA225,(VLOOKUP(FD225,data!$B$3:$E$32,2,0)*14)+(VLOOKUP(FD225,data!$B$3:$E$32,3,0))*(FA225-14)),0)</f>
        <v>0</v>
      </c>
      <c r="FF225" s="265" t="s">
        <v>96</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4.75" hidden="1" customHeight="1" x14ac:dyDescent="0.25">
      <c r="A226" s="233"/>
      <c r="B226" s="222" t="s">
        <v>317</v>
      </c>
      <c r="C226" s="338"/>
      <c r="D226" s="223"/>
      <c r="E226" s="229"/>
      <c r="F226" s="225">
        <f t="shared" si="219"/>
        <v>0</v>
      </c>
      <c r="G226" s="230">
        <f>IF(F226=1,data!$C$41*E226,0)</f>
        <v>0</v>
      </c>
      <c r="H226" s="265" t="s">
        <v>96</v>
      </c>
      <c r="I226" s="231">
        <f>IF($F226=1,IF($E226&lt;15,VLOOKUP(H226,data!$B$3:$E$32,2,0)*$E226,(VLOOKUP(H226,data!$B$3:$E$32,2,0)*14)+(VLOOKUP(H226,data!$B$3:$E$32,3,0))*($E226-14)),0)</f>
        <v>0</v>
      </c>
      <c r="J226" s="265" t="s">
        <v>96</v>
      </c>
      <c r="K226" s="231">
        <f>IF($F226=1,VLOOKUP(J226,data!$B$35:$D$39,2,0),0)</f>
        <v>0</v>
      </c>
      <c r="L226" s="232">
        <f>IF(AND(I226&lt;&gt;0,K226&lt;&gt;0)=FALSE,0,data!$C$43)</f>
        <v>0</v>
      </c>
      <c r="M226" s="269">
        <f t="shared" si="76"/>
        <v>0</v>
      </c>
      <c r="N226" s="225">
        <f t="shared" si="288"/>
        <v>0</v>
      </c>
      <c r="O226" s="225">
        <f t="shared" si="220"/>
        <v>0</v>
      </c>
      <c r="P226" s="225">
        <f t="shared" si="221"/>
        <v>0</v>
      </c>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96</v>
      </c>
      <c r="AI226" s="231">
        <f>IF(AF226=1,IF(AE226&lt;15,VLOOKUP(AH226,data!$B$3:$E$32,2,0)*AE226,(VLOOKUP(AH226,data!$B$3:$E$32,2,0)*14)+(VLOOKUP(AH226,data!$B$3:$E$32,3,0))*(AE226-14)),0)</f>
        <v>0</v>
      </c>
      <c r="AJ226" s="265" t="s">
        <v>96</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96</v>
      </c>
      <c r="AW226" s="231">
        <f>IF(AT226=1,IF(AS226&lt;15,VLOOKUP(AV226,data!$B$3:$E$32,2,0)*AS226,(VLOOKUP(AV226,data!$B$3:$E$32,2,0)*14)+(VLOOKUP(AV226,data!$B$3:$E$32,3,0))*(AS226-14)),0)</f>
        <v>0</v>
      </c>
      <c r="AX226" s="265" t="s">
        <v>96</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96</v>
      </c>
      <c r="BK226" s="231">
        <f>IF(BH226=1,IF(BG226&lt;15,VLOOKUP(BJ226,data!$B$3:$E$32,2,0)*BG226,(VLOOKUP(BJ226,data!$B$3:$E$32,2,0)*14)+(VLOOKUP(BJ226,data!$B$3:$E$32,3,0))*(BG226-14)),0)</f>
        <v>0</v>
      </c>
      <c r="BL226" s="265" t="s">
        <v>96</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96</v>
      </c>
      <c r="BY226" s="231">
        <f>IF(BV226=1,IF(BU226&lt;15,VLOOKUP(BX226,data!$B$3:$E$32,2,0)*BU226,(VLOOKUP(BX226,data!$B$3:$E$32,2,0)*14)+(VLOOKUP(BX226,data!$B$3:$E$32,3,0))*(BU226-14)),0)</f>
        <v>0</v>
      </c>
      <c r="BZ226" s="265" t="s">
        <v>96</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96</v>
      </c>
      <c r="CM226" s="231">
        <f>IF(CJ226=1,IF(CI226&lt;15,VLOOKUP(CL226,data!$B$3:$E$32,2,0)*CI226,(VLOOKUP(CL226,data!$B$3:$E$32,2,0)*14)+(VLOOKUP(CL226,data!$B$3:$E$32,3,0))*(CI226-14)),0)</f>
        <v>0</v>
      </c>
      <c r="CN226" s="265" t="s">
        <v>96</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96</v>
      </c>
      <c r="DA226" s="231">
        <f>IF(CX226=1,IF(CW226&lt;15,VLOOKUP(CZ226,data!$B$3:$E$32,2,0)*CW226,(VLOOKUP(CZ226,data!$B$3:$E$32,2,0)*14)+(VLOOKUP(CZ226,data!$B$3:$E$32,3,0))*(CW226-14)),0)</f>
        <v>0</v>
      </c>
      <c r="DB226" s="265" t="s">
        <v>96</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96</v>
      </c>
      <c r="DO226" s="231">
        <f>IF(DL226=1,IF(DK226&lt;15,VLOOKUP(DN226,data!$B$3:$E$32,2,0)*DK226,(VLOOKUP(DN226,data!$B$3:$E$32,2,0)*14)+(VLOOKUP(DN226,data!$B$3:$E$32,3,0))*(DK226-14)),0)</f>
        <v>0</v>
      </c>
      <c r="DP226" s="265" t="s">
        <v>96</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96</v>
      </c>
      <c r="EC226" s="231">
        <f>IF(DZ226=1,IF(DY226&lt;15,VLOOKUP(EB226,data!$B$3:$E$32,2,0)*DY226,(VLOOKUP(EB226,data!$B$3:$E$32,2,0)*14)+(VLOOKUP(EB226,data!$B$3:$E$32,3,0))*(DY226-14)),0)</f>
        <v>0</v>
      </c>
      <c r="ED226" s="265" t="s">
        <v>96</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96</v>
      </c>
      <c r="EQ226" s="231">
        <f>IF(EN226=1,IF(EM226&lt;15,VLOOKUP(EP226,data!$B$3:$E$32,2,0)*EM226,(VLOOKUP(EP226,data!$B$3:$E$32,2,0)*14)+(VLOOKUP(EP226,data!$B$3:$E$32,3,0))*(EM226-14)),0)</f>
        <v>0</v>
      </c>
      <c r="ER226" s="265" t="s">
        <v>96</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96</v>
      </c>
      <c r="FE226" s="231">
        <f>IF(FB226=1,IF(FA226&lt;15,VLOOKUP(FD226,data!$B$3:$E$32,2,0)*FA226,(VLOOKUP(FD226,data!$B$3:$E$32,2,0)*14)+(VLOOKUP(FD226,data!$B$3:$E$32,3,0))*(FA226-14)),0)</f>
        <v>0</v>
      </c>
      <c r="FF226" s="265" t="s">
        <v>96</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4.75" hidden="1" customHeight="1" x14ac:dyDescent="0.25">
      <c r="A227" s="233"/>
      <c r="B227" s="222" t="s">
        <v>318</v>
      </c>
      <c r="C227" s="338"/>
      <c r="D227" s="223"/>
      <c r="E227" s="229"/>
      <c r="F227" s="225">
        <f t="shared" si="219"/>
        <v>0</v>
      </c>
      <c r="G227" s="230">
        <f>IF(F227=1,data!$C$41*E227,0)</f>
        <v>0</v>
      </c>
      <c r="H227" s="265" t="s">
        <v>96</v>
      </c>
      <c r="I227" s="231">
        <f>IF($F227=1,IF($E227&lt;15,VLOOKUP(H227,data!$B$3:$E$32,2,0)*$E227,(VLOOKUP(H227,data!$B$3:$E$32,2,0)*14)+(VLOOKUP(H227,data!$B$3:$E$32,3,0))*($E227-14)),0)</f>
        <v>0</v>
      </c>
      <c r="J227" s="265" t="s">
        <v>96</v>
      </c>
      <c r="K227" s="231">
        <f>IF($F227=1,VLOOKUP(J227,data!$B$35:$D$39,2,0),0)</f>
        <v>0</v>
      </c>
      <c r="L227" s="232">
        <f>IF(AND(I227&lt;&gt;0,K227&lt;&gt;0)=FALSE,0,data!$C$43)</f>
        <v>0</v>
      </c>
      <c r="M227" s="269">
        <f t="shared" si="76"/>
        <v>0</v>
      </c>
      <c r="N227" s="225">
        <f t="shared" si="288"/>
        <v>0</v>
      </c>
      <c r="O227" s="225">
        <f t="shared" si="220"/>
        <v>0</v>
      </c>
      <c r="P227" s="225">
        <f t="shared" si="221"/>
        <v>0</v>
      </c>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96</v>
      </c>
      <c r="AI227" s="231">
        <f>IF(AF227=1,IF(AE227&lt;15,VLOOKUP(AH227,data!$B$3:$E$32,2,0)*AE227,(VLOOKUP(AH227,data!$B$3:$E$32,2,0)*14)+(VLOOKUP(AH227,data!$B$3:$E$32,3,0))*(AE227-14)),0)</f>
        <v>0</v>
      </c>
      <c r="AJ227" s="265" t="s">
        <v>96</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96</v>
      </c>
      <c r="AW227" s="231">
        <f>IF(AT227=1,IF(AS227&lt;15,VLOOKUP(AV227,data!$B$3:$E$32,2,0)*AS227,(VLOOKUP(AV227,data!$B$3:$E$32,2,0)*14)+(VLOOKUP(AV227,data!$B$3:$E$32,3,0))*(AS227-14)),0)</f>
        <v>0</v>
      </c>
      <c r="AX227" s="265" t="s">
        <v>96</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96</v>
      </c>
      <c r="BK227" s="231">
        <f>IF(BH227=1,IF(BG227&lt;15,VLOOKUP(BJ227,data!$B$3:$E$32,2,0)*BG227,(VLOOKUP(BJ227,data!$B$3:$E$32,2,0)*14)+(VLOOKUP(BJ227,data!$B$3:$E$32,3,0))*(BG227-14)),0)</f>
        <v>0</v>
      </c>
      <c r="BL227" s="265" t="s">
        <v>96</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96</v>
      </c>
      <c r="BY227" s="231">
        <f>IF(BV227=1,IF(BU227&lt;15,VLOOKUP(BX227,data!$B$3:$E$32,2,0)*BU227,(VLOOKUP(BX227,data!$B$3:$E$32,2,0)*14)+(VLOOKUP(BX227,data!$B$3:$E$32,3,0))*(BU227-14)),0)</f>
        <v>0</v>
      </c>
      <c r="BZ227" s="265" t="s">
        <v>96</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96</v>
      </c>
      <c r="CM227" s="231">
        <f>IF(CJ227=1,IF(CI227&lt;15,VLOOKUP(CL227,data!$B$3:$E$32,2,0)*CI227,(VLOOKUP(CL227,data!$B$3:$E$32,2,0)*14)+(VLOOKUP(CL227,data!$B$3:$E$32,3,0))*(CI227-14)),0)</f>
        <v>0</v>
      </c>
      <c r="CN227" s="265" t="s">
        <v>96</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96</v>
      </c>
      <c r="DA227" s="231">
        <f>IF(CX227=1,IF(CW227&lt;15,VLOOKUP(CZ227,data!$B$3:$E$32,2,0)*CW227,(VLOOKUP(CZ227,data!$B$3:$E$32,2,0)*14)+(VLOOKUP(CZ227,data!$B$3:$E$32,3,0))*(CW227-14)),0)</f>
        <v>0</v>
      </c>
      <c r="DB227" s="265" t="s">
        <v>96</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96</v>
      </c>
      <c r="DO227" s="231">
        <f>IF(DL227=1,IF(DK227&lt;15,VLOOKUP(DN227,data!$B$3:$E$32,2,0)*DK227,(VLOOKUP(DN227,data!$B$3:$E$32,2,0)*14)+(VLOOKUP(DN227,data!$B$3:$E$32,3,0))*(DK227-14)),0)</f>
        <v>0</v>
      </c>
      <c r="DP227" s="265" t="s">
        <v>96</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96</v>
      </c>
      <c r="EC227" s="231">
        <f>IF(DZ227=1,IF(DY227&lt;15,VLOOKUP(EB227,data!$B$3:$E$32,2,0)*DY227,(VLOOKUP(EB227,data!$B$3:$E$32,2,0)*14)+(VLOOKUP(EB227,data!$B$3:$E$32,3,0))*(DY227-14)),0)</f>
        <v>0</v>
      </c>
      <c r="ED227" s="265" t="s">
        <v>96</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96</v>
      </c>
      <c r="EQ227" s="231">
        <f>IF(EN227=1,IF(EM227&lt;15,VLOOKUP(EP227,data!$B$3:$E$32,2,0)*EM227,(VLOOKUP(EP227,data!$B$3:$E$32,2,0)*14)+(VLOOKUP(EP227,data!$B$3:$E$32,3,0))*(EM227-14)),0)</f>
        <v>0</v>
      </c>
      <c r="ER227" s="265" t="s">
        <v>96</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96</v>
      </c>
      <c r="FE227" s="231">
        <f>IF(FB227=1,IF(FA227&lt;15,VLOOKUP(FD227,data!$B$3:$E$32,2,0)*FA227,(VLOOKUP(FD227,data!$B$3:$E$32,2,0)*14)+(VLOOKUP(FD227,data!$B$3:$E$32,3,0))*(FA227-14)),0)</f>
        <v>0</v>
      </c>
      <c r="FF227" s="265" t="s">
        <v>96</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4.75" hidden="1" customHeight="1" x14ac:dyDescent="0.25">
      <c r="A228" s="233"/>
      <c r="B228" s="222" t="s">
        <v>319</v>
      </c>
      <c r="C228" s="338"/>
      <c r="D228" s="223"/>
      <c r="E228" s="229"/>
      <c r="F228" s="225">
        <f t="shared" si="219"/>
        <v>0</v>
      </c>
      <c r="G228" s="230">
        <f>IF(F228=1,data!$C$41*E228,0)</f>
        <v>0</v>
      </c>
      <c r="H228" s="265" t="s">
        <v>96</v>
      </c>
      <c r="I228" s="231">
        <f>IF($F228=1,IF($E228&lt;15,VLOOKUP(H228,data!$B$3:$E$32,2,0)*$E228,(VLOOKUP(H228,data!$B$3:$E$32,2,0)*14)+(VLOOKUP(H228,data!$B$3:$E$32,3,0))*($E228-14)),0)</f>
        <v>0</v>
      </c>
      <c r="J228" s="265" t="s">
        <v>96</v>
      </c>
      <c r="K228" s="231">
        <f>IF($F228=1,VLOOKUP(J228,data!$B$35:$D$39,2,0),0)</f>
        <v>0</v>
      </c>
      <c r="L228" s="232">
        <f>IF(AND(I228&lt;&gt;0,K228&lt;&gt;0)=FALSE,0,data!$C$43)</f>
        <v>0</v>
      </c>
      <c r="M228" s="269">
        <f t="shared" si="76"/>
        <v>0</v>
      </c>
      <c r="N228" s="225">
        <f t="shared" si="288"/>
        <v>0</v>
      </c>
      <c r="O228" s="225">
        <f t="shared" si="220"/>
        <v>0</v>
      </c>
      <c r="P228" s="225">
        <f t="shared" si="221"/>
        <v>0</v>
      </c>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96</v>
      </c>
      <c r="AI228" s="231">
        <f>IF(AF228=1,IF(AE228&lt;15,VLOOKUP(AH228,data!$B$3:$E$32,2,0)*AE228,(VLOOKUP(AH228,data!$B$3:$E$32,2,0)*14)+(VLOOKUP(AH228,data!$B$3:$E$32,3,0))*(AE228-14)),0)</f>
        <v>0</v>
      </c>
      <c r="AJ228" s="265" t="s">
        <v>96</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96</v>
      </c>
      <c r="AW228" s="231">
        <f>IF(AT228=1,IF(AS228&lt;15,VLOOKUP(AV228,data!$B$3:$E$32,2,0)*AS228,(VLOOKUP(AV228,data!$B$3:$E$32,2,0)*14)+(VLOOKUP(AV228,data!$B$3:$E$32,3,0))*(AS228-14)),0)</f>
        <v>0</v>
      </c>
      <c r="AX228" s="265" t="s">
        <v>96</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96</v>
      </c>
      <c r="BK228" s="231">
        <f>IF(BH228=1,IF(BG228&lt;15,VLOOKUP(BJ228,data!$B$3:$E$32,2,0)*BG228,(VLOOKUP(BJ228,data!$B$3:$E$32,2,0)*14)+(VLOOKUP(BJ228,data!$B$3:$E$32,3,0))*(BG228-14)),0)</f>
        <v>0</v>
      </c>
      <c r="BL228" s="265" t="s">
        <v>96</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96</v>
      </c>
      <c r="BY228" s="231">
        <f>IF(BV228=1,IF(BU228&lt;15,VLOOKUP(BX228,data!$B$3:$E$32,2,0)*BU228,(VLOOKUP(BX228,data!$B$3:$E$32,2,0)*14)+(VLOOKUP(BX228,data!$B$3:$E$32,3,0))*(BU228-14)),0)</f>
        <v>0</v>
      </c>
      <c r="BZ228" s="265" t="s">
        <v>96</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96</v>
      </c>
      <c r="CM228" s="231">
        <f>IF(CJ228=1,IF(CI228&lt;15,VLOOKUP(CL228,data!$B$3:$E$32,2,0)*CI228,(VLOOKUP(CL228,data!$B$3:$E$32,2,0)*14)+(VLOOKUP(CL228,data!$B$3:$E$32,3,0))*(CI228-14)),0)</f>
        <v>0</v>
      </c>
      <c r="CN228" s="265" t="s">
        <v>96</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96</v>
      </c>
      <c r="DA228" s="231">
        <f>IF(CX228=1,IF(CW228&lt;15,VLOOKUP(CZ228,data!$B$3:$E$32,2,0)*CW228,(VLOOKUP(CZ228,data!$B$3:$E$32,2,0)*14)+(VLOOKUP(CZ228,data!$B$3:$E$32,3,0))*(CW228-14)),0)</f>
        <v>0</v>
      </c>
      <c r="DB228" s="265" t="s">
        <v>96</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96</v>
      </c>
      <c r="DO228" s="231">
        <f>IF(DL228=1,IF(DK228&lt;15,VLOOKUP(DN228,data!$B$3:$E$32,2,0)*DK228,(VLOOKUP(DN228,data!$B$3:$E$32,2,0)*14)+(VLOOKUP(DN228,data!$B$3:$E$32,3,0))*(DK228-14)),0)</f>
        <v>0</v>
      </c>
      <c r="DP228" s="265" t="s">
        <v>96</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96</v>
      </c>
      <c r="EC228" s="231">
        <f>IF(DZ228=1,IF(DY228&lt;15,VLOOKUP(EB228,data!$B$3:$E$32,2,0)*DY228,(VLOOKUP(EB228,data!$B$3:$E$32,2,0)*14)+(VLOOKUP(EB228,data!$B$3:$E$32,3,0))*(DY228-14)),0)</f>
        <v>0</v>
      </c>
      <c r="ED228" s="265" t="s">
        <v>96</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96</v>
      </c>
      <c r="EQ228" s="231">
        <f>IF(EN228=1,IF(EM228&lt;15,VLOOKUP(EP228,data!$B$3:$E$32,2,0)*EM228,(VLOOKUP(EP228,data!$B$3:$E$32,2,0)*14)+(VLOOKUP(EP228,data!$B$3:$E$32,3,0))*(EM228-14)),0)</f>
        <v>0</v>
      </c>
      <c r="ER228" s="265" t="s">
        <v>96</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96</v>
      </c>
      <c r="FE228" s="231">
        <f>IF(FB228=1,IF(FA228&lt;15,VLOOKUP(FD228,data!$B$3:$E$32,2,0)*FA228,(VLOOKUP(FD228,data!$B$3:$E$32,2,0)*14)+(VLOOKUP(FD228,data!$B$3:$E$32,3,0))*(FA228-14)),0)</f>
        <v>0</v>
      </c>
      <c r="FF228" s="265" t="s">
        <v>96</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4.75" hidden="1" customHeight="1" x14ac:dyDescent="0.25">
      <c r="A229" s="233"/>
      <c r="B229" s="222" t="s">
        <v>320</v>
      </c>
      <c r="C229" s="338"/>
      <c r="D229" s="223"/>
      <c r="E229" s="229"/>
      <c r="F229" s="225">
        <f t="shared" si="219"/>
        <v>0</v>
      </c>
      <c r="G229" s="230">
        <f>IF(F229=1,data!$C$41*E229,0)</f>
        <v>0</v>
      </c>
      <c r="H229" s="265" t="s">
        <v>96</v>
      </c>
      <c r="I229" s="231">
        <f>IF($F229=1,IF($E229&lt;15,VLOOKUP(H229,data!$B$3:$E$32,2,0)*$E229,(VLOOKUP(H229,data!$B$3:$E$32,2,0)*14)+(VLOOKUP(H229,data!$B$3:$E$32,3,0))*($E229-14)),0)</f>
        <v>0</v>
      </c>
      <c r="J229" s="265" t="s">
        <v>96</v>
      </c>
      <c r="K229" s="231">
        <f>IF($F229=1,VLOOKUP(J229,data!$B$35:$D$39,2,0),0)</f>
        <v>0</v>
      </c>
      <c r="L229" s="232">
        <f>IF(AND(I229&lt;&gt;0,K229&lt;&gt;0)=FALSE,0,data!$C$43)</f>
        <v>0</v>
      </c>
      <c r="M229" s="269">
        <f t="shared" si="76"/>
        <v>0</v>
      </c>
      <c r="N229" s="225">
        <f t="shared" si="288"/>
        <v>0</v>
      </c>
      <c r="O229" s="225">
        <f t="shared" si="220"/>
        <v>0</v>
      </c>
      <c r="P229" s="225">
        <f t="shared" si="221"/>
        <v>0</v>
      </c>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96</v>
      </c>
      <c r="AI229" s="231">
        <f>IF(AF229=1,IF(AE229&lt;15,VLOOKUP(AH229,data!$B$3:$E$32,2,0)*AE229,(VLOOKUP(AH229,data!$B$3:$E$32,2,0)*14)+(VLOOKUP(AH229,data!$B$3:$E$32,3,0))*(AE229-14)),0)</f>
        <v>0</v>
      </c>
      <c r="AJ229" s="265" t="s">
        <v>96</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96</v>
      </c>
      <c r="AW229" s="231">
        <f>IF(AT229=1,IF(AS229&lt;15,VLOOKUP(AV229,data!$B$3:$E$32,2,0)*AS229,(VLOOKUP(AV229,data!$B$3:$E$32,2,0)*14)+(VLOOKUP(AV229,data!$B$3:$E$32,3,0))*(AS229-14)),0)</f>
        <v>0</v>
      </c>
      <c r="AX229" s="265" t="s">
        <v>96</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96</v>
      </c>
      <c r="BK229" s="231">
        <f>IF(BH229=1,IF(BG229&lt;15,VLOOKUP(BJ229,data!$B$3:$E$32,2,0)*BG229,(VLOOKUP(BJ229,data!$B$3:$E$32,2,0)*14)+(VLOOKUP(BJ229,data!$B$3:$E$32,3,0))*(BG229-14)),0)</f>
        <v>0</v>
      </c>
      <c r="BL229" s="265" t="s">
        <v>96</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96</v>
      </c>
      <c r="BY229" s="231">
        <f>IF(BV229=1,IF(BU229&lt;15,VLOOKUP(BX229,data!$B$3:$E$32,2,0)*BU229,(VLOOKUP(BX229,data!$B$3:$E$32,2,0)*14)+(VLOOKUP(BX229,data!$B$3:$E$32,3,0))*(BU229-14)),0)</f>
        <v>0</v>
      </c>
      <c r="BZ229" s="265" t="s">
        <v>96</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96</v>
      </c>
      <c r="CM229" s="231">
        <f>IF(CJ229=1,IF(CI229&lt;15,VLOOKUP(CL229,data!$B$3:$E$32,2,0)*CI229,(VLOOKUP(CL229,data!$B$3:$E$32,2,0)*14)+(VLOOKUP(CL229,data!$B$3:$E$32,3,0))*(CI229-14)),0)</f>
        <v>0</v>
      </c>
      <c r="CN229" s="265" t="s">
        <v>96</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96</v>
      </c>
      <c r="DA229" s="231">
        <f>IF(CX229=1,IF(CW229&lt;15,VLOOKUP(CZ229,data!$B$3:$E$32,2,0)*CW229,(VLOOKUP(CZ229,data!$B$3:$E$32,2,0)*14)+(VLOOKUP(CZ229,data!$B$3:$E$32,3,0))*(CW229-14)),0)</f>
        <v>0</v>
      </c>
      <c r="DB229" s="265" t="s">
        <v>96</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96</v>
      </c>
      <c r="DO229" s="231">
        <f>IF(DL229=1,IF(DK229&lt;15,VLOOKUP(DN229,data!$B$3:$E$32,2,0)*DK229,(VLOOKUP(DN229,data!$B$3:$E$32,2,0)*14)+(VLOOKUP(DN229,data!$B$3:$E$32,3,0))*(DK229-14)),0)</f>
        <v>0</v>
      </c>
      <c r="DP229" s="265" t="s">
        <v>96</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96</v>
      </c>
      <c r="EC229" s="231">
        <f>IF(DZ229=1,IF(DY229&lt;15,VLOOKUP(EB229,data!$B$3:$E$32,2,0)*DY229,(VLOOKUP(EB229,data!$B$3:$E$32,2,0)*14)+(VLOOKUP(EB229,data!$B$3:$E$32,3,0))*(DY229-14)),0)</f>
        <v>0</v>
      </c>
      <c r="ED229" s="265" t="s">
        <v>96</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96</v>
      </c>
      <c r="EQ229" s="231">
        <f>IF(EN229=1,IF(EM229&lt;15,VLOOKUP(EP229,data!$B$3:$E$32,2,0)*EM229,(VLOOKUP(EP229,data!$B$3:$E$32,2,0)*14)+(VLOOKUP(EP229,data!$B$3:$E$32,3,0))*(EM229-14)),0)</f>
        <v>0</v>
      </c>
      <c r="ER229" s="265" t="s">
        <v>96</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96</v>
      </c>
      <c r="FE229" s="231">
        <f>IF(FB229=1,IF(FA229&lt;15,VLOOKUP(FD229,data!$B$3:$E$32,2,0)*FA229,(VLOOKUP(FD229,data!$B$3:$E$32,2,0)*14)+(VLOOKUP(FD229,data!$B$3:$E$32,3,0))*(FA229-14)),0)</f>
        <v>0</v>
      </c>
      <c r="FF229" s="265" t="s">
        <v>96</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4.75" hidden="1" customHeight="1" x14ac:dyDescent="0.25">
      <c r="A230" s="233"/>
      <c r="B230" s="222" t="s">
        <v>321</v>
      </c>
      <c r="C230" s="338"/>
      <c r="D230" s="223"/>
      <c r="E230" s="229"/>
      <c r="F230" s="225">
        <f t="shared" si="219"/>
        <v>0</v>
      </c>
      <c r="G230" s="230">
        <f>IF(F230=1,data!$C$41*E230,0)</f>
        <v>0</v>
      </c>
      <c r="H230" s="265" t="s">
        <v>96</v>
      </c>
      <c r="I230" s="231">
        <f>IF($F230=1,IF($E230&lt;15,VLOOKUP(H230,data!$B$3:$E$32,2,0)*$E230,(VLOOKUP(H230,data!$B$3:$E$32,2,0)*14)+(VLOOKUP(H230,data!$B$3:$E$32,3,0))*($E230-14)),0)</f>
        <v>0</v>
      </c>
      <c r="J230" s="265" t="s">
        <v>96</v>
      </c>
      <c r="K230" s="231">
        <f>IF($F230=1,VLOOKUP(J230,data!$B$35:$D$39,2,0),0)</f>
        <v>0</v>
      </c>
      <c r="L230" s="232">
        <f>IF(AND(I230&lt;&gt;0,K230&lt;&gt;0)=FALSE,0,data!$C$43)</f>
        <v>0</v>
      </c>
      <c r="M230" s="269">
        <f t="shared" si="76"/>
        <v>0</v>
      </c>
      <c r="N230" s="225">
        <f t="shared" si="288"/>
        <v>0</v>
      </c>
      <c r="O230" s="225">
        <f t="shared" si="220"/>
        <v>0</v>
      </c>
      <c r="P230" s="225">
        <f t="shared" si="221"/>
        <v>0</v>
      </c>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96</v>
      </c>
      <c r="AI230" s="231">
        <f>IF(AF230=1,IF(AE230&lt;15,VLOOKUP(AH230,data!$B$3:$E$32,2,0)*AE230,(VLOOKUP(AH230,data!$B$3:$E$32,2,0)*14)+(VLOOKUP(AH230,data!$B$3:$E$32,3,0))*(AE230-14)),0)</f>
        <v>0</v>
      </c>
      <c r="AJ230" s="265" t="s">
        <v>96</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96</v>
      </c>
      <c r="AW230" s="231">
        <f>IF(AT230=1,IF(AS230&lt;15,VLOOKUP(AV230,data!$B$3:$E$32,2,0)*AS230,(VLOOKUP(AV230,data!$B$3:$E$32,2,0)*14)+(VLOOKUP(AV230,data!$B$3:$E$32,3,0))*(AS230-14)),0)</f>
        <v>0</v>
      </c>
      <c r="AX230" s="265" t="s">
        <v>96</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96</v>
      </c>
      <c r="BK230" s="231">
        <f>IF(BH230=1,IF(BG230&lt;15,VLOOKUP(BJ230,data!$B$3:$E$32,2,0)*BG230,(VLOOKUP(BJ230,data!$B$3:$E$32,2,0)*14)+(VLOOKUP(BJ230,data!$B$3:$E$32,3,0))*(BG230-14)),0)</f>
        <v>0</v>
      </c>
      <c r="BL230" s="265" t="s">
        <v>96</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96</v>
      </c>
      <c r="BY230" s="231">
        <f>IF(BV230=1,IF(BU230&lt;15,VLOOKUP(BX230,data!$B$3:$E$32,2,0)*BU230,(VLOOKUP(BX230,data!$B$3:$E$32,2,0)*14)+(VLOOKUP(BX230,data!$B$3:$E$32,3,0))*(BU230-14)),0)</f>
        <v>0</v>
      </c>
      <c r="BZ230" s="265" t="s">
        <v>96</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96</v>
      </c>
      <c r="CM230" s="231">
        <f>IF(CJ230=1,IF(CI230&lt;15,VLOOKUP(CL230,data!$B$3:$E$32,2,0)*CI230,(VLOOKUP(CL230,data!$B$3:$E$32,2,0)*14)+(VLOOKUP(CL230,data!$B$3:$E$32,3,0))*(CI230-14)),0)</f>
        <v>0</v>
      </c>
      <c r="CN230" s="265" t="s">
        <v>96</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96</v>
      </c>
      <c r="DA230" s="231">
        <f>IF(CX230=1,IF(CW230&lt;15,VLOOKUP(CZ230,data!$B$3:$E$32,2,0)*CW230,(VLOOKUP(CZ230,data!$B$3:$E$32,2,0)*14)+(VLOOKUP(CZ230,data!$B$3:$E$32,3,0))*(CW230-14)),0)</f>
        <v>0</v>
      </c>
      <c r="DB230" s="265" t="s">
        <v>96</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96</v>
      </c>
      <c r="DO230" s="231">
        <f>IF(DL230=1,IF(DK230&lt;15,VLOOKUP(DN230,data!$B$3:$E$32,2,0)*DK230,(VLOOKUP(DN230,data!$B$3:$E$32,2,0)*14)+(VLOOKUP(DN230,data!$B$3:$E$32,3,0))*(DK230-14)),0)</f>
        <v>0</v>
      </c>
      <c r="DP230" s="265" t="s">
        <v>96</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96</v>
      </c>
      <c r="EC230" s="231">
        <f>IF(DZ230=1,IF(DY230&lt;15,VLOOKUP(EB230,data!$B$3:$E$32,2,0)*DY230,(VLOOKUP(EB230,data!$B$3:$E$32,2,0)*14)+(VLOOKUP(EB230,data!$B$3:$E$32,3,0))*(DY230-14)),0)</f>
        <v>0</v>
      </c>
      <c r="ED230" s="265" t="s">
        <v>96</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96</v>
      </c>
      <c r="EQ230" s="231">
        <f>IF(EN230=1,IF(EM230&lt;15,VLOOKUP(EP230,data!$B$3:$E$32,2,0)*EM230,(VLOOKUP(EP230,data!$B$3:$E$32,2,0)*14)+(VLOOKUP(EP230,data!$B$3:$E$32,3,0))*(EM230-14)),0)</f>
        <v>0</v>
      </c>
      <c r="ER230" s="265" t="s">
        <v>96</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96</v>
      </c>
      <c r="FE230" s="231">
        <f>IF(FB230=1,IF(FA230&lt;15,VLOOKUP(FD230,data!$B$3:$E$32,2,0)*FA230,(VLOOKUP(FD230,data!$B$3:$E$32,2,0)*14)+(VLOOKUP(FD230,data!$B$3:$E$32,3,0))*(FA230-14)),0)</f>
        <v>0</v>
      </c>
      <c r="FF230" s="265" t="s">
        <v>96</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4.75" hidden="1" customHeight="1" x14ac:dyDescent="0.25">
      <c r="A231" s="233"/>
      <c r="B231" s="222" t="s">
        <v>322</v>
      </c>
      <c r="C231" s="338"/>
      <c r="D231" s="223"/>
      <c r="E231" s="229"/>
      <c r="F231" s="225">
        <f t="shared" si="219"/>
        <v>0</v>
      </c>
      <c r="G231" s="230">
        <f>IF(F231=1,data!$C$41*E231,0)</f>
        <v>0</v>
      </c>
      <c r="H231" s="265" t="s">
        <v>96</v>
      </c>
      <c r="I231" s="231">
        <f>IF($F231=1,IF($E231&lt;15,VLOOKUP(H231,data!$B$3:$E$32,2,0)*$E231,(VLOOKUP(H231,data!$B$3:$E$32,2,0)*14)+(VLOOKUP(H231,data!$B$3:$E$32,3,0))*($E231-14)),0)</f>
        <v>0</v>
      </c>
      <c r="J231" s="265" t="s">
        <v>96</v>
      </c>
      <c r="K231" s="231">
        <f>IF($F231=1,VLOOKUP(J231,data!$B$35:$D$39,2,0),0)</f>
        <v>0</v>
      </c>
      <c r="L231" s="232">
        <f>IF(AND(I231&lt;&gt;0,K231&lt;&gt;0)=FALSE,0,data!$C$43)</f>
        <v>0</v>
      </c>
      <c r="M231" s="269">
        <f t="shared" si="76"/>
        <v>0</v>
      </c>
      <c r="N231" s="225">
        <f t="shared" si="288"/>
        <v>0</v>
      </c>
      <c r="O231" s="225">
        <f t="shared" si="220"/>
        <v>0</v>
      </c>
      <c r="P231" s="225">
        <f t="shared" si="221"/>
        <v>0</v>
      </c>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96</v>
      </c>
      <c r="AI231" s="231">
        <f>IF(AF231=1,IF(AE231&lt;15,VLOOKUP(AH231,data!$B$3:$E$32,2,0)*AE231,(VLOOKUP(AH231,data!$B$3:$E$32,2,0)*14)+(VLOOKUP(AH231,data!$B$3:$E$32,3,0))*(AE231-14)),0)</f>
        <v>0</v>
      </c>
      <c r="AJ231" s="265" t="s">
        <v>96</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96</v>
      </c>
      <c r="AW231" s="231">
        <f>IF(AT231=1,IF(AS231&lt;15,VLOOKUP(AV231,data!$B$3:$E$32,2,0)*AS231,(VLOOKUP(AV231,data!$B$3:$E$32,2,0)*14)+(VLOOKUP(AV231,data!$B$3:$E$32,3,0))*(AS231-14)),0)</f>
        <v>0</v>
      </c>
      <c r="AX231" s="265" t="s">
        <v>96</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96</v>
      </c>
      <c r="BK231" s="231">
        <f>IF(BH231=1,IF(BG231&lt;15,VLOOKUP(BJ231,data!$B$3:$E$32,2,0)*BG231,(VLOOKUP(BJ231,data!$B$3:$E$32,2,0)*14)+(VLOOKUP(BJ231,data!$B$3:$E$32,3,0))*(BG231-14)),0)</f>
        <v>0</v>
      </c>
      <c r="BL231" s="265" t="s">
        <v>96</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96</v>
      </c>
      <c r="BY231" s="231">
        <f>IF(BV231=1,IF(BU231&lt;15,VLOOKUP(BX231,data!$B$3:$E$32,2,0)*BU231,(VLOOKUP(BX231,data!$B$3:$E$32,2,0)*14)+(VLOOKUP(BX231,data!$B$3:$E$32,3,0))*(BU231-14)),0)</f>
        <v>0</v>
      </c>
      <c r="BZ231" s="265" t="s">
        <v>96</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96</v>
      </c>
      <c r="CM231" s="231">
        <f>IF(CJ231=1,IF(CI231&lt;15,VLOOKUP(CL231,data!$B$3:$E$32,2,0)*CI231,(VLOOKUP(CL231,data!$B$3:$E$32,2,0)*14)+(VLOOKUP(CL231,data!$B$3:$E$32,3,0))*(CI231-14)),0)</f>
        <v>0</v>
      </c>
      <c r="CN231" s="265" t="s">
        <v>96</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96</v>
      </c>
      <c r="DA231" s="231">
        <f>IF(CX231=1,IF(CW231&lt;15,VLOOKUP(CZ231,data!$B$3:$E$32,2,0)*CW231,(VLOOKUP(CZ231,data!$B$3:$E$32,2,0)*14)+(VLOOKUP(CZ231,data!$B$3:$E$32,3,0))*(CW231-14)),0)</f>
        <v>0</v>
      </c>
      <c r="DB231" s="265" t="s">
        <v>96</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96</v>
      </c>
      <c r="DO231" s="231">
        <f>IF(DL231=1,IF(DK231&lt;15,VLOOKUP(DN231,data!$B$3:$E$32,2,0)*DK231,(VLOOKUP(DN231,data!$B$3:$E$32,2,0)*14)+(VLOOKUP(DN231,data!$B$3:$E$32,3,0))*(DK231-14)),0)</f>
        <v>0</v>
      </c>
      <c r="DP231" s="265" t="s">
        <v>96</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96</v>
      </c>
      <c r="EC231" s="231">
        <f>IF(DZ231=1,IF(DY231&lt;15,VLOOKUP(EB231,data!$B$3:$E$32,2,0)*DY231,(VLOOKUP(EB231,data!$B$3:$E$32,2,0)*14)+(VLOOKUP(EB231,data!$B$3:$E$32,3,0))*(DY231-14)),0)</f>
        <v>0</v>
      </c>
      <c r="ED231" s="265" t="s">
        <v>96</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96</v>
      </c>
      <c r="EQ231" s="231">
        <f>IF(EN231=1,IF(EM231&lt;15,VLOOKUP(EP231,data!$B$3:$E$32,2,0)*EM231,(VLOOKUP(EP231,data!$B$3:$E$32,2,0)*14)+(VLOOKUP(EP231,data!$B$3:$E$32,3,0))*(EM231-14)),0)</f>
        <v>0</v>
      </c>
      <c r="ER231" s="265" t="s">
        <v>96</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96</v>
      </c>
      <c r="FE231" s="231">
        <f>IF(FB231=1,IF(FA231&lt;15,VLOOKUP(FD231,data!$B$3:$E$32,2,0)*FA231,(VLOOKUP(FD231,data!$B$3:$E$32,2,0)*14)+(VLOOKUP(FD231,data!$B$3:$E$32,3,0))*(FA231-14)),0)</f>
        <v>0</v>
      </c>
      <c r="FF231" s="265" t="s">
        <v>96</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4.75" hidden="1" customHeight="1" x14ac:dyDescent="0.25">
      <c r="A232" s="233"/>
      <c r="B232" s="222" t="s">
        <v>323</v>
      </c>
      <c r="C232" s="338"/>
      <c r="D232" s="223"/>
      <c r="E232" s="229"/>
      <c r="F232" s="225">
        <f t="shared" si="219"/>
        <v>0</v>
      </c>
      <c r="G232" s="230">
        <f>IF(F232=1,data!$C$41*E232,0)</f>
        <v>0</v>
      </c>
      <c r="H232" s="265" t="s">
        <v>96</v>
      </c>
      <c r="I232" s="231">
        <f>IF($F232=1,IF($E232&lt;15,VLOOKUP(H232,data!$B$3:$E$32,2,0)*$E232,(VLOOKUP(H232,data!$B$3:$E$32,2,0)*14)+(VLOOKUP(H232,data!$B$3:$E$32,3,0))*($E232-14)),0)</f>
        <v>0</v>
      </c>
      <c r="J232" s="265" t="s">
        <v>96</v>
      </c>
      <c r="K232" s="231">
        <f>IF($F232=1,VLOOKUP(J232,data!$B$35:$D$39,2,0),0)</f>
        <v>0</v>
      </c>
      <c r="L232" s="232">
        <f>IF(AND(I232&lt;&gt;0,K232&lt;&gt;0)=FALSE,0,data!$C$43)</f>
        <v>0</v>
      </c>
      <c r="M232" s="269">
        <f t="shared" si="76"/>
        <v>0</v>
      </c>
      <c r="N232" s="225">
        <f t="shared" si="288"/>
        <v>0</v>
      </c>
      <c r="O232" s="225">
        <f t="shared" si="220"/>
        <v>0</v>
      </c>
      <c r="P232" s="225">
        <f t="shared" si="221"/>
        <v>0</v>
      </c>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96</v>
      </c>
      <c r="AI232" s="231">
        <f>IF(AF232=1,IF(AE232&lt;15,VLOOKUP(AH232,data!$B$3:$E$32,2,0)*AE232,(VLOOKUP(AH232,data!$B$3:$E$32,2,0)*14)+(VLOOKUP(AH232,data!$B$3:$E$32,3,0))*(AE232-14)),0)</f>
        <v>0</v>
      </c>
      <c r="AJ232" s="265" t="s">
        <v>96</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96</v>
      </c>
      <c r="AW232" s="231">
        <f>IF(AT232=1,IF(AS232&lt;15,VLOOKUP(AV232,data!$B$3:$E$32,2,0)*AS232,(VLOOKUP(AV232,data!$B$3:$E$32,2,0)*14)+(VLOOKUP(AV232,data!$B$3:$E$32,3,0))*(AS232-14)),0)</f>
        <v>0</v>
      </c>
      <c r="AX232" s="265" t="s">
        <v>96</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96</v>
      </c>
      <c r="BK232" s="231">
        <f>IF(BH232=1,IF(BG232&lt;15,VLOOKUP(BJ232,data!$B$3:$E$32,2,0)*BG232,(VLOOKUP(BJ232,data!$B$3:$E$32,2,0)*14)+(VLOOKUP(BJ232,data!$B$3:$E$32,3,0))*(BG232-14)),0)</f>
        <v>0</v>
      </c>
      <c r="BL232" s="265" t="s">
        <v>96</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96</v>
      </c>
      <c r="BY232" s="231">
        <f>IF(BV232=1,IF(BU232&lt;15,VLOOKUP(BX232,data!$B$3:$E$32,2,0)*BU232,(VLOOKUP(BX232,data!$B$3:$E$32,2,0)*14)+(VLOOKUP(BX232,data!$B$3:$E$32,3,0))*(BU232-14)),0)</f>
        <v>0</v>
      </c>
      <c r="BZ232" s="265" t="s">
        <v>96</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96</v>
      </c>
      <c r="CM232" s="231">
        <f>IF(CJ232=1,IF(CI232&lt;15,VLOOKUP(CL232,data!$B$3:$E$32,2,0)*CI232,(VLOOKUP(CL232,data!$B$3:$E$32,2,0)*14)+(VLOOKUP(CL232,data!$B$3:$E$32,3,0))*(CI232-14)),0)</f>
        <v>0</v>
      </c>
      <c r="CN232" s="265" t="s">
        <v>96</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96</v>
      </c>
      <c r="DA232" s="231">
        <f>IF(CX232=1,IF(CW232&lt;15,VLOOKUP(CZ232,data!$B$3:$E$32,2,0)*CW232,(VLOOKUP(CZ232,data!$B$3:$E$32,2,0)*14)+(VLOOKUP(CZ232,data!$B$3:$E$32,3,0))*(CW232-14)),0)</f>
        <v>0</v>
      </c>
      <c r="DB232" s="265" t="s">
        <v>96</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96</v>
      </c>
      <c r="DO232" s="231">
        <f>IF(DL232=1,IF(DK232&lt;15,VLOOKUP(DN232,data!$B$3:$E$32,2,0)*DK232,(VLOOKUP(DN232,data!$B$3:$E$32,2,0)*14)+(VLOOKUP(DN232,data!$B$3:$E$32,3,0))*(DK232-14)),0)</f>
        <v>0</v>
      </c>
      <c r="DP232" s="265" t="s">
        <v>96</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96</v>
      </c>
      <c r="EC232" s="231">
        <f>IF(DZ232=1,IF(DY232&lt;15,VLOOKUP(EB232,data!$B$3:$E$32,2,0)*DY232,(VLOOKUP(EB232,data!$B$3:$E$32,2,0)*14)+(VLOOKUP(EB232,data!$B$3:$E$32,3,0))*(DY232-14)),0)</f>
        <v>0</v>
      </c>
      <c r="ED232" s="265" t="s">
        <v>96</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96</v>
      </c>
      <c r="EQ232" s="231">
        <f>IF(EN232=1,IF(EM232&lt;15,VLOOKUP(EP232,data!$B$3:$E$32,2,0)*EM232,(VLOOKUP(EP232,data!$B$3:$E$32,2,0)*14)+(VLOOKUP(EP232,data!$B$3:$E$32,3,0))*(EM232-14)),0)</f>
        <v>0</v>
      </c>
      <c r="ER232" s="265" t="s">
        <v>96</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96</v>
      </c>
      <c r="FE232" s="231">
        <f>IF(FB232=1,IF(FA232&lt;15,VLOOKUP(FD232,data!$B$3:$E$32,2,0)*FA232,(VLOOKUP(FD232,data!$B$3:$E$32,2,0)*14)+(VLOOKUP(FD232,data!$B$3:$E$32,3,0))*(FA232-14)),0)</f>
        <v>0</v>
      </c>
      <c r="FF232" s="265" t="s">
        <v>96</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4.75" hidden="1" customHeight="1" x14ac:dyDescent="0.25">
      <c r="A233" s="233"/>
      <c r="B233" s="222" t="s">
        <v>324</v>
      </c>
      <c r="C233" s="338"/>
      <c r="D233" s="223"/>
      <c r="E233" s="229"/>
      <c r="F233" s="225">
        <f t="shared" si="219"/>
        <v>0</v>
      </c>
      <c r="G233" s="230">
        <f>IF(F233=1,data!$C$41*E233,0)</f>
        <v>0</v>
      </c>
      <c r="H233" s="265" t="s">
        <v>96</v>
      </c>
      <c r="I233" s="231">
        <f>IF($F233=1,IF($E233&lt;15,VLOOKUP(H233,data!$B$3:$E$32,2,0)*$E233,(VLOOKUP(H233,data!$B$3:$E$32,2,0)*14)+(VLOOKUP(H233,data!$B$3:$E$32,3,0))*($E233-14)),0)</f>
        <v>0</v>
      </c>
      <c r="J233" s="265" t="s">
        <v>96</v>
      </c>
      <c r="K233" s="231">
        <f>IF($F233=1,VLOOKUP(J233,data!$B$35:$D$39,2,0),0)</f>
        <v>0</v>
      </c>
      <c r="L233" s="232">
        <f>IF(AND(I233&lt;&gt;0,K233&lt;&gt;0)=FALSE,0,data!$C$43)</f>
        <v>0</v>
      </c>
      <c r="M233" s="269">
        <f t="shared" si="76"/>
        <v>0</v>
      </c>
      <c r="N233" s="225">
        <f t="shared" si="288"/>
        <v>0</v>
      </c>
      <c r="O233" s="225">
        <f t="shared" si="220"/>
        <v>0</v>
      </c>
      <c r="P233" s="225">
        <f t="shared" si="221"/>
        <v>0</v>
      </c>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96</v>
      </c>
      <c r="AI233" s="231">
        <f>IF(AF233=1,IF(AE233&lt;15,VLOOKUP(AH233,data!$B$3:$E$32,2,0)*AE233,(VLOOKUP(AH233,data!$B$3:$E$32,2,0)*14)+(VLOOKUP(AH233,data!$B$3:$E$32,3,0))*(AE233-14)),0)</f>
        <v>0</v>
      </c>
      <c r="AJ233" s="265" t="s">
        <v>96</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96</v>
      </c>
      <c r="AW233" s="231">
        <f>IF(AT233=1,IF(AS233&lt;15,VLOOKUP(AV233,data!$B$3:$E$32,2,0)*AS233,(VLOOKUP(AV233,data!$B$3:$E$32,2,0)*14)+(VLOOKUP(AV233,data!$B$3:$E$32,3,0))*(AS233-14)),0)</f>
        <v>0</v>
      </c>
      <c r="AX233" s="265" t="s">
        <v>96</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96</v>
      </c>
      <c r="BK233" s="231">
        <f>IF(BH233=1,IF(BG233&lt;15,VLOOKUP(BJ233,data!$B$3:$E$32,2,0)*BG233,(VLOOKUP(BJ233,data!$B$3:$E$32,2,0)*14)+(VLOOKUP(BJ233,data!$B$3:$E$32,3,0))*(BG233-14)),0)</f>
        <v>0</v>
      </c>
      <c r="BL233" s="265" t="s">
        <v>96</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96</v>
      </c>
      <c r="BY233" s="231">
        <f>IF(BV233=1,IF(BU233&lt;15,VLOOKUP(BX233,data!$B$3:$E$32,2,0)*BU233,(VLOOKUP(BX233,data!$B$3:$E$32,2,0)*14)+(VLOOKUP(BX233,data!$B$3:$E$32,3,0))*(BU233-14)),0)</f>
        <v>0</v>
      </c>
      <c r="BZ233" s="265" t="s">
        <v>96</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96</v>
      </c>
      <c r="CM233" s="231">
        <f>IF(CJ233=1,IF(CI233&lt;15,VLOOKUP(CL233,data!$B$3:$E$32,2,0)*CI233,(VLOOKUP(CL233,data!$B$3:$E$32,2,0)*14)+(VLOOKUP(CL233,data!$B$3:$E$32,3,0))*(CI233-14)),0)</f>
        <v>0</v>
      </c>
      <c r="CN233" s="265" t="s">
        <v>96</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96</v>
      </c>
      <c r="DA233" s="231">
        <f>IF(CX233=1,IF(CW233&lt;15,VLOOKUP(CZ233,data!$B$3:$E$32,2,0)*CW233,(VLOOKUP(CZ233,data!$B$3:$E$32,2,0)*14)+(VLOOKUP(CZ233,data!$B$3:$E$32,3,0))*(CW233-14)),0)</f>
        <v>0</v>
      </c>
      <c r="DB233" s="265" t="s">
        <v>96</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96</v>
      </c>
      <c r="DO233" s="231">
        <f>IF(DL233=1,IF(DK233&lt;15,VLOOKUP(DN233,data!$B$3:$E$32,2,0)*DK233,(VLOOKUP(DN233,data!$B$3:$E$32,2,0)*14)+(VLOOKUP(DN233,data!$B$3:$E$32,3,0))*(DK233-14)),0)</f>
        <v>0</v>
      </c>
      <c r="DP233" s="265" t="s">
        <v>96</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96</v>
      </c>
      <c r="EC233" s="231">
        <f>IF(DZ233=1,IF(DY233&lt;15,VLOOKUP(EB233,data!$B$3:$E$32,2,0)*DY233,(VLOOKUP(EB233,data!$B$3:$E$32,2,0)*14)+(VLOOKUP(EB233,data!$B$3:$E$32,3,0))*(DY233-14)),0)</f>
        <v>0</v>
      </c>
      <c r="ED233" s="265" t="s">
        <v>96</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96</v>
      </c>
      <c r="EQ233" s="231">
        <f>IF(EN233=1,IF(EM233&lt;15,VLOOKUP(EP233,data!$B$3:$E$32,2,0)*EM233,(VLOOKUP(EP233,data!$B$3:$E$32,2,0)*14)+(VLOOKUP(EP233,data!$B$3:$E$32,3,0))*(EM233-14)),0)</f>
        <v>0</v>
      </c>
      <c r="ER233" s="265" t="s">
        <v>96</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96</v>
      </c>
      <c r="FE233" s="231">
        <f>IF(FB233=1,IF(FA233&lt;15,VLOOKUP(FD233,data!$B$3:$E$32,2,0)*FA233,(VLOOKUP(FD233,data!$B$3:$E$32,2,0)*14)+(VLOOKUP(FD233,data!$B$3:$E$32,3,0))*(FA233-14)),0)</f>
        <v>0</v>
      </c>
      <c r="FF233" s="265" t="s">
        <v>96</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4.75" hidden="1" customHeight="1" x14ac:dyDescent="0.25">
      <c r="A234" s="233"/>
      <c r="B234" s="222" t="s">
        <v>325</v>
      </c>
      <c r="C234" s="338"/>
      <c r="D234" s="223"/>
      <c r="E234" s="229"/>
      <c r="F234" s="225">
        <f t="shared" si="219"/>
        <v>0</v>
      </c>
      <c r="G234" s="230">
        <f>IF(F234=1,data!$C$41*E234,0)</f>
        <v>0</v>
      </c>
      <c r="H234" s="265" t="s">
        <v>96</v>
      </c>
      <c r="I234" s="231">
        <f>IF($F234=1,IF($E234&lt;15,VLOOKUP(H234,data!$B$3:$E$32,2,0)*$E234,(VLOOKUP(H234,data!$B$3:$E$32,2,0)*14)+(VLOOKUP(H234,data!$B$3:$E$32,3,0))*($E234-14)),0)</f>
        <v>0</v>
      </c>
      <c r="J234" s="265" t="s">
        <v>96</v>
      </c>
      <c r="K234" s="231">
        <f>IF($F234=1,VLOOKUP(J234,data!$B$35:$D$39,2,0),0)</f>
        <v>0</v>
      </c>
      <c r="L234" s="232">
        <f>IF(AND(I234&lt;&gt;0,K234&lt;&gt;0)=FALSE,0,data!$C$43)</f>
        <v>0</v>
      </c>
      <c r="M234" s="269">
        <f t="shared" si="76"/>
        <v>0</v>
      </c>
      <c r="N234" s="225">
        <f t="shared" si="288"/>
        <v>0</v>
      </c>
      <c r="O234" s="225">
        <f t="shared" si="220"/>
        <v>0</v>
      </c>
      <c r="P234" s="225">
        <f t="shared" si="221"/>
        <v>0</v>
      </c>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96</v>
      </c>
      <c r="AI234" s="231">
        <f>IF(AF234=1,IF(AE234&lt;15,VLOOKUP(AH234,data!$B$3:$E$32,2,0)*AE234,(VLOOKUP(AH234,data!$B$3:$E$32,2,0)*14)+(VLOOKUP(AH234,data!$B$3:$E$32,3,0))*(AE234-14)),0)</f>
        <v>0</v>
      </c>
      <c r="AJ234" s="265" t="s">
        <v>96</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96</v>
      </c>
      <c r="AW234" s="231">
        <f>IF(AT234=1,IF(AS234&lt;15,VLOOKUP(AV234,data!$B$3:$E$32,2,0)*AS234,(VLOOKUP(AV234,data!$B$3:$E$32,2,0)*14)+(VLOOKUP(AV234,data!$B$3:$E$32,3,0))*(AS234-14)),0)</f>
        <v>0</v>
      </c>
      <c r="AX234" s="265" t="s">
        <v>96</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96</v>
      </c>
      <c r="BK234" s="231">
        <f>IF(BH234=1,IF(BG234&lt;15,VLOOKUP(BJ234,data!$B$3:$E$32,2,0)*BG234,(VLOOKUP(BJ234,data!$B$3:$E$32,2,0)*14)+(VLOOKUP(BJ234,data!$B$3:$E$32,3,0))*(BG234-14)),0)</f>
        <v>0</v>
      </c>
      <c r="BL234" s="265" t="s">
        <v>96</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96</v>
      </c>
      <c r="BY234" s="231">
        <f>IF(BV234=1,IF(BU234&lt;15,VLOOKUP(BX234,data!$B$3:$E$32,2,0)*BU234,(VLOOKUP(BX234,data!$B$3:$E$32,2,0)*14)+(VLOOKUP(BX234,data!$B$3:$E$32,3,0))*(BU234-14)),0)</f>
        <v>0</v>
      </c>
      <c r="BZ234" s="265" t="s">
        <v>96</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96</v>
      </c>
      <c r="CM234" s="231">
        <f>IF(CJ234=1,IF(CI234&lt;15,VLOOKUP(CL234,data!$B$3:$E$32,2,0)*CI234,(VLOOKUP(CL234,data!$B$3:$E$32,2,0)*14)+(VLOOKUP(CL234,data!$B$3:$E$32,3,0))*(CI234-14)),0)</f>
        <v>0</v>
      </c>
      <c r="CN234" s="265" t="s">
        <v>96</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96</v>
      </c>
      <c r="DA234" s="231">
        <f>IF(CX234=1,IF(CW234&lt;15,VLOOKUP(CZ234,data!$B$3:$E$32,2,0)*CW234,(VLOOKUP(CZ234,data!$B$3:$E$32,2,0)*14)+(VLOOKUP(CZ234,data!$B$3:$E$32,3,0))*(CW234-14)),0)</f>
        <v>0</v>
      </c>
      <c r="DB234" s="265" t="s">
        <v>96</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96</v>
      </c>
      <c r="DO234" s="231">
        <f>IF(DL234=1,IF(DK234&lt;15,VLOOKUP(DN234,data!$B$3:$E$32,2,0)*DK234,(VLOOKUP(DN234,data!$B$3:$E$32,2,0)*14)+(VLOOKUP(DN234,data!$B$3:$E$32,3,0))*(DK234-14)),0)</f>
        <v>0</v>
      </c>
      <c r="DP234" s="265" t="s">
        <v>96</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96</v>
      </c>
      <c r="EC234" s="231">
        <f>IF(DZ234=1,IF(DY234&lt;15,VLOOKUP(EB234,data!$B$3:$E$32,2,0)*DY234,(VLOOKUP(EB234,data!$B$3:$E$32,2,0)*14)+(VLOOKUP(EB234,data!$B$3:$E$32,3,0))*(DY234-14)),0)</f>
        <v>0</v>
      </c>
      <c r="ED234" s="265" t="s">
        <v>96</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96</v>
      </c>
      <c r="EQ234" s="231">
        <f>IF(EN234=1,IF(EM234&lt;15,VLOOKUP(EP234,data!$B$3:$E$32,2,0)*EM234,(VLOOKUP(EP234,data!$B$3:$E$32,2,0)*14)+(VLOOKUP(EP234,data!$B$3:$E$32,3,0))*(EM234-14)),0)</f>
        <v>0</v>
      </c>
      <c r="ER234" s="265" t="s">
        <v>96</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96</v>
      </c>
      <c r="FE234" s="231">
        <f>IF(FB234=1,IF(FA234&lt;15,VLOOKUP(FD234,data!$B$3:$E$32,2,0)*FA234,(VLOOKUP(FD234,data!$B$3:$E$32,2,0)*14)+(VLOOKUP(FD234,data!$B$3:$E$32,3,0))*(FA234-14)),0)</f>
        <v>0</v>
      </c>
      <c r="FF234" s="265" t="s">
        <v>96</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4.75" hidden="1" customHeight="1" x14ac:dyDescent="0.25">
      <c r="A235" s="233"/>
      <c r="B235" s="222" t="s">
        <v>326</v>
      </c>
      <c r="C235" s="338"/>
      <c r="D235" s="223"/>
      <c r="E235" s="229"/>
      <c r="F235" s="225">
        <f t="shared" si="219"/>
        <v>0</v>
      </c>
      <c r="G235" s="230">
        <f>IF(F235=1,data!$C$41*E235,0)</f>
        <v>0</v>
      </c>
      <c r="H235" s="265" t="s">
        <v>96</v>
      </c>
      <c r="I235" s="231">
        <f>IF($F235=1,IF($E235&lt;15,VLOOKUP(H235,data!$B$3:$E$32,2,0)*$E235,(VLOOKUP(H235,data!$B$3:$E$32,2,0)*14)+(VLOOKUP(H235,data!$B$3:$E$32,3,0))*($E235-14)),0)</f>
        <v>0</v>
      </c>
      <c r="J235" s="265" t="s">
        <v>96</v>
      </c>
      <c r="K235" s="231">
        <f>IF($F235=1,VLOOKUP(J235,data!$B$35:$D$39,2,0),0)</f>
        <v>0</v>
      </c>
      <c r="L235" s="232">
        <f>IF(AND(I235&lt;&gt;0,K235&lt;&gt;0)=FALSE,0,data!$C$43)</f>
        <v>0</v>
      </c>
      <c r="M235" s="269">
        <f t="shared" si="76"/>
        <v>0</v>
      </c>
      <c r="N235" s="225">
        <f t="shared" si="288"/>
        <v>0</v>
      </c>
      <c r="O235" s="225">
        <f t="shared" si="220"/>
        <v>0</v>
      </c>
      <c r="P235" s="225">
        <f t="shared" si="221"/>
        <v>0</v>
      </c>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96</v>
      </c>
      <c r="AI235" s="231">
        <f>IF(AF235=1,IF(AE235&lt;15,VLOOKUP(AH235,data!$B$3:$E$32,2,0)*AE235,(VLOOKUP(AH235,data!$B$3:$E$32,2,0)*14)+(VLOOKUP(AH235,data!$B$3:$E$32,3,0))*(AE235-14)),0)</f>
        <v>0</v>
      </c>
      <c r="AJ235" s="265" t="s">
        <v>96</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96</v>
      </c>
      <c r="AW235" s="231">
        <f>IF(AT235=1,IF(AS235&lt;15,VLOOKUP(AV235,data!$B$3:$E$32,2,0)*AS235,(VLOOKUP(AV235,data!$B$3:$E$32,2,0)*14)+(VLOOKUP(AV235,data!$B$3:$E$32,3,0))*(AS235-14)),0)</f>
        <v>0</v>
      </c>
      <c r="AX235" s="265" t="s">
        <v>96</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96</v>
      </c>
      <c r="BK235" s="231">
        <f>IF(BH235=1,IF(BG235&lt;15,VLOOKUP(BJ235,data!$B$3:$E$32,2,0)*BG235,(VLOOKUP(BJ235,data!$B$3:$E$32,2,0)*14)+(VLOOKUP(BJ235,data!$B$3:$E$32,3,0))*(BG235-14)),0)</f>
        <v>0</v>
      </c>
      <c r="BL235" s="265" t="s">
        <v>96</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96</v>
      </c>
      <c r="BY235" s="231">
        <f>IF(BV235=1,IF(BU235&lt;15,VLOOKUP(BX235,data!$B$3:$E$32,2,0)*BU235,(VLOOKUP(BX235,data!$B$3:$E$32,2,0)*14)+(VLOOKUP(BX235,data!$B$3:$E$32,3,0))*(BU235-14)),0)</f>
        <v>0</v>
      </c>
      <c r="BZ235" s="265" t="s">
        <v>96</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96</v>
      </c>
      <c r="CM235" s="231">
        <f>IF(CJ235=1,IF(CI235&lt;15,VLOOKUP(CL235,data!$B$3:$E$32,2,0)*CI235,(VLOOKUP(CL235,data!$B$3:$E$32,2,0)*14)+(VLOOKUP(CL235,data!$B$3:$E$32,3,0))*(CI235-14)),0)</f>
        <v>0</v>
      </c>
      <c r="CN235" s="265" t="s">
        <v>96</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96</v>
      </c>
      <c r="DA235" s="231">
        <f>IF(CX235=1,IF(CW235&lt;15,VLOOKUP(CZ235,data!$B$3:$E$32,2,0)*CW235,(VLOOKUP(CZ235,data!$B$3:$E$32,2,0)*14)+(VLOOKUP(CZ235,data!$B$3:$E$32,3,0))*(CW235-14)),0)</f>
        <v>0</v>
      </c>
      <c r="DB235" s="265" t="s">
        <v>96</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96</v>
      </c>
      <c r="DO235" s="231">
        <f>IF(DL235=1,IF(DK235&lt;15,VLOOKUP(DN235,data!$B$3:$E$32,2,0)*DK235,(VLOOKUP(DN235,data!$B$3:$E$32,2,0)*14)+(VLOOKUP(DN235,data!$B$3:$E$32,3,0))*(DK235-14)),0)</f>
        <v>0</v>
      </c>
      <c r="DP235" s="265" t="s">
        <v>96</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96</v>
      </c>
      <c r="EC235" s="231">
        <f>IF(DZ235=1,IF(DY235&lt;15,VLOOKUP(EB235,data!$B$3:$E$32,2,0)*DY235,(VLOOKUP(EB235,data!$B$3:$E$32,2,0)*14)+(VLOOKUP(EB235,data!$B$3:$E$32,3,0))*(DY235-14)),0)</f>
        <v>0</v>
      </c>
      <c r="ED235" s="265" t="s">
        <v>96</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96</v>
      </c>
      <c r="EQ235" s="231">
        <f>IF(EN235=1,IF(EM235&lt;15,VLOOKUP(EP235,data!$B$3:$E$32,2,0)*EM235,(VLOOKUP(EP235,data!$B$3:$E$32,2,0)*14)+(VLOOKUP(EP235,data!$B$3:$E$32,3,0))*(EM235-14)),0)</f>
        <v>0</v>
      </c>
      <c r="ER235" s="265" t="s">
        <v>96</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96</v>
      </c>
      <c r="FE235" s="231">
        <f>IF(FB235=1,IF(FA235&lt;15,VLOOKUP(FD235,data!$B$3:$E$32,2,0)*FA235,(VLOOKUP(FD235,data!$B$3:$E$32,2,0)*14)+(VLOOKUP(FD235,data!$B$3:$E$32,3,0))*(FA235-14)),0)</f>
        <v>0</v>
      </c>
      <c r="FF235" s="265" t="s">
        <v>96</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4.75" hidden="1" customHeight="1" x14ac:dyDescent="0.25">
      <c r="A236" s="233"/>
      <c r="B236" s="222" t="s">
        <v>327</v>
      </c>
      <c r="C236" s="338"/>
      <c r="D236" s="223"/>
      <c r="E236" s="229"/>
      <c r="F236" s="225">
        <f t="shared" si="219"/>
        <v>0</v>
      </c>
      <c r="G236" s="230">
        <f>IF(F236=1,data!$C$41*E236,0)</f>
        <v>0</v>
      </c>
      <c r="H236" s="265" t="s">
        <v>96</v>
      </c>
      <c r="I236" s="231">
        <f>IF($F236=1,IF($E236&lt;15,VLOOKUP(H236,data!$B$3:$E$32,2,0)*$E236,(VLOOKUP(H236,data!$B$3:$E$32,2,0)*14)+(VLOOKUP(H236,data!$B$3:$E$32,3,0))*($E236-14)),0)</f>
        <v>0</v>
      </c>
      <c r="J236" s="265" t="s">
        <v>96</v>
      </c>
      <c r="K236" s="231">
        <f>IF($F236=1,VLOOKUP(J236,data!$B$35:$D$39,2,0),0)</f>
        <v>0</v>
      </c>
      <c r="L236" s="232">
        <f>IF(AND(I236&lt;&gt;0,K236&lt;&gt;0)=FALSE,0,data!$C$43)</f>
        <v>0</v>
      </c>
      <c r="M236" s="269">
        <f t="shared" si="76"/>
        <v>0</v>
      </c>
      <c r="N236" s="225">
        <f t="shared" si="288"/>
        <v>0</v>
      </c>
      <c r="O236" s="225">
        <f t="shared" si="220"/>
        <v>0</v>
      </c>
      <c r="P236" s="225">
        <f t="shared" si="221"/>
        <v>0</v>
      </c>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96</v>
      </c>
      <c r="AI236" s="231">
        <f>IF(AF236=1,IF(AE236&lt;15,VLOOKUP(AH236,data!$B$3:$E$32,2,0)*AE236,(VLOOKUP(AH236,data!$B$3:$E$32,2,0)*14)+(VLOOKUP(AH236,data!$B$3:$E$32,3,0))*(AE236-14)),0)</f>
        <v>0</v>
      </c>
      <c r="AJ236" s="265" t="s">
        <v>96</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96</v>
      </c>
      <c r="AW236" s="231">
        <f>IF(AT236=1,IF(AS236&lt;15,VLOOKUP(AV236,data!$B$3:$E$32,2,0)*AS236,(VLOOKUP(AV236,data!$B$3:$E$32,2,0)*14)+(VLOOKUP(AV236,data!$B$3:$E$32,3,0))*(AS236-14)),0)</f>
        <v>0</v>
      </c>
      <c r="AX236" s="265" t="s">
        <v>96</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96</v>
      </c>
      <c r="BK236" s="231">
        <f>IF(BH236=1,IF(BG236&lt;15,VLOOKUP(BJ236,data!$B$3:$E$32,2,0)*BG236,(VLOOKUP(BJ236,data!$B$3:$E$32,2,0)*14)+(VLOOKUP(BJ236,data!$B$3:$E$32,3,0))*(BG236-14)),0)</f>
        <v>0</v>
      </c>
      <c r="BL236" s="265" t="s">
        <v>96</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96</v>
      </c>
      <c r="BY236" s="231">
        <f>IF(BV236=1,IF(BU236&lt;15,VLOOKUP(BX236,data!$B$3:$E$32,2,0)*BU236,(VLOOKUP(BX236,data!$B$3:$E$32,2,0)*14)+(VLOOKUP(BX236,data!$B$3:$E$32,3,0))*(BU236-14)),0)</f>
        <v>0</v>
      </c>
      <c r="BZ236" s="265" t="s">
        <v>96</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96</v>
      </c>
      <c r="CM236" s="231">
        <f>IF(CJ236=1,IF(CI236&lt;15,VLOOKUP(CL236,data!$B$3:$E$32,2,0)*CI236,(VLOOKUP(CL236,data!$B$3:$E$32,2,0)*14)+(VLOOKUP(CL236,data!$B$3:$E$32,3,0))*(CI236-14)),0)</f>
        <v>0</v>
      </c>
      <c r="CN236" s="265" t="s">
        <v>96</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96</v>
      </c>
      <c r="DA236" s="231">
        <f>IF(CX236=1,IF(CW236&lt;15,VLOOKUP(CZ236,data!$B$3:$E$32,2,0)*CW236,(VLOOKUP(CZ236,data!$B$3:$E$32,2,0)*14)+(VLOOKUP(CZ236,data!$B$3:$E$32,3,0))*(CW236-14)),0)</f>
        <v>0</v>
      </c>
      <c r="DB236" s="265" t="s">
        <v>96</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96</v>
      </c>
      <c r="DO236" s="231">
        <f>IF(DL236=1,IF(DK236&lt;15,VLOOKUP(DN236,data!$B$3:$E$32,2,0)*DK236,(VLOOKUP(DN236,data!$B$3:$E$32,2,0)*14)+(VLOOKUP(DN236,data!$B$3:$E$32,3,0))*(DK236-14)),0)</f>
        <v>0</v>
      </c>
      <c r="DP236" s="265" t="s">
        <v>96</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96</v>
      </c>
      <c r="EC236" s="231">
        <f>IF(DZ236=1,IF(DY236&lt;15,VLOOKUP(EB236,data!$B$3:$E$32,2,0)*DY236,(VLOOKUP(EB236,data!$B$3:$E$32,2,0)*14)+(VLOOKUP(EB236,data!$B$3:$E$32,3,0))*(DY236-14)),0)</f>
        <v>0</v>
      </c>
      <c r="ED236" s="265" t="s">
        <v>96</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96</v>
      </c>
      <c r="EQ236" s="231">
        <f>IF(EN236=1,IF(EM236&lt;15,VLOOKUP(EP236,data!$B$3:$E$32,2,0)*EM236,(VLOOKUP(EP236,data!$B$3:$E$32,2,0)*14)+(VLOOKUP(EP236,data!$B$3:$E$32,3,0))*(EM236-14)),0)</f>
        <v>0</v>
      </c>
      <c r="ER236" s="265" t="s">
        <v>96</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96</v>
      </c>
      <c r="FE236" s="231">
        <f>IF(FB236=1,IF(FA236&lt;15,VLOOKUP(FD236,data!$B$3:$E$32,2,0)*FA236,(VLOOKUP(FD236,data!$B$3:$E$32,2,0)*14)+(VLOOKUP(FD236,data!$B$3:$E$32,3,0))*(FA236-14)),0)</f>
        <v>0</v>
      </c>
      <c r="FF236" s="265" t="s">
        <v>96</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4.75" hidden="1" customHeight="1" x14ac:dyDescent="0.25">
      <c r="A237" s="233"/>
      <c r="B237" s="222" t="s">
        <v>328</v>
      </c>
      <c r="C237" s="338"/>
      <c r="D237" s="223"/>
      <c r="E237" s="229"/>
      <c r="F237" s="225">
        <f t="shared" si="219"/>
        <v>0</v>
      </c>
      <c r="G237" s="230">
        <f>IF(F237=1,data!$C$41*E237,0)</f>
        <v>0</v>
      </c>
      <c r="H237" s="265" t="s">
        <v>96</v>
      </c>
      <c r="I237" s="231">
        <f>IF($F237=1,IF($E237&lt;15,VLOOKUP(H237,data!$B$3:$E$32,2,0)*$E237,(VLOOKUP(H237,data!$B$3:$E$32,2,0)*14)+(VLOOKUP(H237,data!$B$3:$E$32,3,0))*($E237-14)),0)</f>
        <v>0</v>
      </c>
      <c r="J237" s="265" t="s">
        <v>96</v>
      </c>
      <c r="K237" s="231">
        <f>IF($F237=1,VLOOKUP(J237,data!$B$35:$D$39,2,0),0)</f>
        <v>0</v>
      </c>
      <c r="L237" s="232">
        <f>IF(AND(I237&lt;&gt;0,K237&lt;&gt;0)=FALSE,0,data!$C$43)</f>
        <v>0</v>
      </c>
      <c r="M237" s="269">
        <f t="shared" si="76"/>
        <v>0</v>
      </c>
      <c r="N237" s="225">
        <f t="shared" si="288"/>
        <v>0</v>
      </c>
      <c r="O237" s="225">
        <f t="shared" si="220"/>
        <v>0</v>
      </c>
      <c r="P237" s="225">
        <f t="shared" si="221"/>
        <v>0</v>
      </c>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96</v>
      </c>
      <c r="AI237" s="231">
        <f>IF(AF237=1,IF(AE237&lt;15,VLOOKUP(AH237,data!$B$3:$E$32,2,0)*AE237,(VLOOKUP(AH237,data!$B$3:$E$32,2,0)*14)+(VLOOKUP(AH237,data!$B$3:$E$32,3,0))*(AE237-14)),0)</f>
        <v>0</v>
      </c>
      <c r="AJ237" s="265" t="s">
        <v>96</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96</v>
      </c>
      <c r="AW237" s="231">
        <f>IF(AT237=1,IF(AS237&lt;15,VLOOKUP(AV237,data!$B$3:$E$32,2,0)*AS237,(VLOOKUP(AV237,data!$B$3:$E$32,2,0)*14)+(VLOOKUP(AV237,data!$B$3:$E$32,3,0))*(AS237-14)),0)</f>
        <v>0</v>
      </c>
      <c r="AX237" s="265" t="s">
        <v>96</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96</v>
      </c>
      <c r="BK237" s="231">
        <f>IF(BH237=1,IF(BG237&lt;15,VLOOKUP(BJ237,data!$B$3:$E$32,2,0)*BG237,(VLOOKUP(BJ237,data!$B$3:$E$32,2,0)*14)+(VLOOKUP(BJ237,data!$B$3:$E$32,3,0))*(BG237-14)),0)</f>
        <v>0</v>
      </c>
      <c r="BL237" s="265" t="s">
        <v>96</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96</v>
      </c>
      <c r="BY237" s="231">
        <f>IF(BV237=1,IF(BU237&lt;15,VLOOKUP(BX237,data!$B$3:$E$32,2,0)*BU237,(VLOOKUP(BX237,data!$B$3:$E$32,2,0)*14)+(VLOOKUP(BX237,data!$B$3:$E$32,3,0))*(BU237-14)),0)</f>
        <v>0</v>
      </c>
      <c r="BZ237" s="265" t="s">
        <v>96</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96</v>
      </c>
      <c r="CM237" s="231">
        <f>IF(CJ237=1,IF(CI237&lt;15,VLOOKUP(CL237,data!$B$3:$E$32,2,0)*CI237,(VLOOKUP(CL237,data!$B$3:$E$32,2,0)*14)+(VLOOKUP(CL237,data!$B$3:$E$32,3,0))*(CI237-14)),0)</f>
        <v>0</v>
      </c>
      <c r="CN237" s="265" t="s">
        <v>96</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96</v>
      </c>
      <c r="DA237" s="231">
        <f>IF(CX237=1,IF(CW237&lt;15,VLOOKUP(CZ237,data!$B$3:$E$32,2,0)*CW237,(VLOOKUP(CZ237,data!$B$3:$E$32,2,0)*14)+(VLOOKUP(CZ237,data!$B$3:$E$32,3,0))*(CW237-14)),0)</f>
        <v>0</v>
      </c>
      <c r="DB237" s="265" t="s">
        <v>96</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96</v>
      </c>
      <c r="DO237" s="231">
        <f>IF(DL237=1,IF(DK237&lt;15,VLOOKUP(DN237,data!$B$3:$E$32,2,0)*DK237,(VLOOKUP(DN237,data!$B$3:$E$32,2,0)*14)+(VLOOKUP(DN237,data!$B$3:$E$32,3,0))*(DK237-14)),0)</f>
        <v>0</v>
      </c>
      <c r="DP237" s="265" t="s">
        <v>96</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96</v>
      </c>
      <c r="EC237" s="231">
        <f>IF(DZ237=1,IF(DY237&lt;15,VLOOKUP(EB237,data!$B$3:$E$32,2,0)*DY237,(VLOOKUP(EB237,data!$B$3:$E$32,2,0)*14)+(VLOOKUP(EB237,data!$B$3:$E$32,3,0))*(DY237-14)),0)</f>
        <v>0</v>
      </c>
      <c r="ED237" s="265" t="s">
        <v>96</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96</v>
      </c>
      <c r="EQ237" s="231">
        <f>IF(EN237=1,IF(EM237&lt;15,VLOOKUP(EP237,data!$B$3:$E$32,2,0)*EM237,(VLOOKUP(EP237,data!$B$3:$E$32,2,0)*14)+(VLOOKUP(EP237,data!$B$3:$E$32,3,0))*(EM237-14)),0)</f>
        <v>0</v>
      </c>
      <c r="ER237" s="265" t="s">
        <v>96</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96</v>
      </c>
      <c r="FE237" s="231">
        <f>IF(FB237=1,IF(FA237&lt;15,VLOOKUP(FD237,data!$B$3:$E$32,2,0)*FA237,(VLOOKUP(FD237,data!$B$3:$E$32,2,0)*14)+(VLOOKUP(FD237,data!$B$3:$E$32,3,0))*(FA237-14)),0)</f>
        <v>0</v>
      </c>
      <c r="FF237" s="265" t="s">
        <v>96</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4.75" hidden="1" customHeight="1" x14ac:dyDescent="0.25">
      <c r="A238" s="233"/>
      <c r="B238" s="222" t="s">
        <v>329</v>
      </c>
      <c r="C238" s="338"/>
      <c r="D238" s="223"/>
      <c r="E238" s="229"/>
      <c r="F238" s="225">
        <f t="shared" si="219"/>
        <v>0</v>
      </c>
      <c r="G238" s="230">
        <f>IF(F238=1,data!$C$41*E238,0)</f>
        <v>0</v>
      </c>
      <c r="H238" s="265" t="s">
        <v>96</v>
      </c>
      <c r="I238" s="231">
        <f>IF($F238=1,IF($E238&lt;15,VLOOKUP(H238,data!$B$3:$E$32,2,0)*$E238,(VLOOKUP(H238,data!$B$3:$E$32,2,0)*14)+(VLOOKUP(H238,data!$B$3:$E$32,3,0))*($E238-14)),0)</f>
        <v>0</v>
      </c>
      <c r="J238" s="265" t="s">
        <v>96</v>
      </c>
      <c r="K238" s="231">
        <f>IF($F238=1,VLOOKUP(J238,data!$B$35:$D$39,2,0),0)</f>
        <v>0</v>
      </c>
      <c r="L238" s="232">
        <f>IF(AND(I238&lt;&gt;0,K238&lt;&gt;0)=FALSE,0,data!$C$43)</f>
        <v>0</v>
      </c>
      <c r="M238" s="269">
        <f t="shared" si="76"/>
        <v>0</v>
      </c>
      <c r="N238" s="225">
        <f t="shared" si="288"/>
        <v>0</v>
      </c>
      <c r="O238" s="225">
        <f t="shared" si="220"/>
        <v>0</v>
      </c>
      <c r="P238" s="225">
        <f t="shared" si="221"/>
        <v>0</v>
      </c>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96</v>
      </c>
      <c r="AI238" s="231">
        <f>IF(AF238=1,IF(AE238&lt;15,VLOOKUP(AH238,data!$B$3:$E$32,2,0)*AE238,(VLOOKUP(AH238,data!$B$3:$E$32,2,0)*14)+(VLOOKUP(AH238,data!$B$3:$E$32,3,0))*(AE238-14)),0)</f>
        <v>0</v>
      </c>
      <c r="AJ238" s="265" t="s">
        <v>96</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96</v>
      </c>
      <c r="AW238" s="231">
        <f>IF(AT238=1,IF(AS238&lt;15,VLOOKUP(AV238,data!$B$3:$E$32,2,0)*AS238,(VLOOKUP(AV238,data!$B$3:$E$32,2,0)*14)+(VLOOKUP(AV238,data!$B$3:$E$32,3,0))*(AS238-14)),0)</f>
        <v>0</v>
      </c>
      <c r="AX238" s="265" t="s">
        <v>96</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96</v>
      </c>
      <c r="BK238" s="231">
        <f>IF(BH238=1,IF(BG238&lt;15,VLOOKUP(BJ238,data!$B$3:$E$32,2,0)*BG238,(VLOOKUP(BJ238,data!$B$3:$E$32,2,0)*14)+(VLOOKUP(BJ238,data!$B$3:$E$32,3,0))*(BG238-14)),0)</f>
        <v>0</v>
      </c>
      <c r="BL238" s="265" t="s">
        <v>96</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96</v>
      </c>
      <c r="BY238" s="231">
        <f>IF(BV238=1,IF(BU238&lt;15,VLOOKUP(BX238,data!$B$3:$E$32,2,0)*BU238,(VLOOKUP(BX238,data!$B$3:$E$32,2,0)*14)+(VLOOKUP(BX238,data!$B$3:$E$32,3,0))*(BU238-14)),0)</f>
        <v>0</v>
      </c>
      <c r="BZ238" s="265" t="s">
        <v>96</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96</v>
      </c>
      <c r="CM238" s="231">
        <f>IF(CJ238=1,IF(CI238&lt;15,VLOOKUP(CL238,data!$B$3:$E$32,2,0)*CI238,(VLOOKUP(CL238,data!$B$3:$E$32,2,0)*14)+(VLOOKUP(CL238,data!$B$3:$E$32,3,0))*(CI238-14)),0)</f>
        <v>0</v>
      </c>
      <c r="CN238" s="265" t="s">
        <v>96</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96</v>
      </c>
      <c r="DA238" s="231">
        <f>IF(CX238=1,IF(CW238&lt;15,VLOOKUP(CZ238,data!$B$3:$E$32,2,0)*CW238,(VLOOKUP(CZ238,data!$B$3:$E$32,2,0)*14)+(VLOOKUP(CZ238,data!$B$3:$E$32,3,0))*(CW238-14)),0)</f>
        <v>0</v>
      </c>
      <c r="DB238" s="265" t="s">
        <v>96</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96</v>
      </c>
      <c r="DO238" s="231">
        <f>IF(DL238=1,IF(DK238&lt;15,VLOOKUP(DN238,data!$B$3:$E$32,2,0)*DK238,(VLOOKUP(DN238,data!$B$3:$E$32,2,0)*14)+(VLOOKUP(DN238,data!$B$3:$E$32,3,0))*(DK238-14)),0)</f>
        <v>0</v>
      </c>
      <c r="DP238" s="265" t="s">
        <v>96</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96</v>
      </c>
      <c r="EC238" s="231">
        <f>IF(DZ238=1,IF(DY238&lt;15,VLOOKUP(EB238,data!$B$3:$E$32,2,0)*DY238,(VLOOKUP(EB238,data!$B$3:$E$32,2,0)*14)+(VLOOKUP(EB238,data!$B$3:$E$32,3,0))*(DY238-14)),0)</f>
        <v>0</v>
      </c>
      <c r="ED238" s="265" t="s">
        <v>96</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96</v>
      </c>
      <c r="EQ238" s="231">
        <f>IF(EN238=1,IF(EM238&lt;15,VLOOKUP(EP238,data!$B$3:$E$32,2,0)*EM238,(VLOOKUP(EP238,data!$B$3:$E$32,2,0)*14)+(VLOOKUP(EP238,data!$B$3:$E$32,3,0))*(EM238-14)),0)</f>
        <v>0</v>
      </c>
      <c r="ER238" s="265" t="s">
        <v>96</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96</v>
      </c>
      <c r="FE238" s="231">
        <f>IF(FB238=1,IF(FA238&lt;15,VLOOKUP(FD238,data!$B$3:$E$32,2,0)*FA238,(VLOOKUP(FD238,data!$B$3:$E$32,2,0)*14)+(VLOOKUP(FD238,data!$B$3:$E$32,3,0))*(FA238-14)),0)</f>
        <v>0</v>
      </c>
      <c r="FF238" s="265" t="s">
        <v>96</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4.75" hidden="1" customHeight="1" x14ac:dyDescent="0.25">
      <c r="A239" s="233"/>
      <c r="B239" s="222" t="s">
        <v>330</v>
      </c>
      <c r="C239" s="338"/>
      <c r="D239" s="223"/>
      <c r="E239" s="229"/>
      <c r="F239" s="225">
        <f t="shared" si="219"/>
        <v>0</v>
      </c>
      <c r="G239" s="230">
        <f>IF(F239=1,data!$C$41*E239,0)</f>
        <v>0</v>
      </c>
      <c r="H239" s="265" t="s">
        <v>96</v>
      </c>
      <c r="I239" s="231">
        <f>IF($F239=1,IF($E239&lt;15,VLOOKUP(H239,data!$B$3:$E$32,2,0)*$E239,(VLOOKUP(H239,data!$B$3:$E$32,2,0)*14)+(VLOOKUP(H239,data!$B$3:$E$32,3,0))*($E239-14)),0)</f>
        <v>0</v>
      </c>
      <c r="J239" s="265" t="s">
        <v>96</v>
      </c>
      <c r="K239" s="231">
        <f>IF($F239=1,VLOOKUP(J239,data!$B$35:$D$39,2,0),0)</f>
        <v>0</v>
      </c>
      <c r="L239" s="232">
        <f>IF(AND(I239&lt;&gt;0,K239&lt;&gt;0)=FALSE,0,data!$C$43)</f>
        <v>0</v>
      </c>
      <c r="M239" s="269">
        <f t="shared" si="76"/>
        <v>0</v>
      </c>
      <c r="N239" s="225">
        <f t="shared" si="288"/>
        <v>0</v>
      </c>
      <c r="O239" s="225">
        <f t="shared" si="220"/>
        <v>0</v>
      </c>
      <c r="P239" s="225">
        <f t="shared" si="221"/>
        <v>0</v>
      </c>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96</v>
      </c>
      <c r="AI239" s="231">
        <f>IF(AF239=1,IF(AE239&lt;15,VLOOKUP(AH239,data!$B$3:$E$32,2,0)*AE239,(VLOOKUP(AH239,data!$B$3:$E$32,2,0)*14)+(VLOOKUP(AH239,data!$B$3:$E$32,3,0))*(AE239-14)),0)</f>
        <v>0</v>
      </c>
      <c r="AJ239" s="265" t="s">
        <v>96</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96</v>
      </c>
      <c r="AW239" s="231">
        <f>IF(AT239=1,IF(AS239&lt;15,VLOOKUP(AV239,data!$B$3:$E$32,2,0)*AS239,(VLOOKUP(AV239,data!$B$3:$E$32,2,0)*14)+(VLOOKUP(AV239,data!$B$3:$E$32,3,0))*(AS239-14)),0)</f>
        <v>0</v>
      </c>
      <c r="AX239" s="265" t="s">
        <v>96</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96</v>
      </c>
      <c r="BK239" s="231">
        <f>IF(BH239=1,IF(BG239&lt;15,VLOOKUP(BJ239,data!$B$3:$E$32,2,0)*BG239,(VLOOKUP(BJ239,data!$B$3:$E$32,2,0)*14)+(VLOOKUP(BJ239,data!$B$3:$E$32,3,0))*(BG239-14)),0)</f>
        <v>0</v>
      </c>
      <c r="BL239" s="265" t="s">
        <v>96</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96</v>
      </c>
      <c r="BY239" s="231">
        <f>IF(BV239=1,IF(BU239&lt;15,VLOOKUP(BX239,data!$B$3:$E$32,2,0)*BU239,(VLOOKUP(BX239,data!$B$3:$E$32,2,0)*14)+(VLOOKUP(BX239,data!$B$3:$E$32,3,0))*(BU239-14)),0)</f>
        <v>0</v>
      </c>
      <c r="BZ239" s="265" t="s">
        <v>96</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96</v>
      </c>
      <c r="CM239" s="231">
        <f>IF(CJ239=1,IF(CI239&lt;15,VLOOKUP(CL239,data!$B$3:$E$32,2,0)*CI239,(VLOOKUP(CL239,data!$B$3:$E$32,2,0)*14)+(VLOOKUP(CL239,data!$B$3:$E$32,3,0))*(CI239-14)),0)</f>
        <v>0</v>
      </c>
      <c r="CN239" s="265" t="s">
        <v>96</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96</v>
      </c>
      <c r="DA239" s="231">
        <f>IF(CX239=1,IF(CW239&lt;15,VLOOKUP(CZ239,data!$B$3:$E$32,2,0)*CW239,(VLOOKUP(CZ239,data!$B$3:$E$32,2,0)*14)+(VLOOKUP(CZ239,data!$B$3:$E$32,3,0))*(CW239-14)),0)</f>
        <v>0</v>
      </c>
      <c r="DB239" s="265" t="s">
        <v>96</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96</v>
      </c>
      <c r="DO239" s="231">
        <f>IF(DL239=1,IF(DK239&lt;15,VLOOKUP(DN239,data!$B$3:$E$32,2,0)*DK239,(VLOOKUP(DN239,data!$B$3:$E$32,2,0)*14)+(VLOOKUP(DN239,data!$B$3:$E$32,3,0))*(DK239-14)),0)</f>
        <v>0</v>
      </c>
      <c r="DP239" s="265" t="s">
        <v>96</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96</v>
      </c>
      <c r="EC239" s="231">
        <f>IF(DZ239=1,IF(DY239&lt;15,VLOOKUP(EB239,data!$B$3:$E$32,2,0)*DY239,(VLOOKUP(EB239,data!$B$3:$E$32,2,0)*14)+(VLOOKUP(EB239,data!$B$3:$E$32,3,0))*(DY239-14)),0)</f>
        <v>0</v>
      </c>
      <c r="ED239" s="265" t="s">
        <v>96</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96</v>
      </c>
      <c r="EQ239" s="231">
        <f>IF(EN239=1,IF(EM239&lt;15,VLOOKUP(EP239,data!$B$3:$E$32,2,0)*EM239,(VLOOKUP(EP239,data!$B$3:$E$32,2,0)*14)+(VLOOKUP(EP239,data!$B$3:$E$32,3,0))*(EM239-14)),0)</f>
        <v>0</v>
      </c>
      <c r="ER239" s="265" t="s">
        <v>96</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96</v>
      </c>
      <c r="FE239" s="231">
        <f>IF(FB239=1,IF(FA239&lt;15,VLOOKUP(FD239,data!$B$3:$E$32,2,0)*FA239,(VLOOKUP(FD239,data!$B$3:$E$32,2,0)*14)+(VLOOKUP(FD239,data!$B$3:$E$32,3,0))*(FA239-14)),0)</f>
        <v>0</v>
      </c>
      <c r="FF239" s="265" t="s">
        <v>96</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4.75" hidden="1" customHeight="1" x14ac:dyDescent="0.25">
      <c r="A240" s="233"/>
      <c r="B240" s="222" t="s">
        <v>331</v>
      </c>
      <c r="C240" s="338"/>
      <c r="D240" s="223"/>
      <c r="E240" s="229"/>
      <c r="F240" s="225">
        <f t="shared" si="219"/>
        <v>0</v>
      </c>
      <c r="G240" s="230">
        <f>IF(F240=1,data!$C$41*E240,0)</f>
        <v>0</v>
      </c>
      <c r="H240" s="265" t="s">
        <v>96</v>
      </c>
      <c r="I240" s="231">
        <f>IF($F240=1,IF($E240&lt;15,VLOOKUP(H240,data!$B$3:$E$32,2,0)*$E240,(VLOOKUP(H240,data!$B$3:$E$32,2,0)*14)+(VLOOKUP(H240,data!$B$3:$E$32,3,0))*($E240-14)),0)</f>
        <v>0</v>
      </c>
      <c r="J240" s="265" t="s">
        <v>96</v>
      </c>
      <c r="K240" s="231">
        <f>IF($F240=1,VLOOKUP(J240,data!$B$35:$D$39,2,0),0)</f>
        <v>0</v>
      </c>
      <c r="L240" s="232">
        <f>IF(AND(I240&lt;&gt;0,K240&lt;&gt;0)=FALSE,0,data!$C$43)</f>
        <v>0</v>
      </c>
      <c r="M240" s="269">
        <f t="shared" si="76"/>
        <v>0</v>
      </c>
      <c r="N240" s="225">
        <f t="shared" si="288"/>
        <v>0</v>
      </c>
      <c r="O240" s="225">
        <f t="shared" si="220"/>
        <v>0</v>
      </c>
      <c r="P240" s="225">
        <f t="shared" si="221"/>
        <v>0</v>
      </c>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96</v>
      </c>
      <c r="AI240" s="231">
        <f>IF(AF240=1,IF(AE240&lt;15,VLOOKUP(AH240,data!$B$3:$E$32,2,0)*AE240,(VLOOKUP(AH240,data!$B$3:$E$32,2,0)*14)+(VLOOKUP(AH240,data!$B$3:$E$32,3,0))*(AE240-14)),0)</f>
        <v>0</v>
      </c>
      <c r="AJ240" s="265" t="s">
        <v>96</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96</v>
      </c>
      <c r="AW240" s="231">
        <f>IF(AT240=1,IF(AS240&lt;15,VLOOKUP(AV240,data!$B$3:$E$32,2,0)*AS240,(VLOOKUP(AV240,data!$B$3:$E$32,2,0)*14)+(VLOOKUP(AV240,data!$B$3:$E$32,3,0))*(AS240-14)),0)</f>
        <v>0</v>
      </c>
      <c r="AX240" s="265" t="s">
        <v>96</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96</v>
      </c>
      <c r="BK240" s="231">
        <f>IF(BH240=1,IF(BG240&lt;15,VLOOKUP(BJ240,data!$B$3:$E$32,2,0)*BG240,(VLOOKUP(BJ240,data!$B$3:$E$32,2,0)*14)+(VLOOKUP(BJ240,data!$B$3:$E$32,3,0))*(BG240-14)),0)</f>
        <v>0</v>
      </c>
      <c r="BL240" s="265" t="s">
        <v>96</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96</v>
      </c>
      <c r="BY240" s="231">
        <f>IF(BV240=1,IF(BU240&lt;15,VLOOKUP(BX240,data!$B$3:$E$32,2,0)*BU240,(VLOOKUP(BX240,data!$B$3:$E$32,2,0)*14)+(VLOOKUP(BX240,data!$B$3:$E$32,3,0))*(BU240-14)),0)</f>
        <v>0</v>
      </c>
      <c r="BZ240" s="265" t="s">
        <v>96</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96</v>
      </c>
      <c r="CM240" s="231">
        <f>IF(CJ240=1,IF(CI240&lt;15,VLOOKUP(CL240,data!$B$3:$E$32,2,0)*CI240,(VLOOKUP(CL240,data!$B$3:$E$32,2,0)*14)+(VLOOKUP(CL240,data!$B$3:$E$32,3,0))*(CI240-14)),0)</f>
        <v>0</v>
      </c>
      <c r="CN240" s="265" t="s">
        <v>96</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96</v>
      </c>
      <c r="DA240" s="231">
        <f>IF(CX240=1,IF(CW240&lt;15,VLOOKUP(CZ240,data!$B$3:$E$32,2,0)*CW240,(VLOOKUP(CZ240,data!$B$3:$E$32,2,0)*14)+(VLOOKUP(CZ240,data!$B$3:$E$32,3,0))*(CW240-14)),0)</f>
        <v>0</v>
      </c>
      <c r="DB240" s="265" t="s">
        <v>96</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96</v>
      </c>
      <c r="DO240" s="231">
        <f>IF(DL240=1,IF(DK240&lt;15,VLOOKUP(DN240,data!$B$3:$E$32,2,0)*DK240,(VLOOKUP(DN240,data!$B$3:$E$32,2,0)*14)+(VLOOKUP(DN240,data!$B$3:$E$32,3,0))*(DK240-14)),0)</f>
        <v>0</v>
      </c>
      <c r="DP240" s="265" t="s">
        <v>96</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96</v>
      </c>
      <c r="EC240" s="231">
        <f>IF(DZ240=1,IF(DY240&lt;15,VLOOKUP(EB240,data!$B$3:$E$32,2,0)*DY240,(VLOOKUP(EB240,data!$B$3:$E$32,2,0)*14)+(VLOOKUP(EB240,data!$B$3:$E$32,3,0))*(DY240-14)),0)</f>
        <v>0</v>
      </c>
      <c r="ED240" s="265" t="s">
        <v>96</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96</v>
      </c>
      <c r="EQ240" s="231">
        <f>IF(EN240=1,IF(EM240&lt;15,VLOOKUP(EP240,data!$B$3:$E$32,2,0)*EM240,(VLOOKUP(EP240,data!$B$3:$E$32,2,0)*14)+(VLOOKUP(EP240,data!$B$3:$E$32,3,0))*(EM240-14)),0)</f>
        <v>0</v>
      </c>
      <c r="ER240" s="265" t="s">
        <v>96</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96</v>
      </c>
      <c r="FE240" s="231">
        <f>IF(FB240=1,IF(FA240&lt;15,VLOOKUP(FD240,data!$B$3:$E$32,2,0)*FA240,(VLOOKUP(FD240,data!$B$3:$E$32,2,0)*14)+(VLOOKUP(FD240,data!$B$3:$E$32,3,0))*(FA240-14)),0)</f>
        <v>0</v>
      </c>
      <c r="FF240" s="265" t="s">
        <v>96</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4.75" hidden="1" customHeight="1" x14ac:dyDescent="0.25">
      <c r="A241" s="233"/>
      <c r="B241" s="222" t="s">
        <v>332</v>
      </c>
      <c r="C241" s="338"/>
      <c r="D241" s="223"/>
      <c r="E241" s="229"/>
      <c r="F241" s="225">
        <f t="shared" si="219"/>
        <v>0</v>
      </c>
      <c r="G241" s="230">
        <f>IF(F241=1,data!$C$41*E241,0)</f>
        <v>0</v>
      </c>
      <c r="H241" s="265" t="s">
        <v>96</v>
      </c>
      <c r="I241" s="231">
        <f>IF($F241=1,IF($E241&lt;15,VLOOKUP(H241,data!$B$3:$E$32,2,0)*$E241,(VLOOKUP(H241,data!$B$3:$E$32,2,0)*14)+(VLOOKUP(H241,data!$B$3:$E$32,3,0))*($E241-14)),0)</f>
        <v>0</v>
      </c>
      <c r="J241" s="265" t="s">
        <v>96</v>
      </c>
      <c r="K241" s="231">
        <f>IF($F241=1,VLOOKUP(J241,data!$B$35:$D$39,2,0),0)</f>
        <v>0</v>
      </c>
      <c r="L241" s="232">
        <f>IF(AND(I241&lt;&gt;0,K241&lt;&gt;0)=FALSE,0,data!$C$43)</f>
        <v>0</v>
      </c>
      <c r="M241" s="269">
        <f t="shared" si="76"/>
        <v>0</v>
      </c>
      <c r="N241" s="225">
        <f t="shared" si="288"/>
        <v>0</v>
      </c>
      <c r="O241" s="225">
        <f t="shared" si="220"/>
        <v>0</v>
      </c>
      <c r="P241" s="225">
        <f t="shared" si="221"/>
        <v>0</v>
      </c>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96</v>
      </c>
      <c r="AI241" s="231">
        <f>IF(AF241=1,IF(AE241&lt;15,VLOOKUP(AH241,data!$B$3:$E$32,2,0)*AE241,(VLOOKUP(AH241,data!$B$3:$E$32,2,0)*14)+(VLOOKUP(AH241,data!$B$3:$E$32,3,0))*(AE241-14)),0)</f>
        <v>0</v>
      </c>
      <c r="AJ241" s="265" t="s">
        <v>96</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96</v>
      </c>
      <c r="AW241" s="231">
        <f>IF(AT241=1,IF(AS241&lt;15,VLOOKUP(AV241,data!$B$3:$E$32,2,0)*AS241,(VLOOKUP(AV241,data!$B$3:$E$32,2,0)*14)+(VLOOKUP(AV241,data!$B$3:$E$32,3,0))*(AS241-14)),0)</f>
        <v>0</v>
      </c>
      <c r="AX241" s="265" t="s">
        <v>96</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96</v>
      </c>
      <c r="BK241" s="231">
        <f>IF(BH241=1,IF(BG241&lt;15,VLOOKUP(BJ241,data!$B$3:$E$32,2,0)*BG241,(VLOOKUP(BJ241,data!$B$3:$E$32,2,0)*14)+(VLOOKUP(BJ241,data!$B$3:$E$32,3,0))*(BG241-14)),0)</f>
        <v>0</v>
      </c>
      <c r="BL241" s="265" t="s">
        <v>96</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96</v>
      </c>
      <c r="BY241" s="231">
        <f>IF(BV241=1,IF(BU241&lt;15,VLOOKUP(BX241,data!$B$3:$E$32,2,0)*BU241,(VLOOKUP(BX241,data!$B$3:$E$32,2,0)*14)+(VLOOKUP(BX241,data!$B$3:$E$32,3,0))*(BU241-14)),0)</f>
        <v>0</v>
      </c>
      <c r="BZ241" s="265" t="s">
        <v>96</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96</v>
      </c>
      <c r="CM241" s="231">
        <f>IF(CJ241=1,IF(CI241&lt;15,VLOOKUP(CL241,data!$B$3:$E$32,2,0)*CI241,(VLOOKUP(CL241,data!$B$3:$E$32,2,0)*14)+(VLOOKUP(CL241,data!$B$3:$E$32,3,0))*(CI241-14)),0)</f>
        <v>0</v>
      </c>
      <c r="CN241" s="265" t="s">
        <v>96</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96</v>
      </c>
      <c r="DA241" s="231">
        <f>IF(CX241=1,IF(CW241&lt;15,VLOOKUP(CZ241,data!$B$3:$E$32,2,0)*CW241,(VLOOKUP(CZ241,data!$B$3:$E$32,2,0)*14)+(VLOOKUP(CZ241,data!$B$3:$E$32,3,0))*(CW241-14)),0)</f>
        <v>0</v>
      </c>
      <c r="DB241" s="265" t="s">
        <v>96</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96</v>
      </c>
      <c r="DO241" s="231">
        <f>IF(DL241=1,IF(DK241&lt;15,VLOOKUP(DN241,data!$B$3:$E$32,2,0)*DK241,(VLOOKUP(DN241,data!$B$3:$E$32,2,0)*14)+(VLOOKUP(DN241,data!$B$3:$E$32,3,0))*(DK241-14)),0)</f>
        <v>0</v>
      </c>
      <c r="DP241" s="265" t="s">
        <v>96</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96</v>
      </c>
      <c r="EC241" s="231">
        <f>IF(DZ241=1,IF(DY241&lt;15,VLOOKUP(EB241,data!$B$3:$E$32,2,0)*DY241,(VLOOKUP(EB241,data!$B$3:$E$32,2,0)*14)+(VLOOKUP(EB241,data!$B$3:$E$32,3,0))*(DY241-14)),0)</f>
        <v>0</v>
      </c>
      <c r="ED241" s="265" t="s">
        <v>96</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96</v>
      </c>
      <c r="EQ241" s="231">
        <f>IF(EN241=1,IF(EM241&lt;15,VLOOKUP(EP241,data!$B$3:$E$32,2,0)*EM241,(VLOOKUP(EP241,data!$B$3:$E$32,2,0)*14)+(VLOOKUP(EP241,data!$B$3:$E$32,3,0))*(EM241-14)),0)</f>
        <v>0</v>
      </c>
      <c r="ER241" s="265" t="s">
        <v>96</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96</v>
      </c>
      <c r="FE241" s="231">
        <f>IF(FB241=1,IF(FA241&lt;15,VLOOKUP(FD241,data!$B$3:$E$32,2,0)*FA241,(VLOOKUP(FD241,data!$B$3:$E$32,2,0)*14)+(VLOOKUP(FD241,data!$B$3:$E$32,3,0))*(FA241-14)),0)</f>
        <v>0</v>
      </c>
      <c r="FF241" s="265" t="s">
        <v>96</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4.75" hidden="1" customHeight="1" x14ac:dyDescent="0.25">
      <c r="A242" s="233"/>
      <c r="B242" s="222" t="s">
        <v>333</v>
      </c>
      <c r="C242" s="338"/>
      <c r="D242" s="223"/>
      <c r="E242" s="229"/>
      <c r="F242" s="225">
        <f t="shared" si="219"/>
        <v>0</v>
      </c>
      <c r="G242" s="230">
        <f>IF(F242=1,data!$C$41*E242,0)</f>
        <v>0</v>
      </c>
      <c r="H242" s="265" t="s">
        <v>96</v>
      </c>
      <c r="I242" s="231">
        <f>IF($F242=1,IF($E242&lt;15,VLOOKUP(H242,data!$B$3:$E$32,2,0)*$E242,(VLOOKUP(H242,data!$B$3:$E$32,2,0)*14)+(VLOOKUP(H242,data!$B$3:$E$32,3,0))*($E242-14)),0)</f>
        <v>0</v>
      </c>
      <c r="J242" s="265" t="s">
        <v>96</v>
      </c>
      <c r="K242" s="231">
        <f>IF($F242=1,VLOOKUP(J242,data!$B$35:$D$39,2,0),0)</f>
        <v>0</v>
      </c>
      <c r="L242" s="232">
        <f>IF(AND(I242&lt;&gt;0,K242&lt;&gt;0)=FALSE,0,data!$C$43)</f>
        <v>0</v>
      </c>
      <c r="M242" s="269">
        <f t="shared" si="76"/>
        <v>0</v>
      </c>
      <c r="N242" s="225">
        <f t="shared" si="288"/>
        <v>0</v>
      </c>
      <c r="O242" s="225">
        <f t="shared" si="220"/>
        <v>0</v>
      </c>
      <c r="P242" s="225">
        <f t="shared" si="221"/>
        <v>0</v>
      </c>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96</v>
      </c>
      <c r="AI242" s="231">
        <f>IF(AF242=1,IF(AE242&lt;15,VLOOKUP(AH242,data!$B$3:$E$32,2,0)*AE242,(VLOOKUP(AH242,data!$B$3:$E$32,2,0)*14)+(VLOOKUP(AH242,data!$B$3:$E$32,3,0))*(AE242-14)),0)</f>
        <v>0</v>
      </c>
      <c r="AJ242" s="265" t="s">
        <v>96</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96</v>
      </c>
      <c r="AW242" s="231">
        <f>IF(AT242=1,IF(AS242&lt;15,VLOOKUP(AV242,data!$B$3:$E$32,2,0)*AS242,(VLOOKUP(AV242,data!$B$3:$E$32,2,0)*14)+(VLOOKUP(AV242,data!$B$3:$E$32,3,0))*(AS242-14)),0)</f>
        <v>0</v>
      </c>
      <c r="AX242" s="265" t="s">
        <v>96</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96</v>
      </c>
      <c r="BK242" s="231">
        <f>IF(BH242=1,IF(BG242&lt;15,VLOOKUP(BJ242,data!$B$3:$E$32,2,0)*BG242,(VLOOKUP(BJ242,data!$B$3:$E$32,2,0)*14)+(VLOOKUP(BJ242,data!$B$3:$E$32,3,0))*(BG242-14)),0)</f>
        <v>0</v>
      </c>
      <c r="BL242" s="265" t="s">
        <v>96</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96</v>
      </c>
      <c r="BY242" s="231">
        <f>IF(BV242=1,IF(BU242&lt;15,VLOOKUP(BX242,data!$B$3:$E$32,2,0)*BU242,(VLOOKUP(BX242,data!$B$3:$E$32,2,0)*14)+(VLOOKUP(BX242,data!$B$3:$E$32,3,0))*(BU242-14)),0)</f>
        <v>0</v>
      </c>
      <c r="BZ242" s="265" t="s">
        <v>96</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96</v>
      </c>
      <c r="CM242" s="231">
        <f>IF(CJ242=1,IF(CI242&lt;15,VLOOKUP(CL242,data!$B$3:$E$32,2,0)*CI242,(VLOOKUP(CL242,data!$B$3:$E$32,2,0)*14)+(VLOOKUP(CL242,data!$B$3:$E$32,3,0))*(CI242-14)),0)</f>
        <v>0</v>
      </c>
      <c r="CN242" s="265" t="s">
        <v>96</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96</v>
      </c>
      <c r="DA242" s="231">
        <f>IF(CX242=1,IF(CW242&lt;15,VLOOKUP(CZ242,data!$B$3:$E$32,2,0)*CW242,(VLOOKUP(CZ242,data!$B$3:$E$32,2,0)*14)+(VLOOKUP(CZ242,data!$B$3:$E$32,3,0))*(CW242-14)),0)</f>
        <v>0</v>
      </c>
      <c r="DB242" s="265" t="s">
        <v>96</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96</v>
      </c>
      <c r="DO242" s="231">
        <f>IF(DL242=1,IF(DK242&lt;15,VLOOKUP(DN242,data!$B$3:$E$32,2,0)*DK242,(VLOOKUP(DN242,data!$B$3:$E$32,2,0)*14)+(VLOOKUP(DN242,data!$B$3:$E$32,3,0))*(DK242-14)),0)</f>
        <v>0</v>
      </c>
      <c r="DP242" s="265" t="s">
        <v>96</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96</v>
      </c>
      <c r="EC242" s="231">
        <f>IF(DZ242=1,IF(DY242&lt;15,VLOOKUP(EB242,data!$B$3:$E$32,2,0)*DY242,(VLOOKUP(EB242,data!$B$3:$E$32,2,0)*14)+(VLOOKUP(EB242,data!$B$3:$E$32,3,0))*(DY242-14)),0)</f>
        <v>0</v>
      </c>
      <c r="ED242" s="265" t="s">
        <v>96</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96</v>
      </c>
      <c r="EQ242" s="231">
        <f>IF(EN242=1,IF(EM242&lt;15,VLOOKUP(EP242,data!$B$3:$E$32,2,0)*EM242,(VLOOKUP(EP242,data!$B$3:$E$32,2,0)*14)+(VLOOKUP(EP242,data!$B$3:$E$32,3,0))*(EM242-14)),0)</f>
        <v>0</v>
      </c>
      <c r="ER242" s="265" t="s">
        <v>96</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96</v>
      </c>
      <c r="FE242" s="231">
        <f>IF(FB242=1,IF(FA242&lt;15,VLOOKUP(FD242,data!$B$3:$E$32,2,0)*FA242,(VLOOKUP(FD242,data!$B$3:$E$32,2,0)*14)+(VLOOKUP(FD242,data!$B$3:$E$32,3,0))*(FA242-14)),0)</f>
        <v>0</v>
      </c>
      <c r="FF242" s="265" t="s">
        <v>96</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4.75" hidden="1" customHeight="1" x14ac:dyDescent="0.25">
      <c r="A243" s="233"/>
      <c r="B243" s="222" t="s">
        <v>334</v>
      </c>
      <c r="C243" s="338"/>
      <c r="D243" s="223"/>
      <c r="E243" s="229"/>
      <c r="F243" s="225">
        <f t="shared" si="219"/>
        <v>0</v>
      </c>
      <c r="G243" s="230">
        <f>IF(F243=1,data!$C$41*E243,0)</f>
        <v>0</v>
      </c>
      <c r="H243" s="265" t="s">
        <v>96</v>
      </c>
      <c r="I243" s="231">
        <f>IF($F243=1,IF($E243&lt;15,VLOOKUP(H243,data!$B$3:$E$32,2,0)*$E243,(VLOOKUP(H243,data!$B$3:$E$32,2,0)*14)+(VLOOKUP(H243,data!$B$3:$E$32,3,0))*($E243-14)),0)</f>
        <v>0</v>
      </c>
      <c r="J243" s="265" t="s">
        <v>96</v>
      </c>
      <c r="K243" s="231">
        <f>IF($F243=1,VLOOKUP(J243,data!$B$35:$D$39,2,0),0)</f>
        <v>0</v>
      </c>
      <c r="L243" s="232">
        <f>IF(AND(I243&lt;&gt;0,K243&lt;&gt;0)=FALSE,0,data!$C$43)</f>
        <v>0</v>
      </c>
      <c r="M243" s="269">
        <f t="shared" si="76"/>
        <v>0</v>
      </c>
      <c r="N243" s="225">
        <f t="shared" si="288"/>
        <v>0</v>
      </c>
      <c r="O243" s="225">
        <f t="shared" si="220"/>
        <v>0</v>
      </c>
      <c r="P243" s="225">
        <f t="shared" si="221"/>
        <v>0</v>
      </c>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96</v>
      </c>
      <c r="AI243" s="231">
        <f>IF(AF243=1,IF(AE243&lt;15,VLOOKUP(AH243,data!$B$3:$E$32,2,0)*AE243,(VLOOKUP(AH243,data!$B$3:$E$32,2,0)*14)+(VLOOKUP(AH243,data!$B$3:$E$32,3,0))*(AE243-14)),0)</f>
        <v>0</v>
      </c>
      <c r="AJ243" s="265" t="s">
        <v>96</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96</v>
      </c>
      <c r="AW243" s="231">
        <f>IF(AT243=1,IF(AS243&lt;15,VLOOKUP(AV243,data!$B$3:$E$32,2,0)*AS243,(VLOOKUP(AV243,data!$B$3:$E$32,2,0)*14)+(VLOOKUP(AV243,data!$B$3:$E$32,3,0))*(AS243-14)),0)</f>
        <v>0</v>
      </c>
      <c r="AX243" s="265" t="s">
        <v>96</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96</v>
      </c>
      <c r="BK243" s="231">
        <f>IF(BH243=1,IF(BG243&lt;15,VLOOKUP(BJ243,data!$B$3:$E$32,2,0)*BG243,(VLOOKUP(BJ243,data!$B$3:$E$32,2,0)*14)+(VLOOKUP(BJ243,data!$B$3:$E$32,3,0))*(BG243-14)),0)</f>
        <v>0</v>
      </c>
      <c r="BL243" s="265" t="s">
        <v>96</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96</v>
      </c>
      <c r="BY243" s="231">
        <f>IF(BV243=1,IF(BU243&lt;15,VLOOKUP(BX243,data!$B$3:$E$32,2,0)*BU243,(VLOOKUP(BX243,data!$B$3:$E$32,2,0)*14)+(VLOOKUP(BX243,data!$B$3:$E$32,3,0))*(BU243-14)),0)</f>
        <v>0</v>
      </c>
      <c r="BZ243" s="265" t="s">
        <v>96</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96</v>
      </c>
      <c r="CM243" s="231">
        <f>IF(CJ243=1,IF(CI243&lt;15,VLOOKUP(CL243,data!$B$3:$E$32,2,0)*CI243,(VLOOKUP(CL243,data!$B$3:$E$32,2,0)*14)+(VLOOKUP(CL243,data!$B$3:$E$32,3,0))*(CI243-14)),0)</f>
        <v>0</v>
      </c>
      <c r="CN243" s="265" t="s">
        <v>96</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96</v>
      </c>
      <c r="DA243" s="231">
        <f>IF(CX243=1,IF(CW243&lt;15,VLOOKUP(CZ243,data!$B$3:$E$32,2,0)*CW243,(VLOOKUP(CZ243,data!$B$3:$E$32,2,0)*14)+(VLOOKUP(CZ243,data!$B$3:$E$32,3,0))*(CW243-14)),0)</f>
        <v>0</v>
      </c>
      <c r="DB243" s="265" t="s">
        <v>96</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96</v>
      </c>
      <c r="DO243" s="231">
        <f>IF(DL243=1,IF(DK243&lt;15,VLOOKUP(DN243,data!$B$3:$E$32,2,0)*DK243,(VLOOKUP(DN243,data!$B$3:$E$32,2,0)*14)+(VLOOKUP(DN243,data!$B$3:$E$32,3,0))*(DK243-14)),0)</f>
        <v>0</v>
      </c>
      <c r="DP243" s="265" t="s">
        <v>96</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96</v>
      </c>
      <c r="EC243" s="231">
        <f>IF(DZ243=1,IF(DY243&lt;15,VLOOKUP(EB243,data!$B$3:$E$32,2,0)*DY243,(VLOOKUP(EB243,data!$B$3:$E$32,2,0)*14)+(VLOOKUP(EB243,data!$B$3:$E$32,3,0))*(DY243-14)),0)</f>
        <v>0</v>
      </c>
      <c r="ED243" s="265" t="s">
        <v>96</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96</v>
      </c>
      <c r="EQ243" s="231">
        <f>IF(EN243=1,IF(EM243&lt;15,VLOOKUP(EP243,data!$B$3:$E$32,2,0)*EM243,(VLOOKUP(EP243,data!$B$3:$E$32,2,0)*14)+(VLOOKUP(EP243,data!$B$3:$E$32,3,0))*(EM243-14)),0)</f>
        <v>0</v>
      </c>
      <c r="ER243" s="265" t="s">
        <v>96</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96</v>
      </c>
      <c r="FE243" s="231">
        <f>IF(FB243=1,IF(FA243&lt;15,VLOOKUP(FD243,data!$B$3:$E$32,2,0)*FA243,(VLOOKUP(FD243,data!$B$3:$E$32,2,0)*14)+(VLOOKUP(FD243,data!$B$3:$E$32,3,0))*(FA243-14)),0)</f>
        <v>0</v>
      </c>
      <c r="FF243" s="265" t="s">
        <v>96</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4.75" hidden="1" customHeight="1" x14ac:dyDescent="0.25">
      <c r="A244" s="233"/>
      <c r="B244" s="222" t="s">
        <v>335</v>
      </c>
      <c r="C244" s="338"/>
      <c r="D244" s="223"/>
      <c r="E244" s="229"/>
      <c r="F244" s="225">
        <f t="shared" si="219"/>
        <v>0</v>
      </c>
      <c r="G244" s="230">
        <f>IF(F244=1,data!$C$41*E244,0)</f>
        <v>0</v>
      </c>
      <c r="H244" s="265" t="s">
        <v>96</v>
      </c>
      <c r="I244" s="231">
        <f>IF($F244=1,IF($E244&lt;15,VLOOKUP(H244,data!$B$3:$E$32,2,0)*$E244,(VLOOKUP(H244,data!$B$3:$E$32,2,0)*14)+(VLOOKUP(H244,data!$B$3:$E$32,3,0))*($E244-14)),0)</f>
        <v>0</v>
      </c>
      <c r="J244" s="265" t="s">
        <v>96</v>
      </c>
      <c r="K244" s="231">
        <f>IF($F244=1,VLOOKUP(J244,data!$B$35:$D$39,2,0),0)</f>
        <v>0</v>
      </c>
      <c r="L244" s="232">
        <f>IF(AND(I244&lt;&gt;0,K244&lt;&gt;0)=FALSE,0,data!$C$43)</f>
        <v>0</v>
      </c>
      <c r="M244" s="269">
        <f t="shared" si="76"/>
        <v>0</v>
      </c>
      <c r="N244" s="225">
        <f t="shared" si="288"/>
        <v>0</v>
      </c>
      <c r="O244" s="225">
        <f t="shared" si="220"/>
        <v>0</v>
      </c>
      <c r="P244" s="225">
        <f t="shared" si="221"/>
        <v>0</v>
      </c>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96</v>
      </c>
      <c r="AI244" s="231">
        <f>IF(AF244=1,IF(AE244&lt;15,VLOOKUP(AH244,data!$B$3:$E$32,2,0)*AE244,(VLOOKUP(AH244,data!$B$3:$E$32,2,0)*14)+(VLOOKUP(AH244,data!$B$3:$E$32,3,0))*(AE244-14)),0)</f>
        <v>0</v>
      </c>
      <c r="AJ244" s="265" t="s">
        <v>96</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96</v>
      </c>
      <c r="AW244" s="231">
        <f>IF(AT244=1,IF(AS244&lt;15,VLOOKUP(AV244,data!$B$3:$E$32,2,0)*AS244,(VLOOKUP(AV244,data!$B$3:$E$32,2,0)*14)+(VLOOKUP(AV244,data!$B$3:$E$32,3,0))*(AS244-14)),0)</f>
        <v>0</v>
      </c>
      <c r="AX244" s="265" t="s">
        <v>96</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96</v>
      </c>
      <c r="BK244" s="231">
        <f>IF(BH244=1,IF(BG244&lt;15,VLOOKUP(BJ244,data!$B$3:$E$32,2,0)*BG244,(VLOOKUP(BJ244,data!$B$3:$E$32,2,0)*14)+(VLOOKUP(BJ244,data!$B$3:$E$32,3,0))*(BG244-14)),0)</f>
        <v>0</v>
      </c>
      <c r="BL244" s="265" t="s">
        <v>96</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96</v>
      </c>
      <c r="BY244" s="231">
        <f>IF(BV244=1,IF(BU244&lt;15,VLOOKUP(BX244,data!$B$3:$E$32,2,0)*BU244,(VLOOKUP(BX244,data!$B$3:$E$32,2,0)*14)+(VLOOKUP(BX244,data!$B$3:$E$32,3,0))*(BU244-14)),0)</f>
        <v>0</v>
      </c>
      <c r="BZ244" s="265" t="s">
        <v>96</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96</v>
      </c>
      <c r="CM244" s="231">
        <f>IF(CJ244=1,IF(CI244&lt;15,VLOOKUP(CL244,data!$B$3:$E$32,2,0)*CI244,(VLOOKUP(CL244,data!$B$3:$E$32,2,0)*14)+(VLOOKUP(CL244,data!$B$3:$E$32,3,0))*(CI244-14)),0)</f>
        <v>0</v>
      </c>
      <c r="CN244" s="265" t="s">
        <v>96</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96</v>
      </c>
      <c r="DA244" s="231">
        <f>IF(CX244=1,IF(CW244&lt;15,VLOOKUP(CZ244,data!$B$3:$E$32,2,0)*CW244,(VLOOKUP(CZ244,data!$B$3:$E$32,2,0)*14)+(VLOOKUP(CZ244,data!$B$3:$E$32,3,0))*(CW244-14)),0)</f>
        <v>0</v>
      </c>
      <c r="DB244" s="265" t="s">
        <v>96</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96</v>
      </c>
      <c r="DO244" s="231">
        <f>IF(DL244=1,IF(DK244&lt;15,VLOOKUP(DN244,data!$B$3:$E$32,2,0)*DK244,(VLOOKUP(DN244,data!$B$3:$E$32,2,0)*14)+(VLOOKUP(DN244,data!$B$3:$E$32,3,0))*(DK244-14)),0)</f>
        <v>0</v>
      </c>
      <c r="DP244" s="265" t="s">
        <v>96</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96</v>
      </c>
      <c r="EC244" s="231">
        <f>IF(DZ244=1,IF(DY244&lt;15,VLOOKUP(EB244,data!$B$3:$E$32,2,0)*DY244,(VLOOKUP(EB244,data!$B$3:$E$32,2,0)*14)+(VLOOKUP(EB244,data!$B$3:$E$32,3,0))*(DY244-14)),0)</f>
        <v>0</v>
      </c>
      <c r="ED244" s="265" t="s">
        <v>96</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96</v>
      </c>
      <c r="EQ244" s="231">
        <f>IF(EN244=1,IF(EM244&lt;15,VLOOKUP(EP244,data!$B$3:$E$32,2,0)*EM244,(VLOOKUP(EP244,data!$B$3:$E$32,2,0)*14)+(VLOOKUP(EP244,data!$B$3:$E$32,3,0))*(EM244-14)),0)</f>
        <v>0</v>
      </c>
      <c r="ER244" s="265" t="s">
        <v>96</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96</v>
      </c>
      <c r="FE244" s="231">
        <f>IF(FB244=1,IF(FA244&lt;15,VLOOKUP(FD244,data!$B$3:$E$32,2,0)*FA244,(VLOOKUP(FD244,data!$B$3:$E$32,2,0)*14)+(VLOOKUP(FD244,data!$B$3:$E$32,3,0))*(FA244-14)),0)</f>
        <v>0</v>
      </c>
      <c r="FF244" s="265" t="s">
        <v>96</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4.75" hidden="1" customHeight="1" x14ac:dyDescent="0.25">
      <c r="A245" s="233"/>
      <c r="B245" s="222" t="s">
        <v>336</v>
      </c>
      <c r="C245" s="338"/>
      <c r="D245" s="223"/>
      <c r="E245" s="229"/>
      <c r="F245" s="225">
        <f t="shared" si="219"/>
        <v>0</v>
      </c>
      <c r="G245" s="230">
        <f>IF(F245=1,data!$C$41*E245,0)</f>
        <v>0</v>
      </c>
      <c r="H245" s="265" t="s">
        <v>96</v>
      </c>
      <c r="I245" s="231">
        <f>IF($F245=1,IF($E245&lt;15,VLOOKUP(H245,data!$B$3:$E$32,2,0)*$E245,(VLOOKUP(H245,data!$B$3:$E$32,2,0)*14)+(VLOOKUP(H245,data!$B$3:$E$32,3,0))*($E245-14)),0)</f>
        <v>0</v>
      </c>
      <c r="J245" s="265" t="s">
        <v>96</v>
      </c>
      <c r="K245" s="231">
        <f>IF($F245=1,VLOOKUP(J245,data!$B$35:$D$39,2,0),0)</f>
        <v>0</v>
      </c>
      <c r="L245" s="232">
        <f>IF(AND(I245&lt;&gt;0,K245&lt;&gt;0)=FALSE,0,data!$C$43)</f>
        <v>0</v>
      </c>
      <c r="M245" s="269">
        <f t="shared" si="76"/>
        <v>0</v>
      </c>
      <c r="N245" s="225">
        <f t="shared" si="288"/>
        <v>0</v>
      </c>
      <c r="O245" s="225">
        <f t="shared" si="220"/>
        <v>0</v>
      </c>
      <c r="P245" s="225">
        <f t="shared" si="221"/>
        <v>0</v>
      </c>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96</v>
      </c>
      <c r="AI245" s="231">
        <f>IF(AF245=1,IF(AE245&lt;15,VLOOKUP(AH245,data!$B$3:$E$32,2,0)*AE245,(VLOOKUP(AH245,data!$B$3:$E$32,2,0)*14)+(VLOOKUP(AH245,data!$B$3:$E$32,3,0))*(AE245-14)),0)</f>
        <v>0</v>
      </c>
      <c r="AJ245" s="265" t="s">
        <v>96</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96</v>
      </c>
      <c r="AW245" s="231">
        <f>IF(AT245=1,IF(AS245&lt;15,VLOOKUP(AV245,data!$B$3:$E$32,2,0)*AS245,(VLOOKUP(AV245,data!$B$3:$E$32,2,0)*14)+(VLOOKUP(AV245,data!$B$3:$E$32,3,0))*(AS245-14)),0)</f>
        <v>0</v>
      </c>
      <c r="AX245" s="265" t="s">
        <v>96</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96</v>
      </c>
      <c r="BK245" s="231">
        <f>IF(BH245=1,IF(BG245&lt;15,VLOOKUP(BJ245,data!$B$3:$E$32,2,0)*BG245,(VLOOKUP(BJ245,data!$B$3:$E$32,2,0)*14)+(VLOOKUP(BJ245,data!$B$3:$E$32,3,0))*(BG245-14)),0)</f>
        <v>0</v>
      </c>
      <c r="BL245" s="265" t="s">
        <v>96</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96</v>
      </c>
      <c r="BY245" s="231">
        <f>IF(BV245=1,IF(BU245&lt;15,VLOOKUP(BX245,data!$B$3:$E$32,2,0)*BU245,(VLOOKUP(BX245,data!$B$3:$E$32,2,0)*14)+(VLOOKUP(BX245,data!$B$3:$E$32,3,0))*(BU245-14)),0)</f>
        <v>0</v>
      </c>
      <c r="BZ245" s="265" t="s">
        <v>96</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96</v>
      </c>
      <c r="CM245" s="231">
        <f>IF(CJ245=1,IF(CI245&lt;15,VLOOKUP(CL245,data!$B$3:$E$32,2,0)*CI245,(VLOOKUP(CL245,data!$B$3:$E$32,2,0)*14)+(VLOOKUP(CL245,data!$B$3:$E$32,3,0))*(CI245-14)),0)</f>
        <v>0</v>
      </c>
      <c r="CN245" s="265" t="s">
        <v>96</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96</v>
      </c>
      <c r="DA245" s="231">
        <f>IF(CX245=1,IF(CW245&lt;15,VLOOKUP(CZ245,data!$B$3:$E$32,2,0)*CW245,(VLOOKUP(CZ245,data!$B$3:$E$32,2,0)*14)+(VLOOKUP(CZ245,data!$B$3:$E$32,3,0))*(CW245-14)),0)</f>
        <v>0</v>
      </c>
      <c r="DB245" s="265" t="s">
        <v>96</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96</v>
      </c>
      <c r="DO245" s="231">
        <f>IF(DL245=1,IF(DK245&lt;15,VLOOKUP(DN245,data!$B$3:$E$32,2,0)*DK245,(VLOOKUP(DN245,data!$B$3:$E$32,2,0)*14)+(VLOOKUP(DN245,data!$B$3:$E$32,3,0))*(DK245-14)),0)</f>
        <v>0</v>
      </c>
      <c r="DP245" s="265" t="s">
        <v>96</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96</v>
      </c>
      <c r="EC245" s="231">
        <f>IF(DZ245=1,IF(DY245&lt;15,VLOOKUP(EB245,data!$B$3:$E$32,2,0)*DY245,(VLOOKUP(EB245,data!$B$3:$E$32,2,0)*14)+(VLOOKUP(EB245,data!$B$3:$E$32,3,0))*(DY245-14)),0)</f>
        <v>0</v>
      </c>
      <c r="ED245" s="265" t="s">
        <v>96</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96</v>
      </c>
      <c r="EQ245" s="231">
        <f>IF(EN245=1,IF(EM245&lt;15,VLOOKUP(EP245,data!$B$3:$E$32,2,0)*EM245,(VLOOKUP(EP245,data!$B$3:$E$32,2,0)*14)+(VLOOKUP(EP245,data!$B$3:$E$32,3,0))*(EM245-14)),0)</f>
        <v>0</v>
      </c>
      <c r="ER245" s="265" t="s">
        <v>96</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96</v>
      </c>
      <c r="FE245" s="231">
        <f>IF(FB245=1,IF(FA245&lt;15,VLOOKUP(FD245,data!$B$3:$E$32,2,0)*FA245,(VLOOKUP(FD245,data!$B$3:$E$32,2,0)*14)+(VLOOKUP(FD245,data!$B$3:$E$32,3,0))*(FA245-14)),0)</f>
        <v>0</v>
      </c>
      <c r="FF245" s="265" t="s">
        <v>96</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4.75" hidden="1" customHeight="1" x14ac:dyDescent="0.25">
      <c r="A246" s="233"/>
      <c r="B246" s="222" t="s">
        <v>337</v>
      </c>
      <c r="C246" s="338"/>
      <c r="D246" s="223"/>
      <c r="E246" s="229"/>
      <c r="F246" s="225">
        <f t="shared" si="219"/>
        <v>0</v>
      </c>
      <c r="G246" s="230">
        <f>IF(F246=1,data!$C$41*E246,0)</f>
        <v>0</v>
      </c>
      <c r="H246" s="265" t="s">
        <v>96</v>
      </c>
      <c r="I246" s="231">
        <f>IF($F246=1,IF($E246&lt;15,VLOOKUP(H246,data!$B$3:$E$32,2,0)*$E246,(VLOOKUP(H246,data!$B$3:$E$32,2,0)*14)+(VLOOKUP(H246,data!$B$3:$E$32,3,0))*($E246-14)),0)</f>
        <v>0</v>
      </c>
      <c r="J246" s="265" t="s">
        <v>96</v>
      </c>
      <c r="K246" s="231">
        <f>IF($F246=1,VLOOKUP(J246,data!$B$35:$D$39,2,0),0)</f>
        <v>0</v>
      </c>
      <c r="L246" s="232">
        <f>IF(AND(I246&lt;&gt;0,K246&lt;&gt;0)=FALSE,0,data!$C$43)</f>
        <v>0</v>
      </c>
      <c r="M246" s="269">
        <f t="shared" si="76"/>
        <v>0</v>
      </c>
      <c r="N246" s="225">
        <f t="shared" si="288"/>
        <v>0</v>
      </c>
      <c r="O246" s="225">
        <f t="shared" si="220"/>
        <v>0</v>
      </c>
      <c r="P246" s="225">
        <f t="shared" si="221"/>
        <v>0</v>
      </c>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96</v>
      </c>
      <c r="AI246" s="231">
        <f>IF(AF246=1,IF(AE246&lt;15,VLOOKUP(AH246,data!$B$3:$E$32,2,0)*AE246,(VLOOKUP(AH246,data!$B$3:$E$32,2,0)*14)+(VLOOKUP(AH246,data!$B$3:$E$32,3,0))*(AE246-14)),0)</f>
        <v>0</v>
      </c>
      <c r="AJ246" s="265" t="s">
        <v>96</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96</v>
      </c>
      <c r="AW246" s="231">
        <f>IF(AT246=1,IF(AS246&lt;15,VLOOKUP(AV246,data!$B$3:$E$32,2,0)*AS246,(VLOOKUP(AV246,data!$B$3:$E$32,2,0)*14)+(VLOOKUP(AV246,data!$B$3:$E$32,3,0))*(AS246-14)),0)</f>
        <v>0</v>
      </c>
      <c r="AX246" s="265" t="s">
        <v>96</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96</v>
      </c>
      <c r="BK246" s="231">
        <f>IF(BH246=1,IF(BG246&lt;15,VLOOKUP(BJ246,data!$B$3:$E$32,2,0)*BG246,(VLOOKUP(BJ246,data!$B$3:$E$32,2,0)*14)+(VLOOKUP(BJ246,data!$B$3:$E$32,3,0))*(BG246-14)),0)</f>
        <v>0</v>
      </c>
      <c r="BL246" s="265" t="s">
        <v>96</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96</v>
      </c>
      <c r="BY246" s="231">
        <f>IF(BV246=1,IF(BU246&lt;15,VLOOKUP(BX246,data!$B$3:$E$32,2,0)*BU246,(VLOOKUP(BX246,data!$B$3:$E$32,2,0)*14)+(VLOOKUP(BX246,data!$B$3:$E$32,3,0))*(BU246-14)),0)</f>
        <v>0</v>
      </c>
      <c r="BZ246" s="265" t="s">
        <v>96</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96</v>
      </c>
      <c r="CM246" s="231">
        <f>IF(CJ246=1,IF(CI246&lt;15,VLOOKUP(CL246,data!$B$3:$E$32,2,0)*CI246,(VLOOKUP(CL246,data!$B$3:$E$32,2,0)*14)+(VLOOKUP(CL246,data!$B$3:$E$32,3,0))*(CI246-14)),0)</f>
        <v>0</v>
      </c>
      <c r="CN246" s="265" t="s">
        <v>96</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96</v>
      </c>
      <c r="DA246" s="231">
        <f>IF(CX246=1,IF(CW246&lt;15,VLOOKUP(CZ246,data!$B$3:$E$32,2,0)*CW246,(VLOOKUP(CZ246,data!$B$3:$E$32,2,0)*14)+(VLOOKUP(CZ246,data!$B$3:$E$32,3,0))*(CW246-14)),0)</f>
        <v>0</v>
      </c>
      <c r="DB246" s="265" t="s">
        <v>96</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96</v>
      </c>
      <c r="DO246" s="231">
        <f>IF(DL246=1,IF(DK246&lt;15,VLOOKUP(DN246,data!$B$3:$E$32,2,0)*DK246,(VLOOKUP(DN246,data!$B$3:$E$32,2,0)*14)+(VLOOKUP(DN246,data!$B$3:$E$32,3,0))*(DK246-14)),0)</f>
        <v>0</v>
      </c>
      <c r="DP246" s="265" t="s">
        <v>96</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96</v>
      </c>
      <c r="EC246" s="231">
        <f>IF(DZ246=1,IF(DY246&lt;15,VLOOKUP(EB246,data!$B$3:$E$32,2,0)*DY246,(VLOOKUP(EB246,data!$B$3:$E$32,2,0)*14)+(VLOOKUP(EB246,data!$B$3:$E$32,3,0))*(DY246-14)),0)</f>
        <v>0</v>
      </c>
      <c r="ED246" s="265" t="s">
        <v>96</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96</v>
      </c>
      <c r="EQ246" s="231">
        <f>IF(EN246=1,IF(EM246&lt;15,VLOOKUP(EP246,data!$B$3:$E$32,2,0)*EM246,(VLOOKUP(EP246,data!$B$3:$E$32,2,0)*14)+(VLOOKUP(EP246,data!$B$3:$E$32,3,0))*(EM246-14)),0)</f>
        <v>0</v>
      </c>
      <c r="ER246" s="265" t="s">
        <v>96</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96</v>
      </c>
      <c r="FE246" s="231">
        <f>IF(FB246=1,IF(FA246&lt;15,VLOOKUP(FD246,data!$B$3:$E$32,2,0)*FA246,(VLOOKUP(FD246,data!$B$3:$E$32,2,0)*14)+(VLOOKUP(FD246,data!$B$3:$E$32,3,0))*(FA246-14)),0)</f>
        <v>0</v>
      </c>
      <c r="FF246" s="265" t="s">
        <v>96</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4.75" hidden="1" customHeight="1" x14ac:dyDescent="0.25">
      <c r="A247" s="233"/>
      <c r="B247" s="222" t="s">
        <v>338</v>
      </c>
      <c r="C247" s="338"/>
      <c r="D247" s="223"/>
      <c r="E247" s="229"/>
      <c r="F247" s="225">
        <f t="shared" si="219"/>
        <v>0</v>
      </c>
      <c r="G247" s="230">
        <f>IF(F247=1,data!$C$41*E247,0)</f>
        <v>0</v>
      </c>
      <c r="H247" s="265" t="s">
        <v>96</v>
      </c>
      <c r="I247" s="231">
        <f>IF($F247=1,IF($E247&lt;15,VLOOKUP(H247,data!$B$3:$E$32,2,0)*$E247,(VLOOKUP(H247,data!$B$3:$E$32,2,0)*14)+(VLOOKUP(H247,data!$B$3:$E$32,3,0))*($E247-14)),0)</f>
        <v>0</v>
      </c>
      <c r="J247" s="265" t="s">
        <v>96</v>
      </c>
      <c r="K247" s="231">
        <f>IF($F247=1,VLOOKUP(J247,data!$B$35:$D$39,2,0),0)</f>
        <v>0</v>
      </c>
      <c r="L247" s="232">
        <f>IF(AND(I247&lt;&gt;0,K247&lt;&gt;0)=FALSE,0,data!$C$43)</f>
        <v>0</v>
      </c>
      <c r="M247" s="269">
        <f t="shared" si="76"/>
        <v>0</v>
      </c>
      <c r="N247" s="225">
        <f t="shared" si="288"/>
        <v>0</v>
      </c>
      <c r="O247" s="225">
        <f t="shared" si="220"/>
        <v>0</v>
      </c>
      <c r="P247" s="225">
        <f t="shared" si="221"/>
        <v>0</v>
      </c>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96</v>
      </c>
      <c r="AI247" s="231">
        <f>IF(AF247=1,IF(AE247&lt;15,VLOOKUP(AH247,data!$B$3:$E$32,2,0)*AE247,(VLOOKUP(AH247,data!$B$3:$E$32,2,0)*14)+(VLOOKUP(AH247,data!$B$3:$E$32,3,0))*(AE247-14)),0)</f>
        <v>0</v>
      </c>
      <c r="AJ247" s="265" t="s">
        <v>96</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96</v>
      </c>
      <c r="AW247" s="231">
        <f>IF(AT247=1,IF(AS247&lt;15,VLOOKUP(AV247,data!$B$3:$E$32,2,0)*AS247,(VLOOKUP(AV247,data!$B$3:$E$32,2,0)*14)+(VLOOKUP(AV247,data!$B$3:$E$32,3,0))*(AS247-14)),0)</f>
        <v>0</v>
      </c>
      <c r="AX247" s="265" t="s">
        <v>96</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96</v>
      </c>
      <c r="BK247" s="231">
        <f>IF(BH247=1,IF(BG247&lt;15,VLOOKUP(BJ247,data!$B$3:$E$32,2,0)*BG247,(VLOOKUP(BJ247,data!$B$3:$E$32,2,0)*14)+(VLOOKUP(BJ247,data!$B$3:$E$32,3,0))*(BG247-14)),0)</f>
        <v>0</v>
      </c>
      <c r="BL247" s="265" t="s">
        <v>96</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96</v>
      </c>
      <c r="BY247" s="231">
        <f>IF(BV247=1,IF(BU247&lt;15,VLOOKUP(BX247,data!$B$3:$E$32,2,0)*BU247,(VLOOKUP(BX247,data!$B$3:$E$32,2,0)*14)+(VLOOKUP(BX247,data!$B$3:$E$32,3,0))*(BU247-14)),0)</f>
        <v>0</v>
      </c>
      <c r="BZ247" s="265" t="s">
        <v>96</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96</v>
      </c>
      <c r="CM247" s="231">
        <f>IF(CJ247=1,IF(CI247&lt;15,VLOOKUP(CL247,data!$B$3:$E$32,2,0)*CI247,(VLOOKUP(CL247,data!$B$3:$E$32,2,0)*14)+(VLOOKUP(CL247,data!$B$3:$E$32,3,0))*(CI247-14)),0)</f>
        <v>0</v>
      </c>
      <c r="CN247" s="265" t="s">
        <v>96</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96</v>
      </c>
      <c r="DA247" s="231">
        <f>IF(CX247=1,IF(CW247&lt;15,VLOOKUP(CZ247,data!$B$3:$E$32,2,0)*CW247,(VLOOKUP(CZ247,data!$B$3:$E$32,2,0)*14)+(VLOOKUP(CZ247,data!$B$3:$E$32,3,0))*(CW247-14)),0)</f>
        <v>0</v>
      </c>
      <c r="DB247" s="265" t="s">
        <v>96</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96</v>
      </c>
      <c r="DO247" s="231">
        <f>IF(DL247=1,IF(DK247&lt;15,VLOOKUP(DN247,data!$B$3:$E$32,2,0)*DK247,(VLOOKUP(DN247,data!$B$3:$E$32,2,0)*14)+(VLOOKUP(DN247,data!$B$3:$E$32,3,0))*(DK247-14)),0)</f>
        <v>0</v>
      </c>
      <c r="DP247" s="265" t="s">
        <v>96</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96</v>
      </c>
      <c r="EC247" s="231">
        <f>IF(DZ247=1,IF(DY247&lt;15,VLOOKUP(EB247,data!$B$3:$E$32,2,0)*DY247,(VLOOKUP(EB247,data!$B$3:$E$32,2,0)*14)+(VLOOKUP(EB247,data!$B$3:$E$32,3,0))*(DY247-14)),0)</f>
        <v>0</v>
      </c>
      <c r="ED247" s="265" t="s">
        <v>96</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96</v>
      </c>
      <c r="EQ247" s="231">
        <f>IF(EN247=1,IF(EM247&lt;15,VLOOKUP(EP247,data!$B$3:$E$32,2,0)*EM247,(VLOOKUP(EP247,data!$B$3:$E$32,2,0)*14)+(VLOOKUP(EP247,data!$B$3:$E$32,3,0))*(EM247-14)),0)</f>
        <v>0</v>
      </c>
      <c r="ER247" s="265" t="s">
        <v>96</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96</v>
      </c>
      <c r="FE247" s="231">
        <f>IF(FB247=1,IF(FA247&lt;15,VLOOKUP(FD247,data!$B$3:$E$32,2,0)*FA247,(VLOOKUP(FD247,data!$B$3:$E$32,2,0)*14)+(VLOOKUP(FD247,data!$B$3:$E$32,3,0))*(FA247-14)),0)</f>
        <v>0</v>
      </c>
      <c r="FF247" s="265" t="s">
        <v>96</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4.75" hidden="1" customHeight="1" x14ac:dyDescent="0.25">
      <c r="A248" s="233"/>
      <c r="B248" s="222" t="s">
        <v>339</v>
      </c>
      <c r="C248" s="338"/>
      <c r="D248" s="223"/>
      <c r="E248" s="229"/>
      <c r="F248" s="225">
        <f t="shared" si="219"/>
        <v>0</v>
      </c>
      <c r="G248" s="230">
        <f>IF(F248=1,data!$C$41*E248,0)</f>
        <v>0</v>
      </c>
      <c r="H248" s="265" t="s">
        <v>96</v>
      </c>
      <c r="I248" s="231">
        <f>IF($F248=1,IF($E248&lt;15,VLOOKUP(H248,data!$B$3:$E$32,2,0)*$E248,(VLOOKUP(H248,data!$B$3:$E$32,2,0)*14)+(VLOOKUP(H248,data!$B$3:$E$32,3,0))*($E248-14)),0)</f>
        <v>0</v>
      </c>
      <c r="J248" s="265" t="s">
        <v>96</v>
      </c>
      <c r="K248" s="231">
        <f>IF($F248=1,VLOOKUP(J248,data!$B$35:$D$39,2,0),0)</f>
        <v>0</v>
      </c>
      <c r="L248" s="232">
        <f>IF(AND(I248&lt;&gt;0,K248&lt;&gt;0)=FALSE,0,data!$C$43)</f>
        <v>0</v>
      </c>
      <c r="M248" s="269">
        <f t="shared" si="76"/>
        <v>0</v>
      </c>
      <c r="N248" s="225">
        <f t="shared" si="288"/>
        <v>0</v>
      </c>
      <c r="O248" s="225">
        <f t="shared" si="220"/>
        <v>0</v>
      </c>
      <c r="P248" s="225">
        <f t="shared" si="221"/>
        <v>0</v>
      </c>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96</v>
      </c>
      <c r="AI248" s="231">
        <f>IF(AF248=1,IF(AE248&lt;15,VLOOKUP(AH248,data!$B$3:$E$32,2,0)*AE248,(VLOOKUP(AH248,data!$B$3:$E$32,2,0)*14)+(VLOOKUP(AH248,data!$B$3:$E$32,3,0))*(AE248-14)),0)</f>
        <v>0</v>
      </c>
      <c r="AJ248" s="265" t="s">
        <v>96</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96</v>
      </c>
      <c r="AW248" s="231">
        <f>IF(AT248=1,IF(AS248&lt;15,VLOOKUP(AV248,data!$B$3:$E$32,2,0)*AS248,(VLOOKUP(AV248,data!$B$3:$E$32,2,0)*14)+(VLOOKUP(AV248,data!$B$3:$E$32,3,0))*(AS248-14)),0)</f>
        <v>0</v>
      </c>
      <c r="AX248" s="265" t="s">
        <v>96</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96</v>
      </c>
      <c r="BK248" s="231">
        <f>IF(BH248=1,IF(BG248&lt;15,VLOOKUP(BJ248,data!$B$3:$E$32,2,0)*BG248,(VLOOKUP(BJ248,data!$B$3:$E$32,2,0)*14)+(VLOOKUP(BJ248,data!$B$3:$E$32,3,0))*(BG248-14)),0)</f>
        <v>0</v>
      </c>
      <c r="BL248" s="265" t="s">
        <v>96</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96</v>
      </c>
      <c r="BY248" s="231">
        <f>IF(BV248=1,IF(BU248&lt;15,VLOOKUP(BX248,data!$B$3:$E$32,2,0)*BU248,(VLOOKUP(BX248,data!$B$3:$E$32,2,0)*14)+(VLOOKUP(BX248,data!$B$3:$E$32,3,0))*(BU248-14)),0)</f>
        <v>0</v>
      </c>
      <c r="BZ248" s="265" t="s">
        <v>96</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96</v>
      </c>
      <c r="CM248" s="231">
        <f>IF(CJ248=1,IF(CI248&lt;15,VLOOKUP(CL248,data!$B$3:$E$32,2,0)*CI248,(VLOOKUP(CL248,data!$B$3:$E$32,2,0)*14)+(VLOOKUP(CL248,data!$B$3:$E$32,3,0))*(CI248-14)),0)</f>
        <v>0</v>
      </c>
      <c r="CN248" s="265" t="s">
        <v>96</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96</v>
      </c>
      <c r="DA248" s="231">
        <f>IF(CX248=1,IF(CW248&lt;15,VLOOKUP(CZ248,data!$B$3:$E$32,2,0)*CW248,(VLOOKUP(CZ248,data!$B$3:$E$32,2,0)*14)+(VLOOKUP(CZ248,data!$B$3:$E$32,3,0))*(CW248-14)),0)</f>
        <v>0</v>
      </c>
      <c r="DB248" s="265" t="s">
        <v>96</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96</v>
      </c>
      <c r="DO248" s="231">
        <f>IF(DL248=1,IF(DK248&lt;15,VLOOKUP(DN248,data!$B$3:$E$32,2,0)*DK248,(VLOOKUP(DN248,data!$B$3:$E$32,2,0)*14)+(VLOOKUP(DN248,data!$B$3:$E$32,3,0))*(DK248-14)),0)</f>
        <v>0</v>
      </c>
      <c r="DP248" s="265" t="s">
        <v>96</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96</v>
      </c>
      <c r="EC248" s="231">
        <f>IF(DZ248=1,IF(DY248&lt;15,VLOOKUP(EB248,data!$B$3:$E$32,2,0)*DY248,(VLOOKUP(EB248,data!$B$3:$E$32,2,0)*14)+(VLOOKUP(EB248,data!$B$3:$E$32,3,0))*(DY248-14)),0)</f>
        <v>0</v>
      </c>
      <c r="ED248" s="265" t="s">
        <v>96</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96</v>
      </c>
      <c r="EQ248" s="231">
        <f>IF(EN248=1,IF(EM248&lt;15,VLOOKUP(EP248,data!$B$3:$E$32,2,0)*EM248,(VLOOKUP(EP248,data!$B$3:$E$32,2,0)*14)+(VLOOKUP(EP248,data!$B$3:$E$32,3,0))*(EM248-14)),0)</f>
        <v>0</v>
      </c>
      <c r="ER248" s="265" t="s">
        <v>96</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96</v>
      </c>
      <c r="FE248" s="231">
        <f>IF(FB248=1,IF(FA248&lt;15,VLOOKUP(FD248,data!$B$3:$E$32,2,0)*FA248,(VLOOKUP(FD248,data!$B$3:$E$32,2,0)*14)+(VLOOKUP(FD248,data!$B$3:$E$32,3,0))*(FA248-14)),0)</f>
        <v>0</v>
      </c>
      <c r="FF248" s="265" t="s">
        <v>96</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4.75" hidden="1" customHeight="1" x14ac:dyDescent="0.25">
      <c r="A249" s="233"/>
      <c r="B249" s="222" t="s">
        <v>340</v>
      </c>
      <c r="C249" s="338"/>
      <c r="D249" s="223"/>
      <c r="E249" s="229"/>
      <c r="F249" s="225">
        <f t="shared" si="219"/>
        <v>0</v>
      </c>
      <c r="G249" s="230">
        <f>IF(F249=1,data!$C$41*E249,0)</f>
        <v>0</v>
      </c>
      <c r="H249" s="265" t="s">
        <v>96</v>
      </c>
      <c r="I249" s="231">
        <f>IF($F249=1,IF($E249&lt;15,VLOOKUP(H249,data!$B$3:$E$32,2,0)*$E249,(VLOOKUP(H249,data!$B$3:$E$32,2,0)*14)+(VLOOKUP(H249,data!$B$3:$E$32,3,0))*($E249-14)),0)</f>
        <v>0</v>
      </c>
      <c r="J249" s="265" t="s">
        <v>96</v>
      </c>
      <c r="K249" s="231">
        <f>IF($F249=1,VLOOKUP(J249,data!$B$35:$D$39,2,0),0)</f>
        <v>0</v>
      </c>
      <c r="L249" s="232">
        <f>IF(AND(I249&lt;&gt;0,K249&lt;&gt;0)=FALSE,0,data!$C$43)</f>
        <v>0</v>
      </c>
      <c r="M249" s="269">
        <f t="shared" si="76"/>
        <v>0</v>
      </c>
      <c r="N249" s="225">
        <f t="shared" si="288"/>
        <v>0</v>
      </c>
      <c r="O249" s="225">
        <f t="shared" si="220"/>
        <v>0</v>
      </c>
      <c r="P249" s="225">
        <f t="shared" si="221"/>
        <v>0</v>
      </c>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96</v>
      </c>
      <c r="AI249" s="231">
        <f>IF(AF249=1,IF(AE249&lt;15,VLOOKUP(AH249,data!$B$3:$E$32,2,0)*AE249,(VLOOKUP(AH249,data!$B$3:$E$32,2,0)*14)+(VLOOKUP(AH249,data!$B$3:$E$32,3,0))*(AE249-14)),0)</f>
        <v>0</v>
      </c>
      <c r="AJ249" s="265" t="s">
        <v>96</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96</v>
      </c>
      <c r="AW249" s="231">
        <f>IF(AT249=1,IF(AS249&lt;15,VLOOKUP(AV249,data!$B$3:$E$32,2,0)*AS249,(VLOOKUP(AV249,data!$B$3:$E$32,2,0)*14)+(VLOOKUP(AV249,data!$B$3:$E$32,3,0))*(AS249-14)),0)</f>
        <v>0</v>
      </c>
      <c r="AX249" s="265" t="s">
        <v>96</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96</v>
      </c>
      <c r="BK249" s="231">
        <f>IF(BH249=1,IF(BG249&lt;15,VLOOKUP(BJ249,data!$B$3:$E$32,2,0)*BG249,(VLOOKUP(BJ249,data!$B$3:$E$32,2,0)*14)+(VLOOKUP(BJ249,data!$B$3:$E$32,3,0))*(BG249-14)),0)</f>
        <v>0</v>
      </c>
      <c r="BL249" s="265" t="s">
        <v>96</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96</v>
      </c>
      <c r="BY249" s="231">
        <f>IF(BV249=1,IF(BU249&lt;15,VLOOKUP(BX249,data!$B$3:$E$32,2,0)*BU249,(VLOOKUP(BX249,data!$B$3:$E$32,2,0)*14)+(VLOOKUP(BX249,data!$B$3:$E$32,3,0))*(BU249-14)),0)</f>
        <v>0</v>
      </c>
      <c r="BZ249" s="265" t="s">
        <v>96</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96</v>
      </c>
      <c r="CM249" s="231">
        <f>IF(CJ249=1,IF(CI249&lt;15,VLOOKUP(CL249,data!$B$3:$E$32,2,0)*CI249,(VLOOKUP(CL249,data!$B$3:$E$32,2,0)*14)+(VLOOKUP(CL249,data!$B$3:$E$32,3,0))*(CI249-14)),0)</f>
        <v>0</v>
      </c>
      <c r="CN249" s="265" t="s">
        <v>96</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96</v>
      </c>
      <c r="DA249" s="231">
        <f>IF(CX249=1,IF(CW249&lt;15,VLOOKUP(CZ249,data!$B$3:$E$32,2,0)*CW249,(VLOOKUP(CZ249,data!$B$3:$E$32,2,0)*14)+(VLOOKUP(CZ249,data!$B$3:$E$32,3,0))*(CW249-14)),0)</f>
        <v>0</v>
      </c>
      <c r="DB249" s="265" t="s">
        <v>96</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96</v>
      </c>
      <c r="DO249" s="231">
        <f>IF(DL249=1,IF(DK249&lt;15,VLOOKUP(DN249,data!$B$3:$E$32,2,0)*DK249,(VLOOKUP(DN249,data!$B$3:$E$32,2,0)*14)+(VLOOKUP(DN249,data!$B$3:$E$32,3,0))*(DK249-14)),0)</f>
        <v>0</v>
      </c>
      <c r="DP249" s="265" t="s">
        <v>96</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96</v>
      </c>
      <c r="EC249" s="231">
        <f>IF(DZ249=1,IF(DY249&lt;15,VLOOKUP(EB249,data!$B$3:$E$32,2,0)*DY249,(VLOOKUP(EB249,data!$B$3:$E$32,2,0)*14)+(VLOOKUP(EB249,data!$B$3:$E$32,3,0))*(DY249-14)),0)</f>
        <v>0</v>
      </c>
      <c r="ED249" s="265" t="s">
        <v>96</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96</v>
      </c>
      <c r="EQ249" s="231">
        <f>IF(EN249=1,IF(EM249&lt;15,VLOOKUP(EP249,data!$B$3:$E$32,2,0)*EM249,(VLOOKUP(EP249,data!$B$3:$E$32,2,0)*14)+(VLOOKUP(EP249,data!$B$3:$E$32,3,0))*(EM249-14)),0)</f>
        <v>0</v>
      </c>
      <c r="ER249" s="265" t="s">
        <v>96</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96</v>
      </c>
      <c r="FE249" s="231">
        <f>IF(FB249=1,IF(FA249&lt;15,VLOOKUP(FD249,data!$B$3:$E$32,2,0)*FA249,(VLOOKUP(FD249,data!$B$3:$E$32,2,0)*14)+(VLOOKUP(FD249,data!$B$3:$E$32,3,0))*(FA249-14)),0)</f>
        <v>0</v>
      </c>
      <c r="FF249" s="265" t="s">
        <v>96</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4.75" hidden="1" customHeight="1" x14ac:dyDescent="0.25">
      <c r="A250" s="233"/>
      <c r="B250" s="222" t="s">
        <v>341</v>
      </c>
      <c r="C250" s="338"/>
      <c r="D250" s="223"/>
      <c r="E250" s="229"/>
      <c r="F250" s="225">
        <f t="shared" si="219"/>
        <v>0</v>
      </c>
      <c r="G250" s="230">
        <f>IF(F250=1,data!$C$41*E250,0)</f>
        <v>0</v>
      </c>
      <c r="H250" s="265" t="s">
        <v>96</v>
      </c>
      <c r="I250" s="231">
        <f>IF($F250=1,IF($E250&lt;15,VLOOKUP(H250,data!$B$3:$E$32,2,0)*$E250,(VLOOKUP(H250,data!$B$3:$E$32,2,0)*14)+(VLOOKUP(H250,data!$B$3:$E$32,3,0))*($E250-14)),0)</f>
        <v>0</v>
      </c>
      <c r="J250" s="265" t="s">
        <v>96</v>
      </c>
      <c r="K250" s="231">
        <f>IF($F250=1,VLOOKUP(J250,data!$B$35:$D$39,2,0),0)</f>
        <v>0</v>
      </c>
      <c r="L250" s="232">
        <f>IF(AND(I250&lt;&gt;0,K250&lt;&gt;0)=FALSE,0,data!$C$43)</f>
        <v>0</v>
      </c>
      <c r="M250" s="269">
        <f t="shared" si="76"/>
        <v>0</v>
      </c>
      <c r="N250" s="225">
        <f t="shared" si="288"/>
        <v>0</v>
      </c>
      <c r="O250" s="225">
        <f t="shared" si="220"/>
        <v>0</v>
      </c>
      <c r="P250" s="225">
        <f t="shared" si="221"/>
        <v>0</v>
      </c>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96</v>
      </c>
      <c r="AI250" s="231">
        <f>IF(AF250=1,IF(AE250&lt;15,VLOOKUP(AH250,data!$B$3:$E$32,2,0)*AE250,(VLOOKUP(AH250,data!$B$3:$E$32,2,0)*14)+(VLOOKUP(AH250,data!$B$3:$E$32,3,0))*(AE250-14)),0)</f>
        <v>0</v>
      </c>
      <c r="AJ250" s="265" t="s">
        <v>96</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96</v>
      </c>
      <c r="AW250" s="231">
        <f>IF(AT250=1,IF(AS250&lt;15,VLOOKUP(AV250,data!$B$3:$E$32,2,0)*AS250,(VLOOKUP(AV250,data!$B$3:$E$32,2,0)*14)+(VLOOKUP(AV250,data!$B$3:$E$32,3,0))*(AS250-14)),0)</f>
        <v>0</v>
      </c>
      <c r="AX250" s="265" t="s">
        <v>96</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96</v>
      </c>
      <c r="BK250" s="231">
        <f>IF(BH250=1,IF(BG250&lt;15,VLOOKUP(BJ250,data!$B$3:$E$32,2,0)*BG250,(VLOOKUP(BJ250,data!$B$3:$E$32,2,0)*14)+(VLOOKUP(BJ250,data!$B$3:$E$32,3,0))*(BG250-14)),0)</f>
        <v>0</v>
      </c>
      <c r="BL250" s="265" t="s">
        <v>96</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96</v>
      </c>
      <c r="BY250" s="231">
        <f>IF(BV250=1,IF(BU250&lt;15,VLOOKUP(BX250,data!$B$3:$E$32,2,0)*BU250,(VLOOKUP(BX250,data!$B$3:$E$32,2,0)*14)+(VLOOKUP(BX250,data!$B$3:$E$32,3,0))*(BU250-14)),0)</f>
        <v>0</v>
      </c>
      <c r="BZ250" s="265" t="s">
        <v>96</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96</v>
      </c>
      <c r="CM250" s="231">
        <f>IF(CJ250=1,IF(CI250&lt;15,VLOOKUP(CL250,data!$B$3:$E$32,2,0)*CI250,(VLOOKUP(CL250,data!$B$3:$E$32,2,0)*14)+(VLOOKUP(CL250,data!$B$3:$E$32,3,0))*(CI250-14)),0)</f>
        <v>0</v>
      </c>
      <c r="CN250" s="265" t="s">
        <v>96</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96</v>
      </c>
      <c r="DA250" s="231">
        <f>IF(CX250=1,IF(CW250&lt;15,VLOOKUP(CZ250,data!$B$3:$E$32,2,0)*CW250,(VLOOKUP(CZ250,data!$B$3:$E$32,2,0)*14)+(VLOOKUP(CZ250,data!$B$3:$E$32,3,0))*(CW250-14)),0)</f>
        <v>0</v>
      </c>
      <c r="DB250" s="265" t="s">
        <v>96</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96</v>
      </c>
      <c r="DO250" s="231">
        <f>IF(DL250=1,IF(DK250&lt;15,VLOOKUP(DN250,data!$B$3:$E$32,2,0)*DK250,(VLOOKUP(DN250,data!$B$3:$E$32,2,0)*14)+(VLOOKUP(DN250,data!$B$3:$E$32,3,0))*(DK250-14)),0)</f>
        <v>0</v>
      </c>
      <c r="DP250" s="265" t="s">
        <v>96</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96</v>
      </c>
      <c r="EC250" s="231">
        <f>IF(DZ250=1,IF(DY250&lt;15,VLOOKUP(EB250,data!$B$3:$E$32,2,0)*DY250,(VLOOKUP(EB250,data!$B$3:$E$32,2,0)*14)+(VLOOKUP(EB250,data!$B$3:$E$32,3,0))*(DY250-14)),0)</f>
        <v>0</v>
      </c>
      <c r="ED250" s="265" t="s">
        <v>96</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96</v>
      </c>
      <c r="EQ250" s="231">
        <f>IF(EN250=1,IF(EM250&lt;15,VLOOKUP(EP250,data!$B$3:$E$32,2,0)*EM250,(VLOOKUP(EP250,data!$B$3:$E$32,2,0)*14)+(VLOOKUP(EP250,data!$B$3:$E$32,3,0))*(EM250-14)),0)</f>
        <v>0</v>
      </c>
      <c r="ER250" s="265" t="s">
        <v>96</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96</v>
      </c>
      <c r="FE250" s="231">
        <f>IF(FB250=1,IF(FA250&lt;15,VLOOKUP(FD250,data!$B$3:$E$32,2,0)*FA250,(VLOOKUP(FD250,data!$B$3:$E$32,2,0)*14)+(VLOOKUP(FD250,data!$B$3:$E$32,3,0))*(FA250-14)),0)</f>
        <v>0</v>
      </c>
      <c r="FF250" s="265" t="s">
        <v>96</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4.75" hidden="1" customHeight="1" x14ac:dyDescent="0.25">
      <c r="A251" s="233"/>
      <c r="B251" s="222" t="s">
        <v>342</v>
      </c>
      <c r="C251" s="338"/>
      <c r="D251" s="223"/>
      <c r="E251" s="229"/>
      <c r="F251" s="225">
        <f t="shared" si="219"/>
        <v>0</v>
      </c>
      <c r="G251" s="230">
        <f>IF(F251=1,data!$C$41*E251,0)</f>
        <v>0</v>
      </c>
      <c r="H251" s="265" t="s">
        <v>96</v>
      </c>
      <c r="I251" s="231">
        <f>IF($F251=1,IF($E251&lt;15,VLOOKUP(H251,data!$B$3:$E$32,2,0)*$E251,(VLOOKUP(H251,data!$B$3:$E$32,2,0)*14)+(VLOOKUP(H251,data!$B$3:$E$32,3,0))*($E251-14)),0)</f>
        <v>0</v>
      </c>
      <c r="J251" s="265" t="s">
        <v>96</v>
      </c>
      <c r="K251" s="231">
        <f>IF($F251=1,VLOOKUP(J251,data!$B$35:$D$39,2,0),0)</f>
        <v>0</v>
      </c>
      <c r="L251" s="232">
        <f>IF(AND(I251&lt;&gt;0,K251&lt;&gt;0)=FALSE,0,data!$C$43)</f>
        <v>0</v>
      </c>
      <c r="M251" s="269">
        <f t="shared" si="76"/>
        <v>0</v>
      </c>
      <c r="N251" s="225">
        <f t="shared" si="288"/>
        <v>0</v>
      </c>
      <c r="O251" s="225">
        <f t="shared" si="220"/>
        <v>0</v>
      </c>
      <c r="P251" s="225">
        <f t="shared" si="221"/>
        <v>0</v>
      </c>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96</v>
      </c>
      <c r="AI251" s="231">
        <f>IF(AF251=1,IF(AE251&lt;15,VLOOKUP(AH251,data!$B$3:$E$32,2,0)*AE251,(VLOOKUP(AH251,data!$B$3:$E$32,2,0)*14)+(VLOOKUP(AH251,data!$B$3:$E$32,3,0))*(AE251-14)),0)</f>
        <v>0</v>
      </c>
      <c r="AJ251" s="265" t="s">
        <v>96</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96</v>
      </c>
      <c r="AW251" s="231">
        <f>IF(AT251=1,IF(AS251&lt;15,VLOOKUP(AV251,data!$B$3:$E$32,2,0)*AS251,(VLOOKUP(AV251,data!$B$3:$E$32,2,0)*14)+(VLOOKUP(AV251,data!$B$3:$E$32,3,0))*(AS251-14)),0)</f>
        <v>0</v>
      </c>
      <c r="AX251" s="265" t="s">
        <v>96</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96</v>
      </c>
      <c r="BK251" s="231">
        <f>IF(BH251=1,IF(BG251&lt;15,VLOOKUP(BJ251,data!$B$3:$E$32,2,0)*BG251,(VLOOKUP(BJ251,data!$B$3:$E$32,2,0)*14)+(VLOOKUP(BJ251,data!$B$3:$E$32,3,0))*(BG251-14)),0)</f>
        <v>0</v>
      </c>
      <c r="BL251" s="265" t="s">
        <v>96</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96</v>
      </c>
      <c r="BY251" s="231">
        <f>IF(BV251=1,IF(BU251&lt;15,VLOOKUP(BX251,data!$B$3:$E$32,2,0)*BU251,(VLOOKUP(BX251,data!$B$3:$E$32,2,0)*14)+(VLOOKUP(BX251,data!$B$3:$E$32,3,0))*(BU251-14)),0)</f>
        <v>0</v>
      </c>
      <c r="BZ251" s="265" t="s">
        <v>96</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96</v>
      </c>
      <c r="CM251" s="231">
        <f>IF(CJ251=1,IF(CI251&lt;15,VLOOKUP(CL251,data!$B$3:$E$32,2,0)*CI251,(VLOOKUP(CL251,data!$B$3:$E$32,2,0)*14)+(VLOOKUP(CL251,data!$B$3:$E$32,3,0))*(CI251-14)),0)</f>
        <v>0</v>
      </c>
      <c r="CN251" s="265" t="s">
        <v>96</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96</v>
      </c>
      <c r="DA251" s="231">
        <f>IF(CX251=1,IF(CW251&lt;15,VLOOKUP(CZ251,data!$B$3:$E$32,2,0)*CW251,(VLOOKUP(CZ251,data!$B$3:$E$32,2,0)*14)+(VLOOKUP(CZ251,data!$B$3:$E$32,3,0))*(CW251-14)),0)</f>
        <v>0</v>
      </c>
      <c r="DB251" s="265" t="s">
        <v>96</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96</v>
      </c>
      <c r="DO251" s="231">
        <f>IF(DL251=1,IF(DK251&lt;15,VLOOKUP(DN251,data!$B$3:$E$32,2,0)*DK251,(VLOOKUP(DN251,data!$B$3:$E$32,2,0)*14)+(VLOOKUP(DN251,data!$B$3:$E$32,3,0))*(DK251-14)),0)</f>
        <v>0</v>
      </c>
      <c r="DP251" s="265" t="s">
        <v>96</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96</v>
      </c>
      <c r="EC251" s="231">
        <f>IF(DZ251=1,IF(DY251&lt;15,VLOOKUP(EB251,data!$B$3:$E$32,2,0)*DY251,(VLOOKUP(EB251,data!$B$3:$E$32,2,0)*14)+(VLOOKUP(EB251,data!$B$3:$E$32,3,0))*(DY251-14)),0)</f>
        <v>0</v>
      </c>
      <c r="ED251" s="265" t="s">
        <v>96</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96</v>
      </c>
      <c r="EQ251" s="231">
        <f>IF(EN251=1,IF(EM251&lt;15,VLOOKUP(EP251,data!$B$3:$E$32,2,0)*EM251,(VLOOKUP(EP251,data!$B$3:$E$32,2,0)*14)+(VLOOKUP(EP251,data!$B$3:$E$32,3,0))*(EM251-14)),0)</f>
        <v>0</v>
      </c>
      <c r="ER251" s="265" t="s">
        <v>96</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96</v>
      </c>
      <c r="FE251" s="231">
        <f>IF(FB251=1,IF(FA251&lt;15,VLOOKUP(FD251,data!$B$3:$E$32,2,0)*FA251,(VLOOKUP(FD251,data!$B$3:$E$32,2,0)*14)+(VLOOKUP(FD251,data!$B$3:$E$32,3,0))*(FA251-14)),0)</f>
        <v>0</v>
      </c>
      <c r="FF251" s="265" t="s">
        <v>96</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4.75" hidden="1" customHeight="1" x14ac:dyDescent="0.25">
      <c r="A252" s="233"/>
      <c r="B252" s="222" t="s">
        <v>343</v>
      </c>
      <c r="C252" s="338"/>
      <c r="D252" s="223"/>
      <c r="E252" s="229"/>
      <c r="F252" s="225">
        <f t="shared" si="219"/>
        <v>0</v>
      </c>
      <c r="G252" s="230">
        <f>IF(F252=1,data!$C$41*E252,0)</f>
        <v>0</v>
      </c>
      <c r="H252" s="265" t="s">
        <v>96</v>
      </c>
      <c r="I252" s="231">
        <f>IF($F252=1,IF($E252&lt;15,VLOOKUP(H252,data!$B$3:$E$32,2,0)*$E252,(VLOOKUP(H252,data!$B$3:$E$32,2,0)*14)+(VLOOKUP(H252,data!$B$3:$E$32,3,0))*($E252-14)),0)</f>
        <v>0</v>
      </c>
      <c r="J252" s="265" t="s">
        <v>96</v>
      </c>
      <c r="K252" s="231">
        <f>IF($F252=1,VLOOKUP(J252,data!$B$35:$D$39,2,0),0)</f>
        <v>0</v>
      </c>
      <c r="L252" s="232">
        <f>IF(AND(I252&lt;&gt;0,K252&lt;&gt;0)=FALSE,0,data!$C$43)</f>
        <v>0</v>
      </c>
      <c r="M252" s="269">
        <f t="shared" si="76"/>
        <v>0</v>
      </c>
      <c r="N252" s="225">
        <f t="shared" si="288"/>
        <v>0</v>
      </c>
      <c r="O252" s="225">
        <f t="shared" si="220"/>
        <v>0</v>
      </c>
      <c r="P252" s="225">
        <f t="shared" si="221"/>
        <v>0</v>
      </c>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96</v>
      </c>
      <c r="AI252" s="231">
        <f>IF(AF252=1,IF(AE252&lt;15,VLOOKUP(AH252,data!$B$3:$E$32,2,0)*AE252,(VLOOKUP(AH252,data!$B$3:$E$32,2,0)*14)+(VLOOKUP(AH252,data!$B$3:$E$32,3,0))*(AE252-14)),0)</f>
        <v>0</v>
      </c>
      <c r="AJ252" s="265" t="s">
        <v>96</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96</v>
      </c>
      <c r="AW252" s="231">
        <f>IF(AT252=1,IF(AS252&lt;15,VLOOKUP(AV252,data!$B$3:$E$32,2,0)*AS252,(VLOOKUP(AV252,data!$B$3:$E$32,2,0)*14)+(VLOOKUP(AV252,data!$B$3:$E$32,3,0))*(AS252-14)),0)</f>
        <v>0</v>
      </c>
      <c r="AX252" s="265" t="s">
        <v>96</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96</v>
      </c>
      <c r="BK252" s="231">
        <f>IF(BH252=1,IF(BG252&lt;15,VLOOKUP(BJ252,data!$B$3:$E$32,2,0)*BG252,(VLOOKUP(BJ252,data!$B$3:$E$32,2,0)*14)+(VLOOKUP(BJ252,data!$B$3:$E$32,3,0))*(BG252-14)),0)</f>
        <v>0</v>
      </c>
      <c r="BL252" s="265" t="s">
        <v>96</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96</v>
      </c>
      <c r="BY252" s="231">
        <f>IF(BV252=1,IF(BU252&lt;15,VLOOKUP(BX252,data!$B$3:$E$32,2,0)*BU252,(VLOOKUP(BX252,data!$B$3:$E$32,2,0)*14)+(VLOOKUP(BX252,data!$B$3:$E$32,3,0))*(BU252-14)),0)</f>
        <v>0</v>
      </c>
      <c r="BZ252" s="265" t="s">
        <v>96</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96</v>
      </c>
      <c r="CM252" s="231">
        <f>IF(CJ252=1,IF(CI252&lt;15,VLOOKUP(CL252,data!$B$3:$E$32,2,0)*CI252,(VLOOKUP(CL252,data!$B$3:$E$32,2,0)*14)+(VLOOKUP(CL252,data!$B$3:$E$32,3,0))*(CI252-14)),0)</f>
        <v>0</v>
      </c>
      <c r="CN252" s="265" t="s">
        <v>96</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96</v>
      </c>
      <c r="DA252" s="231">
        <f>IF(CX252=1,IF(CW252&lt;15,VLOOKUP(CZ252,data!$B$3:$E$32,2,0)*CW252,(VLOOKUP(CZ252,data!$B$3:$E$32,2,0)*14)+(VLOOKUP(CZ252,data!$B$3:$E$32,3,0))*(CW252-14)),0)</f>
        <v>0</v>
      </c>
      <c r="DB252" s="265" t="s">
        <v>96</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96</v>
      </c>
      <c r="DO252" s="231">
        <f>IF(DL252=1,IF(DK252&lt;15,VLOOKUP(DN252,data!$B$3:$E$32,2,0)*DK252,(VLOOKUP(DN252,data!$B$3:$E$32,2,0)*14)+(VLOOKUP(DN252,data!$B$3:$E$32,3,0))*(DK252-14)),0)</f>
        <v>0</v>
      </c>
      <c r="DP252" s="265" t="s">
        <v>96</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96</v>
      </c>
      <c r="EC252" s="231">
        <f>IF(DZ252=1,IF(DY252&lt;15,VLOOKUP(EB252,data!$B$3:$E$32,2,0)*DY252,(VLOOKUP(EB252,data!$B$3:$E$32,2,0)*14)+(VLOOKUP(EB252,data!$B$3:$E$32,3,0))*(DY252-14)),0)</f>
        <v>0</v>
      </c>
      <c r="ED252" s="265" t="s">
        <v>96</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96</v>
      </c>
      <c r="EQ252" s="231">
        <f>IF(EN252=1,IF(EM252&lt;15,VLOOKUP(EP252,data!$B$3:$E$32,2,0)*EM252,(VLOOKUP(EP252,data!$B$3:$E$32,2,0)*14)+(VLOOKUP(EP252,data!$B$3:$E$32,3,0))*(EM252-14)),0)</f>
        <v>0</v>
      </c>
      <c r="ER252" s="265" t="s">
        <v>96</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96</v>
      </c>
      <c r="FE252" s="231">
        <f>IF(FB252=1,IF(FA252&lt;15,VLOOKUP(FD252,data!$B$3:$E$32,2,0)*FA252,(VLOOKUP(FD252,data!$B$3:$E$32,2,0)*14)+(VLOOKUP(FD252,data!$B$3:$E$32,3,0))*(FA252-14)),0)</f>
        <v>0</v>
      </c>
      <c r="FF252" s="265" t="s">
        <v>96</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4.75" hidden="1" customHeight="1" x14ac:dyDescent="0.25">
      <c r="A253" s="233"/>
      <c r="B253" s="222" t="s">
        <v>344</v>
      </c>
      <c r="C253" s="338"/>
      <c r="D253" s="223"/>
      <c r="E253" s="229"/>
      <c r="F253" s="225">
        <f t="shared" si="219"/>
        <v>0</v>
      </c>
      <c r="G253" s="230">
        <f>IF(F253=1,data!$C$41*E253,0)</f>
        <v>0</v>
      </c>
      <c r="H253" s="265" t="s">
        <v>96</v>
      </c>
      <c r="I253" s="231">
        <f>IF($F253=1,IF($E253&lt;15,VLOOKUP(H253,data!$B$3:$E$32,2,0)*$E253,(VLOOKUP(H253,data!$B$3:$E$32,2,0)*14)+(VLOOKUP(H253,data!$B$3:$E$32,3,0))*($E253-14)),0)</f>
        <v>0</v>
      </c>
      <c r="J253" s="265" t="s">
        <v>96</v>
      </c>
      <c r="K253" s="231">
        <f>IF($F253=1,VLOOKUP(J253,data!$B$35:$D$39,2,0),0)</f>
        <v>0</v>
      </c>
      <c r="L253" s="232">
        <f>IF(AND(I253&lt;&gt;0,K253&lt;&gt;0)=FALSE,0,data!$C$43)</f>
        <v>0</v>
      </c>
      <c r="M253" s="269">
        <f t="shared" si="76"/>
        <v>0</v>
      </c>
      <c r="N253" s="225">
        <f t="shared" si="288"/>
        <v>0</v>
      </c>
      <c r="O253" s="225">
        <f t="shared" si="220"/>
        <v>0</v>
      </c>
      <c r="P253" s="225">
        <f t="shared" si="221"/>
        <v>0</v>
      </c>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96</v>
      </c>
      <c r="AI253" s="231">
        <f>IF(AF253=1,IF(AE253&lt;15,VLOOKUP(AH253,data!$B$3:$E$32,2,0)*AE253,(VLOOKUP(AH253,data!$B$3:$E$32,2,0)*14)+(VLOOKUP(AH253,data!$B$3:$E$32,3,0))*(AE253-14)),0)</f>
        <v>0</v>
      </c>
      <c r="AJ253" s="265" t="s">
        <v>96</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96</v>
      </c>
      <c r="AW253" s="231">
        <f>IF(AT253=1,IF(AS253&lt;15,VLOOKUP(AV253,data!$B$3:$E$32,2,0)*AS253,(VLOOKUP(AV253,data!$B$3:$E$32,2,0)*14)+(VLOOKUP(AV253,data!$B$3:$E$32,3,0))*(AS253-14)),0)</f>
        <v>0</v>
      </c>
      <c r="AX253" s="265" t="s">
        <v>96</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96</v>
      </c>
      <c r="BK253" s="231">
        <f>IF(BH253=1,IF(BG253&lt;15,VLOOKUP(BJ253,data!$B$3:$E$32,2,0)*BG253,(VLOOKUP(BJ253,data!$B$3:$E$32,2,0)*14)+(VLOOKUP(BJ253,data!$B$3:$E$32,3,0))*(BG253-14)),0)</f>
        <v>0</v>
      </c>
      <c r="BL253" s="265" t="s">
        <v>96</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96</v>
      </c>
      <c r="BY253" s="231">
        <f>IF(BV253=1,IF(BU253&lt;15,VLOOKUP(BX253,data!$B$3:$E$32,2,0)*BU253,(VLOOKUP(BX253,data!$B$3:$E$32,2,0)*14)+(VLOOKUP(BX253,data!$B$3:$E$32,3,0))*(BU253-14)),0)</f>
        <v>0</v>
      </c>
      <c r="BZ253" s="265" t="s">
        <v>96</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96</v>
      </c>
      <c r="CM253" s="231">
        <f>IF(CJ253=1,IF(CI253&lt;15,VLOOKUP(CL253,data!$B$3:$E$32,2,0)*CI253,(VLOOKUP(CL253,data!$B$3:$E$32,2,0)*14)+(VLOOKUP(CL253,data!$B$3:$E$32,3,0))*(CI253-14)),0)</f>
        <v>0</v>
      </c>
      <c r="CN253" s="265" t="s">
        <v>96</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96</v>
      </c>
      <c r="DA253" s="231">
        <f>IF(CX253=1,IF(CW253&lt;15,VLOOKUP(CZ253,data!$B$3:$E$32,2,0)*CW253,(VLOOKUP(CZ253,data!$B$3:$E$32,2,0)*14)+(VLOOKUP(CZ253,data!$B$3:$E$32,3,0))*(CW253-14)),0)</f>
        <v>0</v>
      </c>
      <c r="DB253" s="265" t="s">
        <v>96</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96</v>
      </c>
      <c r="DO253" s="231">
        <f>IF(DL253=1,IF(DK253&lt;15,VLOOKUP(DN253,data!$B$3:$E$32,2,0)*DK253,(VLOOKUP(DN253,data!$B$3:$E$32,2,0)*14)+(VLOOKUP(DN253,data!$B$3:$E$32,3,0))*(DK253-14)),0)</f>
        <v>0</v>
      </c>
      <c r="DP253" s="265" t="s">
        <v>96</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96</v>
      </c>
      <c r="EC253" s="231">
        <f>IF(DZ253=1,IF(DY253&lt;15,VLOOKUP(EB253,data!$B$3:$E$32,2,0)*DY253,(VLOOKUP(EB253,data!$B$3:$E$32,2,0)*14)+(VLOOKUP(EB253,data!$B$3:$E$32,3,0))*(DY253-14)),0)</f>
        <v>0</v>
      </c>
      <c r="ED253" s="265" t="s">
        <v>96</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96</v>
      </c>
      <c r="EQ253" s="231">
        <f>IF(EN253=1,IF(EM253&lt;15,VLOOKUP(EP253,data!$B$3:$E$32,2,0)*EM253,(VLOOKUP(EP253,data!$B$3:$E$32,2,0)*14)+(VLOOKUP(EP253,data!$B$3:$E$32,3,0))*(EM253-14)),0)</f>
        <v>0</v>
      </c>
      <c r="ER253" s="265" t="s">
        <v>96</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96</v>
      </c>
      <c r="FE253" s="231">
        <f>IF(FB253=1,IF(FA253&lt;15,VLOOKUP(FD253,data!$B$3:$E$32,2,0)*FA253,(VLOOKUP(FD253,data!$B$3:$E$32,2,0)*14)+(VLOOKUP(FD253,data!$B$3:$E$32,3,0))*(FA253-14)),0)</f>
        <v>0</v>
      </c>
      <c r="FF253" s="265" t="s">
        <v>96</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4.75" hidden="1" customHeight="1" x14ac:dyDescent="0.25">
      <c r="A254" s="233"/>
      <c r="B254" s="222" t="s">
        <v>345</v>
      </c>
      <c r="C254" s="338"/>
      <c r="D254" s="223"/>
      <c r="E254" s="229"/>
      <c r="F254" s="225">
        <f t="shared" si="219"/>
        <v>0</v>
      </c>
      <c r="G254" s="230">
        <f>IF(F254=1,data!$C$41*E254,0)</f>
        <v>0</v>
      </c>
      <c r="H254" s="265" t="s">
        <v>96</v>
      </c>
      <c r="I254" s="231">
        <f>IF($F254=1,IF($E254&lt;15,VLOOKUP(H254,data!$B$3:$E$32,2,0)*$E254,(VLOOKUP(H254,data!$B$3:$E$32,2,0)*14)+(VLOOKUP(H254,data!$B$3:$E$32,3,0))*($E254-14)),0)</f>
        <v>0</v>
      </c>
      <c r="J254" s="265" t="s">
        <v>96</v>
      </c>
      <c r="K254" s="231">
        <f>IF($F254=1,VLOOKUP(J254,data!$B$35:$D$39,2,0),0)</f>
        <v>0</v>
      </c>
      <c r="L254" s="232">
        <f>IF(AND(I254&lt;&gt;0,K254&lt;&gt;0)=FALSE,0,data!$C$43)</f>
        <v>0</v>
      </c>
      <c r="M254" s="269">
        <f t="shared" si="76"/>
        <v>0</v>
      </c>
      <c r="N254" s="225">
        <f t="shared" si="288"/>
        <v>0</v>
      </c>
      <c r="O254" s="225">
        <f t="shared" si="220"/>
        <v>0</v>
      </c>
      <c r="P254" s="225">
        <f t="shared" si="221"/>
        <v>0</v>
      </c>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96</v>
      </c>
      <c r="AI254" s="231">
        <f>IF(AF254=1,IF(AE254&lt;15,VLOOKUP(AH254,data!$B$3:$E$32,2,0)*AE254,(VLOOKUP(AH254,data!$B$3:$E$32,2,0)*14)+(VLOOKUP(AH254,data!$B$3:$E$32,3,0))*(AE254-14)),0)</f>
        <v>0</v>
      </c>
      <c r="AJ254" s="265" t="s">
        <v>96</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96</v>
      </c>
      <c r="AW254" s="231">
        <f>IF(AT254=1,IF(AS254&lt;15,VLOOKUP(AV254,data!$B$3:$E$32,2,0)*AS254,(VLOOKUP(AV254,data!$B$3:$E$32,2,0)*14)+(VLOOKUP(AV254,data!$B$3:$E$32,3,0))*(AS254-14)),0)</f>
        <v>0</v>
      </c>
      <c r="AX254" s="265" t="s">
        <v>96</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96</v>
      </c>
      <c r="BK254" s="231">
        <f>IF(BH254=1,IF(BG254&lt;15,VLOOKUP(BJ254,data!$B$3:$E$32,2,0)*BG254,(VLOOKUP(BJ254,data!$B$3:$E$32,2,0)*14)+(VLOOKUP(BJ254,data!$B$3:$E$32,3,0))*(BG254-14)),0)</f>
        <v>0</v>
      </c>
      <c r="BL254" s="265" t="s">
        <v>96</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96</v>
      </c>
      <c r="BY254" s="231">
        <f>IF(BV254=1,IF(BU254&lt;15,VLOOKUP(BX254,data!$B$3:$E$32,2,0)*BU254,(VLOOKUP(BX254,data!$B$3:$E$32,2,0)*14)+(VLOOKUP(BX254,data!$B$3:$E$32,3,0))*(BU254-14)),0)</f>
        <v>0</v>
      </c>
      <c r="BZ254" s="265" t="s">
        <v>96</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96</v>
      </c>
      <c r="CM254" s="231">
        <f>IF(CJ254=1,IF(CI254&lt;15,VLOOKUP(CL254,data!$B$3:$E$32,2,0)*CI254,(VLOOKUP(CL254,data!$B$3:$E$32,2,0)*14)+(VLOOKUP(CL254,data!$B$3:$E$32,3,0))*(CI254-14)),0)</f>
        <v>0</v>
      </c>
      <c r="CN254" s="265" t="s">
        <v>96</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96</v>
      </c>
      <c r="DA254" s="231">
        <f>IF(CX254=1,IF(CW254&lt;15,VLOOKUP(CZ254,data!$B$3:$E$32,2,0)*CW254,(VLOOKUP(CZ254,data!$B$3:$E$32,2,0)*14)+(VLOOKUP(CZ254,data!$B$3:$E$32,3,0))*(CW254-14)),0)</f>
        <v>0</v>
      </c>
      <c r="DB254" s="265" t="s">
        <v>96</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96</v>
      </c>
      <c r="DO254" s="231">
        <f>IF(DL254=1,IF(DK254&lt;15,VLOOKUP(DN254,data!$B$3:$E$32,2,0)*DK254,(VLOOKUP(DN254,data!$B$3:$E$32,2,0)*14)+(VLOOKUP(DN254,data!$B$3:$E$32,3,0))*(DK254-14)),0)</f>
        <v>0</v>
      </c>
      <c r="DP254" s="265" t="s">
        <v>96</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96</v>
      </c>
      <c r="EC254" s="231">
        <f>IF(DZ254=1,IF(DY254&lt;15,VLOOKUP(EB254,data!$B$3:$E$32,2,0)*DY254,(VLOOKUP(EB254,data!$B$3:$E$32,2,0)*14)+(VLOOKUP(EB254,data!$B$3:$E$32,3,0))*(DY254-14)),0)</f>
        <v>0</v>
      </c>
      <c r="ED254" s="265" t="s">
        <v>96</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96</v>
      </c>
      <c r="EQ254" s="231">
        <f>IF(EN254=1,IF(EM254&lt;15,VLOOKUP(EP254,data!$B$3:$E$32,2,0)*EM254,(VLOOKUP(EP254,data!$B$3:$E$32,2,0)*14)+(VLOOKUP(EP254,data!$B$3:$E$32,3,0))*(EM254-14)),0)</f>
        <v>0</v>
      </c>
      <c r="ER254" s="265" t="s">
        <v>96</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96</v>
      </c>
      <c r="FE254" s="231">
        <f>IF(FB254=1,IF(FA254&lt;15,VLOOKUP(FD254,data!$B$3:$E$32,2,0)*FA254,(VLOOKUP(FD254,data!$B$3:$E$32,2,0)*14)+(VLOOKUP(FD254,data!$B$3:$E$32,3,0))*(FA254-14)),0)</f>
        <v>0</v>
      </c>
      <c r="FF254" s="265" t="s">
        <v>96</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4.75" hidden="1" customHeight="1" x14ac:dyDescent="0.25">
      <c r="A255" s="233"/>
      <c r="B255" s="222" t="s">
        <v>346</v>
      </c>
      <c r="C255" s="338"/>
      <c r="D255" s="223"/>
      <c r="E255" s="229"/>
      <c r="F255" s="225">
        <f t="shared" si="219"/>
        <v>0</v>
      </c>
      <c r="G255" s="230">
        <f>IF(F255=1,data!$C$41*E255,0)</f>
        <v>0</v>
      </c>
      <c r="H255" s="265" t="s">
        <v>96</v>
      </c>
      <c r="I255" s="231">
        <f>IF($F255=1,IF($E255&lt;15,VLOOKUP(H255,data!$B$3:$E$32,2,0)*$E255,(VLOOKUP(H255,data!$B$3:$E$32,2,0)*14)+(VLOOKUP(H255,data!$B$3:$E$32,3,0))*($E255-14)),0)</f>
        <v>0</v>
      </c>
      <c r="J255" s="265" t="s">
        <v>96</v>
      </c>
      <c r="K255" s="231">
        <f>IF($F255=1,VLOOKUP(J255,data!$B$35:$D$39,2,0),0)</f>
        <v>0</v>
      </c>
      <c r="L255" s="232">
        <f>IF(AND(I255&lt;&gt;0,K255&lt;&gt;0)=FALSE,0,data!$C$43)</f>
        <v>0</v>
      </c>
      <c r="M255" s="269">
        <f t="shared" si="76"/>
        <v>0</v>
      </c>
      <c r="N255" s="225">
        <f t="shared" si="288"/>
        <v>0</v>
      </c>
      <c r="O255" s="225">
        <f t="shared" si="220"/>
        <v>0</v>
      </c>
      <c r="P255" s="225">
        <f t="shared" si="221"/>
        <v>0</v>
      </c>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96</v>
      </c>
      <c r="AI255" s="231">
        <f>IF(AF255=1,IF(AE255&lt;15,VLOOKUP(AH255,data!$B$3:$E$32,2,0)*AE255,(VLOOKUP(AH255,data!$B$3:$E$32,2,0)*14)+(VLOOKUP(AH255,data!$B$3:$E$32,3,0))*(AE255-14)),0)</f>
        <v>0</v>
      </c>
      <c r="AJ255" s="265" t="s">
        <v>96</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96</v>
      </c>
      <c r="AW255" s="231">
        <f>IF(AT255=1,IF(AS255&lt;15,VLOOKUP(AV255,data!$B$3:$E$32,2,0)*AS255,(VLOOKUP(AV255,data!$B$3:$E$32,2,0)*14)+(VLOOKUP(AV255,data!$B$3:$E$32,3,0))*(AS255-14)),0)</f>
        <v>0</v>
      </c>
      <c r="AX255" s="265" t="s">
        <v>96</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96</v>
      </c>
      <c r="BK255" s="231">
        <f>IF(BH255=1,IF(BG255&lt;15,VLOOKUP(BJ255,data!$B$3:$E$32,2,0)*BG255,(VLOOKUP(BJ255,data!$B$3:$E$32,2,0)*14)+(VLOOKUP(BJ255,data!$B$3:$E$32,3,0))*(BG255-14)),0)</f>
        <v>0</v>
      </c>
      <c r="BL255" s="265" t="s">
        <v>96</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96</v>
      </c>
      <c r="BY255" s="231">
        <f>IF(BV255=1,IF(BU255&lt;15,VLOOKUP(BX255,data!$B$3:$E$32,2,0)*BU255,(VLOOKUP(BX255,data!$B$3:$E$32,2,0)*14)+(VLOOKUP(BX255,data!$B$3:$E$32,3,0))*(BU255-14)),0)</f>
        <v>0</v>
      </c>
      <c r="BZ255" s="265" t="s">
        <v>96</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96</v>
      </c>
      <c r="CM255" s="231">
        <f>IF(CJ255=1,IF(CI255&lt;15,VLOOKUP(CL255,data!$B$3:$E$32,2,0)*CI255,(VLOOKUP(CL255,data!$B$3:$E$32,2,0)*14)+(VLOOKUP(CL255,data!$B$3:$E$32,3,0))*(CI255-14)),0)</f>
        <v>0</v>
      </c>
      <c r="CN255" s="265" t="s">
        <v>96</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96</v>
      </c>
      <c r="DA255" s="231">
        <f>IF(CX255=1,IF(CW255&lt;15,VLOOKUP(CZ255,data!$B$3:$E$32,2,0)*CW255,(VLOOKUP(CZ255,data!$B$3:$E$32,2,0)*14)+(VLOOKUP(CZ255,data!$B$3:$E$32,3,0))*(CW255-14)),0)</f>
        <v>0</v>
      </c>
      <c r="DB255" s="265" t="s">
        <v>96</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96</v>
      </c>
      <c r="DO255" s="231">
        <f>IF(DL255=1,IF(DK255&lt;15,VLOOKUP(DN255,data!$B$3:$E$32,2,0)*DK255,(VLOOKUP(DN255,data!$B$3:$E$32,2,0)*14)+(VLOOKUP(DN255,data!$B$3:$E$32,3,0))*(DK255-14)),0)</f>
        <v>0</v>
      </c>
      <c r="DP255" s="265" t="s">
        <v>96</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96</v>
      </c>
      <c r="EC255" s="231">
        <f>IF(DZ255=1,IF(DY255&lt;15,VLOOKUP(EB255,data!$B$3:$E$32,2,0)*DY255,(VLOOKUP(EB255,data!$B$3:$E$32,2,0)*14)+(VLOOKUP(EB255,data!$B$3:$E$32,3,0))*(DY255-14)),0)</f>
        <v>0</v>
      </c>
      <c r="ED255" s="265" t="s">
        <v>96</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96</v>
      </c>
      <c r="EQ255" s="231">
        <f>IF(EN255=1,IF(EM255&lt;15,VLOOKUP(EP255,data!$B$3:$E$32,2,0)*EM255,(VLOOKUP(EP255,data!$B$3:$E$32,2,0)*14)+(VLOOKUP(EP255,data!$B$3:$E$32,3,0))*(EM255-14)),0)</f>
        <v>0</v>
      </c>
      <c r="ER255" s="265" t="s">
        <v>96</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96</v>
      </c>
      <c r="FE255" s="231">
        <f>IF(FB255=1,IF(FA255&lt;15,VLOOKUP(FD255,data!$B$3:$E$32,2,0)*FA255,(VLOOKUP(FD255,data!$B$3:$E$32,2,0)*14)+(VLOOKUP(FD255,data!$B$3:$E$32,3,0))*(FA255-14)),0)</f>
        <v>0</v>
      </c>
      <c r="FF255" s="265" t="s">
        <v>96</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4.75" hidden="1" customHeight="1" x14ac:dyDescent="0.25">
      <c r="A256" s="233"/>
      <c r="B256" s="222" t="s">
        <v>347</v>
      </c>
      <c r="C256" s="338"/>
      <c r="D256" s="223"/>
      <c r="E256" s="229"/>
      <c r="F256" s="225">
        <f t="shared" si="219"/>
        <v>0</v>
      </c>
      <c r="G256" s="230">
        <f>IF(F256=1,data!$C$41*E256,0)</f>
        <v>0</v>
      </c>
      <c r="H256" s="265" t="s">
        <v>96</v>
      </c>
      <c r="I256" s="231">
        <f>IF($F256=1,IF($E256&lt;15,VLOOKUP(H256,data!$B$3:$E$32,2,0)*$E256,(VLOOKUP(H256,data!$B$3:$E$32,2,0)*14)+(VLOOKUP(H256,data!$B$3:$E$32,3,0))*($E256-14)),0)</f>
        <v>0</v>
      </c>
      <c r="J256" s="265" t="s">
        <v>96</v>
      </c>
      <c r="K256" s="231">
        <f>IF($F256=1,VLOOKUP(J256,data!$B$35:$D$39,2,0),0)</f>
        <v>0</v>
      </c>
      <c r="L256" s="232">
        <f>IF(AND(I256&lt;&gt;0,K256&lt;&gt;0)=FALSE,0,data!$C$43)</f>
        <v>0</v>
      </c>
      <c r="M256" s="269">
        <f t="shared" si="76"/>
        <v>0</v>
      </c>
      <c r="N256" s="225">
        <f t="shared" si="288"/>
        <v>0</v>
      </c>
      <c r="O256" s="225">
        <f t="shared" si="220"/>
        <v>0</v>
      </c>
      <c r="P256" s="225">
        <f t="shared" si="221"/>
        <v>0</v>
      </c>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96</v>
      </c>
      <c r="AI256" s="231">
        <f>IF(AF256=1,IF(AE256&lt;15,VLOOKUP(AH256,data!$B$3:$E$32,2,0)*AE256,(VLOOKUP(AH256,data!$B$3:$E$32,2,0)*14)+(VLOOKUP(AH256,data!$B$3:$E$32,3,0))*(AE256-14)),0)</f>
        <v>0</v>
      </c>
      <c r="AJ256" s="265" t="s">
        <v>96</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96</v>
      </c>
      <c r="AW256" s="231">
        <f>IF(AT256=1,IF(AS256&lt;15,VLOOKUP(AV256,data!$B$3:$E$32,2,0)*AS256,(VLOOKUP(AV256,data!$B$3:$E$32,2,0)*14)+(VLOOKUP(AV256,data!$B$3:$E$32,3,0))*(AS256-14)),0)</f>
        <v>0</v>
      </c>
      <c r="AX256" s="265" t="s">
        <v>96</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96</v>
      </c>
      <c r="BK256" s="231">
        <f>IF(BH256=1,IF(BG256&lt;15,VLOOKUP(BJ256,data!$B$3:$E$32,2,0)*BG256,(VLOOKUP(BJ256,data!$B$3:$E$32,2,0)*14)+(VLOOKUP(BJ256,data!$B$3:$E$32,3,0))*(BG256-14)),0)</f>
        <v>0</v>
      </c>
      <c r="BL256" s="265" t="s">
        <v>96</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96</v>
      </c>
      <c r="BY256" s="231">
        <f>IF(BV256=1,IF(BU256&lt;15,VLOOKUP(BX256,data!$B$3:$E$32,2,0)*BU256,(VLOOKUP(BX256,data!$B$3:$E$32,2,0)*14)+(VLOOKUP(BX256,data!$B$3:$E$32,3,0))*(BU256-14)),0)</f>
        <v>0</v>
      </c>
      <c r="BZ256" s="265" t="s">
        <v>96</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96</v>
      </c>
      <c r="CM256" s="231">
        <f>IF(CJ256=1,IF(CI256&lt;15,VLOOKUP(CL256,data!$B$3:$E$32,2,0)*CI256,(VLOOKUP(CL256,data!$B$3:$E$32,2,0)*14)+(VLOOKUP(CL256,data!$B$3:$E$32,3,0))*(CI256-14)),0)</f>
        <v>0</v>
      </c>
      <c r="CN256" s="265" t="s">
        <v>96</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96</v>
      </c>
      <c r="DA256" s="231">
        <f>IF(CX256=1,IF(CW256&lt;15,VLOOKUP(CZ256,data!$B$3:$E$32,2,0)*CW256,(VLOOKUP(CZ256,data!$B$3:$E$32,2,0)*14)+(VLOOKUP(CZ256,data!$B$3:$E$32,3,0))*(CW256-14)),0)</f>
        <v>0</v>
      </c>
      <c r="DB256" s="265" t="s">
        <v>96</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96</v>
      </c>
      <c r="DO256" s="231">
        <f>IF(DL256=1,IF(DK256&lt;15,VLOOKUP(DN256,data!$B$3:$E$32,2,0)*DK256,(VLOOKUP(DN256,data!$B$3:$E$32,2,0)*14)+(VLOOKUP(DN256,data!$B$3:$E$32,3,0))*(DK256-14)),0)</f>
        <v>0</v>
      </c>
      <c r="DP256" s="265" t="s">
        <v>96</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96</v>
      </c>
      <c r="EC256" s="231">
        <f>IF(DZ256=1,IF(DY256&lt;15,VLOOKUP(EB256,data!$B$3:$E$32,2,0)*DY256,(VLOOKUP(EB256,data!$B$3:$E$32,2,0)*14)+(VLOOKUP(EB256,data!$B$3:$E$32,3,0))*(DY256-14)),0)</f>
        <v>0</v>
      </c>
      <c r="ED256" s="265" t="s">
        <v>96</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96</v>
      </c>
      <c r="EQ256" s="231">
        <f>IF(EN256=1,IF(EM256&lt;15,VLOOKUP(EP256,data!$B$3:$E$32,2,0)*EM256,(VLOOKUP(EP256,data!$B$3:$E$32,2,0)*14)+(VLOOKUP(EP256,data!$B$3:$E$32,3,0))*(EM256-14)),0)</f>
        <v>0</v>
      </c>
      <c r="ER256" s="265" t="s">
        <v>96</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96</v>
      </c>
      <c r="FE256" s="231">
        <f>IF(FB256=1,IF(FA256&lt;15,VLOOKUP(FD256,data!$B$3:$E$32,2,0)*FA256,(VLOOKUP(FD256,data!$B$3:$E$32,2,0)*14)+(VLOOKUP(FD256,data!$B$3:$E$32,3,0))*(FA256-14)),0)</f>
        <v>0</v>
      </c>
      <c r="FF256" s="265" t="s">
        <v>96</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4.75" hidden="1" customHeight="1" x14ac:dyDescent="0.25">
      <c r="A257" s="233"/>
      <c r="B257" s="222" t="s">
        <v>348</v>
      </c>
      <c r="C257" s="338"/>
      <c r="D257" s="223"/>
      <c r="E257" s="229"/>
      <c r="F257" s="225">
        <f t="shared" si="219"/>
        <v>0</v>
      </c>
      <c r="G257" s="230">
        <f>IF(F257=1,data!$C$41*E257,0)</f>
        <v>0</v>
      </c>
      <c r="H257" s="265" t="s">
        <v>96</v>
      </c>
      <c r="I257" s="231">
        <f>IF($F257=1,IF($E257&lt;15,VLOOKUP(H257,data!$B$3:$E$32,2,0)*$E257,(VLOOKUP(H257,data!$B$3:$E$32,2,0)*14)+(VLOOKUP(H257,data!$B$3:$E$32,3,0))*($E257-14)),0)</f>
        <v>0</v>
      </c>
      <c r="J257" s="265" t="s">
        <v>96</v>
      </c>
      <c r="K257" s="231">
        <f>IF($F257=1,VLOOKUP(J257,data!$B$35:$D$39,2,0),0)</f>
        <v>0</v>
      </c>
      <c r="L257" s="232">
        <f>IF(AND(I257&lt;&gt;0,K257&lt;&gt;0)=FALSE,0,data!$C$43)</f>
        <v>0</v>
      </c>
      <c r="M257" s="269">
        <f t="shared" si="76"/>
        <v>0</v>
      </c>
      <c r="N257" s="225">
        <f t="shared" si="288"/>
        <v>0</v>
      </c>
      <c r="O257" s="225">
        <f t="shared" si="220"/>
        <v>0</v>
      </c>
      <c r="P257" s="225">
        <f t="shared" si="221"/>
        <v>0</v>
      </c>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96</v>
      </c>
      <c r="AI257" s="231">
        <f>IF(AF257=1,IF(AE257&lt;15,VLOOKUP(AH257,data!$B$3:$E$32,2,0)*AE257,(VLOOKUP(AH257,data!$B$3:$E$32,2,0)*14)+(VLOOKUP(AH257,data!$B$3:$E$32,3,0))*(AE257-14)),0)</f>
        <v>0</v>
      </c>
      <c r="AJ257" s="265" t="s">
        <v>96</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96</v>
      </c>
      <c r="AW257" s="231">
        <f>IF(AT257=1,IF(AS257&lt;15,VLOOKUP(AV257,data!$B$3:$E$32,2,0)*AS257,(VLOOKUP(AV257,data!$B$3:$E$32,2,0)*14)+(VLOOKUP(AV257,data!$B$3:$E$32,3,0))*(AS257-14)),0)</f>
        <v>0</v>
      </c>
      <c r="AX257" s="265" t="s">
        <v>96</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96</v>
      </c>
      <c r="BK257" s="231">
        <f>IF(BH257=1,IF(BG257&lt;15,VLOOKUP(BJ257,data!$B$3:$E$32,2,0)*BG257,(VLOOKUP(BJ257,data!$B$3:$E$32,2,0)*14)+(VLOOKUP(BJ257,data!$B$3:$E$32,3,0))*(BG257-14)),0)</f>
        <v>0</v>
      </c>
      <c r="BL257" s="265" t="s">
        <v>96</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96</v>
      </c>
      <c r="BY257" s="231">
        <f>IF(BV257=1,IF(BU257&lt;15,VLOOKUP(BX257,data!$B$3:$E$32,2,0)*BU257,(VLOOKUP(BX257,data!$B$3:$E$32,2,0)*14)+(VLOOKUP(BX257,data!$B$3:$E$32,3,0))*(BU257-14)),0)</f>
        <v>0</v>
      </c>
      <c r="BZ257" s="265" t="s">
        <v>96</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96</v>
      </c>
      <c r="CM257" s="231">
        <f>IF(CJ257=1,IF(CI257&lt;15,VLOOKUP(CL257,data!$B$3:$E$32,2,0)*CI257,(VLOOKUP(CL257,data!$B$3:$E$32,2,0)*14)+(VLOOKUP(CL257,data!$B$3:$E$32,3,0))*(CI257-14)),0)</f>
        <v>0</v>
      </c>
      <c r="CN257" s="265" t="s">
        <v>96</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96</v>
      </c>
      <c r="DA257" s="231">
        <f>IF(CX257=1,IF(CW257&lt;15,VLOOKUP(CZ257,data!$B$3:$E$32,2,0)*CW257,(VLOOKUP(CZ257,data!$B$3:$E$32,2,0)*14)+(VLOOKUP(CZ257,data!$B$3:$E$32,3,0))*(CW257-14)),0)</f>
        <v>0</v>
      </c>
      <c r="DB257" s="265" t="s">
        <v>96</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96</v>
      </c>
      <c r="DO257" s="231">
        <f>IF(DL257=1,IF(DK257&lt;15,VLOOKUP(DN257,data!$B$3:$E$32,2,0)*DK257,(VLOOKUP(DN257,data!$B$3:$E$32,2,0)*14)+(VLOOKUP(DN257,data!$B$3:$E$32,3,0))*(DK257-14)),0)</f>
        <v>0</v>
      </c>
      <c r="DP257" s="265" t="s">
        <v>96</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96</v>
      </c>
      <c r="EC257" s="231">
        <f>IF(DZ257=1,IF(DY257&lt;15,VLOOKUP(EB257,data!$B$3:$E$32,2,0)*DY257,(VLOOKUP(EB257,data!$B$3:$E$32,2,0)*14)+(VLOOKUP(EB257,data!$B$3:$E$32,3,0))*(DY257-14)),0)</f>
        <v>0</v>
      </c>
      <c r="ED257" s="265" t="s">
        <v>96</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96</v>
      </c>
      <c r="EQ257" s="231">
        <f>IF(EN257=1,IF(EM257&lt;15,VLOOKUP(EP257,data!$B$3:$E$32,2,0)*EM257,(VLOOKUP(EP257,data!$B$3:$E$32,2,0)*14)+(VLOOKUP(EP257,data!$B$3:$E$32,3,0))*(EM257-14)),0)</f>
        <v>0</v>
      </c>
      <c r="ER257" s="265" t="s">
        <v>96</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96</v>
      </c>
      <c r="FE257" s="231">
        <f>IF(FB257=1,IF(FA257&lt;15,VLOOKUP(FD257,data!$B$3:$E$32,2,0)*FA257,(VLOOKUP(FD257,data!$B$3:$E$32,2,0)*14)+(VLOOKUP(FD257,data!$B$3:$E$32,3,0))*(FA257-14)),0)</f>
        <v>0</v>
      </c>
      <c r="FF257" s="265" t="s">
        <v>96</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4.75" hidden="1" customHeight="1" x14ac:dyDescent="0.25">
      <c r="A258" s="233"/>
      <c r="B258" s="222" t="s">
        <v>349</v>
      </c>
      <c r="C258" s="338"/>
      <c r="D258" s="223"/>
      <c r="E258" s="229"/>
      <c r="F258" s="225">
        <f t="shared" si="219"/>
        <v>0</v>
      </c>
      <c r="G258" s="230">
        <f>IF(F258=1,data!$C$41*E258,0)</f>
        <v>0</v>
      </c>
      <c r="H258" s="265" t="s">
        <v>96</v>
      </c>
      <c r="I258" s="231">
        <f>IF($F258=1,IF($E258&lt;15,VLOOKUP(H258,data!$B$3:$E$32,2,0)*$E258,(VLOOKUP(H258,data!$B$3:$E$32,2,0)*14)+(VLOOKUP(H258,data!$B$3:$E$32,3,0))*($E258-14)),0)</f>
        <v>0</v>
      </c>
      <c r="J258" s="265" t="s">
        <v>96</v>
      </c>
      <c r="K258" s="231">
        <f>IF($F258=1,VLOOKUP(J258,data!$B$35:$D$39,2,0),0)</f>
        <v>0</v>
      </c>
      <c r="L258" s="232">
        <f>IF(AND(I258&lt;&gt;0,K258&lt;&gt;0)=FALSE,0,data!$C$43)</f>
        <v>0</v>
      </c>
      <c r="M258" s="269">
        <f t="shared" si="76"/>
        <v>0</v>
      </c>
      <c r="N258" s="225">
        <f t="shared" si="288"/>
        <v>0</v>
      </c>
      <c r="O258" s="225">
        <f t="shared" si="220"/>
        <v>0</v>
      </c>
      <c r="P258" s="225">
        <f t="shared" si="221"/>
        <v>0</v>
      </c>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96</v>
      </c>
      <c r="AI258" s="231">
        <f>IF(AF258=1,IF(AE258&lt;15,VLOOKUP(AH258,data!$B$3:$E$32,2,0)*AE258,(VLOOKUP(AH258,data!$B$3:$E$32,2,0)*14)+(VLOOKUP(AH258,data!$B$3:$E$32,3,0))*(AE258-14)),0)</f>
        <v>0</v>
      </c>
      <c r="AJ258" s="265" t="s">
        <v>96</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96</v>
      </c>
      <c r="AW258" s="231">
        <f>IF(AT258=1,IF(AS258&lt;15,VLOOKUP(AV258,data!$B$3:$E$32,2,0)*AS258,(VLOOKUP(AV258,data!$B$3:$E$32,2,0)*14)+(VLOOKUP(AV258,data!$B$3:$E$32,3,0))*(AS258-14)),0)</f>
        <v>0</v>
      </c>
      <c r="AX258" s="265" t="s">
        <v>96</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96</v>
      </c>
      <c r="BK258" s="231">
        <f>IF(BH258=1,IF(BG258&lt;15,VLOOKUP(BJ258,data!$B$3:$E$32,2,0)*BG258,(VLOOKUP(BJ258,data!$B$3:$E$32,2,0)*14)+(VLOOKUP(BJ258,data!$B$3:$E$32,3,0))*(BG258-14)),0)</f>
        <v>0</v>
      </c>
      <c r="BL258" s="265" t="s">
        <v>96</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96</v>
      </c>
      <c r="BY258" s="231">
        <f>IF(BV258=1,IF(BU258&lt;15,VLOOKUP(BX258,data!$B$3:$E$32,2,0)*BU258,(VLOOKUP(BX258,data!$B$3:$E$32,2,0)*14)+(VLOOKUP(BX258,data!$B$3:$E$32,3,0))*(BU258-14)),0)</f>
        <v>0</v>
      </c>
      <c r="BZ258" s="265" t="s">
        <v>96</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96</v>
      </c>
      <c r="CM258" s="231">
        <f>IF(CJ258=1,IF(CI258&lt;15,VLOOKUP(CL258,data!$B$3:$E$32,2,0)*CI258,(VLOOKUP(CL258,data!$B$3:$E$32,2,0)*14)+(VLOOKUP(CL258,data!$B$3:$E$32,3,0))*(CI258-14)),0)</f>
        <v>0</v>
      </c>
      <c r="CN258" s="265" t="s">
        <v>96</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96</v>
      </c>
      <c r="DA258" s="231">
        <f>IF(CX258=1,IF(CW258&lt;15,VLOOKUP(CZ258,data!$B$3:$E$32,2,0)*CW258,(VLOOKUP(CZ258,data!$B$3:$E$32,2,0)*14)+(VLOOKUP(CZ258,data!$B$3:$E$32,3,0))*(CW258-14)),0)</f>
        <v>0</v>
      </c>
      <c r="DB258" s="265" t="s">
        <v>96</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96</v>
      </c>
      <c r="DO258" s="231">
        <f>IF(DL258=1,IF(DK258&lt;15,VLOOKUP(DN258,data!$B$3:$E$32,2,0)*DK258,(VLOOKUP(DN258,data!$B$3:$E$32,2,0)*14)+(VLOOKUP(DN258,data!$B$3:$E$32,3,0))*(DK258-14)),0)</f>
        <v>0</v>
      </c>
      <c r="DP258" s="265" t="s">
        <v>96</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96</v>
      </c>
      <c r="EC258" s="231">
        <f>IF(DZ258=1,IF(DY258&lt;15,VLOOKUP(EB258,data!$B$3:$E$32,2,0)*DY258,(VLOOKUP(EB258,data!$B$3:$E$32,2,0)*14)+(VLOOKUP(EB258,data!$B$3:$E$32,3,0))*(DY258-14)),0)</f>
        <v>0</v>
      </c>
      <c r="ED258" s="265" t="s">
        <v>96</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96</v>
      </c>
      <c r="EQ258" s="231">
        <f>IF(EN258=1,IF(EM258&lt;15,VLOOKUP(EP258,data!$B$3:$E$32,2,0)*EM258,(VLOOKUP(EP258,data!$B$3:$E$32,2,0)*14)+(VLOOKUP(EP258,data!$B$3:$E$32,3,0))*(EM258-14)),0)</f>
        <v>0</v>
      </c>
      <c r="ER258" s="265" t="s">
        <v>96</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96</v>
      </c>
      <c r="FE258" s="231">
        <f>IF(FB258=1,IF(FA258&lt;15,VLOOKUP(FD258,data!$B$3:$E$32,2,0)*FA258,(VLOOKUP(FD258,data!$B$3:$E$32,2,0)*14)+(VLOOKUP(FD258,data!$B$3:$E$32,3,0))*(FA258-14)),0)</f>
        <v>0</v>
      </c>
      <c r="FF258" s="265" t="s">
        <v>96</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4.75" hidden="1" customHeight="1" x14ac:dyDescent="0.25">
      <c r="A259" s="233"/>
      <c r="B259" s="222" t="s">
        <v>350</v>
      </c>
      <c r="C259" s="338"/>
      <c r="D259" s="223"/>
      <c r="E259" s="229"/>
      <c r="F259" s="225">
        <f t="shared" si="219"/>
        <v>0</v>
      </c>
      <c r="G259" s="230">
        <f>IF(F259=1,data!$C$41*E259,0)</f>
        <v>0</v>
      </c>
      <c r="H259" s="265" t="s">
        <v>96</v>
      </c>
      <c r="I259" s="231">
        <f>IF($F259=1,IF($E259&lt;15,VLOOKUP(H259,data!$B$3:$E$32,2,0)*$E259,(VLOOKUP(H259,data!$B$3:$E$32,2,0)*14)+(VLOOKUP(H259,data!$B$3:$E$32,3,0))*($E259-14)),0)</f>
        <v>0</v>
      </c>
      <c r="J259" s="265" t="s">
        <v>96</v>
      </c>
      <c r="K259" s="231">
        <f>IF($F259=1,VLOOKUP(J259,data!$B$35:$D$39,2,0),0)</f>
        <v>0</v>
      </c>
      <c r="L259" s="232">
        <f>IF(AND(I259&lt;&gt;0,K259&lt;&gt;0)=FALSE,0,data!$C$43)</f>
        <v>0</v>
      </c>
      <c r="M259" s="269">
        <f t="shared" si="76"/>
        <v>0</v>
      </c>
      <c r="N259" s="225">
        <f t="shared" si="288"/>
        <v>0</v>
      </c>
      <c r="O259" s="225">
        <f t="shared" si="220"/>
        <v>0</v>
      </c>
      <c r="P259" s="225">
        <f t="shared" si="221"/>
        <v>0</v>
      </c>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96</v>
      </c>
      <c r="AI259" s="231">
        <f>IF(AF259=1,IF(AE259&lt;15,VLOOKUP(AH259,data!$B$3:$E$32,2,0)*AE259,(VLOOKUP(AH259,data!$B$3:$E$32,2,0)*14)+(VLOOKUP(AH259,data!$B$3:$E$32,3,0))*(AE259-14)),0)</f>
        <v>0</v>
      </c>
      <c r="AJ259" s="265" t="s">
        <v>96</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96</v>
      </c>
      <c r="AW259" s="231">
        <f>IF(AT259=1,IF(AS259&lt;15,VLOOKUP(AV259,data!$B$3:$E$32,2,0)*AS259,(VLOOKUP(AV259,data!$B$3:$E$32,2,0)*14)+(VLOOKUP(AV259,data!$B$3:$E$32,3,0))*(AS259-14)),0)</f>
        <v>0</v>
      </c>
      <c r="AX259" s="265" t="s">
        <v>96</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96</v>
      </c>
      <c r="BK259" s="231">
        <f>IF(BH259=1,IF(BG259&lt;15,VLOOKUP(BJ259,data!$B$3:$E$32,2,0)*BG259,(VLOOKUP(BJ259,data!$B$3:$E$32,2,0)*14)+(VLOOKUP(BJ259,data!$B$3:$E$32,3,0))*(BG259-14)),0)</f>
        <v>0</v>
      </c>
      <c r="BL259" s="265" t="s">
        <v>96</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96</v>
      </c>
      <c r="BY259" s="231">
        <f>IF(BV259=1,IF(BU259&lt;15,VLOOKUP(BX259,data!$B$3:$E$32,2,0)*BU259,(VLOOKUP(BX259,data!$B$3:$E$32,2,0)*14)+(VLOOKUP(BX259,data!$B$3:$E$32,3,0))*(BU259-14)),0)</f>
        <v>0</v>
      </c>
      <c r="BZ259" s="265" t="s">
        <v>96</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96</v>
      </c>
      <c r="CM259" s="231">
        <f>IF(CJ259=1,IF(CI259&lt;15,VLOOKUP(CL259,data!$B$3:$E$32,2,0)*CI259,(VLOOKUP(CL259,data!$B$3:$E$32,2,0)*14)+(VLOOKUP(CL259,data!$B$3:$E$32,3,0))*(CI259-14)),0)</f>
        <v>0</v>
      </c>
      <c r="CN259" s="265" t="s">
        <v>96</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96</v>
      </c>
      <c r="DA259" s="231">
        <f>IF(CX259=1,IF(CW259&lt;15,VLOOKUP(CZ259,data!$B$3:$E$32,2,0)*CW259,(VLOOKUP(CZ259,data!$B$3:$E$32,2,0)*14)+(VLOOKUP(CZ259,data!$B$3:$E$32,3,0))*(CW259-14)),0)</f>
        <v>0</v>
      </c>
      <c r="DB259" s="265" t="s">
        <v>96</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96</v>
      </c>
      <c r="DO259" s="231">
        <f>IF(DL259=1,IF(DK259&lt;15,VLOOKUP(DN259,data!$B$3:$E$32,2,0)*DK259,(VLOOKUP(DN259,data!$B$3:$E$32,2,0)*14)+(VLOOKUP(DN259,data!$B$3:$E$32,3,0))*(DK259-14)),0)</f>
        <v>0</v>
      </c>
      <c r="DP259" s="265" t="s">
        <v>96</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96</v>
      </c>
      <c r="EC259" s="231">
        <f>IF(DZ259=1,IF(DY259&lt;15,VLOOKUP(EB259,data!$B$3:$E$32,2,0)*DY259,(VLOOKUP(EB259,data!$B$3:$E$32,2,0)*14)+(VLOOKUP(EB259,data!$B$3:$E$32,3,0))*(DY259-14)),0)</f>
        <v>0</v>
      </c>
      <c r="ED259" s="265" t="s">
        <v>96</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96</v>
      </c>
      <c r="EQ259" s="231">
        <f>IF(EN259=1,IF(EM259&lt;15,VLOOKUP(EP259,data!$B$3:$E$32,2,0)*EM259,(VLOOKUP(EP259,data!$B$3:$E$32,2,0)*14)+(VLOOKUP(EP259,data!$B$3:$E$32,3,0))*(EM259-14)),0)</f>
        <v>0</v>
      </c>
      <c r="ER259" s="265" t="s">
        <v>96</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96</v>
      </c>
      <c r="FE259" s="231">
        <f>IF(FB259=1,IF(FA259&lt;15,VLOOKUP(FD259,data!$B$3:$E$32,2,0)*FA259,(VLOOKUP(FD259,data!$B$3:$E$32,2,0)*14)+(VLOOKUP(FD259,data!$B$3:$E$32,3,0))*(FA259-14)),0)</f>
        <v>0</v>
      </c>
      <c r="FF259" s="265" t="s">
        <v>96</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4.75" hidden="1" customHeight="1" x14ac:dyDescent="0.25">
      <c r="A260" s="233"/>
      <c r="B260" s="222" t="s">
        <v>351</v>
      </c>
      <c r="C260" s="338"/>
      <c r="D260" s="223"/>
      <c r="E260" s="229"/>
      <c r="F260" s="225">
        <f t="shared" si="219"/>
        <v>0</v>
      </c>
      <c r="G260" s="230">
        <f>IF(F260=1,data!$C$41*E260,0)</f>
        <v>0</v>
      </c>
      <c r="H260" s="265" t="s">
        <v>96</v>
      </c>
      <c r="I260" s="231">
        <f>IF($F260=1,IF($E260&lt;15,VLOOKUP(H260,data!$B$3:$E$32,2,0)*$E260,(VLOOKUP(H260,data!$B$3:$E$32,2,0)*14)+(VLOOKUP(H260,data!$B$3:$E$32,3,0))*($E260-14)),0)</f>
        <v>0</v>
      </c>
      <c r="J260" s="265" t="s">
        <v>96</v>
      </c>
      <c r="K260" s="231">
        <f>IF($F260=1,VLOOKUP(J260,data!$B$35:$D$39,2,0),0)</f>
        <v>0</v>
      </c>
      <c r="L260" s="232">
        <f>IF(AND(I260&lt;&gt;0,K260&lt;&gt;0)=FALSE,0,data!$C$43)</f>
        <v>0</v>
      </c>
      <c r="M260" s="269">
        <f t="shared" si="76"/>
        <v>0</v>
      </c>
      <c r="N260" s="225">
        <f t="shared" si="288"/>
        <v>0</v>
      </c>
      <c r="O260" s="225">
        <f t="shared" si="220"/>
        <v>0</v>
      </c>
      <c r="P260" s="225">
        <f t="shared" si="221"/>
        <v>0</v>
      </c>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96</v>
      </c>
      <c r="AI260" s="231">
        <f>IF(AF260=1,IF(AE260&lt;15,VLOOKUP(AH260,data!$B$3:$E$32,2,0)*AE260,(VLOOKUP(AH260,data!$B$3:$E$32,2,0)*14)+(VLOOKUP(AH260,data!$B$3:$E$32,3,0))*(AE260-14)),0)</f>
        <v>0</v>
      </c>
      <c r="AJ260" s="265" t="s">
        <v>96</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96</v>
      </c>
      <c r="AW260" s="231">
        <f>IF(AT260=1,IF(AS260&lt;15,VLOOKUP(AV260,data!$B$3:$E$32,2,0)*AS260,(VLOOKUP(AV260,data!$B$3:$E$32,2,0)*14)+(VLOOKUP(AV260,data!$B$3:$E$32,3,0))*(AS260-14)),0)</f>
        <v>0</v>
      </c>
      <c r="AX260" s="265" t="s">
        <v>96</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96</v>
      </c>
      <c r="BK260" s="231">
        <f>IF(BH260=1,IF(BG260&lt;15,VLOOKUP(BJ260,data!$B$3:$E$32,2,0)*BG260,(VLOOKUP(BJ260,data!$B$3:$E$32,2,0)*14)+(VLOOKUP(BJ260,data!$B$3:$E$32,3,0))*(BG260-14)),0)</f>
        <v>0</v>
      </c>
      <c r="BL260" s="265" t="s">
        <v>96</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96</v>
      </c>
      <c r="BY260" s="231">
        <f>IF(BV260=1,IF(BU260&lt;15,VLOOKUP(BX260,data!$B$3:$E$32,2,0)*BU260,(VLOOKUP(BX260,data!$B$3:$E$32,2,0)*14)+(VLOOKUP(BX260,data!$B$3:$E$32,3,0))*(BU260-14)),0)</f>
        <v>0</v>
      </c>
      <c r="BZ260" s="265" t="s">
        <v>96</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96</v>
      </c>
      <c r="CM260" s="231">
        <f>IF(CJ260=1,IF(CI260&lt;15,VLOOKUP(CL260,data!$B$3:$E$32,2,0)*CI260,(VLOOKUP(CL260,data!$B$3:$E$32,2,0)*14)+(VLOOKUP(CL260,data!$B$3:$E$32,3,0))*(CI260-14)),0)</f>
        <v>0</v>
      </c>
      <c r="CN260" s="265" t="s">
        <v>96</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96</v>
      </c>
      <c r="DA260" s="231">
        <f>IF(CX260=1,IF(CW260&lt;15,VLOOKUP(CZ260,data!$B$3:$E$32,2,0)*CW260,(VLOOKUP(CZ260,data!$B$3:$E$32,2,0)*14)+(VLOOKUP(CZ260,data!$B$3:$E$32,3,0))*(CW260-14)),0)</f>
        <v>0</v>
      </c>
      <c r="DB260" s="265" t="s">
        <v>96</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96</v>
      </c>
      <c r="DO260" s="231">
        <f>IF(DL260=1,IF(DK260&lt;15,VLOOKUP(DN260,data!$B$3:$E$32,2,0)*DK260,(VLOOKUP(DN260,data!$B$3:$E$32,2,0)*14)+(VLOOKUP(DN260,data!$B$3:$E$32,3,0))*(DK260-14)),0)</f>
        <v>0</v>
      </c>
      <c r="DP260" s="265" t="s">
        <v>96</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96</v>
      </c>
      <c r="EC260" s="231">
        <f>IF(DZ260=1,IF(DY260&lt;15,VLOOKUP(EB260,data!$B$3:$E$32,2,0)*DY260,(VLOOKUP(EB260,data!$B$3:$E$32,2,0)*14)+(VLOOKUP(EB260,data!$B$3:$E$32,3,0))*(DY260-14)),0)</f>
        <v>0</v>
      </c>
      <c r="ED260" s="265" t="s">
        <v>96</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96</v>
      </c>
      <c r="EQ260" s="231">
        <f>IF(EN260=1,IF(EM260&lt;15,VLOOKUP(EP260,data!$B$3:$E$32,2,0)*EM260,(VLOOKUP(EP260,data!$B$3:$E$32,2,0)*14)+(VLOOKUP(EP260,data!$B$3:$E$32,3,0))*(EM260-14)),0)</f>
        <v>0</v>
      </c>
      <c r="ER260" s="265" t="s">
        <v>96</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96</v>
      </c>
      <c r="FE260" s="231">
        <f>IF(FB260=1,IF(FA260&lt;15,VLOOKUP(FD260,data!$B$3:$E$32,2,0)*FA260,(VLOOKUP(FD260,data!$B$3:$E$32,2,0)*14)+(VLOOKUP(FD260,data!$B$3:$E$32,3,0))*(FA260-14)),0)</f>
        <v>0</v>
      </c>
      <c r="FF260" s="265" t="s">
        <v>96</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4.75" hidden="1" customHeight="1" x14ac:dyDescent="0.25">
      <c r="A261" s="233"/>
      <c r="B261" s="222" t="s">
        <v>352</v>
      </c>
      <c r="C261" s="338"/>
      <c r="D261" s="223"/>
      <c r="E261" s="229"/>
      <c r="F261" s="225">
        <f t="shared" si="219"/>
        <v>0</v>
      </c>
      <c r="G261" s="230">
        <f>IF(F261=1,data!$C$41*E261,0)</f>
        <v>0</v>
      </c>
      <c r="H261" s="265" t="s">
        <v>96</v>
      </c>
      <c r="I261" s="231">
        <f>IF($F261=1,IF($E261&lt;15,VLOOKUP(H261,data!$B$3:$E$32,2,0)*$E261,(VLOOKUP(H261,data!$B$3:$E$32,2,0)*14)+(VLOOKUP(H261,data!$B$3:$E$32,3,0))*($E261-14)),0)</f>
        <v>0</v>
      </c>
      <c r="J261" s="265" t="s">
        <v>96</v>
      </c>
      <c r="K261" s="231">
        <f>IF($F261=1,VLOOKUP(J261,data!$B$35:$D$39,2,0),0)</f>
        <v>0</v>
      </c>
      <c r="L261" s="232">
        <f>IF(AND(I261&lt;&gt;0,K261&lt;&gt;0)=FALSE,0,data!$C$43)</f>
        <v>0</v>
      </c>
      <c r="M261" s="269">
        <f t="shared" si="76"/>
        <v>0</v>
      </c>
      <c r="N261" s="225">
        <f t="shared" si="288"/>
        <v>0</v>
      </c>
      <c r="O261" s="225">
        <f t="shared" si="220"/>
        <v>0</v>
      </c>
      <c r="P261" s="225">
        <f t="shared" si="221"/>
        <v>0</v>
      </c>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96</v>
      </c>
      <c r="AI261" s="231">
        <f>IF(AF261=1,IF(AE261&lt;15,VLOOKUP(AH261,data!$B$3:$E$32,2,0)*AE261,(VLOOKUP(AH261,data!$B$3:$E$32,2,0)*14)+(VLOOKUP(AH261,data!$B$3:$E$32,3,0))*(AE261-14)),0)</f>
        <v>0</v>
      </c>
      <c r="AJ261" s="265" t="s">
        <v>96</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96</v>
      </c>
      <c r="AW261" s="231">
        <f>IF(AT261=1,IF(AS261&lt;15,VLOOKUP(AV261,data!$B$3:$E$32,2,0)*AS261,(VLOOKUP(AV261,data!$B$3:$E$32,2,0)*14)+(VLOOKUP(AV261,data!$B$3:$E$32,3,0))*(AS261-14)),0)</f>
        <v>0</v>
      </c>
      <c r="AX261" s="265" t="s">
        <v>96</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96</v>
      </c>
      <c r="BK261" s="231">
        <f>IF(BH261=1,IF(BG261&lt;15,VLOOKUP(BJ261,data!$B$3:$E$32,2,0)*BG261,(VLOOKUP(BJ261,data!$B$3:$E$32,2,0)*14)+(VLOOKUP(BJ261,data!$B$3:$E$32,3,0))*(BG261-14)),0)</f>
        <v>0</v>
      </c>
      <c r="BL261" s="265" t="s">
        <v>96</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96</v>
      </c>
      <c r="BY261" s="231">
        <f>IF(BV261=1,IF(BU261&lt;15,VLOOKUP(BX261,data!$B$3:$E$32,2,0)*BU261,(VLOOKUP(BX261,data!$B$3:$E$32,2,0)*14)+(VLOOKUP(BX261,data!$B$3:$E$32,3,0))*(BU261-14)),0)</f>
        <v>0</v>
      </c>
      <c r="BZ261" s="265" t="s">
        <v>96</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96</v>
      </c>
      <c r="CM261" s="231">
        <f>IF(CJ261=1,IF(CI261&lt;15,VLOOKUP(CL261,data!$B$3:$E$32,2,0)*CI261,(VLOOKUP(CL261,data!$B$3:$E$32,2,0)*14)+(VLOOKUP(CL261,data!$B$3:$E$32,3,0))*(CI261-14)),0)</f>
        <v>0</v>
      </c>
      <c r="CN261" s="265" t="s">
        <v>96</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96</v>
      </c>
      <c r="DA261" s="231">
        <f>IF(CX261=1,IF(CW261&lt;15,VLOOKUP(CZ261,data!$B$3:$E$32,2,0)*CW261,(VLOOKUP(CZ261,data!$B$3:$E$32,2,0)*14)+(VLOOKUP(CZ261,data!$B$3:$E$32,3,0))*(CW261-14)),0)</f>
        <v>0</v>
      </c>
      <c r="DB261" s="265" t="s">
        <v>96</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96</v>
      </c>
      <c r="DO261" s="231">
        <f>IF(DL261=1,IF(DK261&lt;15,VLOOKUP(DN261,data!$B$3:$E$32,2,0)*DK261,(VLOOKUP(DN261,data!$B$3:$E$32,2,0)*14)+(VLOOKUP(DN261,data!$B$3:$E$32,3,0))*(DK261-14)),0)</f>
        <v>0</v>
      </c>
      <c r="DP261" s="265" t="s">
        <v>96</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96</v>
      </c>
      <c r="EC261" s="231">
        <f>IF(DZ261=1,IF(DY261&lt;15,VLOOKUP(EB261,data!$B$3:$E$32,2,0)*DY261,(VLOOKUP(EB261,data!$B$3:$E$32,2,0)*14)+(VLOOKUP(EB261,data!$B$3:$E$32,3,0))*(DY261-14)),0)</f>
        <v>0</v>
      </c>
      <c r="ED261" s="265" t="s">
        <v>96</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96</v>
      </c>
      <c r="EQ261" s="231">
        <f>IF(EN261=1,IF(EM261&lt;15,VLOOKUP(EP261,data!$B$3:$E$32,2,0)*EM261,(VLOOKUP(EP261,data!$B$3:$E$32,2,0)*14)+(VLOOKUP(EP261,data!$B$3:$E$32,3,0))*(EM261-14)),0)</f>
        <v>0</v>
      </c>
      <c r="ER261" s="265" t="s">
        <v>96</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96</v>
      </c>
      <c r="FE261" s="231">
        <f>IF(FB261=1,IF(FA261&lt;15,VLOOKUP(FD261,data!$B$3:$E$32,2,0)*FA261,(VLOOKUP(FD261,data!$B$3:$E$32,2,0)*14)+(VLOOKUP(FD261,data!$B$3:$E$32,3,0))*(FA261-14)),0)</f>
        <v>0</v>
      </c>
      <c r="FF261" s="265" t="s">
        <v>96</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4.75" hidden="1" customHeight="1" x14ac:dyDescent="0.25">
      <c r="A262" s="233"/>
      <c r="B262" s="222" t="s">
        <v>353</v>
      </c>
      <c r="C262" s="338"/>
      <c r="D262" s="223"/>
      <c r="E262" s="229"/>
      <c r="F262" s="225">
        <f t="shared" si="219"/>
        <v>0</v>
      </c>
      <c r="G262" s="230">
        <f>IF(F262=1,data!$C$41*E262,0)</f>
        <v>0</v>
      </c>
      <c r="H262" s="265" t="s">
        <v>96</v>
      </c>
      <c r="I262" s="231">
        <f>IF($F262=1,IF($E262&lt;15,VLOOKUP(H262,data!$B$3:$E$32,2,0)*$E262,(VLOOKUP(H262,data!$B$3:$E$32,2,0)*14)+(VLOOKUP(H262,data!$B$3:$E$32,3,0))*($E262-14)),0)</f>
        <v>0</v>
      </c>
      <c r="J262" s="265" t="s">
        <v>96</v>
      </c>
      <c r="K262" s="231">
        <f>IF($F262=1,VLOOKUP(J262,data!$B$35:$D$39,2,0),0)</f>
        <v>0</v>
      </c>
      <c r="L262" s="232">
        <f>IF(AND(I262&lt;&gt;0,K262&lt;&gt;0)=FALSE,0,data!$C$43)</f>
        <v>0</v>
      </c>
      <c r="M262" s="269">
        <f t="shared" si="76"/>
        <v>0</v>
      </c>
      <c r="N262" s="225">
        <f t="shared" si="288"/>
        <v>0</v>
      </c>
      <c r="O262" s="225">
        <f t="shared" si="220"/>
        <v>0</v>
      </c>
      <c r="P262" s="225">
        <f t="shared" si="221"/>
        <v>0</v>
      </c>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96</v>
      </c>
      <c r="AI262" s="231">
        <f>IF(AF262=1,IF(AE262&lt;15,VLOOKUP(AH262,data!$B$3:$E$32,2,0)*AE262,(VLOOKUP(AH262,data!$B$3:$E$32,2,0)*14)+(VLOOKUP(AH262,data!$B$3:$E$32,3,0))*(AE262-14)),0)</f>
        <v>0</v>
      </c>
      <c r="AJ262" s="265" t="s">
        <v>96</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96</v>
      </c>
      <c r="AW262" s="231">
        <f>IF(AT262=1,IF(AS262&lt;15,VLOOKUP(AV262,data!$B$3:$E$32,2,0)*AS262,(VLOOKUP(AV262,data!$B$3:$E$32,2,0)*14)+(VLOOKUP(AV262,data!$B$3:$E$32,3,0))*(AS262-14)),0)</f>
        <v>0</v>
      </c>
      <c r="AX262" s="265" t="s">
        <v>96</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96</v>
      </c>
      <c r="BK262" s="231">
        <f>IF(BH262=1,IF(BG262&lt;15,VLOOKUP(BJ262,data!$B$3:$E$32,2,0)*BG262,(VLOOKUP(BJ262,data!$B$3:$E$32,2,0)*14)+(VLOOKUP(BJ262,data!$B$3:$E$32,3,0))*(BG262-14)),0)</f>
        <v>0</v>
      </c>
      <c r="BL262" s="265" t="s">
        <v>96</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96</v>
      </c>
      <c r="BY262" s="231">
        <f>IF(BV262=1,IF(BU262&lt;15,VLOOKUP(BX262,data!$B$3:$E$32,2,0)*BU262,(VLOOKUP(BX262,data!$B$3:$E$32,2,0)*14)+(VLOOKUP(BX262,data!$B$3:$E$32,3,0))*(BU262-14)),0)</f>
        <v>0</v>
      </c>
      <c r="BZ262" s="265" t="s">
        <v>96</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96</v>
      </c>
      <c r="CM262" s="231">
        <f>IF(CJ262=1,IF(CI262&lt;15,VLOOKUP(CL262,data!$B$3:$E$32,2,0)*CI262,(VLOOKUP(CL262,data!$B$3:$E$32,2,0)*14)+(VLOOKUP(CL262,data!$B$3:$E$32,3,0))*(CI262-14)),0)</f>
        <v>0</v>
      </c>
      <c r="CN262" s="265" t="s">
        <v>96</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96</v>
      </c>
      <c r="DA262" s="231">
        <f>IF(CX262=1,IF(CW262&lt;15,VLOOKUP(CZ262,data!$B$3:$E$32,2,0)*CW262,(VLOOKUP(CZ262,data!$B$3:$E$32,2,0)*14)+(VLOOKUP(CZ262,data!$B$3:$E$32,3,0))*(CW262-14)),0)</f>
        <v>0</v>
      </c>
      <c r="DB262" s="265" t="s">
        <v>96</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96</v>
      </c>
      <c r="DO262" s="231">
        <f>IF(DL262=1,IF(DK262&lt;15,VLOOKUP(DN262,data!$B$3:$E$32,2,0)*DK262,(VLOOKUP(DN262,data!$B$3:$E$32,2,0)*14)+(VLOOKUP(DN262,data!$B$3:$E$32,3,0))*(DK262-14)),0)</f>
        <v>0</v>
      </c>
      <c r="DP262" s="265" t="s">
        <v>96</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96</v>
      </c>
      <c r="EC262" s="231">
        <f>IF(DZ262=1,IF(DY262&lt;15,VLOOKUP(EB262,data!$B$3:$E$32,2,0)*DY262,(VLOOKUP(EB262,data!$B$3:$E$32,2,0)*14)+(VLOOKUP(EB262,data!$B$3:$E$32,3,0))*(DY262-14)),0)</f>
        <v>0</v>
      </c>
      <c r="ED262" s="265" t="s">
        <v>96</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96</v>
      </c>
      <c r="EQ262" s="231">
        <f>IF(EN262=1,IF(EM262&lt;15,VLOOKUP(EP262,data!$B$3:$E$32,2,0)*EM262,(VLOOKUP(EP262,data!$B$3:$E$32,2,0)*14)+(VLOOKUP(EP262,data!$B$3:$E$32,3,0))*(EM262-14)),0)</f>
        <v>0</v>
      </c>
      <c r="ER262" s="265" t="s">
        <v>96</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96</v>
      </c>
      <c r="FE262" s="231">
        <f>IF(FB262=1,IF(FA262&lt;15,VLOOKUP(FD262,data!$B$3:$E$32,2,0)*FA262,(VLOOKUP(FD262,data!$B$3:$E$32,2,0)*14)+(VLOOKUP(FD262,data!$B$3:$E$32,3,0))*(FA262-14)),0)</f>
        <v>0</v>
      </c>
      <c r="FF262" s="265" t="s">
        <v>96</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4.75" hidden="1" customHeight="1" x14ac:dyDescent="0.25">
      <c r="A263" s="233"/>
      <c r="B263" s="222" t="s">
        <v>354</v>
      </c>
      <c r="C263" s="338"/>
      <c r="D263" s="223"/>
      <c r="E263" s="229"/>
      <c r="F263" s="225">
        <f t="shared" si="219"/>
        <v>0</v>
      </c>
      <c r="G263" s="230">
        <f>IF(F263=1,data!$C$41*E263,0)</f>
        <v>0</v>
      </c>
      <c r="H263" s="265" t="s">
        <v>96</v>
      </c>
      <c r="I263" s="231">
        <f>IF($F263=1,IF($E263&lt;15,VLOOKUP(H263,data!$B$3:$E$32,2,0)*$E263,(VLOOKUP(H263,data!$B$3:$E$32,2,0)*14)+(VLOOKUP(H263,data!$B$3:$E$32,3,0))*($E263-14)),0)</f>
        <v>0</v>
      </c>
      <c r="J263" s="265" t="s">
        <v>96</v>
      </c>
      <c r="K263" s="231">
        <f>IF($F263=1,VLOOKUP(J263,data!$B$35:$D$39,2,0),0)</f>
        <v>0</v>
      </c>
      <c r="L263" s="232">
        <f>IF(AND(I263&lt;&gt;0,K263&lt;&gt;0)=FALSE,0,data!$C$43)</f>
        <v>0</v>
      </c>
      <c r="M263" s="269">
        <f t="shared" si="76"/>
        <v>0</v>
      </c>
      <c r="N263" s="225">
        <f t="shared" si="288"/>
        <v>0</v>
      </c>
      <c r="O263" s="225">
        <f t="shared" si="220"/>
        <v>0</v>
      </c>
      <c r="P263" s="225">
        <f t="shared" si="221"/>
        <v>0</v>
      </c>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96</v>
      </c>
      <c r="AI263" s="231">
        <f>IF(AF263=1,IF(AE263&lt;15,VLOOKUP(AH263,data!$B$3:$E$32,2,0)*AE263,(VLOOKUP(AH263,data!$B$3:$E$32,2,0)*14)+(VLOOKUP(AH263,data!$B$3:$E$32,3,0))*(AE263-14)),0)</f>
        <v>0</v>
      </c>
      <c r="AJ263" s="265" t="s">
        <v>96</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96</v>
      </c>
      <c r="AW263" s="231">
        <f>IF(AT263=1,IF(AS263&lt;15,VLOOKUP(AV263,data!$B$3:$E$32,2,0)*AS263,(VLOOKUP(AV263,data!$B$3:$E$32,2,0)*14)+(VLOOKUP(AV263,data!$B$3:$E$32,3,0))*(AS263-14)),0)</f>
        <v>0</v>
      </c>
      <c r="AX263" s="265" t="s">
        <v>96</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96</v>
      </c>
      <c r="BK263" s="231">
        <f>IF(BH263=1,IF(BG263&lt;15,VLOOKUP(BJ263,data!$B$3:$E$32,2,0)*BG263,(VLOOKUP(BJ263,data!$B$3:$E$32,2,0)*14)+(VLOOKUP(BJ263,data!$B$3:$E$32,3,0))*(BG263-14)),0)</f>
        <v>0</v>
      </c>
      <c r="BL263" s="265" t="s">
        <v>96</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96</v>
      </c>
      <c r="BY263" s="231">
        <f>IF(BV263=1,IF(BU263&lt;15,VLOOKUP(BX263,data!$B$3:$E$32,2,0)*BU263,(VLOOKUP(BX263,data!$B$3:$E$32,2,0)*14)+(VLOOKUP(BX263,data!$B$3:$E$32,3,0))*(BU263-14)),0)</f>
        <v>0</v>
      </c>
      <c r="BZ263" s="265" t="s">
        <v>96</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96</v>
      </c>
      <c r="CM263" s="231">
        <f>IF(CJ263=1,IF(CI263&lt;15,VLOOKUP(CL263,data!$B$3:$E$32,2,0)*CI263,(VLOOKUP(CL263,data!$B$3:$E$32,2,0)*14)+(VLOOKUP(CL263,data!$B$3:$E$32,3,0))*(CI263-14)),0)</f>
        <v>0</v>
      </c>
      <c r="CN263" s="265" t="s">
        <v>96</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96</v>
      </c>
      <c r="DA263" s="231">
        <f>IF(CX263=1,IF(CW263&lt;15,VLOOKUP(CZ263,data!$B$3:$E$32,2,0)*CW263,(VLOOKUP(CZ263,data!$B$3:$E$32,2,0)*14)+(VLOOKUP(CZ263,data!$B$3:$E$32,3,0))*(CW263-14)),0)</f>
        <v>0</v>
      </c>
      <c r="DB263" s="265" t="s">
        <v>96</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96</v>
      </c>
      <c r="DO263" s="231">
        <f>IF(DL263=1,IF(DK263&lt;15,VLOOKUP(DN263,data!$B$3:$E$32,2,0)*DK263,(VLOOKUP(DN263,data!$B$3:$E$32,2,0)*14)+(VLOOKUP(DN263,data!$B$3:$E$32,3,0))*(DK263-14)),0)</f>
        <v>0</v>
      </c>
      <c r="DP263" s="265" t="s">
        <v>96</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96</v>
      </c>
      <c r="EC263" s="231">
        <f>IF(DZ263=1,IF(DY263&lt;15,VLOOKUP(EB263,data!$B$3:$E$32,2,0)*DY263,(VLOOKUP(EB263,data!$B$3:$E$32,2,0)*14)+(VLOOKUP(EB263,data!$B$3:$E$32,3,0))*(DY263-14)),0)</f>
        <v>0</v>
      </c>
      <c r="ED263" s="265" t="s">
        <v>96</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96</v>
      </c>
      <c r="EQ263" s="231">
        <f>IF(EN263=1,IF(EM263&lt;15,VLOOKUP(EP263,data!$B$3:$E$32,2,0)*EM263,(VLOOKUP(EP263,data!$B$3:$E$32,2,0)*14)+(VLOOKUP(EP263,data!$B$3:$E$32,3,0))*(EM263-14)),0)</f>
        <v>0</v>
      </c>
      <c r="ER263" s="265" t="s">
        <v>96</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96</v>
      </c>
      <c r="FE263" s="231">
        <f>IF(FB263=1,IF(FA263&lt;15,VLOOKUP(FD263,data!$B$3:$E$32,2,0)*FA263,(VLOOKUP(FD263,data!$B$3:$E$32,2,0)*14)+(VLOOKUP(FD263,data!$B$3:$E$32,3,0))*(FA263-14)),0)</f>
        <v>0</v>
      </c>
      <c r="FF263" s="265" t="s">
        <v>96</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4.75" hidden="1" customHeight="1" x14ac:dyDescent="0.25">
      <c r="A264" s="233"/>
      <c r="B264" s="222" t="s">
        <v>355</v>
      </c>
      <c r="C264" s="338"/>
      <c r="D264" s="223"/>
      <c r="E264" s="229"/>
      <c r="F264" s="225">
        <f t="shared" ref="F264:F327" si="290">IF(D264&gt;0,IF(E264&gt;0,1,0),0)</f>
        <v>0</v>
      </c>
      <c r="G264" s="230">
        <f>IF(F264=1,data!$C$41*E264,0)</f>
        <v>0</v>
      </c>
      <c r="H264" s="265" t="s">
        <v>96</v>
      </c>
      <c r="I264" s="231">
        <f>IF($F264=1,IF($E264&lt;15,VLOOKUP(H264,data!$B$3:$E$32,2,0)*$E264,(VLOOKUP(H264,data!$B$3:$E$32,2,0)*14)+(VLOOKUP(H264,data!$B$3:$E$32,3,0))*($E264-14)),0)</f>
        <v>0</v>
      </c>
      <c r="J264" s="265" t="s">
        <v>96</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96</v>
      </c>
      <c r="AI264" s="231">
        <f>IF(AF264=1,IF(AE264&lt;15,VLOOKUP(AH264,data!$B$3:$E$32,2,0)*AE264,(VLOOKUP(AH264,data!$B$3:$E$32,2,0)*14)+(VLOOKUP(AH264,data!$B$3:$E$32,3,0))*(AE264-14)),0)</f>
        <v>0</v>
      </c>
      <c r="AJ264" s="265" t="s">
        <v>96</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96</v>
      </c>
      <c r="AW264" s="231">
        <f>IF(AT264=1,IF(AS264&lt;15,VLOOKUP(AV264,data!$B$3:$E$32,2,0)*AS264,(VLOOKUP(AV264,data!$B$3:$E$32,2,0)*14)+(VLOOKUP(AV264,data!$B$3:$E$32,3,0))*(AS264-14)),0)</f>
        <v>0</v>
      </c>
      <c r="AX264" s="265" t="s">
        <v>96</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96</v>
      </c>
      <c r="BK264" s="231">
        <f>IF(BH264=1,IF(BG264&lt;15,VLOOKUP(BJ264,data!$B$3:$E$32,2,0)*BG264,(VLOOKUP(BJ264,data!$B$3:$E$32,2,0)*14)+(VLOOKUP(BJ264,data!$B$3:$E$32,3,0))*(BG264-14)),0)</f>
        <v>0</v>
      </c>
      <c r="BL264" s="265" t="s">
        <v>96</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96</v>
      </c>
      <c r="BY264" s="231">
        <f>IF(BV264=1,IF(BU264&lt;15,VLOOKUP(BX264,data!$B$3:$E$32,2,0)*BU264,(VLOOKUP(BX264,data!$B$3:$E$32,2,0)*14)+(VLOOKUP(BX264,data!$B$3:$E$32,3,0))*(BU264-14)),0)</f>
        <v>0</v>
      </c>
      <c r="BZ264" s="265" t="s">
        <v>96</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96</v>
      </c>
      <c r="CM264" s="231">
        <f>IF(CJ264=1,IF(CI264&lt;15,VLOOKUP(CL264,data!$B$3:$E$32,2,0)*CI264,(VLOOKUP(CL264,data!$B$3:$E$32,2,0)*14)+(VLOOKUP(CL264,data!$B$3:$E$32,3,0))*(CI264-14)),0)</f>
        <v>0</v>
      </c>
      <c r="CN264" s="265" t="s">
        <v>96</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96</v>
      </c>
      <c r="DA264" s="231">
        <f>IF(CX264=1,IF(CW264&lt;15,VLOOKUP(CZ264,data!$B$3:$E$32,2,0)*CW264,(VLOOKUP(CZ264,data!$B$3:$E$32,2,0)*14)+(VLOOKUP(CZ264,data!$B$3:$E$32,3,0))*(CW264-14)),0)</f>
        <v>0</v>
      </c>
      <c r="DB264" s="265" t="s">
        <v>96</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96</v>
      </c>
      <c r="DO264" s="231">
        <f>IF(DL264=1,IF(DK264&lt;15,VLOOKUP(DN264,data!$B$3:$E$32,2,0)*DK264,(VLOOKUP(DN264,data!$B$3:$E$32,2,0)*14)+(VLOOKUP(DN264,data!$B$3:$E$32,3,0))*(DK264-14)),0)</f>
        <v>0</v>
      </c>
      <c r="DP264" s="265" t="s">
        <v>96</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96</v>
      </c>
      <c r="EC264" s="231">
        <f>IF(DZ264=1,IF(DY264&lt;15,VLOOKUP(EB264,data!$B$3:$E$32,2,0)*DY264,(VLOOKUP(EB264,data!$B$3:$E$32,2,0)*14)+(VLOOKUP(EB264,data!$B$3:$E$32,3,0))*(DY264-14)),0)</f>
        <v>0</v>
      </c>
      <c r="ED264" s="265" t="s">
        <v>96</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96</v>
      </c>
      <c r="EQ264" s="231">
        <f>IF(EN264=1,IF(EM264&lt;15,VLOOKUP(EP264,data!$B$3:$E$32,2,0)*EM264,(VLOOKUP(EP264,data!$B$3:$E$32,2,0)*14)+(VLOOKUP(EP264,data!$B$3:$E$32,3,0))*(EM264-14)),0)</f>
        <v>0</v>
      </c>
      <c r="ER264" s="265" t="s">
        <v>96</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96</v>
      </c>
      <c r="FE264" s="231">
        <f>IF(FB264=1,IF(FA264&lt;15,VLOOKUP(FD264,data!$B$3:$E$32,2,0)*FA264,(VLOOKUP(FD264,data!$B$3:$E$32,2,0)*14)+(VLOOKUP(FD264,data!$B$3:$E$32,3,0))*(FA264-14)),0)</f>
        <v>0</v>
      </c>
      <c r="FF264" s="265" t="s">
        <v>96</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4.75" hidden="1" customHeight="1" x14ac:dyDescent="0.25">
      <c r="A265" s="233"/>
      <c r="B265" s="222" t="s">
        <v>356</v>
      </c>
      <c r="C265" s="338"/>
      <c r="D265" s="223"/>
      <c r="E265" s="229"/>
      <c r="F265" s="225">
        <f t="shared" si="290"/>
        <v>0</v>
      </c>
      <c r="G265" s="230">
        <f>IF(F265=1,data!$C$41*E265,0)</f>
        <v>0</v>
      </c>
      <c r="H265" s="265" t="s">
        <v>96</v>
      </c>
      <c r="I265" s="231">
        <f>IF($F265=1,IF($E265&lt;15,VLOOKUP(H265,data!$B$3:$E$32,2,0)*$E265,(VLOOKUP(H265,data!$B$3:$E$32,2,0)*14)+(VLOOKUP(H265,data!$B$3:$E$32,3,0))*($E265-14)),0)</f>
        <v>0</v>
      </c>
      <c r="J265" s="265" t="s">
        <v>96</v>
      </c>
      <c r="K265" s="231">
        <f>IF($F265=1,VLOOKUP(J265,data!$B$35:$D$39,2,0),0)</f>
        <v>0</v>
      </c>
      <c r="L265" s="232">
        <f>IF(AND(I265&lt;&gt;0,K265&lt;&gt;0)=FALSE,0,data!$C$43)</f>
        <v>0</v>
      </c>
      <c r="M265" s="269">
        <f t="shared" si="76"/>
        <v>0</v>
      </c>
      <c r="N265" s="225">
        <f t="shared" si="288"/>
        <v>0</v>
      </c>
      <c r="O265" s="225">
        <f t="shared" si="291"/>
        <v>0</v>
      </c>
      <c r="P265" s="225">
        <f t="shared" si="292"/>
        <v>0</v>
      </c>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96</v>
      </c>
      <c r="AI265" s="231">
        <f>IF(AF265=1,IF(AE265&lt;15,VLOOKUP(AH265,data!$B$3:$E$32,2,0)*AE265,(VLOOKUP(AH265,data!$B$3:$E$32,2,0)*14)+(VLOOKUP(AH265,data!$B$3:$E$32,3,0))*(AE265-14)),0)</f>
        <v>0</v>
      </c>
      <c r="AJ265" s="265" t="s">
        <v>96</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96</v>
      </c>
      <c r="AW265" s="231">
        <f>IF(AT265=1,IF(AS265&lt;15,VLOOKUP(AV265,data!$B$3:$E$32,2,0)*AS265,(VLOOKUP(AV265,data!$B$3:$E$32,2,0)*14)+(VLOOKUP(AV265,data!$B$3:$E$32,3,0))*(AS265-14)),0)</f>
        <v>0</v>
      </c>
      <c r="AX265" s="265" t="s">
        <v>96</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96</v>
      </c>
      <c r="BK265" s="231">
        <f>IF(BH265=1,IF(BG265&lt;15,VLOOKUP(BJ265,data!$B$3:$E$32,2,0)*BG265,(VLOOKUP(BJ265,data!$B$3:$E$32,2,0)*14)+(VLOOKUP(BJ265,data!$B$3:$E$32,3,0))*(BG265-14)),0)</f>
        <v>0</v>
      </c>
      <c r="BL265" s="265" t="s">
        <v>96</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96</v>
      </c>
      <c r="BY265" s="231">
        <f>IF(BV265=1,IF(BU265&lt;15,VLOOKUP(BX265,data!$B$3:$E$32,2,0)*BU265,(VLOOKUP(BX265,data!$B$3:$E$32,2,0)*14)+(VLOOKUP(BX265,data!$B$3:$E$32,3,0))*(BU265-14)),0)</f>
        <v>0</v>
      </c>
      <c r="BZ265" s="265" t="s">
        <v>96</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96</v>
      </c>
      <c r="CM265" s="231">
        <f>IF(CJ265=1,IF(CI265&lt;15,VLOOKUP(CL265,data!$B$3:$E$32,2,0)*CI265,(VLOOKUP(CL265,data!$B$3:$E$32,2,0)*14)+(VLOOKUP(CL265,data!$B$3:$E$32,3,0))*(CI265-14)),0)</f>
        <v>0</v>
      </c>
      <c r="CN265" s="265" t="s">
        <v>96</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96</v>
      </c>
      <c r="DA265" s="231">
        <f>IF(CX265=1,IF(CW265&lt;15,VLOOKUP(CZ265,data!$B$3:$E$32,2,0)*CW265,(VLOOKUP(CZ265,data!$B$3:$E$32,2,0)*14)+(VLOOKUP(CZ265,data!$B$3:$E$32,3,0))*(CW265-14)),0)</f>
        <v>0</v>
      </c>
      <c r="DB265" s="265" t="s">
        <v>96</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96</v>
      </c>
      <c r="DO265" s="231">
        <f>IF(DL265=1,IF(DK265&lt;15,VLOOKUP(DN265,data!$B$3:$E$32,2,0)*DK265,(VLOOKUP(DN265,data!$B$3:$E$32,2,0)*14)+(VLOOKUP(DN265,data!$B$3:$E$32,3,0))*(DK265-14)),0)</f>
        <v>0</v>
      </c>
      <c r="DP265" s="265" t="s">
        <v>96</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96</v>
      </c>
      <c r="EC265" s="231">
        <f>IF(DZ265=1,IF(DY265&lt;15,VLOOKUP(EB265,data!$B$3:$E$32,2,0)*DY265,(VLOOKUP(EB265,data!$B$3:$E$32,2,0)*14)+(VLOOKUP(EB265,data!$B$3:$E$32,3,0))*(DY265-14)),0)</f>
        <v>0</v>
      </c>
      <c r="ED265" s="265" t="s">
        <v>96</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96</v>
      </c>
      <c r="EQ265" s="231">
        <f>IF(EN265=1,IF(EM265&lt;15,VLOOKUP(EP265,data!$B$3:$E$32,2,0)*EM265,(VLOOKUP(EP265,data!$B$3:$E$32,2,0)*14)+(VLOOKUP(EP265,data!$B$3:$E$32,3,0))*(EM265-14)),0)</f>
        <v>0</v>
      </c>
      <c r="ER265" s="265" t="s">
        <v>96</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96</v>
      </c>
      <c r="FE265" s="231">
        <f>IF(FB265=1,IF(FA265&lt;15,VLOOKUP(FD265,data!$B$3:$E$32,2,0)*FA265,(VLOOKUP(FD265,data!$B$3:$E$32,2,0)*14)+(VLOOKUP(FD265,data!$B$3:$E$32,3,0))*(FA265-14)),0)</f>
        <v>0</v>
      </c>
      <c r="FF265" s="265" t="s">
        <v>96</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4.75" hidden="1" customHeight="1" x14ac:dyDescent="0.25">
      <c r="A266" s="233"/>
      <c r="B266" s="222" t="s">
        <v>357</v>
      </c>
      <c r="C266" s="338"/>
      <c r="D266" s="223"/>
      <c r="E266" s="229"/>
      <c r="F266" s="225">
        <f t="shared" si="290"/>
        <v>0</v>
      </c>
      <c r="G266" s="230">
        <f>IF(F266=1,data!$C$41*E266,0)</f>
        <v>0</v>
      </c>
      <c r="H266" s="265" t="s">
        <v>96</v>
      </c>
      <c r="I266" s="231">
        <f>IF($F266=1,IF($E266&lt;15,VLOOKUP(H266,data!$B$3:$E$32,2,0)*$E266,(VLOOKUP(H266,data!$B$3:$E$32,2,0)*14)+(VLOOKUP(H266,data!$B$3:$E$32,3,0))*($E266-14)),0)</f>
        <v>0</v>
      </c>
      <c r="J266" s="265" t="s">
        <v>96</v>
      </c>
      <c r="K266" s="231">
        <f>IF($F266=1,VLOOKUP(J266,data!$B$35:$D$39,2,0),0)</f>
        <v>0</v>
      </c>
      <c r="L266" s="232">
        <f>IF(AND(I266&lt;&gt;0,K266&lt;&gt;0)=FALSE,0,data!$C$43)</f>
        <v>0</v>
      </c>
      <c r="M266" s="269">
        <f t="shared" si="76"/>
        <v>0</v>
      </c>
      <c r="N266" s="225">
        <f t="shared" si="288"/>
        <v>0</v>
      </c>
      <c r="O266" s="225">
        <f t="shared" si="291"/>
        <v>0</v>
      </c>
      <c r="P266" s="225">
        <f t="shared" si="292"/>
        <v>0</v>
      </c>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96</v>
      </c>
      <c r="AI266" s="231">
        <f>IF(AF266=1,IF(AE266&lt;15,VLOOKUP(AH266,data!$B$3:$E$32,2,0)*AE266,(VLOOKUP(AH266,data!$B$3:$E$32,2,0)*14)+(VLOOKUP(AH266,data!$B$3:$E$32,3,0))*(AE266-14)),0)</f>
        <v>0</v>
      </c>
      <c r="AJ266" s="265" t="s">
        <v>96</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96</v>
      </c>
      <c r="AW266" s="231">
        <f>IF(AT266=1,IF(AS266&lt;15,VLOOKUP(AV266,data!$B$3:$E$32,2,0)*AS266,(VLOOKUP(AV266,data!$B$3:$E$32,2,0)*14)+(VLOOKUP(AV266,data!$B$3:$E$32,3,0))*(AS266-14)),0)</f>
        <v>0</v>
      </c>
      <c r="AX266" s="265" t="s">
        <v>96</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96</v>
      </c>
      <c r="BK266" s="231">
        <f>IF(BH266=1,IF(BG266&lt;15,VLOOKUP(BJ266,data!$B$3:$E$32,2,0)*BG266,(VLOOKUP(BJ266,data!$B$3:$E$32,2,0)*14)+(VLOOKUP(BJ266,data!$B$3:$E$32,3,0))*(BG266-14)),0)</f>
        <v>0</v>
      </c>
      <c r="BL266" s="265" t="s">
        <v>96</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96</v>
      </c>
      <c r="BY266" s="231">
        <f>IF(BV266=1,IF(BU266&lt;15,VLOOKUP(BX266,data!$B$3:$E$32,2,0)*BU266,(VLOOKUP(BX266,data!$B$3:$E$32,2,0)*14)+(VLOOKUP(BX266,data!$B$3:$E$32,3,0))*(BU266-14)),0)</f>
        <v>0</v>
      </c>
      <c r="BZ266" s="265" t="s">
        <v>96</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96</v>
      </c>
      <c r="CM266" s="231">
        <f>IF(CJ266=1,IF(CI266&lt;15,VLOOKUP(CL266,data!$B$3:$E$32,2,0)*CI266,(VLOOKUP(CL266,data!$B$3:$E$32,2,0)*14)+(VLOOKUP(CL266,data!$B$3:$E$32,3,0))*(CI266-14)),0)</f>
        <v>0</v>
      </c>
      <c r="CN266" s="265" t="s">
        <v>96</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96</v>
      </c>
      <c r="DA266" s="231">
        <f>IF(CX266=1,IF(CW266&lt;15,VLOOKUP(CZ266,data!$B$3:$E$32,2,0)*CW266,(VLOOKUP(CZ266,data!$B$3:$E$32,2,0)*14)+(VLOOKUP(CZ266,data!$B$3:$E$32,3,0))*(CW266-14)),0)</f>
        <v>0</v>
      </c>
      <c r="DB266" s="265" t="s">
        <v>96</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96</v>
      </c>
      <c r="DO266" s="231">
        <f>IF(DL266=1,IF(DK266&lt;15,VLOOKUP(DN266,data!$B$3:$E$32,2,0)*DK266,(VLOOKUP(DN266,data!$B$3:$E$32,2,0)*14)+(VLOOKUP(DN266,data!$B$3:$E$32,3,0))*(DK266-14)),0)</f>
        <v>0</v>
      </c>
      <c r="DP266" s="265" t="s">
        <v>96</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96</v>
      </c>
      <c r="EC266" s="231">
        <f>IF(DZ266=1,IF(DY266&lt;15,VLOOKUP(EB266,data!$B$3:$E$32,2,0)*DY266,(VLOOKUP(EB266,data!$B$3:$E$32,2,0)*14)+(VLOOKUP(EB266,data!$B$3:$E$32,3,0))*(DY266-14)),0)</f>
        <v>0</v>
      </c>
      <c r="ED266" s="265" t="s">
        <v>96</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96</v>
      </c>
      <c r="EQ266" s="231">
        <f>IF(EN266=1,IF(EM266&lt;15,VLOOKUP(EP266,data!$B$3:$E$32,2,0)*EM266,(VLOOKUP(EP266,data!$B$3:$E$32,2,0)*14)+(VLOOKUP(EP266,data!$B$3:$E$32,3,0))*(EM266-14)),0)</f>
        <v>0</v>
      </c>
      <c r="ER266" s="265" t="s">
        <v>96</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96</v>
      </c>
      <c r="FE266" s="231">
        <f>IF(FB266=1,IF(FA266&lt;15,VLOOKUP(FD266,data!$B$3:$E$32,2,0)*FA266,(VLOOKUP(FD266,data!$B$3:$E$32,2,0)*14)+(VLOOKUP(FD266,data!$B$3:$E$32,3,0))*(FA266-14)),0)</f>
        <v>0</v>
      </c>
      <c r="FF266" s="265" t="s">
        <v>96</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4.75" hidden="1" customHeight="1" x14ac:dyDescent="0.25">
      <c r="A267" s="233"/>
      <c r="B267" s="222" t="s">
        <v>358</v>
      </c>
      <c r="C267" s="338"/>
      <c r="D267" s="223"/>
      <c r="E267" s="229"/>
      <c r="F267" s="225">
        <f t="shared" si="290"/>
        <v>0</v>
      </c>
      <c r="G267" s="230">
        <f>IF(F267=1,data!$C$41*E267,0)</f>
        <v>0</v>
      </c>
      <c r="H267" s="265" t="s">
        <v>96</v>
      </c>
      <c r="I267" s="231">
        <f>IF($F267=1,IF($E267&lt;15,VLOOKUP(H267,data!$B$3:$E$32,2,0)*$E267,(VLOOKUP(H267,data!$B$3:$E$32,2,0)*14)+(VLOOKUP(H267,data!$B$3:$E$32,3,0))*($E267-14)),0)</f>
        <v>0</v>
      </c>
      <c r="J267" s="265" t="s">
        <v>96</v>
      </c>
      <c r="K267" s="231">
        <f>IF($F267=1,VLOOKUP(J267,data!$B$35:$D$39,2,0),0)</f>
        <v>0</v>
      </c>
      <c r="L267" s="232">
        <f>IF(AND(I267&lt;&gt;0,K267&lt;&gt;0)=FALSE,0,data!$C$43)</f>
        <v>0</v>
      </c>
      <c r="M267" s="269">
        <f t="shared" si="76"/>
        <v>0</v>
      </c>
      <c r="N267" s="225">
        <f t="shared" si="288"/>
        <v>0</v>
      </c>
      <c r="O267" s="225">
        <f t="shared" si="291"/>
        <v>0</v>
      </c>
      <c r="P267" s="225">
        <f t="shared" si="292"/>
        <v>0</v>
      </c>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96</v>
      </c>
      <c r="AI267" s="231">
        <f>IF(AF267=1,IF(AE267&lt;15,VLOOKUP(AH267,data!$B$3:$E$32,2,0)*AE267,(VLOOKUP(AH267,data!$B$3:$E$32,2,0)*14)+(VLOOKUP(AH267,data!$B$3:$E$32,3,0))*(AE267-14)),0)</f>
        <v>0</v>
      </c>
      <c r="AJ267" s="265" t="s">
        <v>96</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96</v>
      </c>
      <c r="AW267" s="231">
        <f>IF(AT267=1,IF(AS267&lt;15,VLOOKUP(AV267,data!$B$3:$E$32,2,0)*AS267,(VLOOKUP(AV267,data!$B$3:$E$32,2,0)*14)+(VLOOKUP(AV267,data!$B$3:$E$32,3,0))*(AS267-14)),0)</f>
        <v>0</v>
      </c>
      <c r="AX267" s="265" t="s">
        <v>96</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96</v>
      </c>
      <c r="BK267" s="231">
        <f>IF(BH267=1,IF(BG267&lt;15,VLOOKUP(BJ267,data!$B$3:$E$32,2,0)*BG267,(VLOOKUP(BJ267,data!$B$3:$E$32,2,0)*14)+(VLOOKUP(BJ267,data!$B$3:$E$32,3,0))*(BG267-14)),0)</f>
        <v>0</v>
      </c>
      <c r="BL267" s="265" t="s">
        <v>96</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96</v>
      </c>
      <c r="BY267" s="231">
        <f>IF(BV267=1,IF(BU267&lt;15,VLOOKUP(BX267,data!$B$3:$E$32,2,0)*BU267,(VLOOKUP(BX267,data!$B$3:$E$32,2,0)*14)+(VLOOKUP(BX267,data!$B$3:$E$32,3,0))*(BU267-14)),0)</f>
        <v>0</v>
      </c>
      <c r="BZ267" s="265" t="s">
        <v>96</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96</v>
      </c>
      <c r="CM267" s="231">
        <f>IF(CJ267=1,IF(CI267&lt;15,VLOOKUP(CL267,data!$B$3:$E$32,2,0)*CI267,(VLOOKUP(CL267,data!$B$3:$E$32,2,0)*14)+(VLOOKUP(CL267,data!$B$3:$E$32,3,0))*(CI267-14)),0)</f>
        <v>0</v>
      </c>
      <c r="CN267" s="265" t="s">
        <v>96</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96</v>
      </c>
      <c r="DA267" s="231">
        <f>IF(CX267=1,IF(CW267&lt;15,VLOOKUP(CZ267,data!$B$3:$E$32,2,0)*CW267,(VLOOKUP(CZ267,data!$B$3:$E$32,2,0)*14)+(VLOOKUP(CZ267,data!$B$3:$E$32,3,0))*(CW267-14)),0)</f>
        <v>0</v>
      </c>
      <c r="DB267" s="265" t="s">
        <v>96</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96</v>
      </c>
      <c r="DO267" s="231">
        <f>IF(DL267=1,IF(DK267&lt;15,VLOOKUP(DN267,data!$B$3:$E$32,2,0)*DK267,(VLOOKUP(DN267,data!$B$3:$E$32,2,0)*14)+(VLOOKUP(DN267,data!$B$3:$E$32,3,0))*(DK267-14)),0)</f>
        <v>0</v>
      </c>
      <c r="DP267" s="265" t="s">
        <v>96</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96</v>
      </c>
      <c r="EC267" s="231">
        <f>IF(DZ267=1,IF(DY267&lt;15,VLOOKUP(EB267,data!$B$3:$E$32,2,0)*DY267,(VLOOKUP(EB267,data!$B$3:$E$32,2,0)*14)+(VLOOKUP(EB267,data!$B$3:$E$32,3,0))*(DY267-14)),0)</f>
        <v>0</v>
      </c>
      <c r="ED267" s="265" t="s">
        <v>96</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96</v>
      </c>
      <c r="EQ267" s="231">
        <f>IF(EN267=1,IF(EM267&lt;15,VLOOKUP(EP267,data!$B$3:$E$32,2,0)*EM267,(VLOOKUP(EP267,data!$B$3:$E$32,2,0)*14)+(VLOOKUP(EP267,data!$B$3:$E$32,3,0))*(EM267-14)),0)</f>
        <v>0</v>
      </c>
      <c r="ER267" s="265" t="s">
        <v>96</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96</v>
      </c>
      <c r="FE267" s="231">
        <f>IF(FB267=1,IF(FA267&lt;15,VLOOKUP(FD267,data!$B$3:$E$32,2,0)*FA267,(VLOOKUP(FD267,data!$B$3:$E$32,2,0)*14)+(VLOOKUP(FD267,data!$B$3:$E$32,3,0))*(FA267-14)),0)</f>
        <v>0</v>
      </c>
      <c r="FF267" s="265" t="s">
        <v>96</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4.75" hidden="1" customHeight="1" x14ac:dyDescent="0.25">
      <c r="A268" s="233"/>
      <c r="B268" s="222" t="s">
        <v>359</v>
      </c>
      <c r="C268" s="338"/>
      <c r="D268" s="223"/>
      <c r="E268" s="229"/>
      <c r="F268" s="225">
        <f t="shared" si="290"/>
        <v>0</v>
      </c>
      <c r="G268" s="230">
        <f>IF(F268=1,data!$C$41*E268,0)</f>
        <v>0</v>
      </c>
      <c r="H268" s="265" t="s">
        <v>96</v>
      </c>
      <c r="I268" s="231">
        <f>IF($F268=1,IF($E268&lt;15,VLOOKUP(H268,data!$B$3:$E$32,2,0)*$E268,(VLOOKUP(H268,data!$B$3:$E$32,2,0)*14)+(VLOOKUP(H268,data!$B$3:$E$32,3,0))*($E268-14)),0)</f>
        <v>0</v>
      </c>
      <c r="J268" s="265" t="s">
        <v>96</v>
      </c>
      <c r="K268" s="231">
        <f>IF($F268=1,VLOOKUP(J268,data!$B$35:$D$39,2,0),0)</f>
        <v>0</v>
      </c>
      <c r="L268" s="232">
        <f>IF(AND(I268&lt;&gt;0,K268&lt;&gt;0)=FALSE,0,data!$C$43)</f>
        <v>0</v>
      </c>
      <c r="M268" s="269">
        <f t="shared" si="76"/>
        <v>0</v>
      </c>
      <c r="N268" s="225">
        <f t="shared" si="288"/>
        <v>0</v>
      </c>
      <c r="O268" s="225">
        <f t="shared" si="291"/>
        <v>0</v>
      </c>
      <c r="P268" s="225">
        <f t="shared" si="292"/>
        <v>0</v>
      </c>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96</v>
      </c>
      <c r="AI268" s="231">
        <f>IF(AF268=1,IF(AE268&lt;15,VLOOKUP(AH268,data!$B$3:$E$32,2,0)*AE268,(VLOOKUP(AH268,data!$B$3:$E$32,2,0)*14)+(VLOOKUP(AH268,data!$B$3:$E$32,3,0))*(AE268-14)),0)</f>
        <v>0</v>
      </c>
      <c r="AJ268" s="265" t="s">
        <v>96</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96</v>
      </c>
      <c r="AW268" s="231">
        <f>IF(AT268=1,IF(AS268&lt;15,VLOOKUP(AV268,data!$B$3:$E$32,2,0)*AS268,(VLOOKUP(AV268,data!$B$3:$E$32,2,0)*14)+(VLOOKUP(AV268,data!$B$3:$E$32,3,0))*(AS268-14)),0)</f>
        <v>0</v>
      </c>
      <c r="AX268" s="265" t="s">
        <v>96</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96</v>
      </c>
      <c r="BK268" s="231">
        <f>IF(BH268=1,IF(BG268&lt;15,VLOOKUP(BJ268,data!$B$3:$E$32,2,0)*BG268,(VLOOKUP(BJ268,data!$B$3:$E$32,2,0)*14)+(VLOOKUP(BJ268,data!$B$3:$E$32,3,0))*(BG268-14)),0)</f>
        <v>0</v>
      </c>
      <c r="BL268" s="265" t="s">
        <v>96</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96</v>
      </c>
      <c r="BY268" s="231">
        <f>IF(BV268=1,IF(BU268&lt;15,VLOOKUP(BX268,data!$B$3:$E$32,2,0)*BU268,(VLOOKUP(BX268,data!$B$3:$E$32,2,0)*14)+(VLOOKUP(BX268,data!$B$3:$E$32,3,0))*(BU268-14)),0)</f>
        <v>0</v>
      </c>
      <c r="BZ268" s="265" t="s">
        <v>96</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96</v>
      </c>
      <c r="CM268" s="231">
        <f>IF(CJ268=1,IF(CI268&lt;15,VLOOKUP(CL268,data!$B$3:$E$32,2,0)*CI268,(VLOOKUP(CL268,data!$B$3:$E$32,2,0)*14)+(VLOOKUP(CL268,data!$B$3:$E$32,3,0))*(CI268-14)),0)</f>
        <v>0</v>
      </c>
      <c r="CN268" s="265" t="s">
        <v>96</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96</v>
      </c>
      <c r="DA268" s="231">
        <f>IF(CX268=1,IF(CW268&lt;15,VLOOKUP(CZ268,data!$B$3:$E$32,2,0)*CW268,(VLOOKUP(CZ268,data!$B$3:$E$32,2,0)*14)+(VLOOKUP(CZ268,data!$B$3:$E$32,3,0))*(CW268-14)),0)</f>
        <v>0</v>
      </c>
      <c r="DB268" s="265" t="s">
        <v>96</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96</v>
      </c>
      <c r="DO268" s="231">
        <f>IF(DL268=1,IF(DK268&lt;15,VLOOKUP(DN268,data!$B$3:$E$32,2,0)*DK268,(VLOOKUP(DN268,data!$B$3:$E$32,2,0)*14)+(VLOOKUP(DN268,data!$B$3:$E$32,3,0))*(DK268-14)),0)</f>
        <v>0</v>
      </c>
      <c r="DP268" s="265" t="s">
        <v>96</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96</v>
      </c>
      <c r="EC268" s="231">
        <f>IF(DZ268=1,IF(DY268&lt;15,VLOOKUP(EB268,data!$B$3:$E$32,2,0)*DY268,(VLOOKUP(EB268,data!$B$3:$E$32,2,0)*14)+(VLOOKUP(EB268,data!$B$3:$E$32,3,0))*(DY268-14)),0)</f>
        <v>0</v>
      </c>
      <c r="ED268" s="265" t="s">
        <v>96</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96</v>
      </c>
      <c r="EQ268" s="231">
        <f>IF(EN268=1,IF(EM268&lt;15,VLOOKUP(EP268,data!$B$3:$E$32,2,0)*EM268,(VLOOKUP(EP268,data!$B$3:$E$32,2,0)*14)+(VLOOKUP(EP268,data!$B$3:$E$32,3,0))*(EM268-14)),0)</f>
        <v>0</v>
      </c>
      <c r="ER268" s="265" t="s">
        <v>96</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96</v>
      </c>
      <c r="FE268" s="231">
        <f>IF(FB268=1,IF(FA268&lt;15,VLOOKUP(FD268,data!$B$3:$E$32,2,0)*FA268,(VLOOKUP(FD268,data!$B$3:$E$32,2,0)*14)+(VLOOKUP(FD268,data!$B$3:$E$32,3,0))*(FA268-14)),0)</f>
        <v>0</v>
      </c>
      <c r="FF268" s="265" t="s">
        <v>96</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4.75" hidden="1" customHeight="1" x14ac:dyDescent="0.25">
      <c r="A269" s="233"/>
      <c r="B269" s="222" t="s">
        <v>360</v>
      </c>
      <c r="C269" s="338"/>
      <c r="D269" s="223"/>
      <c r="E269" s="229"/>
      <c r="F269" s="225">
        <f t="shared" si="290"/>
        <v>0</v>
      </c>
      <c r="G269" s="230">
        <f>IF(F269=1,data!$C$41*E269,0)</f>
        <v>0</v>
      </c>
      <c r="H269" s="265" t="s">
        <v>96</v>
      </c>
      <c r="I269" s="231">
        <f>IF($F269=1,IF($E269&lt;15,VLOOKUP(H269,data!$B$3:$E$32,2,0)*$E269,(VLOOKUP(H269,data!$B$3:$E$32,2,0)*14)+(VLOOKUP(H269,data!$B$3:$E$32,3,0))*($E269-14)),0)</f>
        <v>0</v>
      </c>
      <c r="J269" s="265" t="s">
        <v>96</v>
      </c>
      <c r="K269" s="231">
        <f>IF($F269=1,VLOOKUP(J269,data!$B$35:$D$39,2,0),0)</f>
        <v>0</v>
      </c>
      <c r="L269" s="232">
        <f>IF(AND(I269&lt;&gt;0,K269&lt;&gt;0)=FALSE,0,data!$C$43)</f>
        <v>0</v>
      </c>
      <c r="M269" s="269">
        <f t="shared" si="76"/>
        <v>0</v>
      </c>
      <c r="N269" s="225">
        <f t="shared" si="288"/>
        <v>0</v>
      </c>
      <c r="O269" s="225">
        <f t="shared" si="291"/>
        <v>0</v>
      </c>
      <c r="P269" s="225">
        <f t="shared" si="292"/>
        <v>0</v>
      </c>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96</v>
      </c>
      <c r="AI269" s="231">
        <f>IF(AF269=1,IF(AE269&lt;15,VLOOKUP(AH269,data!$B$3:$E$32,2,0)*AE269,(VLOOKUP(AH269,data!$B$3:$E$32,2,0)*14)+(VLOOKUP(AH269,data!$B$3:$E$32,3,0))*(AE269-14)),0)</f>
        <v>0</v>
      </c>
      <c r="AJ269" s="265" t="s">
        <v>96</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96</v>
      </c>
      <c r="AW269" s="231">
        <f>IF(AT269=1,IF(AS269&lt;15,VLOOKUP(AV269,data!$B$3:$E$32,2,0)*AS269,(VLOOKUP(AV269,data!$B$3:$E$32,2,0)*14)+(VLOOKUP(AV269,data!$B$3:$E$32,3,0))*(AS269-14)),0)</f>
        <v>0</v>
      </c>
      <c r="AX269" s="265" t="s">
        <v>96</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96</v>
      </c>
      <c r="BK269" s="231">
        <f>IF(BH269=1,IF(BG269&lt;15,VLOOKUP(BJ269,data!$B$3:$E$32,2,0)*BG269,(VLOOKUP(BJ269,data!$B$3:$E$32,2,0)*14)+(VLOOKUP(BJ269,data!$B$3:$E$32,3,0))*(BG269-14)),0)</f>
        <v>0</v>
      </c>
      <c r="BL269" s="265" t="s">
        <v>96</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96</v>
      </c>
      <c r="BY269" s="231">
        <f>IF(BV269=1,IF(BU269&lt;15,VLOOKUP(BX269,data!$B$3:$E$32,2,0)*BU269,(VLOOKUP(BX269,data!$B$3:$E$32,2,0)*14)+(VLOOKUP(BX269,data!$B$3:$E$32,3,0))*(BU269-14)),0)</f>
        <v>0</v>
      </c>
      <c r="BZ269" s="265" t="s">
        <v>96</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96</v>
      </c>
      <c r="CM269" s="231">
        <f>IF(CJ269=1,IF(CI269&lt;15,VLOOKUP(CL269,data!$B$3:$E$32,2,0)*CI269,(VLOOKUP(CL269,data!$B$3:$E$32,2,0)*14)+(VLOOKUP(CL269,data!$B$3:$E$32,3,0))*(CI269-14)),0)</f>
        <v>0</v>
      </c>
      <c r="CN269" s="265" t="s">
        <v>96</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96</v>
      </c>
      <c r="DA269" s="231">
        <f>IF(CX269=1,IF(CW269&lt;15,VLOOKUP(CZ269,data!$B$3:$E$32,2,0)*CW269,(VLOOKUP(CZ269,data!$B$3:$E$32,2,0)*14)+(VLOOKUP(CZ269,data!$B$3:$E$32,3,0))*(CW269-14)),0)</f>
        <v>0</v>
      </c>
      <c r="DB269" s="265" t="s">
        <v>96</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96</v>
      </c>
      <c r="DO269" s="231">
        <f>IF(DL269=1,IF(DK269&lt;15,VLOOKUP(DN269,data!$B$3:$E$32,2,0)*DK269,(VLOOKUP(DN269,data!$B$3:$E$32,2,0)*14)+(VLOOKUP(DN269,data!$B$3:$E$32,3,0))*(DK269-14)),0)</f>
        <v>0</v>
      </c>
      <c r="DP269" s="265" t="s">
        <v>96</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96</v>
      </c>
      <c r="EC269" s="231">
        <f>IF(DZ269=1,IF(DY269&lt;15,VLOOKUP(EB269,data!$B$3:$E$32,2,0)*DY269,(VLOOKUP(EB269,data!$B$3:$E$32,2,0)*14)+(VLOOKUP(EB269,data!$B$3:$E$32,3,0))*(DY269-14)),0)</f>
        <v>0</v>
      </c>
      <c r="ED269" s="265" t="s">
        <v>96</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96</v>
      </c>
      <c r="EQ269" s="231">
        <f>IF(EN269=1,IF(EM269&lt;15,VLOOKUP(EP269,data!$B$3:$E$32,2,0)*EM269,(VLOOKUP(EP269,data!$B$3:$E$32,2,0)*14)+(VLOOKUP(EP269,data!$B$3:$E$32,3,0))*(EM269-14)),0)</f>
        <v>0</v>
      </c>
      <c r="ER269" s="265" t="s">
        <v>96</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96</v>
      </c>
      <c r="FE269" s="231">
        <f>IF(FB269=1,IF(FA269&lt;15,VLOOKUP(FD269,data!$B$3:$E$32,2,0)*FA269,(VLOOKUP(FD269,data!$B$3:$E$32,2,0)*14)+(VLOOKUP(FD269,data!$B$3:$E$32,3,0))*(FA269-14)),0)</f>
        <v>0</v>
      </c>
      <c r="FF269" s="265" t="s">
        <v>96</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4.75" hidden="1" customHeight="1" x14ac:dyDescent="0.25">
      <c r="A270" s="233"/>
      <c r="B270" s="222" t="s">
        <v>361</v>
      </c>
      <c r="C270" s="338"/>
      <c r="D270" s="223"/>
      <c r="E270" s="229"/>
      <c r="F270" s="225">
        <f t="shared" si="290"/>
        <v>0</v>
      </c>
      <c r="G270" s="230">
        <f>IF(F270=1,data!$C$41*E270,0)</f>
        <v>0</v>
      </c>
      <c r="H270" s="265" t="s">
        <v>96</v>
      </c>
      <c r="I270" s="231">
        <f>IF($F270=1,IF($E270&lt;15,VLOOKUP(H270,data!$B$3:$E$32,2,0)*$E270,(VLOOKUP(H270,data!$B$3:$E$32,2,0)*14)+(VLOOKUP(H270,data!$B$3:$E$32,3,0))*($E270-14)),0)</f>
        <v>0</v>
      </c>
      <c r="J270" s="265" t="s">
        <v>96</v>
      </c>
      <c r="K270" s="231">
        <f>IF($F270=1,VLOOKUP(J270,data!$B$35:$D$39,2,0),0)</f>
        <v>0</v>
      </c>
      <c r="L270" s="232">
        <f>IF(AND(I270&lt;&gt;0,K270&lt;&gt;0)=FALSE,0,data!$C$43)</f>
        <v>0</v>
      </c>
      <c r="M270" s="269">
        <f t="shared" si="76"/>
        <v>0</v>
      </c>
      <c r="N270" s="225">
        <f t="shared" si="288"/>
        <v>0</v>
      </c>
      <c r="O270" s="225">
        <f t="shared" si="291"/>
        <v>0</v>
      </c>
      <c r="P270" s="225">
        <f t="shared" si="292"/>
        <v>0</v>
      </c>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96</v>
      </c>
      <c r="AI270" s="231">
        <f>IF(AF270=1,IF(AE270&lt;15,VLOOKUP(AH270,data!$B$3:$E$32,2,0)*AE270,(VLOOKUP(AH270,data!$B$3:$E$32,2,0)*14)+(VLOOKUP(AH270,data!$B$3:$E$32,3,0))*(AE270-14)),0)</f>
        <v>0</v>
      </c>
      <c r="AJ270" s="265" t="s">
        <v>96</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96</v>
      </c>
      <c r="AW270" s="231">
        <f>IF(AT270=1,IF(AS270&lt;15,VLOOKUP(AV270,data!$B$3:$E$32,2,0)*AS270,(VLOOKUP(AV270,data!$B$3:$E$32,2,0)*14)+(VLOOKUP(AV270,data!$B$3:$E$32,3,0))*(AS270-14)),0)</f>
        <v>0</v>
      </c>
      <c r="AX270" s="265" t="s">
        <v>96</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96</v>
      </c>
      <c r="BK270" s="231">
        <f>IF(BH270=1,IF(BG270&lt;15,VLOOKUP(BJ270,data!$B$3:$E$32,2,0)*BG270,(VLOOKUP(BJ270,data!$B$3:$E$32,2,0)*14)+(VLOOKUP(BJ270,data!$B$3:$E$32,3,0))*(BG270-14)),0)</f>
        <v>0</v>
      </c>
      <c r="BL270" s="265" t="s">
        <v>96</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96</v>
      </c>
      <c r="BY270" s="231">
        <f>IF(BV270=1,IF(BU270&lt;15,VLOOKUP(BX270,data!$B$3:$E$32,2,0)*BU270,(VLOOKUP(BX270,data!$B$3:$E$32,2,0)*14)+(VLOOKUP(BX270,data!$B$3:$E$32,3,0))*(BU270-14)),0)</f>
        <v>0</v>
      </c>
      <c r="BZ270" s="265" t="s">
        <v>96</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96</v>
      </c>
      <c r="CM270" s="231">
        <f>IF(CJ270=1,IF(CI270&lt;15,VLOOKUP(CL270,data!$B$3:$E$32,2,0)*CI270,(VLOOKUP(CL270,data!$B$3:$E$32,2,0)*14)+(VLOOKUP(CL270,data!$B$3:$E$32,3,0))*(CI270-14)),0)</f>
        <v>0</v>
      </c>
      <c r="CN270" s="265" t="s">
        <v>96</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96</v>
      </c>
      <c r="DA270" s="231">
        <f>IF(CX270=1,IF(CW270&lt;15,VLOOKUP(CZ270,data!$B$3:$E$32,2,0)*CW270,(VLOOKUP(CZ270,data!$B$3:$E$32,2,0)*14)+(VLOOKUP(CZ270,data!$B$3:$E$32,3,0))*(CW270-14)),0)</f>
        <v>0</v>
      </c>
      <c r="DB270" s="265" t="s">
        <v>96</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96</v>
      </c>
      <c r="DO270" s="231">
        <f>IF(DL270=1,IF(DK270&lt;15,VLOOKUP(DN270,data!$B$3:$E$32,2,0)*DK270,(VLOOKUP(DN270,data!$B$3:$E$32,2,0)*14)+(VLOOKUP(DN270,data!$B$3:$E$32,3,0))*(DK270-14)),0)</f>
        <v>0</v>
      </c>
      <c r="DP270" s="265" t="s">
        <v>96</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96</v>
      </c>
      <c r="EC270" s="231">
        <f>IF(DZ270=1,IF(DY270&lt;15,VLOOKUP(EB270,data!$B$3:$E$32,2,0)*DY270,(VLOOKUP(EB270,data!$B$3:$E$32,2,0)*14)+(VLOOKUP(EB270,data!$B$3:$E$32,3,0))*(DY270-14)),0)</f>
        <v>0</v>
      </c>
      <c r="ED270" s="265" t="s">
        <v>96</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96</v>
      </c>
      <c r="EQ270" s="231">
        <f>IF(EN270=1,IF(EM270&lt;15,VLOOKUP(EP270,data!$B$3:$E$32,2,0)*EM270,(VLOOKUP(EP270,data!$B$3:$E$32,2,0)*14)+(VLOOKUP(EP270,data!$B$3:$E$32,3,0))*(EM270-14)),0)</f>
        <v>0</v>
      </c>
      <c r="ER270" s="265" t="s">
        <v>96</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96</v>
      </c>
      <c r="FE270" s="231">
        <f>IF(FB270=1,IF(FA270&lt;15,VLOOKUP(FD270,data!$B$3:$E$32,2,0)*FA270,(VLOOKUP(FD270,data!$B$3:$E$32,2,0)*14)+(VLOOKUP(FD270,data!$B$3:$E$32,3,0))*(FA270-14)),0)</f>
        <v>0</v>
      </c>
      <c r="FF270" s="265" t="s">
        <v>96</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4.75" hidden="1" customHeight="1" x14ac:dyDescent="0.25">
      <c r="A271" s="233"/>
      <c r="B271" s="222" t="s">
        <v>362</v>
      </c>
      <c r="C271" s="338"/>
      <c r="D271" s="223"/>
      <c r="E271" s="229"/>
      <c r="F271" s="225">
        <f t="shared" si="290"/>
        <v>0</v>
      </c>
      <c r="G271" s="230">
        <f>IF(F271=1,data!$C$41*E271,0)</f>
        <v>0</v>
      </c>
      <c r="H271" s="265" t="s">
        <v>96</v>
      </c>
      <c r="I271" s="231">
        <f>IF($F271=1,IF($E271&lt;15,VLOOKUP(H271,data!$B$3:$E$32,2,0)*$E271,(VLOOKUP(H271,data!$B$3:$E$32,2,0)*14)+(VLOOKUP(H271,data!$B$3:$E$32,3,0))*($E271-14)),0)</f>
        <v>0</v>
      </c>
      <c r="J271" s="265" t="s">
        <v>96</v>
      </c>
      <c r="K271" s="231">
        <f>IF($F271=1,VLOOKUP(J271,data!$B$35:$D$39,2,0),0)</f>
        <v>0</v>
      </c>
      <c r="L271" s="232">
        <f>IF(AND(I271&lt;&gt;0,K271&lt;&gt;0)=FALSE,0,data!$C$43)</f>
        <v>0</v>
      </c>
      <c r="M271" s="269">
        <f t="shared" si="76"/>
        <v>0</v>
      </c>
      <c r="N271" s="225">
        <f t="shared" si="288"/>
        <v>0</v>
      </c>
      <c r="O271" s="225">
        <f t="shared" si="291"/>
        <v>0</v>
      </c>
      <c r="P271" s="225">
        <f t="shared" si="292"/>
        <v>0</v>
      </c>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96</v>
      </c>
      <c r="AI271" s="231">
        <f>IF(AF271=1,IF(AE271&lt;15,VLOOKUP(AH271,data!$B$3:$E$32,2,0)*AE271,(VLOOKUP(AH271,data!$B$3:$E$32,2,0)*14)+(VLOOKUP(AH271,data!$B$3:$E$32,3,0))*(AE271-14)),0)</f>
        <v>0</v>
      </c>
      <c r="AJ271" s="265" t="s">
        <v>96</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96</v>
      </c>
      <c r="AW271" s="231">
        <f>IF(AT271=1,IF(AS271&lt;15,VLOOKUP(AV271,data!$B$3:$E$32,2,0)*AS271,(VLOOKUP(AV271,data!$B$3:$E$32,2,0)*14)+(VLOOKUP(AV271,data!$B$3:$E$32,3,0))*(AS271-14)),0)</f>
        <v>0</v>
      </c>
      <c r="AX271" s="265" t="s">
        <v>96</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96</v>
      </c>
      <c r="BK271" s="231">
        <f>IF(BH271=1,IF(BG271&lt;15,VLOOKUP(BJ271,data!$B$3:$E$32,2,0)*BG271,(VLOOKUP(BJ271,data!$B$3:$E$32,2,0)*14)+(VLOOKUP(BJ271,data!$B$3:$E$32,3,0))*(BG271-14)),0)</f>
        <v>0</v>
      </c>
      <c r="BL271" s="265" t="s">
        <v>96</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96</v>
      </c>
      <c r="BY271" s="231">
        <f>IF(BV271=1,IF(BU271&lt;15,VLOOKUP(BX271,data!$B$3:$E$32,2,0)*BU271,(VLOOKUP(BX271,data!$B$3:$E$32,2,0)*14)+(VLOOKUP(BX271,data!$B$3:$E$32,3,0))*(BU271-14)),0)</f>
        <v>0</v>
      </c>
      <c r="BZ271" s="265" t="s">
        <v>96</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96</v>
      </c>
      <c r="CM271" s="231">
        <f>IF(CJ271=1,IF(CI271&lt;15,VLOOKUP(CL271,data!$B$3:$E$32,2,0)*CI271,(VLOOKUP(CL271,data!$B$3:$E$32,2,0)*14)+(VLOOKUP(CL271,data!$B$3:$E$32,3,0))*(CI271-14)),0)</f>
        <v>0</v>
      </c>
      <c r="CN271" s="265" t="s">
        <v>96</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96</v>
      </c>
      <c r="DA271" s="231">
        <f>IF(CX271=1,IF(CW271&lt;15,VLOOKUP(CZ271,data!$B$3:$E$32,2,0)*CW271,(VLOOKUP(CZ271,data!$B$3:$E$32,2,0)*14)+(VLOOKUP(CZ271,data!$B$3:$E$32,3,0))*(CW271-14)),0)</f>
        <v>0</v>
      </c>
      <c r="DB271" s="265" t="s">
        <v>96</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96</v>
      </c>
      <c r="DO271" s="231">
        <f>IF(DL271=1,IF(DK271&lt;15,VLOOKUP(DN271,data!$B$3:$E$32,2,0)*DK271,(VLOOKUP(DN271,data!$B$3:$E$32,2,0)*14)+(VLOOKUP(DN271,data!$B$3:$E$32,3,0))*(DK271-14)),0)</f>
        <v>0</v>
      </c>
      <c r="DP271" s="265" t="s">
        <v>96</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96</v>
      </c>
      <c r="EC271" s="231">
        <f>IF(DZ271=1,IF(DY271&lt;15,VLOOKUP(EB271,data!$B$3:$E$32,2,0)*DY271,(VLOOKUP(EB271,data!$B$3:$E$32,2,0)*14)+(VLOOKUP(EB271,data!$B$3:$E$32,3,0))*(DY271-14)),0)</f>
        <v>0</v>
      </c>
      <c r="ED271" s="265" t="s">
        <v>96</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96</v>
      </c>
      <c r="EQ271" s="231">
        <f>IF(EN271=1,IF(EM271&lt;15,VLOOKUP(EP271,data!$B$3:$E$32,2,0)*EM271,(VLOOKUP(EP271,data!$B$3:$E$32,2,0)*14)+(VLOOKUP(EP271,data!$B$3:$E$32,3,0))*(EM271-14)),0)</f>
        <v>0</v>
      </c>
      <c r="ER271" s="265" t="s">
        <v>96</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96</v>
      </c>
      <c r="FE271" s="231">
        <f>IF(FB271=1,IF(FA271&lt;15,VLOOKUP(FD271,data!$B$3:$E$32,2,0)*FA271,(VLOOKUP(FD271,data!$B$3:$E$32,2,0)*14)+(VLOOKUP(FD271,data!$B$3:$E$32,3,0))*(FA271-14)),0)</f>
        <v>0</v>
      </c>
      <c r="FF271" s="265" t="s">
        <v>96</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4.75" hidden="1" customHeight="1" x14ac:dyDescent="0.25">
      <c r="A272" s="233"/>
      <c r="B272" s="222" t="s">
        <v>363</v>
      </c>
      <c r="C272" s="338"/>
      <c r="D272" s="223"/>
      <c r="E272" s="229"/>
      <c r="F272" s="225">
        <f t="shared" si="290"/>
        <v>0</v>
      </c>
      <c r="G272" s="230">
        <f>IF(F272=1,data!$C$41*E272,0)</f>
        <v>0</v>
      </c>
      <c r="H272" s="265" t="s">
        <v>96</v>
      </c>
      <c r="I272" s="231">
        <f>IF($F272=1,IF($E272&lt;15,VLOOKUP(H272,data!$B$3:$E$32,2,0)*$E272,(VLOOKUP(H272,data!$B$3:$E$32,2,0)*14)+(VLOOKUP(H272,data!$B$3:$E$32,3,0))*($E272-14)),0)</f>
        <v>0</v>
      </c>
      <c r="J272" s="265" t="s">
        <v>96</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96</v>
      </c>
      <c r="AI272" s="231">
        <f>IF(AF272=1,IF(AE272&lt;15,VLOOKUP(AH272,data!$B$3:$E$32,2,0)*AE272,(VLOOKUP(AH272,data!$B$3:$E$32,2,0)*14)+(VLOOKUP(AH272,data!$B$3:$E$32,3,0))*(AE272-14)),0)</f>
        <v>0</v>
      </c>
      <c r="AJ272" s="265" t="s">
        <v>96</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96</v>
      </c>
      <c r="AW272" s="231">
        <f>IF(AT272=1,IF(AS272&lt;15,VLOOKUP(AV272,data!$B$3:$E$32,2,0)*AS272,(VLOOKUP(AV272,data!$B$3:$E$32,2,0)*14)+(VLOOKUP(AV272,data!$B$3:$E$32,3,0))*(AS272-14)),0)</f>
        <v>0</v>
      </c>
      <c r="AX272" s="265" t="s">
        <v>96</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96</v>
      </c>
      <c r="BK272" s="231">
        <f>IF(BH272=1,IF(BG272&lt;15,VLOOKUP(BJ272,data!$B$3:$E$32,2,0)*BG272,(VLOOKUP(BJ272,data!$B$3:$E$32,2,0)*14)+(VLOOKUP(BJ272,data!$B$3:$E$32,3,0))*(BG272-14)),0)</f>
        <v>0</v>
      </c>
      <c r="BL272" s="265" t="s">
        <v>96</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96</v>
      </c>
      <c r="BY272" s="231">
        <f>IF(BV272=1,IF(BU272&lt;15,VLOOKUP(BX272,data!$B$3:$E$32,2,0)*BU272,(VLOOKUP(BX272,data!$B$3:$E$32,2,0)*14)+(VLOOKUP(BX272,data!$B$3:$E$32,3,0))*(BU272-14)),0)</f>
        <v>0</v>
      </c>
      <c r="BZ272" s="265" t="s">
        <v>96</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96</v>
      </c>
      <c r="CM272" s="231">
        <f>IF(CJ272=1,IF(CI272&lt;15,VLOOKUP(CL272,data!$B$3:$E$32,2,0)*CI272,(VLOOKUP(CL272,data!$B$3:$E$32,2,0)*14)+(VLOOKUP(CL272,data!$B$3:$E$32,3,0))*(CI272-14)),0)</f>
        <v>0</v>
      </c>
      <c r="CN272" s="265" t="s">
        <v>96</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96</v>
      </c>
      <c r="DA272" s="231">
        <f>IF(CX272=1,IF(CW272&lt;15,VLOOKUP(CZ272,data!$B$3:$E$32,2,0)*CW272,(VLOOKUP(CZ272,data!$B$3:$E$32,2,0)*14)+(VLOOKUP(CZ272,data!$B$3:$E$32,3,0))*(CW272-14)),0)</f>
        <v>0</v>
      </c>
      <c r="DB272" s="265" t="s">
        <v>96</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96</v>
      </c>
      <c r="DO272" s="231">
        <f>IF(DL272=1,IF(DK272&lt;15,VLOOKUP(DN272,data!$B$3:$E$32,2,0)*DK272,(VLOOKUP(DN272,data!$B$3:$E$32,2,0)*14)+(VLOOKUP(DN272,data!$B$3:$E$32,3,0))*(DK272-14)),0)</f>
        <v>0</v>
      </c>
      <c r="DP272" s="265" t="s">
        <v>96</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96</v>
      </c>
      <c r="EC272" s="231">
        <f>IF(DZ272=1,IF(DY272&lt;15,VLOOKUP(EB272,data!$B$3:$E$32,2,0)*DY272,(VLOOKUP(EB272,data!$B$3:$E$32,2,0)*14)+(VLOOKUP(EB272,data!$B$3:$E$32,3,0))*(DY272-14)),0)</f>
        <v>0</v>
      </c>
      <c r="ED272" s="265" t="s">
        <v>96</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96</v>
      </c>
      <c r="EQ272" s="231">
        <f>IF(EN272=1,IF(EM272&lt;15,VLOOKUP(EP272,data!$B$3:$E$32,2,0)*EM272,(VLOOKUP(EP272,data!$B$3:$E$32,2,0)*14)+(VLOOKUP(EP272,data!$B$3:$E$32,3,0))*(EM272-14)),0)</f>
        <v>0</v>
      </c>
      <c r="ER272" s="265" t="s">
        <v>96</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96</v>
      </c>
      <c r="FE272" s="231">
        <f>IF(FB272=1,IF(FA272&lt;15,VLOOKUP(FD272,data!$B$3:$E$32,2,0)*FA272,(VLOOKUP(FD272,data!$B$3:$E$32,2,0)*14)+(VLOOKUP(FD272,data!$B$3:$E$32,3,0))*(FA272-14)),0)</f>
        <v>0</v>
      </c>
      <c r="FF272" s="265" t="s">
        <v>96</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4.75" hidden="1" customHeight="1" x14ac:dyDescent="0.25">
      <c r="A273" s="233"/>
      <c r="B273" s="222" t="s">
        <v>364</v>
      </c>
      <c r="C273" s="338"/>
      <c r="D273" s="223"/>
      <c r="E273" s="229"/>
      <c r="F273" s="225">
        <f t="shared" si="290"/>
        <v>0</v>
      </c>
      <c r="G273" s="230">
        <f>IF(F273=1,data!$C$41*E273,0)</f>
        <v>0</v>
      </c>
      <c r="H273" s="265" t="s">
        <v>96</v>
      </c>
      <c r="I273" s="231">
        <f>IF($F273=1,IF($E273&lt;15,VLOOKUP(H273,data!$B$3:$E$32,2,0)*$E273,(VLOOKUP(H273,data!$B$3:$E$32,2,0)*14)+(VLOOKUP(H273,data!$B$3:$E$32,3,0))*($E273-14)),0)</f>
        <v>0</v>
      </c>
      <c r="J273" s="265" t="s">
        <v>96</v>
      </c>
      <c r="K273" s="231">
        <f>IF($F273=1,VLOOKUP(J273,data!$B$35:$D$39,2,0),0)</f>
        <v>0</v>
      </c>
      <c r="L273" s="232">
        <f>IF(AND(I273&lt;&gt;0,K273&lt;&gt;0)=FALSE,0,data!$C$43)</f>
        <v>0</v>
      </c>
      <c r="M273" s="269">
        <f t="shared" si="76"/>
        <v>0</v>
      </c>
      <c r="N273" s="225">
        <f t="shared" si="359"/>
        <v>0</v>
      </c>
      <c r="O273" s="225">
        <f t="shared" si="291"/>
        <v>0</v>
      </c>
      <c r="P273" s="225">
        <f t="shared" si="292"/>
        <v>0</v>
      </c>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96</v>
      </c>
      <c r="AI273" s="231">
        <f>IF(AF273=1,IF(AE273&lt;15,VLOOKUP(AH273,data!$B$3:$E$32,2,0)*AE273,(VLOOKUP(AH273,data!$B$3:$E$32,2,0)*14)+(VLOOKUP(AH273,data!$B$3:$E$32,3,0))*(AE273-14)),0)</f>
        <v>0</v>
      </c>
      <c r="AJ273" s="265" t="s">
        <v>96</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96</v>
      </c>
      <c r="AW273" s="231">
        <f>IF(AT273=1,IF(AS273&lt;15,VLOOKUP(AV273,data!$B$3:$E$32,2,0)*AS273,(VLOOKUP(AV273,data!$B$3:$E$32,2,0)*14)+(VLOOKUP(AV273,data!$B$3:$E$32,3,0))*(AS273-14)),0)</f>
        <v>0</v>
      </c>
      <c r="AX273" s="265" t="s">
        <v>96</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96</v>
      </c>
      <c r="BK273" s="231">
        <f>IF(BH273=1,IF(BG273&lt;15,VLOOKUP(BJ273,data!$B$3:$E$32,2,0)*BG273,(VLOOKUP(BJ273,data!$B$3:$E$32,2,0)*14)+(VLOOKUP(BJ273,data!$B$3:$E$32,3,0))*(BG273-14)),0)</f>
        <v>0</v>
      </c>
      <c r="BL273" s="265" t="s">
        <v>96</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96</v>
      </c>
      <c r="BY273" s="231">
        <f>IF(BV273=1,IF(BU273&lt;15,VLOOKUP(BX273,data!$B$3:$E$32,2,0)*BU273,(VLOOKUP(BX273,data!$B$3:$E$32,2,0)*14)+(VLOOKUP(BX273,data!$B$3:$E$32,3,0))*(BU273-14)),0)</f>
        <v>0</v>
      </c>
      <c r="BZ273" s="265" t="s">
        <v>96</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96</v>
      </c>
      <c r="CM273" s="231">
        <f>IF(CJ273=1,IF(CI273&lt;15,VLOOKUP(CL273,data!$B$3:$E$32,2,0)*CI273,(VLOOKUP(CL273,data!$B$3:$E$32,2,0)*14)+(VLOOKUP(CL273,data!$B$3:$E$32,3,0))*(CI273-14)),0)</f>
        <v>0</v>
      </c>
      <c r="CN273" s="265" t="s">
        <v>96</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96</v>
      </c>
      <c r="DA273" s="231">
        <f>IF(CX273=1,IF(CW273&lt;15,VLOOKUP(CZ273,data!$B$3:$E$32,2,0)*CW273,(VLOOKUP(CZ273,data!$B$3:$E$32,2,0)*14)+(VLOOKUP(CZ273,data!$B$3:$E$32,3,0))*(CW273-14)),0)</f>
        <v>0</v>
      </c>
      <c r="DB273" s="265" t="s">
        <v>96</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96</v>
      </c>
      <c r="DO273" s="231">
        <f>IF(DL273=1,IF(DK273&lt;15,VLOOKUP(DN273,data!$B$3:$E$32,2,0)*DK273,(VLOOKUP(DN273,data!$B$3:$E$32,2,0)*14)+(VLOOKUP(DN273,data!$B$3:$E$32,3,0))*(DK273-14)),0)</f>
        <v>0</v>
      </c>
      <c r="DP273" s="265" t="s">
        <v>96</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96</v>
      </c>
      <c r="EC273" s="231">
        <f>IF(DZ273=1,IF(DY273&lt;15,VLOOKUP(EB273,data!$B$3:$E$32,2,0)*DY273,(VLOOKUP(EB273,data!$B$3:$E$32,2,0)*14)+(VLOOKUP(EB273,data!$B$3:$E$32,3,0))*(DY273-14)),0)</f>
        <v>0</v>
      </c>
      <c r="ED273" s="265" t="s">
        <v>96</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96</v>
      </c>
      <c r="EQ273" s="231">
        <f>IF(EN273=1,IF(EM273&lt;15,VLOOKUP(EP273,data!$B$3:$E$32,2,0)*EM273,(VLOOKUP(EP273,data!$B$3:$E$32,2,0)*14)+(VLOOKUP(EP273,data!$B$3:$E$32,3,0))*(EM273-14)),0)</f>
        <v>0</v>
      </c>
      <c r="ER273" s="265" t="s">
        <v>96</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96</v>
      </c>
      <c r="FE273" s="231">
        <f>IF(FB273=1,IF(FA273&lt;15,VLOOKUP(FD273,data!$B$3:$E$32,2,0)*FA273,(VLOOKUP(FD273,data!$B$3:$E$32,2,0)*14)+(VLOOKUP(FD273,data!$B$3:$E$32,3,0))*(FA273-14)),0)</f>
        <v>0</v>
      </c>
      <c r="FF273" s="265" t="s">
        <v>96</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4.75" hidden="1" customHeight="1" x14ac:dyDescent="0.25">
      <c r="A274" s="233"/>
      <c r="B274" s="222" t="s">
        <v>365</v>
      </c>
      <c r="C274" s="338"/>
      <c r="D274" s="223"/>
      <c r="E274" s="229"/>
      <c r="F274" s="225">
        <f t="shared" si="290"/>
        <v>0</v>
      </c>
      <c r="G274" s="230">
        <f>IF(F274=1,data!$C$41*E274,0)</f>
        <v>0</v>
      </c>
      <c r="H274" s="265" t="s">
        <v>96</v>
      </c>
      <c r="I274" s="231">
        <f>IF($F274=1,IF($E274&lt;15,VLOOKUP(H274,data!$B$3:$E$32,2,0)*$E274,(VLOOKUP(H274,data!$B$3:$E$32,2,0)*14)+(VLOOKUP(H274,data!$B$3:$E$32,3,0))*($E274-14)),0)</f>
        <v>0</v>
      </c>
      <c r="J274" s="265" t="s">
        <v>96</v>
      </c>
      <c r="K274" s="231">
        <f>IF($F274=1,VLOOKUP(J274,data!$B$35:$D$39,2,0),0)</f>
        <v>0</v>
      </c>
      <c r="L274" s="232">
        <f>IF(AND(I274&lt;&gt;0,K274&lt;&gt;0)=FALSE,0,data!$C$43)</f>
        <v>0</v>
      </c>
      <c r="M274" s="269">
        <f t="shared" si="76"/>
        <v>0</v>
      </c>
      <c r="N274" s="225">
        <f t="shared" si="359"/>
        <v>0</v>
      </c>
      <c r="O274" s="225">
        <f t="shared" si="291"/>
        <v>0</v>
      </c>
      <c r="P274" s="225">
        <f t="shared" si="292"/>
        <v>0</v>
      </c>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96</v>
      </c>
      <c r="AI274" s="231">
        <f>IF(AF274=1,IF(AE274&lt;15,VLOOKUP(AH274,data!$B$3:$E$32,2,0)*AE274,(VLOOKUP(AH274,data!$B$3:$E$32,2,0)*14)+(VLOOKUP(AH274,data!$B$3:$E$32,3,0))*(AE274-14)),0)</f>
        <v>0</v>
      </c>
      <c r="AJ274" s="265" t="s">
        <v>96</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96</v>
      </c>
      <c r="AW274" s="231">
        <f>IF(AT274=1,IF(AS274&lt;15,VLOOKUP(AV274,data!$B$3:$E$32,2,0)*AS274,(VLOOKUP(AV274,data!$B$3:$E$32,2,0)*14)+(VLOOKUP(AV274,data!$B$3:$E$32,3,0))*(AS274-14)),0)</f>
        <v>0</v>
      </c>
      <c r="AX274" s="265" t="s">
        <v>96</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96</v>
      </c>
      <c r="BK274" s="231">
        <f>IF(BH274=1,IF(BG274&lt;15,VLOOKUP(BJ274,data!$B$3:$E$32,2,0)*BG274,(VLOOKUP(BJ274,data!$B$3:$E$32,2,0)*14)+(VLOOKUP(BJ274,data!$B$3:$E$32,3,0))*(BG274-14)),0)</f>
        <v>0</v>
      </c>
      <c r="BL274" s="265" t="s">
        <v>96</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96</v>
      </c>
      <c r="BY274" s="231">
        <f>IF(BV274=1,IF(BU274&lt;15,VLOOKUP(BX274,data!$B$3:$E$32,2,0)*BU274,(VLOOKUP(BX274,data!$B$3:$E$32,2,0)*14)+(VLOOKUP(BX274,data!$B$3:$E$32,3,0))*(BU274-14)),0)</f>
        <v>0</v>
      </c>
      <c r="BZ274" s="265" t="s">
        <v>96</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96</v>
      </c>
      <c r="CM274" s="231">
        <f>IF(CJ274=1,IF(CI274&lt;15,VLOOKUP(CL274,data!$B$3:$E$32,2,0)*CI274,(VLOOKUP(CL274,data!$B$3:$E$32,2,0)*14)+(VLOOKUP(CL274,data!$B$3:$E$32,3,0))*(CI274-14)),0)</f>
        <v>0</v>
      </c>
      <c r="CN274" s="265" t="s">
        <v>96</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96</v>
      </c>
      <c r="DA274" s="231">
        <f>IF(CX274=1,IF(CW274&lt;15,VLOOKUP(CZ274,data!$B$3:$E$32,2,0)*CW274,(VLOOKUP(CZ274,data!$B$3:$E$32,2,0)*14)+(VLOOKUP(CZ274,data!$B$3:$E$32,3,0))*(CW274-14)),0)</f>
        <v>0</v>
      </c>
      <c r="DB274" s="265" t="s">
        <v>96</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96</v>
      </c>
      <c r="DO274" s="231">
        <f>IF(DL274=1,IF(DK274&lt;15,VLOOKUP(DN274,data!$B$3:$E$32,2,0)*DK274,(VLOOKUP(DN274,data!$B$3:$E$32,2,0)*14)+(VLOOKUP(DN274,data!$B$3:$E$32,3,0))*(DK274-14)),0)</f>
        <v>0</v>
      </c>
      <c r="DP274" s="265" t="s">
        <v>96</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96</v>
      </c>
      <c r="EC274" s="231">
        <f>IF(DZ274=1,IF(DY274&lt;15,VLOOKUP(EB274,data!$B$3:$E$32,2,0)*DY274,(VLOOKUP(EB274,data!$B$3:$E$32,2,0)*14)+(VLOOKUP(EB274,data!$B$3:$E$32,3,0))*(DY274-14)),0)</f>
        <v>0</v>
      </c>
      <c r="ED274" s="265" t="s">
        <v>96</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96</v>
      </c>
      <c r="EQ274" s="231">
        <f>IF(EN274=1,IF(EM274&lt;15,VLOOKUP(EP274,data!$B$3:$E$32,2,0)*EM274,(VLOOKUP(EP274,data!$B$3:$E$32,2,0)*14)+(VLOOKUP(EP274,data!$B$3:$E$32,3,0))*(EM274-14)),0)</f>
        <v>0</v>
      </c>
      <c r="ER274" s="265" t="s">
        <v>96</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96</v>
      </c>
      <c r="FE274" s="231">
        <f>IF(FB274=1,IF(FA274&lt;15,VLOOKUP(FD274,data!$B$3:$E$32,2,0)*FA274,(VLOOKUP(FD274,data!$B$3:$E$32,2,0)*14)+(VLOOKUP(FD274,data!$B$3:$E$32,3,0))*(FA274-14)),0)</f>
        <v>0</v>
      </c>
      <c r="FF274" s="265" t="s">
        <v>96</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4.75" hidden="1" customHeight="1" x14ac:dyDescent="0.25">
      <c r="A275" s="233"/>
      <c r="B275" s="222" t="s">
        <v>366</v>
      </c>
      <c r="C275" s="338"/>
      <c r="D275" s="223"/>
      <c r="E275" s="229"/>
      <c r="F275" s="225">
        <f t="shared" si="290"/>
        <v>0</v>
      </c>
      <c r="G275" s="230">
        <f>IF(F275=1,data!$C$41*E275,0)</f>
        <v>0</v>
      </c>
      <c r="H275" s="265" t="s">
        <v>96</v>
      </c>
      <c r="I275" s="231">
        <f>IF($F275=1,IF($E275&lt;15,VLOOKUP(H275,data!$B$3:$E$32,2,0)*$E275,(VLOOKUP(H275,data!$B$3:$E$32,2,0)*14)+(VLOOKUP(H275,data!$B$3:$E$32,3,0))*($E275-14)),0)</f>
        <v>0</v>
      </c>
      <c r="J275" s="265" t="s">
        <v>96</v>
      </c>
      <c r="K275" s="231">
        <f>IF($F275=1,VLOOKUP(J275,data!$B$35:$D$39,2,0),0)</f>
        <v>0</v>
      </c>
      <c r="L275" s="232">
        <f>IF(AND(I275&lt;&gt;0,K275&lt;&gt;0)=FALSE,0,data!$C$43)</f>
        <v>0</v>
      </c>
      <c r="M275" s="269">
        <f t="shared" si="76"/>
        <v>0</v>
      </c>
      <c r="N275" s="225">
        <f t="shared" si="359"/>
        <v>0</v>
      </c>
      <c r="O275" s="225">
        <f t="shared" si="291"/>
        <v>0</v>
      </c>
      <c r="P275" s="225">
        <f t="shared" si="292"/>
        <v>0</v>
      </c>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96</v>
      </c>
      <c r="AI275" s="231">
        <f>IF(AF275=1,IF(AE275&lt;15,VLOOKUP(AH275,data!$B$3:$E$32,2,0)*AE275,(VLOOKUP(AH275,data!$B$3:$E$32,2,0)*14)+(VLOOKUP(AH275,data!$B$3:$E$32,3,0))*(AE275-14)),0)</f>
        <v>0</v>
      </c>
      <c r="AJ275" s="265" t="s">
        <v>96</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96</v>
      </c>
      <c r="AW275" s="231">
        <f>IF(AT275=1,IF(AS275&lt;15,VLOOKUP(AV275,data!$B$3:$E$32,2,0)*AS275,(VLOOKUP(AV275,data!$B$3:$E$32,2,0)*14)+(VLOOKUP(AV275,data!$B$3:$E$32,3,0))*(AS275-14)),0)</f>
        <v>0</v>
      </c>
      <c r="AX275" s="265" t="s">
        <v>96</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96</v>
      </c>
      <c r="BK275" s="231">
        <f>IF(BH275=1,IF(BG275&lt;15,VLOOKUP(BJ275,data!$B$3:$E$32,2,0)*BG275,(VLOOKUP(BJ275,data!$B$3:$E$32,2,0)*14)+(VLOOKUP(BJ275,data!$B$3:$E$32,3,0))*(BG275-14)),0)</f>
        <v>0</v>
      </c>
      <c r="BL275" s="265" t="s">
        <v>96</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96</v>
      </c>
      <c r="BY275" s="231">
        <f>IF(BV275=1,IF(BU275&lt;15,VLOOKUP(BX275,data!$B$3:$E$32,2,0)*BU275,(VLOOKUP(BX275,data!$B$3:$E$32,2,0)*14)+(VLOOKUP(BX275,data!$B$3:$E$32,3,0))*(BU275-14)),0)</f>
        <v>0</v>
      </c>
      <c r="BZ275" s="265" t="s">
        <v>96</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96</v>
      </c>
      <c r="CM275" s="231">
        <f>IF(CJ275=1,IF(CI275&lt;15,VLOOKUP(CL275,data!$B$3:$E$32,2,0)*CI275,(VLOOKUP(CL275,data!$B$3:$E$32,2,0)*14)+(VLOOKUP(CL275,data!$B$3:$E$32,3,0))*(CI275-14)),0)</f>
        <v>0</v>
      </c>
      <c r="CN275" s="265" t="s">
        <v>96</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96</v>
      </c>
      <c r="DA275" s="231">
        <f>IF(CX275=1,IF(CW275&lt;15,VLOOKUP(CZ275,data!$B$3:$E$32,2,0)*CW275,(VLOOKUP(CZ275,data!$B$3:$E$32,2,0)*14)+(VLOOKUP(CZ275,data!$B$3:$E$32,3,0))*(CW275-14)),0)</f>
        <v>0</v>
      </c>
      <c r="DB275" s="265" t="s">
        <v>96</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96</v>
      </c>
      <c r="DO275" s="231">
        <f>IF(DL275=1,IF(DK275&lt;15,VLOOKUP(DN275,data!$B$3:$E$32,2,0)*DK275,(VLOOKUP(DN275,data!$B$3:$E$32,2,0)*14)+(VLOOKUP(DN275,data!$B$3:$E$32,3,0))*(DK275-14)),0)</f>
        <v>0</v>
      </c>
      <c r="DP275" s="265" t="s">
        <v>96</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96</v>
      </c>
      <c r="EC275" s="231">
        <f>IF(DZ275=1,IF(DY275&lt;15,VLOOKUP(EB275,data!$B$3:$E$32,2,0)*DY275,(VLOOKUP(EB275,data!$B$3:$E$32,2,0)*14)+(VLOOKUP(EB275,data!$B$3:$E$32,3,0))*(DY275-14)),0)</f>
        <v>0</v>
      </c>
      <c r="ED275" s="265" t="s">
        <v>96</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96</v>
      </c>
      <c r="EQ275" s="231">
        <f>IF(EN275=1,IF(EM275&lt;15,VLOOKUP(EP275,data!$B$3:$E$32,2,0)*EM275,(VLOOKUP(EP275,data!$B$3:$E$32,2,0)*14)+(VLOOKUP(EP275,data!$B$3:$E$32,3,0))*(EM275-14)),0)</f>
        <v>0</v>
      </c>
      <c r="ER275" s="265" t="s">
        <v>96</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96</v>
      </c>
      <c r="FE275" s="231">
        <f>IF(FB275=1,IF(FA275&lt;15,VLOOKUP(FD275,data!$B$3:$E$32,2,0)*FA275,(VLOOKUP(FD275,data!$B$3:$E$32,2,0)*14)+(VLOOKUP(FD275,data!$B$3:$E$32,3,0))*(FA275-14)),0)</f>
        <v>0</v>
      </c>
      <c r="FF275" s="265" t="s">
        <v>96</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4.75" hidden="1" customHeight="1" x14ac:dyDescent="0.25">
      <c r="A276" s="233"/>
      <c r="B276" s="222" t="s">
        <v>367</v>
      </c>
      <c r="C276" s="338"/>
      <c r="D276" s="223"/>
      <c r="E276" s="229"/>
      <c r="F276" s="225">
        <f t="shared" si="290"/>
        <v>0</v>
      </c>
      <c r="G276" s="230">
        <f>IF(F276=1,data!$C$41*E276,0)</f>
        <v>0</v>
      </c>
      <c r="H276" s="265" t="s">
        <v>96</v>
      </c>
      <c r="I276" s="231">
        <f>IF($F276=1,IF($E276&lt;15,VLOOKUP(H276,data!$B$3:$E$32,2,0)*$E276,(VLOOKUP(H276,data!$B$3:$E$32,2,0)*14)+(VLOOKUP(H276,data!$B$3:$E$32,3,0))*($E276-14)),0)</f>
        <v>0</v>
      </c>
      <c r="J276" s="265" t="s">
        <v>96</v>
      </c>
      <c r="K276" s="231">
        <f>IF($F276=1,VLOOKUP(J276,data!$B$35:$D$39,2,0),0)</f>
        <v>0</v>
      </c>
      <c r="L276" s="232">
        <f>IF(AND(I276&lt;&gt;0,K276&lt;&gt;0)=FALSE,0,data!$C$43)</f>
        <v>0</v>
      </c>
      <c r="M276" s="269">
        <f t="shared" si="76"/>
        <v>0</v>
      </c>
      <c r="N276" s="225">
        <f t="shared" si="359"/>
        <v>0</v>
      </c>
      <c r="O276" s="225">
        <f t="shared" si="291"/>
        <v>0</v>
      </c>
      <c r="P276" s="225">
        <f t="shared" si="292"/>
        <v>0</v>
      </c>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96</v>
      </c>
      <c r="AI276" s="231">
        <f>IF(AF276=1,IF(AE276&lt;15,VLOOKUP(AH276,data!$B$3:$E$32,2,0)*AE276,(VLOOKUP(AH276,data!$B$3:$E$32,2,0)*14)+(VLOOKUP(AH276,data!$B$3:$E$32,3,0))*(AE276-14)),0)</f>
        <v>0</v>
      </c>
      <c r="AJ276" s="265" t="s">
        <v>96</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96</v>
      </c>
      <c r="AW276" s="231">
        <f>IF(AT276=1,IF(AS276&lt;15,VLOOKUP(AV276,data!$B$3:$E$32,2,0)*AS276,(VLOOKUP(AV276,data!$B$3:$E$32,2,0)*14)+(VLOOKUP(AV276,data!$B$3:$E$32,3,0))*(AS276-14)),0)</f>
        <v>0</v>
      </c>
      <c r="AX276" s="265" t="s">
        <v>96</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96</v>
      </c>
      <c r="BK276" s="231">
        <f>IF(BH276=1,IF(BG276&lt;15,VLOOKUP(BJ276,data!$B$3:$E$32,2,0)*BG276,(VLOOKUP(BJ276,data!$B$3:$E$32,2,0)*14)+(VLOOKUP(BJ276,data!$B$3:$E$32,3,0))*(BG276-14)),0)</f>
        <v>0</v>
      </c>
      <c r="BL276" s="265" t="s">
        <v>96</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96</v>
      </c>
      <c r="BY276" s="231">
        <f>IF(BV276=1,IF(BU276&lt;15,VLOOKUP(BX276,data!$B$3:$E$32,2,0)*BU276,(VLOOKUP(BX276,data!$B$3:$E$32,2,0)*14)+(VLOOKUP(BX276,data!$B$3:$E$32,3,0))*(BU276-14)),0)</f>
        <v>0</v>
      </c>
      <c r="BZ276" s="265" t="s">
        <v>96</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96</v>
      </c>
      <c r="CM276" s="231">
        <f>IF(CJ276=1,IF(CI276&lt;15,VLOOKUP(CL276,data!$B$3:$E$32,2,0)*CI276,(VLOOKUP(CL276,data!$B$3:$E$32,2,0)*14)+(VLOOKUP(CL276,data!$B$3:$E$32,3,0))*(CI276-14)),0)</f>
        <v>0</v>
      </c>
      <c r="CN276" s="265" t="s">
        <v>96</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96</v>
      </c>
      <c r="DA276" s="231">
        <f>IF(CX276=1,IF(CW276&lt;15,VLOOKUP(CZ276,data!$B$3:$E$32,2,0)*CW276,(VLOOKUP(CZ276,data!$B$3:$E$32,2,0)*14)+(VLOOKUP(CZ276,data!$B$3:$E$32,3,0))*(CW276-14)),0)</f>
        <v>0</v>
      </c>
      <c r="DB276" s="265" t="s">
        <v>96</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96</v>
      </c>
      <c r="DO276" s="231">
        <f>IF(DL276=1,IF(DK276&lt;15,VLOOKUP(DN276,data!$B$3:$E$32,2,0)*DK276,(VLOOKUP(DN276,data!$B$3:$E$32,2,0)*14)+(VLOOKUP(DN276,data!$B$3:$E$32,3,0))*(DK276-14)),0)</f>
        <v>0</v>
      </c>
      <c r="DP276" s="265" t="s">
        <v>96</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96</v>
      </c>
      <c r="EC276" s="231">
        <f>IF(DZ276=1,IF(DY276&lt;15,VLOOKUP(EB276,data!$B$3:$E$32,2,0)*DY276,(VLOOKUP(EB276,data!$B$3:$E$32,2,0)*14)+(VLOOKUP(EB276,data!$B$3:$E$32,3,0))*(DY276-14)),0)</f>
        <v>0</v>
      </c>
      <c r="ED276" s="265" t="s">
        <v>96</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96</v>
      </c>
      <c r="EQ276" s="231">
        <f>IF(EN276=1,IF(EM276&lt;15,VLOOKUP(EP276,data!$B$3:$E$32,2,0)*EM276,(VLOOKUP(EP276,data!$B$3:$E$32,2,0)*14)+(VLOOKUP(EP276,data!$B$3:$E$32,3,0))*(EM276-14)),0)</f>
        <v>0</v>
      </c>
      <c r="ER276" s="265" t="s">
        <v>96</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96</v>
      </c>
      <c r="FE276" s="231">
        <f>IF(FB276=1,IF(FA276&lt;15,VLOOKUP(FD276,data!$B$3:$E$32,2,0)*FA276,(VLOOKUP(FD276,data!$B$3:$E$32,2,0)*14)+(VLOOKUP(FD276,data!$B$3:$E$32,3,0))*(FA276-14)),0)</f>
        <v>0</v>
      </c>
      <c r="FF276" s="265" t="s">
        <v>96</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4.75" hidden="1" customHeight="1" x14ac:dyDescent="0.25">
      <c r="A277" s="233"/>
      <c r="B277" s="222" t="s">
        <v>368</v>
      </c>
      <c r="C277" s="338"/>
      <c r="D277" s="223"/>
      <c r="E277" s="229"/>
      <c r="F277" s="225">
        <f t="shared" si="290"/>
        <v>0</v>
      </c>
      <c r="G277" s="230">
        <f>IF(F277=1,data!$C$41*E277,0)</f>
        <v>0</v>
      </c>
      <c r="H277" s="265" t="s">
        <v>96</v>
      </c>
      <c r="I277" s="231">
        <f>IF($F277=1,IF($E277&lt;15,VLOOKUP(H277,data!$B$3:$E$32,2,0)*$E277,(VLOOKUP(H277,data!$B$3:$E$32,2,0)*14)+(VLOOKUP(H277,data!$B$3:$E$32,3,0))*($E277-14)),0)</f>
        <v>0</v>
      </c>
      <c r="J277" s="265" t="s">
        <v>96</v>
      </c>
      <c r="K277" s="231">
        <f>IF($F277=1,VLOOKUP(J277,data!$B$35:$D$39,2,0),0)</f>
        <v>0</v>
      </c>
      <c r="L277" s="232">
        <f>IF(AND(I277&lt;&gt;0,K277&lt;&gt;0)=FALSE,0,data!$C$43)</f>
        <v>0</v>
      </c>
      <c r="M277" s="269">
        <f t="shared" si="76"/>
        <v>0</v>
      </c>
      <c r="N277" s="225">
        <f t="shared" si="359"/>
        <v>0</v>
      </c>
      <c r="O277" s="225">
        <f t="shared" si="291"/>
        <v>0</v>
      </c>
      <c r="P277" s="225">
        <f t="shared" si="292"/>
        <v>0</v>
      </c>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96</v>
      </c>
      <c r="AI277" s="231">
        <f>IF(AF277=1,IF(AE277&lt;15,VLOOKUP(AH277,data!$B$3:$E$32,2,0)*AE277,(VLOOKUP(AH277,data!$B$3:$E$32,2,0)*14)+(VLOOKUP(AH277,data!$B$3:$E$32,3,0))*(AE277-14)),0)</f>
        <v>0</v>
      </c>
      <c r="AJ277" s="265" t="s">
        <v>96</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96</v>
      </c>
      <c r="AW277" s="231">
        <f>IF(AT277=1,IF(AS277&lt;15,VLOOKUP(AV277,data!$B$3:$E$32,2,0)*AS277,(VLOOKUP(AV277,data!$B$3:$E$32,2,0)*14)+(VLOOKUP(AV277,data!$B$3:$E$32,3,0))*(AS277-14)),0)</f>
        <v>0</v>
      </c>
      <c r="AX277" s="265" t="s">
        <v>96</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96</v>
      </c>
      <c r="BK277" s="231">
        <f>IF(BH277=1,IF(BG277&lt;15,VLOOKUP(BJ277,data!$B$3:$E$32,2,0)*BG277,(VLOOKUP(BJ277,data!$B$3:$E$32,2,0)*14)+(VLOOKUP(BJ277,data!$B$3:$E$32,3,0))*(BG277-14)),0)</f>
        <v>0</v>
      </c>
      <c r="BL277" s="265" t="s">
        <v>96</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96</v>
      </c>
      <c r="BY277" s="231">
        <f>IF(BV277=1,IF(BU277&lt;15,VLOOKUP(BX277,data!$B$3:$E$32,2,0)*BU277,(VLOOKUP(BX277,data!$B$3:$E$32,2,0)*14)+(VLOOKUP(BX277,data!$B$3:$E$32,3,0))*(BU277-14)),0)</f>
        <v>0</v>
      </c>
      <c r="BZ277" s="265" t="s">
        <v>96</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96</v>
      </c>
      <c r="CM277" s="231">
        <f>IF(CJ277=1,IF(CI277&lt;15,VLOOKUP(CL277,data!$B$3:$E$32,2,0)*CI277,(VLOOKUP(CL277,data!$B$3:$E$32,2,0)*14)+(VLOOKUP(CL277,data!$B$3:$E$32,3,0))*(CI277-14)),0)</f>
        <v>0</v>
      </c>
      <c r="CN277" s="265" t="s">
        <v>96</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96</v>
      </c>
      <c r="DA277" s="231">
        <f>IF(CX277=1,IF(CW277&lt;15,VLOOKUP(CZ277,data!$B$3:$E$32,2,0)*CW277,(VLOOKUP(CZ277,data!$B$3:$E$32,2,0)*14)+(VLOOKUP(CZ277,data!$B$3:$E$32,3,0))*(CW277-14)),0)</f>
        <v>0</v>
      </c>
      <c r="DB277" s="265" t="s">
        <v>96</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96</v>
      </c>
      <c r="DO277" s="231">
        <f>IF(DL277=1,IF(DK277&lt;15,VLOOKUP(DN277,data!$B$3:$E$32,2,0)*DK277,(VLOOKUP(DN277,data!$B$3:$E$32,2,0)*14)+(VLOOKUP(DN277,data!$B$3:$E$32,3,0))*(DK277-14)),0)</f>
        <v>0</v>
      </c>
      <c r="DP277" s="265" t="s">
        <v>96</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96</v>
      </c>
      <c r="EC277" s="231">
        <f>IF(DZ277=1,IF(DY277&lt;15,VLOOKUP(EB277,data!$B$3:$E$32,2,0)*DY277,(VLOOKUP(EB277,data!$B$3:$E$32,2,0)*14)+(VLOOKUP(EB277,data!$B$3:$E$32,3,0))*(DY277-14)),0)</f>
        <v>0</v>
      </c>
      <c r="ED277" s="265" t="s">
        <v>96</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96</v>
      </c>
      <c r="EQ277" s="231">
        <f>IF(EN277=1,IF(EM277&lt;15,VLOOKUP(EP277,data!$B$3:$E$32,2,0)*EM277,(VLOOKUP(EP277,data!$B$3:$E$32,2,0)*14)+(VLOOKUP(EP277,data!$B$3:$E$32,3,0))*(EM277-14)),0)</f>
        <v>0</v>
      </c>
      <c r="ER277" s="265" t="s">
        <v>96</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96</v>
      </c>
      <c r="FE277" s="231">
        <f>IF(FB277=1,IF(FA277&lt;15,VLOOKUP(FD277,data!$B$3:$E$32,2,0)*FA277,(VLOOKUP(FD277,data!$B$3:$E$32,2,0)*14)+(VLOOKUP(FD277,data!$B$3:$E$32,3,0))*(FA277-14)),0)</f>
        <v>0</v>
      </c>
      <c r="FF277" s="265" t="s">
        <v>96</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4.75" hidden="1" customHeight="1" x14ac:dyDescent="0.25">
      <c r="A278" s="233"/>
      <c r="B278" s="222" t="s">
        <v>369</v>
      </c>
      <c r="C278" s="338"/>
      <c r="D278" s="223"/>
      <c r="E278" s="229"/>
      <c r="F278" s="225">
        <f t="shared" si="290"/>
        <v>0</v>
      </c>
      <c r="G278" s="230">
        <f>IF(F278=1,data!$C$41*E278,0)</f>
        <v>0</v>
      </c>
      <c r="H278" s="265" t="s">
        <v>96</v>
      </c>
      <c r="I278" s="231">
        <f>IF($F278=1,IF($E278&lt;15,VLOOKUP(H278,data!$B$3:$E$32,2,0)*$E278,(VLOOKUP(H278,data!$B$3:$E$32,2,0)*14)+(VLOOKUP(H278,data!$B$3:$E$32,3,0))*($E278-14)),0)</f>
        <v>0</v>
      </c>
      <c r="J278" s="265" t="s">
        <v>96</v>
      </c>
      <c r="K278" s="231">
        <f>IF($F278=1,VLOOKUP(J278,data!$B$35:$D$39,2,0),0)</f>
        <v>0</v>
      </c>
      <c r="L278" s="232">
        <f>IF(AND(I278&lt;&gt;0,K278&lt;&gt;0)=FALSE,0,data!$C$43)</f>
        <v>0</v>
      </c>
      <c r="M278" s="269">
        <f t="shared" si="76"/>
        <v>0</v>
      </c>
      <c r="N278" s="225">
        <f t="shared" si="359"/>
        <v>0</v>
      </c>
      <c r="O278" s="225">
        <f t="shared" si="291"/>
        <v>0</v>
      </c>
      <c r="P278" s="225">
        <f t="shared" si="292"/>
        <v>0</v>
      </c>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96</v>
      </c>
      <c r="AI278" s="231">
        <f>IF(AF278=1,IF(AE278&lt;15,VLOOKUP(AH278,data!$B$3:$E$32,2,0)*AE278,(VLOOKUP(AH278,data!$B$3:$E$32,2,0)*14)+(VLOOKUP(AH278,data!$B$3:$E$32,3,0))*(AE278-14)),0)</f>
        <v>0</v>
      </c>
      <c r="AJ278" s="265" t="s">
        <v>96</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96</v>
      </c>
      <c r="AW278" s="231">
        <f>IF(AT278=1,IF(AS278&lt;15,VLOOKUP(AV278,data!$B$3:$E$32,2,0)*AS278,(VLOOKUP(AV278,data!$B$3:$E$32,2,0)*14)+(VLOOKUP(AV278,data!$B$3:$E$32,3,0))*(AS278-14)),0)</f>
        <v>0</v>
      </c>
      <c r="AX278" s="265" t="s">
        <v>96</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96</v>
      </c>
      <c r="BK278" s="231">
        <f>IF(BH278=1,IF(BG278&lt;15,VLOOKUP(BJ278,data!$B$3:$E$32,2,0)*BG278,(VLOOKUP(BJ278,data!$B$3:$E$32,2,0)*14)+(VLOOKUP(BJ278,data!$B$3:$E$32,3,0))*(BG278-14)),0)</f>
        <v>0</v>
      </c>
      <c r="BL278" s="265" t="s">
        <v>96</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96</v>
      </c>
      <c r="BY278" s="231">
        <f>IF(BV278=1,IF(BU278&lt;15,VLOOKUP(BX278,data!$B$3:$E$32,2,0)*BU278,(VLOOKUP(BX278,data!$B$3:$E$32,2,0)*14)+(VLOOKUP(BX278,data!$B$3:$E$32,3,0))*(BU278-14)),0)</f>
        <v>0</v>
      </c>
      <c r="BZ278" s="265" t="s">
        <v>96</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96</v>
      </c>
      <c r="CM278" s="231">
        <f>IF(CJ278=1,IF(CI278&lt;15,VLOOKUP(CL278,data!$B$3:$E$32,2,0)*CI278,(VLOOKUP(CL278,data!$B$3:$E$32,2,0)*14)+(VLOOKUP(CL278,data!$B$3:$E$32,3,0))*(CI278-14)),0)</f>
        <v>0</v>
      </c>
      <c r="CN278" s="265" t="s">
        <v>96</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96</v>
      </c>
      <c r="DA278" s="231">
        <f>IF(CX278=1,IF(CW278&lt;15,VLOOKUP(CZ278,data!$B$3:$E$32,2,0)*CW278,(VLOOKUP(CZ278,data!$B$3:$E$32,2,0)*14)+(VLOOKUP(CZ278,data!$B$3:$E$32,3,0))*(CW278-14)),0)</f>
        <v>0</v>
      </c>
      <c r="DB278" s="265" t="s">
        <v>96</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96</v>
      </c>
      <c r="DO278" s="231">
        <f>IF(DL278=1,IF(DK278&lt;15,VLOOKUP(DN278,data!$B$3:$E$32,2,0)*DK278,(VLOOKUP(DN278,data!$B$3:$E$32,2,0)*14)+(VLOOKUP(DN278,data!$B$3:$E$32,3,0))*(DK278-14)),0)</f>
        <v>0</v>
      </c>
      <c r="DP278" s="265" t="s">
        <v>96</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96</v>
      </c>
      <c r="EC278" s="231">
        <f>IF(DZ278=1,IF(DY278&lt;15,VLOOKUP(EB278,data!$B$3:$E$32,2,0)*DY278,(VLOOKUP(EB278,data!$B$3:$E$32,2,0)*14)+(VLOOKUP(EB278,data!$B$3:$E$32,3,0))*(DY278-14)),0)</f>
        <v>0</v>
      </c>
      <c r="ED278" s="265" t="s">
        <v>96</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96</v>
      </c>
      <c r="EQ278" s="231">
        <f>IF(EN278=1,IF(EM278&lt;15,VLOOKUP(EP278,data!$B$3:$E$32,2,0)*EM278,(VLOOKUP(EP278,data!$B$3:$E$32,2,0)*14)+(VLOOKUP(EP278,data!$B$3:$E$32,3,0))*(EM278-14)),0)</f>
        <v>0</v>
      </c>
      <c r="ER278" s="265" t="s">
        <v>96</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96</v>
      </c>
      <c r="FE278" s="231">
        <f>IF(FB278=1,IF(FA278&lt;15,VLOOKUP(FD278,data!$B$3:$E$32,2,0)*FA278,(VLOOKUP(FD278,data!$B$3:$E$32,2,0)*14)+(VLOOKUP(FD278,data!$B$3:$E$32,3,0))*(FA278-14)),0)</f>
        <v>0</v>
      </c>
      <c r="FF278" s="265" t="s">
        <v>96</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4.75" hidden="1" customHeight="1" x14ac:dyDescent="0.25">
      <c r="A279" s="233"/>
      <c r="B279" s="222" t="s">
        <v>370</v>
      </c>
      <c r="C279" s="338"/>
      <c r="D279" s="223"/>
      <c r="E279" s="229"/>
      <c r="F279" s="225">
        <f t="shared" si="290"/>
        <v>0</v>
      </c>
      <c r="G279" s="230">
        <f>IF(F279=1,data!$C$41*E279,0)</f>
        <v>0</v>
      </c>
      <c r="H279" s="265" t="s">
        <v>96</v>
      </c>
      <c r="I279" s="231">
        <f>IF($F279=1,IF($E279&lt;15,VLOOKUP(H279,data!$B$3:$E$32,2,0)*$E279,(VLOOKUP(H279,data!$B$3:$E$32,2,0)*14)+(VLOOKUP(H279,data!$B$3:$E$32,3,0))*($E279-14)),0)</f>
        <v>0</v>
      </c>
      <c r="J279" s="265" t="s">
        <v>96</v>
      </c>
      <c r="K279" s="231">
        <f>IF($F279=1,VLOOKUP(J279,data!$B$35:$D$39,2,0),0)</f>
        <v>0</v>
      </c>
      <c r="L279" s="232">
        <f>IF(AND(I279&lt;&gt;0,K279&lt;&gt;0)=FALSE,0,data!$C$43)</f>
        <v>0</v>
      </c>
      <c r="M279" s="269">
        <f t="shared" si="76"/>
        <v>0</v>
      </c>
      <c r="N279" s="225">
        <f t="shared" si="359"/>
        <v>0</v>
      </c>
      <c r="O279" s="225">
        <f t="shared" si="291"/>
        <v>0</v>
      </c>
      <c r="P279" s="225">
        <f t="shared" si="292"/>
        <v>0</v>
      </c>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96</v>
      </c>
      <c r="AI279" s="231">
        <f>IF(AF279=1,IF(AE279&lt;15,VLOOKUP(AH279,data!$B$3:$E$32,2,0)*AE279,(VLOOKUP(AH279,data!$B$3:$E$32,2,0)*14)+(VLOOKUP(AH279,data!$B$3:$E$32,3,0))*(AE279-14)),0)</f>
        <v>0</v>
      </c>
      <c r="AJ279" s="265" t="s">
        <v>96</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96</v>
      </c>
      <c r="AW279" s="231">
        <f>IF(AT279=1,IF(AS279&lt;15,VLOOKUP(AV279,data!$B$3:$E$32,2,0)*AS279,(VLOOKUP(AV279,data!$B$3:$E$32,2,0)*14)+(VLOOKUP(AV279,data!$B$3:$E$32,3,0))*(AS279-14)),0)</f>
        <v>0</v>
      </c>
      <c r="AX279" s="265" t="s">
        <v>96</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96</v>
      </c>
      <c r="BK279" s="231">
        <f>IF(BH279=1,IF(BG279&lt;15,VLOOKUP(BJ279,data!$B$3:$E$32,2,0)*BG279,(VLOOKUP(BJ279,data!$B$3:$E$32,2,0)*14)+(VLOOKUP(BJ279,data!$B$3:$E$32,3,0))*(BG279-14)),0)</f>
        <v>0</v>
      </c>
      <c r="BL279" s="265" t="s">
        <v>96</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96</v>
      </c>
      <c r="BY279" s="231">
        <f>IF(BV279=1,IF(BU279&lt;15,VLOOKUP(BX279,data!$B$3:$E$32,2,0)*BU279,(VLOOKUP(BX279,data!$B$3:$E$32,2,0)*14)+(VLOOKUP(BX279,data!$B$3:$E$32,3,0))*(BU279-14)),0)</f>
        <v>0</v>
      </c>
      <c r="BZ279" s="265" t="s">
        <v>96</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96</v>
      </c>
      <c r="CM279" s="231">
        <f>IF(CJ279=1,IF(CI279&lt;15,VLOOKUP(CL279,data!$B$3:$E$32,2,0)*CI279,(VLOOKUP(CL279,data!$B$3:$E$32,2,0)*14)+(VLOOKUP(CL279,data!$B$3:$E$32,3,0))*(CI279-14)),0)</f>
        <v>0</v>
      </c>
      <c r="CN279" s="265" t="s">
        <v>96</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96</v>
      </c>
      <c r="DA279" s="231">
        <f>IF(CX279=1,IF(CW279&lt;15,VLOOKUP(CZ279,data!$B$3:$E$32,2,0)*CW279,(VLOOKUP(CZ279,data!$B$3:$E$32,2,0)*14)+(VLOOKUP(CZ279,data!$B$3:$E$32,3,0))*(CW279-14)),0)</f>
        <v>0</v>
      </c>
      <c r="DB279" s="265" t="s">
        <v>96</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96</v>
      </c>
      <c r="DO279" s="231">
        <f>IF(DL279=1,IF(DK279&lt;15,VLOOKUP(DN279,data!$B$3:$E$32,2,0)*DK279,(VLOOKUP(DN279,data!$B$3:$E$32,2,0)*14)+(VLOOKUP(DN279,data!$B$3:$E$32,3,0))*(DK279-14)),0)</f>
        <v>0</v>
      </c>
      <c r="DP279" s="265" t="s">
        <v>96</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96</v>
      </c>
      <c r="EC279" s="231">
        <f>IF(DZ279=1,IF(DY279&lt;15,VLOOKUP(EB279,data!$B$3:$E$32,2,0)*DY279,(VLOOKUP(EB279,data!$B$3:$E$32,2,0)*14)+(VLOOKUP(EB279,data!$B$3:$E$32,3,0))*(DY279-14)),0)</f>
        <v>0</v>
      </c>
      <c r="ED279" s="265" t="s">
        <v>96</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96</v>
      </c>
      <c r="EQ279" s="231">
        <f>IF(EN279=1,IF(EM279&lt;15,VLOOKUP(EP279,data!$B$3:$E$32,2,0)*EM279,(VLOOKUP(EP279,data!$B$3:$E$32,2,0)*14)+(VLOOKUP(EP279,data!$B$3:$E$32,3,0))*(EM279-14)),0)</f>
        <v>0</v>
      </c>
      <c r="ER279" s="265" t="s">
        <v>96</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96</v>
      </c>
      <c r="FE279" s="231">
        <f>IF(FB279=1,IF(FA279&lt;15,VLOOKUP(FD279,data!$B$3:$E$32,2,0)*FA279,(VLOOKUP(FD279,data!$B$3:$E$32,2,0)*14)+(VLOOKUP(FD279,data!$B$3:$E$32,3,0))*(FA279-14)),0)</f>
        <v>0</v>
      </c>
      <c r="FF279" s="265" t="s">
        <v>96</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4.75" hidden="1" customHeight="1" x14ac:dyDescent="0.25">
      <c r="A280" s="233"/>
      <c r="B280" s="222" t="s">
        <v>371</v>
      </c>
      <c r="C280" s="338"/>
      <c r="D280" s="223"/>
      <c r="E280" s="229"/>
      <c r="F280" s="225">
        <f t="shared" si="290"/>
        <v>0</v>
      </c>
      <c r="G280" s="230">
        <f>IF(F280=1,data!$C$41*E280,0)</f>
        <v>0</v>
      </c>
      <c r="H280" s="265" t="s">
        <v>96</v>
      </c>
      <c r="I280" s="231">
        <f>IF($F280=1,IF($E280&lt;15,VLOOKUP(H280,data!$B$3:$E$32,2,0)*$E280,(VLOOKUP(H280,data!$B$3:$E$32,2,0)*14)+(VLOOKUP(H280,data!$B$3:$E$32,3,0))*($E280-14)),0)</f>
        <v>0</v>
      </c>
      <c r="J280" s="265" t="s">
        <v>96</v>
      </c>
      <c r="K280" s="231">
        <f>IF($F280=1,VLOOKUP(J280,data!$B$35:$D$39,2,0),0)</f>
        <v>0</v>
      </c>
      <c r="L280" s="232">
        <f>IF(AND(I280&lt;&gt;0,K280&lt;&gt;0)=FALSE,0,data!$C$43)</f>
        <v>0</v>
      </c>
      <c r="M280" s="269">
        <f t="shared" si="76"/>
        <v>0</v>
      </c>
      <c r="N280" s="225">
        <f t="shared" si="359"/>
        <v>0</v>
      </c>
      <c r="O280" s="225">
        <f t="shared" si="291"/>
        <v>0</v>
      </c>
      <c r="P280" s="225">
        <f t="shared" si="292"/>
        <v>0</v>
      </c>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96</v>
      </c>
      <c r="AI280" s="231">
        <f>IF(AF280=1,IF(AE280&lt;15,VLOOKUP(AH280,data!$B$3:$E$32,2,0)*AE280,(VLOOKUP(AH280,data!$B$3:$E$32,2,0)*14)+(VLOOKUP(AH280,data!$B$3:$E$32,3,0))*(AE280-14)),0)</f>
        <v>0</v>
      </c>
      <c r="AJ280" s="265" t="s">
        <v>96</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96</v>
      </c>
      <c r="AW280" s="231">
        <f>IF(AT280=1,IF(AS280&lt;15,VLOOKUP(AV280,data!$B$3:$E$32,2,0)*AS280,(VLOOKUP(AV280,data!$B$3:$E$32,2,0)*14)+(VLOOKUP(AV280,data!$B$3:$E$32,3,0))*(AS280-14)),0)</f>
        <v>0</v>
      </c>
      <c r="AX280" s="265" t="s">
        <v>96</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96</v>
      </c>
      <c r="BK280" s="231">
        <f>IF(BH280=1,IF(BG280&lt;15,VLOOKUP(BJ280,data!$B$3:$E$32,2,0)*BG280,(VLOOKUP(BJ280,data!$B$3:$E$32,2,0)*14)+(VLOOKUP(BJ280,data!$B$3:$E$32,3,0))*(BG280-14)),0)</f>
        <v>0</v>
      </c>
      <c r="BL280" s="265" t="s">
        <v>96</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96</v>
      </c>
      <c r="BY280" s="231">
        <f>IF(BV280=1,IF(BU280&lt;15,VLOOKUP(BX280,data!$B$3:$E$32,2,0)*BU280,(VLOOKUP(BX280,data!$B$3:$E$32,2,0)*14)+(VLOOKUP(BX280,data!$B$3:$E$32,3,0))*(BU280-14)),0)</f>
        <v>0</v>
      </c>
      <c r="BZ280" s="265" t="s">
        <v>96</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96</v>
      </c>
      <c r="CM280" s="231">
        <f>IF(CJ280=1,IF(CI280&lt;15,VLOOKUP(CL280,data!$B$3:$E$32,2,0)*CI280,(VLOOKUP(CL280,data!$B$3:$E$32,2,0)*14)+(VLOOKUP(CL280,data!$B$3:$E$32,3,0))*(CI280-14)),0)</f>
        <v>0</v>
      </c>
      <c r="CN280" s="265" t="s">
        <v>96</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96</v>
      </c>
      <c r="DA280" s="231">
        <f>IF(CX280=1,IF(CW280&lt;15,VLOOKUP(CZ280,data!$B$3:$E$32,2,0)*CW280,(VLOOKUP(CZ280,data!$B$3:$E$32,2,0)*14)+(VLOOKUP(CZ280,data!$B$3:$E$32,3,0))*(CW280-14)),0)</f>
        <v>0</v>
      </c>
      <c r="DB280" s="265" t="s">
        <v>96</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96</v>
      </c>
      <c r="DO280" s="231">
        <f>IF(DL280=1,IF(DK280&lt;15,VLOOKUP(DN280,data!$B$3:$E$32,2,0)*DK280,(VLOOKUP(DN280,data!$B$3:$E$32,2,0)*14)+(VLOOKUP(DN280,data!$B$3:$E$32,3,0))*(DK280-14)),0)</f>
        <v>0</v>
      </c>
      <c r="DP280" s="265" t="s">
        <v>96</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96</v>
      </c>
      <c r="EC280" s="231">
        <f>IF(DZ280=1,IF(DY280&lt;15,VLOOKUP(EB280,data!$B$3:$E$32,2,0)*DY280,(VLOOKUP(EB280,data!$B$3:$E$32,2,0)*14)+(VLOOKUP(EB280,data!$B$3:$E$32,3,0))*(DY280-14)),0)</f>
        <v>0</v>
      </c>
      <c r="ED280" s="265" t="s">
        <v>96</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96</v>
      </c>
      <c r="EQ280" s="231">
        <f>IF(EN280=1,IF(EM280&lt;15,VLOOKUP(EP280,data!$B$3:$E$32,2,0)*EM280,(VLOOKUP(EP280,data!$B$3:$E$32,2,0)*14)+(VLOOKUP(EP280,data!$B$3:$E$32,3,0))*(EM280-14)),0)</f>
        <v>0</v>
      </c>
      <c r="ER280" s="265" t="s">
        <v>96</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96</v>
      </c>
      <c r="FE280" s="231">
        <f>IF(FB280=1,IF(FA280&lt;15,VLOOKUP(FD280,data!$B$3:$E$32,2,0)*FA280,(VLOOKUP(FD280,data!$B$3:$E$32,2,0)*14)+(VLOOKUP(FD280,data!$B$3:$E$32,3,0))*(FA280-14)),0)</f>
        <v>0</v>
      </c>
      <c r="FF280" s="265" t="s">
        <v>96</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4.75" hidden="1" customHeight="1" x14ac:dyDescent="0.25">
      <c r="A281" s="233"/>
      <c r="B281" s="222" t="s">
        <v>372</v>
      </c>
      <c r="C281" s="338"/>
      <c r="D281" s="223"/>
      <c r="E281" s="229"/>
      <c r="F281" s="225">
        <f t="shared" si="290"/>
        <v>0</v>
      </c>
      <c r="G281" s="230">
        <f>IF(F281=1,data!$C$41*E281,0)</f>
        <v>0</v>
      </c>
      <c r="H281" s="265" t="s">
        <v>96</v>
      </c>
      <c r="I281" s="231">
        <f>IF($F281=1,IF($E281&lt;15,VLOOKUP(H281,data!$B$3:$E$32,2,0)*$E281,(VLOOKUP(H281,data!$B$3:$E$32,2,0)*14)+(VLOOKUP(H281,data!$B$3:$E$32,3,0))*($E281-14)),0)</f>
        <v>0</v>
      </c>
      <c r="J281" s="265" t="s">
        <v>96</v>
      </c>
      <c r="K281" s="231">
        <f>IF($F281=1,VLOOKUP(J281,data!$B$35:$D$39,2,0),0)</f>
        <v>0</v>
      </c>
      <c r="L281" s="232">
        <f>IF(AND(I281&lt;&gt;0,K281&lt;&gt;0)=FALSE,0,data!$C$43)</f>
        <v>0</v>
      </c>
      <c r="M281" s="269">
        <f t="shared" si="76"/>
        <v>0</v>
      </c>
      <c r="N281" s="225">
        <f t="shared" si="359"/>
        <v>0</v>
      </c>
      <c r="O281" s="225">
        <f t="shared" si="291"/>
        <v>0</v>
      </c>
      <c r="P281" s="225">
        <f t="shared" si="292"/>
        <v>0</v>
      </c>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96</v>
      </c>
      <c r="AI281" s="231">
        <f>IF(AF281=1,IF(AE281&lt;15,VLOOKUP(AH281,data!$B$3:$E$32,2,0)*AE281,(VLOOKUP(AH281,data!$B$3:$E$32,2,0)*14)+(VLOOKUP(AH281,data!$B$3:$E$32,3,0))*(AE281-14)),0)</f>
        <v>0</v>
      </c>
      <c r="AJ281" s="265" t="s">
        <v>96</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96</v>
      </c>
      <c r="AW281" s="231">
        <f>IF(AT281=1,IF(AS281&lt;15,VLOOKUP(AV281,data!$B$3:$E$32,2,0)*AS281,(VLOOKUP(AV281,data!$B$3:$E$32,2,0)*14)+(VLOOKUP(AV281,data!$B$3:$E$32,3,0))*(AS281-14)),0)</f>
        <v>0</v>
      </c>
      <c r="AX281" s="265" t="s">
        <v>96</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96</v>
      </c>
      <c r="BK281" s="231">
        <f>IF(BH281=1,IF(BG281&lt;15,VLOOKUP(BJ281,data!$B$3:$E$32,2,0)*BG281,(VLOOKUP(BJ281,data!$B$3:$E$32,2,0)*14)+(VLOOKUP(BJ281,data!$B$3:$E$32,3,0))*(BG281-14)),0)</f>
        <v>0</v>
      </c>
      <c r="BL281" s="265" t="s">
        <v>96</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96</v>
      </c>
      <c r="BY281" s="231">
        <f>IF(BV281=1,IF(BU281&lt;15,VLOOKUP(BX281,data!$B$3:$E$32,2,0)*BU281,(VLOOKUP(BX281,data!$B$3:$E$32,2,0)*14)+(VLOOKUP(BX281,data!$B$3:$E$32,3,0))*(BU281-14)),0)</f>
        <v>0</v>
      </c>
      <c r="BZ281" s="265" t="s">
        <v>96</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96</v>
      </c>
      <c r="CM281" s="231">
        <f>IF(CJ281=1,IF(CI281&lt;15,VLOOKUP(CL281,data!$B$3:$E$32,2,0)*CI281,(VLOOKUP(CL281,data!$B$3:$E$32,2,0)*14)+(VLOOKUP(CL281,data!$B$3:$E$32,3,0))*(CI281-14)),0)</f>
        <v>0</v>
      </c>
      <c r="CN281" s="265" t="s">
        <v>96</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96</v>
      </c>
      <c r="DA281" s="231">
        <f>IF(CX281=1,IF(CW281&lt;15,VLOOKUP(CZ281,data!$B$3:$E$32,2,0)*CW281,(VLOOKUP(CZ281,data!$B$3:$E$32,2,0)*14)+(VLOOKUP(CZ281,data!$B$3:$E$32,3,0))*(CW281-14)),0)</f>
        <v>0</v>
      </c>
      <c r="DB281" s="265" t="s">
        <v>96</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96</v>
      </c>
      <c r="DO281" s="231">
        <f>IF(DL281=1,IF(DK281&lt;15,VLOOKUP(DN281,data!$B$3:$E$32,2,0)*DK281,(VLOOKUP(DN281,data!$B$3:$E$32,2,0)*14)+(VLOOKUP(DN281,data!$B$3:$E$32,3,0))*(DK281-14)),0)</f>
        <v>0</v>
      </c>
      <c r="DP281" s="265" t="s">
        <v>96</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96</v>
      </c>
      <c r="EC281" s="231">
        <f>IF(DZ281=1,IF(DY281&lt;15,VLOOKUP(EB281,data!$B$3:$E$32,2,0)*DY281,(VLOOKUP(EB281,data!$B$3:$E$32,2,0)*14)+(VLOOKUP(EB281,data!$B$3:$E$32,3,0))*(DY281-14)),0)</f>
        <v>0</v>
      </c>
      <c r="ED281" s="265" t="s">
        <v>96</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96</v>
      </c>
      <c r="EQ281" s="231">
        <f>IF(EN281=1,IF(EM281&lt;15,VLOOKUP(EP281,data!$B$3:$E$32,2,0)*EM281,(VLOOKUP(EP281,data!$B$3:$E$32,2,0)*14)+(VLOOKUP(EP281,data!$B$3:$E$32,3,0))*(EM281-14)),0)</f>
        <v>0</v>
      </c>
      <c r="ER281" s="265" t="s">
        <v>96</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96</v>
      </c>
      <c r="FE281" s="231">
        <f>IF(FB281=1,IF(FA281&lt;15,VLOOKUP(FD281,data!$B$3:$E$32,2,0)*FA281,(VLOOKUP(FD281,data!$B$3:$E$32,2,0)*14)+(VLOOKUP(FD281,data!$B$3:$E$32,3,0))*(FA281-14)),0)</f>
        <v>0</v>
      </c>
      <c r="FF281" s="265" t="s">
        <v>96</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4.75" hidden="1" customHeight="1" x14ac:dyDescent="0.25">
      <c r="A282" s="233"/>
      <c r="B282" s="222" t="s">
        <v>373</v>
      </c>
      <c r="C282" s="338"/>
      <c r="D282" s="223"/>
      <c r="E282" s="229"/>
      <c r="F282" s="225">
        <f t="shared" si="290"/>
        <v>0</v>
      </c>
      <c r="G282" s="230">
        <f>IF(F282=1,data!$C$41*E282,0)</f>
        <v>0</v>
      </c>
      <c r="H282" s="265" t="s">
        <v>96</v>
      </c>
      <c r="I282" s="231">
        <f>IF($F282=1,IF($E282&lt;15,VLOOKUP(H282,data!$B$3:$E$32,2,0)*$E282,(VLOOKUP(H282,data!$B$3:$E$32,2,0)*14)+(VLOOKUP(H282,data!$B$3:$E$32,3,0))*($E282-14)),0)</f>
        <v>0</v>
      </c>
      <c r="J282" s="265" t="s">
        <v>96</v>
      </c>
      <c r="K282" s="231">
        <f>IF($F282=1,VLOOKUP(J282,data!$B$35:$D$39,2,0),0)</f>
        <v>0</v>
      </c>
      <c r="L282" s="232">
        <f>IF(AND(I282&lt;&gt;0,K282&lt;&gt;0)=FALSE,0,data!$C$43)</f>
        <v>0</v>
      </c>
      <c r="M282" s="269">
        <f t="shared" si="76"/>
        <v>0</v>
      </c>
      <c r="N282" s="225">
        <f t="shared" si="359"/>
        <v>0</v>
      </c>
      <c r="O282" s="225">
        <f t="shared" si="291"/>
        <v>0</v>
      </c>
      <c r="P282" s="225">
        <f t="shared" si="292"/>
        <v>0</v>
      </c>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96</v>
      </c>
      <c r="AI282" s="231">
        <f>IF(AF282=1,IF(AE282&lt;15,VLOOKUP(AH282,data!$B$3:$E$32,2,0)*AE282,(VLOOKUP(AH282,data!$B$3:$E$32,2,0)*14)+(VLOOKUP(AH282,data!$B$3:$E$32,3,0))*(AE282-14)),0)</f>
        <v>0</v>
      </c>
      <c r="AJ282" s="265" t="s">
        <v>96</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96</v>
      </c>
      <c r="AW282" s="231">
        <f>IF(AT282=1,IF(AS282&lt;15,VLOOKUP(AV282,data!$B$3:$E$32,2,0)*AS282,(VLOOKUP(AV282,data!$B$3:$E$32,2,0)*14)+(VLOOKUP(AV282,data!$B$3:$E$32,3,0))*(AS282-14)),0)</f>
        <v>0</v>
      </c>
      <c r="AX282" s="265" t="s">
        <v>96</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96</v>
      </c>
      <c r="BK282" s="231">
        <f>IF(BH282=1,IF(BG282&lt;15,VLOOKUP(BJ282,data!$B$3:$E$32,2,0)*BG282,(VLOOKUP(BJ282,data!$B$3:$E$32,2,0)*14)+(VLOOKUP(BJ282,data!$B$3:$E$32,3,0))*(BG282-14)),0)</f>
        <v>0</v>
      </c>
      <c r="BL282" s="265" t="s">
        <v>96</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96</v>
      </c>
      <c r="BY282" s="231">
        <f>IF(BV282=1,IF(BU282&lt;15,VLOOKUP(BX282,data!$B$3:$E$32,2,0)*BU282,(VLOOKUP(BX282,data!$B$3:$E$32,2,0)*14)+(VLOOKUP(BX282,data!$B$3:$E$32,3,0))*(BU282-14)),0)</f>
        <v>0</v>
      </c>
      <c r="BZ282" s="265" t="s">
        <v>96</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96</v>
      </c>
      <c r="CM282" s="231">
        <f>IF(CJ282=1,IF(CI282&lt;15,VLOOKUP(CL282,data!$B$3:$E$32,2,0)*CI282,(VLOOKUP(CL282,data!$B$3:$E$32,2,0)*14)+(VLOOKUP(CL282,data!$B$3:$E$32,3,0))*(CI282-14)),0)</f>
        <v>0</v>
      </c>
      <c r="CN282" s="265" t="s">
        <v>96</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96</v>
      </c>
      <c r="DA282" s="231">
        <f>IF(CX282=1,IF(CW282&lt;15,VLOOKUP(CZ282,data!$B$3:$E$32,2,0)*CW282,(VLOOKUP(CZ282,data!$B$3:$E$32,2,0)*14)+(VLOOKUP(CZ282,data!$B$3:$E$32,3,0))*(CW282-14)),0)</f>
        <v>0</v>
      </c>
      <c r="DB282" s="265" t="s">
        <v>96</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96</v>
      </c>
      <c r="DO282" s="231">
        <f>IF(DL282=1,IF(DK282&lt;15,VLOOKUP(DN282,data!$B$3:$E$32,2,0)*DK282,(VLOOKUP(DN282,data!$B$3:$E$32,2,0)*14)+(VLOOKUP(DN282,data!$B$3:$E$32,3,0))*(DK282-14)),0)</f>
        <v>0</v>
      </c>
      <c r="DP282" s="265" t="s">
        <v>96</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96</v>
      </c>
      <c r="EC282" s="231">
        <f>IF(DZ282=1,IF(DY282&lt;15,VLOOKUP(EB282,data!$B$3:$E$32,2,0)*DY282,(VLOOKUP(EB282,data!$B$3:$E$32,2,0)*14)+(VLOOKUP(EB282,data!$B$3:$E$32,3,0))*(DY282-14)),0)</f>
        <v>0</v>
      </c>
      <c r="ED282" s="265" t="s">
        <v>96</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96</v>
      </c>
      <c r="EQ282" s="231">
        <f>IF(EN282=1,IF(EM282&lt;15,VLOOKUP(EP282,data!$B$3:$E$32,2,0)*EM282,(VLOOKUP(EP282,data!$B$3:$E$32,2,0)*14)+(VLOOKUP(EP282,data!$B$3:$E$32,3,0))*(EM282-14)),0)</f>
        <v>0</v>
      </c>
      <c r="ER282" s="265" t="s">
        <v>96</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96</v>
      </c>
      <c r="FE282" s="231">
        <f>IF(FB282=1,IF(FA282&lt;15,VLOOKUP(FD282,data!$B$3:$E$32,2,0)*FA282,(VLOOKUP(FD282,data!$B$3:$E$32,2,0)*14)+(VLOOKUP(FD282,data!$B$3:$E$32,3,0))*(FA282-14)),0)</f>
        <v>0</v>
      </c>
      <c r="FF282" s="265" t="s">
        <v>96</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4.75" hidden="1" customHeight="1" x14ac:dyDescent="0.25">
      <c r="A283" s="233"/>
      <c r="B283" s="222" t="s">
        <v>374</v>
      </c>
      <c r="C283" s="338"/>
      <c r="D283" s="223"/>
      <c r="E283" s="229"/>
      <c r="F283" s="225">
        <f t="shared" si="290"/>
        <v>0</v>
      </c>
      <c r="G283" s="230">
        <f>IF(F283=1,data!$C$41*E283,0)</f>
        <v>0</v>
      </c>
      <c r="H283" s="265" t="s">
        <v>96</v>
      </c>
      <c r="I283" s="231">
        <f>IF($F283=1,IF($E283&lt;15,VLOOKUP(H283,data!$B$3:$E$32,2,0)*$E283,(VLOOKUP(H283,data!$B$3:$E$32,2,0)*14)+(VLOOKUP(H283,data!$B$3:$E$32,3,0))*($E283-14)),0)</f>
        <v>0</v>
      </c>
      <c r="J283" s="265" t="s">
        <v>96</v>
      </c>
      <c r="K283" s="231">
        <f>IF($F283=1,VLOOKUP(J283,data!$B$35:$D$39,2,0),0)</f>
        <v>0</v>
      </c>
      <c r="L283" s="232">
        <f>IF(AND(I283&lt;&gt;0,K283&lt;&gt;0)=FALSE,0,data!$C$43)</f>
        <v>0</v>
      </c>
      <c r="M283" s="269">
        <f t="shared" si="76"/>
        <v>0</v>
      </c>
      <c r="N283" s="225">
        <f t="shared" si="359"/>
        <v>0</v>
      </c>
      <c r="O283" s="225">
        <f t="shared" si="291"/>
        <v>0</v>
      </c>
      <c r="P283" s="225">
        <f t="shared" si="292"/>
        <v>0</v>
      </c>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96</v>
      </c>
      <c r="AI283" s="231">
        <f>IF(AF283=1,IF(AE283&lt;15,VLOOKUP(AH283,data!$B$3:$E$32,2,0)*AE283,(VLOOKUP(AH283,data!$B$3:$E$32,2,0)*14)+(VLOOKUP(AH283,data!$B$3:$E$32,3,0))*(AE283-14)),0)</f>
        <v>0</v>
      </c>
      <c r="AJ283" s="265" t="s">
        <v>96</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96</v>
      </c>
      <c r="AW283" s="231">
        <f>IF(AT283=1,IF(AS283&lt;15,VLOOKUP(AV283,data!$B$3:$E$32,2,0)*AS283,(VLOOKUP(AV283,data!$B$3:$E$32,2,0)*14)+(VLOOKUP(AV283,data!$B$3:$E$32,3,0))*(AS283-14)),0)</f>
        <v>0</v>
      </c>
      <c r="AX283" s="265" t="s">
        <v>96</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96</v>
      </c>
      <c r="BK283" s="231">
        <f>IF(BH283=1,IF(BG283&lt;15,VLOOKUP(BJ283,data!$B$3:$E$32,2,0)*BG283,(VLOOKUP(BJ283,data!$B$3:$E$32,2,0)*14)+(VLOOKUP(BJ283,data!$B$3:$E$32,3,0))*(BG283-14)),0)</f>
        <v>0</v>
      </c>
      <c r="BL283" s="265" t="s">
        <v>96</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96</v>
      </c>
      <c r="BY283" s="231">
        <f>IF(BV283=1,IF(BU283&lt;15,VLOOKUP(BX283,data!$B$3:$E$32,2,0)*BU283,(VLOOKUP(BX283,data!$B$3:$E$32,2,0)*14)+(VLOOKUP(BX283,data!$B$3:$E$32,3,0))*(BU283-14)),0)</f>
        <v>0</v>
      </c>
      <c r="BZ283" s="265" t="s">
        <v>96</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96</v>
      </c>
      <c r="CM283" s="231">
        <f>IF(CJ283=1,IF(CI283&lt;15,VLOOKUP(CL283,data!$B$3:$E$32,2,0)*CI283,(VLOOKUP(CL283,data!$B$3:$E$32,2,0)*14)+(VLOOKUP(CL283,data!$B$3:$E$32,3,0))*(CI283-14)),0)</f>
        <v>0</v>
      </c>
      <c r="CN283" s="265" t="s">
        <v>96</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96</v>
      </c>
      <c r="DA283" s="231">
        <f>IF(CX283=1,IF(CW283&lt;15,VLOOKUP(CZ283,data!$B$3:$E$32,2,0)*CW283,(VLOOKUP(CZ283,data!$B$3:$E$32,2,0)*14)+(VLOOKUP(CZ283,data!$B$3:$E$32,3,0))*(CW283-14)),0)</f>
        <v>0</v>
      </c>
      <c r="DB283" s="265" t="s">
        <v>96</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96</v>
      </c>
      <c r="DO283" s="231">
        <f>IF(DL283=1,IF(DK283&lt;15,VLOOKUP(DN283,data!$B$3:$E$32,2,0)*DK283,(VLOOKUP(DN283,data!$B$3:$E$32,2,0)*14)+(VLOOKUP(DN283,data!$B$3:$E$32,3,0))*(DK283-14)),0)</f>
        <v>0</v>
      </c>
      <c r="DP283" s="265" t="s">
        <v>96</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96</v>
      </c>
      <c r="EC283" s="231">
        <f>IF(DZ283=1,IF(DY283&lt;15,VLOOKUP(EB283,data!$B$3:$E$32,2,0)*DY283,(VLOOKUP(EB283,data!$B$3:$E$32,2,0)*14)+(VLOOKUP(EB283,data!$B$3:$E$32,3,0))*(DY283-14)),0)</f>
        <v>0</v>
      </c>
      <c r="ED283" s="265" t="s">
        <v>96</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96</v>
      </c>
      <c r="EQ283" s="231">
        <f>IF(EN283=1,IF(EM283&lt;15,VLOOKUP(EP283,data!$B$3:$E$32,2,0)*EM283,(VLOOKUP(EP283,data!$B$3:$E$32,2,0)*14)+(VLOOKUP(EP283,data!$B$3:$E$32,3,0))*(EM283-14)),0)</f>
        <v>0</v>
      </c>
      <c r="ER283" s="265" t="s">
        <v>96</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96</v>
      </c>
      <c r="FE283" s="231">
        <f>IF(FB283=1,IF(FA283&lt;15,VLOOKUP(FD283,data!$B$3:$E$32,2,0)*FA283,(VLOOKUP(FD283,data!$B$3:$E$32,2,0)*14)+(VLOOKUP(FD283,data!$B$3:$E$32,3,0))*(FA283-14)),0)</f>
        <v>0</v>
      </c>
      <c r="FF283" s="265" t="s">
        <v>96</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4.75" hidden="1" customHeight="1" x14ac:dyDescent="0.25">
      <c r="A284" s="233"/>
      <c r="B284" s="222" t="s">
        <v>375</v>
      </c>
      <c r="C284" s="338"/>
      <c r="D284" s="223"/>
      <c r="E284" s="229"/>
      <c r="F284" s="225">
        <f t="shared" si="290"/>
        <v>0</v>
      </c>
      <c r="G284" s="230">
        <f>IF(F284=1,data!$C$41*E284,0)</f>
        <v>0</v>
      </c>
      <c r="H284" s="265" t="s">
        <v>96</v>
      </c>
      <c r="I284" s="231">
        <f>IF($F284=1,IF($E284&lt;15,VLOOKUP(H284,data!$B$3:$E$32,2,0)*$E284,(VLOOKUP(H284,data!$B$3:$E$32,2,0)*14)+(VLOOKUP(H284,data!$B$3:$E$32,3,0))*($E284-14)),0)</f>
        <v>0</v>
      </c>
      <c r="J284" s="265" t="s">
        <v>96</v>
      </c>
      <c r="K284" s="231">
        <f>IF($F284=1,VLOOKUP(J284,data!$B$35:$D$39,2,0),0)</f>
        <v>0</v>
      </c>
      <c r="L284" s="232">
        <f>IF(AND(I284&lt;&gt;0,K284&lt;&gt;0)=FALSE,0,data!$C$43)</f>
        <v>0</v>
      </c>
      <c r="M284" s="269">
        <f t="shared" si="76"/>
        <v>0</v>
      </c>
      <c r="N284" s="225">
        <f t="shared" si="359"/>
        <v>0</v>
      </c>
      <c r="O284" s="225">
        <f t="shared" si="291"/>
        <v>0</v>
      </c>
      <c r="P284" s="225">
        <f t="shared" si="292"/>
        <v>0</v>
      </c>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96</v>
      </c>
      <c r="AI284" s="231">
        <f>IF(AF284=1,IF(AE284&lt;15,VLOOKUP(AH284,data!$B$3:$E$32,2,0)*AE284,(VLOOKUP(AH284,data!$B$3:$E$32,2,0)*14)+(VLOOKUP(AH284,data!$B$3:$E$32,3,0))*(AE284-14)),0)</f>
        <v>0</v>
      </c>
      <c r="AJ284" s="265" t="s">
        <v>96</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96</v>
      </c>
      <c r="AW284" s="231">
        <f>IF(AT284=1,IF(AS284&lt;15,VLOOKUP(AV284,data!$B$3:$E$32,2,0)*AS284,(VLOOKUP(AV284,data!$B$3:$E$32,2,0)*14)+(VLOOKUP(AV284,data!$B$3:$E$32,3,0))*(AS284-14)),0)</f>
        <v>0</v>
      </c>
      <c r="AX284" s="265" t="s">
        <v>96</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96</v>
      </c>
      <c r="BK284" s="231">
        <f>IF(BH284=1,IF(BG284&lt;15,VLOOKUP(BJ284,data!$B$3:$E$32,2,0)*BG284,(VLOOKUP(BJ284,data!$B$3:$E$32,2,0)*14)+(VLOOKUP(BJ284,data!$B$3:$E$32,3,0))*(BG284-14)),0)</f>
        <v>0</v>
      </c>
      <c r="BL284" s="265" t="s">
        <v>96</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96</v>
      </c>
      <c r="BY284" s="231">
        <f>IF(BV284=1,IF(BU284&lt;15,VLOOKUP(BX284,data!$B$3:$E$32,2,0)*BU284,(VLOOKUP(BX284,data!$B$3:$E$32,2,0)*14)+(VLOOKUP(BX284,data!$B$3:$E$32,3,0))*(BU284-14)),0)</f>
        <v>0</v>
      </c>
      <c r="BZ284" s="265" t="s">
        <v>96</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96</v>
      </c>
      <c r="CM284" s="231">
        <f>IF(CJ284=1,IF(CI284&lt;15,VLOOKUP(CL284,data!$B$3:$E$32,2,0)*CI284,(VLOOKUP(CL284,data!$B$3:$E$32,2,0)*14)+(VLOOKUP(CL284,data!$B$3:$E$32,3,0))*(CI284-14)),0)</f>
        <v>0</v>
      </c>
      <c r="CN284" s="265" t="s">
        <v>96</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96</v>
      </c>
      <c r="DA284" s="231">
        <f>IF(CX284=1,IF(CW284&lt;15,VLOOKUP(CZ284,data!$B$3:$E$32,2,0)*CW284,(VLOOKUP(CZ284,data!$B$3:$E$32,2,0)*14)+(VLOOKUP(CZ284,data!$B$3:$E$32,3,0))*(CW284-14)),0)</f>
        <v>0</v>
      </c>
      <c r="DB284" s="265" t="s">
        <v>96</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96</v>
      </c>
      <c r="DO284" s="231">
        <f>IF(DL284=1,IF(DK284&lt;15,VLOOKUP(DN284,data!$B$3:$E$32,2,0)*DK284,(VLOOKUP(DN284,data!$B$3:$E$32,2,0)*14)+(VLOOKUP(DN284,data!$B$3:$E$32,3,0))*(DK284-14)),0)</f>
        <v>0</v>
      </c>
      <c r="DP284" s="265" t="s">
        <v>96</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96</v>
      </c>
      <c r="EC284" s="231">
        <f>IF(DZ284=1,IF(DY284&lt;15,VLOOKUP(EB284,data!$B$3:$E$32,2,0)*DY284,(VLOOKUP(EB284,data!$B$3:$E$32,2,0)*14)+(VLOOKUP(EB284,data!$B$3:$E$32,3,0))*(DY284-14)),0)</f>
        <v>0</v>
      </c>
      <c r="ED284" s="265" t="s">
        <v>96</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96</v>
      </c>
      <c r="EQ284" s="231">
        <f>IF(EN284=1,IF(EM284&lt;15,VLOOKUP(EP284,data!$B$3:$E$32,2,0)*EM284,(VLOOKUP(EP284,data!$B$3:$E$32,2,0)*14)+(VLOOKUP(EP284,data!$B$3:$E$32,3,0))*(EM284-14)),0)</f>
        <v>0</v>
      </c>
      <c r="ER284" s="265" t="s">
        <v>96</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96</v>
      </c>
      <c r="FE284" s="231">
        <f>IF(FB284=1,IF(FA284&lt;15,VLOOKUP(FD284,data!$B$3:$E$32,2,0)*FA284,(VLOOKUP(FD284,data!$B$3:$E$32,2,0)*14)+(VLOOKUP(FD284,data!$B$3:$E$32,3,0))*(FA284-14)),0)</f>
        <v>0</v>
      </c>
      <c r="FF284" s="265" t="s">
        <v>96</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4.75" hidden="1" customHeight="1" x14ac:dyDescent="0.25">
      <c r="A285" s="233"/>
      <c r="B285" s="222" t="s">
        <v>376</v>
      </c>
      <c r="C285" s="338"/>
      <c r="D285" s="223"/>
      <c r="E285" s="229"/>
      <c r="F285" s="225">
        <f t="shared" si="290"/>
        <v>0</v>
      </c>
      <c r="G285" s="230">
        <f>IF(F285=1,data!$C$41*E285,0)</f>
        <v>0</v>
      </c>
      <c r="H285" s="265" t="s">
        <v>96</v>
      </c>
      <c r="I285" s="231">
        <f>IF($F285=1,IF($E285&lt;15,VLOOKUP(H285,data!$B$3:$E$32,2,0)*$E285,(VLOOKUP(H285,data!$B$3:$E$32,2,0)*14)+(VLOOKUP(H285,data!$B$3:$E$32,3,0))*($E285-14)),0)</f>
        <v>0</v>
      </c>
      <c r="J285" s="265" t="s">
        <v>96</v>
      </c>
      <c r="K285" s="231">
        <f>IF($F285=1,VLOOKUP(J285,data!$B$35:$D$39,2,0),0)</f>
        <v>0</v>
      </c>
      <c r="L285" s="232">
        <f>IF(AND(I285&lt;&gt;0,K285&lt;&gt;0)=FALSE,0,data!$C$43)</f>
        <v>0</v>
      </c>
      <c r="M285" s="269">
        <f t="shared" si="76"/>
        <v>0</v>
      </c>
      <c r="N285" s="225">
        <f t="shared" si="359"/>
        <v>0</v>
      </c>
      <c r="O285" s="225">
        <f t="shared" si="291"/>
        <v>0</v>
      </c>
      <c r="P285" s="225">
        <f t="shared" si="292"/>
        <v>0</v>
      </c>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96</v>
      </c>
      <c r="AI285" s="231">
        <f>IF(AF285=1,IF(AE285&lt;15,VLOOKUP(AH285,data!$B$3:$E$32,2,0)*AE285,(VLOOKUP(AH285,data!$B$3:$E$32,2,0)*14)+(VLOOKUP(AH285,data!$B$3:$E$32,3,0))*(AE285-14)),0)</f>
        <v>0</v>
      </c>
      <c r="AJ285" s="265" t="s">
        <v>96</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96</v>
      </c>
      <c r="AW285" s="231">
        <f>IF(AT285=1,IF(AS285&lt;15,VLOOKUP(AV285,data!$B$3:$E$32,2,0)*AS285,(VLOOKUP(AV285,data!$B$3:$E$32,2,0)*14)+(VLOOKUP(AV285,data!$B$3:$E$32,3,0))*(AS285-14)),0)</f>
        <v>0</v>
      </c>
      <c r="AX285" s="265" t="s">
        <v>96</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96</v>
      </c>
      <c r="BK285" s="231">
        <f>IF(BH285=1,IF(BG285&lt;15,VLOOKUP(BJ285,data!$B$3:$E$32,2,0)*BG285,(VLOOKUP(BJ285,data!$B$3:$E$32,2,0)*14)+(VLOOKUP(BJ285,data!$B$3:$E$32,3,0))*(BG285-14)),0)</f>
        <v>0</v>
      </c>
      <c r="BL285" s="265" t="s">
        <v>96</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96</v>
      </c>
      <c r="BY285" s="231">
        <f>IF(BV285=1,IF(BU285&lt;15,VLOOKUP(BX285,data!$B$3:$E$32,2,0)*BU285,(VLOOKUP(BX285,data!$B$3:$E$32,2,0)*14)+(VLOOKUP(BX285,data!$B$3:$E$32,3,0))*(BU285-14)),0)</f>
        <v>0</v>
      </c>
      <c r="BZ285" s="265" t="s">
        <v>96</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96</v>
      </c>
      <c r="CM285" s="231">
        <f>IF(CJ285=1,IF(CI285&lt;15,VLOOKUP(CL285,data!$B$3:$E$32,2,0)*CI285,(VLOOKUP(CL285,data!$B$3:$E$32,2,0)*14)+(VLOOKUP(CL285,data!$B$3:$E$32,3,0))*(CI285-14)),0)</f>
        <v>0</v>
      </c>
      <c r="CN285" s="265" t="s">
        <v>96</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96</v>
      </c>
      <c r="DA285" s="231">
        <f>IF(CX285=1,IF(CW285&lt;15,VLOOKUP(CZ285,data!$B$3:$E$32,2,0)*CW285,(VLOOKUP(CZ285,data!$B$3:$E$32,2,0)*14)+(VLOOKUP(CZ285,data!$B$3:$E$32,3,0))*(CW285-14)),0)</f>
        <v>0</v>
      </c>
      <c r="DB285" s="265" t="s">
        <v>96</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96</v>
      </c>
      <c r="DO285" s="231">
        <f>IF(DL285=1,IF(DK285&lt;15,VLOOKUP(DN285,data!$B$3:$E$32,2,0)*DK285,(VLOOKUP(DN285,data!$B$3:$E$32,2,0)*14)+(VLOOKUP(DN285,data!$B$3:$E$32,3,0))*(DK285-14)),0)</f>
        <v>0</v>
      </c>
      <c r="DP285" s="265" t="s">
        <v>96</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96</v>
      </c>
      <c r="EC285" s="231">
        <f>IF(DZ285=1,IF(DY285&lt;15,VLOOKUP(EB285,data!$B$3:$E$32,2,0)*DY285,(VLOOKUP(EB285,data!$B$3:$E$32,2,0)*14)+(VLOOKUP(EB285,data!$B$3:$E$32,3,0))*(DY285-14)),0)</f>
        <v>0</v>
      </c>
      <c r="ED285" s="265" t="s">
        <v>96</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96</v>
      </c>
      <c r="EQ285" s="231">
        <f>IF(EN285=1,IF(EM285&lt;15,VLOOKUP(EP285,data!$B$3:$E$32,2,0)*EM285,(VLOOKUP(EP285,data!$B$3:$E$32,2,0)*14)+(VLOOKUP(EP285,data!$B$3:$E$32,3,0))*(EM285-14)),0)</f>
        <v>0</v>
      </c>
      <c r="ER285" s="265" t="s">
        <v>96</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96</v>
      </c>
      <c r="FE285" s="231">
        <f>IF(FB285=1,IF(FA285&lt;15,VLOOKUP(FD285,data!$B$3:$E$32,2,0)*FA285,(VLOOKUP(FD285,data!$B$3:$E$32,2,0)*14)+(VLOOKUP(FD285,data!$B$3:$E$32,3,0))*(FA285-14)),0)</f>
        <v>0</v>
      </c>
      <c r="FF285" s="265" t="s">
        <v>96</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4.75" hidden="1" customHeight="1" x14ac:dyDescent="0.25">
      <c r="A286" s="233"/>
      <c r="B286" s="222" t="s">
        <v>377</v>
      </c>
      <c r="C286" s="338"/>
      <c r="D286" s="223"/>
      <c r="E286" s="229"/>
      <c r="F286" s="225">
        <f t="shared" si="290"/>
        <v>0</v>
      </c>
      <c r="G286" s="230">
        <f>IF(F286=1,data!$C$41*E286,0)</f>
        <v>0</v>
      </c>
      <c r="H286" s="265" t="s">
        <v>96</v>
      </c>
      <c r="I286" s="231">
        <f>IF($F286=1,IF($E286&lt;15,VLOOKUP(H286,data!$B$3:$E$32,2,0)*$E286,(VLOOKUP(H286,data!$B$3:$E$32,2,0)*14)+(VLOOKUP(H286,data!$B$3:$E$32,3,0))*($E286-14)),0)</f>
        <v>0</v>
      </c>
      <c r="J286" s="265" t="s">
        <v>96</v>
      </c>
      <c r="K286" s="231">
        <f>IF($F286=1,VLOOKUP(J286,data!$B$35:$D$39,2,0),0)</f>
        <v>0</v>
      </c>
      <c r="L286" s="232">
        <f>IF(AND(I286&lt;&gt;0,K286&lt;&gt;0)=FALSE,0,data!$C$43)</f>
        <v>0</v>
      </c>
      <c r="M286" s="269">
        <f t="shared" si="76"/>
        <v>0</v>
      </c>
      <c r="N286" s="225">
        <f t="shared" si="359"/>
        <v>0</v>
      </c>
      <c r="O286" s="225">
        <f t="shared" si="291"/>
        <v>0</v>
      </c>
      <c r="P286" s="225">
        <f t="shared" si="292"/>
        <v>0</v>
      </c>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96</v>
      </c>
      <c r="AI286" s="231">
        <f>IF(AF286=1,IF(AE286&lt;15,VLOOKUP(AH286,data!$B$3:$E$32,2,0)*AE286,(VLOOKUP(AH286,data!$B$3:$E$32,2,0)*14)+(VLOOKUP(AH286,data!$B$3:$E$32,3,0))*(AE286-14)),0)</f>
        <v>0</v>
      </c>
      <c r="AJ286" s="265" t="s">
        <v>96</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96</v>
      </c>
      <c r="AW286" s="231">
        <f>IF(AT286=1,IF(AS286&lt;15,VLOOKUP(AV286,data!$B$3:$E$32,2,0)*AS286,(VLOOKUP(AV286,data!$B$3:$E$32,2,0)*14)+(VLOOKUP(AV286,data!$B$3:$E$32,3,0))*(AS286-14)),0)</f>
        <v>0</v>
      </c>
      <c r="AX286" s="265" t="s">
        <v>96</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96</v>
      </c>
      <c r="BK286" s="231">
        <f>IF(BH286=1,IF(BG286&lt;15,VLOOKUP(BJ286,data!$B$3:$E$32,2,0)*BG286,(VLOOKUP(BJ286,data!$B$3:$E$32,2,0)*14)+(VLOOKUP(BJ286,data!$B$3:$E$32,3,0))*(BG286-14)),0)</f>
        <v>0</v>
      </c>
      <c r="BL286" s="265" t="s">
        <v>96</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96</v>
      </c>
      <c r="BY286" s="231">
        <f>IF(BV286=1,IF(BU286&lt;15,VLOOKUP(BX286,data!$B$3:$E$32,2,0)*BU286,(VLOOKUP(BX286,data!$B$3:$E$32,2,0)*14)+(VLOOKUP(BX286,data!$B$3:$E$32,3,0))*(BU286-14)),0)</f>
        <v>0</v>
      </c>
      <c r="BZ286" s="265" t="s">
        <v>96</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96</v>
      </c>
      <c r="CM286" s="231">
        <f>IF(CJ286=1,IF(CI286&lt;15,VLOOKUP(CL286,data!$B$3:$E$32,2,0)*CI286,(VLOOKUP(CL286,data!$B$3:$E$32,2,0)*14)+(VLOOKUP(CL286,data!$B$3:$E$32,3,0))*(CI286-14)),0)</f>
        <v>0</v>
      </c>
      <c r="CN286" s="265" t="s">
        <v>96</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96</v>
      </c>
      <c r="DA286" s="231">
        <f>IF(CX286=1,IF(CW286&lt;15,VLOOKUP(CZ286,data!$B$3:$E$32,2,0)*CW286,(VLOOKUP(CZ286,data!$B$3:$E$32,2,0)*14)+(VLOOKUP(CZ286,data!$B$3:$E$32,3,0))*(CW286-14)),0)</f>
        <v>0</v>
      </c>
      <c r="DB286" s="265" t="s">
        <v>96</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96</v>
      </c>
      <c r="DO286" s="231">
        <f>IF(DL286=1,IF(DK286&lt;15,VLOOKUP(DN286,data!$B$3:$E$32,2,0)*DK286,(VLOOKUP(DN286,data!$B$3:$E$32,2,0)*14)+(VLOOKUP(DN286,data!$B$3:$E$32,3,0))*(DK286-14)),0)</f>
        <v>0</v>
      </c>
      <c r="DP286" s="265" t="s">
        <v>96</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96</v>
      </c>
      <c r="EC286" s="231">
        <f>IF(DZ286=1,IF(DY286&lt;15,VLOOKUP(EB286,data!$B$3:$E$32,2,0)*DY286,(VLOOKUP(EB286,data!$B$3:$E$32,2,0)*14)+(VLOOKUP(EB286,data!$B$3:$E$32,3,0))*(DY286-14)),0)</f>
        <v>0</v>
      </c>
      <c r="ED286" s="265" t="s">
        <v>96</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96</v>
      </c>
      <c r="EQ286" s="231">
        <f>IF(EN286=1,IF(EM286&lt;15,VLOOKUP(EP286,data!$B$3:$E$32,2,0)*EM286,(VLOOKUP(EP286,data!$B$3:$E$32,2,0)*14)+(VLOOKUP(EP286,data!$B$3:$E$32,3,0))*(EM286-14)),0)</f>
        <v>0</v>
      </c>
      <c r="ER286" s="265" t="s">
        <v>96</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96</v>
      </c>
      <c r="FE286" s="231">
        <f>IF(FB286=1,IF(FA286&lt;15,VLOOKUP(FD286,data!$B$3:$E$32,2,0)*FA286,(VLOOKUP(FD286,data!$B$3:$E$32,2,0)*14)+(VLOOKUP(FD286,data!$B$3:$E$32,3,0))*(FA286-14)),0)</f>
        <v>0</v>
      </c>
      <c r="FF286" s="265" t="s">
        <v>96</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4.75" hidden="1" customHeight="1" x14ac:dyDescent="0.25">
      <c r="A287" s="233"/>
      <c r="B287" s="222" t="s">
        <v>378</v>
      </c>
      <c r="C287" s="338"/>
      <c r="D287" s="223"/>
      <c r="E287" s="229"/>
      <c r="F287" s="225">
        <f t="shared" si="290"/>
        <v>0</v>
      </c>
      <c r="G287" s="230">
        <f>IF(F287=1,data!$C$41*E287,0)</f>
        <v>0</v>
      </c>
      <c r="H287" s="265" t="s">
        <v>96</v>
      </c>
      <c r="I287" s="231">
        <f>IF($F287=1,IF($E287&lt;15,VLOOKUP(H287,data!$B$3:$E$32,2,0)*$E287,(VLOOKUP(H287,data!$B$3:$E$32,2,0)*14)+(VLOOKUP(H287,data!$B$3:$E$32,3,0))*($E287-14)),0)</f>
        <v>0</v>
      </c>
      <c r="J287" s="265" t="s">
        <v>96</v>
      </c>
      <c r="K287" s="231">
        <f>IF($F287=1,VLOOKUP(J287,data!$B$35:$D$39,2,0),0)</f>
        <v>0</v>
      </c>
      <c r="L287" s="232">
        <f>IF(AND(I287&lt;&gt;0,K287&lt;&gt;0)=FALSE,0,data!$C$43)</f>
        <v>0</v>
      </c>
      <c r="M287" s="269">
        <f t="shared" si="76"/>
        <v>0</v>
      </c>
      <c r="N287" s="225">
        <f t="shared" si="359"/>
        <v>0</v>
      </c>
      <c r="O287" s="225">
        <f t="shared" si="291"/>
        <v>0</v>
      </c>
      <c r="P287" s="225">
        <f t="shared" si="292"/>
        <v>0</v>
      </c>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96</v>
      </c>
      <c r="AI287" s="231">
        <f>IF(AF287=1,IF(AE287&lt;15,VLOOKUP(AH287,data!$B$3:$E$32,2,0)*AE287,(VLOOKUP(AH287,data!$B$3:$E$32,2,0)*14)+(VLOOKUP(AH287,data!$B$3:$E$32,3,0))*(AE287-14)),0)</f>
        <v>0</v>
      </c>
      <c r="AJ287" s="265" t="s">
        <v>96</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96</v>
      </c>
      <c r="AW287" s="231">
        <f>IF(AT287=1,IF(AS287&lt;15,VLOOKUP(AV287,data!$B$3:$E$32,2,0)*AS287,(VLOOKUP(AV287,data!$B$3:$E$32,2,0)*14)+(VLOOKUP(AV287,data!$B$3:$E$32,3,0))*(AS287-14)),0)</f>
        <v>0</v>
      </c>
      <c r="AX287" s="265" t="s">
        <v>96</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96</v>
      </c>
      <c r="BK287" s="231">
        <f>IF(BH287=1,IF(BG287&lt;15,VLOOKUP(BJ287,data!$B$3:$E$32,2,0)*BG287,(VLOOKUP(BJ287,data!$B$3:$E$32,2,0)*14)+(VLOOKUP(BJ287,data!$B$3:$E$32,3,0))*(BG287-14)),0)</f>
        <v>0</v>
      </c>
      <c r="BL287" s="265" t="s">
        <v>96</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96</v>
      </c>
      <c r="BY287" s="231">
        <f>IF(BV287=1,IF(BU287&lt;15,VLOOKUP(BX287,data!$B$3:$E$32,2,0)*BU287,(VLOOKUP(BX287,data!$B$3:$E$32,2,0)*14)+(VLOOKUP(BX287,data!$B$3:$E$32,3,0))*(BU287-14)),0)</f>
        <v>0</v>
      </c>
      <c r="BZ287" s="265" t="s">
        <v>96</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96</v>
      </c>
      <c r="CM287" s="231">
        <f>IF(CJ287=1,IF(CI287&lt;15,VLOOKUP(CL287,data!$B$3:$E$32,2,0)*CI287,(VLOOKUP(CL287,data!$B$3:$E$32,2,0)*14)+(VLOOKUP(CL287,data!$B$3:$E$32,3,0))*(CI287-14)),0)</f>
        <v>0</v>
      </c>
      <c r="CN287" s="265" t="s">
        <v>96</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96</v>
      </c>
      <c r="DA287" s="231">
        <f>IF(CX287=1,IF(CW287&lt;15,VLOOKUP(CZ287,data!$B$3:$E$32,2,0)*CW287,(VLOOKUP(CZ287,data!$B$3:$E$32,2,0)*14)+(VLOOKUP(CZ287,data!$B$3:$E$32,3,0))*(CW287-14)),0)</f>
        <v>0</v>
      </c>
      <c r="DB287" s="265" t="s">
        <v>96</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96</v>
      </c>
      <c r="DO287" s="231">
        <f>IF(DL287=1,IF(DK287&lt;15,VLOOKUP(DN287,data!$B$3:$E$32,2,0)*DK287,(VLOOKUP(DN287,data!$B$3:$E$32,2,0)*14)+(VLOOKUP(DN287,data!$B$3:$E$32,3,0))*(DK287-14)),0)</f>
        <v>0</v>
      </c>
      <c r="DP287" s="265" t="s">
        <v>96</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96</v>
      </c>
      <c r="EC287" s="231">
        <f>IF(DZ287=1,IF(DY287&lt;15,VLOOKUP(EB287,data!$B$3:$E$32,2,0)*DY287,(VLOOKUP(EB287,data!$B$3:$E$32,2,0)*14)+(VLOOKUP(EB287,data!$B$3:$E$32,3,0))*(DY287-14)),0)</f>
        <v>0</v>
      </c>
      <c r="ED287" s="265" t="s">
        <v>96</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96</v>
      </c>
      <c r="EQ287" s="231">
        <f>IF(EN287=1,IF(EM287&lt;15,VLOOKUP(EP287,data!$B$3:$E$32,2,0)*EM287,(VLOOKUP(EP287,data!$B$3:$E$32,2,0)*14)+(VLOOKUP(EP287,data!$B$3:$E$32,3,0))*(EM287-14)),0)</f>
        <v>0</v>
      </c>
      <c r="ER287" s="265" t="s">
        <v>96</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96</v>
      </c>
      <c r="FE287" s="231">
        <f>IF(FB287=1,IF(FA287&lt;15,VLOOKUP(FD287,data!$B$3:$E$32,2,0)*FA287,(VLOOKUP(FD287,data!$B$3:$E$32,2,0)*14)+(VLOOKUP(FD287,data!$B$3:$E$32,3,0))*(FA287-14)),0)</f>
        <v>0</v>
      </c>
      <c r="FF287" s="265" t="s">
        <v>96</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4.75" hidden="1" customHeight="1" x14ac:dyDescent="0.25">
      <c r="A288" s="233"/>
      <c r="B288" s="222" t="s">
        <v>379</v>
      </c>
      <c r="C288" s="338"/>
      <c r="D288" s="223"/>
      <c r="E288" s="229"/>
      <c r="F288" s="225">
        <f t="shared" si="290"/>
        <v>0</v>
      </c>
      <c r="G288" s="230">
        <f>IF(F288=1,data!$C$41*E288,0)</f>
        <v>0</v>
      </c>
      <c r="H288" s="265" t="s">
        <v>96</v>
      </c>
      <c r="I288" s="231">
        <f>IF($F288=1,IF($E288&lt;15,VLOOKUP(H288,data!$B$3:$E$32,2,0)*$E288,(VLOOKUP(H288,data!$B$3:$E$32,2,0)*14)+(VLOOKUP(H288,data!$B$3:$E$32,3,0))*($E288-14)),0)</f>
        <v>0</v>
      </c>
      <c r="J288" s="265" t="s">
        <v>96</v>
      </c>
      <c r="K288" s="231">
        <f>IF($F288=1,VLOOKUP(J288,data!$B$35:$D$39,2,0),0)</f>
        <v>0</v>
      </c>
      <c r="L288" s="232">
        <f>IF(AND(I288&lt;&gt;0,K288&lt;&gt;0)=FALSE,0,data!$C$43)</f>
        <v>0</v>
      </c>
      <c r="M288" s="269">
        <f t="shared" si="76"/>
        <v>0</v>
      </c>
      <c r="N288" s="225">
        <f t="shared" si="359"/>
        <v>0</v>
      </c>
      <c r="O288" s="225">
        <f t="shared" si="291"/>
        <v>0</v>
      </c>
      <c r="P288" s="225">
        <f t="shared" si="292"/>
        <v>0</v>
      </c>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96</v>
      </c>
      <c r="AI288" s="231">
        <f>IF(AF288=1,IF(AE288&lt;15,VLOOKUP(AH288,data!$B$3:$E$32,2,0)*AE288,(VLOOKUP(AH288,data!$B$3:$E$32,2,0)*14)+(VLOOKUP(AH288,data!$B$3:$E$32,3,0))*(AE288-14)),0)</f>
        <v>0</v>
      </c>
      <c r="AJ288" s="265" t="s">
        <v>96</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96</v>
      </c>
      <c r="AW288" s="231">
        <f>IF(AT288=1,IF(AS288&lt;15,VLOOKUP(AV288,data!$B$3:$E$32,2,0)*AS288,(VLOOKUP(AV288,data!$B$3:$E$32,2,0)*14)+(VLOOKUP(AV288,data!$B$3:$E$32,3,0))*(AS288-14)),0)</f>
        <v>0</v>
      </c>
      <c r="AX288" s="265" t="s">
        <v>96</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96</v>
      </c>
      <c r="BK288" s="231">
        <f>IF(BH288=1,IF(BG288&lt;15,VLOOKUP(BJ288,data!$B$3:$E$32,2,0)*BG288,(VLOOKUP(BJ288,data!$B$3:$E$32,2,0)*14)+(VLOOKUP(BJ288,data!$B$3:$E$32,3,0))*(BG288-14)),0)</f>
        <v>0</v>
      </c>
      <c r="BL288" s="265" t="s">
        <v>96</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96</v>
      </c>
      <c r="BY288" s="231">
        <f>IF(BV288=1,IF(BU288&lt;15,VLOOKUP(BX288,data!$B$3:$E$32,2,0)*BU288,(VLOOKUP(BX288,data!$B$3:$E$32,2,0)*14)+(VLOOKUP(BX288,data!$B$3:$E$32,3,0))*(BU288-14)),0)</f>
        <v>0</v>
      </c>
      <c r="BZ288" s="265" t="s">
        <v>96</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96</v>
      </c>
      <c r="CM288" s="231">
        <f>IF(CJ288=1,IF(CI288&lt;15,VLOOKUP(CL288,data!$B$3:$E$32,2,0)*CI288,(VLOOKUP(CL288,data!$B$3:$E$32,2,0)*14)+(VLOOKUP(CL288,data!$B$3:$E$32,3,0))*(CI288-14)),0)</f>
        <v>0</v>
      </c>
      <c r="CN288" s="265" t="s">
        <v>96</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96</v>
      </c>
      <c r="DA288" s="231">
        <f>IF(CX288=1,IF(CW288&lt;15,VLOOKUP(CZ288,data!$B$3:$E$32,2,0)*CW288,(VLOOKUP(CZ288,data!$B$3:$E$32,2,0)*14)+(VLOOKUP(CZ288,data!$B$3:$E$32,3,0))*(CW288-14)),0)</f>
        <v>0</v>
      </c>
      <c r="DB288" s="265" t="s">
        <v>96</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96</v>
      </c>
      <c r="DO288" s="231">
        <f>IF(DL288=1,IF(DK288&lt;15,VLOOKUP(DN288,data!$B$3:$E$32,2,0)*DK288,(VLOOKUP(DN288,data!$B$3:$E$32,2,0)*14)+(VLOOKUP(DN288,data!$B$3:$E$32,3,0))*(DK288-14)),0)</f>
        <v>0</v>
      </c>
      <c r="DP288" s="265" t="s">
        <v>96</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96</v>
      </c>
      <c r="EC288" s="231">
        <f>IF(DZ288=1,IF(DY288&lt;15,VLOOKUP(EB288,data!$B$3:$E$32,2,0)*DY288,(VLOOKUP(EB288,data!$B$3:$E$32,2,0)*14)+(VLOOKUP(EB288,data!$B$3:$E$32,3,0))*(DY288-14)),0)</f>
        <v>0</v>
      </c>
      <c r="ED288" s="265" t="s">
        <v>96</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96</v>
      </c>
      <c r="EQ288" s="231">
        <f>IF(EN288=1,IF(EM288&lt;15,VLOOKUP(EP288,data!$B$3:$E$32,2,0)*EM288,(VLOOKUP(EP288,data!$B$3:$E$32,2,0)*14)+(VLOOKUP(EP288,data!$B$3:$E$32,3,0))*(EM288-14)),0)</f>
        <v>0</v>
      </c>
      <c r="ER288" s="265" t="s">
        <v>96</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96</v>
      </c>
      <c r="FE288" s="231">
        <f>IF(FB288=1,IF(FA288&lt;15,VLOOKUP(FD288,data!$B$3:$E$32,2,0)*FA288,(VLOOKUP(FD288,data!$B$3:$E$32,2,0)*14)+(VLOOKUP(FD288,data!$B$3:$E$32,3,0))*(FA288-14)),0)</f>
        <v>0</v>
      </c>
      <c r="FF288" s="265" t="s">
        <v>96</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4.75" hidden="1" customHeight="1" x14ac:dyDescent="0.25">
      <c r="A289" s="233"/>
      <c r="B289" s="222" t="s">
        <v>380</v>
      </c>
      <c r="C289" s="338"/>
      <c r="D289" s="223"/>
      <c r="E289" s="229"/>
      <c r="F289" s="225">
        <f t="shared" si="290"/>
        <v>0</v>
      </c>
      <c r="G289" s="230">
        <f>IF(F289=1,data!$C$41*E289,0)</f>
        <v>0</v>
      </c>
      <c r="H289" s="265" t="s">
        <v>96</v>
      </c>
      <c r="I289" s="231">
        <f>IF($F289=1,IF($E289&lt;15,VLOOKUP(H289,data!$B$3:$E$32,2,0)*$E289,(VLOOKUP(H289,data!$B$3:$E$32,2,0)*14)+(VLOOKUP(H289,data!$B$3:$E$32,3,0))*($E289-14)),0)</f>
        <v>0</v>
      </c>
      <c r="J289" s="265" t="s">
        <v>96</v>
      </c>
      <c r="K289" s="231">
        <f>IF($F289=1,VLOOKUP(J289,data!$B$35:$D$39,2,0),0)</f>
        <v>0</v>
      </c>
      <c r="L289" s="232">
        <f>IF(AND(I289&lt;&gt;0,K289&lt;&gt;0)=FALSE,0,data!$C$43)</f>
        <v>0</v>
      </c>
      <c r="M289" s="269">
        <f t="shared" si="76"/>
        <v>0</v>
      </c>
      <c r="N289" s="225">
        <f t="shared" si="359"/>
        <v>0</v>
      </c>
      <c r="O289" s="225">
        <f t="shared" si="291"/>
        <v>0</v>
      </c>
      <c r="P289" s="225">
        <f t="shared" si="292"/>
        <v>0</v>
      </c>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96</v>
      </c>
      <c r="AI289" s="231">
        <f>IF(AF289=1,IF(AE289&lt;15,VLOOKUP(AH289,data!$B$3:$E$32,2,0)*AE289,(VLOOKUP(AH289,data!$B$3:$E$32,2,0)*14)+(VLOOKUP(AH289,data!$B$3:$E$32,3,0))*(AE289-14)),0)</f>
        <v>0</v>
      </c>
      <c r="AJ289" s="265" t="s">
        <v>96</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96</v>
      </c>
      <c r="AW289" s="231">
        <f>IF(AT289=1,IF(AS289&lt;15,VLOOKUP(AV289,data!$B$3:$E$32,2,0)*AS289,(VLOOKUP(AV289,data!$B$3:$E$32,2,0)*14)+(VLOOKUP(AV289,data!$B$3:$E$32,3,0))*(AS289-14)),0)</f>
        <v>0</v>
      </c>
      <c r="AX289" s="265" t="s">
        <v>96</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96</v>
      </c>
      <c r="BK289" s="231">
        <f>IF(BH289=1,IF(BG289&lt;15,VLOOKUP(BJ289,data!$B$3:$E$32,2,0)*BG289,(VLOOKUP(BJ289,data!$B$3:$E$32,2,0)*14)+(VLOOKUP(BJ289,data!$B$3:$E$32,3,0))*(BG289-14)),0)</f>
        <v>0</v>
      </c>
      <c r="BL289" s="265" t="s">
        <v>96</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96</v>
      </c>
      <c r="BY289" s="231">
        <f>IF(BV289=1,IF(BU289&lt;15,VLOOKUP(BX289,data!$B$3:$E$32,2,0)*BU289,(VLOOKUP(BX289,data!$B$3:$E$32,2,0)*14)+(VLOOKUP(BX289,data!$B$3:$E$32,3,0))*(BU289-14)),0)</f>
        <v>0</v>
      </c>
      <c r="BZ289" s="265" t="s">
        <v>96</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96</v>
      </c>
      <c r="CM289" s="231">
        <f>IF(CJ289=1,IF(CI289&lt;15,VLOOKUP(CL289,data!$B$3:$E$32,2,0)*CI289,(VLOOKUP(CL289,data!$B$3:$E$32,2,0)*14)+(VLOOKUP(CL289,data!$B$3:$E$32,3,0))*(CI289-14)),0)</f>
        <v>0</v>
      </c>
      <c r="CN289" s="265" t="s">
        <v>96</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96</v>
      </c>
      <c r="DA289" s="231">
        <f>IF(CX289=1,IF(CW289&lt;15,VLOOKUP(CZ289,data!$B$3:$E$32,2,0)*CW289,(VLOOKUP(CZ289,data!$B$3:$E$32,2,0)*14)+(VLOOKUP(CZ289,data!$B$3:$E$32,3,0))*(CW289-14)),0)</f>
        <v>0</v>
      </c>
      <c r="DB289" s="265" t="s">
        <v>96</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96</v>
      </c>
      <c r="DO289" s="231">
        <f>IF(DL289=1,IF(DK289&lt;15,VLOOKUP(DN289,data!$B$3:$E$32,2,0)*DK289,(VLOOKUP(DN289,data!$B$3:$E$32,2,0)*14)+(VLOOKUP(DN289,data!$B$3:$E$32,3,0))*(DK289-14)),0)</f>
        <v>0</v>
      </c>
      <c r="DP289" s="265" t="s">
        <v>96</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96</v>
      </c>
      <c r="EC289" s="231">
        <f>IF(DZ289=1,IF(DY289&lt;15,VLOOKUP(EB289,data!$B$3:$E$32,2,0)*DY289,(VLOOKUP(EB289,data!$B$3:$E$32,2,0)*14)+(VLOOKUP(EB289,data!$B$3:$E$32,3,0))*(DY289-14)),0)</f>
        <v>0</v>
      </c>
      <c r="ED289" s="265" t="s">
        <v>96</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96</v>
      </c>
      <c r="EQ289" s="231">
        <f>IF(EN289=1,IF(EM289&lt;15,VLOOKUP(EP289,data!$B$3:$E$32,2,0)*EM289,(VLOOKUP(EP289,data!$B$3:$E$32,2,0)*14)+(VLOOKUP(EP289,data!$B$3:$E$32,3,0))*(EM289-14)),0)</f>
        <v>0</v>
      </c>
      <c r="ER289" s="265" t="s">
        <v>96</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96</v>
      </c>
      <c r="FE289" s="231">
        <f>IF(FB289=1,IF(FA289&lt;15,VLOOKUP(FD289,data!$B$3:$E$32,2,0)*FA289,(VLOOKUP(FD289,data!$B$3:$E$32,2,0)*14)+(VLOOKUP(FD289,data!$B$3:$E$32,3,0))*(FA289-14)),0)</f>
        <v>0</v>
      </c>
      <c r="FF289" s="265" t="s">
        <v>96</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4.75" hidden="1" customHeight="1" x14ac:dyDescent="0.25">
      <c r="A290" s="233"/>
      <c r="B290" s="222" t="s">
        <v>381</v>
      </c>
      <c r="C290" s="338"/>
      <c r="D290" s="223"/>
      <c r="E290" s="229"/>
      <c r="F290" s="225">
        <f t="shared" si="290"/>
        <v>0</v>
      </c>
      <c r="G290" s="230">
        <f>IF(F290=1,data!$C$41*E290,0)</f>
        <v>0</v>
      </c>
      <c r="H290" s="265" t="s">
        <v>96</v>
      </c>
      <c r="I290" s="231">
        <f>IF($F290=1,IF($E290&lt;15,VLOOKUP(H290,data!$B$3:$E$32,2,0)*$E290,(VLOOKUP(H290,data!$B$3:$E$32,2,0)*14)+(VLOOKUP(H290,data!$B$3:$E$32,3,0))*($E290-14)),0)</f>
        <v>0</v>
      </c>
      <c r="J290" s="265" t="s">
        <v>96</v>
      </c>
      <c r="K290" s="231">
        <f>IF($F290=1,VLOOKUP(J290,data!$B$35:$D$39,2,0),0)</f>
        <v>0</v>
      </c>
      <c r="L290" s="232">
        <f>IF(AND(I290&lt;&gt;0,K290&lt;&gt;0)=FALSE,0,data!$C$43)</f>
        <v>0</v>
      </c>
      <c r="M290" s="269">
        <f t="shared" si="76"/>
        <v>0</v>
      </c>
      <c r="N290" s="225">
        <f t="shared" si="359"/>
        <v>0</v>
      </c>
      <c r="O290" s="225">
        <f t="shared" si="291"/>
        <v>0</v>
      </c>
      <c r="P290" s="225">
        <f t="shared" si="292"/>
        <v>0</v>
      </c>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96</v>
      </c>
      <c r="AI290" s="231">
        <f>IF(AF290=1,IF(AE290&lt;15,VLOOKUP(AH290,data!$B$3:$E$32,2,0)*AE290,(VLOOKUP(AH290,data!$B$3:$E$32,2,0)*14)+(VLOOKUP(AH290,data!$B$3:$E$32,3,0))*(AE290-14)),0)</f>
        <v>0</v>
      </c>
      <c r="AJ290" s="265" t="s">
        <v>96</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96</v>
      </c>
      <c r="AW290" s="231">
        <f>IF(AT290=1,IF(AS290&lt;15,VLOOKUP(AV290,data!$B$3:$E$32,2,0)*AS290,(VLOOKUP(AV290,data!$B$3:$E$32,2,0)*14)+(VLOOKUP(AV290,data!$B$3:$E$32,3,0))*(AS290-14)),0)</f>
        <v>0</v>
      </c>
      <c r="AX290" s="265" t="s">
        <v>96</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96</v>
      </c>
      <c r="BK290" s="231">
        <f>IF(BH290=1,IF(BG290&lt;15,VLOOKUP(BJ290,data!$B$3:$E$32,2,0)*BG290,(VLOOKUP(BJ290,data!$B$3:$E$32,2,0)*14)+(VLOOKUP(BJ290,data!$B$3:$E$32,3,0))*(BG290-14)),0)</f>
        <v>0</v>
      </c>
      <c r="BL290" s="265" t="s">
        <v>96</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96</v>
      </c>
      <c r="BY290" s="231">
        <f>IF(BV290=1,IF(BU290&lt;15,VLOOKUP(BX290,data!$B$3:$E$32,2,0)*BU290,(VLOOKUP(BX290,data!$B$3:$E$32,2,0)*14)+(VLOOKUP(BX290,data!$B$3:$E$32,3,0))*(BU290-14)),0)</f>
        <v>0</v>
      </c>
      <c r="BZ290" s="265" t="s">
        <v>96</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96</v>
      </c>
      <c r="CM290" s="231">
        <f>IF(CJ290=1,IF(CI290&lt;15,VLOOKUP(CL290,data!$B$3:$E$32,2,0)*CI290,(VLOOKUP(CL290,data!$B$3:$E$32,2,0)*14)+(VLOOKUP(CL290,data!$B$3:$E$32,3,0))*(CI290-14)),0)</f>
        <v>0</v>
      </c>
      <c r="CN290" s="265" t="s">
        <v>96</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96</v>
      </c>
      <c r="DA290" s="231">
        <f>IF(CX290=1,IF(CW290&lt;15,VLOOKUP(CZ290,data!$B$3:$E$32,2,0)*CW290,(VLOOKUP(CZ290,data!$B$3:$E$32,2,0)*14)+(VLOOKUP(CZ290,data!$B$3:$E$32,3,0))*(CW290-14)),0)</f>
        <v>0</v>
      </c>
      <c r="DB290" s="265" t="s">
        <v>96</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96</v>
      </c>
      <c r="DO290" s="231">
        <f>IF(DL290=1,IF(DK290&lt;15,VLOOKUP(DN290,data!$B$3:$E$32,2,0)*DK290,(VLOOKUP(DN290,data!$B$3:$E$32,2,0)*14)+(VLOOKUP(DN290,data!$B$3:$E$32,3,0))*(DK290-14)),0)</f>
        <v>0</v>
      </c>
      <c r="DP290" s="265" t="s">
        <v>96</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96</v>
      </c>
      <c r="EC290" s="231">
        <f>IF(DZ290=1,IF(DY290&lt;15,VLOOKUP(EB290,data!$B$3:$E$32,2,0)*DY290,(VLOOKUP(EB290,data!$B$3:$E$32,2,0)*14)+(VLOOKUP(EB290,data!$B$3:$E$32,3,0))*(DY290-14)),0)</f>
        <v>0</v>
      </c>
      <c r="ED290" s="265" t="s">
        <v>96</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96</v>
      </c>
      <c r="EQ290" s="231">
        <f>IF(EN290=1,IF(EM290&lt;15,VLOOKUP(EP290,data!$B$3:$E$32,2,0)*EM290,(VLOOKUP(EP290,data!$B$3:$E$32,2,0)*14)+(VLOOKUP(EP290,data!$B$3:$E$32,3,0))*(EM290-14)),0)</f>
        <v>0</v>
      </c>
      <c r="ER290" s="265" t="s">
        <v>96</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96</v>
      </c>
      <c r="FE290" s="231">
        <f>IF(FB290=1,IF(FA290&lt;15,VLOOKUP(FD290,data!$B$3:$E$32,2,0)*FA290,(VLOOKUP(FD290,data!$B$3:$E$32,2,0)*14)+(VLOOKUP(FD290,data!$B$3:$E$32,3,0))*(FA290-14)),0)</f>
        <v>0</v>
      </c>
      <c r="FF290" s="265" t="s">
        <v>96</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4.75" hidden="1" customHeight="1" x14ac:dyDescent="0.25">
      <c r="A291" s="233"/>
      <c r="B291" s="222" t="s">
        <v>382</v>
      </c>
      <c r="C291" s="338"/>
      <c r="D291" s="223"/>
      <c r="E291" s="229"/>
      <c r="F291" s="225">
        <f t="shared" si="290"/>
        <v>0</v>
      </c>
      <c r="G291" s="230">
        <f>IF(F291=1,data!$C$41*E291,0)</f>
        <v>0</v>
      </c>
      <c r="H291" s="265" t="s">
        <v>96</v>
      </c>
      <c r="I291" s="231">
        <f>IF($F291=1,IF($E291&lt;15,VLOOKUP(H291,data!$B$3:$E$32,2,0)*$E291,(VLOOKUP(H291,data!$B$3:$E$32,2,0)*14)+(VLOOKUP(H291,data!$B$3:$E$32,3,0))*($E291-14)),0)</f>
        <v>0</v>
      </c>
      <c r="J291" s="265" t="s">
        <v>96</v>
      </c>
      <c r="K291" s="231">
        <f>IF($F291=1,VLOOKUP(J291,data!$B$35:$D$39,2,0),0)</f>
        <v>0</v>
      </c>
      <c r="L291" s="232">
        <f>IF(AND(I291&lt;&gt;0,K291&lt;&gt;0)=FALSE,0,data!$C$43)</f>
        <v>0</v>
      </c>
      <c r="M291" s="269">
        <f t="shared" si="76"/>
        <v>0</v>
      </c>
      <c r="N291" s="225">
        <f t="shared" si="359"/>
        <v>0</v>
      </c>
      <c r="O291" s="225">
        <f t="shared" si="291"/>
        <v>0</v>
      </c>
      <c r="P291" s="225">
        <f t="shared" si="292"/>
        <v>0</v>
      </c>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96</v>
      </c>
      <c r="AI291" s="231">
        <f>IF(AF291=1,IF(AE291&lt;15,VLOOKUP(AH291,data!$B$3:$E$32,2,0)*AE291,(VLOOKUP(AH291,data!$B$3:$E$32,2,0)*14)+(VLOOKUP(AH291,data!$B$3:$E$32,3,0))*(AE291-14)),0)</f>
        <v>0</v>
      </c>
      <c r="AJ291" s="265" t="s">
        <v>96</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96</v>
      </c>
      <c r="AW291" s="231">
        <f>IF(AT291=1,IF(AS291&lt;15,VLOOKUP(AV291,data!$B$3:$E$32,2,0)*AS291,(VLOOKUP(AV291,data!$B$3:$E$32,2,0)*14)+(VLOOKUP(AV291,data!$B$3:$E$32,3,0))*(AS291-14)),0)</f>
        <v>0</v>
      </c>
      <c r="AX291" s="265" t="s">
        <v>96</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96</v>
      </c>
      <c r="BK291" s="231">
        <f>IF(BH291=1,IF(BG291&lt;15,VLOOKUP(BJ291,data!$B$3:$E$32,2,0)*BG291,(VLOOKUP(BJ291,data!$B$3:$E$32,2,0)*14)+(VLOOKUP(BJ291,data!$B$3:$E$32,3,0))*(BG291-14)),0)</f>
        <v>0</v>
      </c>
      <c r="BL291" s="265" t="s">
        <v>96</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96</v>
      </c>
      <c r="BY291" s="231">
        <f>IF(BV291=1,IF(BU291&lt;15,VLOOKUP(BX291,data!$B$3:$E$32,2,0)*BU291,(VLOOKUP(BX291,data!$B$3:$E$32,2,0)*14)+(VLOOKUP(BX291,data!$B$3:$E$32,3,0))*(BU291-14)),0)</f>
        <v>0</v>
      </c>
      <c r="BZ291" s="265" t="s">
        <v>96</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96</v>
      </c>
      <c r="CM291" s="231">
        <f>IF(CJ291=1,IF(CI291&lt;15,VLOOKUP(CL291,data!$B$3:$E$32,2,0)*CI291,(VLOOKUP(CL291,data!$B$3:$E$32,2,0)*14)+(VLOOKUP(CL291,data!$B$3:$E$32,3,0))*(CI291-14)),0)</f>
        <v>0</v>
      </c>
      <c r="CN291" s="265" t="s">
        <v>96</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96</v>
      </c>
      <c r="DA291" s="231">
        <f>IF(CX291=1,IF(CW291&lt;15,VLOOKUP(CZ291,data!$B$3:$E$32,2,0)*CW291,(VLOOKUP(CZ291,data!$B$3:$E$32,2,0)*14)+(VLOOKUP(CZ291,data!$B$3:$E$32,3,0))*(CW291-14)),0)</f>
        <v>0</v>
      </c>
      <c r="DB291" s="265" t="s">
        <v>96</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96</v>
      </c>
      <c r="DO291" s="231">
        <f>IF(DL291=1,IF(DK291&lt;15,VLOOKUP(DN291,data!$B$3:$E$32,2,0)*DK291,(VLOOKUP(DN291,data!$B$3:$E$32,2,0)*14)+(VLOOKUP(DN291,data!$B$3:$E$32,3,0))*(DK291-14)),0)</f>
        <v>0</v>
      </c>
      <c r="DP291" s="265" t="s">
        <v>96</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96</v>
      </c>
      <c r="EC291" s="231">
        <f>IF(DZ291=1,IF(DY291&lt;15,VLOOKUP(EB291,data!$B$3:$E$32,2,0)*DY291,(VLOOKUP(EB291,data!$B$3:$E$32,2,0)*14)+(VLOOKUP(EB291,data!$B$3:$E$32,3,0))*(DY291-14)),0)</f>
        <v>0</v>
      </c>
      <c r="ED291" s="265" t="s">
        <v>96</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96</v>
      </c>
      <c r="EQ291" s="231">
        <f>IF(EN291=1,IF(EM291&lt;15,VLOOKUP(EP291,data!$B$3:$E$32,2,0)*EM291,(VLOOKUP(EP291,data!$B$3:$E$32,2,0)*14)+(VLOOKUP(EP291,data!$B$3:$E$32,3,0))*(EM291-14)),0)</f>
        <v>0</v>
      </c>
      <c r="ER291" s="265" t="s">
        <v>96</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96</v>
      </c>
      <c r="FE291" s="231">
        <f>IF(FB291=1,IF(FA291&lt;15,VLOOKUP(FD291,data!$B$3:$E$32,2,0)*FA291,(VLOOKUP(FD291,data!$B$3:$E$32,2,0)*14)+(VLOOKUP(FD291,data!$B$3:$E$32,3,0))*(FA291-14)),0)</f>
        <v>0</v>
      </c>
      <c r="FF291" s="265" t="s">
        <v>96</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4.75" hidden="1" customHeight="1" x14ac:dyDescent="0.25">
      <c r="A292" s="233"/>
      <c r="B292" s="222" t="s">
        <v>383</v>
      </c>
      <c r="C292" s="338"/>
      <c r="D292" s="223"/>
      <c r="E292" s="229"/>
      <c r="F292" s="225">
        <f t="shared" si="290"/>
        <v>0</v>
      </c>
      <c r="G292" s="230">
        <f>IF(F292=1,data!$C$41*E292,0)</f>
        <v>0</v>
      </c>
      <c r="H292" s="265" t="s">
        <v>96</v>
      </c>
      <c r="I292" s="231">
        <f>IF($F292=1,IF($E292&lt;15,VLOOKUP(H292,data!$B$3:$E$32,2,0)*$E292,(VLOOKUP(H292,data!$B$3:$E$32,2,0)*14)+(VLOOKUP(H292,data!$B$3:$E$32,3,0))*($E292-14)),0)</f>
        <v>0</v>
      </c>
      <c r="J292" s="265" t="s">
        <v>96</v>
      </c>
      <c r="K292" s="231">
        <f>IF($F292=1,VLOOKUP(J292,data!$B$35:$D$39,2,0),0)</f>
        <v>0</v>
      </c>
      <c r="L292" s="232">
        <f>IF(AND(I292&lt;&gt;0,K292&lt;&gt;0)=FALSE,0,data!$C$43)</f>
        <v>0</v>
      </c>
      <c r="M292" s="269">
        <f t="shared" si="76"/>
        <v>0</v>
      </c>
      <c r="N292" s="225">
        <f t="shared" si="359"/>
        <v>0</v>
      </c>
      <c r="O292" s="225">
        <f t="shared" si="291"/>
        <v>0</v>
      </c>
      <c r="P292" s="225">
        <f t="shared" si="292"/>
        <v>0</v>
      </c>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96</v>
      </c>
      <c r="AI292" s="231">
        <f>IF(AF292=1,IF(AE292&lt;15,VLOOKUP(AH292,data!$B$3:$E$32,2,0)*AE292,(VLOOKUP(AH292,data!$B$3:$E$32,2,0)*14)+(VLOOKUP(AH292,data!$B$3:$E$32,3,0))*(AE292-14)),0)</f>
        <v>0</v>
      </c>
      <c r="AJ292" s="265" t="s">
        <v>96</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96</v>
      </c>
      <c r="AW292" s="231">
        <f>IF(AT292=1,IF(AS292&lt;15,VLOOKUP(AV292,data!$B$3:$E$32,2,0)*AS292,(VLOOKUP(AV292,data!$B$3:$E$32,2,0)*14)+(VLOOKUP(AV292,data!$B$3:$E$32,3,0))*(AS292-14)),0)</f>
        <v>0</v>
      </c>
      <c r="AX292" s="265" t="s">
        <v>96</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96</v>
      </c>
      <c r="BK292" s="231">
        <f>IF(BH292=1,IF(BG292&lt;15,VLOOKUP(BJ292,data!$B$3:$E$32,2,0)*BG292,(VLOOKUP(BJ292,data!$B$3:$E$32,2,0)*14)+(VLOOKUP(BJ292,data!$B$3:$E$32,3,0))*(BG292-14)),0)</f>
        <v>0</v>
      </c>
      <c r="BL292" s="265" t="s">
        <v>96</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96</v>
      </c>
      <c r="BY292" s="231">
        <f>IF(BV292=1,IF(BU292&lt;15,VLOOKUP(BX292,data!$B$3:$E$32,2,0)*BU292,(VLOOKUP(BX292,data!$B$3:$E$32,2,0)*14)+(VLOOKUP(BX292,data!$B$3:$E$32,3,0))*(BU292-14)),0)</f>
        <v>0</v>
      </c>
      <c r="BZ292" s="265" t="s">
        <v>96</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96</v>
      </c>
      <c r="CM292" s="231">
        <f>IF(CJ292=1,IF(CI292&lt;15,VLOOKUP(CL292,data!$B$3:$E$32,2,0)*CI292,(VLOOKUP(CL292,data!$B$3:$E$32,2,0)*14)+(VLOOKUP(CL292,data!$B$3:$E$32,3,0))*(CI292-14)),0)</f>
        <v>0</v>
      </c>
      <c r="CN292" s="265" t="s">
        <v>96</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96</v>
      </c>
      <c r="DA292" s="231">
        <f>IF(CX292=1,IF(CW292&lt;15,VLOOKUP(CZ292,data!$B$3:$E$32,2,0)*CW292,(VLOOKUP(CZ292,data!$B$3:$E$32,2,0)*14)+(VLOOKUP(CZ292,data!$B$3:$E$32,3,0))*(CW292-14)),0)</f>
        <v>0</v>
      </c>
      <c r="DB292" s="265" t="s">
        <v>96</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96</v>
      </c>
      <c r="DO292" s="231">
        <f>IF(DL292=1,IF(DK292&lt;15,VLOOKUP(DN292,data!$B$3:$E$32,2,0)*DK292,(VLOOKUP(DN292,data!$B$3:$E$32,2,0)*14)+(VLOOKUP(DN292,data!$B$3:$E$32,3,0))*(DK292-14)),0)</f>
        <v>0</v>
      </c>
      <c r="DP292" s="265" t="s">
        <v>96</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96</v>
      </c>
      <c r="EC292" s="231">
        <f>IF(DZ292=1,IF(DY292&lt;15,VLOOKUP(EB292,data!$B$3:$E$32,2,0)*DY292,(VLOOKUP(EB292,data!$B$3:$E$32,2,0)*14)+(VLOOKUP(EB292,data!$B$3:$E$32,3,0))*(DY292-14)),0)</f>
        <v>0</v>
      </c>
      <c r="ED292" s="265" t="s">
        <v>96</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96</v>
      </c>
      <c r="EQ292" s="231">
        <f>IF(EN292=1,IF(EM292&lt;15,VLOOKUP(EP292,data!$B$3:$E$32,2,0)*EM292,(VLOOKUP(EP292,data!$B$3:$E$32,2,0)*14)+(VLOOKUP(EP292,data!$B$3:$E$32,3,0))*(EM292-14)),0)</f>
        <v>0</v>
      </c>
      <c r="ER292" s="265" t="s">
        <v>96</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96</v>
      </c>
      <c r="FE292" s="231">
        <f>IF(FB292=1,IF(FA292&lt;15,VLOOKUP(FD292,data!$B$3:$E$32,2,0)*FA292,(VLOOKUP(FD292,data!$B$3:$E$32,2,0)*14)+(VLOOKUP(FD292,data!$B$3:$E$32,3,0))*(FA292-14)),0)</f>
        <v>0</v>
      </c>
      <c r="FF292" s="265" t="s">
        <v>96</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4.75" hidden="1" customHeight="1" x14ac:dyDescent="0.25">
      <c r="A293" s="233"/>
      <c r="B293" s="222" t="s">
        <v>384</v>
      </c>
      <c r="C293" s="338"/>
      <c r="D293" s="223"/>
      <c r="E293" s="229"/>
      <c r="F293" s="225">
        <f t="shared" si="290"/>
        <v>0</v>
      </c>
      <c r="G293" s="230">
        <f>IF(F293=1,data!$C$41*E293,0)</f>
        <v>0</v>
      </c>
      <c r="H293" s="265" t="s">
        <v>96</v>
      </c>
      <c r="I293" s="231">
        <f>IF($F293=1,IF($E293&lt;15,VLOOKUP(H293,data!$B$3:$E$32,2,0)*$E293,(VLOOKUP(H293,data!$B$3:$E$32,2,0)*14)+(VLOOKUP(H293,data!$B$3:$E$32,3,0))*($E293-14)),0)</f>
        <v>0</v>
      </c>
      <c r="J293" s="265" t="s">
        <v>96</v>
      </c>
      <c r="K293" s="231">
        <f>IF($F293=1,VLOOKUP(J293,data!$B$35:$D$39,2,0),0)</f>
        <v>0</v>
      </c>
      <c r="L293" s="232">
        <f>IF(AND(I293&lt;&gt;0,K293&lt;&gt;0)=FALSE,0,data!$C$43)</f>
        <v>0</v>
      </c>
      <c r="M293" s="269">
        <f t="shared" si="76"/>
        <v>0</v>
      </c>
      <c r="N293" s="225">
        <f t="shared" si="359"/>
        <v>0</v>
      </c>
      <c r="O293" s="225">
        <f t="shared" si="291"/>
        <v>0</v>
      </c>
      <c r="P293" s="225">
        <f t="shared" si="292"/>
        <v>0</v>
      </c>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96</v>
      </c>
      <c r="AI293" s="231">
        <f>IF(AF293=1,IF(AE293&lt;15,VLOOKUP(AH293,data!$B$3:$E$32,2,0)*AE293,(VLOOKUP(AH293,data!$B$3:$E$32,2,0)*14)+(VLOOKUP(AH293,data!$B$3:$E$32,3,0))*(AE293-14)),0)</f>
        <v>0</v>
      </c>
      <c r="AJ293" s="265" t="s">
        <v>96</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96</v>
      </c>
      <c r="AW293" s="231">
        <f>IF(AT293=1,IF(AS293&lt;15,VLOOKUP(AV293,data!$B$3:$E$32,2,0)*AS293,(VLOOKUP(AV293,data!$B$3:$E$32,2,0)*14)+(VLOOKUP(AV293,data!$B$3:$E$32,3,0))*(AS293-14)),0)</f>
        <v>0</v>
      </c>
      <c r="AX293" s="265" t="s">
        <v>96</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96</v>
      </c>
      <c r="BK293" s="231">
        <f>IF(BH293=1,IF(BG293&lt;15,VLOOKUP(BJ293,data!$B$3:$E$32,2,0)*BG293,(VLOOKUP(BJ293,data!$B$3:$E$32,2,0)*14)+(VLOOKUP(BJ293,data!$B$3:$E$32,3,0))*(BG293-14)),0)</f>
        <v>0</v>
      </c>
      <c r="BL293" s="265" t="s">
        <v>96</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96</v>
      </c>
      <c r="BY293" s="231">
        <f>IF(BV293=1,IF(BU293&lt;15,VLOOKUP(BX293,data!$B$3:$E$32,2,0)*BU293,(VLOOKUP(BX293,data!$B$3:$E$32,2,0)*14)+(VLOOKUP(BX293,data!$B$3:$E$32,3,0))*(BU293-14)),0)</f>
        <v>0</v>
      </c>
      <c r="BZ293" s="265" t="s">
        <v>96</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96</v>
      </c>
      <c r="CM293" s="231">
        <f>IF(CJ293=1,IF(CI293&lt;15,VLOOKUP(CL293,data!$B$3:$E$32,2,0)*CI293,(VLOOKUP(CL293,data!$B$3:$E$32,2,0)*14)+(VLOOKUP(CL293,data!$B$3:$E$32,3,0))*(CI293-14)),0)</f>
        <v>0</v>
      </c>
      <c r="CN293" s="265" t="s">
        <v>96</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96</v>
      </c>
      <c r="DA293" s="231">
        <f>IF(CX293=1,IF(CW293&lt;15,VLOOKUP(CZ293,data!$B$3:$E$32,2,0)*CW293,(VLOOKUP(CZ293,data!$B$3:$E$32,2,0)*14)+(VLOOKUP(CZ293,data!$B$3:$E$32,3,0))*(CW293-14)),0)</f>
        <v>0</v>
      </c>
      <c r="DB293" s="265" t="s">
        <v>96</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96</v>
      </c>
      <c r="DO293" s="231">
        <f>IF(DL293=1,IF(DK293&lt;15,VLOOKUP(DN293,data!$B$3:$E$32,2,0)*DK293,(VLOOKUP(DN293,data!$B$3:$E$32,2,0)*14)+(VLOOKUP(DN293,data!$B$3:$E$32,3,0))*(DK293-14)),0)</f>
        <v>0</v>
      </c>
      <c r="DP293" s="265" t="s">
        <v>96</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96</v>
      </c>
      <c r="EC293" s="231">
        <f>IF(DZ293=1,IF(DY293&lt;15,VLOOKUP(EB293,data!$B$3:$E$32,2,0)*DY293,(VLOOKUP(EB293,data!$B$3:$E$32,2,0)*14)+(VLOOKUP(EB293,data!$B$3:$E$32,3,0))*(DY293-14)),0)</f>
        <v>0</v>
      </c>
      <c r="ED293" s="265" t="s">
        <v>96</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96</v>
      </c>
      <c r="EQ293" s="231">
        <f>IF(EN293=1,IF(EM293&lt;15,VLOOKUP(EP293,data!$B$3:$E$32,2,0)*EM293,(VLOOKUP(EP293,data!$B$3:$E$32,2,0)*14)+(VLOOKUP(EP293,data!$B$3:$E$32,3,0))*(EM293-14)),0)</f>
        <v>0</v>
      </c>
      <c r="ER293" s="265" t="s">
        <v>96</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96</v>
      </c>
      <c r="FE293" s="231">
        <f>IF(FB293=1,IF(FA293&lt;15,VLOOKUP(FD293,data!$B$3:$E$32,2,0)*FA293,(VLOOKUP(FD293,data!$B$3:$E$32,2,0)*14)+(VLOOKUP(FD293,data!$B$3:$E$32,3,0))*(FA293-14)),0)</f>
        <v>0</v>
      </c>
      <c r="FF293" s="265" t="s">
        <v>96</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4.75" hidden="1" customHeight="1" x14ac:dyDescent="0.25">
      <c r="A294" s="233"/>
      <c r="B294" s="222" t="s">
        <v>385</v>
      </c>
      <c r="C294" s="338"/>
      <c r="D294" s="223"/>
      <c r="E294" s="229"/>
      <c r="F294" s="225">
        <f t="shared" si="290"/>
        <v>0</v>
      </c>
      <c r="G294" s="230">
        <f>IF(F294=1,data!$C$41*E294,0)</f>
        <v>0</v>
      </c>
      <c r="H294" s="265" t="s">
        <v>96</v>
      </c>
      <c r="I294" s="231">
        <f>IF($F294=1,IF($E294&lt;15,VLOOKUP(H294,data!$B$3:$E$32,2,0)*$E294,(VLOOKUP(H294,data!$B$3:$E$32,2,0)*14)+(VLOOKUP(H294,data!$B$3:$E$32,3,0))*($E294-14)),0)</f>
        <v>0</v>
      </c>
      <c r="J294" s="265" t="s">
        <v>96</v>
      </c>
      <c r="K294" s="231">
        <f>IF($F294=1,VLOOKUP(J294,data!$B$35:$D$39,2,0),0)</f>
        <v>0</v>
      </c>
      <c r="L294" s="232">
        <f>IF(AND(I294&lt;&gt;0,K294&lt;&gt;0)=FALSE,0,data!$C$43)</f>
        <v>0</v>
      </c>
      <c r="M294" s="269">
        <f t="shared" si="76"/>
        <v>0</v>
      </c>
      <c r="N294" s="225">
        <f t="shared" si="359"/>
        <v>0</v>
      </c>
      <c r="O294" s="225">
        <f t="shared" si="291"/>
        <v>0</v>
      </c>
      <c r="P294" s="225">
        <f t="shared" si="292"/>
        <v>0</v>
      </c>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96</v>
      </c>
      <c r="AI294" s="231">
        <f>IF(AF294=1,IF(AE294&lt;15,VLOOKUP(AH294,data!$B$3:$E$32,2,0)*AE294,(VLOOKUP(AH294,data!$B$3:$E$32,2,0)*14)+(VLOOKUP(AH294,data!$B$3:$E$32,3,0))*(AE294-14)),0)</f>
        <v>0</v>
      </c>
      <c r="AJ294" s="265" t="s">
        <v>96</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96</v>
      </c>
      <c r="AW294" s="231">
        <f>IF(AT294=1,IF(AS294&lt;15,VLOOKUP(AV294,data!$B$3:$E$32,2,0)*AS294,(VLOOKUP(AV294,data!$B$3:$E$32,2,0)*14)+(VLOOKUP(AV294,data!$B$3:$E$32,3,0))*(AS294-14)),0)</f>
        <v>0</v>
      </c>
      <c r="AX294" s="265" t="s">
        <v>96</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96</v>
      </c>
      <c r="BK294" s="231">
        <f>IF(BH294=1,IF(BG294&lt;15,VLOOKUP(BJ294,data!$B$3:$E$32,2,0)*BG294,(VLOOKUP(BJ294,data!$B$3:$E$32,2,0)*14)+(VLOOKUP(BJ294,data!$B$3:$E$32,3,0))*(BG294-14)),0)</f>
        <v>0</v>
      </c>
      <c r="BL294" s="265" t="s">
        <v>96</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96</v>
      </c>
      <c r="BY294" s="231">
        <f>IF(BV294=1,IF(BU294&lt;15,VLOOKUP(BX294,data!$B$3:$E$32,2,0)*BU294,(VLOOKUP(BX294,data!$B$3:$E$32,2,0)*14)+(VLOOKUP(BX294,data!$B$3:$E$32,3,0))*(BU294-14)),0)</f>
        <v>0</v>
      </c>
      <c r="BZ294" s="265" t="s">
        <v>96</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96</v>
      </c>
      <c r="CM294" s="231">
        <f>IF(CJ294=1,IF(CI294&lt;15,VLOOKUP(CL294,data!$B$3:$E$32,2,0)*CI294,(VLOOKUP(CL294,data!$B$3:$E$32,2,0)*14)+(VLOOKUP(CL294,data!$B$3:$E$32,3,0))*(CI294-14)),0)</f>
        <v>0</v>
      </c>
      <c r="CN294" s="265" t="s">
        <v>96</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96</v>
      </c>
      <c r="DA294" s="231">
        <f>IF(CX294=1,IF(CW294&lt;15,VLOOKUP(CZ294,data!$B$3:$E$32,2,0)*CW294,(VLOOKUP(CZ294,data!$B$3:$E$32,2,0)*14)+(VLOOKUP(CZ294,data!$B$3:$E$32,3,0))*(CW294-14)),0)</f>
        <v>0</v>
      </c>
      <c r="DB294" s="265" t="s">
        <v>96</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96</v>
      </c>
      <c r="DO294" s="231">
        <f>IF(DL294=1,IF(DK294&lt;15,VLOOKUP(DN294,data!$B$3:$E$32,2,0)*DK294,(VLOOKUP(DN294,data!$B$3:$E$32,2,0)*14)+(VLOOKUP(DN294,data!$B$3:$E$32,3,0))*(DK294-14)),0)</f>
        <v>0</v>
      </c>
      <c r="DP294" s="265" t="s">
        <v>96</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96</v>
      </c>
      <c r="EC294" s="231">
        <f>IF(DZ294=1,IF(DY294&lt;15,VLOOKUP(EB294,data!$B$3:$E$32,2,0)*DY294,(VLOOKUP(EB294,data!$B$3:$E$32,2,0)*14)+(VLOOKUP(EB294,data!$B$3:$E$32,3,0))*(DY294-14)),0)</f>
        <v>0</v>
      </c>
      <c r="ED294" s="265" t="s">
        <v>96</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96</v>
      </c>
      <c r="EQ294" s="231">
        <f>IF(EN294=1,IF(EM294&lt;15,VLOOKUP(EP294,data!$B$3:$E$32,2,0)*EM294,(VLOOKUP(EP294,data!$B$3:$E$32,2,0)*14)+(VLOOKUP(EP294,data!$B$3:$E$32,3,0))*(EM294-14)),0)</f>
        <v>0</v>
      </c>
      <c r="ER294" s="265" t="s">
        <v>96</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96</v>
      </c>
      <c r="FE294" s="231">
        <f>IF(FB294=1,IF(FA294&lt;15,VLOOKUP(FD294,data!$B$3:$E$32,2,0)*FA294,(VLOOKUP(FD294,data!$B$3:$E$32,2,0)*14)+(VLOOKUP(FD294,data!$B$3:$E$32,3,0))*(FA294-14)),0)</f>
        <v>0</v>
      </c>
      <c r="FF294" s="265" t="s">
        <v>96</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4.75" hidden="1" customHeight="1" x14ac:dyDescent="0.25">
      <c r="A295" s="233"/>
      <c r="B295" s="222" t="s">
        <v>386</v>
      </c>
      <c r="C295" s="338"/>
      <c r="D295" s="223"/>
      <c r="E295" s="229"/>
      <c r="F295" s="225">
        <f t="shared" si="290"/>
        <v>0</v>
      </c>
      <c r="G295" s="230">
        <f>IF(F295=1,data!$C$41*E295,0)</f>
        <v>0</v>
      </c>
      <c r="H295" s="265" t="s">
        <v>96</v>
      </c>
      <c r="I295" s="231">
        <f>IF($F295=1,IF($E295&lt;15,VLOOKUP(H295,data!$B$3:$E$32,2,0)*$E295,(VLOOKUP(H295,data!$B$3:$E$32,2,0)*14)+(VLOOKUP(H295,data!$B$3:$E$32,3,0))*($E295-14)),0)</f>
        <v>0</v>
      </c>
      <c r="J295" s="265" t="s">
        <v>96</v>
      </c>
      <c r="K295" s="231">
        <f>IF($F295=1,VLOOKUP(J295,data!$B$35:$D$39,2,0),0)</f>
        <v>0</v>
      </c>
      <c r="L295" s="232">
        <f>IF(AND(I295&lt;&gt;0,K295&lt;&gt;0)=FALSE,0,data!$C$43)</f>
        <v>0</v>
      </c>
      <c r="M295" s="269">
        <f t="shared" si="76"/>
        <v>0</v>
      </c>
      <c r="N295" s="225">
        <f t="shared" si="359"/>
        <v>0</v>
      </c>
      <c r="O295" s="225">
        <f t="shared" si="291"/>
        <v>0</v>
      </c>
      <c r="P295" s="225">
        <f t="shared" si="292"/>
        <v>0</v>
      </c>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96</v>
      </c>
      <c r="AI295" s="231">
        <f>IF(AF295=1,IF(AE295&lt;15,VLOOKUP(AH295,data!$B$3:$E$32,2,0)*AE295,(VLOOKUP(AH295,data!$B$3:$E$32,2,0)*14)+(VLOOKUP(AH295,data!$B$3:$E$32,3,0))*(AE295-14)),0)</f>
        <v>0</v>
      </c>
      <c r="AJ295" s="265" t="s">
        <v>96</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96</v>
      </c>
      <c r="AW295" s="231">
        <f>IF(AT295=1,IF(AS295&lt;15,VLOOKUP(AV295,data!$B$3:$E$32,2,0)*AS295,(VLOOKUP(AV295,data!$B$3:$E$32,2,0)*14)+(VLOOKUP(AV295,data!$B$3:$E$32,3,0))*(AS295-14)),0)</f>
        <v>0</v>
      </c>
      <c r="AX295" s="265" t="s">
        <v>96</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96</v>
      </c>
      <c r="BK295" s="231">
        <f>IF(BH295=1,IF(BG295&lt;15,VLOOKUP(BJ295,data!$B$3:$E$32,2,0)*BG295,(VLOOKUP(BJ295,data!$B$3:$E$32,2,0)*14)+(VLOOKUP(BJ295,data!$B$3:$E$32,3,0))*(BG295-14)),0)</f>
        <v>0</v>
      </c>
      <c r="BL295" s="265" t="s">
        <v>96</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96</v>
      </c>
      <c r="BY295" s="231">
        <f>IF(BV295=1,IF(BU295&lt;15,VLOOKUP(BX295,data!$B$3:$E$32,2,0)*BU295,(VLOOKUP(BX295,data!$B$3:$E$32,2,0)*14)+(VLOOKUP(BX295,data!$B$3:$E$32,3,0))*(BU295-14)),0)</f>
        <v>0</v>
      </c>
      <c r="BZ295" s="265" t="s">
        <v>96</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96</v>
      </c>
      <c r="CM295" s="231">
        <f>IF(CJ295=1,IF(CI295&lt;15,VLOOKUP(CL295,data!$B$3:$E$32,2,0)*CI295,(VLOOKUP(CL295,data!$B$3:$E$32,2,0)*14)+(VLOOKUP(CL295,data!$B$3:$E$32,3,0))*(CI295-14)),0)</f>
        <v>0</v>
      </c>
      <c r="CN295" s="265" t="s">
        <v>96</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96</v>
      </c>
      <c r="DA295" s="231">
        <f>IF(CX295=1,IF(CW295&lt;15,VLOOKUP(CZ295,data!$B$3:$E$32,2,0)*CW295,(VLOOKUP(CZ295,data!$B$3:$E$32,2,0)*14)+(VLOOKUP(CZ295,data!$B$3:$E$32,3,0))*(CW295-14)),0)</f>
        <v>0</v>
      </c>
      <c r="DB295" s="265" t="s">
        <v>96</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96</v>
      </c>
      <c r="DO295" s="231">
        <f>IF(DL295=1,IF(DK295&lt;15,VLOOKUP(DN295,data!$B$3:$E$32,2,0)*DK295,(VLOOKUP(DN295,data!$B$3:$E$32,2,0)*14)+(VLOOKUP(DN295,data!$B$3:$E$32,3,0))*(DK295-14)),0)</f>
        <v>0</v>
      </c>
      <c r="DP295" s="265" t="s">
        <v>96</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96</v>
      </c>
      <c r="EC295" s="231">
        <f>IF(DZ295=1,IF(DY295&lt;15,VLOOKUP(EB295,data!$B$3:$E$32,2,0)*DY295,(VLOOKUP(EB295,data!$B$3:$E$32,2,0)*14)+(VLOOKUP(EB295,data!$B$3:$E$32,3,0))*(DY295-14)),0)</f>
        <v>0</v>
      </c>
      <c r="ED295" s="265" t="s">
        <v>96</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96</v>
      </c>
      <c r="EQ295" s="231">
        <f>IF(EN295=1,IF(EM295&lt;15,VLOOKUP(EP295,data!$B$3:$E$32,2,0)*EM295,(VLOOKUP(EP295,data!$B$3:$E$32,2,0)*14)+(VLOOKUP(EP295,data!$B$3:$E$32,3,0))*(EM295-14)),0)</f>
        <v>0</v>
      </c>
      <c r="ER295" s="265" t="s">
        <v>96</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96</v>
      </c>
      <c r="FE295" s="231">
        <f>IF(FB295=1,IF(FA295&lt;15,VLOOKUP(FD295,data!$B$3:$E$32,2,0)*FA295,(VLOOKUP(FD295,data!$B$3:$E$32,2,0)*14)+(VLOOKUP(FD295,data!$B$3:$E$32,3,0))*(FA295-14)),0)</f>
        <v>0</v>
      </c>
      <c r="FF295" s="265" t="s">
        <v>96</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4.75" hidden="1" customHeight="1" x14ac:dyDescent="0.25">
      <c r="A296" s="233"/>
      <c r="B296" s="222" t="s">
        <v>387</v>
      </c>
      <c r="C296" s="338"/>
      <c r="D296" s="223"/>
      <c r="E296" s="229"/>
      <c r="F296" s="225">
        <f t="shared" si="290"/>
        <v>0</v>
      </c>
      <c r="G296" s="230">
        <f>IF(F296=1,data!$C$41*E296,0)</f>
        <v>0</v>
      </c>
      <c r="H296" s="265" t="s">
        <v>96</v>
      </c>
      <c r="I296" s="231">
        <f>IF($F296=1,IF($E296&lt;15,VLOOKUP(H296,data!$B$3:$E$32,2,0)*$E296,(VLOOKUP(H296,data!$B$3:$E$32,2,0)*14)+(VLOOKUP(H296,data!$B$3:$E$32,3,0))*($E296-14)),0)</f>
        <v>0</v>
      </c>
      <c r="J296" s="265" t="s">
        <v>96</v>
      </c>
      <c r="K296" s="231">
        <f>IF($F296=1,VLOOKUP(J296,data!$B$35:$D$39,2,0),0)</f>
        <v>0</v>
      </c>
      <c r="L296" s="232">
        <f>IF(AND(I296&lt;&gt;0,K296&lt;&gt;0)=FALSE,0,data!$C$43)</f>
        <v>0</v>
      </c>
      <c r="M296" s="269">
        <f t="shared" si="76"/>
        <v>0</v>
      </c>
      <c r="N296" s="225">
        <f t="shared" si="359"/>
        <v>0</v>
      </c>
      <c r="O296" s="225">
        <f t="shared" si="291"/>
        <v>0</v>
      </c>
      <c r="P296" s="225">
        <f t="shared" si="292"/>
        <v>0</v>
      </c>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96</v>
      </c>
      <c r="AI296" s="231">
        <f>IF(AF296=1,IF(AE296&lt;15,VLOOKUP(AH296,data!$B$3:$E$32,2,0)*AE296,(VLOOKUP(AH296,data!$B$3:$E$32,2,0)*14)+(VLOOKUP(AH296,data!$B$3:$E$32,3,0))*(AE296-14)),0)</f>
        <v>0</v>
      </c>
      <c r="AJ296" s="265" t="s">
        <v>96</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96</v>
      </c>
      <c r="AW296" s="231">
        <f>IF(AT296=1,IF(AS296&lt;15,VLOOKUP(AV296,data!$B$3:$E$32,2,0)*AS296,(VLOOKUP(AV296,data!$B$3:$E$32,2,0)*14)+(VLOOKUP(AV296,data!$B$3:$E$32,3,0))*(AS296-14)),0)</f>
        <v>0</v>
      </c>
      <c r="AX296" s="265" t="s">
        <v>96</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96</v>
      </c>
      <c r="BK296" s="231">
        <f>IF(BH296=1,IF(BG296&lt;15,VLOOKUP(BJ296,data!$B$3:$E$32,2,0)*BG296,(VLOOKUP(BJ296,data!$B$3:$E$32,2,0)*14)+(VLOOKUP(BJ296,data!$B$3:$E$32,3,0))*(BG296-14)),0)</f>
        <v>0</v>
      </c>
      <c r="BL296" s="265" t="s">
        <v>96</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96</v>
      </c>
      <c r="BY296" s="231">
        <f>IF(BV296=1,IF(BU296&lt;15,VLOOKUP(BX296,data!$B$3:$E$32,2,0)*BU296,(VLOOKUP(BX296,data!$B$3:$E$32,2,0)*14)+(VLOOKUP(BX296,data!$B$3:$E$32,3,0))*(BU296-14)),0)</f>
        <v>0</v>
      </c>
      <c r="BZ296" s="265" t="s">
        <v>96</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96</v>
      </c>
      <c r="CM296" s="231">
        <f>IF(CJ296=1,IF(CI296&lt;15,VLOOKUP(CL296,data!$B$3:$E$32,2,0)*CI296,(VLOOKUP(CL296,data!$B$3:$E$32,2,0)*14)+(VLOOKUP(CL296,data!$B$3:$E$32,3,0))*(CI296-14)),0)</f>
        <v>0</v>
      </c>
      <c r="CN296" s="265" t="s">
        <v>96</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96</v>
      </c>
      <c r="DA296" s="231">
        <f>IF(CX296=1,IF(CW296&lt;15,VLOOKUP(CZ296,data!$B$3:$E$32,2,0)*CW296,(VLOOKUP(CZ296,data!$B$3:$E$32,2,0)*14)+(VLOOKUP(CZ296,data!$B$3:$E$32,3,0))*(CW296-14)),0)</f>
        <v>0</v>
      </c>
      <c r="DB296" s="265" t="s">
        <v>96</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96</v>
      </c>
      <c r="DO296" s="231">
        <f>IF(DL296=1,IF(DK296&lt;15,VLOOKUP(DN296,data!$B$3:$E$32,2,0)*DK296,(VLOOKUP(DN296,data!$B$3:$E$32,2,0)*14)+(VLOOKUP(DN296,data!$B$3:$E$32,3,0))*(DK296-14)),0)</f>
        <v>0</v>
      </c>
      <c r="DP296" s="265" t="s">
        <v>96</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96</v>
      </c>
      <c r="EC296" s="231">
        <f>IF(DZ296=1,IF(DY296&lt;15,VLOOKUP(EB296,data!$B$3:$E$32,2,0)*DY296,(VLOOKUP(EB296,data!$B$3:$E$32,2,0)*14)+(VLOOKUP(EB296,data!$B$3:$E$32,3,0))*(DY296-14)),0)</f>
        <v>0</v>
      </c>
      <c r="ED296" s="265" t="s">
        <v>96</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96</v>
      </c>
      <c r="EQ296" s="231">
        <f>IF(EN296=1,IF(EM296&lt;15,VLOOKUP(EP296,data!$B$3:$E$32,2,0)*EM296,(VLOOKUP(EP296,data!$B$3:$E$32,2,0)*14)+(VLOOKUP(EP296,data!$B$3:$E$32,3,0))*(EM296-14)),0)</f>
        <v>0</v>
      </c>
      <c r="ER296" s="265" t="s">
        <v>96</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96</v>
      </c>
      <c r="FE296" s="231">
        <f>IF(FB296=1,IF(FA296&lt;15,VLOOKUP(FD296,data!$B$3:$E$32,2,0)*FA296,(VLOOKUP(FD296,data!$B$3:$E$32,2,0)*14)+(VLOOKUP(FD296,data!$B$3:$E$32,3,0))*(FA296-14)),0)</f>
        <v>0</v>
      </c>
      <c r="FF296" s="265" t="s">
        <v>96</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4.75" hidden="1" customHeight="1" x14ac:dyDescent="0.25">
      <c r="A297" s="233"/>
      <c r="B297" s="222" t="s">
        <v>388</v>
      </c>
      <c r="C297" s="338"/>
      <c r="D297" s="223"/>
      <c r="E297" s="229"/>
      <c r="F297" s="225">
        <f t="shared" si="290"/>
        <v>0</v>
      </c>
      <c r="G297" s="230">
        <f>IF(F297=1,data!$C$41*E297,0)</f>
        <v>0</v>
      </c>
      <c r="H297" s="265" t="s">
        <v>96</v>
      </c>
      <c r="I297" s="231">
        <f>IF($F297=1,IF($E297&lt;15,VLOOKUP(H297,data!$B$3:$E$32,2,0)*$E297,(VLOOKUP(H297,data!$B$3:$E$32,2,0)*14)+(VLOOKUP(H297,data!$B$3:$E$32,3,0))*($E297-14)),0)</f>
        <v>0</v>
      </c>
      <c r="J297" s="265" t="s">
        <v>96</v>
      </c>
      <c r="K297" s="231">
        <f>IF($F297=1,VLOOKUP(J297,data!$B$35:$D$39,2,0),0)</f>
        <v>0</v>
      </c>
      <c r="L297" s="232">
        <f>IF(AND(I297&lt;&gt;0,K297&lt;&gt;0)=FALSE,0,data!$C$43)</f>
        <v>0</v>
      </c>
      <c r="M297" s="269">
        <f t="shared" si="76"/>
        <v>0</v>
      </c>
      <c r="N297" s="225">
        <f t="shared" si="359"/>
        <v>0</v>
      </c>
      <c r="O297" s="225">
        <f t="shared" si="291"/>
        <v>0</v>
      </c>
      <c r="P297" s="225">
        <f t="shared" si="292"/>
        <v>0</v>
      </c>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96</v>
      </c>
      <c r="AI297" s="231">
        <f>IF(AF297=1,IF(AE297&lt;15,VLOOKUP(AH297,data!$B$3:$E$32,2,0)*AE297,(VLOOKUP(AH297,data!$B$3:$E$32,2,0)*14)+(VLOOKUP(AH297,data!$B$3:$E$32,3,0))*(AE297-14)),0)</f>
        <v>0</v>
      </c>
      <c r="AJ297" s="265" t="s">
        <v>96</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96</v>
      </c>
      <c r="AW297" s="231">
        <f>IF(AT297=1,IF(AS297&lt;15,VLOOKUP(AV297,data!$B$3:$E$32,2,0)*AS297,(VLOOKUP(AV297,data!$B$3:$E$32,2,0)*14)+(VLOOKUP(AV297,data!$B$3:$E$32,3,0))*(AS297-14)),0)</f>
        <v>0</v>
      </c>
      <c r="AX297" s="265" t="s">
        <v>96</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96</v>
      </c>
      <c r="BK297" s="231">
        <f>IF(BH297=1,IF(BG297&lt;15,VLOOKUP(BJ297,data!$B$3:$E$32,2,0)*BG297,(VLOOKUP(BJ297,data!$B$3:$E$32,2,0)*14)+(VLOOKUP(BJ297,data!$B$3:$E$32,3,0))*(BG297-14)),0)</f>
        <v>0</v>
      </c>
      <c r="BL297" s="265" t="s">
        <v>96</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96</v>
      </c>
      <c r="BY297" s="231">
        <f>IF(BV297=1,IF(BU297&lt;15,VLOOKUP(BX297,data!$B$3:$E$32,2,0)*BU297,(VLOOKUP(BX297,data!$B$3:$E$32,2,0)*14)+(VLOOKUP(BX297,data!$B$3:$E$32,3,0))*(BU297-14)),0)</f>
        <v>0</v>
      </c>
      <c r="BZ297" s="265" t="s">
        <v>96</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96</v>
      </c>
      <c r="CM297" s="231">
        <f>IF(CJ297=1,IF(CI297&lt;15,VLOOKUP(CL297,data!$B$3:$E$32,2,0)*CI297,(VLOOKUP(CL297,data!$B$3:$E$32,2,0)*14)+(VLOOKUP(CL297,data!$B$3:$E$32,3,0))*(CI297-14)),0)</f>
        <v>0</v>
      </c>
      <c r="CN297" s="265" t="s">
        <v>96</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96</v>
      </c>
      <c r="DA297" s="231">
        <f>IF(CX297=1,IF(CW297&lt;15,VLOOKUP(CZ297,data!$B$3:$E$32,2,0)*CW297,(VLOOKUP(CZ297,data!$B$3:$E$32,2,0)*14)+(VLOOKUP(CZ297,data!$B$3:$E$32,3,0))*(CW297-14)),0)</f>
        <v>0</v>
      </c>
      <c r="DB297" s="265" t="s">
        <v>96</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96</v>
      </c>
      <c r="DO297" s="231">
        <f>IF(DL297=1,IF(DK297&lt;15,VLOOKUP(DN297,data!$B$3:$E$32,2,0)*DK297,(VLOOKUP(DN297,data!$B$3:$E$32,2,0)*14)+(VLOOKUP(DN297,data!$B$3:$E$32,3,0))*(DK297-14)),0)</f>
        <v>0</v>
      </c>
      <c r="DP297" s="265" t="s">
        <v>96</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96</v>
      </c>
      <c r="EC297" s="231">
        <f>IF(DZ297=1,IF(DY297&lt;15,VLOOKUP(EB297,data!$B$3:$E$32,2,0)*DY297,(VLOOKUP(EB297,data!$B$3:$E$32,2,0)*14)+(VLOOKUP(EB297,data!$B$3:$E$32,3,0))*(DY297-14)),0)</f>
        <v>0</v>
      </c>
      <c r="ED297" s="265" t="s">
        <v>96</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96</v>
      </c>
      <c r="EQ297" s="231">
        <f>IF(EN297=1,IF(EM297&lt;15,VLOOKUP(EP297,data!$B$3:$E$32,2,0)*EM297,(VLOOKUP(EP297,data!$B$3:$E$32,2,0)*14)+(VLOOKUP(EP297,data!$B$3:$E$32,3,0))*(EM297-14)),0)</f>
        <v>0</v>
      </c>
      <c r="ER297" s="265" t="s">
        <v>96</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96</v>
      </c>
      <c r="FE297" s="231">
        <f>IF(FB297=1,IF(FA297&lt;15,VLOOKUP(FD297,data!$B$3:$E$32,2,0)*FA297,(VLOOKUP(FD297,data!$B$3:$E$32,2,0)*14)+(VLOOKUP(FD297,data!$B$3:$E$32,3,0))*(FA297-14)),0)</f>
        <v>0</v>
      </c>
      <c r="FF297" s="265" t="s">
        <v>96</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4.75" hidden="1" customHeight="1" x14ac:dyDescent="0.25">
      <c r="A298" s="233"/>
      <c r="B298" s="222" t="s">
        <v>389</v>
      </c>
      <c r="C298" s="338"/>
      <c r="D298" s="223"/>
      <c r="E298" s="229"/>
      <c r="F298" s="225">
        <f t="shared" si="290"/>
        <v>0</v>
      </c>
      <c r="G298" s="230">
        <f>IF(F298=1,data!$C$41*E298,0)</f>
        <v>0</v>
      </c>
      <c r="H298" s="265" t="s">
        <v>96</v>
      </c>
      <c r="I298" s="231">
        <f>IF($F298=1,IF($E298&lt;15,VLOOKUP(H298,data!$B$3:$E$32,2,0)*$E298,(VLOOKUP(H298,data!$B$3:$E$32,2,0)*14)+(VLOOKUP(H298,data!$B$3:$E$32,3,0))*($E298-14)),0)</f>
        <v>0</v>
      </c>
      <c r="J298" s="265" t="s">
        <v>96</v>
      </c>
      <c r="K298" s="231">
        <f>IF($F298=1,VLOOKUP(J298,data!$B$35:$D$39,2,0),0)</f>
        <v>0</v>
      </c>
      <c r="L298" s="232">
        <f>IF(AND(I298&lt;&gt;0,K298&lt;&gt;0)=FALSE,0,data!$C$43)</f>
        <v>0</v>
      </c>
      <c r="M298" s="269">
        <f t="shared" si="76"/>
        <v>0</v>
      </c>
      <c r="N298" s="225">
        <f t="shared" si="359"/>
        <v>0</v>
      </c>
      <c r="O298" s="225">
        <f t="shared" si="291"/>
        <v>0</v>
      </c>
      <c r="P298" s="225">
        <f t="shared" si="292"/>
        <v>0</v>
      </c>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96</v>
      </c>
      <c r="AI298" s="231">
        <f>IF(AF298=1,IF(AE298&lt;15,VLOOKUP(AH298,data!$B$3:$E$32,2,0)*AE298,(VLOOKUP(AH298,data!$B$3:$E$32,2,0)*14)+(VLOOKUP(AH298,data!$B$3:$E$32,3,0))*(AE298-14)),0)</f>
        <v>0</v>
      </c>
      <c r="AJ298" s="265" t="s">
        <v>96</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96</v>
      </c>
      <c r="AW298" s="231">
        <f>IF(AT298=1,IF(AS298&lt;15,VLOOKUP(AV298,data!$B$3:$E$32,2,0)*AS298,(VLOOKUP(AV298,data!$B$3:$E$32,2,0)*14)+(VLOOKUP(AV298,data!$B$3:$E$32,3,0))*(AS298-14)),0)</f>
        <v>0</v>
      </c>
      <c r="AX298" s="265" t="s">
        <v>96</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96</v>
      </c>
      <c r="BK298" s="231">
        <f>IF(BH298=1,IF(BG298&lt;15,VLOOKUP(BJ298,data!$B$3:$E$32,2,0)*BG298,(VLOOKUP(BJ298,data!$B$3:$E$32,2,0)*14)+(VLOOKUP(BJ298,data!$B$3:$E$32,3,0))*(BG298-14)),0)</f>
        <v>0</v>
      </c>
      <c r="BL298" s="265" t="s">
        <v>96</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96</v>
      </c>
      <c r="BY298" s="231">
        <f>IF(BV298=1,IF(BU298&lt;15,VLOOKUP(BX298,data!$B$3:$E$32,2,0)*BU298,(VLOOKUP(BX298,data!$B$3:$E$32,2,0)*14)+(VLOOKUP(BX298,data!$B$3:$E$32,3,0))*(BU298-14)),0)</f>
        <v>0</v>
      </c>
      <c r="BZ298" s="265" t="s">
        <v>96</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96</v>
      </c>
      <c r="CM298" s="231">
        <f>IF(CJ298=1,IF(CI298&lt;15,VLOOKUP(CL298,data!$B$3:$E$32,2,0)*CI298,(VLOOKUP(CL298,data!$B$3:$E$32,2,0)*14)+(VLOOKUP(CL298,data!$B$3:$E$32,3,0))*(CI298-14)),0)</f>
        <v>0</v>
      </c>
      <c r="CN298" s="265" t="s">
        <v>96</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96</v>
      </c>
      <c r="DA298" s="231">
        <f>IF(CX298=1,IF(CW298&lt;15,VLOOKUP(CZ298,data!$B$3:$E$32,2,0)*CW298,(VLOOKUP(CZ298,data!$B$3:$E$32,2,0)*14)+(VLOOKUP(CZ298,data!$B$3:$E$32,3,0))*(CW298-14)),0)</f>
        <v>0</v>
      </c>
      <c r="DB298" s="265" t="s">
        <v>96</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96</v>
      </c>
      <c r="DO298" s="231">
        <f>IF(DL298=1,IF(DK298&lt;15,VLOOKUP(DN298,data!$B$3:$E$32,2,0)*DK298,(VLOOKUP(DN298,data!$B$3:$E$32,2,0)*14)+(VLOOKUP(DN298,data!$B$3:$E$32,3,0))*(DK298-14)),0)</f>
        <v>0</v>
      </c>
      <c r="DP298" s="265" t="s">
        <v>96</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96</v>
      </c>
      <c r="EC298" s="231">
        <f>IF(DZ298=1,IF(DY298&lt;15,VLOOKUP(EB298,data!$B$3:$E$32,2,0)*DY298,(VLOOKUP(EB298,data!$B$3:$E$32,2,0)*14)+(VLOOKUP(EB298,data!$B$3:$E$32,3,0))*(DY298-14)),0)</f>
        <v>0</v>
      </c>
      <c r="ED298" s="265" t="s">
        <v>96</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96</v>
      </c>
      <c r="EQ298" s="231">
        <f>IF(EN298=1,IF(EM298&lt;15,VLOOKUP(EP298,data!$B$3:$E$32,2,0)*EM298,(VLOOKUP(EP298,data!$B$3:$E$32,2,0)*14)+(VLOOKUP(EP298,data!$B$3:$E$32,3,0))*(EM298-14)),0)</f>
        <v>0</v>
      </c>
      <c r="ER298" s="265" t="s">
        <v>96</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96</v>
      </c>
      <c r="FE298" s="231">
        <f>IF(FB298=1,IF(FA298&lt;15,VLOOKUP(FD298,data!$B$3:$E$32,2,0)*FA298,(VLOOKUP(FD298,data!$B$3:$E$32,2,0)*14)+(VLOOKUP(FD298,data!$B$3:$E$32,3,0))*(FA298-14)),0)</f>
        <v>0</v>
      </c>
      <c r="FF298" s="265" t="s">
        <v>96</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4.75" hidden="1" customHeight="1" x14ac:dyDescent="0.25">
      <c r="A299" s="233"/>
      <c r="B299" s="222" t="s">
        <v>390</v>
      </c>
      <c r="C299" s="338"/>
      <c r="D299" s="223"/>
      <c r="E299" s="229"/>
      <c r="F299" s="225">
        <f t="shared" si="290"/>
        <v>0</v>
      </c>
      <c r="G299" s="230">
        <f>IF(F299=1,data!$C$41*E299,0)</f>
        <v>0</v>
      </c>
      <c r="H299" s="265" t="s">
        <v>96</v>
      </c>
      <c r="I299" s="231">
        <f>IF($F299=1,IF($E299&lt;15,VLOOKUP(H299,data!$B$3:$E$32,2,0)*$E299,(VLOOKUP(H299,data!$B$3:$E$32,2,0)*14)+(VLOOKUP(H299,data!$B$3:$E$32,3,0))*($E299-14)),0)</f>
        <v>0</v>
      </c>
      <c r="J299" s="265" t="s">
        <v>96</v>
      </c>
      <c r="K299" s="231">
        <f>IF($F299=1,VLOOKUP(J299,data!$B$35:$D$39,2,0),0)</f>
        <v>0</v>
      </c>
      <c r="L299" s="232">
        <f>IF(AND(I299&lt;&gt;0,K299&lt;&gt;0)=FALSE,0,data!$C$43)</f>
        <v>0</v>
      </c>
      <c r="M299" s="269">
        <f t="shared" si="76"/>
        <v>0</v>
      </c>
      <c r="N299" s="225">
        <f t="shared" si="359"/>
        <v>0</v>
      </c>
      <c r="O299" s="225">
        <f t="shared" si="291"/>
        <v>0</v>
      </c>
      <c r="P299" s="225">
        <f t="shared" si="292"/>
        <v>0</v>
      </c>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96</v>
      </c>
      <c r="AI299" s="231">
        <f>IF(AF299=1,IF(AE299&lt;15,VLOOKUP(AH299,data!$B$3:$E$32,2,0)*AE299,(VLOOKUP(AH299,data!$B$3:$E$32,2,0)*14)+(VLOOKUP(AH299,data!$B$3:$E$32,3,0))*(AE299-14)),0)</f>
        <v>0</v>
      </c>
      <c r="AJ299" s="265" t="s">
        <v>96</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96</v>
      </c>
      <c r="AW299" s="231">
        <f>IF(AT299=1,IF(AS299&lt;15,VLOOKUP(AV299,data!$B$3:$E$32,2,0)*AS299,(VLOOKUP(AV299,data!$B$3:$E$32,2,0)*14)+(VLOOKUP(AV299,data!$B$3:$E$32,3,0))*(AS299-14)),0)</f>
        <v>0</v>
      </c>
      <c r="AX299" s="265" t="s">
        <v>96</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96</v>
      </c>
      <c r="BK299" s="231">
        <f>IF(BH299=1,IF(BG299&lt;15,VLOOKUP(BJ299,data!$B$3:$E$32,2,0)*BG299,(VLOOKUP(BJ299,data!$B$3:$E$32,2,0)*14)+(VLOOKUP(BJ299,data!$B$3:$E$32,3,0))*(BG299-14)),0)</f>
        <v>0</v>
      </c>
      <c r="BL299" s="265" t="s">
        <v>96</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96</v>
      </c>
      <c r="BY299" s="231">
        <f>IF(BV299=1,IF(BU299&lt;15,VLOOKUP(BX299,data!$B$3:$E$32,2,0)*BU299,(VLOOKUP(BX299,data!$B$3:$E$32,2,0)*14)+(VLOOKUP(BX299,data!$B$3:$E$32,3,0))*(BU299-14)),0)</f>
        <v>0</v>
      </c>
      <c r="BZ299" s="265" t="s">
        <v>96</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96</v>
      </c>
      <c r="CM299" s="231">
        <f>IF(CJ299=1,IF(CI299&lt;15,VLOOKUP(CL299,data!$B$3:$E$32,2,0)*CI299,(VLOOKUP(CL299,data!$B$3:$E$32,2,0)*14)+(VLOOKUP(CL299,data!$B$3:$E$32,3,0))*(CI299-14)),0)</f>
        <v>0</v>
      </c>
      <c r="CN299" s="265" t="s">
        <v>96</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96</v>
      </c>
      <c r="DA299" s="231">
        <f>IF(CX299=1,IF(CW299&lt;15,VLOOKUP(CZ299,data!$B$3:$E$32,2,0)*CW299,(VLOOKUP(CZ299,data!$B$3:$E$32,2,0)*14)+(VLOOKUP(CZ299,data!$B$3:$E$32,3,0))*(CW299-14)),0)</f>
        <v>0</v>
      </c>
      <c r="DB299" s="265" t="s">
        <v>96</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96</v>
      </c>
      <c r="DO299" s="231">
        <f>IF(DL299=1,IF(DK299&lt;15,VLOOKUP(DN299,data!$B$3:$E$32,2,0)*DK299,(VLOOKUP(DN299,data!$B$3:$E$32,2,0)*14)+(VLOOKUP(DN299,data!$B$3:$E$32,3,0))*(DK299-14)),0)</f>
        <v>0</v>
      </c>
      <c r="DP299" s="265" t="s">
        <v>96</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96</v>
      </c>
      <c r="EC299" s="231">
        <f>IF(DZ299=1,IF(DY299&lt;15,VLOOKUP(EB299,data!$B$3:$E$32,2,0)*DY299,(VLOOKUP(EB299,data!$B$3:$E$32,2,0)*14)+(VLOOKUP(EB299,data!$B$3:$E$32,3,0))*(DY299-14)),0)</f>
        <v>0</v>
      </c>
      <c r="ED299" s="265" t="s">
        <v>96</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96</v>
      </c>
      <c r="EQ299" s="231">
        <f>IF(EN299=1,IF(EM299&lt;15,VLOOKUP(EP299,data!$B$3:$E$32,2,0)*EM299,(VLOOKUP(EP299,data!$B$3:$E$32,2,0)*14)+(VLOOKUP(EP299,data!$B$3:$E$32,3,0))*(EM299-14)),0)</f>
        <v>0</v>
      </c>
      <c r="ER299" s="265" t="s">
        <v>96</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96</v>
      </c>
      <c r="FE299" s="231">
        <f>IF(FB299=1,IF(FA299&lt;15,VLOOKUP(FD299,data!$B$3:$E$32,2,0)*FA299,(VLOOKUP(FD299,data!$B$3:$E$32,2,0)*14)+(VLOOKUP(FD299,data!$B$3:$E$32,3,0))*(FA299-14)),0)</f>
        <v>0</v>
      </c>
      <c r="FF299" s="265" t="s">
        <v>96</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4.75" hidden="1" customHeight="1" x14ac:dyDescent="0.25">
      <c r="A300" s="233"/>
      <c r="B300" s="222" t="s">
        <v>391</v>
      </c>
      <c r="C300" s="338"/>
      <c r="D300" s="223"/>
      <c r="E300" s="229"/>
      <c r="F300" s="225">
        <f t="shared" si="290"/>
        <v>0</v>
      </c>
      <c r="G300" s="230">
        <f>IF(F300=1,data!$C$41*E300,0)</f>
        <v>0</v>
      </c>
      <c r="H300" s="265" t="s">
        <v>96</v>
      </c>
      <c r="I300" s="231">
        <f>IF($F300=1,IF($E300&lt;15,VLOOKUP(H300,data!$B$3:$E$32,2,0)*$E300,(VLOOKUP(H300,data!$B$3:$E$32,2,0)*14)+(VLOOKUP(H300,data!$B$3:$E$32,3,0))*($E300-14)),0)</f>
        <v>0</v>
      </c>
      <c r="J300" s="265" t="s">
        <v>96</v>
      </c>
      <c r="K300" s="231">
        <f>IF($F300=1,VLOOKUP(J300,data!$B$35:$D$39,2,0),0)</f>
        <v>0</v>
      </c>
      <c r="L300" s="232">
        <f>IF(AND(I300&lt;&gt;0,K300&lt;&gt;0)=FALSE,0,data!$C$43)</f>
        <v>0</v>
      </c>
      <c r="M300" s="269">
        <f t="shared" si="76"/>
        <v>0</v>
      </c>
      <c r="N300" s="225">
        <f t="shared" si="359"/>
        <v>0</v>
      </c>
      <c r="O300" s="225">
        <f t="shared" si="291"/>
        <v>0</v>
      </c>
      <c r="P300" s="225">
        <f t="shared" si="292"/>
        <v>0</v>
      </c>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96</v>
      </c>
      <c r="AI300" s="231">
        <f>IF(AF300=1,IF(AE300&lt;15,VLOOKUP(AH300,data!$B$3:$E$32,2,0)*AE300,(VLOOKUP(AH300,data!$B$3:$E$32,2,0)*14)+(VLOOKUP(AH300,data!$B$3:$E$32,3,0))*(AE300-14)),0)</f>
        <v>0</v>
      </c>
      <c r="AJ300" s="265" t="s">
        <v>96</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96</v>
      </c>
      <c r="AW300" s="231">
        <f>IF(AT300=1,IF(AS300&lt;15,VLOOKUP(AV300,data!$B$3:$E$32,2,0)*AS300,(VLOOKUP(AV300,data!$B$3:$E$32,2,0)*14)+(VLOOKUP(AV300,data!$B$3:$E$32,3,0))*(AS300-14)),0)</f>
        <v>0</v>
      </c>
      <c r="AX300" s="265" t="s">
        <v>96</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96</v>
      </c>
      <c r="BK300" s="231">
        <f>IF(BH300=1,IF(BG300&lt;15,VLOOKUP(BJ300,data!$B$3:$E$32,2,0)*BG300,(VLOOKUP(BJ300,data!$B$3:$E$32,2,0)*14)+(VLOOKUP(BJ300,data!$B$3:$E$32,3,0))*(BG300-14)),0)</f>
        <v>0</v>
      </c>
      <c r="BL300" s="265" t="s">
        <v>96</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96</v>
      </c>
      <c r="BY300" s="231">
        <f>IF(BV300=1,IF(BU300&lt;15,VLOOKUP(BX300,data!$B$3:$E$32,2,0)*BU300,(VLOOKUP(BX300,data!$B$3:$E$32,2,0)*14)+(VLOOKUP(BX300,data!$B$3:$E$32,3,0))*(BU300-14)),0)</f>
        <v>0</v>
      </c>
      <c r="BZ300" s="265" t="s">
        <v>96</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96</v>
      </c>
      <c r="CM300" s="231">
        <f>IF(CJ300=1,IF(CI300&lt;15,VLOOKUP(CL300,data!$B$3:$E$32,2,0)*CI300,(VLOOKUP(CL300,data!$B$3:$E$32,2,0)*14)+(VLOOKUP(CL300,data!$B$3:$E$32,3,0))*(CI300-14)),0)</f>
        <v>0</v>
      </c>
      <c r="CN300" s="265" t="s">
        <v>96</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96</v>
      </c>
      <c r="DA300" s="231">
        <f>IF(CX300=1,IF(CW300&lt;15,VLOOKUP(CZ300,data!$B$3:$E$32,2,0)*CW300,(VLOOKUP(CZ300,data!$B$3:$E$32,2,0)*14)+(VLOOKUP(CZ300,data!$B$3:$E$32,3,0))*(CW300-14)),0)</f>
        <v>0</v>
      </c>
      <c r="DB300" s="265" t="s">
        <v>96</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96</v>
      </c>
      <c r="DO300" s="231">
        <f>IF(DL300=1,IF(DK300&lt;15,VLOOKUP(DN300,data!$B$3:$E$32,2,0)*DK300,(VLOOKUP(DN300,data!$B$3:$E$32,2,0)*14)+(VLOOKUP(DN300,data!$B$3:$E$32,3,0))*(DK300-14)),0)</f>
        <v>0</v>
      </c>
      <c r="DP300" s="265" t="s">
        <v>96</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96</v>
      </c>
      <c r="EC300" s="231">
        <f>IF(DZ300=1,IF(DY300&lt;15,VLOOKUP(EB300,data!$B$3:$E$32,2,0)*DY300,(VLOOKUP(EB300,data!$B$3:$E$32,2,0)*14)+(VLOOKUP(EB300,data!$B$3:$E$32,3,0))*(DY300-14)),0)</f>
        <v>0</v>
      </c>
      <c r="ED300" s="265" t="s">
        <v>96</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96</v>
      </c>
      <c r="EQ300" s="231">
        <f>IF(EN300=1,IF(EM300&lt;15,VLOOKUP(EP300,data!$B$3:$E$32,2,0)*EM300,(VLOOKUP(EP300,data!$B$3:$E$32,2,0)*14)+(VLOOKUP(EP300,data!$B$3:$E$32,3,0))*(EM300-14)),0)</f>
        <v>0</v>
      </c>
      <c r="ER300" s="265" t="s">
        <v>96</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96</v>
      </c>
      <c r="FE300" s="231">
        <f>IF(FB300=1,IF(FA300&lt;15,VLOOKUP(FD300,data!$B$3:$E$32,2,0)*FA300,(VLOOKUP(FD300,data!$B$3:$E$32,2,0)*14)+(VLOOKUP(FD300,data!$B$3:$E$32,3,0))*(FA300-14)),0)</f>
        <v>0</v>
      </c>
      <c r="FF300" s="265" t="s">
        <v>96</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4.75" hidden="1" customHeight="1" x14ac:dyDescent="0.25">
      <c r="A301" s="233"/>
      <c r="B301" s="222" t="s">
        <v>392</v>
      </c>
      <c r="C301" s="338"/>
      <c r="D301" s="223"/>
      <c r="E301" s="229"/>
      <c r="F301" s="225">
        <f t="shared" si="290"/>
        <v>0</v>
      </c>
      <c r="G301" s="230">
        <f>IF(F301=1,data!$C$41*E301,0)</f>
        <v>0</v>
      </c>
      <c r="H301" s="265" t="s">
        <v>96</v>
      </c>
      <c r="I301" s="231">
        <f>IF($F301=1,IF($E301&lt;15,VLOOKUP(H301,data!$B$3:$E$32,2,0)*$E301,(VLOOKUP(H301,data!$B$3:$E$32,2,0)*14)+(VLOOKUP(H301,data!$B$3:$E$32,3,0))*($E301-14)),0)</f>
        <v>0</v>
      </c>
      <c r="J301" s="265" t="s">
        <v>96</v>
      </c>
      <c r="K301" s="231">
        <f>IF($F301=1,VLOOKUP(J301,data!$B$35:$D$39,2,0),0)</f>
        <v>0</v>
      </c>
      <c r="L301" s="232">
        <f>IF(AND(I301&lt;&gt;0,K301&lt;&gt;0)=FALSE,0,data!$C$43)</f>
        <v>0</v>
      </c>
      <c r="M301" s="269">
        <f t="shared" si="76"/>
        <v>0</v>
      </c>
      <c r="N301" s="225">
        <f t="shared" si="359"/>
        <v>0</v>
      </c>
      <c r="O301" s="225">
        <f t="shared" si="291"/>
        <v>0</v>
      </c>
      <c r="P301" s="225">
        <f t="shared" si="292"/>
        <v>0</v>
      </c>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96</v>
      </c>
      <c r="AI301" s="231">
        <f>IF(AF301=1,IF(AE301&lt;15,VLOOKUP(AH301,data!$B$3:$E$32,2,0)*AE301,(VLOOKUP(AH301,data!$B$3:$E$32,2,0)*14)+(VLOOKUP(AH301,data!$B$3:$E$32,3,0))*(AE301-14)),0)</f>
        <v>0</v>
      </c>
      <c r="AJ301" s="265" t="s">
        <v>96</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96</v>
      </c>
      <c r="AW301" s="231">
        <f>IF(AT301=1,IF(AS301&lt;15,VLOOKUP(AV301,data!$B$3:$E$32,2,0)*AS301,(VLOOKUP(AV301,data!$B$3:$E$32,2,0)*14)+(VLOOKUP(AV301,data!$B$3:$E$32,3,0))*(AS301-14)),0)</f>
        <v>0</v>
      </c>
      <c r="AX301" s="265" t="s">
        <v>96</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96</v>
      </c>
      <c r="BK301" s="231">
        <f>IF(BH301=1,IF(BG301&lt;15,VLOOKUP(BJ301,data!$B$3:$E$32,2,0)*BG301,(VLOOKUP(BJ301,data!$B$3:$E$32,2,0)*14)+(VLOOKUP(BJ301,data!$B$3:$E$32,3,0))*(BG301-14)),0)</f>
        <v>0</v>
      </c>
      <c r="BL301" s="265" t="s">
        <v>96</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96</v>
      </c>
      <c r="BY301" s="231">
        <f>IF(BV301=1,IF(BU301&lt;15,VLOOKUP(BX301,data!$B$3:$E$32,2,0)*BU301,(VLOOKUP(BX301,data!$B$3:$E$32,2,0)*14)+(VLOOKUP(BX301,data!$B$3:$E$32,3,0))*(BU301-14)),0)</f>
        <v>0</v>
      </c>
      <c r="BZ301" s="265" t="s">
        <v>96</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96</v>
      </c>
      <c r="CM301" s="231">
        <f>IF(CJ301=1,IF(CI301&lt;15,VLOOKUP(CL301,data!$B$3:$E$32,2,0)*CI301,(VLOOKUP(CL301,data!$B$3:$E$32,2,0)*14)+(VLOOKUP(CL301,data!$B$3:$E$32,3,0))*(CI301-14)),0)</f>
        <v>0</v>
      </c>
      <c r="CN301" s="265" t="s">
        <v>96</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96</v>
      </c>
      <c r="DA301" s="231">
        <f>IF(CX301=1,IF(CW301&lt;15,VLOOKUP(CZ301,data!$B$3:$E$32,2,0)*CW301,(VLOOKUP(CZ301,data!$B$3:$E$32,2,0)*14)+(VLOOKUP(CZ301,data!$B$3:$E$32,3,0))*(CW301-14)),0)</f>
        <v>0</v>
      </c>
      <c r="DB301" s="265" t="s">
        <v>96</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96</v>
      </c>
      <c r="DO301" s="231">
        <f>IF(DL301=1,IF(DK301&lt;15,VLOOKUP(DN301,data!$B$3:$E$32,2,0)*DK301,(VLOOKUP(DN301,data!$B$3:$E$32,2,0)*14)+(VLOOKUP(DN301,data!$B$3:$E$32,3,0))*(DK301-14)),0)</f>
        <v>0</v>
      </c>
      <c r="DP301" s="265" t="s">
        <v>96</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96</v>
      </c>
      <c r="EC301" s="231">
        <f>IF(DZ301=1,IF(DY301&lt;15,VLOOKUP(EB301,data!$B$3:$E$32,2,0)*DY301,(VLOOKUP(EB301,data!$B$3:$E$32,2,0)*14)+(VLOOKUP(EB301,data!$B$3:$E$32,3,0))*(DY301-14)),0)</f>
        <v>0</v>
      </c>
      <c r="ED301" s="265" t="s">
        <v>96</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96</v>
      </c>
      <c r="EQ301" s="231">
        <f>IF(EN301=1,IF(EM301&lt;15,VLOOKUP(EP301,data!$B$3:$E$32,2,0)*EM301,(VLOOKUP(EP301,data!$B$3:$E$32,2,0)*14)+(VLOOKUP(EP301,data!$B$3:$E$32,3,0))*(EM301-14)),0)</f>
        <v>0</v>
      </c>
      <c r="ER301" s="265" t="s">
        <v>96</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96</v>
      </c>
      <c r="FE301" s="231">
        <f>IF(FB301=1,IF(FA301&lt;15,VLOOKUP(FD301,data!$B$3:$E$32,2,0)*FA301,(VLOOKUP(FD301,data!$B$3:$E$32,2,0)*14)+(VLOOKUP(FD301,data!$B$3:$E$32,3,0))*(FA301-14)),0)</f>
        <v>0</v>
      </c>
      <c r="FF301" s="265" t="s">
        <v>96</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4.75" hidden="1" customHeight="1" x14ac:dyDescent="0.25">
      <c r="A302" s="233"/>
      <c r="B302" s="222" t="s">
        <v>393</v>
      </c>
      <c r="C302" s="338"/>
      <c r="D302" s="223"/>
      <c r="E302" s="229"/>
      <c r="F302" s="225">
        <f t="shared" si="290"/>
        <v>0</v>
      </c>
      <c r="G302" s="230">
        <f>IF(F302=1,data!$C$41*E302,0)</f>
        <v>0</v>
      </c>
      <c r="H302" s="265" t="s">
        <v>96</v>
      </c>
      <c r="I302" s="231">
        <f>IF($F302=1,IF($E302&lt;15,VLOOKUP(H302,data!$B$3:$E$32,2,0)*$E302,(VLOOKUP(H302,data!$B$3:$E$32,2,0)*14)+(VLOOKUP(H302,data!$B$3:$E$32,3,0))*($E302-14)),0)</f>
        <v>0</v>
      </c>
      <c r="J302" s="265" t="s">
        <v>96</v>
      </c>
      <c r="K302" s="231">
        <f>IF($F302=1,VLOOKUP(J302,data!$B$35:$D$39,2,0),0)</f>
        <v>0</v>
      </c>
      <c r="L302" s="232">
        <f>IF(AND(I302&lt;&gt;0,K302&lt;&gt;0)=FALSE,0,data!$C$43)</f>
        <v>0</v>
      </c>
      <c r="M302" s="269">
        <f t="shared" si="76"/>
        <v>0</v>
      </c>
      <c r="N302" s="225">
        <f t="shared" si="359"/>
        <v>0</v>
      </c>
      <c r="O302" s="225">
        <f t="shared" si="291"/>
        <v>0</v>
      </c>
      <c r="P302" s="225">
        <f t="shared" si="292"/>
        <v>0</v>
      </c>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96</v>
      </c>
      <c r="AI302" s="231">
        <f>IF(AF302=1,IF(AE302&lt;15,VLOOKUP(AH302,data!$B$3:$E$32,2,0)*AE302,(VLOOKUP(AH302,data!$B$3:$E$32,2,0)*14)+(VLOOKUP(AH302,data!$B$3:$E$32,3,0))*(AE302-14)),0)</f>
        <v>0</v>
      </c>
      <c r="AJ302" s="265" t="s">
        <v>96</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96</v>
      </c>
      <c r="AW302" s="231">
        <f>IF(AT302=1,IF(AS302&lt;15,VLOOKUP(AV302,data!$B$3:$E$32,2,0)*AS302,(VLOOKUP(AV302,data!$B$3:$E$32,2,0)*14)+(VLOOKUP(AV302,data!$B$3:$E$32,3,0))*(AS302-14)),0)</f>
        <v>0</v>
      </c>
      <c r="AX302" s="265" t="s">
        <v>96</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96</v>
      </c>
      <c r="BK302" s="231">
        <f>IF(BH302=1,IF(BG302&lt;15,VLOOKUP(BJ302,data!$B$3:$E$32,2,0)*BG302,(VLOOKUP(BJ302,data!$B$3:$E$32,2,0)*14)+(VLOOKUP(BJ302,data!$B$3:$E$32,3,0))*(BG302-14)),0)</f>
        <v>0</v>
      </c>
      <c r="BL302" s="265" t="s">
        <v>96</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96</v>
      </c>
      <c r="BY302" s="231">
        <f>IF(BV302=1,IF(BU302&lt;15,VLOOKUP(BX302,data!$B$3:$E$32,2,0)*BU302,(VLOOKUP(BX302,data!$B$3:$E$32,2,0)*14)+(VLOOKUP(BX302,data!$B$3:$E$32,3,0))*(BU302-14)),0)</f>
        <v>0</v>
      </c>
      <c r="BZ302" s="265" t="s">
        <v>96</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96</v>
      </c>
      <c r="CM302" s="231">
        <f>IF(CJ302=1,IF(CI302&lt;15,VLOOKUP(CL302,data!$B$3:$E$32,2,0)*CI302,(VLOOKUP(CL302,data!$B$3:$E$32,2,0)*14)+(VLOOKUP(CL302,data!$B$3:$E$32,3,0))*(CI302-14)),0)</f>
        <v>0</v>
      </c>
      <c r="CN302" s="265" t="s">
        <v>96</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96</v>
      </c>
      <c r="DA302" s="231">
        <f>IF(CX302=1,IF(CW302&lt;15,VLOOKUP(CZ302,data!$B$3:$E$32,2,0)*CW302,(VLOOKUP(CZ302,data!$B$3:$E$32,2,0)*14)+(VLOOKUP(CZ302,data!$B$3:$E$32,3,0))*(CW302-14)),0)</f>
        <v>0</v>
      </c>
      <c r="DB302" s="265" t="s">
        <v>96</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96</v>
      </c>
      <c r="DO302" s="231">
        <f>IF(DL302=1,IF(DK302&lt;15,VLOOKUP(DN302,data!$B$3:$E$32,2,0)*DK302,(VLOOKUP(DN302,data!$B$3:$E$32,2,0)*14)+(VLOOKUP(DN302,data!$B$3:$E$32,3,0))*(DK302-14)),0)</f>
        <v>0</v>
      </c>
      <c r="DP302" s="265" t="s">
        <v>96</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96</v>
      </c>
      <c r="EC302" s="231">
        <f>IF(DZ302=1,IF(DY302&lt;15,VLOOKUP(EB302,data!$B$3:$E$32,2,0)*DY302,(VLOOKUP(EB302,data!$B$3:$E$32,2,0)*14)+(VLOOKUP(EB302,data!$B$3:$E$32,3,0))*(DY302-14)),0)</f>
        <v>0</v>
      </c>
      <c r="ED302" s="265" t="s">
        <v>96</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96</v>
      </c>
      <c r="EQ302" s="231">
        <f>IF(EN302=1,IF(EM302&lt;15,VLOOKUP(EP302,data!$B$3:$E$32,2,0)*EM302,(VLOOKUP(EP302,data!$B$3:$E$32,2,0)*14)+(VLOOKUP(EP302,data!$B$3:$E$32,3,0))*(EM302-14)),0)</f>
        <v>0</v>
      </c>
      <c r="ER302" s="265" t="s">
        <v>96</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96</v>
      </c>
      <c r="FE302" s="231">
        <f>IF(FB302=1,IF(FA302&lt;15,VLOOKUP(FD302,data!$B$3:$E$32,2,0)*FA302,(VLOOKUP(FD302,data!$B$3:$E$32,2,0)*14)+(VLOOKUP(FD302,data!$B$3:$E$32,3,0))*(FA302-14)),0)</f>
        <v>0</v>
      </c>
      <c r="FF302" s="265" t="s">
        <v>96</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4.75" hidden="1" customHeight="1" x14ac:dyDescent="0.25">
      <c r="A303" s="233"/>
      <c r="B303" s="222" t="s">
        <v>394</v>
      </c>
      <c r="C303" s="338"/>
      <c r="D303" s="223"/>
      <c r="E303" s="229"/>
      <c r="F303" s="225">
        <f t="shared" si="290"/>
        <v>0</v>
      </c>
      <c r="G303" s="230">
        <f>IF(F303=1,data!$C$41*E303,0)</f>
        <v>0</v>
      </c>
      <c r="H303" s="265" t="s">
        <v>96</v>
      </c>
      <c r="I303" s="231">
        <f>IF($F303=1,IF($E303&lt;15,VLOOKUP(H303,data!$B$3:$E$32,2,0)*$E303,(VLOOKUP(H303,data!$B$3:$E$32,2,0)*14)+(VLOOKUP(H303,data!$B$3:$E$32,3,0))*($E303-14)),0)</f>
        <v>0</v>
      </c>
      <c r="J303" s="265" t="s">
        <v>96</v>
      </c>
      <c r="K303" s="231">
        <f>IF($F303=1,VLOOKUP(J303,data!$B$35:$D$39,2,0),0)</f>
        <v>0</v>
      </c>
      <c r="L303" s="232">
        <f>IF(AND(I303&lt;&gt;0,K303&lt;&gt;0)=FALSE,0,data!$C$43)</f>
        <v>0</v>
      </c>
      <c r="M303" s="269">
        <f t="shared" si="76"/>
        <v>0</v>
      </c>
      <c r="N303" s="225">
        <f t="shared" si="359"/>
        <v>0</v>
      </c>
      <c r="O303" s="225">
        <f t="shared" si="291"/>
        <v>0</v>
      </c>
      <c r="P303" s="225">
        <f t="shared" si="292"/>
        <v>0</v>
      </c>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96</v>
      </c>
      <c r="AI303" s="231">
        <f>IF(AF303=1,IF(AE303&lt;15,VLOOKUP(AH303,data!$B$3:$E$32,2,0)*AE303,(VLOOKUP(AH303,data!$B$3:$E$32,2,0)*14)+(VLOOKUP(AH303,data!$B$3:$E$32,3,0))*(AE303-14)),0)</f>
        <v>0</v>
      </c>
      <c r="AJ303" s="265" t="s">
        <v>96</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96</v>
      </c>
      <c r="AW303" s="231">
        <f>IF(AT303=1,IF(AS303&lt;15,VLOOKUP(AV303,data!$B$3:$E$32,2,0)*AS303,(VLOOKUP(AV303,data!$B$3:$E$32,2,0)*14)+(VLOOKUP(AV303,data!$B$3:$E$32,3,0))*(AS303-14)),0)</f>
        <v>0</v>
      </c>
      <c r="AX303" s="265" t="s">
        <v>96</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96</v>
      </c>
      <c r="BK303" s="231">
        <f>IF(BH303=1,IF(BG303&lt;15,VLOOKUP(BJ303,data!$B$3:$E$32,2,0)*BG303,(VLOOKUP(BJ303,data!$B$3:$E$32,2,0)*14)+(VLOOKUP(BJ303,data!$B$3:$E$32,3,0))*(BG303-14)),0)</f>
        <v>0</v>
      </c>
      <c r="BL303" s="265" t="s">
        <v>96</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96</v>
      </c>
      <c r="BY303" s="231">
        <f>IF(BV303=1,IF(BU303&lt;15,VLOOKUP(BX303,data!$B$3:$E$32,2,0)*BU303,(VLOOKUP(BX303,data!$B$3:$E$32,2,0)*14)+(VLOOKUP(BX303,data!$B$3:$E$32,3,0))*(BU303-14)),0)</f>
        <v>0</v>
      </c>
      <c r="BZ303" s="265" t="s">
        <v>96</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96</v>
      </c>
      <c r="CM303" s="231">
        <f>IF(CJ303=1,IF(CI303&lt;15,VLOOKUP(CL303,data!$B$3:$E$32,2,0)*CI303,(VLOOKUP(CL303,data!$B$3:$E$32,2,0)*14)+(VLOOKUP(CL303,data!$B$3:$E$32,3,0))*(CI303-14)),0)</f>
        <v>0</v>
      </c>
      <c r="CN303" s="265" t="s">
        <v>96</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96</v>
      </c>
      <c r="DA303" s="231">
        <f>IF(CX303=1,IF(CW303&lt;15,VLOOKUP(CZ303,data!$B$3:$E$32,2,0)*CW303,(VLOOKUP(CZ303,data!$B$3:$E$32,2,0)*14)+(VLOOKUP(CZ303,data!$B$3:$E$32,3,0))*(CW303-14)),0)</f>
        <v>0</v>
      </c>
      <c r="DB303" s="265" t="s">
        <v>96</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96</v>
      </c>
      <c r="DO303" s="231">
        <f>IF(DL303=1,IF(DK303&lt;15,VLOOKUP(DN303,data!$B$3:$E$32,2,0)*DK303,(VLOOKUP(DN303,data!$B$3:$E$32,2,0)*14)+(VLOOKUP(DN303,data!$B$3:$E$32,3,0))*(DK303-14)),0)</f>
        <v>0</v>
      </c>
      <c r="DP303" s="265" t="s">
        <v>96</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96</v>
      </c>
      <c r="EC303" s="231">
        <f>IF(DZ303=1,IF(DY303&lt;15,VLOOKUP(EB303,data!$B$3:$E$32,2,0)*DY303,(VLOOKUP(EB303,data!$B$3:$E$32,2,0)*14)+(VLOOKUP(EB303,data!$B$3:$E$32,3,0))*(DY303-14)),0)</f>
        <v>0</v>
      </c>
      <c r="ED303" s="265" t="s">
        <v>96</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96</v>
      </c>
      <c r="EQ303" s="231">
        <f>IF(EN303=1,IF(EM303&lt;15,VLOOKUP(EP303,data!$B$3:$E$32,2,0)*EM303,(VLOOKUP(EP303,data!$B$3:$E$32,2,0)*14)+(VLOOKUP(EP303,data!$B$3:$E$32,3,0))*(EM303-14)),0)</f>
        <v>0</v>
      </c>
      <c r="ER303" s="265" t="s">
        <v>96</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96</v>
      </c>
      <c r="FE303" s="231">
        <f>IF(FB303=1,IF(FA303&lt;15,VLOOKUP(FD303,data!$B$3:$E$32,2,0)*FA303,(VLOOKUP(FD303,data!$B$3:$E$32,2,0)*14)+(VLOOKUP(FD303,data!$B$3:$E$32,3,0))*(FA303-14)),0)</f>
        <v>0</v>
      </c>
      <c r="FF303" s="265" t="s">
        <v>96</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4.75" hidden="1" customHeight="1" x14ac:dyDescent="0.25">
      <c r="A304" s="233"/>
      <c r="B304" s="222" t="s">
        <v>395</v>
      </c>
      <c r="C304" s="338"/>
      <c r="D304" s="223"/>
      <c r="E304" s="229"/>
      <c r="F304" s="225">
        <f t="shared" si="290"/>
        <v>0</v>
      </c>
      <c r="G304" s="230">
        <f>IF(F304=1,data!$C$41*E304,0)</f>
        <v>0</v>
      </c>
      <c r="H304" s="265" t="s">
        <v>96</v>
      </c>
      <c r="I304" s="231">
        <f>IF($F304=1,IF($E304&lt;15,VLOOKUP(H304,data!$B$3:$E$32,2,0)*$E304,(VLOOKUP(H304,data!$B$3:$E$32,2,0)*14)+(VLOOKUP(H304,data!$B$3:$E$32,3,0))*($E304-14)),0)</f>
        <v>0</v>
      </c>
      <c r="J304" s="265" t="s">
        <v>96</v>
      </c>
      <c r="K304" s="231">
        <f>IF($F304=1,VLOOKUP(J304,data!$B$35:$D$39,2,0),0)</f>
        <v>0</v>
      </c>
      <c r="L304" s="232">
        <f>IF(AND(I304&lt;&gt;0,K304&lt;&gt;0)=FALSE,0,data!$C$43)</f>
        <v>0</v>
      </c>
      <c r="M304" s="269">
        <f t="shared" si="76"/>
        <v>0</v>
      </c>
      <c r="N304" s="225">
        <f t="shared" si="359"/>
        <v>0</v>
      </c>
      <c r="O304" s="225">
        <f t="shared" si="291"/>
        <v>0</v>
      </c>
      <c r="P304" s="225">
        <f t="shared" si="292"/>
        <v>0</v>
      </c>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96</v>
      </c>
      <c r="AI304" s="231">
        <f>IF(AF304=1,IF(AE304&lt;15,VLOOKUP(AH304,data!$B$3:$E$32,2,0)*AE304,(VLOOKUP(AH304,data!$B$3:$E$32,2,0)*14)+(VLOOKUP(AH304,data!$B$3:$E$32,3,0))*(AE304-14)),0)</f>
        <v>0</v>
      </c>
      <c r="AJ304" s="265" t="s">
        <v>96</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96</v>
      </c>
      <c r="AW304" s="231">
        <f>IF(AT304=1,IF(AS304&lt;15,VLOOKUP(AV304,data!$B$3:$E$32,2,0)*AS304,(VLOOKUP(AV304,data!$B$3:$E$32,2,0)*14)+(VLOOKUP(AV304,data!$B$3:$E$32,3,0))*(AS304-14)),0)</f>
        <v>0</v>
      </c>
      <c r="AX304" s="265" t="s">
        <v>96</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96</v>
      </c>
      <c r="BK304" s="231">
        <f>IF(BH304=1,IF(BG304&lt;15,VLOOKUP(BJ304,data!$B$3:$E$32,2,0)*BG304,(VLOOKUP(BJ304,data!$B$3:$E$32,2,0)*14)+(VLOOKUP(BJ304,data!$B$3:$E$32,3,0))*(BG304-14)),0)</f>
        <v>0</v>
      </c>
      <c r="BL304" s="265" t="s">
        <v>96</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96</v>
      </c>
      <c r="BY304" s="231">
        <f>IF(BV304=1,IF(BU304&lt;15,VLOOKUP(BX304,data!$B$3:$E$32,2,0)*BU304,(VLOOKUP(BX304,data!$B$3:$E$32,2,0)*14)+(VLOOKUP(BX304,data!$B$3:$E$32,3,0))*(BU304-14)),0)</f>
        <v>0</v>
      </c>
      <c r="BZ304" s="265" t="s">
        <v>96</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96</v>
      </c>
      <c r="CM304" s="231">
        <f>IF(CJ304=1,IF(CI304&lt;15,VLOOKUP(CL304,data!$B$3:$E$32,2,0)*CI304,(VLOOKUP(CL304,data!$B$3:$E$32,2,0)*14)+(VLOOKUP(CL304,data!$B$3:$E$32,3,0))*(CI304-14)),0)</f>
        <v>0</v>
      </c>
      <c r="CN304" s="265" t="s">
        <v>96</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96</v>
      </c>
      <c r="DA304" s="231">
        <f>IF(CX304=1,IF(CW304&lt;15,VLOOKUP(CZ304,data!$B$3:$E$32,2,0)*CW304,(VLOOKUP(CZ304,data!$B$3:$E$32,2,0)*14)+(VLOOKUP(CZ304,data!$B$3:$E$32,3,0))*(CW304-14)),0)</f>
        <v>0</v>
      </c>
      <c r="DB304" s="265" t="s">
        <v>96</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96</v>
      </c>
      <c r="DO304" s="231">
        <f>IF(DL304=1,IF(DK304&lt;15,VLOOKUP(DN304,data!$B$3:$E$32,2,0)*DK304,(VLOOKUP(DN304,data!$B$3:$E$32,2,0)*14)+(VLOOKUP(DN304,data!$B$3:$E$32,3,0))*(DK304-14)),0)</f>
        <v>0</v>
      </c>
      <c r="DP304" s="265" t="s">
        <v>96</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96</v>
      </c>
      <c r="EC304" s="231">
        <f>IF(DZ304=1,IF(DY304&lt;15,VLOOKUP(EB304,data!$B$3:$E$32,2,0)*DY304,(VLOOKUP(EB304,data!$B$3:$E$32,2,0)*14)+(VLOOKUP(EB304,data!$B$3:$E$32,3,0))*(DY304-14)),0)</f>
        <v>0</v>
      </c>
      <c r="ED304" s="265" t="s">
        <v>96</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96</v>
      </c>
      <c r="EQ304" s="231">
        <f>IF(EN304=1,IF(EM304&lt;15,VLOOKUP(EP304,data!$B$3:$E$32,2,0)*EM304,(VLOOKUP(EP304,data!$B$3:$E$32,2,0)*14)+(VLOOKUP(EP304,data!$B$3:$E$32,3,0))*(EM304-14)),0)</f>
        <v>0</v>
      </c>
      <c r="ER304" s="265" t="s">
        <v>96</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96</v>
      </c>
      <c r="FE304" s="231">
        <f>IF(FB304=1,IF(FA304&lt;15,VLOOKUP(FD304,data!$B$3:$E$32,2,0)*FA304,(VLOOKUP(FD304,data!$B$3:$E$32,2,0)*14)+(VLOOKUP(FD304,data!$B$3:$E$32,3,0))*(FA304-14)),0)</f>
        <v>0</v>
      </c>
      <c r="FF304" s="265" t="s">
        <v>96</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4.75" hidden="1" customHeight="1" x14ac:dyDescent="0.25">
      <c r="A305" s="233"/>
      <c r="B305" s="222" t="s">
        <v>396</v>
      </c>
      <c r="C305" s="338"/>
      <c r="D305" s="223"/>
      <c r="E305" s="229"/>
      <c r="F305" s="225">
        <f t="shared" si="290"/>
        <v>0</v>
      </c>
      <c r="G305" s="230">
        <f>IF(F305=1,data!$C$41*E305,0)</f>
        <v>0</v>
      </c>
      <c r="H305" s="265" t="s">
        <v>96</v>
      </c>
      <c r="I305" s="231">
        <f>IF($F305=1,IF($E305&lt;15,VLOOKUP(H305,data!$B$3:$E$32,2,0)*$E305,(VLOOKUP(H305,data!$B$3:$E$32,2,0)*14)+(VLOOKUP(H305,data!$B$3:$E$32,3,0))*($E305-14)),0)</f>
        <v>0</v>
      </c>
      <c r="J305" s="265" t="s">
        <v>96</v>
      </c>
      <c r="K305" s="231">
        <f>IF($F305=1,VLOOKUP(J305,data!$B$35:$D$39,2,0),0)</f>
        <v>0</v>
      </c>
      <c r="L305" s="232">
        <f>IF(AND(I305&lt;&gt;0,K305&lt;&gt;0)=FALSE,0,data!$C$43)</f>
        <v>0</v>
      </c>
      <c r="M305" s="269">
        <f t="shared" si="76"/>
        <v>0</v>
      </c>
      <c r="N305" s="225">
        <f t="shared" si="359"/>
        <v>0</v>
      </c>
      <c r="O305" s="225">
        <f t="shared" si="291"/>
        <v>0</v>
      </c>
      <c r="P305" s="225">
        <f t="shared" si="292"/>
        <v>0</v>
      </c>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96</v>
      </c>
      <c r="AI305" s="231">
        <f>IF(AF305=1,IF(AE305&lt;15,VLOOKUP(AH305,data!$B$3:$E$32,2,0)*AE305,(VLOOKUP(AH305,data!$B$3:$E$32,2,0)*14)+(VLOOKUP(AH305,data!$B$3:$E$32,3,0))*(AE305-14)),0)</f>
        <v>0</v>
      </c>
      <c r="AJ305" s="265" t="s">
        <v>96</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96</v>
      </c>
      <c r="AW305" s="231">
        <f>IF(AT305=1,IF(AS305&lt;15,VLOOKUP(AV305,data!$B$3:$E$32,2,0)*AS305,(VLOOKUP(AV305,data!$B$3:$E$32,2,0)*14)+(VLOOKUP(AV305,data!$B$3:$E$32,3,0))*(AS305-14)),0)</f>
        <v>0</v>
      </c>
      <c r="AX305" s="265" t="s">
        <v>96</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96</v>
      </c>
      <c r="BK305" s="231">
        <f>IF(BH305=1,IF(BG305&lt;15,VLOOKUP(BJ305,data!$B$3:$E$32,2,0)*BG305,(VLOOKUP(BJ305,data!$B$3:$E$32,2,0)*14)+(VLOOKUP(BJ305,data!$B$3:$E$32,3,0))*(BG305-14)),0)</f>
        <v>0</v>
      </c>
      <c r="BL305" s="265" t="s">
        <v>96</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96</v>
      </c>
      <c r="BY305" s="231">
        <f>IF(BV305=1,IF(BU305&lt;15,VLOOKUP(BX305,data!$B$3:$E$32,2,0)*BU305,(VLOOKUP(BX305,data!$B$3:$E$32,2,0)*14)+(VLOOKUP(BX305,data!$B$3:$E$32,3,0))*(BU305-14)),0)</f>
        <v>0</v>
      </c>
      <c r="BZ305" s="265" t="s">
        <v>96</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96</v>
      </c>
      <c r="CM305" s="231">
        <f>IF(CJ305=1,IF(CI305&lt;15,VLOOKUP(CL305,data!$B$3:$E$32,2,0)*CI305,(VLOOKUP(CL305,data!$B$3:$E$32,2,0)*14)+(VLOOKUP(CL305,data!$B$3:$E$32,3,0))*(CI305-14)),0)</f>
        <v>0</v>
      </c>
      <c r="CN305" s="265" t="s">
        <v>96</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96</v>
      </c>
      <c r="DA305" s="231">
        <f>IF(CX305=1,IF(CW305&lt;15,VLOOKUP(CZ305,data!$B$3:$E$32,2,0)*CW305,(VLOOKUP(CZ305,data!$B$3:$E$32,2,0)*14)+(VLOOKUP(CZ305,data!$B$3:$E$32,3,0))*(CW305-14)),0)</f>
        <v>0</v>
      </c>
      <c r="DB305" s="265" t="s">
        <v>96</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96</v>
      </c>
      <c r="DO305" s="231">
        <f>IF(DL305=1,IF(DK305&lt;15,VLOOKUP(DN305,data!$B$3:$E$32,2,0)*DK305,(VLOOKUP(DN305,data!$B$3:$E$32,2,0)*14)+(VLOOKUP(DN305,data!$B$3:$E$32,3,0))*(DK305-14)),0)</f>
        <v>0</v>
      </c>
      <c r="DP305" s="265" t="s">
        <v>96</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96</v>
      </c>
      <c r="EC305" s="231">
        <f>IF(DZ305=1,IF(DY305&lt;15,VLOOKUP(EB305,data!$B$3:$E$32,2,0)*DY305,(VLOOKUP(EB305,data!$B$3:$E$32,2,0)*14)+(VLOOKUP(EB305,data!$B$3:$E$32,3,0))*(DY305-14)),0)</f>
        <v>0</v>
      </c>
      <c r="ED305" s="265" t="s">
        <v>96</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96</v>
      </c>
      <c r="EQ305" s="231">
        <f>IF(EN305=1,IF(EM305&lt;15,VLOOKUP(EP305,data!$B$3:$E$32,2,0)*EM305,(VLOOKUP(EP305,data!$B$3:$E$32,2,0)*14)+(VLOOKUP(EP305,data!$B$3:$E$32,3,0))*(EM305-14)),0)</f>
        <v>0</v>
      </c>
      <c r="ER305" s="265" t="s">
        <v>96</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96</v>
      </c>
      <c r="FE305" s="231">
        <f>IF(FB305=1,IF(FA305&lt;15,VLOOKUP(FD305,data!$B$3:$E$32,2,0)*FA305,(VLOOKUP(FD305,data!$B$3:$E$32,2,0)*14)+(VLOOKUP(FD305,data!$B$3:$E$32,3,0))*(FA305-14)),0)</f>
        <v>0</v>
      </c>
      <c r="FF305" s="265" t="s">
        <v>96</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4.75" hidden="1" customHeight="1" x14ac:dyDescent="0.25">
      <c r="A306" s="233"/>
      <c r="B306" s="222" t="s">
        <v>397</v>
      </c>
      <c r="C306" s="338"/>
      <c r="D306" s="223"/>
      <c r="E306" s="229"/>
      <c r="F306" s="225">
        <f t="shared" si="290"/>
        <v>0</v>
      </c>
      <c r="G306" s="230">
        <f>IF(F306=1,data!$C$41*E306,0)</f>
        <v>0</v>
      </c>
      <c r="H306" s="265" t="s">
        <v>96</v>
      </c>
      <c r="I306" s="231">
        <f>IF($F306=1,IF($E306&lt;15,VLOOKUP(H306,data!$B$3:$E$32,2,0)*$E306,(VLOOKUP(H306,data!$B$3:$E$32,2,0)*14)+(VLOOKUP(H306,data!$B$3:$E$32,3,0))*($E306-14)),0)</f>
        <v>0</v>
      </c>
      <c r="J306" s="265" t="s">
        <v>96</v>
      </c>
      <c r="K306" s="231">
        <f>IF($F306=1,VLOOKUP(J306,data!$B$35:$D$39,2,0),0)</f>
        <v>0</v>
      </c>
      <c r="L306" s="232">
        <f>IF(AND(I306&lt;&gt;0,K306&lt;&gt;0)=FALSE,0,data!$C$43)</f>
        <v>0</v>
      </c>
      <c r="M306" s="269">
        <f t="shared" si="76"/>
        <v>0</v>
      </c>
      <c r="N306" s="225">
        <f t="shared" si="359"/>
        <v>0</v>
      </c>
      <c r="O306" s="225">
        <f t="shared" si="291"/>
        <v>0</v>
      </c>
      <c r="P306" s="225">
        <f t="shared" si="292"/>
        <v>0</v>
      </c>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96</v>
      </c>
      <c r="AI306" s="231">
        <f>IF(AF306=1,IF(AE306&lt;15,VLOOKUP(AH306,data!$B$3:$E$32,2,0)*AE306,(VLOOKUP(AH306,data!$B$3:$E$32,2,0)*14)+(VLOOKUP(AH306,data!$B$3:$E$32,3,0))*(AE306-14)),0)</f>
        <v>0</v>
      </c>
      <c r="AJ306" s="265" t="s">
        <v>96</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96</v>
      </c>
      <c r="AW306" s="231">
        <f>IF(AT306=1,IF(AS306&lt;15,VLOOKUP(AV306,data!$B$3:$E$32,2,0)*AS306,(VLOOKUP(AV306,data!$B$3:$E$32,2,0)*14)+(VLOOKUP(AV306,data!$B$3:$E$32,3,0))*(AS306-14)),0)</f>
        <v>0</v>
      </c>
      <c r="AX306" s="265" t="s">
        <v>96</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96</v>
      </c>
      <c r="BK306" s="231">
        <f>IF(BH306=1,IF(BG306&lt;15,VLOOKUP(BJ306,data!$B$3:$E$32,2,0)*BG306,(VLOOKUP(BJ306,data!$B$3:$E$32,2,0)*14)+(VLOOKUP(BJ306,data!$B$3:$E$32,3,0))*(BG306-14)),0)</f>
        <v>0</v>
      </c>
      <c r="BL306" s="265" t="s">
        <v>96</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96</v>
      </c>
      <c r="BY306" s="231">
        <f>IF(BV306=1,IF(BU306&lt;15,VLOOKUP(BX306,data!$B$3:$E$32,2,0)*BU306,(VLOOKUP(BX306,data!$B$3:$E$32,2,0)*14)+(VLOOKUP(BX306,data!$B$3:$E$32,3,0))*(BU306-14)),0)</f>
        <v>0</v>
      </c>
      <c r="BZ306" s="265" t="s">
        <v>96</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96</v>
      </c>
      <c r="CM306" s="231">
        <f>IF(CJ306=1,IF(CI306&lt;15,VLOOKUP(CL306,data!$B$3:$E$32,2,0)*CI306,(VLOOKUP(CL306,data!$B$3:$E$32,2,0)*14)+(VLOOKUP(CL306,data!$B$3:$E$32,3,0))*(CI306-14)),0)</f>
        <v>0</v>
      </c>
      <c r="CN306" s="265" t="s">
        <v>96</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96</v>
      </c>
      <c r="DA306" s="231">
        <f>IF(CX306=1,IF(CW306&lt;15,VLOOKUP(CZ306,data!$B$3:$E$32,2,0)*CW306,(VLOOKUP(CZ306,data!$B$3:$E$32,2,0)*14)+(VLOOKUP(CZ306,data!$B$3:$E$32,3,0))*(CW306-14)),0)</f>
        <v>0</v>
      </c>
      <c r="DB306" s="265" t="s">
        <v>96</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96</v>
      </c>
      <c r="DO306" s="231">
        <f>IF(DL306=1,IF(DK306&lt;15,VLOOKUP(DN306,data!$B$3:$E$32,2,0)*DK306,(VLOOKUP(DN306,data!$B$3:$E$32,2,0)*14)+(VLOOKUP(DN306,data!$B$3:$E$32,3,0))*(DK306-14)),0)</f>
        <v>0</v>
      </c>
      <c r="DP306" s="265" t="s">
        <v>96</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96</v>
      </c>
      <c r="EC306" s="231">
        <f>IF(DZ306=1,IF(DY306&lt;15,VLOOKUP(EB306,data!$B$3:$E$32,2,0)*DY306,(VLOOKUP(EB306,data!$B$3:$E$32,2,0)*14)+(VLOOKUP(EB306,data!$B$3:$E$32,3,0))*(DY306-14)),0)</f>
        <v>0</v>
      </c>
      <c r="ED306" s="265" t="s">
        <v>96</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96</v>
      </c>
      <c r="EQ306" s="231">
        <f>IF(EN306=1,IF(EM306&lt;15,VLOOKUP(EP306,data!$B$3:$E$32,2,0)*EM306,(VLOOKUP(EP306,data!$B$3:$E$32,2,0)*14)+(VLOOKUP(EP306,data!$B$3:$E$32,3,0))*(EM306-14)),0)</f>
        <v>0</v>
      </c>
      <c r="ER306" s="265" t="s">
        <v>96</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96</v>
      </c>
      <c r="FE306" s="231">
        <f>IF(FB306=1,IF(FA306&lt;15,VLOOKUP(FD306,data!$B$3:$E$32,2,0)*FA306,(VLOOKUP(FD306,data!$B$3:$E$32,2,0)*14)+(VLOOKUP(FD306,data!$B$3:$E$32,3,0))*(FA306-14)),0)</f>
        <v>0</v>
      </c>
      <c r="FF306" s="265" t="s">
        <v>96</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4.75" hidden="1" customHeight="1" x14ac:dyDescent="0.25">
      <c r="A307" s="233"/>
      <c r="B307" s="222" t="s">
        <v>398</v>
      </c>
      <c r="C307" s="338"/>
      <c r="D307" s="223"/>
      <c r="E307" s="229"/>
      <c r="F307" s="225">
        <f t="shared" si="290"/>
        <v>0</v>
      </c>
      <c r="G307" s="230">
        <f>IF(F307=1,data!$C$41*E307,0)</f>
        <v>0</v>
      </c>
      <c r="H307" s="265" t="s">
        <v>96</v>
      </c>
      <c r="I307" s="231">
        <f>IF($F307=1,IF($E307&lt;15,VLOOKUP(H307,data!$B$3:$E$32,2,0)*$E307,(VLOOKUP(H307,data!$B$3:$E$32,2,0)*14)+(VLOOKUP(H307,data!$B$3:$E$32,3,0))*($E307-14)),0)</f>
        <v>0</v>
      </c>
      <c r="J307" s="265" t="s">
        <v>96</v>
      </c>
      <c r="K307" s="231">
        <f>IF($F307=1,VLOOKUP(J307,data!$B$35:$D$39,2,0),0)</f>
        <v>0</v>
      </c>
      <c r="L307" s="232">
        <f>IF(AND(I307&lt;&gt;0,K307&lt;&gt;0)=FALSE,0,data!$C$43)</f>
        <v>0</v>
      </c>
      <c r="M307" s="269">
        <f t="shared" si="76"/>
        <v>0</v>
      </c>
      <c r="N307" s="225">
        <f t="shared" si="359"/>
        <v>0</v>
      </c>
      <c r="O307" s="225">
        <f t="shared" si="291"/>
        <v>0</v>
      </c>
      <c r="P307" s="225">
        <f t="shared" si="292"/>
        <v>0</v>
      </c>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96</v>
      </c>
      <c r="AI307" s="231">
        <f>IF(AF307=1,IF(AE307&lt;15,VLOOKUP(AH307,data!$B$3:$E$32,2,0)*AE307,(VLOOKUP(AH307,data!$B$3:$E$32,2,0)*14)+(VLOOKUP(AH307,data!$B$3:$E$32,3,0))*(AE307-14)),0)</f>
        <v>0</v>
      </c>
      <c r="AJ307" s="265" t="s">
        <v>96</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96</v>
      </c>
      <c r="AW307" s="231">
        <f>IF(AT307=1,IF(AS307&lt;15,VLOOKUP(AV307,data!$B$3:$E$32,2,0)*AS307,(VLOOKUP(AV307,data!$B$3:$E$32,2,0)*14)+(VLOOKUP(AV307,data!$B$3:$E$32,3,0))*(AS307-14)),0)</f>
        <v>0</v>
      </c>
      <c r="AX307" s="265" t="s">
        <v>96</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96</v>
      </c>
      <c r="BK307" s="231">
        <f>IF(BH307=1,IF(BG307&lt;15,VLOOKUP(BJ307,data!$B$3:$E$32,2,0)*BG307,(VLOOKUP(BJ307,data!$B$3:$E$32,2,0)*14)+(VLOOKUP(BJ307,data!$B$3:$E$32,3,0))*(BG307-14)),0)</f>
        <v>0</v>
      </c>
      <c r="BL307" s="265" t="s">
        <v>96</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96</v>
      </c>
      <c r="BY307" s="231">
        <f>IF(BV307=1,IF(BU307&lt;15,VLOOKUP(BX307,data!$B$3:$E$32,2,0)*BU307,(VLOOKUP(BX307,data!$B$3:$E$32,2,0)*14)+(VLOOKUP(BX307,data!$B$3:$E$32,3,0))*(BU307-14)),0)</f>
        <v>0</v>
      </c>
      <c r="BZ307" s="265" t="s">
        <v>96</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96</v>
      </c>
      <c r="CM307" s="231">
        <f>IF(CJ307=1,IF(CI307&lt;15,VLOOKUP(CL307,data!$B$3:$E$32,2,0)*CI307,(VLOOKUP(CL307,data!$B$3:$E$32,2,0)*14)+(VLOOKUP(CL307,data!$B$3:$E$32,3,0))*(CI307-14)),0)</f>
        <v>0</v>
      </c>
      <c r="CN307" s="265" t="s">
        <v>96</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96</v>
      </c>
      <c r="DA307" s="231">
        <f>IF(CX307=1,IF(CW307&lt;15,VLOOKUP(CZ307,data!$B$3:$E$32,2,0)*CW307,(VLOOKUP(CZ307,data!$B$3:$E$32,2,0)*14)+(VLOOKUP(CZ307,data!$B$3:$E$32,3,0))*(CW307-14)),0)</f>
        <v>0</v>
      </c>
      <c r="DB307" s="265" t="s">
        <v>96</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96</v>
      </c>
      <c r="DO307" s="231">
        <f>IF(DL307=1,IF(DK307&lt;15,VLOOKUP(DN307,data!$B$3:$E$32,2,0)*DK307,(VLOOKUP(DN307,data!$B$3:$E$32,2,0)*14)+(VLOOKUP(DN307,data!$B$3:$E$32,3,0))*(DK307-14)),0)</f>
        <v>0</v>
      </c>
      <c r="DP307" s="265" t="s">
        <v>96</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96</v>
      </c>
      <c r="EC307" s="231">
        <f>IF(DZ307=1,IF(DY307&lt;15,VLOOKUP(EB307,data!$B$3:$E$32,2,0)*DY307,(VLOOKUP(EB307,data!$B$3:$E$32,2,0)*14)+(VLOOKUP(EB307,data!$B$3:$E$32,3,0))*(DY307-14)),0)</f>
        <v>0</v>
      </c>
      <c r="ED307" s="265" t="s">
        <v>96</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96</v>
      </c>
      <c r="EQ307" s="231">
        <f>IF(EN307=1,IF(EM307&lt;15,VLOOKUP(EP307,data!$B$3:$E$32,2,0)*EM307,(VLOOKUP(EP307,data!$B$3:$E$32,2,0)*14)+(VLOOKUP(EP307,data!$B$3:$E$32,3,0))*(EM307-14)),0)</f>
        <v>0</v>
      </c>
      <c r="ER307" s="265" t="s">
        <v>96</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96</v>
      </c>
      <c r="FE307" s="231">
        <f>IF(FB307=1,IF(FA307&lt;15,VLOOKUP(FD307,data!$B$3:$E$32,2,0)*FA307,(VLOOKUP(FD307,data!$B$3:$E$32,2,0)*14)+(VLOOKUP(FD307,data!$B$3:$E$32,3,0))*(FA307-14)),0)</f>
        <v>0</v>
      </c>
      <c r="FF307" s="265" t="s">
        <v>96</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4.75" hidden="1" customHeight="1" x14ac:dyDescent="0.25">
      <c r="A308" s="233"/>
      <c r="B308" s="222" t="s">
        <v>399</v>
      </c>
      <c r="C308" s="338"/>
      <c r="D308" s="223"/>
      <c r="E308" s="229"/>
      <c r="F308" s="225">
        <f t="shared" si="290"/>
        <v>0</v>
      </c>
      <c r="G308" s="230">
        <f>IF(F308=1,data!$C$41*E308,0)</f>
        <v>0</v>
      </c>
      <c r="H308" s="265" t="s">
        <v>96</v>
      </c>
      <c r="I308" s="231">
        <f>IF($F308=1,IF($E308&lt;15,VLOOKUP(H308,data!$B$3:$E$32,2,0)*$E308,(VLOOKUP(H308,data!$B$3:$E$32,2,0)*14)+(VLOOKUP(H308,data!$B$3:$E$32,3,0))*($E308-14)),0)</f>
        <v>0</v>
      </c>
      <c r="J308" s="265" t="s">
        <v>96</v>
      </c>
      <c r="K308" s="231">
        <f>IF($F308=1,VLOOKUP(J308,data!$B$35:$D$39,2,0),0)</f>
        <v>0</v>
      </c>
      <c r="L308" s="232">
        <f>IF(AND(I308&lt;&gt;0,K308&lt;&gt;0)=FALSE,0,data!$C$43)</f>
        <v>0</v>
      </c>
      <c r="M308" s="269">
        <f t="shared" si="76"/>
        <v>0</v>
      </c>
      <c r="N308" s="225">
        <f t="shared" si="359"/>
        <v>0</v>
      </c>
      <c r="O308" s="225">
        <f t="shared" si="291"/>
        <v>0</v>
      </c>
      <c r="P308" s="225">
        <f t="shared" si="292"/>
        <v>0</v>
      </c>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96</v>
      </c>
      <c r="AI308" s="231">
        <f>IF(AF308=1,IF(AE308&lt;15,VLOOKUP(AH308,data!$B$3:$E$32,2,0)*AE308,(VLOOKUP(AH308,data!$B$3:$E$32,2,0)*14)+(VLOOKUP(AH308,data!$B$3:$E$32,3,0))*(AE308-14)),0)</f>
        <v>0</v>
      </c>
      <c r="AJ308" s="265" t="s">
        <v>96</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96</v>
      </c>
      <c r="AW308" s="231">
        <f>IF(AT308=1,IF(AS308&lt;15,VLOOKUP(AV308,data!$B$3:$E$32,2,0)*AS308,(VLOOKUP(AV308,data!$B$3:$E$32,2,0)*14)+(VLOOKUP(AV308,data!$B$3:$E$32,3,0))*(AS308-14)),0)</f>
        <v>0</v>
      </c>
      <c r="AX308" s="265" t="s">
        <v>96</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96</v>
      </c>
      <c r="BK308" s="231">
        <f>IF(BH308=1,IF(BG308&lt;15,VLOOKUP(BJ308,data!$B$3:$E$32,2,0)*BG308,(VLOOKUP(BJ308,data!$B$3:$E$32,2,0)*14)+(VLOOKUP(BJ308,data!$B$3:$E$32,3,0))*(BG308-14)),0)</f>
        <v>0</v>
      </c>
      <c r="BL308" s="265" t="s">
        <v>96</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96</v>
      </c>
      <c r="BY308" s="231">
        <f>IF(BV308=1,IF(BU308&lt;15,VLOOKUP(BX308,data!$B$3:$E$32,2,0)*BU308,(VLOOKUP(BX308,data!$B$3:$E$32,2,0)*14)+(VLOOKUP(BX308,data!$B$3:$E$32,3,0))*(BU308-14)),0)</f>
        <v>0</v>
      </c>
      <c r="BZ308" s="265" t="s">
        <v>96</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96</v>
      </c>
      <c r="CM308" s="231">
        <f>IF(CJ308=1,IF(CI308&lt;15,VLOOKUP(CL308,data!$B$3:$E$32,2,0)*CI308,(VLOOKUP(CL308,data!$B$3:$E$32,2,0)*14)+(VLOOKUP(CL308,data!$B$3:$E$32,3,0))*(CI308-14)),0)</f>
        <v>0</v>
      </c>
      <c r="CN308" s="265" t="s">
        <v>96</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96</v>
      </c>
      <c r="DA308" s="231">
        <f>IF(CX308=1,IF(CW308&lt;15,VLOOKUP(CZ308,data!$B$3:$E$32,2,0)*CW308,(VLOOKUP(CZ308,data!$B$3:$E$32,2,0)*14)+(VLOOKUP(CZ308,data!$B$3:$E$32,3,0))*(CW308-14)),0)</f>
        <v>0</v>
      </c>
      <c r="DB308" s="265" t="s">
        <v>96</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96</v>
      </c>
      <c r="DO308" s="231">
        <f>IF(DL308=1,IF(DK308&lt;15,VLOOKUP(DN308,data!$B$3:$E$32,2,0)*DK308,(VLOOKUP(DN308,data!$B$3:$E$32,2,0)*14)+(VLOOKUP(DN308,data!$B$3:$E$32,3,0))*(DK308-14)),0)</f>
        <v>0</v>
      </c>
      <c r="DP308" s="265" t="s">
        <v>96</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96</v>
      </c>
      <c r="EC308" s="231">
        <f>IF(DZ308=1,IF(DY308&lt;15,VLOOKUP(EB308,data!$B$3:$E$32,2,0)*DY308,(VLOOKUP(EB308,data!$B$3:$E$32,2,0)*14)+(VLOOKUP(EB308,data!$B$3:$E$32,3,0))*(DY308-14)),0)</f>
        <v>0</v>
      </c>
      <c r="ED308" s="265" t="s">
        <v>96</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96</v>
      </c>
      <c r="EQ308" s="231">
        <f>IF(EN308=1,IF(EM308&lt;15,VLOOKUP(EP308,data!$B$3:$E$32,2,0)*EM308,(VLOOKUP(EP308,data!$B$3:$E$32,2,0)*14)+(VLOOKUP(EP308,data!$B$3:$E$32,3,0))*(EM308-14)),0)</f>
        <v>0</v>
      </c>
      <c r="ER308" s="265" t="s">
        <v>96</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96</v>
      </c>
      <c r="FE308" s="231">
        <f>IF(FB308=1,IF(FA308&lt;15,VLOOKUP(FD308,data!$B$3:$E$32,2,0)*FA308,(VLOOKUP(FD308,data!$B$3:$E$32,2,0)*14)+(VLOOKUP(FD308,data!$B$3:$E$32,3,0))*(FA308-14)),0)</f>
        <v>0</v>
      </c>
      <c r="FF308" s="265" t="s">
        <v>96</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4.75" hidden="1" customHeight="1" x14ac:dyDescent="0.25">
      <c r="A309" s="233"/>
      <c r="B309" s="222" t="s">
        <v>400</v>
      </c>
      <c r="C309" s="338"/>
      <c r="D309" s="223"/>
      <c r="E309" s="229"/>
      <c r="F309" s="225">
        <f t="shared" si="290"/>
        <v>0</v>
      </c>
      <c r="G309" s="230">
        <f>IF(F309=1,data!$C$41*E309,0)</f>
        <v>0</v>
      </c>
      <c r="H309" s="265" t="s">
        <v>96</v>
      </c>
      <c r="I309" s="231">
        <f>IF($F309=1,IF($E309&lt;15,VLOOKUP(H309,data!$B$3:$E$32,2,0)*$E309,(VLOOKUP(H309,data!$B$3:$E$32,2,0)*14)+(VLOOKUP(H309,data!$B$3:$E$32,3,0))*($E309-14)),0)</f>
        <v>0</v>
      </c>
      <c r="J309" s="265" t="s">
        <v>96</v>
      </c>
      <c r="K309" s="231">
        <f>IF($F309=1,VLOOKUP(J309,data!$B$35:$D$39,2,0),0)</f>
        <v>0</v>
      </c>
      <c r="L309" s="232">
        <f>IF(AND(I309&lt;&gt;0,K309&lt;&gt;0)=FALSE,0,data!$C$43)</f>
        <v>0</v>
      </c>
      <c r="M309" s="269">
        <f t="shared" si="76"/>
        <v>0</v>
      </c>
      <c r="N309" s="225">
        <f t="shared" si="359"/>
        <v>0</v>
      </c>
      <c r="O309" s="225">
        <f t="shared" si="291"/>
        <v>0</v>
      </c>
      <c r="P309" s="225">
        <f t="shared" si="292"/>
        <v>0</v>
      </c>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96</v>
      </c>
      <c r="AI309" s="231">
        <f>IF(AF309=1,IF(AE309&lt;15,VLOOKUP(AH309,data!$B$3:$E$32,2,0)*AE309,(VLOOKUP(AH309,data!$B$3:$E$32,2,0)*14)+(VLOOKUP(AH309,data!$B$3:$E$32,3,0))*(AE309-14)),0)</f>
        <v>0</v>
      </c>
      <c r="AJ309" s="265" t="s">
        <v>96</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96</v>
      </c>
      <c r="AW309" s="231">
        <f>IF(AT309=1,IF(AS309&lt;15,VLOOKUP(AV309,data!$B$3:$E$32,2,0)*AS309,(VLOOKUP(AV309,data!$B$3:$E$32,2,0)*14)+(VLOOKUP(AV309,data!$B$3:$E$32,3,0))*(AS309-14)),0)</f>
        <v>0</v>
      </c>
      <c r="AX309" s="265" t="s">
        <v>96</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96</v>
      </c>
      <c r="BK309" s="231">
        <f>IF(BH309=1,IF(BG309&lt;15,VLOOKUP(BJ309,data!$B$3:$E$32,2,0)*BG309,(VLOOKUP(BJ309,data!$B$3:$E$32,2,0)*14)+(VLOOKUP(BJ309,data!$B$3:$E$32,3,0))*(BG309-14)),0)</f>
        <v>0</v>
      </c>
      <c r="BL309" s="265" t="s">
        <v>96</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96</v>
      </c>
      <c r="BY309" s="231">
        <f>IF(BV309=1,IF(BU309&lt;15,VLOOKUP(BX309,data!$B$3:$E$32,2,0)*BU309,(VLOOKUP(BX309,data!$B$3:$E$32,2,0)*14)+(VLOOKUP(BX309,data!$B$3:$E$32,3,0))*(BU309-14)),0)</f>
        <v>0</v>
      </c>
      <c r="BZ309" s="265" t="s">
        <v>96</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96</v>
      </c>
      <c r="CM309" s="231">
        <f>IF(CJ309=1,IF(CI309&lt;15,VLOOKUP(CL309,data!$B$3:$E$32,2,0)*CI309,(VLOOKUP(CL309,data!$B$3:$E$32,2,0)*14)+(VLOOKUP(CL309,data!$B$3:$E$32,3,0))*(CI309-14)),0)</f>
        <v>0</v>
      </c>
      <c r="CN309" s="265" t="s">
        <v>96</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96</v>
      </c>
      <c r="DA309" s="231">
        <f>IF(CX309=1,IF(CW309&lt;15,VLOOKUP(CZ309,data!$B$3:$E$32,2,0)*CW309,(VLOOKUP(CZ309,data!$B$3:$E$32,2,0)*14)+(VLOOKUP(CZ309,data!$B$3:$E$32,3,0))*(CW309-14)),0)</f>
        <v>0</v>
      </c>
      <c r="DB309" s="265" t="s">
        <v>96</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96</v>
      </c>
      <c r="DO309" s="231">
        <f>IF(DL309=1,IF(DK309&lt;15,VLOOKUP(DN309,data!$B$3:$E$32,2,0)*DK309,(VLOOKUP(DN309,data!$B$3:$E$32,2,0)*14)+(VLOOKUP(DN309,data!$B$3:$E$32,3,0))*(DK309-14)),0)</f>
        <v>0</v>
      </c>
      <c r="DP309" s="265" t="s">
        <v>96</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96</v>
      </c>
      <c r="EC309" s="231">
        <f>IF(DZ309=1,IF(DY309&lt;15,VLOOKUP(EB309,data!$B$3:$E$32,2,0)*DY309,(VLOOKUP(EB309,data!$B$3:$E$32,2,0)*14)+(VLOOKUP(EB309,data!$B$3:$E$32,3,0))*(DY309-14)),0)</f>
        <v>0</v>
      </c>
      <c r="ED309" s="265" t="s">
        <v>96</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96</v>
      </c>
      <c r="EQ309" s="231">
        <f>IF(EN309=1,IF(EM309&lt;15,VLOOKUP(EP309,data!$B$3:$E$32,2,0)*EM309,(VLOOKUP(EP309,data!$B$3:$E$32,2,0)*14)+(VLOOKUP(EP309,data!$B$3:$E$32,3,0))*(EM309-14)),0)</f>
        <v>0</v>
      </c>
      <c r="ER309" s="265" t="s">
        <v>96</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96</v>
      </c>
      <c r="FE309" s="231">
        <f>IF(FB309=1,IF(FA309&lt;15,VLOOKUP(FD309,data!$B$3:$E$32,2,0)*FA309,(VLOOKUP(FD309,data!$B$3:$E$32,2,0)*14)+(VLOOKUP(FD309,data!$B$3:$E$32,3,0))*(FA309-14)),0)</f>
        <v>0</v>
      </c>
      <c r="FF309" s="265" t="s">
        <v>96</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4.75" hidden="1" customHeight="1" x14ac:dyDescent="0.25">
      <c r="A310" s="233"/>
      <c r="B310" s="222" t="s">
        <v>401</v>
      </c>
      <c r="C310" s="338"/>
      <c r="D310" s="223"/>
      <c r="E310" s="229"/>
      <c r="F310" s="225">
        <f t="shared" si="290"/>
        <v>0</v>
      </c>
      <c r="G310" s="230">
        <f>IF(F310=1,data!$C$41*E310,0)</f>
        <v>0</v>
      </c>
      <c r="H310" s="265" t="s">
        <v>96</v>
      </c>
      <c r="I310" s="231">
        <f>IF($F310=1,IF($E310&lt;15,VLOOKUP(H310,data!$B$3:$E$32,2,0)*$E310,(VLOOKUP(H310,data!$B$3:$E$32,2,0)*14)+(VLOOKUP(H310,data!$B$3:$E$32,3,0))*($E310-14)),0)</f>
        <v>0</v>
      </c>
      <c r="J310" s="265" t="s">
        <v>96</v>
      </c>
      <c r="K310" s="231">
        <f>IF($F310=1,VLOOKUP(J310,data!$B$35:$D$39,2,0),0)</f>
        <v>0</v>
      </c>
      <c r="L310" s="232">
        <f>IF(AND(I310&lt;&gt;0,K310&lt;&gt;0)=FALSE,0,data!$C$43)</f>
        <v>0</v>
      </c>
      <c r="M310" s="269">
        <f t="shared" si="76"/>
        <v>0</v>
      </c>
      <c r="N310" s="225">
        <f t="shared" si="359"/>
        <v>0</v>
      </c>
      <c r="O310" s="225">
        <f t="shared" si="291"/>
        <v>0</v>
      </c>
      <c r="P310" s="225">
        <f t="shared" si="292"/>
        <v>0</v>
      </c>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96</v>
      </c>
      <c r="AI310" s="231">
        <f>IF(AF310=1,IF(AE310&lt;15,VLOOKUP(AH310,data!$B$3:$E$32,2,0)*AE310,(VLOOKUP(AH310,data!$B$3:$E$32,2,0)*14)+(VLOOKUP(AH310,data!$B$3:$E$32,3,0))*(AE310-14)),0)</f>
        <v>0</v>
      </c>
      <c r="AJ310" s="265" t="s">
        <v>96</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96</v>
      </c>
      <c r="AW310" s="231">
        <f>IF(AT310=1,IF(AS310&lt;15,VLOOKUP(AV310,data!$B$3:$E$32,2,0)*AS310,(VLOOKUP(AV310,data!$B$3:$E$32,2,0)*14)+(VLOOKUP(AV310,data!$B$3:$E$32,3,0))*(AS310-14)),0)</f>
        <v>0</v>
      </c>
      <c r="AX310" s="265" t="s">
        <v>96</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96</v>
      </c>
      <c r="BK310" s="231">
        <f>IF(BH310=1,IF(BG310&lt;15,VLOOKUP(BJ310,data!$B$3:$E$32,2,0)*BG310,(VLOOKUP(BJ310,data!$B$3:$E$32,2,0)*14)+(VLOOKUP(BJ310,data!$B$3:$E$32,3,0))*(BG310-14)),0)</f>
        <v>0</v>
      </c>
      <c r="BL310" s="265" t="s">
        <v>96</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96</v>
      </c>
      <c r="BY310" s="231">
        <f>IF(BV310=1,IF(BU310&lt;15,VLOOKUP(BX310,data!$B$3:$E$32,2,0)*BU310,(VLOOKUP(BX310,data!$B$3:$E$32,2,0)*14)+(VLOOKUP(BX310,data!$B$3:$E$32,3,0))*(BU310-14)),0)</f>
        <v>0</v>
      </c>
      <c r="BZ310" s="265" t="s">
        <v>96</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96</v>
      </c>
      <c r="CM310" s="231">
        <f>IF(CJ310=1,IF(CI310&lt;15,VLOOKUP(CL310,data!$B$3:$E$32,2,0)*CI310,(VLOOKUP(CL310,data!$B$3:$E$32,2,0)*14)+(VLOOKUP(CL310,data!$B$3:$E$32,3,0))*(CI310-14)),0)</f>
        <v>0</v>
      </c>
      <c r="CN310" s="265" t="s">
        <v>96</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96</v>
      </c>
      <c r="DA310" s="231">
        <f>IF(CX310=1,IF(CW310&lt;15,VLOOKUP(CZ310,data!$B$3:$E$32,2,0)*CW310,(VLOOKUP(CZ310,data!$B$3:$E$32,2,0)*14)+(VLOOKUP(CZ310,data!$B$3:$E$32,3,0))*(CW310-14)),0)</f>
        <v>0</v>
      </c>
      <c r="DB310" s="265" t="s">
        <v>96</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96</v>
      </c>
      <c r="DO310" s="231">
        <f>IF(DL310=1,IF(DK310&lt;15,VLOOKUP(DN310,data!$B$3:$E$32,2,0)*DK310,(VLOOKUP(DN310,data!$B$3:$E$32,2,0)*14)+(VLOOKUP(DN310,data!$B$3:$E$32,3,0))*(DK310-14)),0)</f>
        <v>0</v>
      </c>
      <c r="DP310" s="265" t="s">
        <v>96</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96</v>
      </c>
      <c r="EC310" s="231">
        <f>IF(DZ310=1,IF(DY310&lt;15,VLOOKUP(EB310,data!$B$3:$E$32,2,0)*DY310,(VLOOKUP(EB310,data!$B$3:$E$32,2,0)*14)+(VLOOKUP(EB310,data!$B$3:$E$32,3,0))*(DY310-14)),0)</f>
        <v>0</v>
      </c>
      <c r="ED310" s="265" t="s">
        <v>96</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96</v>
      </c>
      <c r="EQ310" s="231">
        <f>IF(EN310=1,IF(EM310&lt;15,VLOOKUP(EP310,data!$B$3:$E$32,2,0)*EM310,(VLOOKUP(EP310,data!$B$3:$E$32,2,0)*14)+(VLOOKUP(EP310,data!$B$3:$E$32,3,0))*(EM310-14)),0)</f>
        <v>0</v>
      </c>
      <c r="ER310" s="265" t="s">
        <v>96</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96</v>
      </c>
      <c r="FE310" s="231">
        <f>IF(FB310=1,IF(FA310&lt;15,VLOOKUP(FD310,data!$B$3:$E$32,2,0)*FA310,(VLOOKUP(FD310,data!$B$3:$E$32,2,0)*14)+(VLOOKUP(FD310,data!$B$3:$E$32,3,0))*(FA310-14)),0)</f>
        <v>0</v>
      </c>
      <c r="FF310" s="265" t="s">
        <v>96</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4.75" hidden="1" customHeight="1" x14ac:dyDescent="0.25">
      <c r="A311" s="233"/>
      <c r="B311" s="222" t="s">
        <v>402</v>
      </c>
      <c r="C311" s="338"/>
      <c r="D311" s="223"/>
      <c r="E311" s="229"/>
      <c r="F311" s="225">
        <f t="shared" si="290"/>
        <v>0</v>
      </c>
      <c r="G311" s="230">
        <f>IF(F311=1,data!$C$41*E311,0)</f>
        <v>0</v>
      </c>
      <c r="H311" s="265" t="s">
        <v>96</v>
      </c>
      <c r="I311" s="231">
        <f>IF($F311=1,IF($E311&lt;15,VLOOKUP(H311,data!$B$3:$E$32,2,0)*$E311,(VLOOKUP(H311,data!$B$3:$E$32,2,0)*14)+(VLOOKUP(H311,data!$B$3:$E$32,3,0))*($E311-14)),0)</f>
        <v>0</v>
      </c>
      <c r="J311" s="265" t="s">
        <v>96</v>
      </c>
      <c r="K311" s="231">
        <f>IF($F311=1,VLOOKUP(J311,data!$B$35:$D$39,2,0),0)</f>
        <v>0</v>
      </c>
      <c r="L311" s="232">
        <f>IF(AND(I311&lt;&gt;0,K311&lt;&gt;0)=FALSE,0,data!$C$43)</f>
        <v>0</v>
      </c>
      <c r="M311" s="269">
        <f t="shared" si="76"/>
        <v>0</v>
      </c>
      <c r="N311" s="225">
        <f t="shared" si="359"/>
        <v>0</v>
      </c>
      <c r="O311" s="225">
        <f t="shared" si="291"/>
        <v>0</v>
      </c>
      <c r="P311" s="225">
        <f t="shared" si="292"/>
        <v>0</v>
      </c>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96</v>
      </c>
      <c r="AI311" s="231">
        <f>IF(AF311=1,IF(AE311&lt;15,VLOOKUP(AH311,data!$B$3:$E$32,2,0)*AE311,(VLOOKUP(AH311,data!$B$3:$E$32,2,0)*14)+(VLOOKUP(AH311,data!$B$3:$E$32,3,0))*(AE311-14)),0)</f>
        <v>0</v>
      </c>
      <c r="AJ311" s="265" t="s">
        <v>96</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96</v>
      </c>
      <c r="AW311" s="231">
        <f>IF(AT311=1,IF(AS311&lt;15,VLOOKUP(AV311,data!$B$3:$E$32,2,0)*AS311,(VLOOKUP(AV311,data!$B$3:$E$32,2,0)*14)+(VLOOKUP(AV311,data!$B$3:$E$32,3,0))*(AS311-14)),0)</f>
        <v>0</v>
      </c>
      <c r="AX311" s="265" t="s">
        <v>96</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96</v>
      </c>
      <c r="BK311" s="231">
        <f>IF(BH311=1,IF(BG311&lt;15,VLOOKUP(BJ311,data!$B$3:$E$32,2,0)*BG311,(VLOOKUP(BJ311,data!$B$3:$E$32,2,0)*14)+(VLOOKUP(BJ311,data!$B$3:$E$32,3,0))*(BG311-14)),0)</f>
        <v>0</v>
      </c>
      <c r="BL311" s="265" t="s">
        <v>96</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96</v>
      </c>
      <c r="BY311" s="231">
        <f>IF(BV311=1,IF(BU311&lt;15,VLOOKUP(BX311,data!$B$3:$E$32,2,0)*BU311,(VLOOKUP(BX311,data!$B$3:$E$32,2,0)*14)+(VLOOKUP(BX311,data!$B$3:$E$32,3,0))*(BU311-14)),0)</f>
        <v>0</v>
      </c>
      <c r="BZ311" s="265" t="s">
        <v>96</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96</v>
      </c>
      <c r="CM311" s="231">
        <f>IF(CJ311=1,IF(CI311&lt;15,VLOOKUP(CL311,data!$B$3:$E$32,2,0)*CI311,(VLOOKUP(CL311,data!$B$3:$E$32,2,0)*14)+(VLOOKUP(CL311,data!$B$3:$E$32,3,0))*(CI311-14)),0)</f>
        <v>0</v>
      </c>
      <c r="CN311" s="265" t="s">
        <v>96</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96</v>
      </c>
      <c r="DA311" s="231">
        <f>IF(CX311=1,IF(CW311&lt;15,VLOOKUP(CZ311,data!$B$3:$E$32,2,0)*CW311,(VLOOKUP(CZ311,data!$B$3:$E$32,2,0)*14)+(VLOOKUP(CZ311,data!$B$3:$E$32,3,0))*(CW311-14)),0)</f>
        <v>0</v>
      </c>
      <c r="DB311" s="265" t="s">
        <v>96</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96</v>
      </c>
      <c r="DO311" s="231">
        <f>IF(DL311=1,IF(DK311&lt;15,VLOOKUP(DN311,data!$B$3:$E$32,2,0)*DK311,(VLOOKUP(DN311,data!$B$3:$E$32,2,0)*14)+(VLOOKUP(DN311,data!$B$3:$E$32,3,0))*(DK311-14)),0)</f>
        <v>0</v>
      </c>
      <c r="DP311" s="265" t="s">
        <v>96</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96</v>
      </c>
      <c r="EC311" s="231">
        <f>IF(DZ311=1,IF(DY311&lt;15,VLOOKUP(EB311,data!$B$3:$E$32,2,0)*DY311,(VLOOKUP(EB311,data!$B$3:$E$32,2,0)*14)+(VLOOKUP(EB311,data!$B$3:$E$32,3,0))*(DY311-14)),0)</f>
        <v>0</v>
      </c>
      <c r="ED311" s="265" t="s">
        <v>96</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96</v>
      </c>
      <c r="EQ311" s="231">
        <f>IF(EN311=1,IF(EM311&lt;15,VLOOKUP(EP311,data!$B$3:$E$32,2,0)*EM311,(VLOOKUP(EP311,data!$B$3:$E$32,2,0)*14)+(VLOOKUP(EP311,data!$B$3:$E$32,3,0))*(EM311-14)),0)</f>
        <v>0</v>
      </c>
      <c r="ER311" s="265" t="s">
        <v>96</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96</v>
      </c>
      <c r="FE311" s="231">
        <f>IF(FB311=1,IF(FA311&lt;15,VLOOKUP(FD311,data!$B$3:$E$32,2,0)*FA311,(VLOOKUP(FD311,data!$B$3:$E$32,2,0)*14)+(VLOOKUP(FD311,data!$B$3:$E$32,3,0))*(FA311-14)),0)</f>
        <v>0</v>
      </c>
      <c r="FF311" s="265" t="s">
        <v>96</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4.75" hidden="1" customHeight="1" x14ac:dyDescent="0.25">
      <c r="A312" s="233"/>
      <c r="B312" s="222" t="s">
        <v>403</v>
      </c>
      <c r="C312" s="338"/>
      <c r="D312" s="223"/>
      <c r="E312" s="229"/>
      <c r="F312" s="225">
        <f t="shared" si="290"/>
        <v>0</v>
      </c>
      <c r="G312" s="230">
        <f>IF(F312=1,data!$C$41*E312,0)</f>
        <v>0</v>
      </c>
      <c r="H312" s="265" t="s">
        <v>96</v>
      </c>
      <c r="I312" s="231">
        <f>IF($F312=1,IF($E312&lt;15,VLOOKUP(H312,data!$B$3:$E$32,2,0)*$E312,(VLOOKUP(H312,data!$B$3:$E$32,2,0)*14)+(VLOOKUP(H312,data!$B$3:$E$32,3,0))*($E312-14)),0)</f>
        <v>0</v>
      </c>
      <c r="J312" s="265" t="s">
        <v>96</v>
      </c>
      <c r="K312" s="231">
        <f>IF($F312=1,VLOOKUP(J312,data!$B$35:$D$39,2,0),0)</f>
        <v>0</v>
      </c>
      <c r="L312" s="232">
        <f>IF(AND(I312&lt;&gt;0,K312&lt;&gt;0)=FALSE,0,data!$C$43)</f>
        <v>0</v>
      </c>
      <c r="M312" s="269">
        <f t="shared" si="76"/>
        <v>0</v>
      </c>
      <c r="N312" s="225">
        <f t="shared" si="359"/>
        <v>0</v>
      </c>
      <c r="O312" s="225">
        <f t="shared" si="291"/>
        <v>0</v>
      </c>
      <c r="P312" s="225">
        <f t="shared" si="292"/>
        <v>0</v>
      </c>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96</v>
      </c>
      <c r="AI312" s="231">
        <f>IF(AF312=1,IF(AE312&lt;15,VLOOKUP(AH312,data!$B$3:$E$32,2,0)*AE312,(VLOOKUP(AH312,data!$B$3:$E$32,2,0)*14)+(VLOOKUP(AH312,data!$B$3:$E$32,3,0))*(AE312-14)),0)</f>
        <v>0</v>
      </c>
      <c r="AJ312" s="265" t="s">
        <v>96</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96</v>
      </c>
      <c r="AW312" s="231">
        <f>IF(AT312=1,IF(AS312&lt;15,VLOOKUP(AV312,data!$B$3:$E$32,2,0)*AS312,(VLOOKUP(AV312,data!$B$3:$E$32,2,0)*14)+(VLOOKUP(AV312,data!$B$3:$E$32,3,0))*(AS312-14)),0)</f>
        <v>0</v>
      </c>
      <c r="AX312" s="265" t="s">
        <v>96</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96</v>
      </c>
      <c r="BK312" s="231">
        <f>IF(BH312=1,IF(BG312&lt;15,VLOOKUP(BJ312,data!$B$3:$E$32,2,0)*BG312,(VLOOKUP(BJ312,data!$B$3:$E$32,2,0)*14)+(VLOOKUP(BJ312,data!$B$3:$E$32,3,0))*(BG312-14)),0)</f>
        <v>0</v>
      </c>
      <c r="BL312" s="265" t="s">
        <v>96</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96</v>
      </c>
      <c r="BY312" s="231">
        <f>IF(BV312=1,IF(BU312&lt;15,VLOOKUP(BX312,data!$B$3:$E$32,2,0)*BU312,(VLOOKUP(BX312,data!$B$3:$E$32,2,0)*14)+(VLOOKUP(BX312,data!$B$3:$E$32,3,0))*(BU312-14)),0)</f>
        <v>0</v>
      </c>
      <c r="BZ312" s="265" t="s">
        <v>96</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96</v>
      </c>
      <c r="CM312" s="231">
        <f>IF(CJ312=1,IF(CI312&lt;15,VLOOKUP(CL312,data!$B$3:$E$32,2,0)*CI312,(VLOOKUP(CL312,data!$B$3:$E$32,2,0)*14)+(VLOOKUP(CL312,data!$B$3:$E$32,3,0))*(CI312-14)),0)</f>
        <v>0</v>
      </c>
      <c r="CN312" s="265" t="s">
        <v>96</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96</v>
      </c>
      <c r="DA312" s="231">
        <f>IF(CX312=1,IF(CW312&lt;15,VLOOKUP(CZ312,data!$B$3:$E$32,2,0)*CW312,(VLOOKUP(CZ312,data!$B$3:$E$32,2,0)*14)+(VLOOKUP(CZ312,data!$B$3:$E$32,3,0))*(CW312-14)),0)</f>
        <v>0</v>
      </c>
      <c r="DB312" s="265" t="s">
        <v>96</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96</v>
      </c>
      <c r="DO312" s="231">
        <f>IF(DL312=1,IF(DK312&lt;15,VLOOKUP(DN312,data!$B$3:$E$32,2,0)*DK312,(VLOOKUP(DN312,data!$B$3:$E$32,2,0)*14)+(VLOOKUP(DN312,data!$B$3:$E$32,3,0))*(DK312-14)),0)</f>
        <v>0</v>
      </c>
      <c r="DP312" s="265" t="s">
        <v>96</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96</v>
      </c>
      <c r="EC312" s="231">
        <f>IF(DZ312=1,IF(DY312&lt;15,VLOOKUP(EB312,data!$B$3:$E$32,2,0)*DY312,(VLOOKUP(EB312,data!$B$3:$E$32,2,0)*14)+(VLOOKUP(EB312,data!$B$3:$E$32,3,0))*(DY312-14)),0)</f>
        <v>0</v>
      </c>
      <c r="ED312" s="265" t="s">
        <v>96</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96</v>
      </c>
      <c r="EQ312" s="231">
        <f>IF(EN312=1,IF(EM312&lt;15,VLOOKUP(EP312,data!$B$3:$E$32,2,0)*EM312,(VLOOKUP(EP312,data!$B$3:$E$32,2,0)*14)+(VLOOKUP(EP312,data!$B$3:$E$32,3,0))*(EM312-14)),0)</f>
        <v>0</v>
      </c>
      <c r="ER312" s="265" t="s">
        <v>96</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96</v>
      </c>
      <c r="FE312" s="231">
        <f>IF(FB312=1,IF(FA312&lt;15,VLOOKUP(FD312,data!$B$3:$E$32,2,0)*FA312,(VLOOKUP(FD312,data!$B$3:$E$32,2,0)*14)+(VLOOKUP(FD312,data!$B$3:$E$32,3,0))*(FA312-14)),0)</f>
        <v>0</v>
      </c>
      <c r="FF312" s="265" t="s">
        <v>96</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4.75" hidden="1" customHeight="1" x14ac:dyDescent="0.25">
      <c r="A313" s="233"/>
      <c r="B313" s="222" t="s">
        <v>404</v>
      </c>
      <c r="C313" s="338"/>
      <c r="D313" s="223"/>
      <c r="E313" s="229"/>
      <c r="F313" s="225">
        <f t="shared" si="290"/>
        <v>0</v>
      </c>
      <c r="G313" s="230">
        <f>IF(F313=1,data!$C$41*E313,0)</f>
        <v>0</v>
      </c>
      <c r="H313" s="265" t="s">
        <v>96</v>
      </c>
      <c r="I313" s="231">
        <f>IF($F313=1,IF($E313&lt;15,VLOOKUP(H313,data!$B$3:$E$32,2,0)*$E313,(VLOOKUP(H313,data!$B$3:$E$32,2,0)*14)+(VLOOKUP(H313,data!$B$3:$E$32,3,0))*($E313-14)),0)</f>
        <v>0</v>
      </c>
      <c r="J313" s="265" t="s">
        <v>96</v>
      </c>
      <c r="K313" s="231">
        <f>IF($F313=1,VLOOKUP(J313,data!$B$35:$D$39,2,0),0)</f>
        <v>0</v>
      </c>
      <c r="L313" s="232">
        <f>IF(AND(I313&lt;&gt;0,K313&lt;&gt;0)=FALSE,0,data!$C$43)</f>
        <v>0</v>
      </c>
      <c r="M313" s="269">
        <f t="shared" si="76"/>
        <v>0</v>
      </c>
      <c r="N313" s="225">
        <f t="shared" si="359"/>
        <v>0</v>
      </c>
      <c r="O313" s="225">
        <f t="shared" si="291"/>
        <v>0</v>
      </c>
      <c r="P313" s="225">
        <f t="shared" si="292"/>
        <v>0</v>
      </c>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96</v>
      </c>
      <c r="AI313" s="231">
        <f>IF(AF313=1,IF(AE313&lt;15,VLOOKUP(AH313,data!$B$3:$E$32,2,0)*AE313,(VLOOKUP(AH313,data!$B$3:$E$32,2,0)*14)+(VLOOKUP(AH313,data!$B$3:$E$32,3,0))*(AE313-14)),0)</f>
        <v>0</v>
      </c>
      <c r="AJ313" s="265" t="s">
        <v>96</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96</v>
      </c>
      <c r="AW313" s="231">
        <f>IF(AT313=1,IF(AS313&lt;15,VLOOKUP(AV313,data!$B$3:$E$32,2,0)*AS313,(VLOOKUP(AV313,data!$B$3:$E$32,2,0)*14)+(VLOOKUP(AV313,data!$B$3:$E$32,3,0))*(AS313-14)),0)</f>
        <v>0</v>
      </c>
      <c r="AX313" s="265" t="s">
        <v>96</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96</v>
      </c>
      <c r="BK313" s="231">
        <f>IF(BH313=1,IF(BG313&lt;15,VLOOKUP(BJ313,data!$B$3:$E$32,2,0)*BG313,(VLOOKUP(BJ313,data!$B$3:$E$32,2,0)*14)+(VLOOKUP(BJ313,data!$B$3:$E$32,3,0))*(BG313-14)),0)</f>
        <v>0</v>
      </c>
      <c r="BL313" s="265" t="s">
        <v>96</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96</v>
      </c>
      <c r="BY313" s="231">
        <f>IF(BV313=1,IF(BU313&lt;15,VLOOKUP(BX313,data!$B$3:$E$32,2,0)*BU313,(VLOOKUP(BX313,data!$B$3:$E$32,2,0)*14)+(VLOOKUP(BX313,data!$B$3:$E$32,3,0))*(BU313-14)),0)</f>
        <v>0</v>
      </c>
      <c r="BZ313" s="265" t="s">
        <v>96</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96</v>
      </c>
      <c r="CM313" s="231">
        <f>IF(CJ313=1,IF(CI313&lt;15,VLOOKUP(CL313,data!$B$3:$E$32,2,0)*CI313,(VLOOKUP(CL313,data!$B$3:$E$32,2,0)*14)+(VLOOKUP(CL313,data!$B$3:$E$32,3,0))*(CI313-14)),0)</f>
        <v>0</v>
      </c>
      <c r="CN313" s="265" t="s">
        <v>96</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96</v>
      </c>
      <c r="DA313" s="231">
        <f>IF(CX313=1,IF(CW313&lt;15,VLOOKUP(CZ313,data!$B$3:$E$32,2,0)*CW313,(VLOOKUP(CZ313,data!$B$3:$E$32,2,0)*14)+(VLOOKUP(CZ313,data!$B$3:$E$32,3,0))*(CW313-14)),0)</f>
        <v>0</v>
      </c>
      <c r="DB313" s="265" t="s">
        <v>96</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96</v>
      </c>
      <c r="DO313" s="231">
        <f>IF(DL313=1,IF(DK313&lt;15,VLOOKUP(DN313,data!$B$3:$E$32,2,0)*DK313,(VLOOKUP(DN313,data!$B$3:$E$32,2,0)*14)+(VLOOKUP(DN313,data!$B$3:$E$32,3,0))*(DK313-14)),0)</f>
        <v>0</v>
      </c>
      <c r="DP313" s="265" t="s">
        <v>96</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96</v>
      </c>
      <c r="EC313" s="231">
        <f>IF(DZ313=1,IF(DY313&lt;15,VLOOKUP(EB313,data!$B$3:$E$32,2,0)*DY313,(VLOOKUP(EB313,data!$B$3:$E$32,2,0)*14)+(VLOOKUP(EB313,data!$B$3:$E$32,3,0))*(DY313-14)),0)</f>
        <v>0</v>
      </c>
      <c r="ED313" s="265" t="s">
        <v>96</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96</v>
      </c>
      <c r="EQ313" s="231">
        <f>IF(EN313=1,IF(EM313&lt;15,VLOOKUP(EP313,data!$B$3:$E$32,2,0)*EM313,(VLOOKUP(EP313,data!$B$3:$E$32,2,0)*14)+(VLOOKUP(EP313,data!$B$3:$E$32,3,0))*(EM313-14)),0)</f>
        <v>0</v>
      </c>
      <c r="ER313" s="265" t="s">
        <v>96</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96</v>
      </c>
      <c r="FE313" s="231">
        <f>IF(FB313=1,IF(FA313&lt;15,VLOOKUP(FD313,data!$B$3:$E$32,2,0)*FA313,(VLOOKUP(FD313,data!$B$3:$E$32,2,0)*14)+(VLOOKUP(FD313,data!$B$3:$E$32,3,0))*(FA313-14)),0)</f>
        <v>0</v>
      </c>
      <c r="FF313" s="265" t="s">
        <v>96</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4.75" hidden="1" customHeight="1" x14ac:dyDescent="0.25">
      <c r="A314" s="233"/>
      <c r="B314" s="222" t="s">
        <v>405</v>
      </c>
      <c r="C314" s="338"/>
      <c r="D314" s="223"/>
      <c r="E314" s="229"/>
      <c r="F314" s="225">
        <f t="shared" si="290"/>
        <v>0</v>
      </c>
      <c r="G314" s="230">
        <f>IF(F314=1,data!$C$41*E314,0)</f>
        <v>0</v>
      </c>
      <c r="H314" s="265" t="s">
        <v>96</v>
      </c>
      <c r="I314" s="231">
        <f>IF($F314=1,IF($E314&lt;15,VLOOKUP(H314,data!$B$3:$E$32,2,0)*$E314,(VLOOKUP(H314,data!$B$3:$E$32,2,0)*14)+(VLOOKUP(H314,data!$B$3:$E$32,3,0))*($E314-14)),0)</f>
        <v>0</v>
      </c>
      <c r="J314" s="265" t="s">
        <v>96</v>
      </c>
      <c r="K314" s="231">
        <f>IF($F314=1,VLOOKUP(J314,data!$B$35:$D$39,2,0),0)</f>
        <v>0</v>
      </c>
      <c r="L314" s="232">
        <f>IF(AND(I314&lt;&gt;0,K314&lt;&gt;0)=FALSE,0,data!$C$43)</f>
        <v>0</v>
      </c>
      <c r="M314" s="269">
        <f t="shared" si="76"/>
        <v>0</v>
      </c>
      <c r="N314" s="225">
        <f t="shared" si="359"/>
        <v>0</v>
      </c>
      <c r="O314" s="225">
        <f t="shared" si="291"/>
        <v>0</v>
      </c>
      <c r="P314" s="225">
        <f t="shared" si="292"/>
        <v>0</v>
      </c>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96</v>
      </c>
      <c r="AI314" s="231">
        <f>IF(AF314=1,IF(AE314&lt;15,VLOOKUP(AH314,data!$B$3:$E$32,2,0)*AE314,(VLOOKUP(AH314,data!$B$3:$E$32,2,0)*14)+(VLOOKUP(AH314,data!$B$3:$E$32,3,0))*(AE314-14)),0)</f>
        <v>0</v>
      </c>
      <c r="AJ314" s="265" t="s">
        <v>96</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96</v>
      </c>
      <c r="AW314" s="231">
        <f>IF(AT314=1,IF(AS314&lt;15,VLOOKUP(AV314,data!$B$3:$E$32,2,0)*AS314,(VLOOKUP(AV314,data!$B$3:$E$32,2,0)*14)+(VLOOKUP(AV314,data!$B$3:$E$32,3,0))*(AS314-14)),0)</f>
        <v>0</v>
      </c>
      <c r="AX314" s="265" t="s">
        <v>96</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96</v>
      </c>
      <c r="BK314" s="231">
        <f>IF(BH314=1,IF(BG314&lt;15,VLOOKUP(BJ314,data!$B$3:$E$32,2,0)*BG314,(VLOOKUP(BJ314,data!$B$3:$E$32,2,0)*14)+(VLOOKUP(BJ314,data!$B$3:$E$32,3,0))*(BG314-14)),0)</f>
        <v>0</v>
      </c>
      <c r="BL314" s="265" t="s">
        <v>96</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96</v>
      </c>
      <c r="BY314" s="231">
        <f>IF(BV314=1,IF(BU314&lt;15,VLOOKUP(BX314,data!$B$3:$E$32,2,0)*BU314,(VLOOKUP(BX314,data!$B$3:$E$32,2,0)*14)+(VLOOKUP(BX314,data!$B$3:$E$32,3,0))*(BU314-14)),0)</f>
        <v>0</v>
      </c>
      <c r="BZ314" s="265" t="s">
        <v>96</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96</v>
      </c>
      <c r="CM314" s="231">
        <f>IF(CJ314=1,IF(CI314&lt;15,VLOOKUP(CL314,data!$B$3:$E$32,2,0)*CI314,(VLOOKUP(CL314,data!$B$3:$E$32,2,0)*14)+(VLOOKUP(CL314,data!$B$3:$E$32,3,0))*(CI314-14)),0)</f>
        <v>0</v>
      </c>
      <c r="CN314" s="265" t="s">
        <v>96</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96</v>
      </c>
      <c r="DA314" s="231">
        <f>IF(CX314=1,IF(CW314&lt;15,VLOOKUP(CZ314,data!$B$3:$E$32,2,0)*CW314,(VLOOKUP(CZ314,data!$B$3:$E$32,2,0)*14)+(VLOOKUP(CZ314,data!$B$3:$E$32,3,0))*(CW314-14)),0)</f>
        <v>0</v>
      </c>
      <c r="DB314" s="265" t="s">
        <v>96</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96</v>
      </c>
      <c r="DO314" s="231">
        <f>IF(DL314=1,IF(DK314&lt;15,VLOOKUP(DN314,data!$B$3:$E$32,2,0)*DK314,(VLOOKUP(DN314,data!$B$3:$E$32,2,0)*14)+(VLOOKUP(DN314,data!$B$3:$E$32,3,0))*(DK314-14)),0)</f>
        <v>0</v>
      </c>
      <c r="DP314" s="265" t="s">
        <v>96</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96</v>
      </c>
      <c r="EC314" s="231">
        <f>IF(DZ314=1,IF(DY314&lt;15,VLOOKUP(EB314,data!$B$3:$E$32,2,0)*DY314,(VLOOKUP(EB314,data!$B$3:$E$32,2,0)*14)+(VLOOKUP(EB314,data!$B$3:$E$32,3,0))*(DY314-14)),0)</f>
        <v>0</v>
      </c>
      <c r="ED314" s="265" t="s">
        <v>96</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96</v>
      </c>
      <c r="EQ314" s="231">
        <f>IF(EN314=1,IF(EM314&lt;15,VLOOKUP(EP314,data!$B$3:$E$32,2,0)*EM314,(VLOOKUP(EP314,data!$B$3:$E$32,2,0)*14)+(VLOOKUP(EP314,data!$B$3:$E$32,3,0))*(EM314-14)),0)</f>
        <v>0</v>
      </c>
      <c r="ER314" s="265" t="s">
        <v>96</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96</v>
      </c>
      <c r="FE314" s="231">
        <f>IF(FB314=1,IF(FA314&lt;15,VLOOKUP(FD314,data!$B$3:$E$32,2,0)*FA314,(VLOOKUP(FD314,data!$B$3:$E$32,2,0)*14)+(VLOOKUP(FD314,data!$B$3:$E$32,3,0))*(FA314-14)),0)</f>
        <v>0</v>
      </c>
      <c r="FF314" s="265" t="s">
        <v>96</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4.75" hidden="1" customHeight="1" x14ac:dyDescent="0.25">
      <c r="A315" s="233"/>
      <c r="B315" s="222" t="s">
        <v>406</v>
      </c>
      <c r="C315" s="338"/>
      <c r="D315" s="223"/>
      <c r="E315" s="229"/>
      <c r="F315" s="225">
        <f t="shared" si="290"/>
        <v>0</v>
      </c>
      <c r="G315" s="230">
        <f>IF(F315=1,data!$C$41*E315,0)</f>
        <v>0</v>
      </c>
      <c r="H315" s="265" t="s">
        <v>96</v>
      </c>
      <c r="I315" s="231">
        <f>IF($F315=1,IF($E315&lt;15,VLOOKUP(H315,data!$B$3:$E$32,2,0)*$E315,(VLOOKUP(H315,data!$B$3:$E$32,2,0)*14)+(VLOOKUP(H315,data!$B$3:$E$32,3,0))*($E315-14)),0)</f>
        <v>0</v>
      </c>
      <c r="J315" s="265" t="s">
        <v>96</v>
      </c>
      <c r="K315" s="231">
        <f>IF($F315=1,VLOOKUP(J315,data!$B$35:$D$39,2,0),0)</f>
        <v>0</v>
      </c>
      <c r="L315" s="232">
        <f>IF(AND(I315&lt;&gt;0,K315&lt;&gt;0)=FALSE,0,data!$C$43)</f>
        <v>0</v>
      </c>
      <c r="M315" s="269">
        <f t="shared" si="76"/>
        <v>0</v>
      </c>
      <c r="N315" s="225">
        <f t="shared" si="359"/>
        <v>0</v>
      </c>
      <c r="O315" s="225">
        <f t="shared" si="291"/>
        <v>0</v>
      </c>
      <c r="P315" s="225">
        <f t="shared" si="292"/>
        <v>0</v>
      </c>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96</v>
      </c>
      <c r="AI315" s="231">
        <f>IF(AF315=1,IF(AE315&lt;15,VLOOKUP(AH315,data!$B$3:$E$32,2,0)*AE315,(VLOOKUP(AH315,data!$B$3:$E$32,2,0)*14)+(VLOOKUP(AH315,data!$B$3:$E$32,3,0))*(AE315-14)),0)</f>
        <v>0</v>
      </c>
      <c r="AJ315" s="265" t="s">
        <v>96</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96</v>
      </c>
      <c r="AW315" s="231">
        <f>IF(AT315=1,IF(AS315&lt;15,VLOOKUP(AV315,data!$B$3:$E$32,2,0)*AS315,(VLOOKUP(AV315,data!$B$3:$E$32,2,0)*14)+(VLOOKUP(AV315,data!$B$3:$E$32,3,0))*(AS315-14)),0)</f>
        <v>0</v>
      </c>
      <c r="AX315" s="265" t="s">
        <v>96</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96</v>
      </c>
      <c r="BK315" s="231">
        <f>IF(BH315=1,IF(BG315&lt;15,VLOOKUP(BJ315,data!$B$3:$E$32,2,0)*BG315,(VLOOKUP(BJ315,data!$B$3:$E$32,2,0)*14)+(VLOOKUP(BJ315,data!$B$3:$E$32,3,0))*(BG315-14)),0)</f>
        <v>0</v>
      </c>
      <c r="BL315" s="265" t="s">
        <v>96</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96</v>
      </c>
      <c r="BY315" s="231">
        <f>IF(BV315=1,IF(BU315&lt;15,VLOOKUP(BX315,data!$B$3:$E$32,2,0)*BU315,(VLOOKUP(BX315,data!$B$3:$E$32,2,0)*14)+(VLOOKUP(BX315,data!$B$3:$E$32,3,0))*(BU315-14)),0)</f>
        <v>0</v>
      </c>
      <c r="BZ315" s="265" t="s">
        <v>96</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96</v>
      </c>
      <c r="CM315" s="231">
        <f>IF(CJ315=1,IF(CI315&lt;15,VLOOKUP(CL315,data!$B$3:$E$32,2,0)*CI315,(VLOOKUP(CL315,data!$B$3:$E$32,2,0)*14)+(VLOOKUP(CL315,data!$B$3:$E$32,3,0))*(CI315-14)),0)</f>
        <v>0</v>
      </c>
      <c r="CN315" s="265" t="s">
        <v>96</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96</v>
      </c>
      <c r="DA315" s="231">
        <f>IF(CX315=1,IF(CW315&lt;15,VLOOKUP(CZ315,data!$B$3:$E$32,2,0)*CW315,(VLOOKUP(CZ315,data!$B$3:$E$32,2,0)*14)+(VLOOKUP(CZ315,data!$B$3:$E$32,3,0))*(CW315-14)),0)</f>
        <v>0</v>
      </c>
      <c r="DB315" s="265" t="s">
        <v>96</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96</v>
      </c>
      <c r="DO315" s="231">
        <f>IF(DL315=1,IF(DK315&lt;15,VLOOKUP(DN315,data!$B$3:$E$32,2,0)*DK315,(VLOOKUP(DN315,data!$B$3:$E$32,2,0)*14)+(VLOOKUP(DN315,data!$B$3:$E$32,3,0))*(DK315-14)),0)</f>
        <v>0</v>
      </c>
      <c r="DP315" s="265" t="s">
        <v>96</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96</v>
      </c>
      <c r="EC315" s="231">
        <f>IF(DZ315=1,IF(DY315&lt;15,VLOOKUP(EB315,data!$B$3:$E$32,2,0)*DY315,(VLOOKUP(EB315,data!$B$3:$E$32,2,0)*14)+(VLOOKUP(EB315,data!$B$3:$E$32,3,0))*(DY315-14)),0)</f>
        <v>0</v>
      </c>
      <c r="ED315" s="265" t="s">
        <v>96</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96</v>
      </c>
      <c r="EQ315" s="231">
        <f>IF(EN315=1,IF(EM315&lt;15,VLOOKUP(EP315,data!$B$3:$E$32,2,0)*EM315,(VLOOKUP(EP315,data!$B$3:$E$32,2,0)*14)+(VLOOKUP(EP315,data!$B$3:$E$32,3,0))*(EM315-14)),0)</f>
        <v>0</v>
      </c>
      <c r="ER315" s="265" t="s">
        <v>96</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96</v>
      </c>
      <c r="FE315" s="231">
        <f>IF(FB315=1,IF(FA315&lt;15,VLOOKUP(FD315,data!$B$3:$E$32,2,0)*FA315,(VLOOKUP(FD315,data!$B$3:$E$32,2,0)*14)+(VLOOKUP(FD315,data!$B$3:$E$32,3,0))*(FA315-14)),0)</f>
        <v>0</v>
      </c>
      <c r="FF315" s="265" t="s">
        <v>96</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4.75" hidden="1" customHeight="1" x14ac:dyDescent="0.25">
      <c r="A316" s="233"/>
      <c r="B316" s="222" t="s">
        <v>407</v>
      </c>
      <c r="C316" s="338"/>
      <c r="D316" s="223"/>
      <c r="E316" s="229"/>
      <c r="F316" s="225">
        <f t="shared" si="290"/>
        <v>0</v>
      </c>
      <c r="G316" s="230">
        <f>IF(F316=1,data!$C$41*E316,0)</f>
        <v>0</v>
      </c>
      <c r="H316" s="265" t="s">
        <v>96</v>
      </c>
      <c r="I316" s="231">
        <f>IF($F316=1,IF($E316&lt;15,VLOOKUP(H316,data!$B$3:$E$32,2,0)*$E316,(VLOOKUP(H316,data!$B$3:$E$32,2,0)*14)+(VLOOKUP(H316,data!$B$3:$E$32,3,0))*($E316-14)),0)</f>
        <v>0</v>
      </c>
      <c r="J316" s="265" t="s">
        <v>96</v>
      </c>
      <c r="K316" s="231">
        <f>IF($F316=1,VLOOKUP(J316,data!$B$35:$D$39,2,0),0)</f>
        <v>0</v>
      </c>
      <c r="L316" s="232">
        <f>IF(AND(I316&lt;&gt;0,K316&lt;&gt;0)=FALSE,0,data!$C$43)</f>
        <v>0</v>
      </c>
      <c r="M316" s="269">
        <f t="shared" si="76"/>
        <v>0</v>
      </c>
      <c r="N316" s="225">
        <f t="shared" si="359"/>
        <v>0</v>
      </c>
      <c r="O316" s="225">
        <f t="shared" si="291"/>
        <v>0</v>
      </c>
      <c r="P316" s="225">
        <f t="shared" si="292"/>
        <v>0</v>
      </c>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96</v>
      </c>
      <c r="AI316" s="231">
        <f>IF(AF316=1,IF(AE316&lt;15,VLOOKUP(AH316,data!$B$3:$E$32,2,0)*AE316,(VLOOKUP(AH316,data!$B$3:$E$32,2,0)*14)+(VLOOKUP(AH316,data!$B$3:$E$32,3,0))*(AE316-14)),0)</f>
        <v>0</v>
      </c>
      <c r="AJ316" s="265" t="s">
        <v>96</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96</v>
      </c>
      <c r="AW316" s="231">
        <f>IF(AT316=1,IF(AS316&lt;15,VLOOKUP(AV316,data!$B$3:$E$32,2,0)*AS316,(VLOOKUP(AV316,data!$B$3:$E$32,2,0)*14)+(VLOOKUP(AV316,data!$B$3:$E$32,3,0))*(AS316-14)),0)</f>
        <v>0</v>
      </c>
      <c r="AX316" s="265" t="s">
        <v>96</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96</v>
      </c>
      <c r="BK316" s="231">
        <f>IF(BH316=1,IF(BG316&lt;15,VLOOKUP(BJ316,data!$B$3:$E$32,2,0)*BG316,(VLOOKUP(BJ316,data!$B$3:$E$32,2,0)*14)+(VLOOKUP(BJ316,data!$B$3:$E$32,3,0))*(BG316-14)),0)</f>
        <v>0</v>
      </c>
      <c r="BL316" s="265" t="s">
        <v>96</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96</v>
      </c>
      <c r="BY316" s="231">
        <f>IF(BV316=1,IF(BU316&lt;15,VLOOKUP(BX316,data!$B$3:$E$32,2,0)*BU316,(VLOOKUP(BX316,data!$B$3:$E$32,2,0)*14)+(VLOOKUP(BX316,data!$B$3:$E$32,3,0))*(BU316-14)),0)</f>
        <v>0</v>
      </c>
      <c r="BZ316" s="265" t="s">
        <v>96</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96</v>
      </c>
      <c r="CM316" s="231">
        <f>IF(CJ316=1,IF(CI316&lt;15,VLOOKUP(CL316,data!$B$3:$E$32,2,0)*CI316,(VLOOKUP(CL316,data!$B$3:$E$32,2,0)*14)+(VLOOKUP(CL316,data!$B$3:$E$32,3,0))*(CI316-14)),0)</f>
        <v>0</v>
      </c>
      <c r="CN316" s="265" t="s">
        <v>96</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96</v>
      </c>
      <c r="DA316" s="231">
        <f>IF(CX316=1,IF(CW316&lt;15,VLOOKUP(CZ316,data!$B$3:$E$32,2,0)*CW316,(VLOOKUP(CZ316,data!$B$3:$E$32,2,0)*14)+(VLOOKUP(CZ316,data!$B$3:$E$32,3,0))*(CW316-14)),0)</f>
        <v>0</v>
      </c>
      <c r="DB316" s="265" t="s">
        <v>96</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96</v>
      </c>
      <c r="DO316" s="231">
        <f>IF(DL316=1,IF(DK316&lt;15,VLOOKUP(DN316,data!$B$3:$E$32,2,0)*DK316,(VLOOKUP(DN316,data!$B$3:$E$32,2,0)*14)+(VLOOKUP(DN316,data!$B$3:$E$32,3,0))*(DK316-14)),0)</f>
        <v>0</v>
      </c>
      <c r="DP316" s="265" t="s">
        <v>96</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96</v>
      </c>
      <c r="EC316" s="231">
        <f>IF(DZ316=1,IF(DY316&lt;15,VLOOKUP(EB316,data!$B$3:$E$32,2,0)*DY316,(VLOOKUP(EB316,data!$B$3:$E$32,2,0)*14)+(VLOOKUP(EB316,data!$B$3:$E$32,3,0))*(DY316-14)),0)</f>
        <v>0</v>
      </c>
      <c r="ED316" s="265" t="s">
        <v>96</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96</v>
      </c>
      <c r="EQ316" s="231">
        <f>IF(EN316=1,IF(EM316&lt;15,VLOOKUP(EP316,data!$B$3:$E$32,2,0)*EM316,(VLOOKUP(EP316,data!$B$3:$E$32,2,0)*14)+(VLOOKUP(EP316,data!$B$3:$E$32,3,0))*(EM316-14)),0)</f>
        <v>0</v>
      </c>
      <c r="ER316" s="265" t="s">
        <v>96</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96</v>
      </c>
      <c r="FE316" s="231">
        <f>IF(FB316=1,IF(FA316&lt;15,VLOOKUP(FD316,data!$B$3:$E$32,2,0)*FA316,(VLOOKUP(FD316,data!$B$3:$E$32,2,0)*14)+(VLOOKUP(FD316,data!$B$3:$E$32,3,0))*(FA316-14)),0)</f>
        <v>0</v>
      </c>
      <c r="FF316" s="265" t="s">
        <v>96</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4.75" hidden="1" customHeight="1" x14ac:dyDescent="0.25">
      <c r="A317" s="233"/>
      <c r="B317" s="222" t="s">
        <v>408</v>
      </c>
      <c r="C317" s="338"/>
      <c r="D317" s="223"/>
      <c r="E317" s="229"/>
      <c r="F317" s="225">
        <f t="shared" si="290"/>
        <v>0</v>
      </c>
      <c r="G317" s="230">
        <f>IF(F317=1,data!$C$41*E317,0)</f>
        <v>0</v>
      </c>
      <c r="H317" s="265" t="s">
        <v>96</v>
      </c>
      <c r="I317" s="231">
        <f>IF($F317=1,IF($E317&lt;15,VLOOKUP(H317,data!$B$3:$E$32,2,0)*$E317,(VLOOKUP(H317,data!$B$3:$E$32,2,0)*14)+(VLOOKUP(H317,data!$B$3:$E$32,3,0))*($E317-14)),0)</f>
        <v>0</v>
      </c>
      <c r="J317" s="265" t="s">
        <v>96</v>
      </c>
      <c r="K317" s="231">
        <f>IF($F317=1,VLOOKUP(J317,data!$B$35:$D$39,2,0),0)</f>
        <v>0</v>
      </c>
      <c r="L317" s="232">
        <f>IF(AND(I317&lt;&gt;0,K317&lt;&gt;0)=FALSE,0,data!$C$43)</f>
        <v>0</v>
      </c>
      <c r="M317" s="269">
        <f t="shared" si="76"/>
        <v>0</v>
      </c>
      <c r="N317" s="225">
        <f t="shared" si="359"/>
        <v>0</v>
      </c>
      <c r="O317" s="225">
        <f t="shared" si="291"/>
        <v>0</v>
      </c>
      <c r="P317" s="225">
        <f t="shared" si="292"/>
        <v>0</v>
      </c>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96</v>
      </c>
      <c r="AI317" s="231">
        <f>IF(AF317=1,IF(AE317&lt;15,VLOOKUP(AH317,data!$B$3:$E$32,2,0)*AE317,(VLOOKUP(AH317,data!$B$3:$E$32,2,0)*14)+(VLOOKUP(AH317,data!$B$3:$E$32,3,0))*(AE317-14)),0)</f>
        <v>0</v>
      </c>
      <c r="AJ317" s="265" t="s">
        <v>96</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96</v>
      </c>
      <c r="AW317" s="231">
        <f>IF(AT317=1,IF(AS317&lt;15,VLOOKUP(AV317,data!$B$3:$E$32,2,0)*AS317,(VLOOKUP(AV317,data!$B$3:$E$32,2,0)*14)+(VLOOKUP(AV317,data!$B$3:$E$32,3,0))*(AS317-14)),0)</f>
        <v>0</v>
      </c>
      <c r="AX317" s="265" t="s">
        <v>96</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96</v>
      </c>
      <c r="BK317" s="231">
        <f>IF(BH317=1,IF(BG317&lt;15,VLOOKUP(BJ317,data!$B$3:$E$32,2,0)*BG317,(VLOOKUP(BJ317,data!$B$3:$E$32,2,0)*14)+(VLOOKUP(BJ317,data!$B$3:$E$32,3,0))*(BG317-14)),0)</f>
        <v>0</v>
      </c>
      <c r="BL317" s="265" t="s">
        <v>96</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96</v>
      </c>
      <c r="BY317" s="231">
        <f>IF(BV317=1,IF(BU317&lt;15,VLOOKUP(BX317,data!$B$3:$E$32,2,0)*BU317,(VLOOKUP(BX317,data!$B$3:$E$32,2,0)*14)+(VLOOKUP(BX317,data!$B$3:$E$32,3,0))*(BU317-14)),0)</f>
        <v>0</v>
      </c>
      <c r="BZ317" s="265" t="s">
        <v>96</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96</v>
      </c>
      <c r="CM317" s="231">
        <f>IF(CJ317=1,IF(CI317&lt;15,VLOOKUP(CL317,data!$B$3:$E$32,2,0)*CI317,(VLOOKUP(CL317,data!$B$3:$E$32,2,0)*14)+(VLOOKUP(CL317,data!$B$3:$E$32,3,0))*(CI317-14)),0)</f>
        <v>0</v>
      </c>
      <c r="CN317" s="265" t="s">
        <v>96</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96</v>
      </c>
      <c r="DA317" s="231">
        <f>IF(CX317=1,IF(CW317&lt;15,VLOOKUP(CZ317,data!$B$3:$E$32,2,0)*CW317,(VLOOKUP(CZ317,data!$B$3:$E$32,2,0)*14)+(VLOOKUP(CZ317,data!$B$3:$E$32,3,0))*(CW317-14)),0)</f>
        <v>0</v>
      </c>
      <c r="DB317" s="265" t="s">
        <v>96</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96</v>
      </c>
      <c r="DO317" s="231">
        <f>IF(DL317=1,IF(DK317&lt;15,VLOOKUP(DN317,data!$B$3:$E$32,2,0)*DK317,(VLOOKUP(DN317,data!$B$3:$E$32,2,0)*14)+(VLOOKUP(DN317,data!$B$3:$E$32,3,0))*(DK317-14)),0)</f>
        <v>0</v>
      </c>
      <c r="DP317" s="265" t="s">
        <v>96</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96</v>
      </c>
      <c r="EC317" s="231">
        <f>IF(DZ317=1,IF(DY317&lt;15,VLOOKUP(EB317,data!$B$3:$E$32,2,0)*DY317,(VLOOKUP(EB317,data!$B$3:$E$32,2,0)*14)+(VLOOKUP(EB317,data!$B$3:$E$32,3,0))*(DY317-14)),0)</f>
        <v>0</v>
      </c>
      <c r="ED317" s="265" t="s">
        <v>96</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96</v>
      </c>
      <c r="EQ317" s="231">
        <f>IF(EN317=1,IF(EM317&lt;15,VLOOKUP(EP317,data!$B$3:$E$32,2,0)*EM317,(VLOOKUP(EP317,data!$B$3:$E$32,2,0)*14)+(VLOOKUP(EP317,data!$B$3:$E$32,3,0))*(EM317-14)),0)</f>
        <v>0</v>
      </c>
      <c r="ER317" s="265" t="s">
        <v>96</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96</v>
      </c>
      <c r="FE317" s="231">
        <f>IF(FB317=1,IF(FA317&lt;15,VLOOKUP(FD317,data!$B$3:$E$32,2,0)*FA317,(VLOOKUP(FD317,data!$B$3:$E$32,2,0)*14)+(VLOOKUP(FD317,data!$B$3:$E$32,3,0))*(FA317-14)),0)</f>
        <v>0</v>
      </c>
      <c r="FF317" s="265" t="s">
        <v>96</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4.75" hidden="1" customHeight="1" x14ac:dyDescent="0.25">
      <c r="A318" s="233"/>
      <c r="B318" s="222" t="s">
        <v>409</v>
      </c>
      <c r="C318" s="338"/>
      <c r="D318" s="223"/>
      <c r="E318" s="229"/>
      <c r="F318" s="225">
        <f t="shared" si="290"/>
        <v>0</v>
      </c>
      <c r="G318" s="230">
        <f>IF(F318=1,data!$C$41*E318,0)</f>
        <v>0</v>
      </c>
      <c r="H318" s="265" t="s">
        <v>96</v>
      </c>
      <c r="I318" s="231">
        <f>IF($F318=1,IF($E318&lt;15,VLOOKUP(H318,data!$B$3:$E$32,2,0)*$E318,(VLOOKUP(H318,data!$B$3:$E$32,2,0)*14)+(VLOOKUP(H318,data!$B$3:$E$32,3,0))*($E318-14)),0)</f>
        <v>0</v>
      </c>
      <c r="J318" s="265" t="s">
        <v>96</v>
      </c>
      <c r="K318" s="231">
        <f>IF($F318=1,VLOOKUP(J318,data!$B$35:$D$39,2,0),0)</f>
        <v>0</v>
      </c>
      <c r="L318" s="232">
        <f>IF(AND(I318&lt;&gt;0,K318&lt;&gt;0)=FALSE,0,data!$C$43)</f>
        <v>0</v>
      </c>
      <c r="M318" s="269">
        <f t="shared" si="76"/>
        <v>0</v>
      </c>
      <c r="N318" s="225">
        <f t="shared" si="359"/>
        <v>0</v>
      </c>
      <c r="O318" s="225">
        <f t="shared" si="291"/>
        <v>0</v>
      </c>
      <c r="P318" s="225">
        <f t="shared" si="292"/>
        <v>0</v>
      </c>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96</v>
      </c>
      <c r="AI318" s="231">
        <f>IF(AF318=1,IF(AE318&lt;15,VLOOKUP(AH318,data!$B$3:$E$32,2,0)*AE318,(VLOOKUP(AH318,data!$B$3:$E$32,2,0)*14)+(VLOOKUP(AH318,data!$B$3:$E$32,3,0))*(AE318-14)),0)</f>
        <v>0</v>
      </c>
      <c r="AJ318" s="265" t="s">
        <v>96</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96</v>
      </c>
      <c r="AW318" s="231">
        <f>IF(AT318=1,IF(AS318&lt;15,VLOOKUP(AV318,data!$B$3:$E$32,2,0)*AS318,(VLOOKUP(AV318,data!$B$3:$E$32,2,0)*14)+(VLOOKUP(AV318,data!$B$3:$E$32,3,0))*(AS318-14)),0)</f>
        <v>0</v>
      </c>
      <c r="AX318" s="265" t="s">
        <v>96</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96</v>
      </c>
      <c r="BK318" s="231">
        <f>IF(BH318=1,IF(BG318&lt;15,VLOOKUP(BJ318,data!$B$3:$E$32,2,0)*BG318,(VLOOKUP(BJ318,data!$B$3:$E$32,2,0)*14)+(VLOOKUP(BJ318,data!$B$3:$E$32,3,0))*(BG318-14)),0)</f>
        <v>0</v>
      </c>
      <c r="BL318" s="265" t="s">
        <v>96</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96</v>
      </c>
      <c r="BY318" s="231">
        <f>IF(BV318=1,IF(BU318&lt;15,VLOOKUP(BX318,data!$B$3:$E$32,2,0)*BU318,(VLOOKUP(BX318,data!$B$3:$E$32,2,0)*14)+(VLOOKUP(BX318,data!$B$3:$E$32,3,0))*(BU318-14)),0)</f>
        <v>0</v>
      </c>
      <c r="BZ318" s="265" t="s">
        <v>96</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96</v>
      </c>
      <c r="CM318" s="231">
        <f>IF(CJ318=1,IF(CI318&lt;15,VLOOKUP(CL318,data!$B$3:$E$32,2,0)*CI318,(VLOOKUP(CL318,data!$B$3:$E$32,2,0)*14)+(VLOOKUP(CL318,data!$B$3:$E$32,3,0))*(CI318-14)),0)</f>
        <v>0</v>
      </c>
      <c r="CN318" s="265" t="s">
        <v>96</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96</v>
      </c>
      <c r="DA318" s="231">
        <f>IF(CX318=1,IF(CW318&lt;15,VLOOKUP(CZ318,data!$B$3:$E$32,2,0)*CW318,(VLOOKUP(CZ318,data!$B$3:$E$32,2,0)*14)+(VLOOKUP(CZ318,data!$B$3:$E$32,3,0))*(CW318-14)),0)</f>
        <v>0</v>
      </c>
      <c r="DB318" s="265" t="s">
        <v>96</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96</v>
      </c>
      <c r="DO318" s="231">
        <f>IF(DL318=1,IF(DK318&lt;15,VLOOKUP(DN318,data!$B$3:$E$32,2,0)*DK318,(VLOOKUP(DN318,data!$B$3:$E$32,2,0)*14)+(VLOOKUP(DN318,data!$B$3:$E$32,3,0))*(DK318-14)),0)</f>
        <v>0</v>
      </c>
      <c r="DP318" s="265" t="s">
        <v>96</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96</v>
      </c>
      <c r="EC318" s="231">
        <f>IF(DZ318=1,IF(DY318&lt;15,VLOOKUP(EB318,data!$B$3:$E$32,2,0)*DY318,(VLOOKUP(EB318,data!$B$3:$E$32,2,0)*14)+(VLOOKUP(EB318,data!$B$3:$E$32,3,0))*(DY318-14)),0)</f>
        <v>0</v>
      </c>
      <c r="ED318" s="265" t="s">
        <v>96</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96</v>
      </c>
      <c r="EQ318" s="231">
        <f>IF(EN318=1,IF(EM318&lt;15,VLOOKUP(EP318,data!$B$3:$E$32,2,0)*EM318,(VLOOKUP(EP318,data!$B$3:$E$32,2,0)*14)+(VLOOKUP(EP318,data!$B$3:$E$32,3,0))*(EM318-14)),0)</f>
        <v>0</v>
      </c>
      <c r="ER318" s="265" t="s">
        <v>96</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96</v>
      </c>
      <c r="FE318" s="231">
        <f>IF(FB318=1,IF(FA318&lt;15,VLOOKUP(FD318,data!$B$3:$E$32,2,0)*FA318,(VLOOKUP(FD318,data!$B$3:$E$32,2,0)*14)+(VLOOKUP(FD318,data!$B$3:$E$32,3,0))*(FA318-14)),0)</f>
        <v>0</v>
      </c>
      <c r="FF318" s="265" t="s">
        <v>96</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4.75" hidden="1" customHeight="1" x14ac:dyDescent="0.25">
      <c r="A319" s="233"/>
      <c r="B319" s="222" t="s">
        <v>410</v>
      </c>
      <c r="C319" s="338"/>
      <c r="D319" s="223"/>
      <c r="E319" s="229"/>
      <c r="F319" s="225">
        <f t="shared" si="290"/>
        <v>0</v>
      </c>
      <c r="G319" s="230">
        <f>IF(F319=1,data!$C$41*E319,0)</f>
        <v>0</v>
      </c>
      <c r="H319" s="265" t="s">
        <v>96</v>
      </c>
      <c r="I319" s="231">
        <f>IF($F319=1,IF($E319&lt;15,VLOOKUP(H319,data!$B$3:$E$32,2,0)*$E319,(VLOOKUP(H319,data!$B$3:$E$32,2,0)*14)+(VLOOKUP(H319,data!$B$3:$E$32,3,0))*($E319-14)),0)</f>
        <v>0</v>
      </c>
      <c r="J319" s="265" t="s">
        <v>96</v>
      </c>
      <c r="K319" s="231">
        <f>IF($F319=1,VLOOKUP(J319,data!$B$35:$D$39,2,0),0)</f>
        <v>0</v>
      </c>
      <c r="L319" s="232">
        <f>IF(AND(I319&lt;&gt;0,K319&lt;&gt;0)=FALSE,0,data!$C$43)</f>
        <v>0</v>
      </c>
      <c r="M319" s="269">
        <f t="shared" si="76"/>
        <v>0</v>
      </c>
      <c r="N319" s="225">
        <f t="shared" si="359"/>
        <v>0</v>
      </c>
      <c r="O319" s="225">
        <f t="shared" si="291"/>
        <v>0</v>
      </c>
      <c r="P319" s="225">
        <f t="shared" si="292"/>
        <v>0</v>
      </c>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96</v>
      </c>
      <c r="AI319" s="231">
        <f>IF(AF319=1,IF(AE319&lt;15,VLOOKUP(AH319,data!$B$3:$E$32,2,0)*AE319,(VLOOKUP(AH319,data!$B$3:$E$32,2,0)*14)+(VLOOKUP(AH319,data!$B$3:$E$32,3,0))*(AE319-14)),0)</f>
        <v>0</v>
      </c>
      <c r="AJ319" s="265" t="s">
        <v>96</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96</v>
      </c>
      <c r="AW319" s="231">
        <f>IF(AT319=1,IF(AS319&lt;15,VLOOKUP(AV319,data!$B$3:$E$32,2,0)*AS319,(VLOOKUP(AV319,data!$B$3:$E$32,2,0)*14)+(VLOOKUP(AV319,data!$B$3:$E$32,3,0))*(AS319-14)),0)</f>
        <v>0</v>
      </c>
      <c r="AX319" s="265" t="s">
        <v>96</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96</v>
      </c>
      <c r="BK319" s="231">
        <f>IF(BH319=1,IF(BG319&lt;15,VLOOKUP(BJ319,data!$B$3:$E$32,2,0)*BG319,(VLOOKUP(BJ319,data!$B$3:$E$32,2,0)*14)+(VLOOKUP(BJ319,data!$B$3:$E$32,3,0))*(BG319-14)),0)</f>
        <v>0</v>
      </c>
      <c r="BL319" s="265" t="s">
        <v>96</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96</v>
      </c>
      <c r="BY319" s="231">
        <f>IF(BV319=1,IF(BU319&lt;15,VLOOKUP(BX319,data!$B$3:$E$32,2,0)*BU319,(VLOOKUP(BX319,data!$B$3:$E$32,2,0)*14)+(VLOOKUP(BX319,data!$B$3:$E$32,3,0))*(BU319-14)),0)</f>
        <v>0</v>
      </c>
      <c r="BZ319" s="265" t="s">
        <v>96</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96</v>
      </c>
      <c r="CM319" s="231">
        <f>IF(CJ319=1,IF(CI319&lt;15,VLOOKUP(CL319,data!$B$3:$E$32,2,0)*CI319,(VLOOKUP(CL319,data!$B$3:$E$32,2,0)*14)+(VLOOKUP(CL319,data!$B$3:$E$32,3,0))*(CI319-14)),0)</f>
        <v>0</v>
      </c>
      <c r="CN319" s="265" t="s">
        <v>96</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96</v>
      </c>
      <c r="DA319" s="231">
        <f>IF(CX319=1,IF(CW319&lt;15,VLOOKUP(CZ319,data!$B$3:$E$32,2,0)*CW319,(VLOOKUP(CZ319,data!$B$3:$E$32,2,0)*14)+(VLOOKUP(CZ319,data!$B$3:$E$32,3,0))*(CW319-14)),0)</f>
        <v>0</v>
      </c>
      <c r="DB319" s="265" t="s">
        <v>96</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96</v>
      </c>
      <c r="DO319" s="231">
        <f>IF(DL319=1,IF(DK319&lt;15,VLOOKUP(DN319,data!$B$3:$E$32,2,0)*DK319,(VLOOKUP(DN319,data!$B$3:$E$32,2,0)*14)+(VLOOKUP(DN319,data!$B$3:$E$32,3,0))*(DK319-14)),0)</f>
        <v>0</v>
      </c>
      <c r="DP319" s="265" t="s">
        <v>96</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96</v>
      </c>
      <c r="EC319" s="231">
        <f>IF(DZ319=1,IF(DY319&lt;15,VLOOKUP(EB319,data!$B$3:$E$32,2,0)*DY319,(VLOOKUP(EB319,data!$B$3:$E$32,2,0)*14)+(VLOOKUP(EB319,data!$B$3:$E$32,3,0))*(DY319-14)),0)</f>
        <v>0</v>
      </c>
      <c r="ED319" s="265" t="s">
        <v>96</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96</v>
      </c>
      <c r="EQ319" s="231">
        <f>IF(EN319=1,IF(EM319&lt;15,VLOOKUP(EP319,data!$B$3:$E$32,2,0)*EM319,(VLOOKUP(EP319,data!$B$3:$E$32,2,0)*14)+(VLOOKUP(EP319,data!$B$3:$E$32,3,0))*(EM319-14)),0)</f>
        <v>0</v>
      </c>
      <c r="ER319" s="265" t="s">
        <v>96</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96</v>
      </c>
      <c r="FE319" s="231">
        <f>IF(FB319=1,IF(FA319&lt;15,VLOOKUP(FD319,data!$B$3:$E$32,2,0)*FA319,(VLOOKUP(FD319,data!$B$3:$E$32,2,0)*14)+(VLOOKUP(FD319,data!$B$3:$E$32,3,0))*(FA319-14)),0)</f>
        <v>0</v>
      </c>
      <c r="FF319" s="265" t="s">
        <v>96</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4.75" hidden="1" customHeight="1" x14ac:dyDescent="0.25">
      <c r="A320" s="233"/>
      <c r="B320" s="222" t="s">
        <v>411</v>
      </c>
      <c r="C320" s="338"/>
      <c r="D320" s="223"/>
      <c r="E320" s="229"/>
      <c r="F320" s="225">
        <f t="shared" si="290"/>
        <v>0</v>
      </c>
      <c r="G320" s="230">
        <f>IF(F320=1,data!$C$41*E320,0)</f>
        <v>0</v>
      </c>
      <c r="H320" s="265" t="s">
        <v>96</v>
      </c>
      <c r="I320" s="231">
        <f>IF($F320=1,IF($E320&lt;15,VLOOKUP(H320,data!$B$3:$E$32,2,0)*$E320,(VLOOKUP(H320,data!$B$3:$E$32,2,0)*14)+(VLOOKUP(H320,data!$B$3:$E$32,3,0))*($E320-14)),0)</f>
        <v>0</v>
      </c>
      <c r="J320" s="265" t="s">
        <v>96</v>
      </c>
      <c r="K320" s="231">
        <f>IF($F320=1,VLOOKUP(J320,data!$B$35:$D$39,2,0),0)</f>
        <v>0</v>
      </c>
      <c r="L320" s="232">
        <f>IF(AND(I320&lt;&gt;0,K320&lt;&gt;0)=FALSE,0,data!$C$43)</f>
        <v>0</v>
      </c>
      <c r="M320" s="269">
        <f t="shared" si="76"/>
        <v>0</v>
      </c>
      <c r="N320" s="225">
        <f t="shared" si="359"/>
        <v>0</v>
      </c>
      <c r="O320" s="225">
        <f t="shared" si="291"/>
        <v>0</v>
      </c>
      <c r="P320" s="225">
        <f t="shared" si="292"/>
        <v>0</v>
      </c>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96</v>
      </c>
      <c r="AI320" s="231">
        <f>IF(AF320=1,IF(AE320&lt;15,VLOOKUP(AH320,data!$B$3:$E$32,2,0)*AE320,(VLOOKUP(AH320,data!$B$3:$E$32,2,0)*14)+(VLOOKUP(AH320,data!$B$3:$E$32,3,0))*(AE320-14)),0)</f>
        <v>0</v>
      </c>
      <c r="AJ320" s="265" t="s">
        <v>96</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96</v>
      </c>
      <c r="AW320" s="231">
        <f>IF(AT320=1,IF(AS320&lt;15,VLOOKUP(AV320,data!$B$3:$E$32,2,0)*AS320,(VLOOKUP(AV320,data!$B$3:$E$32,2,0)*14)+(VLOOKUP(AV320,data!$B$3:$E$32,3,0))*(AS320-14)),0)</f>
        <v>0</v>
      </c>
      <c r="AX320" s="265" t="s">
        <v>96</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96</v>
      </c>
      <c r="BK320" s="231">
        <f>IF(BH320=1,IF(BG320&lt;15,VLOOKUP(BJ320,data!$B$3:$E$32,2,0)*BG320,(VLOOKUP(BJ320,data!$B$3:$E$32,2,0)*14)+(VLOOKUP(BJ320,data!$B$3:$E$32,3,0))*(BG320-14)),0)</f>
        <v>0</v>
      </c>
      <c r="BL320" s="265" t="s">
        <v>96</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96</v>
      </c>
      <c r="BY320" s="231">
        <f>IF(BV320=1,IF(BU320&lt;15,VLOOKUP(BX320,data!$B$3:$E$32,2,0)*BU320,(VLOOKUP(BX320,data!$B$3:$E$32,2,0)*14)+(VLOOKUP(BX320,data!$B$3:$E$32,3,0))*(BU320-14)),0)</f>
        <v>0</v>
      </c>
      <c r="BZ320" s="265" t="s">
        <v>96</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96</v>
      </c>
      <c r="CM320" s="231">
        <f>IF(CJ320=1,IF(CI320&lt;15,VLOOKUP(CL320,data!$B$3:$E$32,2,0)*CI320,(VLOOKUP(CL320,data!$B$3:$E$32,2,0)*14)+(VLOOKUP(CL320,data!$B$3:$E$32,3,0))*(CI320-14)),0)</f>
        <v>0</v>
      </c>
      <c r="CN320" s="265" t="s">
        <v>96</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96</v>
      </c>
      <c r="DA320" s="231">
        <f>IF(CX320=1,IF(CW320&lt;15,VLOOKUP(CZ320,data!$B$3:$E$32,2,0)*CW320,(VLOOKUP(CZ320,data!$B$3:$E$32,2,0)*14)+(VLOOKUP(CZ320,data!$B$3:$E$32,3,0))*(CW320-14)),0)</f>
        <v>0</v>
      </c>
      <c r="DB320" s="265" t="s">
        <v>96</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96</v>
      </c>
      <c r="DO320" s="231">
        <f>IF(DL320=1,IF(DK320&lt;15,VLOOKUP(DN320,data!$B$3:$E$32,2,0)*DK320,(VLOOKUP(DN320,data!$B$3:$E$32,2,0)*14)+(VLOOKUP(DN320,data!$B$3:$E$32,3,0))*(DK320-14)),0)</f>
        <v>0</v>
      </c>
      <c r="DP320" s="265" t="s">
        <v>96</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96</v>
      </c>
      <c r="EC320" s="231">
        <f>IF(DZ320=1,IF(DY320&lt;15,VLOOKUP(EB320,data!$B$3:$E$32,2,0)*DY320,(VLOOKUP(EB320,data!$B$3:$E$32,2,0)*14)+(VLOOKUP(EB320,data!$B$3:$E$32,3,0))*(DY320-14)),0)</f>
        <v>0</v>
      </c>
      <c r="ED320" s="265" t="s">
        <v>96</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96</v>
      </c>
      <c r="EQ320" s="231">
        <f>IF(EN320=1,IF(EM320&lt;15,VLOOKUP(EP320,data!$B$3:$E$32,2,0)*EM320,(VLOOKUP(EP320,data!$B$3:$E$32,2,0)*14)+(VLOOKUP(EP320,data!$B$3:$E$32,3,0))*(EM320-14)),0)</f>
        <v>0</v>
      </c>
      <c r="ER320" s="265" t="s">
        <v>96</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96</v>
      </c>
      <c r="FE320" s="231">
        <f>IF(FB320=1,IF(FA320&lt;15,VLOOKUP(FD320,data!$B$3:$E$32,2,0)*FA320,(VLOOKUP(FD320,data!$B$3:$E$32,2,0)*14)+(VLOOKUP(FD320,data!$B$3:$E$32,3,0))*(FA320-14)),0)</f>
        <v>0</v>
      </c>
      <c r="FF320" s="265" t="s">
        <v>96</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4.75" hidden="1" customHeight="1" x14ac:dyDescent="0.25">
      <c r="A321" s="233"/>
      <c r="B321" s="222" t="s">
        <v>412</v>
      </c>
      <c r="C321" s="338"/>
      <c r="D321" s="223"/>
      <c r="E321" s="229"/>
      <c r="F321" s="225">
        <f t="shared" si="290"/>
        <v>0</v>
      </c>
      <c r="G321" s="230">
        <f>IF(F321=1,data!$C$41*E321,0)</f>
        <v>0</v>
      </c>
      <c r="H321" s="265" t="s">
        <v>96</v>
      </c>
      <c r="I321" s="231">
        <f>IF($F321=1,IF($E321&lt;15,VLOOKUP(H321,data!$B$3:$E$32,2,0)*$E321,(VLOOKUP(H321,data!$B$3:$E$32,2,0)*14)+(VLOOKUP(H321,data!$B$3:$E$32,3,0))*($E321-14)),0)</f>
        <v>0</v>
      </c>
      <c r="J321" s="265" t="s">
        <v>96</v>
      </c>
      <c r="K321" s="231">
        <f>IF($F321=1,VLOOKUP(J321,data!$B$35:$D$39,2,0),0)</f>
        <v>0</v>
      </c>
      <c r="L321" s="232">
        <f>IF(AND(I321&lt;&gt;0,K321&lt;&gt;0)=FALSE,0,data!$C$43)</f>
        <v>0</v>
      </c>
      <c r="M321" s="269">
        <f t="shared" si="76"/>
        <v>0</v>
      </c>
      <c r="N321" s="225">
        <f t="shared" si="359"/>
        <v>0</v>
      </c>
      <c r="O321" s="225">
        <f t="shared" si="291"/>
        <v>0</v>
      </c>
      <c r="P321" s="225">
        <f t="shared" si="292"/>
        <v>0</v>
      </c>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96</v>
      </c>
      <c r="AI321" s="231">
        <f>IF(AF321=1,IF(AE321&lt;15,VLOOKUP(AH321,data!$B$3:$E$32,2,0)*AE321,(VLOOKUP(AH321,data!$B$3:$E$32,2,0)*14)+(VLOOKUP(AH321,data!$B$3:$E$32,3,0))*(AE321-14)),0)</f>
        <v>0</v>
      </c>
      <c r="AJ321" s="265" t="s">
        <v>96</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96</v>
      </c>
      <c r="AW321" s="231">
        <f>IF(AT321=1,IF(AS321&lt;15,VLOOKUP(AV321,data!$B$3:$E$32,2,0)*AS321,(VLOOKUP(AV321,data!$B$3:$E$32,2,0)*14)+(VLOOKUP(AV321,data!$B$3:$E$32,3,0))*(AS321-14)),0)</f>
        <v>0</v>
      </c>
      <c r="AX321" s="265" t="s">
        <v>96</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96</v>
      </c>
      <c r="BK321" s="231">
        <f>IF(BH321=1,IF(BG321&lt;15,VLOOKUP(BJ321,data!$B$3:$E$32,2,0)*BG321,(VLOOKUP(BJ321,data!$B$3:$E$32,2,0)*14)+(VLOOKUP(BJ321,data!$B$3:$E$32,3,0))*(BG321-14)),0)</f>
        <v>0</v>
      </c>
      <c r="BL321" s="265" t="s">
        <v>96</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96</v>
      </c>
      <c r="BY321" s="231">
        <f>IF(BV321=1,IF(BU321&lt;15,VLOOKUP(BX321,data!$B$3:$E$32,2,0)*BU321,(VLOOKUP(BX321,data!$B$3:$E$32,2,0)*14)+(VLOOKUP(BX321,data!$B$3:$E$32,3,0))*(BU321-14)),0)</f>
        <v>0</v>
      </c>
      <c r="BZ321" s="265" t="s">
        <v>96</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96</v>
      </c>
      <c r="CM321" s="231">
        <f>IF(CJ321=1,IF(CI321&lt;15,VLOOKUP(CL321,data!$B$3:$E$32,2,0)*CI321,(VLOOKUP(CL321,data!$B$3:$E$32,2,0)*14)+(VLOOKUP(CL321,data!$B$3:$E$32,3,0))*(CI321-14)),0)</f>
        <v>0</v>
      </c>
      <c r="CN321" s="265" t="s">
        <v>96</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96</v>
      </c>
      <c r="DA321" s="231">
        <f>IF(CX321=1,IF(CW321&lt;15,VLOOKUP(CZ321,data!$B$3:$E$32,2,0)*CW321,(VLOOKUP(CZ321,data!$B$3:$E$32,2,0)*14)+(VLOOKUP(CZ321,data!$B$3:$E$32,3,0))*(CW321-14)),0)</f>
        <v>0</v>
      </c>
      <c r="DB321" s="265" t="s">
        <v>96</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96</v>
      </c>
      <c r="DO321" s="231">
        <f>IF(DL321=1,IF(DK321&lt;15,VLOOKUP(DN321,data!$B$3:$E$32,2,0)*DK321,(VLOOKUP(DN321,data!$B$3:$E$32,2,0)*14)+(VLOOKUP(DN321,data!$B$3:$E$32,3,0))*(DK321-14)),0)</f>
        <v>0</v>
      </c>
      <c r="DP321" s="265" t="s">
        <v>96</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96</v>
      </c>
      <c r="EC321" s="231">
        <f>IF(DZ321=1,IF(DY321&lt;15,VLOOKUP(EB321,data!$B$3:$E$32,2,0)*DY321,(VLOOKUP(EB321,data!$B$3:$E$32,2,0)*14)+(VLOOKUP(EB321,data!$B$3:$E$32,3,0))*(DY321-14)),0)</f>
        <v>0</v>
      </c>
      <c r="ED321" s="265" t="s">
        <v>96</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96</v>
      </c>
      <c r="EQ321" s="231">
        <f>IF(EN321=1,IF(EM321&lt;15,VLOOKUP(EP321,data!$B$3:$E$32,2,0)*EM321,(VLOOKUP(EP321,data!$B$3:$E$32,2,0)*14)+(VLOOKUP(EP321,data!$B$3:$E$32,3,0))*(EM321-14)),0)</f>
        <v>0</v>
      </c>
      <c r="ER321" s="265" t="s">
        <v>96</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96</v>
      </c>
      <c r="FE321" s="231">
        <f>IF(FB321=1,IF(FA321&lt;15,VLOOKUP(FD321,data!$B$3:$E$32,2,0)*FA321,(VLOOKUP(FD321,data!$B$3:$E$32,2,0)*14)+(VLOOKUP(FD321,data!$B$3:$E$32,3,0))*(FA321-14)),0)</f>
        <v>0</v>
      </c>
      <c r="FF321" s="265" t="s">
        <v>96</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4.75" hidden="1" customHeight="1" x14ac:dyDescent="0.25">
      <c r="A322" s="233"/>
      <c r="B322" s="222" t="s">
        <v>413</v>
      </c>
      <c r="C322" s="338"/>
      <c r="D322" s="223"/>
      <c r="E322" s="229"/>
      <c r="F322" s="225">
        <f t="shared" si="290"/>
        <v>0</v>
      </c>
      <c r="G322" s="230">
        <f>IF(F322=1,data!$C$41*E322,0)</f>
        <v>0</v>
      </c>
      <c r="H322" s="265" t="s">
        <v>96</v>
      </c>
      <c r="I322" s="231">
        <f>IF($F322=1,IF($E322&lt;15,VLOOKUP(H322,data!$B$3:$E$32,2,0)*$E322,(VLOOKUP(H322,data!$B$3:$E$32,2,0)*14)+(VLOOKUP(H322,data!$B$3:$E$32,3,0))*($E322-14)),0)</f>
        <v>0</v>
      </c>
      <c r="J322" s="265" t="s">
        <v>96</v>
      </c>
      <c r="K322" s="231">
        <f>IF($F322=1,VLOOKUP(J322,data!$B$35:$D$39,2,0),0)</f>
        <v>0</v>
      </c>
      <c r="L322" s="232">
        <f>IF(AND(I322&lt;&gt;0,K322&lt;&gt;0)=FALSE,0,data!$C$43)</f>
        <v>0</v>
      </c>
      <c r="M322" s="269">
        <f t="shared" si="76"/>
        <v>0</v>
      </c>
      <c r="N322" s="225">
        <f t="shared" si="359"/>
        <v>0</v>
      </c>
      <c r="O322" s="225">
        <f t="shared" si="291"/>
        <v>0</v>
      </c>
      <c r="P322" s="225">
        <f t="shared" si="292"/>
        <v>0</v>
      </c>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96</v>
      </c>
      <c r="AI322" s="231">
        <f>IF(AF322=1,IF(AE322&lt;15,VLOOKUP(AH322,data!$B$3:$E$32,2,0)*AE322,(VLOOKUP(AH322,data!$B$3:$E$32,2,0)*14)+(VLOOKUP(AH322,data!$B$3:$E$32,3,0))*(AE322-14)),0)</f>
        <v>0</v>
      </c>
      <c r="AJ322" s="265" t="s">
        <v>96</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96</v>
      </c>
      <c r="AW322" s="231">
        <f>IF(AT322=1,IF(AS322&lt;15,VLOOKUP(AV322,data!$B$3:$E$32,2,0)*AS322,(VLOOKUP(AV322,data!$B$3:$E$32,2,0)*14)+(VLOOKUP(AV322,data!$B$3:$E$32,3,0))*(AS322-14)),0)</f>
        <v>0</v>
      </c>
      <c r="AX322" s="265" t="s">
        <v>96</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96</v>
      </c>
      <c r="BK322" s="231">
        <f>IF(BH322=1,IF(BG322&lt;15,VLOOKUP(BJ322,data!$B$3:$E$32,2,0)*BG322,(VLOOKUP(BJ322,data!$B$3:$E$32,2,0)*14)+(VLOOKUP(BJ322,data!$B$3:$E$32,3,0))*(BG322-14)),0)</f>
        <v>0</v>
      </c>
      <c r="BL322" s="265" t="s">
        <v>96</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96</v>
      </c>
      <c r="BY322" s="231">
        <f>IF(BV322=1,IF(BU322&lt;15,VLOOKUP(BX322,data!$B$3:$E$32,2,0)*BU322,(VLOOKUP(BX322,data!$B$3:$E$32,2,0)*14)+(VLOOKUP(BX322,data!$B$3:$E$32,3,0))*(BU322-14)),0)</f>
        <v>0</v>
      </c>
      <c r="BZ322" s="265" t="s">
        <v>96</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96</v>
      </c>
      <c r="CM322" s="231">
        <f>IF(CJ322=1,IF(CI322&lt;15,VLOOKUP(CL322,data!$B$3:$E$32,2,0)*CI322,(VLOOKUP(CL322,data!$B$3:$E$32,2,0)*14)+(VLOOKUP(CL322,data!$B$3:$E$32,3,0))*(CI322-14)),0)</f>
        <v>0</v>
      </c>
      <c r="CN322" s="265" t="s">
        <v>96</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96</v>
      </c>
      <c r="DA322" s="231">
        <f>IF(CX322=1,IF(CW322&lt;15,VLOOKUP(CZ322,data!$B$3:$E$32,2,0)*CW322,(VLOOKUP(CZ322,data!$B$3:$E$32,2,0)*14)+(VLOOKUP(CZ322,data!$B$3:$E$32,3,0))*(CW322-14)),0)</f>
        <v>0</v>
      </c>
      <c r="DB322" s="265" t="s">
        <v>96</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96</v>
      </c>
      <c r="DO322" s="231">
        <f>IF(DL322=1,IF(DK322&lt;15,VLOOKUP(DN322,data!$B$3:$E$32,2,0)*DK322,(VLOOKUP(DN322,data!$B$3:$E$32,2,0)*14)+(VLOOKUP(DN322,data!$B$3:$E$32,3,0))*(DK322-14)),0)</f>
        <v>0</v>
      </c>
      <c r="DP322" s="265" t="s">
        <v>96</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96</v>
      </c>
      <c r="EC322" s="231">
        <f>IF(DZ322=1,IF(DY322&lt;15,VLOOKUP(EB322,data!$B$3:$E$32,2,0)*DY322,(VLOOKUP(EB322,data!$B$3:$E$32,2,0)*14)+(VLOOKUP(EB322,data!$B$3:$E$32,3,0))*(DY322-14)),0)</f>
        <v>0</v>
      </c>
      <c r="ED322" s="265" t="s">
        <v>96</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96</v>
      </c>
      <c r="EQ322" s="231">
        <f>IF(EN322=1,IF(EM322&lt;15,VLOOKUP(EP322,data!$B$3:$E$32,2,0)*EM322,(VLOOKUP(EP322,data!$B$3:$E$32,2,0)*14)+(VLOOKUP(EP322,data!$B$3:$E$32,3,0))*(EM322-14)),0)</f>
        <v>0</v>
      </c>
      <c r="ER322" s="265" t="s">
        <v>96</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96</v>
      </c>
      <c r="FE322" s="231">
        <f>IF(FB322=1,IF(FA322&lt;15,VLOOKUP(FD322,data!$B$3:$E$32,2,0)*FA322,(VLOOKUP(FD322,data!$B$3:$E$32,2,0)*14)+(VLOOKUP(FD322,data!$B$3:$E$32,3,0))*(FA322-14)),0)</f>
        <v>0</v>
      </c>
      <c r="FF322" s="265" t="s">
        <v>96</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4.75" hidden="1" customHeight="1" x14ac:dyDescent="0.25">
      <c r="A323" s="233"/>
      <c r="B323" s="222" t="s">
        <v>414</v>
      </c>
      <c r="C323" s="338"/>
      <c r="D323" s="223"/>
      <c r="E323" s="229"/>
      <c r="F323" s="225">
        <f t="shared" si="290"/>
        <v>0</v>
      </c>
      <c r="G323" s="230">
        <f>IF(F323=1,data!$C$41*E323,0)</f>
        <v>0</v>
      </c>
      <c r="H323" s="265" t="s">
        <v>96</v>
      </c>
      <c r="I323" s="231">
        <f>IF($F323=1,IF($E323&lt;15,VLOOKUP(H323,data!$B$3:$E$32,2,0)*$E323,(VLOOKUP(H323,data!$B$3:$E$32,2,0)*14)+(VLOOKUP(H323,data!$B$3:$E$32,3,0))*($E323-14)),0)</f>
        <v>0</v>
      </c>
      <c r="J323" s="265" t="s">
        <v>96</v>
      </c>
      <c r="K323" s="231">
        <f>IF($F323=1,VLOOKUP(J323,data!$B$35:$D$39,2,0),0)</f>
        <v>0</v>
      </c>
      <c r="L323" s="232">
        <f>IF(AND(I323&lt;&gt;0,K323&lt;&gt;0)=FALSE,0,data!$C$43)</f>
        <v>0</v>
      </c>
      <c r="M323" s="269">
        <f t="shared" si="76"/>
        <v>0</v>
      </c>
      <c r="N323" s="225">
        <f t="shared" si="359"/>
        <v>0</v>
      </c>
      <c r="O323" s="225">
        <f t="shared" si="291"/>
        <v>0</v>
      </c>
      <c r="P323" s="225">
        <f t="shared" si="292"/>
        <v>0</v>
      </c>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96</v>
      </c>
      <c r="AI323" s="231">
        <f>IF(AF323=1,IF(AE323&lt;15,VLOOKUP(AH323,data!$B$3:$E$32,2,0)*AE323,(VLOOKUP(AH323,data!$B$3:$E$32,2,0)*14)+(VLOOKUP(AH323,data!$B$3:$E$32,3,0))*(AE323-14)),0)</f>
        <v>0</v>
      </c>
      <c r="AJ323" s="265" t="s">
        <v>96</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96</v>
      </c>
      <c r="AW323" s="231">
        <f>IF(AT323=1,IF(AS323&lt;15,VLOOKUP(AV323,data!$B$3:$E$32,2,0)*AS323,(VLOOKUP(AV323,data!$B$3:$E$32,2,0)*14)+(VLOOKUP(AV323,data!$B$3:$E$32,3,0))*(AS323-14)),0)</f>
        <v>0</v>
      </c>
      <c r="AX323" s="265" t="s">
        <v>96</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96</v>
      </c>
      <c r="BK323" s="231">
        <f>IF(BH323=1,IF(BG323&lt;15,VLOOKUP(BJ323,data!$B$3:$E$32,2,0)*BG323,(VLOOKUP(BJ323,data!$B$3:$E$32,2,0)*14)+(VLOOKUP(BJ323,data!$B$3:$E$32,3,0))*(BG323-14)),0)</f>
        <v>0</v>
      </c>
      <c r="BL323" s="265" t="s">
        <v>96</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96</v>
      </c>
      <c r="BY323" s="231">
        <f>IF(BV323=1,IF(BU323&lt;15,VLOOKUP(BX323,data!$B$3:$E$32,2,0)*BU323,(VLOOKUP(BX323,data!$B$3:$E$32,2,0)*14)+(VLOOKUP(BX323,data!$B$3:$E$32,3,0))*(BU323-14)),0)</f>
        <v>0</v>
      </c>
      <c r="BZ323" s="265" t="s">
        <v>96</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96</v>
      </c>
      <c r="CM323" s="231">
        <f>IF(CJ323=1,IF(CI323&lt;15,VLOOKUP(CL323,data!$B$3:$E$32,2,0)*CI323,(VLOOKUP(CL323,data!$B$3:$E$32,2,0)*14)+(VLOOKUP(CL323,data!$B$3:$E$32,3,0))*(CI323-14)),0)</f>
        <v>0</v>
      </c>
      <c r="CN323" s="265" t="s">
        <v>96</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96</v>
      </c>
      <c r="DA323" s="231">
        <f>IF(CX323=1,IF(CW323&lt;15,VLOOKUP(CZ323,data!$B$3:$E$32,2,0)*CW323,(VLOOKUP(CZ323,data!$B$3:$E$32,2,0)*14)+(VLOOKUP(CZ323,data!$B$3:$E$32,3,0))*(CW323-14)),0)</f>
        <v>0</v>
      </c>
      <c r="DB323" s="265" t="s">
        <v>96</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96</v>
      </c>
      <c r="DO323" s="231">
        <f>IF(DL323=1,IF(DK323&lt;15,VLOOKUP(DN323,data!$B$3:$E$32,2,0)*DK323,(VLOOKUP(DN323,data!$B$3:$E$32,2,0)*14)+(VLOOKUP(DN323,data!$B$3:$E$32,3,0))*(DK323-14)),0)</f>
        <v>0</v>
      </c>
      <c r="DP323" s="265" t="s">
        <v>96</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96</v>
      </c>
      <c r="EC323" s="231">
        <f>IF(DZ323=1,IF(DY323&lt;15,VLOOKUP(EB323,data!$B$3:$E$32,2,0)*DY323,(VLOOKUP(EB323,data!$B$3:$E$32,2,0)*14)+(VLOOKUP(EB323,data!$B$3:$E$32,3,0))*(DY323-14)),0)</f>
        <v>0</v>
      </c>
      <c r="ED323" s="265" t="s">
        <v>96</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96</v>
      </c>
      <c r="EQ323" s="231">
        <f>IF(EN323=1,IF(EM323&lt;15,VLOOKUP(EP323,data!$B$3:$E$32,2,0)*EM323,(VLOOKUP(EP323,data!$B$3:$E$32,2,0)*14)+(VLOOKUP(EP323,data!$B$3:$E$32,3,0))*(EM323-14)),0)</f>
        <v>0</v>
      </c>
      <c r="ER323" s="265" t="s">
        <v>96</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96</v>
      </c>
      <c r="FE323" s="231">
        <f>IF(FB323=1,IF(FA323&lt;15,VLOOKUP(FD323,data!$B$3:$E$32,2,0)*FA323,(VLOOKUP(FD323,data!$B$3:$E$32,2,0)*14)+(VLOOKUP(FD323,data!$B$3:$E$32,3,0))*(FA323-14)),0)</f>
        <v>0</v>
      </c>
      <c r="FF323" s="265" t="s">
        <v>96</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4.75" hidden="1" customHeight="1" x14ac:dyDescent="0.25">
      <c r="A324" s="233"/>
      <c r="B324" s="222" t="s">
        <v>415</v>
      </c>
      <c r="C324" s="338"/>
      <c r="D324" s="223"/>
      <c r="E324" s="229"/>
      <c r="F324" s="225">
        <f t="shared" si="290"/>
        <v>0</v>
      </c>
      <c r="G324" s="230">
        <f>IF(F324=1,data!$C$41*E324,0)</f>
        <v>0</v>
      </c>
      <c r="H324" s="265" t="s">
        <v>96</v>
      </c>
      <c r="I324" s="231">
        <f>IF($F324=1,IF($E324&lt;15,VLOOKUP(H324,data!$B$3:$E$32,2,0)*$E324,(VLOOKUP(H324,data!$B$3:$E$32,2,0)*14)+(VLOOKUP(H324,data!$B$3:$E$32,3,0))*($E324-14)),0)</f>
        <v>0</v>
      </c>
      <c r="J324" s="265" t="s">
        <v>96</v>
      </c>
      <c r="K324" s="231">
        <f>IF($F324=1,VLOOKUP(J324,data!$B$35:$D$39,2,0),0)</f>
        <v>0</v>
      </c>
      <c r="L324" s="232">
        <f>IF(AND(I324&lt;&gt;0,K324&lt;&gt;0)=FALSE,0,data!$C$43)</f>
        <v>0</v>
      </c>
      <c r="M324" s="269">
        <f t="shared" si="76"/>
        <v>0</v>
      </c>
      <c r="N324" s="225">
        <f t="shared" si="359"/>
        <v>0</v>
      </c>
      <c r="O324" s="225">
        <f t="shared" si="291"/>
        <v>0</v>
      </c>
      <c r="P324" s="225">
        <f t="shared" si="292"/>
        <v>0</v>
      </c>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96</v>
      </c>
      <c r="AI324" s="231">
        <f>IF(AF324=1,IF(AE324&lt;15,VLOOKUP(AH324,data!$B$3:$E$32,2,0)*AE324,(VLOOKUP(AH324,data!$B$3:$E$32,2,0)*14)+(VLOOKUP(AH324,data!$B$3:$E$32,3,0))*(AE324-14)),0)</f>
        <v>0</v>
      </c>
      <c r="AJ324" s="265" t="s">
        <v>96</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96</v>
      </c>
      <c r="AW324" s="231">
        <f>IF(AT324=1,IF(AS324&lt;15,VLOOKUP(AV324,data!$B$3:$E$32,2,0)*AS324,(VLOOKUP(AV324,data!$B$3:$E$32,2,0)*14)+(VLOOKUP(AV324,data!$B$3:$E$32,3,0))*(AS324-14)),0)</f>
        <v>0</v>
      </c>
      <c r="AX324" s="265" t="s">
        <v>96</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96</v>
      </c>
      <c r="BK324" s="231">
        <f>IF(BH324=1,IF(BG324&lt;15,VLOOKUP(BJ324,data!$B$3:$E$32,2,0)*BG324,(VLOOKUP(BJ324,data!$B$3:$E$32,2,0)*14)+(VLOOKUP(BJ324,data!$B$3:$E$32,3,0))*(BG324-14)),0)</f>
        <v>0</v>
      </c>
      <c r="BL324" s="265" t="s">
        <v>96</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96</v>
      </c>
      <c r="BY324" s="231">
        <f>IF(BV324=1,IF(BU324&lt;15,VLOOKUP(BX324,data!$B$3:$E$32,2,0)*BU324,(VLOOKUP(BX324,data!$B$3:$E$32,2,0)*14)+(VLOOKUP(BX324,data!$B$3:$E$32,3,0))*(BU324-14)),0)</f>
        <v>0</v>
      </c>
      <c r="BZ324" s="265" t="s">
        <v>96</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96</v>
      </c>
      <c r="CM324" s="231">
        <f>IF(CJ324=1,IF(CI324&lt;15,VLOOKUP(CL324,data!$B$3:$E$32,2,0)*CI324,(VLOOKUP(CL324,data!$B$3:$E$32,2,0)*14)+(VLOOKUP(CL324,data!$B$3:$E$32,3,0))*(CI324-14)),0)</f>
        <v>0</v>
      </c>
      <c r="CN324" s="265" t="s">
        <v>96</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96</v>
      </c>
      <c r="DA324" s="231">
        <f>IF(CX324=1,IF(CW324&lt;15,VLOOKUP(CZ324,data!$B$3:$E$32,2,0)*CW324,(VLOOKUP(CZ324,data!$B$3:$E$32,2,0)*14)+(VLOOKUP(CZ324,data!$B$3:$E$32,3,0))*(CW324-14)),0)</f>
        <v>0</v>
      </c>
      <c r="DB324" s="265" t="s">
        <v>96</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96</v>
      </c>
      <c r="DO324" s="231">
        <f>IF(DL324=1,IF(DK324&lt;15,VLOOKUP(DN324,data!$B$3:$E$32,2,0)*DK324,(VLOOKUP(DN324,data!$B$3:$E$32,2,0)*14)+(VLOOKUP(DN324,data!$B$3:$E$32,3,0))*(DK324-14)),0)</f>
        <v>0</v>
      </c>
      <c r="DP324" s="265" t="s">
        <v>96</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96</v>
      </c>
      <c r="EC324" s="231">
        <f>IF(DZ324=1,IF(DY324&lt;15,VLOOKUP(EB324,data!$B$3:$E$32,2,0)*DY324,(VLOOKUP(EB324,data!$B$3:$E$32,2,0)*14)+(VLOOKUP(EB324,data!$B$3:$E$32,3,0))*(DY324-14)),0)</f>
        <v>0</v>
      </c>
      <c r="ED324" s="265" t="s">
        <v>96</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96</v>
      </c>
      <c r="EQ324" s="231">
        <f>IF(EN324=1,IF(EM324&lt;15,VLOOKUP(EP324,data!$B$3:$E$32,2,0)*EM324,(VLOOKUP(EP324,data!$B$3:$E$32,2,0)*14)+(VLOOKUP(EP324,data!$B$3:$E$32,3,0))*(EM324-14)),0)</f>
        <v>0</v>
      </c>
      <c r="ER324" s="265" t="s">
        <v>96</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96</v>
      </c>
      <c r="FE324" s="231">
        <f>IF(FB324=1,IF(FA324&lt;15,VLOOKUP(FD324,data!$B$3:$E$32,2,0)*FA324,(VLOOKUP(FD324,data!$B$3:$E$32,2,0)*14)+(VLOOKUP(FD324,data!$B$3:$E$32,3,0))*(FA324-14)),0)</f>
        <v>0</v>
      </c>
      <c r="FF324" s="265" t="s">
        <v>96</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4.75" hidden="1" customHeight="1" x14ac:dyDescent="0.25">
      <c r="A325" s="233"/>
      <c r="B325" s="222" t="s">
        <v>416</v>
      </c>
      <c r="C325" s="338"/>
      <c r="D325" s="223"/>
      <c r="E325" s="229"/>
      <c r="F325" s="225">
        <f t="shared" si="290"/>
        <v>0</v>
      </c>
      <c r="G325" s="230">
        <f>IF(F325=1,data!$C$41*E325,0)</f>
        <v>0</v>
      </c>
      <c r="H325" s="265" t="s">
        <v>96</v>
      </c>
      <c r="I325" s="231">
        <f>IF($F325=1,IF($E325&lt;15,VLOOKUP(H325,data!$B$3:$E$32,2,0)*$E325,(VLOOKUP(H325,data!$B$3:$E$32,2,0)*14)+(VLOOKUP(H325,data!$B$3:$E$32,3,0))*($E325-14)),0)</f>
        <v>0</v>
      </c>
      <c r="J325" s="265" t="s">
        <v>96</v>
      </c>
      <c r="K325" s="231">
        <f>IF($F325=1,VLOOKUP(J325,data!$B$35:$D$39,2,0),0)</f>
        <v>0</v>
      </c>
      <c r="L325" s="232">
        <f>IF(AND(I325&lt;&gt;0,K325&lt;&gt;0)=FALSE,0,data!$C$43)</f>
        <v>0</v>
      </c>
      <c r="M325" s="269">
        <f t="shared" si="76"/>
        <v>0</v>
      </c>
      <c r="N325" s="225">
        <f t="shared" si="359"/>
        <v>0</v>
      </c>
      <c r="O325" s="225">
        <f t="shared" si="291"/>
        <v>0</v>
      </c>
      <c r="P325" s="225">
        <f t="shared" si="292"/>
        <v>0</v>
      </c>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96</v>
      </c>
      <c r="AI325" s="231">
        <f>IF(AF325=1,IF(AE325&lt;15,VLOOKUP(AH325,data!$B$3:$E$32,2,0)*AE325,(VLOOKUP(AH325,data!$B$3:$E$32,2,0)*14)+(VLOOKUP(AH325,data!$B$3:$E$32,3,0))*(AE325-14)),0)</f>
        <v>0</v>
      </c>
      <c r="AJ325" s="265" t="s">
        <v>96</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96</v>
      </c>
      <c r="AW325" s="231">
        <f>IF(AT325=1,IF(AS325&lt;15,VLOOKUP(AV325,data!$B$3:$E$32,2,0)*AS325,(VLOOKUP(AV325,data!$B$3:$E$32,2,0)*14)+(VLOOKUP(AV325,data!$B$3:$E$32,3,0))*(AS325-14)),0)</f>
        <v>0</v>
      </c>
      <c r="AX325" s="265" t="s">
        <v>96</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96</v>
      </c>
      <c r="BK325" s="231">
        <f>IF(BH325=1,IF(BG325&lt;15,VLOOKUP(BJ325,data!$B$3:$E$32,2,0)*BG325,(VLOOKUP(BJ325,data!$B$3:$E$32,2,0)*14)+(VLOOKUP(BJ325,data!$B$3:$E$32,3,0))*(BG325-14)),0)</f>
        <v>0</v>
      </c>
      <c r="BL325" s="265" t="s">
        <v>96</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96</v>
      </c>
      <c r="BY325" s="231">
        <f>IF(BV325=1,IF(BU325&lt;15,VLOOKUP(BX325,data!$B$3:$E$32,2,0)*BU325,(VLOOKUP(BX325,data!$B$3:$E$32,2,0)*14)+(VLOOKUP(BX325,data!$B$3:$E$32,3,0))*(BU325-14)),0)</f>
        <v>0</v>
      </c>
      <c r="BZ325" s="265" t="s">
        <v>96</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96</v>
      </c>
      <c r="CM325" s="231">
        <f>IF(CJ325=1,IF(CI325&lt;15,VLOOKUP(CL325,data!$B$3:$E$32,2,0)*CI325,(VLOOKUP(CL325,data!$B$3:$E$32,2,0)*14)+(VLOOKUP(CL325,data!$B$3:$E$32,3,0))*(CI325-14)),0)</f>
        <v>0</v>
      </c>
      <c r="CN325" s="265" t="s">
        <v>96</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96</v>
      </c>
      <c r="DA325" s="231">
        <f>IF(CX325=1,IF(CW325&lt;15,VLOOKUP(CZ325,data!$B$3:$E$32,2,0)*CW325,(VLOOKUP(CZ325,data!$B$3:$E$32,2,0)*14)+(VLOOKUP(CZ325,data!$B$3:$E$32,3,0))*(CW325-14)),0)</f>
        <v>0</v>
      </c>
      <c r="DB325" s="265" t="s">
        <v>96</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96</v>
      </c>
      <c r="DO325" s="231">
        <f>IF(DL325=1,IF(DK325&lt;15,VLOOKUP(DN325,data!$B$3:$E$32,2,0)*DK325,(VLOOKUP(DN325,data!$B$3:$E$32,2,0)*14)+(VLOOKUP(DN325,data!$B$3:$E$32,3,0))*(DK325-14)),0)</f>
        <v>0</v>
      </c>
      <c r="DP325" s="265" t="s">
        <v>96</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96</v>
      </c>
      <c r="EC325" s="231">
        <f>IF(DZ325=1,IF(DY325&lt;15,VLOOKUP(EB325,data!$B$3:$E$32,2,0)*DY325,(VLOOKUP(EB325,data!$B$3:$E$32,2,0)*14)+(VLOOKUP(EB325,data!$B$3:$E$32,3,0))*(DY325-14)),0)</f>
        <v>0</v>
      </c>
      <c r="ED325" s="265" t="s">
        <v>96</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96</v>
      </c>
      <c r="EQ325" s="231">
        <f>IF(EN325=1,IF(EM325&lt;15,VLOOKUP(EP325,data!$B$3:$E$32,2,0)*EM325,(VLOOKUP(EP325,data!$B$3:$E$32,2,0)*14)+(VLOOKUP(EP325,data!$B$3:$E$32,3,0))*(EM325-14)),0)</f>
        <v>0</v>
      </c>
      <c r="ER325" s="265" t="s">
        <v>96</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96</v>
      </c>
      <c r="FE325" s="231">
        <f>IF(FB325=1,IF(FA325&lt;15,VLOOKUP(FD325,data!$B$3:$E$32,2,0)*FA325,(VLOOKUP(FD325,data!$B$3:$E$32,2,0)*14)+(VLOOKUP(FD325,data!$B$3:$E$32,3,0))*(FA325-14)),0)</f>
        <v>0</v>
      </c>
      <c r="FF325" s="265" t="s">
        <v>96</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4.75" hidden="1" customHeight="1" x14ac:dyDescent="0.25">
      <c r="A326" s="233"/>
      <c r="B326" s="222" t="s">
        <v>417</v>
      </c>
      <c r="C326" s="338"/>
      <c r="D326" s="223"/>
      <c r="E326" s="229"/>
      <c r="F326" s="225">
        <f t="shared" si="290"/>
        <v>0</v>
      </c>
      <c r="G326" s="230">
        <f>IF(F326=1,data!$C$41*E326,0)</f>
        <v>0</v>
      </c>
      <c r="H326" s="265" t="s">
        <v>96</v>
      </c>
      <c r="I326" s="231">
        <f>IF($F326=1,IF($E326&lt;15,VLOOKUP(H326,data!$B$3:$E$32,2,0)*$E326,(VLOOKUP(H326,data!$B$3:$E$32,2,0)*14)+(VLOOKUP(H326,data!$B$3:$E$32,3,0))*($E326-14)),0)</f>
        <v>0</v>
      </c>
      <c r="J326" s="265" t="s">
        <v>96</v>
      </c>
      <c r="K326" s="231">
        <f>IF($F326=1,VLOOKUP(J326,data!$B$35:$D$39,2,0),0)</f>
        <v>0</v>
      </c>
      <c r="L326" s="232">
        <f>IF(AND(I326&lt;&gt;0,K326&lt;&gt;0)=FALSE,0,data!$C$43)</f>
        <v>0</v>
      </c>
      <c r="M326" s="269">
        <f t="shared" si="76"/>
        <v>0</v>
      </c>
      <c r="N326" s="225">
        <f t="shared" si="359"/>
        <v>0</v>
      </c>
      <c r="O326" s="225">
        <f t="shared" si="291"/>
        <v>0</v>
      </c>
      <c r="P326" s="225">
        <f t="shared" si="292"/>
        <v>0</v>
      </c>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96</v>
      </c>
      <c r="AI326" s="231">
        <f>IF(AF326=1,IF(AE326&lt;15,VLOOKUP(AH326,data!$B$3:$E$32,2,0)*AE326,(VLOOKUP(AH326,data!$B$3:$E$32,2,0)*14)+(VLOOKUP(AH326,data!$B$3:$E$32,3,0))*(AE326-14)),0)</f>
        <v>0</v>
      </c>
      <c r="AJ326" s="265" t="s">
        <v>96</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96</v>
      </c>
      <c r="AW326" s="231">
        <f>IF(AT326=1,IF(AS326&lt;15,VLOOKUP(AV326,data!$B$3:$E$32,2,0)*AS326,(VLOOKUP(AV326,data!$B$3:$E$32,2,0)*14)+(VLOOKUP(AV326,data!$B$3:$E$32,3,0))*(AS326-14)),0)</f>
        <v>0</v>
      </c>
      <c r="AX326" s="265" t="s">
        <v>96</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96</v>
      </c>
      <c r="BK326" s="231">
        <f>IF(BH326=1,IF(BG326&lt;15,VLOOKUP(BJ326,data!$B$3:$E$32,2,0)*BG326,(VLOOKUP(BJ326,data!$B$3:$E$32,2,0)*14)+(VLOOKUP(BJ326,data!$B$3:$E$32,3,0))*(BG326-14)),0)</f>
        <v>0</v>
      </c>
      <c r="BL326" s="265" t="s">
        <v>96</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96</v>
      </c>
      <c r="BY326" s="231">
        <f>IF(BV326=1,IF(BU326&lt;15,VLOOKUP(BX326,data!$B$3:$E$32,2,0)*BU326,(VLOOKUP(BX326,data!$B$3:$E$32,2,0)*14)+(VLOOKUP(BX326,data!$B$3:$E$32,3,0))*(BU326-14)),0)</f>
        <v>0</v>
      </c>
      <c r="BZ326" s="265" t="s">
        <v>96</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96</v>
      </c>
      <c r="CM326" s="231">
        <f>IF(CJ326=1,IF(CI326&lt;15,VLOOKUP(CL326,data!$B$3:$E$32,2,0)*CI326,(VLOOKUP(CL326,data!$B$3:$E$32,2,0)*14)+(VLOOKUP(CL326,data!$B$3:$E$32,3,0))*(CI326-14)),0)</f>
        <v>0</v>
      </c>
      <c r="CN326" s="265" t="s">
        <v>96</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96</v>
      </c>
      <c r="DA326" s="231">
        <f>IF(CX326=1,IF(CW326&lt;15,VLOOKUP(CZ326,data!$B$3:$E$32,2,0)*CW326,(VLOOKUP(CZ326,data!$B$3:$E$32,2,0)*14)+(VLOOKUP(CZ326,data!$B$3:$E$32,3,0))*(CW326-14)),0)</f>
        <v>0</v>
      </c>
      <c r="DB326" s="265" t="s">
        <v>96</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96</v>
      </c>
      <c r="DO326" s="231">
        <f>IF(DL326=1,IF(DK326&lt;15,VLOOKUP(DN326,data!$B$3:$E$32,2,0)*DK326,(VLOOKUP(DN326,data!$B$3:$E$32,2,0)*14)+(VLOOKUP(DN326,data!$B$3:$E$32,3,0))*(DK326-14)),0)</f>
        <v>0</v>
      </c>
      <c r="DP326" s="265" t="s">
        <v>96</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96</v>
      </c>
      <c r="EC326" s="231">
        <f>IF(DZ326=1,IF(DY326&lt;15,VLOOKUP(EB326,data!$B$3:$E$32,2,0)*DY326,(VLOOKUP(EB326,data!$B$3:$E$32,2,0)*14)+(VLOOKUP(EB326,data!$B$3:$E$32,3,0))*(DY326-14)),0)</f>
        <v>0</v>
      </c>
      <c r="ED326" s="265" t="s">
        <v>96</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96</v>
      </c>
      <c r="EQ326" s="231">
        <f>IF(EN326=1,IF(EM326&lt;15,VLOOKUP(EP326,data!$B$3:$E$32,2,0)*EM326,(VLOOKUP(EP326,data!$B$3:$E$32,2,0)*14)+(VLOOKUP(EP326,data!$B$3:$E$32,3,0))*(EM326-14)),0)</f>
        <v>0</v>
      </c>
      <c r="ER326" s="265" t="s">
        <v>96</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96</v>
      </c>
      <c r="FE326" s="231">
        <f>IF(FB326=1,IF(FA326&lt;15,VLOOKUP(FD326,data!$B$3:$E$32,2,0)*FA326,(VLOOKUP(FD326,data!$B$3:$E$32,2,0)*14)+(VLOOKUP(FD326,data!$B$3:$E$32,3,0))*(FA326-14)),0)</f>
        <v>0</v>
      </c>
      <c r="FF326" s="265" t="s">
        <v>96</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4.75" hidden="1" customHeight="1" x14ac:dyDescent="0.25">
      <c r="A327" s="233"/>
      <c r="B327" s="222" t="s">
        <v>418</v>
      </c>
      <c r="C327" s="338"/>
      <c r="D327" s="223"/>
      <c r="E327" s="229"/>
      <c r="F327" s="225">
        <f t="shared" si="290"/>
        <v>0</v>
      </c>
      <c r="G327" s="230">
        <f>IF(F327=1,data!$C$41*E327,0)</f>
        <v>0</v>
      </c>
      <c r="H327" s="265" t="s">
        <v>96</v>
      </c>
      <c r="I327" s="231">
        <f>IF($F327=1,IF($E327&lt;15,VLOOKUP(H327,data!$B$3:$E$32,2,0)*$E327,(VLOOKUP(H327,data!$B$3:$E$32,2,0)*14)+(VLOOKUP(H327,data!$B$3:$E$32,3,0))*($E327-14)),0)</f>
        <v>0</v>
      </c>
      <c r="J327" s="265" t="s">
        <v>96</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96</v>
      </c>
      <c r="AI327" s="231">
        <f>IF(AF327=1,IF(AE327&lt;15,VLOOKUP(AH327,data!$B$3:$E$32,2,0)*AE327,(VLOOKUP(AH327,data!$B$3:$E$32,2,0)*14)+(VLOOKUP(AH327,data!$B$3:$E$32,3,0))*(AE327-14)),0)</f>
        <v>0</v>
      </c>
      <c r="AJ327" s="265" t="s">
        <v>96</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96</v>
      </c>
      <c r="AW327" s="231">
        <f>IF(AT327=1,IF(AS327&lt;15,VLOOKUP(AV327,data!$B$3:$E$32,2,0)*AS327,(VLOOKUP(AV327,data!$B$3:$E$32,2,0)*14)+(VLOOKUP(AV327,data!$B$3:$E$32,3,0))*(AS327-14)),0)</f>
        <v>0</v>
      </c>
      <c r="AX327" s="265" t="s">
        <v>96</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96</v>
      </c>
      <c r="BK327" s="231">
        <f>IF(BH327=1,IF(BG327&lt;15,VLOOKUP(BJ327,data!$B$3:$E$32,2,0)*BG327,(VLOOKUP(BJ327,data!$B$3:$E$32,2,0)*14)+(VLOOKUP(BJ327,data!$B$3:$E$32,3,0))*(BG327-14)),0)</f>
        <v>0</v>
      </c>
      <c r="BL327" s="265" t="s">
        <v>96</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96</v>
      </c>
      <c r="BY327" s="231">
        <f>IF(BV327=1,IF(BU327&lt;15,VLOOKUP(BX327,data!$B$3:$E$32,2,0)*BU327,(VLOOKUP(BX327,data!$B$3:$E$32,2,0)*14)+(VLOOKUP(BX327,data!$B$3:$E$32,3,0))*(BU327-14)),0)</f>
        <v>0</v>
      </c>
      <c r="BZ327" s="265" t="s">
        <v>96</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96</v>
      </c>
      <c r="CM327" s="231">
        <f>IF(CJ327=1,IF(CI327&lt;15,VLOOKUP(CL327,data!$B$3:$E$32,2,0)*CI327,(VLOOKUP(CL327,data!$B$3:$E$32,2,0)*14)+(VLOOKUP(CL327,data!$B$3:$E$32,3,0))*(CI327-14)),0)</f>
        <v>0</v>
      </c>
      <c r="CN327" s="265" t="s">
        <v>96</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96</v>
      </c>
      <c r="DA327" s="231">
        <f>IF(CX327=1,IF(CW327&lt;15,VLOOKUP(CZ327,data!$B$3:$E$32,2,0)*CW327,(VLOOKUP(CZ327,data!$B$3:$E$32,2,0)*14)+(VLOOKUP(CZ327,data!$B$3:$E$32,3,0))*(CW327-14)),0)</f>
        <v>0</v>
      </c>
      <c r="DB327" s="265" t="s">
        <v>96</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96</v>
      </c>
      <c r="DO327" s="231">
        <f>IF(DL327=1,IF(DK327&lt;15,VLOOKUP(DN327,data!$B$3:$E$32,2,0)*DK327,(VLOOKUP(DN327,data!$B$3:$E$32,2,0)*14)+(VLOOKUP(DN327,data!$B$3:$E$32,3,0))*(DK327-14)),0)</f>
        <v>0</v>
      </c>
      <c r="DP327" s="265" t="s">
        <v>96</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96</v>
      </c>
      <c r="EC327" s="231">
        <f>IF(DZ327=1,IF(DY327&lt;15,VLOOKUP(EB327,data!$B$3:$E$32,2,0)*DY327,(VLOOKUP(EB327,data!$B$3:$E$32,2,0)*14)+(VLOOKUP(EB327,data!$B$3:$E$32,3,0))*(DY327-14)),0)</f>
        <v>0</v>
      </c>
      <c r="ED327" s="265" t="s">
        <v>96</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96</v>
      </c>
      <c r="EQ327" s="231">
        <f>IF(EN327=1,IF(EM327&lt;15,VLOOKUP(EP327,data!$B$3:$E$32,2,0)*EM327,(VLOOKUP(EP327,data!$B$3:$E$32,2,0)*14)+(VLOOKUP(EP327,data!$B$3:$E$32,3,0))*(EM327-14)),0)</f>
        <v>0</v>
      </c>
      <c r="ER327" s="265" t="s">
        <v>96</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96</v>
      </c>
      <c r="FE327" s="231">
        <f>IF(FB327=1,IF(FA327&lt;15,VLOOKUP(FD327,data!$B$3:$E$32,2,0)*FA327,(VLOOKUP(FD327,data!$B$3:$E$32,2,0)*14)+(VLOOKUP(FD327,data!$B$3:$E$32,3,0))*(FA327-14)),0)</f>
        <v>0</v>
      </c>
      <c r="FF327" s="265" t="s">
        <v>96</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4.75" hidden="1" customHeight="1" x14ac:dyDescent="0.25">
      <c r="A328" s="233"/>
      <c r="B328" s="222" t="s">
        <v>419</v>
      </c>
      <c r="C328" s="338"/>
      <c r="D328" s="223"/>
      <c r="E328" s="229"/>
      <c r="F328" s="225">
        <f t="shared" ref="F328:F391" si="363">IF(D328&gt;0,IF(E328&gt;0,1,0),0)</f>
        <v>0</v>
      </c>
      <c r="G328" s="230">
        <f>IF(F328=1,data!$C$41*E328,0)</f>
        <v>0</v>
      </c>
      <c r="H328" s="265" t="s">
        <v>96</v>
      </c>
      <c r="I328" s="231">
        <f>IF($F328=1,IF($E328&lt;15,VLOOKUP(H328,data!$B$3:$E$32,2,0)*$E328,(VLOOKUP(H328,data!$B$3:$E$32,2,0)*14)+(VLOOKUP(H328,data!$B$3:$E$32,3,0))*($E328-14)),0)</f>
        <v>0</v>
      </c>
      <c r="J328" s="265" t="s">
        <v>96</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96</v>
      </c>
      <c r="AI328" s="231">
        <f>IF(AF328=1,IF(AE328&lt;15,VLOOKUP(AH328,data!$B$3:$E$32,2,0)*AE328,(VLOOKUP(AH328,data!$B$3:$E$32,2,0)*14)+(VLOOKUP(AH328,data!$B$3:$E$32,3,0))*(AE328-14)),0)</f>
        <v>0</v>
      </c>
      <c r="AJ328" s="265" t="s">
        <v>96</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96</v>
      </c>
      <c r="AW328" s="231">
        <f>IF(AT328=1,IF(AS328&lt;15,VLOOKUP(AV328,data!$B$3:$E$32,2,0)*AS328,(VLOOKUP(AV328,data!$B$3:$E$32,2,0)*14)+(VLOOKUP(AV328,data!$B$3:$E$32,3,0))*(AS328-14)),0)</f>
        <v>0</v>
      </c>
      <c r="AX328" s="265" t="s">
        <v>96</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96</v>
      </c>
      <c r="BK328" s="231">
        <f>IF(BH328=1,IF(BG328&lt;15,VLOOKUP(BJ328,data!$B$3:$E$32,2,0)*BG328,(VLOOKUP(BJ328,data!$B$3:$E$32,2,0)*14)+(VLOOKUP(BJ328,data!$B$3:$E$32,3,0))*(BG328-14)),0)</f>
        <v>0</v>
      </c>
      <c r="BL328" s="265" t="s">
        <v>96</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96</v>
      </c>
      <c r="BY328" s="231">
        <f>IF(BV328=1,IF(BU328&lt;15,VLOOKUP(BX328,data!$B$3:$E$32,2,0)*BU328,(VLOOKUP(BX328,data!$B$3:$E$32,2,0)*14)+(VLOOKUP(BX328,data!$B$3:$E$32,3,0))*(BU328-14)),0)</f>
        <v>0</v>
      </c>
      <c r="BZ328" s="265" t="s">
        <v>96</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96</v>
      </c>
      <c r="CM328" s="231">
        <f>IF(CJ328=1,IF(CI328&lt;15,VLOOKUP(CL328,data!$B$3:$E$32,2,0)*CI328,(VLOOKUP(CL328,data!$B$3:$E$32,2,0)*14)+(VLOOKUP(CL328,data!$B$3:$E$32,3,0))*(CI328-14)),0)</f>
        <v>0</v>
      </c>
      <c r="CN328" s="265" t="s">
        <v>96</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96</v>
      </c>
      <c r="DA328" s="231">
        <f>IF(CX328=1,IF(CW328&lt;15,VLOOKUP(CZ328,data!$B$3:$E$32,2,0)*CW328,(VLOOKUP(CZ328,data!$B$3:$E$32,2,0)*14)+(VLOOKUP(CZ328,data!$B$3:$E$32,3,0))*(CW328-14)),0)</f>
        <v>0</v>
      </c>
      <c r="DB328" s="265" t="s">
        <v>96</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96</v>
      </c>
      <c r="DO328" s="231">
        <f>IF(DL328=1,IF(DK328&lt;15,VLOOKUP(DN328,data!$B$3:$E$32,2,0)*DK328,(VLOOKUP(DN328,data!$B$3:$E$32,2,0)*14)+(VLOOKUP(DN328,data!$B$3:$E$32,3,0))*(DK328-14)),0)</f>
        <v>0</v>
      </c>
      <c r="DP328" s="265" t="s">
        <v>96</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96</v>
      </c>
      <c r="EC328" s="231">
        <f>IF(DZ328=1,IF(DY328&lt;15,VLOOKUP(EB328,data!$B$3:$E$32,2,0)*DY328,(VLOOKUP(EB328,data!$B$3:$E$32,2,0)*14)+(VLOOKUP(EB328,data!$B$3:$E$32,3,0))*(DY328-14)),0)</f>
        <v>0</v>
      </c>
      <c r="ED328" s="265" t="s">
        <v>96</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96</v>
      </c>
      <c r="EQ328" s="231">
        <f>IF(EN328=1,IF(EM328&lt;15,VLOOKUP(EP328,data!$B$3:$E$32,2,0)*EM328,(VLOOKUP(EP328,data!$B$3:$E$32,2,0)*14)+(VLOOKUP(EP328,data!$B$3:$E$32,3,0))*(EM328-14)),0)</f>
        <v>0</v>
      </c>
      <c r="ER328" s="265" t="s">
        <v>96</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96</v>
      </c>
      <c r="FE328" s="231">
        <f>IF(FB328=1,IF(FA328&lt;15,VLOOKUP(FD328,data!$B$3:$E$32,2,0)*FA328,(VLOOKUP(FD328,data!$B$3:$E$32,2,0)*14)+(VLOOKUP(FD328,data!$B$3:$E$32,3,0))*(FA328-14)),0)</f>
        <v>0</v>
      </c>
      <c r="FF328" s="265" t="s">
        <v>96</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4.75" hidden="1" customHeight="1" x14ac:dyDescent="0.25">
      <c r="A329" s="233"/>
      <c r="B329" s="222" t="s">
        <v>420</v>
      </c>
      <c r="C329" s="338"/>
      <c r="D329" s="223"/>
      <c r="E329" s="229"/>
      <c r="F329" s="225">
        <f t="shared" si="363"/>
        <v>0</v>
      </c>
      <c r="G329" s="230">
        <f>IF(F329=1,data!$C$41*E329,0)</f>
        <v>0</v>
      </c>
      <c r="H329" s="265" t="s">
        <v>96</v>
      </c>
      <c r="I329" s="231">
        <f>IF($F329=1,IF($E329&lt;15,VLOOKUP(H329,data!$B$3:$E$32,2,0)*$E329,(VLOOKUP(H329,data!$B$3:$E$32,2,0)*14)+(VLOOKUP(H329,data!$B$3:$E$32,3,0))*($E329-14)),0)</f>
        <v>0</v>
      </c>
      <c r="J329" s="265" t="s">
        <v>96</v>
      </c>
      <c r="K329" s="231">
        <f>IF($F329=1,VLOOKUP(J329,data!$B$35:$D$39,2,0),0)</f>
        <v>0</v>
      </c>
      <c r="L329" s="232">
        <f>IF(AND(I329&lt;&gt;0,K329&lt;&gt;0)=FALSE,0,data!$C$43)</f>
        <v>0</v>
      </c>
      <c r="M329" s="269">
        <f t="shared" si="361"/>
        <v>0</v>
      </c>
      <c r="N329" s="225">
        <f t="shared" si="359"/>
        <v>0</v>
      </c>
      <c r="O329" s="225">
        <f t="shared" si="364"/>
        <v>0</v>
      </c>
      <c r="P329" s="225">
        <f t="shared" si="365"/>
        <v>0</v>
      </c>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96</v>
      </c>
      <c r="AI329" s="231">
        <f>IF(AF329=1,IF(AE329&lt;15,VLOOKUP(AH329,data!$B$3:$E$32,2,0)*AE329,(VLOOKUP(AH329,data!$B$3:$E$32,2,0)*14)+(VLOOKUP(AH329,data!$B$3:$E$32,3,0))*(AE329-14)),0)</f>
        <v>0</v>
      </c>
      <c r="AJ329" s="265" t="s">
        <v>96</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96</v>
      </c>
      <c r="AW329" s="231">
        <f>IF(AT329=1,IF(AS329&lt;15,VLOOKUP(AV329,data!$B$3:$E$32,2,0)*AS329,(VLOOKUP(AV329,data!$B$3:$E$32,2,0)*14)+(VLOOKUP(AV329,data!$B$3:$E$32,3,0))*(AS329-14)),0)</f>
        <v>0</v>
      </c>
      <c r="AX329" s="265" t="s">
        <v>96</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96</v>
      </c>
      <c r="BK329" s="231">
        <f>IF(BH329=1,IF(BG329&lt;15,VLOOKUP(BJ329,data!$B$3:$E$32,2,0)*BG329,(VLOOKUP(BJ329,data!$B$3:$E$32,2,0)*14)+(VLOOKUP(BJ329,data!$B$3:$E$32,3,0))*(BG329-14)),0)</f>
        <v>0</v>
      </c>
      <c r="BL329" s="265" t="s">
        <v>96</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96</v>
      </c>
      <c r="BY329" s="231">
        <f>IF(BV329=1,IF(BU329&lt;15,VLOOKUP(BX329,data!$B$3:$E$32,2,0)*BU329,(VLOOKUP(BX329,data!$B$3:$E$32,2,0)*14)+(VLOOKUP(BX329,data!$B$3:$E$32,3,0))*(BU329-14)),0)</f>
        <v>0</v>
      </c>
      <c r="BZ329" s="265" t="s">
        <v>96</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96</v>
      </c>
      <c r="CM329" s="231">
        <f>IF(CJ329=1,IF(CI329&lt;15,VLOOKUP(CL329,data!$B$3:$E$32,2,0)*CI329,(VLOOKUP(CL329,data!$B$3:$E$32,2,0)*14)+(VLOOKUP(CL329,data!$B$3:$E$32,3,0))*(CI329-14)),0)</f>
        <v>0</v>
      </c>
      <c r="CN329" s="265" t="s">
        <v>96</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96</v>
      </c>
      <c r="DA329" s="231">
        <f>IF(CX329=1,IF(CW329&lt;15,VLOOKUP(CZ329,data!$B$3:$E$32,2,0)*CW329,(VLOOKUP(CZ329,data!$B$3:$E$32,2,0)*14)+(VLOOKUP(CZ329,data!$B$3:$E$32,3,0))*(CW329-14)),0)</f>
        <v>0</v>
      </c>
      <c r="DB329" s="265" t="s">
        <v>96</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96</v>
      </c>
      <c r="DO329" s="231">
        <f>IF(DL329=1,IF(DK329&lt;15,VLOOKUP(DN329,data!$B$3:$E$32,2,0)*DK329,(VLOOKUP(DN329,data!$B$3:$E$32,2,0)*14)+(VLOOKUP(DN329,data!$B$3:$E$32,3,0))*(DK329-14)),0)</f>
        <v>0</v>
      </c>
      <c r="DP329" s="265" t="s">
        <v>96</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96</v>
      </c>
      <c r="EC329" s="231">
        <f>IF(DZ329=1,IF(DY329&lt;15,VLOOKUP(EB329,data!$B$3:$E$32,2,0)*DY329,(VLOOKUP(EB329,data!$B$3:$E$32,2,0)*14)+(VLOOKUP(EB329,data!$B$3:$E$32,3,0))*(DY329-14)),0)</f>
        <v>0</v>
      </c>
      <c r="ED329" s="265" t="s">
        <v>96</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96</v>
      </c>
      <c r="EQ329" s="231">
        <f>IF(EN329=1,IF(EM329&lt;15,VLOOKUP(EP329,data!$B$3:$E$32,2,0)*EM329,(VLOOKUP(EP329,data!$B$3:$E$32,2,0)*14)+(VLOOKUP(EP329,data!$B$3:$E$32,3,0))*(EM329-14)),0)</f>
        <v>0</v>
      </c>
      <c r="ER329" s="265" t="s">
        <v>96</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96</v>
      </c>
      <c r="FE329" s="231">
        <f>IF(FB329=1,IF(FA329&lt;15,VLOOKUP(FD329,data!$B$3:$E$32,2,0)*FA329,(VLOOKUP(FD329,data!$B$3:$E$32,2,0)*14)+(VLOOKUP(FD329,data!$B$3:$E$32,3,0))*(FA329-14)),0)</f>
        <v>0</v>
      </c>
      <c r="FF329" s="265" t="s">
        <v>96</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4.75" hidden="1" customHeight="1" x14ac:dyDescent="0.25">
      <c r="A330" s="233"/>
      <c r="B330" s="222" t="s">
        <v>421</v>
      </c>
      <c r="C330" s="338"/>
      <c r="D330" s="223"/>
      <c r="E330" s="229"/>
      <c r="F330" s="225">
        <f t="shared" si="363"/>
        <v>0</v>
      </c>
      <c r="G330" s="230">
        <f>IF(F330=1,data!$C$41*E330,0)</f>
        <v>0</v>
      </c>
      <c r="H330" s="265" t="s">
        <v>96</v>
      </c>
      <c r="I330" s="231">
        <f>IF($F330=1,IF($E330&lt;15,VLOOKUP(H330,data!$B$3:$E$32,2,0)*$E330,(VLOOKUP(H330,data!$B$3:$E$32,2,0)*14)+(VLOOKUP(H330,data!$B$3:$E$32,3,0))*($E330-14)),0)</f>
        <v>0</v>
      </c>
      <c r="J330" s="265" t="s">
        <v>96</v>
      </c>
      <c r="K330" s="231">
        <f>IF($F330=1,VLOOKUP(J330,data!$B$35:$D$39,2,0),0)</f>
        <v>0</v>
      </c>
      <c r="L330" s="232">
        <f>IF(AND(I330&lt;&gt;0,K330&lt;&gt;0)=FALSE,0,data!$C$43)</f>
        <v>0</v>
      </c>
      <c r="M330" s="269">
        <f t="shared" si="361"/>
        <v>0</v>
      </c>
      <c r="N330" s="225">
        <f t="shared" si="359"/>
        <v>0</v>
      </c>
      <c r="O330" s="225">
        <f t="shared" si="364"/>
        <v>0</v>
      </c>
      <c r="P330" s="225">
        <f t="shared" si="365"/>
        <v>0</v>
      </c>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96</v>
      </c>
      <c r="AI330" s="231">
        <f>IF(AF330=1,IF(AE330&lt;15,VLOOKUP(AH330,data!$B$3:$E$32,2,0)*AE330,(VLOOKUP(AH330,data!$B$3:$E$32,2,0)*14)+(VLOOKUP(AH330,data!$B$3:$E$32,3,0))*(AE330-14)),0)</f>
        <v>0</v>
      </c>
      <c r="AJ330" s="265" t="s">
        <v>96</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96</v>
      </c>
      <c r="AW330" s="231">
        <f>IF(AT330=1,IF(AS330&lt;15,VLOOKUP(AV330,data!$B$3:$E$32,2,0)*AS330,(VLOOKUP(AV330,data!$B$3:$E$32,2,0)*14)+(VLOOKUP(AV330,data!$B$3:$E$32,3,0))*(AS330-14)),0)</f>
        <v>0</v>
      </c>
      <c r="AX330" s="265" t="s">
        <v>96</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96</v>
      </c>
      <c r="BK330" s="231">
        <f>IF(BH330=1,IF(BG330&lt;15,VLOOKUP(BJ330,data!$B$3:$E$32,2,0)*BG330,(VLOOKUP(BJ330,data!$B$3:$E$32,2,0)*14)+(VLOOKUP(BJ330,data!$B$3:$E$32,3,0))*(BG330-14)),0)</f>
        <v>0</v>
      </c>
      <c r="BL330" s="265" t="s">
        <v>96</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96</v>
      </c>
      <c r="BY330" s="231">
        <f>IF(BV330=1,IF(BU330&lt;15,VLOOKUP(BX330,data!$B$3:$E$32,2,0)*BU330,(VLOOKUP(BX330,data!$B$3:$E$32,2,0)*14)+(VLOOKUP(BX330,data!$B$3:$E$32,3,0))*(BU330-14)),0)</f>
        <v>0</v>
      </c>
      <c r="BZ330" s="265" t="s">
        <v>96</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96</v>
      </c>
      <c r="CM330" s="231">
        <f>IF(CJ330=1,IF(CI330&lt;15,VLOOKUP(CL330,data!$B$3:$E$32,2,0)*CI330,(VLOOKUP(CL330,data!$B$3:$E$32,2,0)*14)+(VLOOKUP(CL330,data!$B$3:$E$32,3,0))*(CI330-14)),0)</f>
        <v>0</v>
      </c>
      <c r="CN330" s="265" t="s">
        <v>96</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96</v>
      </c>
      <c r="DA330" s="231">
        <f>IF(CX330=1,IF(CW330&lt;15,VLOOKUP(CZ330,data!$B$3:$E$32,2,0)*CW330,(VLOOKUP(CZ330,data!$B$3:$E$32,2,0)*14)+(VLOOKUP(CZ330,data!$B$3:$E$32,3,0))*(CW330-14)),0)</f>
        <v>0</v>
      </c>
      <c r="DB330" s="265" t="s">
        <v>96</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96</v>
      </c>
      <c r="DO330" s="231">
        <f>IF(DL330=1,IF(DK330&lt;15,VLOOKUP(DN330,data!$B$3:$E$32,2,0)*DK330,(VLOOKUP(DN330,data!$B$3:$E$32,2,0)*14)+(VLOOKUP(DN330,data!$B$3:$E$32,3,0))*(DK330-14)),0)</f>
        <v>0</v>
      </c>
      <c r="DP330" s="265" t="s">
        <v>96</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96</v>
      </c>
      <c r="EC330" s="231">
        <f>IF(DZ330=1,IF(DY330&lt;15,VLOOKUP(EB330,data!$B$3:$E$32,2,0)*DY330,(VLOOKUP(EB330,data!$B$3:$E$32,2,0)*14)+(VLOOKUP(EB330,data!$B$3:$E$32,3,0))*(DY330-14)),0)</f>
        <v>0</v>
      </c>
      <c r="ED330" s="265" t="s">
        <v>96</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96</v>
      </c>
      <c r="EQ330" s="231">
        <f>IF(EN330=1,IF(EM330&lt;15,VLOOKUP(EP330,data!$B$3:$E$32,2,0)*EM330,(VLOOKUP(EP330,data!$B$3:$E$32,2,0)*14)+(VLOOKUP(EP330,data!$B$3:$E$32,3,0))*(EM330-14)),0)</f>
        <v>0</v>
      </c>
      <c r="ER330" s="265" t="s">
        <v>96</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96</v>
      </c>
      <c r="FE330" s="231">
        <f>IF(FB330=1,IF(FA330&lt;15,VLOOKUP(FD330,data!$B$3:$E$32,2,0)*FA330,(VLOOKUP(FD330,data!$B$3:$E$32,2,0)*14)+(VLOOKUP(FD330,data!$B$3:$E$32,3,0))*(FA330-14)),0)</f>
        <v>0</v>
      </c>
      <c r="FF330" s="265" t="s">
        <v>96</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4.75" hidden="1" customHeight="1" x14ac:dyDescent="0.25">
      <c r="A331" s="233"/>
      <c r="B331" s="222" t="s">
        <v>422</v>
      </c>
      <c r="C331" s="338"/>
      <c r="D331" s="223"/>
      <c r="E331" s="229"/>
      <c r="F331" s="225">
        <f t="shared" si="363"/>
        <v>0</v>
      </c>
      <c r="G331" s="230">
        <f>IF(F331=1,data!$C$41*E331,0)</f>
        <v>0</v>
      </c>
      <c r="H331" s="265" t="s">
        <v>96</v>
      </c>
      <c r="I331" s="231">
        <f>IF($F331=1,IF($E331&lt;15,VLOOKUP(H331,data!$B$3:$E$32,2,0)*$E331,(VLOOKUP(H331,data!$B$3:$E$32,2,0)*14)+(VLOOKUP(H331,data!$B$3:$E$32,3,0))*($E331-14)),0)</f>
        <v>0</v>
      </c>
      <c r="J331" s="265" t="s">
        <v>96</v>
      </c>
      <c r="K331" s="231">
        <f>IF($F331=1,VLOOKUP(J331,data!$B$35:$D$39,2,0),0)</f>
        <v>0</v>
      </c>
      <c r="L331" s="232">
        <f>IF(AND(I331&lt;&gt;0,K331&lt;&gt;0)=FALSE,0,data!$C$43)</f>
        <v>0</v>
      </c>
      <c r="M331" s="269">
        <f t="shared" si="361"/>
        <v>0</v>
      </c>
      <c r="N331" s="225">
        <f t="shared" si="359"/>
        <v>0</v>
      </c>
      <c r="O331" s="225">
        <f t="shared" si="364"/>
        <v>0</v>
      </c>
      <c r="P331" s="225">
        <f t="shared" si="365"/>
        <v>0</v>
      </c>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96</v>
      </c>
      <c r="AI331" s="231">
        <f>IF(AF331=1,IF(AE331&lt;15,VLOOKUP(AH331,data!$B$3:$E$32,2,0)*AE331,(VLOOKUP(AH331,data!$B$3:$E$32,2,0)*14)+(VLOOKUP(AH331,data!$B$3:$E$32,3,0))*(AE331-14)),0)</f>
        <v>0</v>
      </c>
      <c r="AJ331" s="265" t="s">
        <v>96</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96</v>
      </c>
      <c r="AW331" s="231">
        <f>IF(AT331=1,IF(AS331&lt;15,VLOOKUP(AV331,data!$B$3:$E$32,2,0)*AS331,(VLOOKUP(AV331,data!$B$3:$E$32,2,0)*14)+(VLOOKUP(AV331,data!$B$3:$E$32,3,0))*(AS331-14)),0)</f>
        <v>0</v>
      </c>
      <c r="AX331" s="265" t="s">
        <v>96</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96</v>
      </c>
      <c r="BK331" s="231">
        <f>IF(BH331=1,IF(BG331&lt;15,VLOOKUP(BJ331,data!$B$3:$E$32,2,0)*BG331,(VLOOKUP(BJ331,data!$B$3:$E$32,2,0)*14)+(VLOOKUP(BJ331,data!$B$3:$E$32,3,0))*(BG331-14)),0)</f>
        <v>0</v>
      </c>
      <c r="BL331" s="265" t="s">
        <v>96</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96</v>
      </c>
      <c r="BY331" s="231">
        <f>IF(BV331=1,IF(BU331&lt;15,VLOOKUP(BX331,data!$B$3:$E$32,2,0)*BU331,(VLOOKUP(BX331,data!$B$3:$E$32,2,0)*14)+(VLOOKUP(BX331,data!$B$3:$E$32,3,0))*(BU331-14)),0)</f>
        <v>0</v>
      </c>
      <c r="BZ331" s="265" t="s">
        <v>96</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96</v>
      </c>
      <c r="CM331" s="231">
        <f>IF(CJ331=1,IF(CI331&lt;15,VLOOKUP(CL331,data!$B$3:$E$32,2,0)*CI331,(VLOOKUP(CL331,data!$B$3:$E$32,2,0)*14)+(VLOOKUP(CL331,data!$B$3:$E$32,3,0))*(CI331-14)),0)</f>
        <v>0</v>
      </c>
      <c r="CN331" s="265" t="s">
        <v>96</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96</v>
      </c>
      <c r="DA331" s="231">
        <f>IF(CX331=1,IF(CW331&lt;15,VLOOKUP(CZ331,data!$B$3:$E$32,2,0)*CW331,(VLOOKUP(CZ331,data!$B$3:$E$32,2,0)*14)+(VLOOKUP(CZ331,data!$B$3:$E$32,3,0))*(CW331-14)),0)</f>
        <v>0</v>
      </c>
      <c r="DB331" s="265" t="s">
        <v>96</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96</v>
      </c>
      <c r="DO331" s="231">
        <f>IF(DL331=1,IF(DK331&lt;15,VLOOKUP(DN331,data!$B$3:$E$32,2,0)*DK331,(VLOOKUP(DN331,data!$B$3:$E$32,2,0)*14)+(VLOOKUP(DN331,data!$B$3:$E$32,3,0))*(DK331-14)),0)</f>
        <v>0</v>
      </c>
      <c r="DP331" s="265" t="s">
        <v>96</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96</v>
      </c>
      <c r="EC331" s="231">
        <f>IF(DZ331=1,IF(DY331&lt;15,VLOOKUP(EB331,data!$B$3:$E$32,2,0)*DY331,(VLOOKUP(EB331,data!$B$3:$E$32,2,0)*14)+(VLOOKUP(EB331,data!$B$3:$E$32,3,0))*(DY331-14)),0)</f>
        <v>0</v>
      </c>
      <c r="ED331" s="265" t="s">
        <v>96</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96</v>
      </c>
      <c r="EQ331" s="231">
        <f>IF(EN331=1,IF(EM331&lt;15,VLOOKUP(EP331,data!$B$3:$E$32,2,0)*EM331,(VLOOKUP(EP331,data!$B$3:$E$32,2,0)*14)+(VLOOKUP(EP331,data!$B$3:$E$32,3,0))*(EM331-14)),0)</f>
        <v>0</v>
      </c>
      <c r="ER331" s="265" t="s">
        <v>96</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96</v>
      </c>
      <c r="FE331" s="231">
        <f>IF(FB331=1,IF(FA331&lt;15,VLOOKUP(FD331,data!$B$3:$E$32,2,0)*FA331,(VLOOKUP(FD331,data!$B$3:$E$32,2,0)*14)+(VLOOKUP(FD331,data!$B$3:$E$32,3,0))*(FA331-14)),0)</f>
        <v>0</v>
      </c>
      <c r="FF331" s="265" t="s">
        <v>96</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4.75" hidden="1" customHeight="1" x14ac:dyDescent="0.25">
      <c r="A332" s="233"/>
      <c r="B332" s="222" t="s">
        <v>423</v>
      </c>
      <c r="C332" s="338"/>
      <c r="D332" s="223"/>
      <c r="E332" s="229"/>
      <c r="F332" s="225">
        <f t="shared" si="363"/>
        <v>0</v>
      </c>
      <c r="G332" s="230">
        <f>IF(F332=1,data!$C$41*E332,0)</f>
        <v>0</v>
      </c>
      <c r="H332" s="265" t="s">
        <v>96</v>
      </c>
      <c r="I332" s="231">
        <f>IF($F332=1,IF($E332&lt;15,VLOOKUP(H332,data!$B$3:$E$32,2,0)*$E332,(VLOOKUP(H332,data!$B$3:$E$32,2,0)*14)+(VLOOKUP(H332,data!$B$3:$E$32,3,0))*($E332-14)),0)</f>
        <v>0</v>
      </c>
      <c r="J332" s="265" t="s">
        <v>96</v>
      </c>
      <c r="K332" s="231">
        <f>IF($F332=1,VLOOKUP(J332,data!$B$35:$D$39,2,0),0)</f>
        <v>0</v>
      </c>
      <c r="L332" s="232">
        <f>IF(AND(I332&lt;&gt;0,K332&lt;&gt;0)=FALSE,0,data!$C$43)</f>
        <v>0</v>
      </c>
      <c r="M332" s="269">
        <f t="shared" si="361"/>
        <v>0</v>
      </c>
      <c r="N332" s="225">
        <f t="shared" si="359"/>
        <v>0</v>
      </c>
      <c r="O332" s="225">
        <f t="shared" si="364"/>
        <v>0</v>
      </c>
      <c r="P332" s="225">
        <f t="shared" si="365"/>
        <v>0</v>
      </c>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96</v>
      </c>
      <c r="AI332" s="231">
        <f>IF(AF332=1,IF(AE332&lt;15,VLOOKUP(AH332,data!$B$3:$E$32,2,0)*AE332,(VLOOKUP(AH332,data!$B$3:$E$32,2,0)*14)+(VLOOKUP(AH332,data!$B$3:$E$32,3,0))*(AE332-14)),0)</f>
        <v>0</v>
      </c>
      <c r="AJ332" s="265" t="s">
        <v>96</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96</v>
      </c>
      <c r="AW332" s="231">
        <f>IF(AT332=1,IF(AS332&lt;15,VLOOKUP(AV332,data!$B$3:$E$32,2,0)*AS332,(VLOOKUP(AV332,data!$B$3:$E$32,2,0)*14)+(VLOOKUP(AV332,data!$B$3:$E$32,3,0))*(AS332-14)),0)</f>
        <v>0</v>
      </c>
      <c r="AX332" s="265" t="s">
        <v>96</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96</v>
      </c>
      <c r="BK332" s="231">
        <f>IF(BH332=1,IF(BG332&lt;15,VLOOKUP(BJ332,data!$B$3:$E$32,2,0)*BG332,(VLOOKUP(BJ332,data!$B$3:$E$32,2,0)*14)+(VLOOKUP(BJ332,data!$B$3:$E$32,3,0))*(BG332-14)),0)</f>
        <v>0</v>
      </c>
      <c r="BL332" s="265" t="s">
        <v>96</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96</v>
      </c>
      <c r="BY332" s="231">
        <f>IF(BV332=1,IF(BU332&lt;15,VLOOKUP(BX332,data!$B$3:$E$32,2,0)*BU332,(VLOOKUP(BX332,data!$B$3:$E$32,2,0)*14)+(VLOOKUP(BX332,data!$B$3:$E$32,3,0))*(BU332-14)),0)</f>
        <v>0</v>
      </c>
      <c r="BZ332" s="265" t="s">
        <v>96</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96</v>
      </c>
      <c r="CM332" s="231">
        <f>IF(CJ332=1,IF(CI332&lt;15,VLOOKUP(CL332,data!$B$3:$E$32,2,0)*CI332,(VLOOKUP(CL332,data!$B$3:$E$32,2,0)*14)+(VLOOKUP(CL332,data!$B$3:$E$32,3,0))*(CI332-14)),0)</f>
        <v>0</v>
      </c>
      <c r="CN332" s="265" t="s">
        <v>96</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96</v>
      </c>
      <c r="DA332" s="231">
        <f>IF(CX332=1,IF(CW332&lt;15,VLOOKUP(CZ332,data!$B$3:$E$32,2,0)*CW332,(VLOOKUP(CZ332,data!$B$3:$E$32,2,0)*14)+(VLOOKUP(CZ332,data!$B$3:$E$32,3,0))*(CW332-14)),0)</f>
        <v>0</v>
      </c>
      <c r="DB332" s="265" t="s">
        <v>96</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96</v>
      </c>
      <c r="DO332" s="231">
        <f>IF(DL332=1,IF(DK332&lt;15,VLOOKUP(DN332,data!$B$3:$E$32,2,0)*DK332,(VLOOKUP(DN332,data!$B$3:$E$32,2,0)*14)+(VLOOKUP(DN332,data!$B$3:$E$32,3,0))*(DK332-14)),0)</f>
        <v>0</v>
      </c>
      <c r="DP332" s="265" t="s">
        <v>96</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96</v>
      </c>
      <c r="EC332" s="231">
        <f>IF(DZ332=1,IF(DY332&lt;15,VLOOKUP(EB332,data!$B$3:$E$32,2,0)*DY332,(VLOOKUP(EB332,data!$B$3:$E$32,2,0)*14)+(VLOOKUP(EB332,data!$B$3:$E$32,3,0))*(DY332-14)),0)</f>
        <v>0</v>
      </c>
      <c r="ED332" s="265" t="s">
        <v>96</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96</v>
      </c>
      <c r="EQ332" s="231">
        <f>IF(EN332=1,IF(EM332&lt;15,VLOOKUP(EP332,data!$B$3:$E$32,2,0)*EM332,(VLOOKUP(EP332,data!$B$3:$E$32,2,0)*14)+(VLOOKUP(EP332,data!$B$3:$E$32,3,0))*(EM332-14)),0)</f>
        <v>0</v>
      </c>
      <c r="ER332" s="265" t="s">
        <v>96</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96</v>
      </c>
      <c r="FE332" s="231">
        <f>IF(FB332=1,IF(FA332&lt;15,VLOOKUP(FD332,data!$B$3:$E$32,2,0)*FA332,(VLOOKUP(FD332,data!$B$3:$E$32,2,0)*14)+(VLOOKUP(FD332,data!$B$3:$E$32,3,0))*(FA332-14)),0)</f>
        <v>0</v>
      </c>
      <c r="FF332" s="265" t="s">
        <v>96</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4.75" hidden="1" customHeight="1" x14ac:dyDescent="0.25">
      <c r="A333" s="233"/>
      <c r="B333" s="222" t="s">
        <v>424</v>
      </c>
      <c r="C333" s="338"/>
      <c r="D333" s="223"/>
      <c r="E333" s="229"/>
      <c r="F333" s="225">
        <f t="shared" si="363"/>
        <v>0</v>
      </c>
      <c r="G333" s="230">
        <f>IF(F333=1,data!$C$41*E333,0)</f>
        <v>0</v>
      </c>
      <c r="H333" s="265" t="s">
        <v>96</v>
      </c>
      <c r="I333" s="231">
        <f>IF($F333=1,IF($E333&lt;15,VLOOKUP(H333,data!$B$3:$E$32,2,0)*$E333,(VLOOKUP(H333,data!$B$3:$E$32,2,0)*14)+(VLOOKUP(H333,data!$B$3:$E$32,3,0))*($E333-14)),0)</f>
        <v>0</v>
      </c>
      <c r="J333" s="265" t="s">
        <v>96</v>
      </c>
      <c r="K333" s="231">
        <f>IF($F333=1,VLOOKUP(J333,data!$B$35:$D$39,2,0),0)</f>
        <v>0</v>
      </c>
      <c r="L333" s="232">
        <f>IF(AND(I333&lt;&gt;0,K333&lt;&gt;0)=FALSE,0,data!$C$43)</f>
        <v>0</v>
      </c>
      <c r="M333" s="269">
        <f t="shared" si="361"/>
        <v>0</v>
      </c>
      <c r="N333" s="225">
        <f t="shared" si="359"/>
        <v>0</v>
      </c>
      <c r="O333" s="225">
        <f t="shared" si="364"/>
        <v>0</v>
      </c>
      <c r="P333" s="225">
        <f t="shared" si="365"/>
        <v>0</v>
      </c>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96</v>
      </c>
      <c r="AI333" s="231">
        <f>IF(AF333=1,IF(AE333&lt;15,VLOOKUP(AH333,data!$B$3:$E$32,2,0)*AE333,(VLOOKUP(AH333,data!$B$3:$E$32,2,0)*14)+(VLOOKUP(AH333,data!$B$3:$E$32,3,0))*(AE333-14)),0)</f>
        <v>0</v>
      </c>
      <c r="AJ333" s="265" t="s">
        <v>96</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96</v>
      </c>
      <c r="AW333" s="231">
        <f>IF(AT333=1,IF(AS333&lt;15,VLOOKUP(AV333,data!$B$3:$E$32,2,0)*AS333,(VLOOKUP(AV333,data!$B$3:$E$32,2,0)*14)+(VLOOKUP(AV333,data!$B$3:$E$32,3,0))*(AS333-14)),0)</f>
        <v>0</v>
      </c>
      <c r="AX333" s="265" t="s">
        <v>96</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96</v>
      </c>
      <c r="BK333" s="231">
        <f>IF(BH333=1,IF(BG333&lt;15,VLOOKUP(BJ333,data!$B$3:$E$32,2,0)*BG333,(VLOOKUP(BJ333,data!$B$3:$E$32,2,0)*14)+(VLOOKUP(BJ333,data!$B$3:$E$32,3,0))*(BG333-14)),0)</f>
        <v>0</v>
      </c>
      <c r="BL333" s="265" t="s">
        <v>96</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96</v>
      </c>
      <c r="BY333" s="231">
        <f>IF(BV333=1,IF(BU333&lt;15,VLOOKUP(BX333,data!$B$3:$E$32,2,0)*BU333,(VLOOKUP(BX333,data!$B$3:$E$32,2,0)*14)+(VLOOKUP(BX333,data!$B$3:$E$32,3,0))*(BU333-14)),0)</f>
        <v>0</v>
      </c>
      <c r="BZ333" s="265" t="s">
        <v>96</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96</v>
      </c>
      <c r="CM333" s="231">
        <f>IF(CJ333=1,IF(CI333&lt;15,VLOOKUP(CL333,data!$B$3:$E$32,2,0)*CI333,(VLOOKUP(CL333,data!$B$3:$E$32,2,0)*14)+(VLOOKUP(CL333,data!$B$3:$E$32,3,0))*(CI333-14)),0)</f>
        <v>0</v>
      </c>
      <c r="CN333" s="265" t="s">
        <v>96</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96</v>
      </c>
      <c r="DA333" s="231">
        <f>IF(CX333=1,IF(CW333&lt;15,VLOOKUP(CZ333,data!$B$3:$E$32,2,0)*CW333,(VLOOKUP(CZ333,data!$B$3:$E$32,2,0)*14)+(VLOOKUP(CZ333,data!$B$3:$E$32,3,0))*(CW333-14)),0)</f>
        <v>0</v>
      </c>
      <c r="DB333" s="265" t="s">
        <v>96</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96</v>
      </c>
      <c r="DO333" s="231">
        <f>IF(DL333=1,IF(DK333&lt;15,VLOOKUP(DN333,data!$B$3:$E$32,2,0)*DK333,(VLOOKUP(DN333,data!$B$3:$E$32,2,0)*14)+(VLOOKUP(DN333,data!$B$3:$E$32,3,0))*(DK333-14)),0)</f>
        <v>0</v>
      </c>
      <c r="DP333" s="265" t="s">
        <v>96</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96</v>
      </c>
      <c r="EC333" s="231">
        <f>IF(DZ333=1,IF(DY333&lt;15,VLOOKUP(EB333,data!$B$3:$E$32,2,0)*DY333,(VLOOKUP(EB333,data!$B$3:$E$32,2,0)*14)+(VLOOKUP(EB333,data!$B$3:$E$32,3,0))*(DY333-14)),0)</f>
        <v>0</v>
      </c>
      <c r="ED333" s="265" t="s">
        <v>96</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96</v>
      </c>
      <c r="EQ333" s="231">
        <f>IF(EN333=1,IF(EM333&lt;15,VLOOKUP(EP333,data!$B$3:$E$32,2,0)*EM333,(VLOOKUP(EP333,data!$B$3:$E$32,2,0)*14)+(VLOOKUP(EP333,data!$B$3:$E$32,3,0))*(EM333-14)),0)</f>
        <v>0</v>
      </c>
      <c r="ER333" s="265" t="s">
        <v>96</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96</v>
      </c>
      <c r="FE333" s="231">
        <f>IF(FB333=1,IF(FA333&lt;15,VLOOKUP(FD333,data!$B$3:$E$32,2,0)*FA333,(VLOOKUP(FD333,data!$B$3:$E$32,2,0)*14)+(VLOOKUP(FD333,data!$B$3:$E$32,3,0))*(FA333-14)),0)</f>
        <v>0</v>
      </c>
      <c r="FF333" s="265" t="s">
        <v>96</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4.75" hidden="1" customHeight="1" x14ac:dyDescent="0.25">
      <c r="A334" s="233"/>
      <c r="B334" s="222" t="s">
        <v>425</v>
      </c>
      <c r="C334" s="338"/>
      <c r="D334" s="223"/>
      <c r="E334" s="229"/>
      <c r="F334" s="225">
        <f t="shared" si="363"/>
        <v>0</v>
      </c>
      <c r="G334" s="230">
        <f>IF(F334=1,data!$C$41*E334,0)</f>
        <v>0</v>
      </c>
      <c r="H334" s="265" t="s">
        <v>96</v>
      </c>
      <c r="I334" s="231">
        <f>IF($F334=1,IF($E334&lt;15,VLOOKUP(H334,data!$B$3:$E$32,2,0)*$E334,(VLOOKUP(H334,data!$B$3:$E$32,2,0)*14)+(VLOOKUP(H334,data!$B$3:$E$32,3,0))*($E334-14)),0)</f>
        <v>0</v>
      </c>
      <c r="J334" s="265" t="s">
        <v>96</v>
      </c>
      <c r="K334" s="231">
        <f>IF($F334=1,VLOOKUP(J334,data!$B$35:$D$39,2,0),0)</f>
        <v>0</v>
      </c>
      <c r="L334" s="232">
        <f>IF(AND(I334&lt;&gt;0,K334&lt;&gt;0)=FALSE,0,data!$C$43)</f>
        <v>0</v>
      </c>
      <c r="M334" s="269">
        <f t="shared" si="361"/>
        <v>0</v>
      </c>
      <c r="N334" s="225">
        <f t="shared" si="359"/>
        <v>0</v>
      </c>
      <c r="O334" s="225">
        <f t="shared" si="364"/>
        <v>0</v>
      </c>
      <c r="P334" s="225">
        <f t="shared" si="365"/>
        <v>0</v>
      </c>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96</v>
      </c>
      <c r="AI334" s="231">
        <f>IF(AF334=1,IF(AE334&lt;15,VLOOKUP(AH334,data!$B$3:$E$32,2,0)*AE334,(VLOOKUP(AH334,data!$B$3:$E$32,2,0)*14)+(VLOOKUP(AH334,data!$B$3:$E$32,3,0))*(AE334-14)),0)</f>
        <v>0</v>
      </c>
      <c r="AJ334" s="265" t="s">
        <v>96</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96</v>
      </c>
      <c r="AW334" s="231">
        <f>IF(AT334=1,IF(AS334&lt;15,VLOOKUP(AV334,data!$B$3:$E$32,2,0)*AS334,(VLOOKUP(AV334,data!$B$3:$E$32,2,0)*14)+(VLOOKUP(AV334,data!$B$3:$E$32,3,0))*(AS334-14)),0)</f>
        <v>0</v>
      </c>
      <c r="AX334" s="265" t="s">
        <v>96</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96</v>
      </c>
      <c r="BK334" s="231">
        <f>IF(BH334=1,IF(BG334&lt;15,VLOOKUP(BJ334,data!$B$3:$E$32,2,0)*BG334,(VLOOKUP(BJ334,data!$B$3:$E$32,2,0)*14)+(VLOOKUP(BJ334,data!$B$3:$E$32,3,0))*(BG334-14)),0)</f>
        <v>0</v>
      </c>
      <c r="BL334" s="265" t="s">
        <v>96</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96</v>
      </c>
      <c r="BY334" s="231">
        <f>IF(BV334=1,IF(BU334&lt;15,VLOOKUP(BX334,data!$B$3:$E$32,2,0)*BU334,(VLOOKUP(BX334,data!$B$3:$E$32,2,0)*14)+(VLOOKUP(BX334,data!$B$3:$E$32,3,0))*(BU334-14)),0)</f>
        <v>0</v>
      </c>
      <c r="BZ334" s="265" t="s">
        <v>96</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96</v>
      </c>
      <c r="CM334" s="231">
        <f>IF(CJ334=1,IF(CI334&lt;15,VLOOKUP(CL334,data!$B$3:$E$32,2,0)*CI334,(VLOOKUP(CL334,data!$B$3:$E$32,2,0)*14)+(VLOOKUP(CL334,data!$B$3:$E$32,3,0))*(CI334-14)),0)</f>
        <v>0</v>
      </c>
      <c r="CN334" s="265" t="s">
        <v>96</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96</v>
      </c>
      <c r="DA334" s="231">
        <f>IF(CX334=1,IF(CW334&lt;15,VLOOKUP(CZ334,data!$B$3:$E$32,2,0)*CW334,(VLOOKUP(CZ334,data!$B$3:$E$32,2,0)*14)+(VLOOKUP(CZ334,data!$B$3:$E$32,3,0))*(CW334-14)),0)</f>
        <v>0</v>
      </c>
      <c r="DB334" s="265" t="s">
        <v>96</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96</v>
      </c>
      <c r="DO334" s="231">
        <f>IF(DL334=1,IF(DK334&lt;15,VLOOKUP(DN334,data!$B$3:$E$32,2,0)*DK334,(VLOOKUP(DN334,data!$B$3:$E$32,2,0)*14)+(VLOOKUP(DN334,data!$B$3:$E$32,3,0))*(DK334-14)),0)</f>
        <v>0</v>
      </c>
      <c r="DP334" s="265" t="s">
        <v>96</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96</v>
      </c>
      <c r="EC334" s="231">
        <f>IF(DZ334=1,IF(DY334&lt;15,VLOOKUP(EB334,data!$B$3:$E$32,2,0)*DY334,(VLOOKUP(EB334,data!$B$3:$E$32,2,0)*14)+(VLOOKUP(EB334,data!$B$3:$E$32,3,0))*(DY334-14)),0)</f>
        <v>0</v>
      </c>
      <c r="ED334" s="265" t="s">
        <v>96</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96</v>
      </c>
      <c r="EQ334" s="231">
        <f>IF(EN334=1,IF(EM334&lt;15,VLOOKUP(EP334,data!$B$3:$E$32,2,0)*EM334,(VLOOKUP(EP334,data!$B$3:$E$32,2,0)*14)+(VLOOKUP(EP334,data!$B$3:$E$32,3,0))*(EM334-14)),0)</f>
        <v>0</v>
      </c>
      <c r="ER334" s="265" t="s">
        <v>96</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96</v>
      </c>
      <c r="FE334" s="231">
        <f>IF(FB334=1,IF(FA334&lt;15,VLOOKUP(FD334,data!$B$3:$E$32,2,0)*FA334,(VLOOKUP(FD334,data!$B$3:$E$32,2,0)*14)+(VLOOKUP(FD334,data!$B$3:$E$32,3,0))*(FA334-14)),0)</f>
        <v>0</v>
      </c>
      <c r="FF334" s="265" t="s">
        <v>96</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4.75" hidden="1" customHeight="1" x14ac:dyDescent="0.25">
      <c r="A335" s="233"/>
      <c r="B335" s="222" t="s">
        <v>426</v>
      </c>
      <c r="C335" s="338"/>
      <c r="D335" s="223"/>
      <c r="E335" s="229"/>
      <c r="F335" s="225">
        <f t="shared" si="363"/>
        <v>0</v>
      </c>
      <c r="G335" s="230">
        <f>IF(F335=1,data!$C$41*E335,0)</f>
        <v>0</v>
      </c>
      <c r="H335" s="265" t="s">
        <v>96</v>
      </c>
      <c r="I335" s="231">
        <f>IF($F335=1,IF($E335&lt;15,VLOOKUP(H335,data!$B$3:$E$32,2,0)*$E335,(VLOOKUP(H335,data!$B$3:$E$32,2,0)*14)+(VLOOKUP(H335,data!$B$3:$E$32,3,0))*($E335-14)),0)</f>
        <v>0</v>
      </c>
      <c r="J335" s="265" t="s">
        <v>96</v>
      </c>
      <c r="K335" s="231">
        <f>IF($F335=1,VLOOKUP(J335,data!$B$35:$D$39,2,0),0)</f>
        <v>0</v>
      </c>
      <c r="L335" s="232">
        <f>IF(AND(I335&lt;&gt;0,K335&lt;&gt;0)=FALSE,0,data!$C$43)</f>
        <v>0</v>
      </c>
      <c r="M335" s="269">
        <f t="shared" si="361"/>
        <v>0</v>
      </c>
      <c r="N335" s="225">
        <f t="shared" si="359"/>
        <v>0</v>
      </c>
      <c r="O335" s="225">
        <f t="shared" si="364"/>
        <v>0</v>
      </c>
      <c r="P335" s="225">
        <f t="shared" si="365"/>
        <v>0</v>
      </c>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96</v>
      </c>
      <c r="AI335" s="231">
        <f>IF(AF335=1,IF(AE335&lt;15,VLOOKUP(AH335,data!$B$3:$E$32,2,0)*AE335,(VLOOKUP(AH335,data!$B$3:$E$32,2,0)*14)+(VLOOKUP(AH335,data!$B$3:$E$32,3,0))*(AE335-14)),0)</f>
        <v>0</v>
      </c>
      <c r="AJ335" s="265" t="s">
        <v>96</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96</v>
      </c>
      <c r="AW335" s="231">
        <f>IF(AT335=1,IF(AS335&lt;15,VLOOKUP(AV335,data!$B$3:$E$32,2,0)*AS335,(VLOOKUP(AV335,data!$B$3:$E$32,2,0)*14)+(VLOOKUP(AV335,data!$B$3:$E$32,3,0))*(AS335-14)),0)</f>
        <v>0</v>
      </c>
      <c r="AX335" s="265" t="s">
        <v>96</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96</v>
      </c>
      <c r="BK335" s="231">
        <f>IF(BH335=1,IF(BG335&lt;15,VLOOKUP(BJ335,data!$B$3:$E$32,2,0)*BG335,(VLOOKUP(BJ335,data!$B$3:$E$32,2,0)*14)+(VLOOKUP(BJ335,data!$B$3:$E$32,3,0))*(BG335-14)),0)</f>
        <v>0</v>
      </c>
      <c r="BL335" s="265" t="s">
        <v>96</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96</v>
      </c>
      <c r="BY335" s="231">
        <f>IF(BV335=1,IF(BU335&lt;15,VLOOKUP(BX335,data!$B$3:$E$32,2,0)*BU335,(VLOOKUP(BX335,data!$B$3:$E$32,2,0)*14)+(VLOOKUP(BX335,data!$B$3:$E$32,3,0))*(BU335-14)),0)</f>
        <v>0</v>
      </c>
      <c r="BZ335" s="265" t="s">
        <v>96</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96</v>
      </c>
      <c r="CM335" s="231">
        <f>IF(CJ335=1,IF(CI335&lt;15,VLOOKUP(CL335,data!$B$3:$E$32,2,0)*CI335,(VLOOKUP(CL335,data!$B$3:$E$32,2,0)*14)+(VLOOKUP(CL335,data!$B$3:$E$32,3,0))*(CI335-14)),0)</f>
        <v>0</v>
      </c>
      <c r="CN335" s="265" t="s">
        <v>96</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96</v>
      </c>
      <c r="DA335" s="231">
        <f>IF(CX335=1,IF(CW335&lt;15,VLOOKUP(CZ335,data!$B$3:$E$32,2,0)*CW335,(VLOOKUP(CZ335,data!$B$3:$E$32,2,0)*14)+(VLOOKUP(CZ335,data!$B$3:$E$32,3,0))*(CW335-14)),0)</f>
        <v>0</v>
      </c>
      <c r="DB335" s="265" t="s">
        <v>96</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96</v>
      </c>
      <c r="DO335" s="231">
        <f>IF(DL335=1,IF(DK335&lt;15,VLOOKUP(DN335,data!$B$3:$E$32,2,0)*DK335,(VLOOKUP(DN335,data!$B$3:$E$32,2,0)*14)+(VLOOKUP(DN335,data!$B$3:$E$32,3,0))*(DK335-14)),0)</f>
        <v>0</v>
      </c>
      <c r="DP335" s="265" t="s">
        <v>96</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96</v>
      </c>
      <c r="EC335" s="231">
        <f>IF(DZ335=1,IF(DY335&lt;15,VLOOKUP(EB335,data!$B$3:$E$32,2,0)*DY335,(VLOOKUP(EB335,data!$B$3:$E$32,2,0)*14)+(VLOOKUP(EB335,data!$B$3:$E$32,3,0))*(DY335-14)),0)</f>
        <v>0</v>
      </c>
      <c r="ED335" s="265" t="s">
        <v>96</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96</v>
      </c>
      <c r="EQ335" s="231">
        <f>IF(EN335=1,IF(EM335&lt;15,VLOOKUP(EP335,data!$B$3:$E$32,2,0)*EM335,(VLOOKUP(EP335,data!$B$3:$E$32,2,0)*14)+(VLOOKUP(EP335,data!$B$3:$E$32,3,0))*(EM335-14)),0)</f>
        <v>0</v>
      </c>
      <c r="ER335" s="265" t="s">
        <v>96</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96</v>
      </c>
      <c r="FE335" s="231">
        <f>IF(FB335=1,IF(FA335&lt;15,VLOOKUP(FD335,data!$B$3:$E$32,2,0)*FA335,(VLOOKUP(FD335,data!$B$3:$E$32,2,0)*14)+(VLOOKUP(FD335,data!$B$3:$E$32,3,0))*(FA335-14)),0)</f>
        <v>0</v>
      </c>
      <c r="FF335" s="265" t="s">
        <v>96</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4.75" hidden="1" customHeight="1" x14ac:dyDescent="0.25">
      <c r="A336" s="233"/>
      <c r="B336" s="222" t="s">
        <v>427</v>
      </c>
      <c r="C336" s="338"/>
      <c r="D336" s="223"/>
      <c r="E336" s="229"/>
      <c r="F336" s="225">
        <f t="shared" si="363"/>
        <v>0</v>
      </c>
      <c r="G336" s="230">
        <f>IF(F336=1,data!$C$41*E336,0)</f>
        <v>0</v>
      </c>
      <c r="H336" s="265" t="s">
        <v>96</v>
      </c>
      <c r="I336" s="231">
        <f>IF($F336=1,IF($E336&lt;15,VLOOKUP(H336,data!$B$3:$E$32,2,0)*$E336,(VLOOKUP(H336,data!$B$3:$E$32,2,0)*14)+(VLOOKUP(H336,data!$B$3:$E$32,3,0))*($E336-14)),0)</f>
        <v>0</v>
      </c>
      <c r="J336" s="265" t="s">
        <v>96</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96</v>
      </c>
      <c r="AI336" s="231">
        <f>IF(AF336=1,IF(AE336&lt;15,VLOOKUP(AH336,data!$B$3:$E$32,2,0)*AE336,(VLOOKUP(AH336,data!$B$3:$E$32,2,0)*14)+(VLOOKUP(AH336,data!$B$3:$E$32,3,0))*(AE336-14)),0)</f>
        <v>0</v>
      </c>
      <c r="AJ336" s="265" t="s">
        <v>96</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96</v>
      </c>
      <c r="AW336" s="231">
        <f>IF(AT336=1,IF(AS336&lt;15,VLOOKUP(AV336,data!$B$3:$E$32,2,0)*AS336,(VLOOKUP(AV336,data!$B$3:$E$32,2,0)*14)+(VLOOKUP(AV336,data!$B$3:$E$32,3,0))*(AS336-14)),0)</f>
        <v>0</v>
      </c>
      <c r="AX336" s="265" t="s">
        <v>96</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96</v>
      </c>
      <c r="BK336" s="231">
        <f>IF(BH336=1,IF(BG336&lt;15,VLOOKUP(BJ336,data!$B$3:$E$32,2,0)*BG336,(VLOOKUP(BJ336,data!$B$3:$E$32,2,0)*14)+(VLOOKUP(BJ336,data!$B$3:$E$32,3,0))*(BG336-14)),0)</f>
        <v>0</v>
      </c>
      <c r="BL336" s="265" t="s">
        <v>96</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96</v>
      </c>
      <c r="BY336" s="231">
        <f>IF(BV336=1,IF(BU336&lt;15,VLOOKUP(BX336,data!$B$3:$E$32,2,0)*BU336,(VLOOKUP(BX336,data!$B$3:$E$32,2,0)*14)+(VLOOKUP(BX336,data!$B$3:$E$32,3,0))*(BU336-14)),0)</f>
        <v>0</v>
      </c>
      <c r="BZ336" s="265" t="s">
        <v>96</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96</v>
      </c>
      <c r="CM336" s="231">
        <f>IF(CJ336=1,IF(CI336&lt;15,VLOOKUP(CL336,data!$B$3:$E$32,2,0)*CI336,(VLOOKUP(CL336,data!$B$3:$E$32,2,0)*14)+(VLOOKUP(CL336,data!$B$3:$E$32,3,0))*(CI336-14)),0)</f>
        <v>0</v>
      </c>
      <c r="CN336" s="265" t="s">
        <v>96</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96</v>
      </c>
      <c r="DA336" s="231">
        <f>IF(CX336=1,IF(CW336&lt;15,VLOOKUP(CZ336,data!$B$3:$E$32,2,0)*CW336,(VLOOKUP(CZ336,data!$B$3:$E$32,2,0)*14)+(VLOOKUP(CZ336,data!$B$3:$E$32,3,0))*(CW336-14)),0)</f>
        <v>0</v>
      </c>
      <c r="DB336" s="265" t="s">
        <v>96</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96</v>
      </c>
      <c r="DO336" s="231">
        <f>IF(DL336=1,IF(DK336&lt;15,VLOOKUP(DN336,data!$B$3:$E$32,2,0)*DK336,(VLOOKUP(DN336,data!$B$3:$E$32,2,0)*14)+(VLOOKUP(DN336,data!$B$3:$E$32,3,0))*(DK336-14)),0)</f>
        <v>0</v>
      </c>
      <c r="DP336" s="265" t="s">
        <v>96</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96</v>
      </c>
      <c r="EC336" s="231">
        <f>IF(DZ336=1,IF(DY336&lt;15,VLOOKUP(EB336,data!$B$3:$E$32,2,0)*DY336,(VLOOKUP(EB336,data!$B$3:$E$32,2,0)*14)+(VLOOKUP(EB336,data!$B$3:$E$32,3,0))*(DY336-14)),0)</f>
        <v>0</v>
      </c>
      <c r="ED336" s="265" t="s">
        <v>96</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96</v>
      </c>
      <c r="EQ336" s="231">
        <f>IF(EN336=1,IF(EM336&lt;15,VLOOKUP(EP336,data!$B$3:$E$32,2,0)*EM336,(VLOOKUP(EP336,data!$B$3:$E$32,2,0)*14)+(VLOOKUP(EP336,data!$B$3:$E$32,3,0))*(EM336-14)),0)</f>
        <v>0</v>
      </c>
      <c r="ER336" s="265" t="s">
        <v>96</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96</v>
      </c>
      <c r="FE336" s="231">
        <f>IF(FB336=1,IF(FA336&lt;15,VLOOKUP(FD336,data!$B$3:$E$32,2,0)*FA336,(VLOOKUP(FD336,data!$B$3:$E$32,2,0)*14)+(VLOOKUP(FD336,data!$B$3:$E$32,3,0))*(FA336-14)),0)</f>
        <v>0</v>
      </c>
      <c r="FF336" s="265" t="s">
        <v>96</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4.75" hidden="1" customHeight="1" x14ac:dyDescent="0.25">
      <c r="A337" s="233"/>
      <c r="B337" s="222" t="s">
        <v>428</v>
      </c>
      <c r="C337" s="338"/>
      <c r="D337" s="223"/>
      <c r="E337" s="229"/>
      <c r="F337" s="225">
        <f t="shared" si="363"/>
        <v>0</v>
      </c>
      <c r="G337" s="230">
        <f>IF(F337=1,data!$C$41*E337,0)</f>
        <v>0</v>
      </c>
      <c r="H337" s="265" t="s">
        <v>96</v>
      </c>
      <c r="I337" s="231">
        <f>IF($F337=1,IF($E337&lt;15,VLOOKUP(H337,data!$B$3:$E$32,2,0)*$E337,(VLOOKUP(H337,data!$B$3:$E$32,2,0)*14)+(VLOOKUP(H337,data!$B$3:$E$32,3,0))*($E337-14)),0)</f>
        <v>0</v>
      </c>
      <c r="J337" s="265" t="s">
        <v>96</v>
      </c>
      <c r="K337" s="231">
        <f>IF($F337=1,VLOOKUP(J337,data!$B$35:$D$39,2,0),0)</f>
        <v>0</v>
      </c>
      <c r="L337" s="232">
        <f>IF(AND(I337&lt;&gt;0,K337&lt;&gt;0)=FALSE,0,data!$C$43)</f>
        <v>0</v>
      </c>
      <c r="M337" s="269">
        <f t="shared" si="361"/>
        <v>0</v>
      </c>
      <c r="N337" s="225">
        <f t="shared" si="432"/>
        <v>0</v>
      </c>
      <c r="O337" s="225">
        <f t="shared" si="364"/>
        <v>0</v>
      </c>
      <c r="P337" s="225">
        <f t="shared" si="365"/>
        <v>0</v>
      </c>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96</v>
      </c>
      <c r="AI337" s="231">
        <f>IF(AF337=1,IF(AE337&lt;15,VLOOKUP(AH337,data!$B$3:$E$32,2,0)*AE337,(VLOOKUP(AH337,data!$B$3:$E$32,2,0)*14)+(VLOOKUP(AH337,data!$B$3:$E$32,3,0))*(AE337-14)),0)</f>
        <v>0</v>
      </c>
      <c r="AJ337" s="265" t="s">
        <v>96</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96</v>
      </c>
      <c r="AW337" s="231">
        <f>IF(AT337=1,IF(AS337&lt;15,VLOOKUP(AV337,data!$B$3:$E$32,2,0)*AS337,(VLOOKUP(AV337,data!$B$3:$E$32,2,0)*14)+(VLOOKUP(AV337,data!$B$3:$E$32,3,0))*(AS337-14)),0)</f>
        <v>0</v>
      </c>
      <c r="AX337" s="265" t="s">
        <v>96</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96</v>
      </c>
      <c r="BK337" s="231">
        <f>IF(BH337=1,IF(BG337&lt;15,VLOOKUP(BJ337,data!$B$3:$E$32,2,0)*BG337,(VLOOKUP(BJ337,data!$B$3:$E$32,2,0)*14)+(VLOOKUP(BJ337,data!$B$3:$E$32,3,0))*(BG337-14)),0)</f>
        <v>0</v>
      </c>
      <c r="BL337" s="265" t="s">
        <v>96</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96</v>
      </c>
      <c r="BY337" s="231">
        <f>IF(BV337=1,IF(BU337&lt;15,VLOOKUP(BX337,data!$B$3:$E$32,2,0)*BU337,(VLOOKUP(BX337,data!$B$3:$E$32,2,0)*14)+(VLOOKUP(BX337,data!$B$3:$E$32,3,0))*(BU337-14)),0)</f>
        <v>0</v>
      </c>
      <c r="BZ337" s="265" t="s">
        <v>96</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96</v>
      </c>
      <c r="CM337" s="231">
        <f>IF(CJ337=1,IF(CI337&lt;15,VLOOKUP(CL337,data!$B$3:$E$32,2,0)*CI337,(VLOOKUP(CL337,data!$B$3:$E$32,2,0)*14)+(VLOOKUP(CL337,data!$B$3:$E$32,3,0))*(CI337-14)),0)</f>
        <v>0</v>
      </c>
      <c r="CN337" s="265" t="s">
        <v>96</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96</v>
      </c>
      <c r="DA337" s="231">
        <f>IF(CX337=1,IF(CW337&lt;15,VLOOKUP(CZ337,data!$B$3:$E$32,2,0)*CW337,(VLOOKUP(CZ337,data!$B$3:$E$32,2,0)*14)+(VLOOKUP(CZ337,data!$B$3:$E$32,3,0))*(CW337-14)),0)</f>
        <v>0</v>
      </c>
      <c r="DB337" s="265" t="s">
        <v>96</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96</v>
      </c>
      <c r="DO337" s="231">
        <f>IF(DL337=1,IF(DK337&lt;15,VLOOKUP(DN337,data!$B$3:$E$32,2,0)*DK337,(VLOOKUP(DN337,data!$B$3:$E$32,2,0)*14)+(VLOOKUP(DN337,data!$B$3:$E$32,3,0))*(DK337-14)),0)</f>
        <v>0</v>
      </c>
      <c r="DP337" s="265" t="s">
        <v>96</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96</v>
      </c>
      <c r="EC337" s="231">
        <f>IF(DZ337=1,IF(DY337&lt;15,VLOOKUP(EB337,data!$B$3:$E$32,2,0)*DY337,(VLOOKUP(EB337,data!$B$3:$E$32,2,0)*14)+(VLOOKUP(EB337,data!$B$3:$E$32,3,0))*(DY337-14)),0)</f>
        <v>0</v>
      </c>
      <c r="ED337" s="265" t="s">
        <v>96</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96</v>
      </c>
      <c r="EQ337" s="231">
        <f>IF(EN337=1,IF(EM337&lt;15,VLOOKUP(EP337,data!$B$3:$E$32,2,0)*EM337,(VLOOKUP(EP337,data!$B$3:$E$32,2,0)*14)+(VLOOKUP(EP337,data!$B$3:$E$32,3,0))*(EM337-14)),0)</f>
        <v>0</v>
      </c>
      <c r="ER337" s="265" t="s">
        <v>96</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96</v>
      </c>
      <c r="FE337" s="231">
        <f>IF(FB337=1,IF(FA337&lt;15,VLOOKUP(FD337,data!$B$3:$E$32,2,0)*FA337,(VLOOKUP(FD337,data!$B$3:$E$32,2,0)*14)+(VLOOKUP(FD337,data!$B$3:$E$32,3,0))*(FA337-14)),0)</f>
        <v>0</v>
      </c>
      <c r="FF337" s="265" t="s">
        <v>96</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4.75" hidden="1" customHeight="1" x14ac:dyDescent="0.25">
      <c r="A338" s="233"/>
      <c r="B338" s="222" t="s">
        <v>429</v>
      </c>
      <c r="C338" s="338"/>
      <c r="D338" s="223"/>
      <c r="E338" s="229"/>
      <c r="F338" s="225">
        <f t="shared" si="363"/>
        <v>0</v>
      </c>
      <c r="G338" s="230">
        <f>IF(F338=1,data!$C$41*E338,0)</f>
        <v>0</v>
      </c>
      <c r="H338" s="265" t="s">
        <v>96</v>
      </c>
      <c r="I338" s="231">
        <f>IF($F338=1,IF($E338&lt;15,VLOOKUP(H338,data!$B$3:$E$32,2,0)*$E338,(VLOOKUP(H338,data!$B$3:$E$32,2,0)*14)+(VLOOKUP(H338,data!$B$3:$E$32,3,0))*($E338-14)),0)</f>
        <v>0</v>
      </c>
      <c r="J338" s="265" t="s">
        <v>96</v>
      </c>
      <c r="K338" s="231">
        <f>IF($F338=1,VLOOKUP(J338,data!$B$35:$D$39,2,0),0)</f>
        <v>0</v>
      </c>
      <c r="L338" s="232">
        <f>IF(AND(I338&lt;&gt;0,K338&lt;&gt;0)=FALSE,0,data!$C$43)</f>
        <v>0</v>
      </c>
      <c r="M338" s="269">
        <f t="shared" si="361"/>
        <v>0</v>
      </c>
      <c r="N338" s="225">
        <f t="shared" si="432"/>
        <v>0</v>
      </c>
      <c r="O338" s="225">
        <f t="shared" si="364"/>
        <v>0</v>
      </c>
      <c r="P338" s="225">
        <f t="shared" si="365"/>
        <v>0</v>
      </c>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96</v>
      </c>
      <c r="AI338" s="231">
        <f>IF(AF338=1,IF(AE338&lt;15,VLOOKUP(AH338,data!$B$3:$E$32,2,0)*AE338,(VLOOKUP(AH338,data!$B$3:$E$32,2,0)*14)+(VLOOKUP(AH338,data!$B$3:$E$32,3,0))*(AE338-14)),0)</f>
        <v>0</v>
      </c>
      <c r="AJ338" s="265" t="s">
        <v>96</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96</v>
      </c>
      <c r="AW338" s="231">
        <f>IF(AT338=1,IF(AS338&lt;15,VLOOKUP(AV338,data!$B$3:$E$32,2,0)*AS338,(VLOOKUP(AV338,data!$B$3:$E$32,2,0)*14)+(VLOOKUP(AV338,data!$B$3:$E$32,3,0))*(AS338-14)),0)</f>
        <v>0</v>
      </c>
      <c r="AX338" s="265" t="s">
        <v>96</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96</v>
      </c>
      <c r="BK338" s="231">
        <f>IF(BH338=1,IF(BG338&lt;15,VLOOKUP(BJ338,data!$B$3:$E$32,2,0)*BG338,(VLOOKUP(BJ338,data!$B$3:$E$32,2,0)*14)+(VLOOKUP(BJ338,data!$B$3:$E$32,3,0))*(BG338-14)),0)</f>
        <v>0</v>
      </c>
      <c r="BL338" s="265" t="s">
        <v>96</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96</v>
      </c>
      <c r="BY338" s="231">
        <f>IF(BV338=1,IF(BU338&lt;15,VLOOKUP(BX338,data!$B$3:$E$32,2,0)*BU338,(VLOOKUP(BX338,data!$B$3:$E$32,2,0)*14)+(VLOOKUP(BX338,data!$B$3:$E$32,3,0))*(BU338-14)),0)</f>
        <v>0</v>
      </c>
      <c r="BZ338" s="265" t="s">
        <v>96</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96</v>
      </c>
      <c r="CM338" s="231">
        <f>IF(CJ338=1,IF(CI338&lt;15,VLOOKUP(CL338,data!$B$3:$E$32,2,0)*CI338,(VLOOKUP(CL338,data!$B$3:$E$32,2,0)*14)+(VLOOKUP(CL338,data!$B$3:$E$32,3,0))*(CI338-14)),0)</f>
        <v>0</v>
      </c>
      <c r="CN338" s="265" t="s">
        <v>96</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96</v>
      </c>
      <c r="DA338" s="231">
        <f>IF(CX338=1,IF(CW338&lt;15,VLOOKUP(CZ338,data!$B$3:$E$32,2,0)*CW338,(VLOOKUP(CZ338,data!$B$3:$E$32,2,0)*14)+(VLOOKUP(CZ338,data!$B$3:$E$32,3,0))*(CW338-14)),0)</f>
        <v>0</v>
      </c>
      <c r="DB338" s="265" t="s">
        <v>96</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96</v>
      </c>
      <c r="DO338" s="231">
        <f>IF(DL338=1,IF(DK338&lt;15,VLOOKUP(DN338,data!$B$3:$E$32,2,0)*DK338,(VLOOKUP(DN338,data!$B$3:$E$32,2,0)*14)+(VLOOKUP(DN338,data!$B$3:$E$32,3,0))*(DK338-14)),0)</f>
        <v>0</v>
      </c>
      <c r="DP338" s="265" t="s">
        <v>96</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96</v>
      </c>
      <c r="EC338" s="231">
        <f>IF(DZ338=1,IF(DY338&lt;15,VLOOKUP(EB338,data!$B$3:$E$32,2,0)*DY338,(VLOOKUP(EB338,data!$B$3:$E$32,2,0)*14)+(VLOOKUP(EB338,data!$B$3:$E$32,3,0))*(DY338-14)),0)</f>
        <v>0</v>
      </c>
      <c r="ED338" s="265" t="s">
        <v>96</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96</v>
      </c>
      <c r="EQ338" s="231">
        <f>IF(EN338=1,IF(EM338&lt;15,VLOOKUP(EP338,data!$B$3:$E$32,2,0)*EM338,(VLOOKUP(EP338,data!$B$3:$E$32,2,0)*14)+(VLOOKUP(EP338,data!$B$3:$E$32,3,0))*(EM338-14)),0)</f>
        <v>0</v>
      </c>
      <c r="ER338" s="265" t="s">
        <v>96</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96</v>
      </c>
      <c r="FE338" s="231">
        <f>IF(FB338=1,IF(FA338&lt;15,VLOOKUP(FD338,data!$B$3:$E$32,2,0)*FA338,(VLOOKUP(FD338,data!$B$3:$E$32,2,0)*14)+(VLOOKUP(FD338,data!$B$3:$E$32,3,0))*(FA338-14)),0)</f>
        <v>0</v>
      </c>
      <c r="FF338" s="265" t="s">
        <v>96</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4.75" hidden="1" customHeight="1" x14ac:dyDescent="0.25">
      <c r="A339" s="233"/>
      <c r="B339" s="222" t="s">
        <v>430</v>
      </c>
      <c r="C339" s="338"/>
      <c r="D339" s="223"/>
      <c r="E339" s="229"/>
      <c r="F339" s="225">
        <f t="shared" si="363"/>
        <v>0</v>
      </c>
      <c r="G339" s="230">
        <f>IF(F339=1,data!$C$41*E339,0)</f>
        <v>0</v>
      </c>
      <c r="H339" s="265" t="s">
        <v>96</v>
      </c>
      <c r="I339" s="231">
        <f>IF($F339=1,IF($E339&lt;15,VLOOKUP(H339,data!$B$3:$E$32,2,0)*$E339,(VLOOKUP(H339,data!$B$3:$E$32,2,0)*14)+(VLOOKUP(H339,data!$B$3:$E$32,3,0))*($E339-14)),0)</f>
        <v>0</v>
      </c>
      <c r="J339" s="265" t="s">
        <v>96</v>
      </c>
      <c r="K339" s="231">
        <f>IF($F339=1,VLOOKUP(J339,data!$B$35:$D$39,2,0),0)</f>
        <v>0</v>
      </c>
      <c r="L339" s="232">
        <f>IF(AND(I339&lt;&gt;0,K339&lt;&gt;0)=FALSE,0,data!$C$43)</f>
        <v>0</v>
      </c>
      <c r="M339" s="269">
        <f t="shared" si="361"/>
        <v>0</v>
      </c>
      <c r="N339" s="225">
        <f t="shared" si="432"/>
        <v>0</v>
      </c>
      <c r="O339" s="225">
        <f t="shared" si="364"/>
        <v>0</v>
      </c>
      <c r="P339" s="225">
        <f t="shared" si="365"/>
        <v>0</v>
      </c>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96</v>
      </c>
      <c r="AI339" s="231">
        <f>IF(AF339=1,IF(AE339&lt;15,VLOOKUP(AH339,data!$B$3:$E$32,2,0)*AE339,(VLOOKUP(AH339,data!$B$3:$E$32,2,0)*14)+(VLOOKUP(AH339,data!$B$3:$E$32,3,0))*(AE339-14)),0)</f>
        <v>0</v>
      </c>
      <c r="AJ339" s="265" t="s">
        <v>96</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96</v>
      </c>
      <c r="AW339" s="231">
        <f>IF(AT339=1,IF(AS339&lt;15,VLOOKUP(AV339,data!$B$3:$E$32,2,0)*AS339,(VLOOKUP(AV339,data!$B$3:$E$32,2,0)*14)+(VLOOKUP(AV339,data!$B$3:$E$32,3,0))*(AS339-14)),0)</f>
        <v>0</v>
      </c>
      <c r="AX339" s="265" t="s">
        <v>96</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96</v>
      </c>
      <c r="BK339" s="231">
        <f>IF(BH339=1,IF(BG339&lt;15,VLOOKUP(BJ339,data!$B$3:$E$32,2,0)*BG339,(VLOOKUP(BJ339,data!$B$3:$E$32,2,0)*14)+(VLOOKUP(BJ339,data!$B$3:$E$32,3,0))*(BG339-14)),0)</f>
        <v>0</v>
      </c>
      <c r="BL339" s="265" t="s">
        <v>96</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96</v>
      </c>
      <c r="BY339" s="231">
        <f>IF(BV339=1,IF(BU339&lt;15,VLOOKUP(BX339,data!$B$3:$E$32,2,0)*BU339,(VLOOKUP(BX339,data!$B$3:$E$32,2,0)*14)+(VLOOKUP(BX339,data!$B$3:$E$32,3,0))*(BU339-14)),0)</f>
        <v>0</v>
      </c>
      <c r="BZ339" s="265" t="s">
        <v>96</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96</v>
      </c>
      <c r="CM339" s="231">
        <f>IF(CJ339=1,IF(CI339&lt;15,VLOOKUP(CL339,data!$B$3:$E$32,2,0)*CI339,(VLOOKUP(CL339,data!$B$3:$E$32,2,0)*14)+(VLOOKUP(CL339,data!$B$3:$E$32,3,0))*(CI339-14)),0)</f>
        <v>0</v>
      </c>
      <c r="CN339" s="265" t="s">
        <v>96</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96</v>
      </c>
      <c r="DA339" s="231">
        <f>IF(CX339=1,IF(CW339&lt;15,VLOOKUP(CZ339,data!$B$3:$E$32,2,0)*CW339,(VLOOKUP(CZ339,data!$B$3:$E$32,2,0)*14)+(VLOOKUP(CZ339,data!$B$3:$E$32,3,0))*(CW339-14)),0)</f>
        <v>0</v>
      </c>
      <c r="DB339" s="265" t="s">
        <v>96</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96</v>
      </c>
      <c r="DO339" s="231">
        <f>IF(DL339=1,IF(DK339&lt;15,VLOOKUP(DN339,data!$B$3:$E$32,2,0)*DK339,(VLOOKUP(DN339,data!$B$3:$E$32,2,0)*14)+(VLOOKUP(DN339,data!$B$3:$E$32,3,0))*(DK339-14)),0)</f>
        <v>0</v>
      </c>
      <c r="DP339" s="265" t="s">
        <v>96</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96</v>
      </c>
      <c r="EC339" s="231">
        <f>IF(DZ339=1,IF(DY339&lt;15,VLOOKUP(EB339,data!$B$3:$E$32,2,0)*DY339,(VLOOKUP(EB339,data!$B$3:$E$32,2,0)*14)+(VLOOKUP(EB339,data!$B$3:$E$32,3,0))*(DY339-14)),0)</f>
        <v>0</v>
      </c>
      <c r="ED339" s="265" t="s">
        <v>96</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96</v>
      </c>
      <c r="EQ339" s="231">
        <f>IF(EN339=1,IF(EM339&lt;15,VLOOKUP(EP339,data!$B$3:$E$32,2,0)*EM339,(VLOOKUP(EP339,data!$B$3:$E$32,2,0)*14)+(VLOOKUP(EP339,data!$B$3:$E$32,3,0))*(EM339-14)),0)</f>
        <v>0</v>
      </c>
      <c r="ER339" s="265" t="s">
        <v>96</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96</v>
      </c>
      <c r="FE339" s="231">
        <f>IF(FB339=1,IF(FA339&lt;15,VLOOKUP(FD339,data!$B$3:$E$32,2,0)*FA339,(VLOOKUP(FD339,data!$B$3:$E$32,2,0)*14)+(VLOOKUP(FD339,data!$B$3:$E$32,3,0))*(FA339-14)),0)</f>
        <v>0</v>
      </c>
      <c r="FF339" s="265" t="s">
        <v>96</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4.75" hidden="1" customHeight="1" x14ac:dyDescent="0.25">
      <c r="A340" s="233"/>
      <c r="B340" s="222" t="s">
        <v>431</v>
      </c>
      <c r="C340" s="338"/>
      <c r="D340" s="223"/>
      <c r="E340" s="229"/>
      <c r="F340" s="225">
        <f t="shared" si="363"/>
        <v>0</v>
      </c>
      <c r="G340" s="230">
        <f>IF(F340=1,data!$C$41*E340,0)</f>
        <v>0</v>
      </c>
      <c r="H340" s="265" t="s">
        <v>96</v>
      </c>
      <c r="I340" s="231">
        <f>IF($F340=1,IF($E340&lt;15,VLOOKUP(H340,data!$B$3:$E$32,2,0)*$E340,(VLOOKUP(H340,data!$B$3:$E$32,2,0)*14)+(VLOOKUP(H340,data!$B$3:$E$32,3,0))*($E340-14)),0)</f>
        <v>0</v>
      </c>
      <c r="J340" s="265" t="s">
        <v>96</v>
      </c>
      <c r="K340" s="231">
        <f>IF($F340=1,VLOOKUP(J340,data!$B$35:$D$39,2,0),0)</f>
        <v>0</v>
      </c>
      <c r="L340" s="232">
        <f>IF(AND(I340&lt;&gt;0,K340&lt;&gt;0)=FALSE,0,data!$C$43)</f>
        <v>0</v>
      </c>
      <c r="M340" s="269">
        <f t="shared" si="361"/>
        <v>0</v>
      </c>
      <c r="N340" s="225">
        <f t="shared" si="432"/>
        <v>0</v>
      </c>
      <c r="O340" s="225">
        <f t="shared" si="364"/>
        <v>0</v>
      </c>
      <c r="P340" s="225">
        <f t="shared" si="365"/>
        <v>0</v>
      </c>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96</v>
      </c>
      <c r="AI340" s="231">
        <f>IF(AF340=1,IF(AE340&lt;15,VLOOKUP(AH340,data!$B$3:$E$32,2,0)*AE340,(VLOOKUP(AH340,data!$B$3:$E$32,2,0)*14)+(VLOOKUP(AH340,data!$B$3:$E$32,3,0))*(AE340-14)),0)</f>
        <v>0</v>
      </c>
      <c r="AJ340" s="265" t="s">
        <v>96</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96</v>
      </c>
      <c r="AW340" s="231">
        <f>IF(AT340=1,IF(AS340&lt;15,VLOOKUP(AV340,data!$B$3:$E$32,2,0)*AS340,(VLOOKUP(AV340,data!$B$3:$E$32,2,0)*14)+(VLOOKUP(AV340,data!$B$3:$E$32,3,0))*(AS340-14)),0)</f>
        <v>0</v>
      </c>
      <c r="AX340" s="265" t="s">
        <v>96</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96</v>
      </c>
      <c r="BK340" s="231">
        <f>IF(BH340=1,IF(BG340&lt;15,VLOOKUP(BJ340,data!$B$3:$E$32,2,0)*BG340,(VLOOKUP(BJ340,data!$B$3:$E$32,2,0)*14)+(VLOOKUP(BJ340,data!$B$3:$E$32,3,0))*(BG340-14)),0)</f>
        <v>0</v>
      </c>
      <c r="BL340" s="265" t="s">
        <v>96</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96</v>
      </c>
      <c r="BY340" s="231">
        <f>IF(BV340=1,IF(BU340&lt;15,VLOOKUP(BX340,data!$B$3:$E$32,2,0)*BU340,(VLOOKUP(BX340,data!$B$3:$E$32,2,0)*14)+(VLOOKUP(BX340,data!$B$3:$E$32,3,0))*(BU340-14)),0)</f>
        <v>0</v>
      </c>
      <c r="BZ340" s="265" t="s">
        <v>96</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96</v>
      </c>
      <c r="CM340" s="231">
        <f>IF(CJ340=1,IF(CI340&lt;15,VLOOKUP(CL340,data!$B$3:$E$32,2,0)*CI340,(VLOOKUP(CL340,data!$B$3:$E$32,2,0)*14)+(VLOOKUP(CL340,data!$B$3:$E$32,3,0))*(CI340-14)),0)</f>
        <v>0</v>
      </c>
      <c r="CN340" s="265" t="s">
        <v>96</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96</v>
      </c>
      <c r="DA340" s="231">
        <f>IF(CX340=1,IF(CW340&lt;15,VLOOKUP(CZ340,data!$B$3:$E$32,2,0)*CW340,(VLOOKUP(CZ340,data!$B$3:$E$32,2,0)*14)+(VLOOKUP(CZ340,data!$B$3:$E$32,3,0))*(CW340-14)),0)</f>
        <v>0</v>
      </c>
      <c r="DB340" s="265" t="s">
        <v>96</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96</v>
      </c>
      <c r="DO340" s="231">
        <f>IF(DL340=1,IF(DK340&lt;15,VLOOKUP(DN340,data!$B$3:$E$32,2,0)*DK340,(VLOOKUP(DN340,data!$B$3:$E$32,2,0)*14)+(VLOOKUP(DN340,data!$B$3:$E$32,3,0))*(DK340-14)),0)</f>
        <v>0</v>
      </c>
      <c r="DP340" s="265" t="s">
        <v>96</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96</v>
      </c>
      <c r="EC340" s="231">
        <f>IF(DZ340=1,IF(DY340&lt;15,VLOOKUP(EB340,data!$B$3:$E$32,2,0)*DY340,(VLOOKUP(EB340,data!$B$3:$E$32,2,0)*14)+(VLOOKUP(EB340,data!$B$3:$E$32,3,0))*(DY340-14)),0)</f>
        <v>0</v>
      </c>
      <c r="ED340" s="265" t="s">
        <v>96</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96</v>
      </c>
      <c r="EQ340" s="231">
        <f>IF(EN340=1,IF(EM340&lt;15,VLOOKUP(EP340,data!$B$3:$E$32,2,0)*EM340,(VLOOKUP(EP340,data!$B$3:$E$32,2,0)*14)+(VLOOKUP(EP340,data!$B$3:$E$32,3,0))*(EM340-14)),0)</f>
        <v>0</v>
      </c>
      <c r="ER340" s="265" t="s">
        <v>96</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96</v>
      </c>
      <c r="FE340" s="231">
        <f>IF(FB340=1,IF(FA340&lt;15,VLOOKUP(FD340,data!$B$3:$E$32,2,0)*FA340,(VLOOKUP(FD340,data!$B$3:$E$32,2,0)*14)+(VLOOKUP(FD340,data!$B$3:$E$32,3,0))*(FA340-14)),0)</f>
        <v>0</v>
      </c>
      <c r="FF340" s="265" t="s">
        <v>96</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4.75" hidden="1" customHeight="1" x14ac:dyDescent="0.25">
      <c r="A341" s="233"/>
      <c r="B341" s="222" t="s">
        <v>432</v>
      </c>
      <c r="C341" s="338"/>
      <c r="D341" s="223"/>
      <c r="E341" s="229"/>
      <c r="F341" s="225">
        <f t="shared" si="363"/>
        <v>0</v>
      </c>
      <c r="G341" s="230">
        <f>IF(F341=1,data!$C$41*E341,0)</f>
        <v>0</v>
      </c>
      <c r="H341" s="265" t="s">
        <v>96</v>
      </c>
      <c r="I341" s="231">
        <f>IF($F341=1,IF($E341&lt;15,VLOOKUP(H341,data!$B$3:$E$32,2,0)*$E341,(VLOOKUP(H341,data!$B$3:$E$32,2,0)*14)+(VLOOKUP(H341,data!$B$3:$E$32,3,0))*($E341-14)),0)</f>
        <v>0</v>
      </c>
      <c r="J341" s="265" t="s">
        <v>96</v>
      </c>
      <c r="K341" s="231">
        <f>IF($F341=1,VLOOKUP(J341,data!$B$35:$D$39,2,0),0)</f>
        <v>0</v>
      </c>
      <c r="L341" s="232">
        <f>IF(AND(I341&lt;&gt;0,K341&lt;&gt;0)=FALSE,0,data!$C$43)</f>
        <v>0</v>
      </c>
      <c r="M341" s="269">
        <f t="shared" si="361"/>
        <v>0</v>
      </c>
      <c r="N341" s="225">
        <f t="shared" si="432"/>
        <v>0</v>
      </c>
      <c r="O341" s="225">
        <f t="shared" si="364"/>
        <v>0</v>
      </c>
      <c r="P341" s="225">
        <f t="shared" si="365"/>
        <v>0</v>
      </c>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96</v>
      </c>
      <c r="AI341" s="231">
        <f>IF(AF341=1,IF(AE341&lt;15,VLOOKUP(AH341,data!$B$3:$E$32,2,0)*AE341,(VLOOKUP(AH341,data!$B$3:$E$32,2,0)*14)+(VLOOKUP(AH341,data!$B$3:$E$32,3,0))*(AE341-14)),0)</f>
        <v>0</v>
      </c>
      <c r="AJ341" s="265" t="s">
        <v>96</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96</v>
      </c>
      <c r="AW341" s="231">
        <f>IF(AT341=1,IF(AS341&lt;15,VLOOKUP(AV341,data!$B$3:$E$32,2,0)*AS341,(VLOOKUP(AV341,data!$B$3:$E$32,2,0)*14)+(VLOOKUP(AV341,data!$B$3:$E$32,3,0))*(AS341-14)),0)</f>
        <v>0</v>
      </c>
      <c r="AX341" s="265" t="s">
        <v>96</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96</v>
      </c>
      <c r="BK341" s="231">
        <f>IF(BH341=1,IF(BG341&lt;15,VLOOKUP(BJ341,data!$B$3:$E$32,2,0)*BG341,(VLOOKUP(BJ341,data!$B$3:$E$32,2,0)*14)+(VLOOKUP(BJ341,data!$B$3:$E$32,3,0))*(BG341-14)),0)</f>
        <v>0</v>
      </c>
      <c r="BL341" s="265" t="s">
        <v>96</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96</v>
      </c>
      <c r="BY341" s="231">
        <f>IF(BV341=1,IF(BU341&lt;15,VLOOKUP(BX341,data!$B$3:$E$32,2,0)*BU341,(VLOOKUP(BX341,data!$B$3:$E$32,2,0)*14)+(VLOOKUP(BX341,data!$B$3:$E$32,3,0))*(BU341-14)),0)</f>
        <v>0</v>
      </c>
      <c r="BZ341" s="265" t="s">
        <v>96</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96</v>
      </c>
      <c r="CM341" s="231">
        <f>IF(CJ341=1,IF(CI341&lt;15,VLOOKUP(CL341,data!$B$3:$E$32,2,0)*CI341,(VLOOKUP(CL341,data!$B$3:$E$32,2,0)*14)+(VLOOKUP(CL341,data!$B$3:$E$32,3,0))*(CI341-14)),0)</f>
        <v>0</v>
      </c>
      <c r="CN341" s="265" t="s">
        <v>96</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96</v>
      </c>
      <c r="DA341" s="231">
        <f>IF(CX341=1,IF(CW341&lt;15,VLOOKUP(CZ341,data!$B$3:$E$32,2,0)*CW341,(VLOOKUP(CZ341,data!$B$3:$E$32,2,0)*14)+(VLOOKUP(CZ341,data!$B$3:$E$32,3,0))*(CW341-14)),0)</f>
        <v>0</v>
      </c>
      <c r="DB341" s="265" t="s">
        <v>96</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96</v>
      </c>
      <c r="DO341" s="231">
        <f>IF(DL341=1,IF(DK341&lt;15,VLOOKUP(DN341,data!$B$3:$E$32,2,0)*DK341,(VLOOKUP(DN341,data!$B$3:$E$32,2,0)*14)+(VLOOKUP(DN341,data!$B$3:$E$32,3,0))*(DK341-14)),0)</f>
        <v>0</v>
      </c>
      <c r="DP341" s="265" t="s">
        <v>96</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96</v>
      </c>
      <c r="EC341" s="231">
        <f>IF(DZ341=1,IF(DY341&lt;15,VLOOKUP(EB341,data!$B$3:$E$32,2,0)*DY341,(VLOOKUP(EB341,data!$B$3:$E$32,2,0)*14)+(VLOOKUP(EB341,data!$B$3:$E$32,3,0))*(DY341-14)),0)</f>
        <v>0</v>
      </c>
      <c r="ED341" s="265" t="s">
        <v>96</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96</v>
      </c>
      <c r="EQ341" s="231">
        <f>IF(EN341=1,IF(EM341&lt;15,VLOOKUP(EP341,data!$B$3:$E$32,2,0)*EM341,(VLOOKUP(EP341,data!$B$3:$E$32,2,0)*14)+(VLOOKUP(EP341,data!$B$3:$E$32,3,0))*(EM341-14)),0)</f>
        <v>0</v>
      </c>
      <c r="ER341" s="265" t="s">
        <v>96</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96</v>
      </c>
      <c r="FE341" s="231">
        <f>IF(FB341=1,IF(FA341&lt;15,VLOOKUP(FD341,data!$B$3:$E$32,2,0)*FA341,(VLOOKUP(FD341,data!$B$3:$E$32,2,0)*14)+(VLOOKUP(FD341,data!$B$3:$E$32,3,0))*(FA341-14)),0)</f>
        <v>0</v>
      </c>
      <c r="FF341" s="265" t="s">
        <v>96</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4.75" hidden="1" customHeight="1" x14ac:dyDescent="0.25">
      <c r="A342" s="233"/>
      <c r="B342" s="222" t="s">
        <v>433</v>
      </c>
      <c r="C342" s="338"/>
      <c r="D342" s="223"/>
      <c r="E342" s="229"/>
      <c r="F342" s="225">
        <f t="shared" si="363"/>
        <v>0</v>
      </c>
      <c r="G342" s="230">
        <f>IF(F342=1,data!$C$41*E342,0)</f>
        <v>0</v>
      </c>
      <c r="H342" s="265" t="s">
        <v>96</v>
      </c>
      <c r="I342" s="231">
        <f>IF($F342=1,IF($E342&lt;15,VLOOKUP(H342,data!$B$3:$E$32,2,0)*$E342,(VLOOKUP(H342,data!$B$3:$E$32,2,0)*14)+(VLOOKUP(H342,data!$B$3:$E$32,3,0))*($E342-14)),0)</f>
        <v>0</v>
      </c>
      <c r="J342" s="265" t="s">
        <v>96</v>
      </c>
      <c r="K342" s="231">
        <f>IF($F342=1,VLOOKUP(J342,data!$B$35:$D$39,2,0),0)</f>
        <v>0</v>
      </c>
      <c r="L342" s="232">
        <f>IF(AND(I342&lt;&gt;0,K342&lt;&gt;0)=FALSE,0,data!$C$43)</f>
        <v>0</v>
      </c>
      <c r="M342" s="269">
        <f t="shared" si="361"/>
        <v>0</v>
      </c>
      <c r="N342" s="225">
        <f t="shared" si="432"/>
        <v>0</v>
      </c>
      <c r="O342" s="225">
        <f t="shared" si="364"/>
        <v>0</v>
      </c>
      <c r="P342" s="225">
        <f t="shared" si="365"/>
        <v>0</v>
      </c>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96</v>
      </c>
      <c r="AI342" s="231">
        <f>IF(AF342=1,IF(AE342&lt;15,VLOOKUP(AH342,data!$B$3:$E$32,2,0)*AE342,(VLOOKUP(AH342,data!$B$3:$E$32,2,0)*14)+(VLOOKUP(AH342,data!$B$3:$E$32,3,0))*(AE342-14)),0)</f>
        <v>0</v>
      </c>
      <c r="AJ342" s="265" t="s">
        <v>96</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96</v>
      </c>
      <c r="AW342" s="231">
        <f>IF(AT342=1,IF(AS342&lt;15,VLOOKUP(AV342,data!$B$3:$E$32,2,0)*AS342,(VLOOKUP(AV342,data!$B$3:$E$32,2,0)*14)+(VLOOKUP(AV342,data!$B$3:$E$32,3,0))*(AS342-14)),0)</f>
        <v>0</v>
      </c>
      <c r="AX342" s="265" t="s">
        <v>96</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96</v>
      </c>
      <c r="BK342" s="231">
        <f>IF(BH342=1,IF(BG342&lt;15,VLOOKUP(BJ342,data!$B$3:$E$32,2,0)*BG342,(VLOOKUP(BJ342,data!$B$3:$E$32,2,0)*14)+(VLOOKUP(BJ342,data!$B$3:$E$32,3,0))*(BG342-14)),0)</f>
        <v>0</v>
      </c>
      <c r="BL342" s="265" t="s">
        <v>96</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96</v>
      </c>
      <c r="BY342" s="231">
        <f>IF(BV342=1,IF(BU342&lt;15,VLOOKUP(BX342,data!$B$3:$E$32,2,0)*BU342,(VLOOKUP(BX342,data!$B$3:$E$32,2,0)*14)+(VLOOKUP(BX342,data!$B$3:$E$32,3,0))*(BU342-14)),0)</f>
        <v>0</v>
      </c>
      <c r="BZ342" s="265" t="s">
        <v>96</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96</v>
      </c>
      <c r="CM342" s="231">
        <f>IF(CJ342=1,IF(CI342&lt;15,VLOOKUP(CL342,data!$B$3:$E$32,2,0)*CI342,(VLOOKUP(CL342,data!$B$3:$E$32,2,0)*14)+(VLOOKUP(CL342,data!$B$3:$E$32,3,0))*(CI342-14)),0)</f>
        <v>0</v>
      </c>
      <c r="CN342" s="265" t="s">
        <v>96</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96</v>
      </c>
      <c r="DA342" s="231">
        <f>IF(CX342=1,IF(CW342&lt;15,VLOOKUP(CZ342,data!$B$3:$E$32,2,0)*CW342,(VLOOKUP(CZ342,data!$B$3:$E$32,2,0)*14)+(VLOOKUP(CZ342,data!$B$3:$E$32,3,0))*(CW342-14)),0)</f>
        <v>0</v>
      </c>
      <c r="DB342" s="265" t="s">
        <v>96</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96</v>
      </c>
      <c r="DO342" s="231">
        <f>IF(DL342=1,IF(DK342&lt;15,VLOOKUP(DN342,data!$B$3:$E$32,2,0)*DK342,(VLOOKUP(DN342,data!$B$3:$E$32,2,0)*14)+(VLOOKUP(DN342,data!$B$3:$E$32,3,0))*(DK342-14)),0)</f>
        <v>0</v>
      </c>
      <c r="DP342" s="265" t="s">
        <v>96</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96</v>
      </c>
      <c r="EC342" s="231">
        <f>IF(DZ342=1,IF(DY342&lt;15,VLOOKUP(EB342,data!$B$3:$E$32,2,0)*DY342,(VLOOKUP(EB342,data!$B$3:$E$32,2,0)*14)+(VLOOKUP(EB342,data!$B$3:$E$32,3,0))*(DY342-14)),0)</f>
        <v>0</v>
      </c>
      <c r="ED342" s="265" t="s">
        <v>96</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96</v>
      </c>
      <c r="EQ342" s="231">
        <f>IF(EN342=1,IF(EM342&lt;15,VLOOKUP(EP342,data!$B$3:$E$32,2,0)*EM342,(VLOOKUP(EP342,data!$B$3:$E$32,2,0)*14)+(VLOOKUP(EP342,data!$B$3:$E$32,3,0))*(EM342-14)),0)</f>
        <v>0</v>
      </c>
      <c r="ER342" s="265" t="s">
        <v>96</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96</v>
      </c>
      <c r="FE342" s="231">
        <f>IF(FB342=1,IF(FA342&lt;15,VLOOKUP(FD342,data!$B$3:$E$32,2,0)*FA342,(VLOOKUP(FD342,data!$B$3:$E$32,2,0)*14)+(VLOOKUP(FD342,data!$B$3:$E$32,3,0))*(FA342-14)),0)</f>
        <v>0</v>
      </c>
      <c r="FF342" s="265" t="s">
        <v>96</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4.75" hidden="1" customHeight="1" x14ac:dyDescent="0.25">
      <c r="A343" s="233"/>
      <c r="B343" s="222" t="s">
        <v>434</v>
      </c>
      <c r="C343" s="338"/>
      <c r="D343" s="223"/>
      <c r="E343" s="229"/>
      <c r="F343" s="225">
        <f t="shared" si="363"/>
        <v>0</v>
      </c>
      <c r="G343" s="230">
        <f>IF(F343=1,data!$C$41*E343,0)</f>
        <v>0</v>
      </c>
      <c r="H343" s="265" t="s">
        <v>96</v>
      </c>
      <c r="I343" s="231">
        <f>IF($F343=1,IF($E343&lt;15,VLOOKUP(H343,data!$B$3:$E$32,2,0)*$E343,(VLOOKUP(H343,data!$B$3:$E$32,2,0)*14)+(VLOOKUP(H343,data!$B$3:$E$32,3,0))*($E343-14)),0)</f>
        <v>0</v>
      </c>
      <c r="J343" s="265" t="s">
        <v>96</v>
      </c>
      <c r="K343" s="231">
        <f>IF($F343=1,VLOOKUP(J343,data!$B$35:$D$39,2,0),0)</f>
        <v>0</v>
      </c>
      <c r="L343" s="232">
        <f>IF(AND(I343&lt;&gt;0,K343&lt;&gt;0)=FALSE,0,data!$C$43)</f>
        <v>0</v>
      </c>
      <c r="M343" s="269">
        <f t="shared" si="361"/>
        <v>0</v>
      </c>
      <c r="N343" s="225">
        <f t="shared" si="432"/>
        <v>0</v>
      </c>
      <c r="O343" s="225">
        <f t="shared" si="364"/>
        <v>0</v>
      </c>
      <c r="P343" s="225">
        <f t="shared" si="365"/>
        <v>0</v>
      </c>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96</v>
      </c>
      <c r="AI343" s="231">
        <f>IF(AF343=1,IF(AE343&lt;15,VLOOKUP(AH343,data!$B$3:$E$32,2,0)*AE343,(VLOOKUP(AH343,data!$B$3:$E$32,2,0)*14)+(VLOOKUP(AH343,data!$B$3:$E$32,3,0))*(AE343-14)),0)</f>
        <v>0</v>
      </c>
      <c r="AJ343" s="265" t="s">
        <v>96</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96</v>
      </c>
      <c r="AW343" s="231">
        <f>IF(AT343=1,IF(AS343&lt;15,VLOOKUP(AV343,data!$B$3:$E$32,2,0)*AS343,(VLOOKUP(AV343,data!$B$3:$E$32,2,0)*14)+(VLOOKUP(AV343,data!$B$3:$E$32,3,0))*(AS343-14)),0)</f>
        <v>0</v>
      </c>
      <c r="AX343" s="265" t="s">
        <v>96</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96</v>
      </c>
      <c r="BK343" s="231">
        <f>IF(BH343=1,IF(BG343&lt;15,VLOOKUP(BJ343,data!$B$3:$E$32,2,0)*BG343,(VLOOKUP(BJ343,data!$B$3:$E$32,2,0)*14)+(VLOOKUP(BJ343,data!$B$3:$E$32,3,0))*(BG343-14)),0)</f>
        <v>0</v>
      </c>
      <c r="BL343" s="265" t="s">
        <v>96</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96</v>
      </c>
      <c r="BY343" s="231">
        <f>IF(BV343=1,IF(BU343&lt;15,VLOOKUP(BX343,data!$B$3:$E$32,2,0)*BU343,(VLOOKUP(BX343,data!$B$3:$E$32,2,0)*14)+(VLOOKUP(BX343,data!$B$3:$E$32,3,0))*(BU343-14)),0)</f>
        <v>0</v>
      </c>
      <c r="BZ343" s="265" t="s">
        <v>96</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96</v>
      </c>
      <c r="CM343" s="231">
        <f>IF(CJ343=1,IF(CI343&lt;15,VLOOKUP(CL343,data!$B$3:$E$32,2,0)*CI343,(VLOOKUP(CL343,data!$B$3:$E$32,2,0)*14)+(VLOOKUP(CL343,data!$B$3:$E$32,3,0))*(CI343-14)),0)</f>
        <v>0</v>
      </c>
      <c r="CN343" s="265" t="s">
        <v>96</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96</v>
      </c>
      <c r="DA343" s="231">
        <f>IF(CX343=1,IF(CW343&lt;15,VLOOKUP(CZ343,data!$B$3:$E$32,2,0)*CW343,(VLOOKUP(CZ343,data!$B$3:$E$32,2,0)*14)+(VLOOKUP(CZ343,data!$B$3:$E$32,3,0))*(CW343-14)),0)</f>
        <v>0</v>
      </c>
      <c r="DB343" s="265" t="s">
        <v>96</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96</v>
      </c>
      <c r="DO343" s="231">
        <f>IF(DL343=1,IF(DK343&lt;15,VLOOKUP(DN343,data!$B$3:$E$32,2,0)*DK343,(VLOOKUP(DN343,data!$B$3:$E$32,2,0)*14)+(VLOOKUP(DN343,data!$B$3:$E$32,3,0))*(DK343-14)),0)</f>
        <v>0</v>
      </c>
      <c r="DP343" s="265" t="s">
        <v>96</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96</v>
      </c>
      <c r="EC343" s="231">
        <f>IF(DZ343=1,IF(DY343&lt;15,VLOOKUP(EB343,data!$B$3:$E$32,2,0)*DY343,(VLOOKUP(EB343,data!$B$3:$E$32,2,0)*14)+(VLOOKUP(EB343,data!$B$3:$E$32,3,0))*(DY343-14)),0)</f>
        <v>0</v>
      </c>
      <c r="ED343" s="265" t="s">
        <v>96</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96</v>
      </c>
      <c r="EQ343" s="231">
        <f>IF(EN343=1,IF(EM343&lt;15,VLOOKUP(EP343,data!$B$3:$E$32,2,0)*EM343,(VLOOKUP(EP343,data!$B$3:$E$32,2,0)*14)+(VLOOKUP(EP343,data!$B$3:$E$32,3,0))*(EM343-14)),0)</f>
        <v>0</v>
      </c>
      <c r="ER343" s="265" t="s">
        <v>96</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96</v>
      </c>
      <c r="FE343" s="231">
        <f>IF(FB343=1,IF(FA343&lt;15,VLOOKUP(FD343,data!$B$3:$E$32,2,0)*FA343,(VLOOKUP(FD343,data!$B$3:$E$32,2,0)*14)+(VLOOKUP(FD343,data!$B$3:$E$32,3,0))*(FA343-14)),0)</f>
        <v>0</v>
      </c>
      <c r="FF343" s="265" t="s">
        <v>96</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4.75" hidden="1" customHeight="1" x14ac:dyDescent="0.25">
      <c r="A344" s="233"/>
      <c r="B344" s="222" t="s">
        <v>435</v>
      </c>
      <c r="C344" s="338"/>
      <c r="D344" s="223"/>
      <c r="E344" s="229"/>
      <c r="F344" s="225">
        <f t="shared" si="363"/>
        <v>0</v>
      </c>
      <c r="G344" s="230">
        <f>IF(F344=1,data!$C$41*E344,0)</f>
        <v>0</v>
      </c>
      <c r="H344" s="265" t="s">
        <v>96</v>
      </c>
      <c r="I344" s="231">
        <f>IF($F344=1,IF($E344&lt;15,VLOOKUP(H344,data!$B$3:$E$32,2,0)*$E344,(VLOOKUP(H344,data!$B$3:$E$32,2,0)*14)+(VLOOKUP(H344,data!$B$3:$E$32,3,0))*($E344-14)),0)</f>
        <v>0</v>
      </c>
      <c r="J344" s="265" t="s">
        <v>96</v>
      </c>
      <c r="K344" s="231">
        <f>IF($F344=1,VLOOKUP(J344,data!$B$35:$D$39,2,0),0)</f>
        <v>0</v>
      </c>
      <c r="L344" s="232">
        <f>IF(AND(I344&lt;&gt;0,K344&lt;&gt;0)=FALSE,0,data!$C$43)</f>
        <v>0</v>
      </c>
      <c r="M344" s="269">
        <f t="shared" si="361"/>
        <v>0</v>
      </c>
      <c r="N344" s="225">
        <f t="shared" si="432"/>
        <v>0</v>
      </c>
      <c r="O344" s="225">
        <f t="shared" si="364"/>
        <v>0</v>
      </c>
      <c r="P344" s="225">
        <f t="shared" si="365"/>
        <v>0</v>
      </c>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96</v>
      </c>
      <c r="AI344" s="231">
        <f>IF(AF344=1,IF(AE344&lt;15,VLOOKUP(AH344,data!$B$3:$E$32,2,0)*AE344,(VLOOKUP(AH344,data!$B$3:$E$32,2,0)*14)+(VLOOKUP(AH344,data!$B$3:$E$32,3,0))*(AE344-14)),0)</f>
        <v>0</v>
      </c>
      <c r="AJ344" s="265" t="s">
        <v>96</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96</v>
      </c>
      <c r="AW344" s="231">
        <f>IF(AT344=1,IF(AS344&lt;15,VLOOKUP(AV344,data!$B$3:$E$32,2,0)*AS344,(VLOOKUP(AV344,data!$B$3:$E$32,2,0)*14)+(VLOOKUP(AV344,data!$B$3:$E$32,3,0))*(AS344-14)),0)</f>
        <v>0</v>
      </c>
      <c r="AX344" s="265" t="s">
        <v>96</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96</v>
      </c>
      <c r="BK344" s="231">
        <f>IF(BH344=1,IF(BG344&lt;15,VLOOKUP(BJ344,data!$B$3:$E$32,2,0)*BG344,(VLOOKUP(BJ344,data!$B$3:$E$32,2,0)*14)+(VLOOKUP(BJ344,data!$B$3:$E$32,3,0))*(BG344-14)),0)</f>
        <v>0</v>
      </c>
      <c r="BL344" s="265" t="s">
        <v>96</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96</v>
      </c>
      <c r="BY344" s="231">
        <f>IF(BV344=1,IF(BU344&lt;15,VLOOKUP(BX344,data!$B$3:$E$32,2,0)*BU344,(VLOOKUP(BX344,data!$B$3:$E$32,2,0)*14)+(VLOOKUP(BX344,data!$B$3:$E$32,3,0))*(BU344-14)),0)</f>
        <v>0</v>
      </c>
      <c r="BZ344" s="265" t="s">
        <v>96</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96</v>
      </c>
      <c r="CM344" s="231">
        <f>IF(CJ344=1,IF(CI344&lt;15,VLOOKUP(CL344,data!$B$3:$E$32,2,0)*CI344,(VLOOKUP(CL344,data!$B$3:$E$32,2,0)*14)+(VLOOKUP(CL344,data!$B$3:$E$32,3,0))*(CI344-14)),0)</f>
        <v>0</v>
      </c>
      <c r="CN344" s="265" t="s">
        <v>96</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96</v>
      </c>
      <c r="DA344" s="231">
        <f>IF(CX344=1,IF(CW344&lt;15,VLOOKUP(CZ344,data!$B$3:$E$32,2,0)*CW344,(VLOOKUP(CZ344,data!$B$3:$E$32,2,0)*14)+(VLOOKUP(CZ344,data!$B$3:$E$32,3,0))*(CW344-14)),0)</f>
        <v>0</v>
      </c>
      <c r="DB344" s="265" t="s">
        <v>96</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96</v>
      </c>
      <c r="DO344" s="231">
        <f>IF(DL344=1,IF(DK344&lt;15,VLOOKUP(DN344,data!$B$3:$E$32,2,0)*DK344,(VLOOKUP(DN344,data!$B$3:$E$32,2,0)*14)+(VLOOKUP(DN344,data!$B$3:$E$32,3,0))*(DK344-14)),0)</f>
        <v>0</v>
      </c>
      <c r="DP344" s="265" t="s">
        <v>96</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96</v>
      </c>
      <c r="EC344" s="231">
        <f>IF(DZ344=1,IF(DY344&lt;15,VLOOKUP(EB344,data!$B$3:$E$32,2,0)*DY344,(VLOOKUP(EB344,data!$B$3:$E$32,2,0)*14)+(VLOOKUP(EB344,data!$B$3:$E$32,3,0))*(DY344-14)),0)</f>
        <v>0</v>
      </c>
      <c r="ED344" s="265" t="s">
        <v>96</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96</v>
      </c>
      <c r="EQ344" s="231">
        <f>IF(EN344=1,IF(EM344&lt;15,VLOOKUP(EP344,data!$B$3:$E$32,2,0)*EM344,(VLOOKUP(EP344,data!$B$3:$E$32,2,0)*14)+(VLOOKUP(EP344,data!$B$3:$E$32,3,0))*(EM344-14)),0)</f>
        <v>0</v>
      </c>
      <c r="ER344" s="265" t="s">
        <v>96</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96</v>
      </c>
      <c r="FE344" s="231">
        <f>IF(FB344=1,IF(FA344&lt;15,VLOOKUP(FD344,data!$B$3:$E$32,2,0)*FA344,(VLOOKUP(FD344,data!$B$3:$E$32,2,0)*14)+(VLOOKUP(FD344,data!$B$3:$E$32,3,0))*(FA344-14)),0)</f>
        <v>0</v>
      </c>
      <c r="FF344" s="265" t="s">
        <v>96</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4.75" hidden="1" customHeight="1" x14ac:dyDescent="0.25">
      <c r="A345" s="233"/>
      <c r="B345" s="222" t="s">
        <v>436</v>
      </c>
      <c r="C345" s="338"/>
      <c r="D345" s="223"/>
      <c r="E345" s="229"/>
      <c r="F345" s="225">
        <f t="shared" si="363"/>
        <v>0</v>
      </c>
      <c r="G345" s="230">
        <f>IF(F345=1,data!$C$41*E345,0)</f>
        <v>0</v>
      </c>
      <c r="H345" s="265" t="s">
        <v>96</v>
      </c>
      <c r="I345" s="231">
        <f>IF($F345=1,IF($E345&lt;15,VLOOKUP(H345,data!$B$3:$E$32,2,0)*$E345,(VLOOKUP(H345,data!$B$3:$E$32,2,0)*14)+(VLOOKUP(H345,data!$B$3:$E$32,3,0))*($E345-14)),0)</f>
        <v>0</v>
      </c>
      <c r="J345" s="265" t="s">
        <v>96</v>
      </c>
      <c r="K345" s="231">
        <f>IF($F345=1,VLOOKUP(J345,data!$B$35:$D$39,2,0),0)</f>
        <v>0</v>
      </c>
      <c r="L345" s="232">
        <f>IF(AND(I345&lt;&gt;0,K345&lt;&gt;0)=FALSE,0,data!$C$43)</f>
        <v>0</v>
      </c>
      <c r="M345" s="269">
        <f t="shared" si="361"/>
        <v>0</v>
      </c>
      <c r="N345" s="225">
        <f t="shared" si="432"/>
        <v>0</v>
      </c>
      <c r="O345" s="225">
        <f t="shared" si="364"/>
        <v>0</v>
      </c>
      <c r="P345" s="225">
        <f t="shared" si="365"/>
        <v>0</v>
      </c>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96</v>
      </c>
      <c r="AI345" s="231">
        <f>IF(AF345=1,IF(AE345&lt;15,VLOOKUP(AH345,data!$B$3:$E$32,2,0)*AE345,(VLOOKUP(AH345,data!$B$3:$E$32,2,0)*14)+(VLOOKUP(AH345,data!$B$3:$E$32,3,0))*(AE345-14)),0)</f>
        <v>0</v>
      </c>
      <c r="AJ345" s="265" t="s">
        <v>96</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96</v>
      </c>
      <c r="AW345" s="231">
        <f>IF(AT345=1,IF(AS345&lt;15,VLOOKUP(AV345,data!$B$3:$E$32,2,0)*AS345,(VLOOKUP(AV345,data!$B$3:$E$32,2,0)*14)+(VLOOKUP(AV345,data!$B$3:$E$32,3,0))*(AS345-14)),0)</f>
        <v>0</v>
      </c>
      <c r="AX345" s="265" t="s">
        <v>96</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96</v>
      </c>
      <c r="BK345" s="231">
        <f>IF(BH345=1,IF(BG345&lt;15,VLOOKUP(BJ345,data!$B$3:$E$32,2,0)*BG345,(VLOOKUP(BJ345,data!$B$3:$E$32,2,0)*14)+(VLOOKUP(BJ345,data!$B$3:$E$32,3,0))*(BG345-14)),0)</f>
        <v>0</v>
      </c>
      <c r="BL345" s="265" t="s">
        <v>96</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96</v>
      </c>
      <c r="BY345" s="231">
        <f>IF(BV345=1,IF(BU345&lt;15,VLOOKUP(BX345,data!$B$3:$E$32,2,0)*BU345,(VLOOKUP(BX345,data!$B$3:$E$32,2,0)*14)+(VLOOKUP(BX345,data!$B$3:$E$32,3,0))*(BU345-14)),0)</f>
        <v>0</v>
      </c>
      <c r="BZ345" s="265" t="s">
        <v>96</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96</v>
      </c>
      <c r="CM345" s="231">
        <f>IF(CJ345=1,IF(CI345&lt;15,VLOOKUP(CL345,data!$B$3:$E$32,2,0)*CI345,(VLOOKUP(CL345,data!$B$3:$E$32,2,0)*14)+(VLOOKUP(CL345,data!$B$3:$E$32,3,0))*(CI345-14)),0)</f>
        <v>0</v>
      </c>
      <c r="CN345" s="265" t="s">
        <v>96</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96</v>
      </c>
      <c r="DA345" s="231">
        <f>IF(CX345=1,IF(CW345&lt;15,VLOOKUP(CZ345,data!$B$3:$E$32,2,0)*CW345,(VLOOKUP(CZ345,data!$B$3:$E$32,2,0)*14)+(VLOOKUP(CZ345,data!$B$3:$E$32,3,0))*(CW345-14)),0)</f>
        <v>0</v>
      </c>
      <c r="DB345" s="265" t="s">
        <v>96</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96</v>
      </c>
      <c r="DO345" s="231">
        <f>IF(DL345=1,IF(DK345&lt;15,VLOOKUP(DN345,data!$B$3:$E$32,2,0)*DK345,(VLOOKUP(DN345,data!$B$3:$E$32,2,0)*14)+(VLOOKUP(DN345,data!$B$3:$E$32,3,0))*(DK345-14)),0)</f>
        <v>0</v>
      </c>
      <c r="DP345" s="265" t="s">
        <v>96</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96</v>
      </c>
      <c r="EC345" s="231">
        <f>IF(DZ345=1,IF(DY345&lt;15,VLOOKUP(EB345,data!$B$3:$E$32,2,0)*DY345,(VLOOKUP(EB345,data!$B$3:$E$32,2,0)*14)+(VLOOKUP(EB345,data!$B$3:$E$32,3,0))*(DY345-14)),0)</f>
        <v>0</v>
      </c>
      <c r="ED345" s="265" t="s">
        <v>96</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96</v>
      </c>
      <c r="EQ345" s="231">
        <f>IF(EN345=1,IF(EM345&lt;15,VLOOKUP(EP345,data!$B$3:$E$32,2,0)*EM345,(VLOOKUP(EP345,data!$B$3:$E$32,2,0)*14)+(VLOOKUP(EP345,data!$B$3:$E$32,3,0))*(EM345-14)),0)</f>
        <v>0</v>
      </c>
      <c r="ER345" s="265" t="s">
        <v>96</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96</v>
      </c>
      <c r="FE345" s="231">
        <f>IF(FB345=1,IF(FA345&lt;15,VLOOKUP(FD345,data!$B$3:$E$32,2,0)*FA345,(VLOOKUP(FD345,data!$B$3:$E$32,2,0)*14)+(VLOOKUP(FD345,data!$B$3:$E$32,3,0))*(FA345-14)),0)</f>
        <v>0</v>
      </c>
      <c r="FF345" s="265" t="s">
        <v>96</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4.75" hidden="1" customHeight="1" x14ac:dyDescent="0.25">
      <c r="A346" s="233"/>
      <c r="B346" s="222" t="s">
        <v>437</v>
      </c>
      <c r="C346" s="338"/>
      <c r="D346" s="223"/>
      <c r="E346" s="229"/>
      <c r="F346" s="225">
        <f t="shared" si="363"/>
        <v>0</v>
      </c>
      <c r="G346" s="230">
        <f>IF(F346=1,data!$C$41*E346,0)</f>
        <v>0</v>
      </c>
      <c r="H346" s="265" t="s">
        <v>96</v>
      </c>
      <c r="I346" s="231">
        <f>IF($F346=1,IF($E346&lt;15,VLOOKUP(H346,data!$B$3:$E$32,2,0)*$E346,(VLOOKUP(H346,data!$B$3:$E$32,2,0)*14)+(VLOOKUP(H346,data!$B$3:$E$32,3,0))*($E346-14)),0)</f>
        <v>0</v>
      </c>
      <c r="J346" s="265" t="s">
        <v>96</v>
      </c>
      <c r="K346" s="231">
        <f>IF($F346=1,VLOOKUP(J346,data!$B$35:$D$39,2,0),0)</f>
        <v>0</v>
      </c>
      <c r="L346" s="232">
        <f>IF(AND(I346&lt;&gt;0,K346&lt;&gt;0)=FALSE,0,data!$C$43)</f>
        <v>0</v>
      </c>
      <c r="M346" s="269">
        <f t="shared" si="361"/>
        <v>0</v>
      </c>
      <c r="N346" s="225">
        <f t="shared" si="432"/>
        <v>0</v>
      </c>
      <c r="O346" s="225">
        <f t="shared" si="364"/>
        <v>0</v>
      </c>
      <c r="P346" s="225">
        <f t="shared" si="365"/>
        <v>0</v>
      </c>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96</v>
      </c>
      <c r="AI346" s="231">
        <f>IF(AF346=1,IF(AE346&lt;15,VLOOKUP(AH346,data!$B$3:$E$32,2,0)*AE346,(VLOOKUP(AH346,data!$B$3:$E$32,2,0)*14)+(VLOOKUP(AH346,data!$B$3:$E$32,3,0))*(AE346-14)),0)</f>
        <v>0</v>
      </c>
      <c r="AJ346" s="265" t="s">
        <v>96</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96</v>
      </c>
      <c r="AW346" s="231">
        <f>IF(AT346=1,IF(AS346&lt;15,VLOOKUP(AV346,data!$B$3:$E$32,2,0)*AS346,(VLOOKUP(AV346,data!$B$3:$E$32,2,0)*14)+(VLOOKUP(AV346,data!$B$3:$E$32,3,0))*(AS346-14)),0)</f>
        <v>0</v>
      </c>
      <c r="AX346" s="265" t="s">
        <v>96</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96</v>
      </c>
      <c r="BK346" s="231">
        <f>IF(BH346=1,IF(BG346&lt;15,VLOOKUP(BJ346,data!$B$3:$E$32,2,0)*BG346,(VLOOKUP(BJ346,data!$B$3:$E$32,2,0)*14)+(VLOOKUP(BJ346,data!$B$3:$E$32,3,0))*(BG346-14)),0)</f>
        <v>0</v>
      </c>
      <c r="BL346" s="265" t="s">
        <v>96</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96</v>
      </c>
      <c r="BY346" s="231">
        <f>IF(BV346=1,IF(BU346&lt;15,VLOOKUP(BX346,data!$B$3:$E$32,2,0)*BU346,(VLOOKUP(BX346,data!$B$3:$E$32,2,0)*14)+(VLOOKUP(BX346,data!$B$3:$E$32,3,0))*(BU346-14)),0)</f>
        <v>0</v>
      </c>
      <c r="BZ346" s="265" t="s">
        <v>96</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96</v>
      </c>
      <c r="CM346" s="231">
        <f>IF(CJ346=1,IF(CI346&lt;15,VLOOKUP(CL346,data!$B$3:$E$32,2,0)*CI346,(VLOOKUP(CL346,data!$B$3:$E$32,2,0)*14)+(VLOOKUP(CL346,data!$B$3:$E$32,3,0))*(CI346-14)),0)</f>
        <v>0</v>
      </c>
      <c r="CN346" s="265" t="s">
        <v>96</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96</v>
      </c>
      <c r="DA346" s="231">
        <f>IF(CX346=1,IF(CW346&lt;15,VLOOKUP(CZ346,data!$B$3:$E$32,2,0)*CW346,(VLOOKUP(CZ346,data!$B$3:$E$32,2,0)*14)+(VLOOKUP(CZ346,data!$B$3:$E$32,3,0))*(CW346-14)),0)</f>
        <v>0</v>
      </c>
      <c r="DB346" s="265" t="s">
        <v>96</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96</v>
      </c>
      <c r="DO346" s="231">
        <f>IF(DL346=1,IF(DK346&lt;15,VLOOKUP(DN346,data!$B$3:$E$32,2,0)*DK346,(VLOOKUP(DN346,data!$B$3:$E$32,2,0)*14)+(VLOOKUP(DN346,data!$B$3:$E$32,3,0))*(DK346-14)),0)</f>
        <v>0</v>
      </c>
      <c r="DP346" s="265" t="s">
        <v>96</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96</v>
      </c>
      <c r="EC346" s="231">
        <f>IF(DZ346=1,IF(DY346&lt;15,VLOOKUP(EB346,data!$B$3:$E$32,2,0)*DY346,(VLOOKUP(EB346,data!$B$3:$E$32,2,0)*14)+(VLOOKUP(EB346,data!$B$3:$E$32,3,0))*(DY346-14)),0)</f>
        <v>0</v>
      </c>
      <c r="ED346" s="265" t="s">
        <v>96</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96</v>
      </c>
      <c r="EQ346" s="231">
        <f>IF(EN346=1,IF(EM346&lt;15,VLOOKUP(EP346,data!$B$3:$E$32,2,0)*EM346,(VLOOKUP(EP346,data!$B$3:$E$32,2,0)*14)+(VLOOKUP(EP346,data!$B$3:$E$32,3,0))*(EM346-14)),0)</f>
        <v>0</v>
      </c>
      <c r="ER346" s="265" t="s">
        <v>96</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96</v>
      </c>
      <c r="FE346" s="231">
        <f>IF(FB346=1,IF(FA346&lt;15,VLOOKUP(FD346,data!$B$3:$E$32,2,0)*FA346,(VLOOKUP(FD346,data!$B$3:$E$32,2,0)*14)+(VLOOKUP(FD346,data!$B$3:$E$32,3,0))*(FA346-14)),0)</f>
        <v>0</v>
      </c>
      <c r="FF346" s="265" t="s">
        <v>96</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4.75" hidden="1" customHeight="1" x14ac:dyDescent="0.25">
      <c r="A347" s="233"/>
      <c r="B347" s="222" t="s">
        <v>438</v>
      </c>
      <c r="C347" s="338"/>
      <c r="D347" s="223"/>
      <c r="E347" s="229"/>
      <c r="F347" s="225">
        <f t="shared" si="363"/>
        <v>0</v>
      </c>
      <c r="G347" s="230">
        <f>IF(F347=1,data!$C$41*E347,0)</f>
        <v>0</v>
      </c>
      <c r="H347" s="265" t="s">
        <v>96</v>
      </c>
      <c r="I347" s="231">
        <f>IF($F347=1,IF($E347&lt;15,VLOOKUP(H347,data!$B$3:$E$32,2,0)*$E347,(VLOOKUP(H347,data!$B$3:$E$32,2,0)*14)+(VLOOKUP(H347,data!$B$3:$E$32,3,0))*($E347-14)),0)</f>
        <v>0</v>
      </c>
      <c r="J347" s="265" t="s">
        <v>96</v>
      </c>
      <c r="K347" s="231">
        <f>IF($F347=1,VLOOKUP(J347,data!$B$35:$D$39,2,0),0)</f>
        <v>0</v>
      </c>
      <c r="L347" s="232">
        <f>IF(AND(I347&lt;&gt;0,K347&lt;&gt;0)=FALSE,0,data!$C$43)</f>
        <v>0</v>
      </c>
      <c r="M347" s="269">
        <f t="shared" si="361"/>
        <v>0</v>
      </c>
      <c r="N347" s="225">
        <f t="shared" si="432"/>
        <v>0</v>
      </c>
      <c r="O347" s="225">
        <f t="shared" si="364"/>
        <v>0</v>
      </c>
      <c r="P347" s="225">
        <f t="shared" si="365"/>
        <v>0</v>
      </c>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96</v>
      </c>
      <c r="AI347" s="231">
        <f>IF(AF347=1,IF(AE347&lt;15,VLOOKUP(AH347,data!$B$3:$E$32,2,0)*AE347,(VLOOKUP(AH347,data!$B$3:$E$32,2,0)*14)+(VLOOKUP(AH347,data!$B$3:$E$32,3,0))*(AE347-14)),0)</f>
        <v>0</v>
      </c>
      <c r="AJ347" s="265" t="s">
        <v>96</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96</v>
      </c>
      <c r="AW347" s="231">
        <f>IF(AT347=1,IF(AS347&lt;15,VLOOKUP(AV347,data!$B$3:$E$32,2,0)*AS347,(VLOOKUP(AV347,data!$B$3:$E$32,2,0)*14)+(VLOOKUP(AV347,data!$B$3:$E$32,3,0))*(AS347-14)),0)</f>
        <v>0</v>
      </c>
      <c r="AX347" s="265" t="s">
        <v>96</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96</v>
      </c>
      <c r="BK347" s="231">
        <f>IF(BH347=1,IF(BG347&lt;15,VLOOKUP(BJ347,data!$B$3:$E$32,2,0)*BG347,(VLOOKUP(BJ347,data!$B$3:$E$32,2,0)*14)+(VLOOKUP(BJ347,data!$B$3:$E$32,3,0))*(BG347-14)),0)</f>
        <v>0</v>
      </c>
      <c r="BL347" s="265" t="s">
        <v>96</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96</v>
      </c>
      <c r="BY347" s="231">
        <f>IF(BV347=1,IF(BU347&lt;15,VLOOKUP(BX347,data!$B$3:$E$32,2,0)*BU347,(VLOOKUP(BX347,data!$B$3:$E$32,2,0)*14)+(VLOOKUP(BX347,data!$B$3:$E$32,3,0))*(BU347-14)),0)</f>
        <v>0</v>
      </c>
      <c r="BZ347" s="265" t="s">
        <v>96</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96</v>
      </c>
      <c r="CM347" s="231">
        <f>IF(CJ347=1,IF(CI347&lt;15,VLOOKUP(CL347,data!$B$3:$E$32,2,0)*CI347,(VLOOKUP(CL347,data!$B$3:$E$32,2,0)*14)+(VLOOKUP(CL347,data!$B$3:$E$32,3,0))*(CI347-14)),0)</f>
        <v>0</v>
      </c>
      <c r="CN347" s="265" t="s">
        <v>96</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96</v>
      </c>
      <c r="DA347" s="231">
        <f>IF(CX347=1,IF(CW347&lt;15,VLOOKUP(CZ347,data!$B$3:$E$32,2,0)*CW347,(VLOOKUP(CZ347,data!$B$3:$E$32,2,0)*14)+(VLOOKUP(CZ347,data!$B$3:$E$32,3,0))*(CW347-14)),0)</f>
        <v>0</v>
      </c>
      <c r="DB347" s="265" t="s">
        <v>96</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96</v>
      </c>
      <c r="DO347" s="231">
        <f>IF(DL347=1,IF(DK347&lt;15,VLOOKUP(DN347,data!$B$3:$E$32,2,0)*DK347,(VLOOKUP(DN347,data!$B$3:$E$32,2,0)*14)+(VLOOKUP(DN347,data!$B$3:$E$32,3,0))*(DK347-14)),0)</f>
        <v>0</v>
      </c>
      <c r="DP347" s="265" t="s">
        <v>96</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96</v>
      </c>
      <c r="EC347" s="231">
        <f>IF(DZ347=1,IF(DY347&lt;15,VLOOKUP(EB347,data!$B$3:$E$32,2,0)*DY347,(VLOOKUP(EB347,data!$B$3:$E$32,2,0)*14)+(VLOOKUP(EB347,data!$B$3:$E$32,3,0))*(DY347-14)),0)</f>
        <v>0</v>
      </c>
      <c r="ED347" s="265" t="s">
        <v>96</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96</v>
      </c>
      <c r="EQ347" s="231">
        <f>IF(EN347=1,IF(EM347&lt;15,VLOOKUP(EP347,data!$B$3:$E$32,2,0)*EM347,(VLOOKUP(EP347,data!$B$3:$E$32,2,0)*14)+(VLOOKUP(EP347,data!$B$3:$E$32,3,0))*(EM347-14)),0)</f>
        <v>0</v>
      </c>
      <c r="ER347" s="265" t="s">
        <v>96</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96</v>
      </c>
      <c r="FE347" s="231">
        <f>IF(FB347=1,IF(FA347&lt;15,VLOOKUP(FD347,data!$B$3:$E$32,2,0)*FA347,(VLOOKUP(FD347,data!$B$3:$E$32,2,0)*14)+(VLOOKUP(FD347,data!$B$3:$E$32,3,0))*(FA347-14)),0)</f>
        <v>0</v>
      </c>
      <c r="FF347" s="265" t="s">
        <v>96</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4.75" hidden="1" customHeight="1" x14ac:dyDescent="0.25">
      <c r="A348" s="233"/>
      <c r="B348" s="222" t="s">
        <v>439</v>
      </c>
      <c r="C348" s="338"/>
      <c r="D348" s="223"/>
      <c r="E348" s="229"/>
      <c r="F348" s="225">
        <f t="shared" si="363"/>
        <v>0</v>
      </c>
      <c r="G348" s="230">
        <f>IF(F348=1,data!$C$41*E348,0)</f>
        <v>0</v>
      </c>
      <c r="H348" s="265" t="s">
        <v>96</v>
      </c>
      <c r="I348" s="231">
        <f>IF($F348=1,IF($E348&lt;15,VLOOKUP(H348,data!$B$3:$E$32,2,0)*$E348,(VLOOKUP(H348,data!$B$3:$E$32,2,0)*14)+(VLOOKUP(H348,data!$B$3:$E$32,3,0))*($E348-14)),0)</f>
        <v>0</v>
      </c>
      <c r="J348" s="265" t="s">
        <v>96</v>
      </c>
      <c r="K348" s="231">
        <f>IF($F348=1,VLOOKUP(J348,data!$B$35:$D$39,2,0),0)</f>
        <v>0</v>
      </c>
      <c r="L348" s="232">
        <f>IF(AND(I348&lt;&gt;0,K348&lt;&gt;0)=FALSE,0,data!$C$43)</f>
        <v>0</v>
      </c>
      <c r="M348" s="269">
        <f t="shared" si="361"/>
        <v>0</v>
      </c>
      <c r="N348" s="225">
        <f t="shared" si="432"/>
        <v>0</v>
      </c>
      <c r="O348" s="225">
        <f t="shared" si="364"/>
        <v>0</v>
      </c>
      <c r="P348" s="225">
        <f t="shared" si="365"/>
        <v>0</v>
      </c>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96</v>
      </c>
      <c r="AI348" s="231">
        <f>IF(AF348=1,IF(AE348&lt;15,VLOOKUP(AH348,data!$B$3:$E$32,2,0)*AE348,(VLOOKUP(AH348,data!$B$3:$E$32,2,0)*14)+(VLOOKUP(AH348,data!$B$3:$E$32,3,0))*(AE348-14)),0)</f>
        <v>0</v>
      </c>
      <c r="AJ348" s="265" t="s">
        <v>96</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96</v>
      </c>
      <c r="AW348" s="231">
        <f>IF(AT348=1,IF(AS348&lt;15,VLOOKUP(AV348,data!$B$3:$E$32,2,0)*AS348,(VLOOKUP(AV348,data!$B$3:$E$32,2,0)*14)+(VLOOKUP(AV348,data!$B$3:$E$32,3,0))*(AS348-14)),0)</f>
        <v>0</v>
      </c>
      <c r="AX348" s="265" t="s">
        <v>96</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96</v>
      </c>
      <c r="BK348" s="231">
        <f>IF(BH348=1,IF(BG348&lt;15,VLOOKUP(BJ348,data!$B$3:$E$32,2,0)*BG348,(VLOOKUP(BJ348,data!$B$3:$E$32,2,0)*14)+(VLOOKUP(BJ348,data!$B$3:$E$32,3,0))*(BG348-14)),0)</f>
        <v>0</v>
      </c>
      <c r="BL348" s="265" t="s">
        <v>96</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96</v>
      </c>
      <c r="BY348" s="231">
        <f>IF(BV348=1,IF(BU348&lt;15,VLOOKUP(BX348,data!$B$3:$E$32,2,0)*BU348,(VLOOKUP(BX348,data!$B$3:$E$32,2,0)*14)+(VLOOKUP(BX348,data!$B$3:$E$32,3,0))*(BU348-14)),0)</f>
        <v>0</v>
      </c>
      <c r="BZ348" s="265" t="s">
        <v>96</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96</v>
      </c>
      <c r="CM348" s="231">
        <f>IF(CJ348=1,IF(CI348&lt;15,VLOOKUP(CL348,data!$B$3:$E$32,2,0)*CI348,(VLOOKUP(CL348,data!$B$3:$E$32,2,0)*14)+(VLOOKUP(CL348,data!$B$3:$E$32,3,0))*(CI348-14)),0)</f>
        <v>0</v>
      </c>
      <c r="CN348" s="265" t="s">
        <v>96</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96</v>
      </c>
      <c r="DA348" s="231">
        <f>IF(CX348=1,IF(CW348&lt;15,VLOOKUP(CZ348,data!$B$3:$E$32,2,0)*CW348,(VLOOKUP(CZ348,data!$B$3:$E$32,2,0)*14)+(VLOOKUP(CZ348,data!$B$3:$E$32,3,0))*(CW348-14)),0)</f>
        <v>0</v>
      </c>
      <c r="DB348" s="265" t="s">
        <v>96</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96</v>
      </c>
      <c r="DO348" s="231">
        <f>IF(DL348=1,IF(DK348&lt;15,VLOOKUP(DN348,data!$B$3:$E$32,2,0)*DK348,(VLOOKUP(DN348,data!$B$3:$E$32,2,0)*14)+(VLOOKUP(DN348,data!$B$3:$E$32,3,0))*(DK348-14)),0)</f>
        <v>0</v>
      </c>
      <c r="DP348" s="265" t="s">
        <v>96</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96</v>
      </c>
      <c r="EC348" s="231">
        <f>IF(DZ348=1,IF(DY348&lt;15,VLOOKUP(EB348,data!$B$3:$E$32,2,0)*DY348,(VLOOKUP(EB348,data!$B$3:$E$32,2,0)*14)+(VLOOKUP(EB348,data!$B$3:$E$32,3,0))*(DY348-14)),0)</f>
        <v>0</v>
      </c>
      <c r="ED348" s="265" t="s">
        <v>96</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96</v>
      </c>
      <c r="EQ348" s="231">
        <f>IF(EN348=1,IF(EM348&lt;15,VLOOKUP(EP348,data!$B$3:$E$32,2,0)*EM348,(VLOOKUP(EP348,data!$B$3:$E$32,2,0)*14)+(VLOOKUP(EP348,data!$B$3:$E$32,3,0))*(EM348-14)),0)</f>
        <v>0</v>
      </c>
      <c r="ER348" s="265" t="s">
        <v>96</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96</v>
      </c>
      <c r="FE348" s="231">
        <f>IF(FB348=1,IF(FA348&lt;15,VLOOKUP(FD348,data!$B$3:$E$32,2,0)*FA348,(VLOOKUP(FD348,data!$B$3:$E$32,2,0)*14)+(VLOOKUP(FD348,data!$B$3:$E$32,3,0))*(FA348-14)),0)</f>
        <v>0</v>
      </c>
      <c r="FF348" s="265" t="s">
        <v>96</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4.75" hidden="1" customHeight="1" x14ac:dyDescent="0.25">
      <c r="A349" s="233"/>
      <c r="B349" s="222" t="s">
        <v>440</v>
      </c>
      <c r="C349" s="338"/>
      <c r="D349" s="223"/>
      <c r="E349" s="229"/>
      <c r="F349" s="225">
        <f t="shared" si="363"/>
        <v>0</v>
      </c>
      <c r="G349" s="230">
        <f>IF(F349=1,data!$C$41*E349,0)</f>
        <v>0</v>
      </c>
      <c r="H349" s="265" t="s">
        <v>96</v>
      </c>
      <c r="I349" s="231">
        <f>IF($F349=1,IF($E349&lt;15,VLOOKUP(H349,data!$B$3:$E$32,2,0)*$E349,(VLOOKUP(H349,data!$B$3:$E$32,2,0)*14)+(VLOOKUP(H349,data!$B$3:$E$32,3,0))*($E349-14)),0)</f>
        <v>0</v>
      </c>
      <c r="J349" s="265" t="s">
        <v>96</v>
      </c>
      <c r="K349" s="231">
        <f>IF($F349=1,VLOOKUP(J349,data!$B$35:$D$39,2,0),0)</f>
        <v>0</v>
      </c>
      <c r="L349" s="232">
        <f>IF(AND(I349&lt;&gt;0,K349&lt;&gt;0)=FALSE,0,data!$C$43)</f>
        <v>0</v>
      </c>
      <c r="M349" s="269">
        <f t="shared" si="361"/>
        <v>0</v>
      </c>
      <c r="N349" s="225">
        <f t="shared" si="432"/>
        <v>0</v>
      </c>
      <c r="O349" s="225">
        <f t="shared" si="364"/>
        <v>0</v>
      </c>
      <c r="P349" s="225">
        <f t="shared" si="365"/>
        <v>0</v>
      </c>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96</v>
      </c>
      <c r="AI349" s="231">
        <f>IF(AF349=1,IF(AE349&lt;15,VLOOKUP(AH349,data!$B$3:$E$32,2,0)*AE349,(VLOOKUP(AH349,data!$B$3:$E$32,2,0)*14)+(VLOOKUP(AH349,data!$B$3:$E$32,3,0))*(AE349-14)),0)</f>
        <v>0</v>
      </c>
      <c r="AJ349" s="265" t="s">
        <v>96</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96</v>
      </c>
      <c r="AW349" s="231">
        <f>IF(AT349=1,IF(AS349&lt;15,VLOOKUP(AV349,data!$B$3:$E$32,2,0)*AS349,(VLOOKUP(AV349,data!$B$3:$E$32,2,0)*14)+(VLOOKUP(AV349,data!$B$3:$E$32,3,0))*(AS349-14)),0)</f>
        <v>0</v>
      </c>
      <c r="AX349" s="265" t="s">
        <v>96</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96</v>
      </c>
      <c r="BK349" s="231">
        <f>IF(BH349=1,IF(BG349&lt;15,VLOOKUP(BJ349,data!$B$3:$E$32,2,0)*BG349,(VLOOKUP(BJ349,data!$B$3:$E$32,2,0)*14)+(VLOOKUP(BJ349,data!$B$3:$E$32,3,0))*(BG349-14)),0)</f>
        <v>0</v>
      </c>
      <c r="BL349" s="265" t="s">
        <v>96</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96</v>
      </c>
      <c r="BY349" s="231">
        <f>IF(BV349=1,IF(BU349&lt;15,VLOOKUP(BX349,data!$B$3:$E$32,2,0)*BU349,(VLOOKUP(BX349,data!$B$3:$E$32,2,0)*14)+(VLOOKUP(BX349,data!$B$3:$E$32,3,0))*(BU349-14)),0)</f>
        <v>0</v>
      </c>
      <c r="BZ349" s="265" t="s">
        <v>96</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96</v>
      </c>
      <c r="CM349" s="231">
        <f>IF(CJ349=1,IF(CI349&lt;15,VLOOKUP(CL349,data!$B$3:$E$32,2,0)*CI349,(VLOOKUP(CL349,data!$B$3:$E$32,2,0)*14)+(VLOOKUP(CL349,data!$B$3:$E$32,3,0))*(CI349-14)),0)</f>
        <v>0</v>
      </c>
      <c r="CN349" s="265" t="s">
        <v>96</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96</v>
      </c>
      <c r="DA349" s="231">
        <f>IF(CX349=1,IF(CW349&lt;15,VLOOKUP(CZ349,data!$B$3:$E$32,2,0)*CW349,(VLOOKUP(CZ349,data!$B$3:$E$32,2,0)*14)+(VLOOKUP(CZ349,data!$B$3:$E$32,3,0))*(CW349-14)),0)</f>
        <v>0</v>
      </c>
      <c r="DB349" s="265" t="s">
        <v>96</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96</v>
      </c>
      <c r="DO349" s="231">
        <f>IF(DL349=1,IF(DK349&lt;15,VLOOKUP(DN349,data!$B$3:$E$32,2,0)*DK349,(VLOOKUP(DN349,data!$B$3:$E$32,2,0)*14)+(VLOOKUP(DN349,data!$B$3:$E$32,3,0))*(DK349-14)),0)</f>
        <v>0</v>
      </c>
      <c r="DP349" s="265" t="s">
        <v>96</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96</v>
      </c>
      <c r="EC349" s="231">
        <f>IF(DZ349=1,IF(DY349&lt;15,VLOOKUP(EB349,data!$B$3:$E$32,2,0)*DY349,(VLOOKUP(EB349,data!$B$3:$E$32,2,0)*14)+(VLOOKUP(EB349,data!$B$3:$E$32,3,0))*(DY349-14)),0)</f>
        <v>0</v>
      </c>
      <c r="ED349" s="265" t="s">
        <v>96</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96</v>
      </c>
      <c r="EQ349" s="231">
        <f>IF(EN349=1,IF(EM349&lt;15,VLOOKUP(EP349,data!$B$3:$E$32,2,0)*EM349,(VLOOKUP(EP349,data!$B$3:$E$32,2,0)*14)+(VLOOKUP(EP349,data!$B$3:$E$32,3,0))*(EM349-14)),0)</f>
        <v>0</v>
      </c>
      <c r="ER349" s="265" t="s">
        <v>96</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96</v>
      </c>
      <c r="FE349" s="231">
        <f>IF(FB349=1,IF(FA349&lt;15,VLOOKUP(FD349,data!$B$3:$E$32,2,0)*FA349,(VLOOKUP(FD349,data!$B$3:$E$32,2,0)*14)+(VLOOKUP(FD349,data!$B$3:$E$32,3,0))*(FA349-14)),0)</f>
        <v>0</v>
      </c>
      <c r="FF349" s="265" t="s">
        <v>96</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4.75" hidden="1" customHeight="1" x14ac:dyDescent="0.25">
      <c r="A350" s="233"/>
      <c r="B350" s="222" t="s">
        <v>441</v>
      </c>
      <c r="C350" s="338"/>
      <c r="D350" s="223"/>
      <c r="E350" s="229"/>
      <c r="F350" s="225">
        <f t="shared" si="363"/>
        <v>0</v>
      </c>
      <c r="G350" s="230">
        <f>IF(F350=1,data!$C$41*E350,0)</f>
        <v>0</v>
      </c>
      <c r="H350" s="265" t="s">
        <v>96</v>
      </c>
      <c r="I350" s="231">
        <f>IF($F350=1,IF($E350&lt;15,VLOOKUP(H350,data!$B$3:$E$32,2,0)*$E350,(VLOOKUP(H350,data!$B$3:$E$32,2,0)*14)+(VLOOKUP(H350,data!$B$3:$E$32,3,0))*($E350-14)),0)</f>
        <v>0</v>
      </c>
      <c r="J350" s="265" t="s">
        <v>96</v>
      </c>
      <c r="K350" s="231">
        <f>IF($F350=1,VLOOKUP(J350,data!$B$35:$D$39,2,0),0)</f>
        <v>0</v>
      </c>
      <c r="L350" s="232">
        <f>IF(AND(I350&lt;&gt;0,K350&lt;&gt;0)=FALSE,0,data!$C$43)</f>
        <v>0</v>
      </c>
      <c r="M350" s="269">
        <f t="shared" si="361"/>
        <v>0</v>
      </c>
      <c r="N350" s="225">
        <f t="shared" si="432"/>
        <v>0</v>
      </c>
      <c r="O350" s="225">
        <f t="shared" si="364"/>
        <v>0</v>
      </c>
      <c r="P350" s="225">
        <f t="shared" si="365"/>
        <v>0</v>
      </c>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96</v>
      </c>
      <c r="AI350" s="231">
        <f>IF(AF350=1,IF(AE350&lt;15,VLOOKUP(AH350,data!$B$3:$E$32,2,0)*AE350,(VLOOKUP(AH350,data!$B$3:$E$32,2,0)*14)+(VLOOKUP(AH350,data!$B$3:$E$32,3,0))*(AE350-14)),0)</f>
        <v>0</v>
      </c>
      <c r="AJ350" s="265" t="s">
        <v>96</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96</v>
      </c>
      <c r="AW350" s="231">
        <f>IF(AT350=1,IF(AS350&lt;15,VLOOKUP(AV350,data!$B$3:$E$32,2,0)*AS350,(VLOOKUP(AV350,data!$B$3:$E$32,2,0)*14)+(VLOOKUP(AV350,data!$B$3:$E$32,3,0))*(AS350-14)),0)</f>
        <v>0</v>
      </c>
      <c r="AX350" s="265" t="s">
        <v>96</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96</v>
      </c>
      <c r="BK350" s="231">
        <f>IF(BH350=1,IF(BG350&lt;15,VLOOKUP(BJ350,data!$B$3:$E$32,2,0)*BG350,(VLOOKUP(BJ350,data!$B$3:$E$32,2,0)*14)+(VLOOKUP(BJ350,data!$B$3:$E$32,3,0))*(BG350-14)),0)</f>
        <v>0</v>
      </c>
      <c r="BL350" s="265" t="s">
        <v>96</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96</v>
      </c>
      <c r="BY350" s="231">
        <f>IF(BV350=1,IF(BU350&lt;15,VLOOKUP(BX350,data!$B$3:$E$32,2,0)*BU350,(VLOOKUP(BX350,data!$B$3:$E$32,2,0)*14)+(VLOOKUP(BX350,data!$B$3:$E$32,3,0))*(BU350-14)),0)</f>
        <v>0</v>
      </c>
      <c r="BZ350" s="265" t="s">
        <v>96</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96</v>
      </c>
      <c r="CM350" s="231">
        <f>IF(CJ350=1,IF(CI350&lt;15,VLOOKUP(CL350,data!$B$3:$E$32,2,0)*CI350,(VLOOKUP(CL350,data!$B$3:$E$32,2,0)*14)+(VLOOKUP(CL350,data!$B$3:$E$32,3,0))*(CI350-14)),0)</f>
        <v>0</v>
      </c>
      <c r="CN350" s="265" t="s">
        <v>96</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96</v>
      </c>
      <c r="DA350" s="231">
        <f>IF(CX350=1,IF(CW350&lt;15,VLOOKUP(CZ350,data!$B$3:$E$32,2,0)*CW350,(VLOOKUP(CZ350,data!$B$3:$E$32,2,0)*14)+(VLOOKUP(CZ350,data!$B$3:$E$32,3,0))*(CW350-14)),0)</f>
        <v>0</v>
      </c>
      <c r="DB350" s="265" t="s">
        <v>96</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96</v>
      </c>
      <c r="DO350" s="231">
        <f>IF(DL350=1,IF(DK350&lt;15,VLOOKUP(DN350,data!$B$3:$E$32,2,0)*DK350,(VLOOKUP(DN350,data!$B$3:$E$32,2,0)*14)+(VLOOKUP(DN350,data!$B$3:$E$32,3,0))*(DK350-14)),0)</f>
        <v>0</v>
      </c>
      <c r="DP350" s="265" t="s">
        <v>96</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96</v>
      </c>
      <c r="EC350" s="231">
        <f>IF(DZ350=1,IF(DY350&lt;15,VLOOKUP(EB350,data!$B$3:$E$32,2,0)*DY350,(VLOOKUP(EB350,data!$B$3:$E$32,2,0)*14)+(VLOOKUP(EB350,data!$B$3:$E$32,3,0))*(DY350-14)),0)</f>
        <v>0</v>
      </c>
      <c r="ED350" s="265" t="s">
        <v>96</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96</v>
      </c>
      <c r="EQ350" s="231">
        <f>IF(EN350=1,IF(EM350&lt;15,VLOOKUP(EP350,data!$B$3:$E$32,2,0)*EM350,(VLOOKUP(EP350,data!$B$3:$E$32,2,0)*14)+(VLOOKUP(EP350,data!$B$3:$E$32,3,0))*(EM350-14)),0)</f>
        <v>0</v>
      </c>
      <c r="ER350" s="265" t="s">
        <v>96</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96</v>
      </c>
      <c r="FE350" s="231">
        <f>IF(FB350=1,IF(FA350&lt;15,VLOOKUP(FD350,data!$B$3:$E$32,2,0)*FA350,(VLOOKUP(FD350,data!$B$3:$E$32,2,0)*14)+(VLOOKUP(FD350,data!$B$3:$E$32,3,0))*(FA350-14)),0)</f>
        <v>0</v>
      </c>
      <c r="FF350" s="265" t="s">
        <v>96</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4.75" hidden="1" customHeight="1" x14ac:dyDescent="0.25">
      <c r="A351" s="233"/>
      <c r="B351" s="222" t="s">
        <v>442</v>
      </c>
      <c r="C351" s="338"/>
      <c r="D351" s="223"/>
      <c r="E351" s="229"/>
      <c r="F351" s="225">
        <f t="shared" si="363"/>
        <v>0</v>
      </c>
      <c r="G351" s="230">
        <f>IF(F351=1,data!$C$41*E351,0)</f>
        <v>0</v>
      </c>
      <c r="H351" s="265" t="s">
        <v>96</v>
      </c>
      <c r="I351" s="231">
        <f>IF($F351=1,IF($E351&lt;15,VLOOKUP(H351,data!$B$3:$E$32,2,0)*$E351,(VLOOKUP(H351,data!$B$3:$E$32,2,0)*14)+(VLOOKUP(H351,data!$B$3:$E$32,3,0))*($E351-14)),0)</f>
        <v>0</v>
      </c>
      <c r="J351" s="265" t="s">
        <v>96</v>
      </c>
      <c r="K351" s="231">
        <f>IF($F351=1,VLOOKUP(J351,data!$B$35:$D$39,2,0),0)</f>
        <v>0</v>
      </c>
      <c r="L351" s="232">
        <f>IF(AND(I351&lt;&gt;0,K351&lt;&gt;0)=FALSE,0,data!$C$43)</f>
        <v>0</v>
      </c>
      <c r="M351" s="269">
        <f t="shared" si="361"/>
        <v>0</v>
      </c>
      <c r="N351" s="225">
        <f t="shared" si="432"/>
        <v>0</v>
      </c>
      <c r="O351" s="225">
        <f t="shared" si="364"/>
        <v>0</v>
      </c>
      <c r="P351" s="225">
        <f t="shared" si="365"/>
        <v>0</v>
      </c>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96</v>
      </c>
      <c r="AI351" s="231">
        <f>IF(AF351=1,IF(AE351&lt;15,VLOOKUP(AH351,data!$B$3:$E$32,2,0)*AE351,(VLOOKUP(AH351,data!$B$3:$E$32,2,0)*14)+(VLOOKUP(AH351,data!$B$3:$E$32,3,0))*(AE351-14)),0)</f>
        <v>0</v>
      </c>
      <c r="AJ351" s="265" t="s">
        <v>96</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96</v>
      </c>
      <c r="AW351" s="231">
        <f>IF(AT351=1,IF(AS351&lt;15,VLOOKUP(AV351,data!$B$3:$E$32,2,0)*AS351,(VLOOKUP(AV351,data!$B$3:$E$32,2,0)*14)+(VLOOKUP(AV351,data!$B$3:$E$32,3,0))*(AS351-14)),0)</f>
        <v>0</v>
      </c>
      <c r="AX351" s="265" t="s">
        <v>96</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96</v>
      </c>
      <c r="BK351" s="231">
        <f>IF(BH351=1,IF(BG351&lt;15,VLOOKUP(BJ351,data!$B$3:$E$32,2,0)*BG351,(VLOOKUP(BJ351,data!$B$3:$E$32,2,0)*14)+(VLOOKUP(BJ351,data!$B$3:$E$32,3,0))*(BG351-14)),0)</f>
        <v>0</v>
      </c>
      <c r="BL351" s="265" t="s">
        <v>96</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96</v>
      </c>
      <c r="BY351" s="231">
        <f>IF(BV351=1,IF(BU351&lt;15,VLOOKUP(BX351,data!$B$3:$E$32,2,0)*BU351,(VLOOKUP(BX351,data!$B$3:$E$32,2,0)*14)+(VLOOKUP(BX351,data!$B$3:$E$32,3,0))*(BU351-14)),0)</f>
        <v>0</v>
      </c>
      <c r="BZ351" s="265" t="s">
        <v>96</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96</v>
      </c>
      <c r="CM351" s="231">
        <f>IF(CJ351=1,IF(CI351&lt;15,VLOOKUP(CL351,data!$B$3:$E$32,2,0)*CI351,(VLOOKUP(CL351,data!$B$3:$E$32,2,0)*14)+(VLOOKUP(CL351,data!$B$3:$E$32,3,0))*(CI351-14)),0)</f>
        <v>0</v>
      </c>
      <c r="CN351" s="265" t="s">
        <v>96</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96</v>
      </c>
      <c r="DA351" s="231">
        <f>IF(CX351=1,IF(CW351&lt;15,VLOOKUP(CZ351,data!$B$3:$E$32,2,0)*CW351,(VLOOKUP(CZ351,data!$B$3:$E$32,2,0)*14)+(VLOOKUP(CZ351,data!$B$3:$E$32,3,0))*(CW351-14)),0)</f>
        <v>0</v>
      </c>
      <c r="DB351" s="265" t="s">
        <v>96</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96</v>
      </c>
      <c r="DO351" s="231">
        <f>IF(DL351=1,IF(DK351&lt;15,VLOOKUP(DN351,data!$B$3:$E$32,2,0)*DK351,(VLOOKUP(DN351,data!$B$3:$E$32,2,0)*14)+(VLOOKUP(DN351,data!$B$3:$E$32,3,0))*(DK351-14)),0)</f>
        <v>0</v>
      </c>
      <c r="DP351" s="265" t="s">
        <v>96</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96</v>
      </c>
      <c r="EC351" s="231">
        <f>IF(DZ351=1,IF(DY351&lt;15,VLOOKUP(EB351,data!$B$3:$E$32,2,0)*DY351,(VLOOKUP(EB351,data!$B$3:$E$32,2,0)*14)+(VLOOKUP(EB351,data!$B$3:$E$32,3,0))*(DY351-14)),0)</f>
        <v>0</v>
      </c>
      <c r="ED351" s="265" t="s">
        <v>96</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96</v>
      </c>
      <c r="EQ351" s="231">
        <f>IF(EN351=1,IF(EM351&lt;15,VLOOKUP(EP351,data!$B$3:$E$32,2,0)*EM351,(VLOOKUP(EP351,data!$B$3:$E$32,2,0)*14)+(VLOOKUP(EP351,data!$B$3:$E$32,3,0))*(EM351-14)),0)</f>
        <v>0</v>
      </c>
      <c r="ER351" s="265" t="s">
        <v>96</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96</v>
      </c>
      <c r="FE351" s="231">
        <f>IF(FB351=1,IF(FA351&lt;15,VLOOKUP(FD351,data!$B$3:$E$32,2,0)*FA351,(VLOOKUP(FD351,data!$B$3:$E$32,2,0)*14)+(VLOOKUP(FD351,data!$B$3:$E$32,3,0))*(FA351-14)),0)</f>
        <v>0</v>
      </c>
      <c r="FF351" s="265" t="s">
        <v>96</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4.75" hidden="1" customHeight="1" x14ac:dyDescent="0.25">
      <c r="A352" s="233"/>
      <c r="B352" s="222" t="s">
        <v>443</v>
      </c>
      <c r="C352" s="338"/>
      <c r="D352" s="223"/>
      <c r="E352" s="229"/>
      <c r="F352" s="225">
        <f t="shared" si="363"/>
        <v>0</v>
      </c>
      <c r="G352" s="230">
        <f>IF(F352=1,data!$C$41*E352,0)</f>
        <v>0</v>
      </c>
      <c r="H352" s="265" t="s">
        <v>96</v>
      </c>
      <c r="I352" s="231">
        <f>IF($F352=1,IF($E352&lt;15,VLOOKUP(H352,data!$B$3:$E$32,2,0)*$E352,(VLOOKUP(H352,data!$B$3:$E$32,2,0)*14)+(VLOOKUP(H352,data!$B$3:$E$32,3,0))*($E352-14)),0)</f>
        <v>0</v>
      </c>
      <c r="J352" s="265" t="s">
        <v>96</v>
      </c>
      <c r="K352" s="231">
        <f>IF($F352=1,VLOOKUP(J352,data!$B$35:$D$39,2,0),0)</f>
        <v>0</v>
      </c>
      <c r="L352" s="232">
        <f>IF(AND(I352&lt;&gt;0,K352&lt;&gt;0)=FALSE,0,data!$C$43)</f>
        <v>0</v>
      </c>
      <c r="M352" s="269">
        <f t="shared" si="361"/>
        <v>0</v>
      </c>
      <c r="N352" s="225">
        <f t="shared" si="432"/>
        <v>0</v>
      </c>
      <c r="O352" s="225">
        <f t="shared" si="364"/>
        <v>0</v>
      </c>
      <c r="P352" s="225">
        <f t="shared" si="365"/>
        <v>0</v>
      </c>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96</v>
      </c>
      <c r="AI352" s="231">
        <f>IF(AF352=1,IF(AE352&lt;15,VLOOKUP(AH352,data!$B$3:$E$32,2,0)*AE352,(VLOOKUP(AH352,data!$B$3:$E$32,2,0)*14)+(VLOOKUP(AH352,data!$B$3:$E$32,3,0))*(AE352-14)),0)</f>
        <v>0</v>
      </c>
      <c r="AJ352" s="265" t="s">
        <v>96</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96</v>
      </c>
      <c r="AW352" s="231">
        <f>IF(AT352=1,IF(AS352&lt;15,VLOOKUP(AV352,data!$B$3:$E$32,2,0)*AS352,(VLOOKUP(AV352,data!$B$3:$E$32,2,0)*14)+(VLOOKUP(AV352,data!$B$3:$E$32,3,0))*(AS352-14)),0)</f>
        <v>0</v>
      </c>
      <c r="AX352" s="265" t="s">
        <v>96</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96</v>
      </c>
      <c r="BK352" s="231">
        <f>IF(BH352=1,IF(BG352&lt;15,VLOOKUP(BJ352,data!$B$3:$E$32,2,0)*BG352,(VLOOKUP(BJ352,data!$B$3:$E$32,2,0)*14)+(VLOOKUP(BJ352,data!$B$3:$E$32,3,0))*(BG352-14)),0)</f>
        <v>0</v>
      </c>
      <c r="BL352" s="265" t="s">
        <v>96</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96</v>
      </c>
      <c r="BY352" s="231">
        <f>IF(BV352=1,IF(BU352&lt;15,VLOOKUP(BX352,data!$B$3:$E$32,2,0)*BU352,(VLOOKUP(BX352,data!$B$3:$E$32,2,0)*14)+(VLOOKUP(BX352,data!$B$3:$E$32,3,0))*(BU352-14)),0)</f>
        <v>0</v>
      </c>
      <c r="BZ352" s="265" t="s">
        <v>96</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96</v>
      </c>
      <c r="CM352" s="231">
        <f>IF(CJ352=1,IF(CI352&lt;15,VLOOKUP(CL352,data!$B$3:$E$32,2,0)*CI352,(VLOOKUP(CL352,data!$B$3:$E$32,2,0)*14)+(VLOOKUP(CL352,data!$B$3:$E$32,3,0))*(CI352-14)),0)</f>
        <v>0</v>
      </c>
      <c r="CN352" s="265" t="s">
        <v>96</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96</v>
      </c>
      <c r="DA352" s="231">
        <f>IF(CX352=1,IF(CW352&lt;15,VLOOKUP(CZ352,data!$B$3:$E$32,2,0)*CW352,(VLOOKUP(CZ352,data!$B$3:$E$32,2,0)*14)+(VLOOKUP(CZ352,data!$B$3:$E$32,3,0))*(CW352-14)),0)</f>
        <v>0</v>
      </c>
      <c r="DB352" s="265" t="s">
        <v>96</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96</v>
      </c>
      <c r="DO352" s="231">
        <f>IF(DL352=1,IF(DK352&lt;15,VLOOKUP(DN352,data!$B$3:$E$32,2,0)*DK352,(VLOOKUP(DN352,data!$B$3:$E$32,2,0)*14)+(VLOOKUP(DN352,data!$B$3:$E$32,3,0))*(DK352-14)),0)</f>
        <v>0</v>
      </c>
      <c r="DP352" s="265" t="s">
        <v>96</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96</v>
      </c>
      <c r="EC352" s="231">
        <f>IF(DZ352=1,IF(DY352&lt;15,VLOOKUP(EB352,data!$B$3:$E$32,2,0)*DY352,(VLOOKUP(EB352,data!$B$3:$E$32,2,0)*14)+(VLOOKUP(EB352,data!$B$3:$E$32,3,0))*(DY352-14)),0)</f>
        <v>0</v>
      </c>
      <c r="ED352" s="265" t="s">
        <v>96</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96</v>
      </c>
      <c r="EQ352" s="231">
        <f>IF(EN352=1,IF(EM352&lt;15,VLOOKUP(EP352,data!$B$3:$E$32,2,0)*EM352,(VLOOKUP(EP352,data!$B$3:$E$32,2,0)*14)+(VLOOKUP(EP352,data!$B$3:$E$32,3,0))*(EM352-14)),0)</f>
        <v>0</v>
      </c>
      <c r="ER352" s="265" t="s">
        <v>96</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96</v>
      </c>
      <c r="FE352" s="231">
        <f>IF(FB352=1,IF(FA352&lt;15,VLOOKUP(FD352,data!$B$3:$E$32,2,0)*FA352,(VLOOKUP(FD352,data!$B$3:$E$32,2,0)*14)+(VLOOKUP(FD352,data!$B$3:$E$32,3,0))*(FA352-14)),0)</f>
        <v>0</v>
      </c>
      <c r="FF352" s="265" t="s">
        <v>96</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4.75" hidden="1" customHeight="1" x14ac:dyDescent="0.25">
      <c r="A353" s="233"/>
      <c r="B353" s="222" t="s">
        <v>444</v>
      </c>
      <c r="C353" s="338"/>
      <c r="D353" s="223"/>
      <c r="E353" s="229"/>
      <c r="F353" s="225">
        <f t="shared" si="363"/>
        <v>0</v>
      </c>
      <c r="G353" s="230">
        <f>IF(F353=1,data!$C$41*E353,0)</f>
        <v>0</v>
      </c>
      <c r="H353" s="265" t="s">
        <v>96</v>
      </c>
      <c r="I353" s="231">
        <f>IF($F353=1,IF($E353&lt;15,VLOOKUP(H353,data!$B$3:$E$32,2,0)*$E353,(VLOOKUP(H353,data!$B$3:$E$32,2,0)*14)+(VLOOKUP(H353,data!$B$3:$E$32,3,0))*($E353-14)),0)</f>
        <v>0</v>
      </c>
      <c r="J353" s="265" t="s">
        <v>96</v>
      </c>
      <c r="K353" s="231">
        <f>IF($F353=1,VLOOKUP(J353,data!$B$35:$D$39,2,0),0)</f>
        <v>0</v>
      </c>
      <c r="L353" s="232">
        <f>IF(AND(I353&lt;&gt;0,K353&lt;&gt;0)=FALSE,0,data!$C$43)</f>
        <v>0</v>
      </c>
      <c r="M353" s="269">
        <f t="shared" si="361"/>
        <v>0</v>
      </c>
      <c r="N353" s="225">
        <f t="shared" si="432"/>
        <v>0</v>
      </c>
      <c r="O353" s="225">
        <f t="shared" si="364"/>
        <v>0</v>
      </c>
      <c r="P353" s="225">
        <f t="shared" si="365"/>
        <v>0</v>
      </c>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96</v>
      </c>
      <c r="AI353" s="231">
        <f>IF(AF353=1,IF(AE353&lt;15,VLOOKUP(AH353,data!$B$3:$E$32,2,0)*AE353,(VLOOKUP(AH353,data!$B$3:$E$32,2,0)*14)+(VLOOKUP(AH353,data!$B$3:$E$32,3,0))*(AE353-14)),0)</f>
        <v>0</v>
      </c>
      <c r="AJ353" s="265" t="s">
        <v>96</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96</v>
      </c>
      <c r="AW353" s="231">
        <f>IF(AT353=1,IF(AS353&lt;15,VLOOKUP(AV353,data!$B$3:$E$32,2,0)*AS353,(VLOOKUP(AV353,data!$B$3:$E$32,2,0)*14)+(VLOOKUP(AV353,data!$B$3:$E$32,3,0))*(AS353-14)),0)</f>
        <v>0</v>
      </c>
      <c r="AX353" s="265" t="s">
        <v>96</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96</v>
      </c>
      <c r="BK353" s="231">
        <f>IF(BH353=1,IF(BG353&lt;15,VLOOKUP(BJ353,data!$B$3:$E$32,2,0)*BG353,(VLOOKUP(BJ353,data!$B$3:$E$32,2,0)*14)+(VLOOKUP(BJ353,data!$B$3:$E$32,3,0))*(BG353-14)),0)</f>
        <v>0</v>
      </c>
      <c r="BL353" s="265" t="s">
        <v>96</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96</v>
      </c>
      <c r="BY353" s="231">
        <f>IF(BV353=1,IF(BU353&lt;15,VLOOKUP(BX353,data!$B$3:$E$32,2,0)*BU353,(VLOOKUP(BX353,data!$B$3:$E$32,2,0)*14)+(VLOOKUP(BX353,data!$B$3:$E$32,3,0))*(BU353-14)),0)</f>
        <v>0</v>
      </c>
      <c r="BZ353" s="265" t="s">
        <v>96</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96</v>
      </c>
      <c r="CM353" s="231">
        <f>IF(CJ353=1,IF(CI353&lt;15,VLOOKUP(CL353,data!$B$3:$E$32,2,0)*CI353,(VLOOKUP(CL353,data!$B$3:$E$32,2,0)*14)+(VLOOKUP(CL353,data!$B$3:$E$32,3,0))*(CI353-14)),0)</f>
        <v>0</v>
      </c>
      <c r="CN353" s="265" t="s">
        <v>96</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96</v>
      </c>
      <c r="DA353" s="231">
        <f>IF(CX353=1,IF(CW353&lt;15,VLOOKUP(CZ353,data!$B$3:$E$32,2,0)*CW353,(VLOOKUP(CZ353,data!$B$3:$E$32,2,0)*14)+(VLOOKUP(CZ353,data!$B$3:$E$32,3,0))*(CW353-14)),0)</f>
        <v>0</v>
      </c>
      <c r="DB353" s="265" t="s">
        <v>96</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96</v>
      </c>
      <c r="DO353" s="231">
        <f>IF(DL353=1,IF(DK353&lt;15,VLOOKUP(DN353,data!$B$3:$E$32,2,0)*DK353,(VLOOKUP(DN353,data!$B$3:$E$32,2,0)*14)+(VLOOKUP(DN353,data!$B$3:$E$32,3,0))*(DK353-14)),0)</f>
        <v>0</v>
      </c>
      <c r="DP353" s="265" t="s">
        <v>96</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96</v>
      </c>
      <c r="EC353" s="231">
        <f>IF(DZ353=1,IF(DY353&lt;15,VLOOKUP(EB353,data!$B$3:$E$32,2,0)*DY353,(VLOOKUP(EB353,data!$B$3:$E$32,2,0)*14)+(VLOOKUP(EB353,data!$B$3:$E$32,3,0))*(DY353-14)),0)</f>
        <v>0</v>
      </c>
      <c r="ED353" s="265" t="s">
        <v>96</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96</v>
      </c>
      <c r="EQ353" s="231">
        <f>IF(EN353=1,IF(EM353&lt;15,VLOOKUP(EP353,data!$B$3:$E$32,2,0)*EM353,(VLOOKUP(EP353,data!$B$3:$E$32,2,0)*14)+(VLOOKUP(EP353,data!$B$3:$E$32,3,0))*(EM353-14)),0)</f>
        <v>0</v>
      </c>
      <c r="ER353" s="265" t="s">
        <v>96</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96</v>
      </c>
      <c r="FE353" s="231">
        <f>IF(FB353=1,IF(FA353&lt;15,VLOOKUP(FD353,data!$B$3:$E$32,2,0)*FA353,(VLOOKUP(FD353,data!$B$3:$E$32,2,0)*14)+(VLOOKUP(FD353,data!$B$3:$E$32,3,0))*(FA353-14)),0)</f>
        <v>0</v>
      </c>
      <c r="FF353" s="265" t="s">
        <v>96</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4.75" hidden="1" customHeight="1" x14ac:dyDescent="0.25">
      <c r="A354" s="233"/>
      <c r="B354" s="222" t="s">
        <v>445</v>
      </c>
      <c r="C354" s="338"/>
      <c r="D354" s="223"/>
      <c r="E354" s="229"/>
      <c r="F354" s="225">
        <f t="shared" si="363"/>
        <v>0</v>
      </c>
      <c r="G354" s="230">
        <f>IF(F354=1,data!$C$41*E354,0)</f>
        <v>0</v>
      </c>
      <c r="H354" s="265" t="s">
        <v>96</v>
      </c>
      <c r="I354" s="231">
        <f>IF($F354=1,IF($E354&lt;15,VLOOKUP(H354,data!$B$3:$E$32,2,0)*$E354,(VLOOKUP(H354,data!$B$3:$E$32,2,0)*14)+(VLOOKUP(H354,data!$B$3:$E$32,3,0))*($E354-14)),0)</f>
        <v>0</v>
      </c>
      <c r="J354" s="265" t="s">
        <v>96</v>
      </c>
      <c r="K354" s="231">
        <f>IF($F354=1,VLOOKUP(J354,data!$B$35:$D$39,2,0),0)</f>
        <v>0</v>
      </c>
      <c r="L354" s="232">
        <f>IF(AND(I354&lt;&gt;0,K354&lt;&gt;0)=FALSE,0,data!$C$43)</f>
        <v>0</v>
      </c>
      <c r="M354" s="269">
        <f t="shared" si="361"/>
        <v>0</v>
      </c>
      <c r="N354" s="225">
        <f t="shared" si="432"/>
        <v>0</v>
      </c>
      <c r="O354" s="225">
        <f t="shared" si="364"/>
        <v>0</v>
      </c>
      <c r="P354" s="225">
        <f t="shared" si="365"/>
        <v>0</v>
      </c>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96</v>
      </c>
      <c r="AI354" s="231">
        <f>IF(AF354=1,IF(AE354&lt;15,VLOOKUP(AH354,data!$B$3:$E$32,2,0)*AE354,(VLOOKUP(AH354,data!$B$3:$E$32,2,0)*14)+(VLOOKUP(AH354,data!$B$3:$E$32,3,0))*(AE354-14)),0)</f>
        <v>0</v>
      </c>
      <c r="AJ354" s="265" t="s">
        <v>96</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96</v>
      </c>
      <c r="AW354" s="231">
        <f>IF(AT354=1,IF(AS354&lt;15,VLOOKUP(AV354,data!$B$3:$E$32,2,0)*AS354,(VLOOKUP(AV354,data!$B$3:$E$32,2,0)*14)+(VLOOKUP(AV354,data!$B$3:$E$32,3,0))*(AS354-14)),0)</f>
        <v>0</v>
      </c>
      <c r="AX354" s="265" t="s">
        <v>96</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96</v>
      </c>
      <c r="BK354" s="231">
        <f>IF(BH354=1,IF(BG354&lt;15,VLOOKUP(BJ354,data!$B$3:$E$32,2,0)*BG354,(VLOOKUP(BJ354,data!$B$3:$E$32,2,0)*14)+(VLOOKUP(BJ354,data!$B$3:$E$32,3,0))*(BG354-14)),0)</f>
        <v>0</v>
      </c>
      <c r="BL354" s="265" t="s">
        <v>96</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96</v>
      </c>
      <c r="BY354" s="231">
        <f>IF(BV354=1,IF(BU354&lt;15,VLOOKUP(BX354,data!$B$3:$E$32,2,0)*BU354,(VLOOKUP(BX354,data!$B$3:$E$32,2,0)*14)+(VLOOKUP(BX354,data!$B$3:$E$32,3,0))*(BU354-14)),0)</f>
        <v>0</v>
      </c>
      <c r="BZ354" s="265" t="s">
        <v>96</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96</v>
      </c>
      <c r="CM354" s="231">
        <f>IF(CJ354=1,IF(CI354&lt;15,VLOOKUP(CL354,data!$B$3:$E$32,2,0)*CI354,(VLOOKUP(CL354,data!$B$3:$E$32,2,0)*14)+(VLOOKUP(CL354,data!$B$3:$E$32,3,0))*(CI354-14)),0)</f>
        <v>0</v>
      </c>
      <c r="CN354" s="265" t="s">
        <v>96</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96</v>
      </c>
      <c r="DA354" s="231">
        <f>IF(CX354=1,IF(CW354&lt;15,VLOOKUP(CZ354,data!$B$3:$E$32,2,0)*CW354,(VLOOKUP(CZ354,data!$B$3:$E$32,2,0)*14)+(VLOOKUP(CZ354,data!$B$3:$E$32,3,0))*(CW354-14)),0)</f>
        <v>0</v>
      </c>
      <c r="DB354" s="265" t="s">
        <v>96</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96</v>
      </c>
      <c r="DO354" s="231">
        <f>IF(DL354=1,IF(DK354&lt;15,VLOOKUP(DN354,data!$B$3:$E$32,2,0)*DK354,(VLOOKUP(DN354,data!$B$3:$E$32,2,0)*14)+(VLOOKUP(DN354,data!$B$3:$E$32,3,0))*(DK354-14)),0)</f>
        <v>0</v>
      </c>
      <c r="DP354" s="265" t="s">
        <v>96</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96</v>
      </c>
      <c r="EC354" s="231">
        <f>IF(DZ354=1,IF(DY354&lt;15,VLOOKUP(EB354,data!$B$3:$E$32,2,0)*DY354,(VLOOKUP(EB354,data!$B$3:$E$32,2,0)*14)+(VLOOKUP(EB354,data!$B$3:$E$32,3,0))*(DY354-14)),0)</f>
        <v>0</v>
      </c>
      <c r="ED354" s="265" t="s">
        <v>96</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96</v>
      </c>
      <c r="EQ354" s="231">
        <f>IF(EN354=1,IF(EM354&lt;15,VLOOKUP(EP354,data!$B$3:$E$32,2,0)*EM354,(VLOOKUP(EP354,data!$B$3:$E$32,2,0)*14)+(VLOOKUP(EP354,data!$B$3:$E$32,3,0))*(EM354-14)),0)</f>
        <v>0</v>
      </c>
      <c r="ER354" s="265" t="s">
        <v>96</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96</v>
      </c>
      <c r="FE354" s="231">
        <f>IF(FB354=1,IF(FA354&lt;15,VLOOKUP(FD354,data!$B$3:$E$32,2,0)*FA354,(VLOOKUP(FD354,data!$B$3:$E$32,2,0)*14)+(VLOOKUP(FD354,data!$B$3:$E$32,3,0))*(FA354-14)),0)</f>
        <v>0</v>
      </c>
      <c r="FF354" s="265" t="s">
        <v>96</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4.75" hidden="1" customHeight="1" x14ac:dyDescent="0.25">
      <c r="A355" s="233"/>
      <c r="B355" s="222" t="s">
        <v>446</v>
      </c>
      <c r="C355" s="338"/>
      <c r="D355" s="223"/>
      <c r="E355" s="229"/>
      <c r="F355" s="225">
        <f t="shared" si="363"/>
        <v>0</v>
      </c>
      <c r="G355" s="230">
        <f>IF(F355=1,data!$C$41*E355,0)</f>
        <v>0</v>
      </c>
      <c r="H355" s="265" t="s">
        <v>96</v>
      </c>
      <c r="I355" s="231">
        <f>IF($F355=1,IF($E355&lt;15,VLOOKUP(H355,data!$B$3:$E$32,2,0)*$E355,(VLOOKUP(H355,data!$B$3:$E$32,2,0)*14)+(VLOOKUP(H355,data!$B$3:$E$32,3,0))*($E355-14)),0)</f>
        <v>0</v>
      </c>
      <c r="J355" s="265" t="s">
        <v>96</v>
      </c>
      <c r="K355" s="231">
        <f>IF($F355=1,VLOOKUP(J355,data!$B$35:$D$39,2,0),0)</f>
        <v>0</v>
      </c>
      <c r="L355" s="232">
        <f>IF(AND(I355&lt;&gt;0,K355&lt;&gt;0)=FALSE,0,data!$C$43)</f>
        <v>0</v>
      </c>
      <c r="M355" s="269">
        <f t="shared" si="361"/>
        <v>0</v>
      </c>
      <c r="N355" s="225">
        <f t="shared" si="432"/>
        <v>0</v>
      </c>
      <c r="O355" s="225">
        <f t="shared" si="364"/>
        <v>0</v>
      </c>
      <c r="P355" s="225">
        <f t="shared" si="365"/>
        <v>0</v>
      </c>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96</v>
      </c>
      <c r="AI355" s="231">
        <f>IF(AF355=1,IF(AE355&lt;15,VLOOKUP(AH355,data!$B$3:$E$32,2,0)*AE355,(VLOOKUP(AH355,data!$B$3:$E$32,2,0)*14)+(VLOOKUP(AH355,data!$B$3:$E$32,3,0))*(AE355-14)),0)</f>
        <v>0</v>
      </c>
      <c r="AJ355" s="265" t="s">
        <v>96</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96</v>
      </c>
      <c r="AW355" s="231">
        <f>IF(AT355=1,IF(AS355&lt;15,VLOOKUP(AV355,data!$B$3:$E$32,2,0)*AS355,(VLOOKUP(AV355,data!$B$3:$E$32,2,0)*14)+(VLOOKUP(AV355,data!$B$3:$E$32,3,0))*(AS355-14)),0)</f>
        <v>0</v>
      </c>
      <c r="AX355" s="265" t="s">
        <v>96</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96</v>
      </c>
      <c r="BK355" s="231">
        <f>IF(BH355=1,IF(BG355&lt;15,VLOOKUP(BJ355,data!$B$3:$E$32,2,0)*BG355,(VLOOKUP(BJ355,data!$B$3:$E$32,2,0)*14)+(VLOOKUP(BJ355,data!$B$3:$E$32,3,0))*(BG355-14)),0)</f>
        <v>0</v>
      </c>
      <c r="BL355" s="265" t="s">
        <v>96</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96</v>
      </c>
      <c r="BY355" s="231">
        <f>IF(BV355=1,IF(BU355&lt;15,VLOOKUP(BX355,data!$B$3:$E$32,2,0)*BU355,(VLOOKUP(BX355,data!$B$3:$E$32,2,0)*14)+(VLOOKUP(BX355,data!$B$3:$E$32,3,0))*(BU355-14)),0)</f>
        <v>0</v>
      </c>
      <c r="BZ355" s="265" t="s">
        <v>96</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96</v>
      </c>
      <c r="CM355" s="231">
        <f>IF(CJ355=1,IF(CI355&lt;15,VLOOKUP(CL355,data!$B$3:$E$32,2,0)*CI355,(VLOOKUP(CL355,data!$B$3:$E$32,2,0)*14)+(VLOOKUP(CL355,data!$B$3:$E$32,3,0))*(CI355-14)),0)</f>
        <v>0</v>
      </c>
      <c r="CN355" s="265" t="s">
        <v>96</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96</v>
      </c>
      <c r="DA355" s="231">
        <f>IF(CX355=1,IF(CW355&lt;15,VLOOKUP(CZ355,data!$B$3:$E$32,2,0)*CW355,(VLOOKUP(CZ355,data!$B$3:$E$32,2,0)*14)+(VLOOKUP(CZ355,data!$B$3:$E$32,3,0))*(CW355-14)),0)</f>
        <v>0</v>
      </c>
      <c r="DB355" s="265" t="s">
        <v>96</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96</v>
      </c>
      <c r="DO355" s="231">
        <f>IF(DL355=1,IF(DK355&lt;15,VLOOKUP(DN355,data!$B$3:$E$32,2,0)*DK355,(VLOOKUP(DN355,data!$B$3:$E$32,2,0)*14)+(VLOOKUP(DN355,data!$B$3:$E$32,3,0))*(DK355-14)),0)</f>
        <v>0</v>
      </c>
      <c r="DP355" s="265" t="s">
        <v>96</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96</v>
      </c>
      <c r="EC355" s="231">
        <f>IF(DZ355=1,IF(DY355&lt;15,VLOOKUP(EB355,data!$B$3:$E$32,2,0)*DY355,(VLOOKUP(EB355,data!$B$3:$E$32,2,0)*14)+(VLOOKUP(EB355,data!$B$3:$E$32,3,0))*(DY355-14)),0)</f>
        <v>0</v>
      </c>
      <c r="ED355" s="265" t="s">
        <v>96</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96</v>
      </c>
      <c r="EQ355" s="231">
        <f>IF(EN355=1,IF(EM355&lt;15,VLOOKUP(EP355,data!$B$3:$E$32,2,0)*EM355,(VLOOKUP(EP355,data!$B$3:$E$32,2,0)*14)+(VLOOKUP(EP355,data!$B$3:$E$32,3,0))*(EM355-14)),0)</f>
        <v>0</v>
      </c>
      <c r="ER355" s="265" t="s">
        <v>96</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96</v>
      </c>
      <c r="FE355" s="231">
        <f>IF(FB355=1,IF(FA355&lt;15,VLOOKUP(FD355,data!$B$3:$E$32,2,0)*FA355,(VLOOKUP(FD355,data!$B$3:$E$32,2,0)*14)+(VLOOKUP(FD355,data!$B$3:$E$32,3,0))*(FA355-14)),0)</f>
        <v>0</v>
      </c>
      <c r="FF355" s="265" t="s">
        <v>96</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4.75" hidden="1" customHeight="1" x14ac:dyDescent="0.25">
      <c r="A356" s="233"/>
      <c r="B356" s="222" t="s">
        <v>447</v>
      </c>
      <c r="C356" s="338"/>
      <c r="D356" s="223"/>
      <c r="E356" s="229"/>
      <c r="F356" s="225">
        <f t="shared" si="363"/>
        <v>0</v>
      </c>
      <c r="G356" s="230">
        <f>IF(F356=1,data!$C$41*E356,0)</f>
        <v>0</v>
      </c>
      <c r="H356" s="265" t="s">
        <v>96</v>
      </c>
      <c r="I356" s="231">
        <f>IF($F356=1,IF($E356&lt;15,VLOOKUP(H356,data!$B$3:$E$32,2,0)*$E356,(VLOOKUP(H356,data!$B$3:$E$32,2,0)*14)+(VLOOKUP(H356,data!$B$3:$E$32,3,0))*($E356-14)),0)</f>
        <v>0</v>
      </c>
      <c r="J356" s="265" t="s">
        <v>96</v>
      </c>
      <c r="K356" s="231">
        <f>IF($F356=1,VLOOKUP(J356,data!$B$35:$D$39,2,0),0)</f>
        <v>0</v>
      </c>
      <c r="L356" s="232">
        <f>IF(AND(I356&lt;&gt;0,K356&lt;&gt;0)=FALSE,0,data!$C$43)</f>
        <v>0</v>
      </c>
      <c r="M356" s="269">
        <f t="shared" si="361"/>
        <v>0</v>
      </c>
      <c r="N356" s="225">
        <f t="shared" si="432"/>
        <v>0</v>
      </c>
      <c r="O356" s="225">
        <f t="shared" si="364"/>
        <v>0</v>
      </c>
      <c r="P356" s="225">
        <f t="shared" si="365"/>
        <v>0</v>
      </c>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96</v>
      </c>
      <c r="AI356" s="231">
        <f>IF(AF356=1,IF(AE356&lt;15,VLOOKUP(AH356,data!$B$3:$E$32,2,0)*AE356,(VLOOKUP(AH356,data!$B$3:$E$32,2,0)*14)+(VLOOKUP(AH356,data!$B$3:$E$32,3,0))*(AE356-14)),0)</f>
        <v>0</v>
      </c>
      <c r="AJ356" s="265" t="s">
        <v>96</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96</v>
      </c>
      <c r="AW356" s="231">
        <f>IF(AT356=1,IF(AS356&lt;15,VLOOKUP(AV356,data!$B$3:$E$32,2,0)*AS356,(VLOOKUP(AV356,data!$B$3:$E$32,2,0)*14)+(VLOOKUP(AV356,data!$B$3:$E$32,3,0))*(AS356-14)),0)</f>
        <v>0</v>
      </c>
      <c r="AX356" s="265" t="s">
        <v>96</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96</v>
      </c>
      <c r="BK356" s="231">
        <f>IF(BH356=1,IF(BG356&lt;15,VLOOKUP(BJ356,data!$B$3:$E$32,2,0)*BG356,(VLOOKUP(BJ356,data!$B$3:$E$32,2,0)*14)+(VLOOKUP(BJ356,data!$B$3:$E$32,3,0))*(BG356-14)),0)</f>
        <v>0</v>
      </c>
      <c r="BL356" s="265" t="s">
        <v>96</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96</v>
      </c>
      <c r="BY356" s="231">
        <f>IF(BV356=1,IF(BU356&lt;15,VLOOKUP(BX356,data!$B$3:$E$32,2,0)*BU356,(VLOOKUP(BX356,data!$B$3:$E$32,2,0)*14)+(VLOOKUP(BX356,data!$B$3:$E$32,3,0))*(BU356-14)),0)</f>
        <v>0</v>
      </c>
      <c r="BZ356" s="265" t="s">
        <v>96</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96</v>
      </c>
      <c r="CM356" s="231">
        <f>IF(CJ356=1,IF(CI356&lt;15,VLOOKUP(CL356,data!$B$3:$E$32,2,0)*CI356,(VLOOKUP(CL356,data!$B$3:$E$32,2,0)*14)+(VLOOKUP(CL356,data!$B$3:$E$32,3,0))*(CI356-14)),0)</f>
        <v>0</v>
      </c>
      <c r="CN356" s="265" t="s">
        <v>96</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96</v>
      </c>
      <c r="DA356" s="231">
        <f>IF(CX356=1,IF(CW356&lt;15,VLOOKUP(CZ356,data!$B$3:$E$32,2,0)*CW356,(VLOOKUP(CZ356,data!$B$3:$E$32,2,0)*14)+(VLOOKUP(CZ356,data!$B$3:$E$32,3,0))*(CW356-14)),0)</f>
        <v>0</v>
      </c>
      <c r="DB356" s="265" t="s">
        <v>96</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96</v>
      </c>
      <c r="DO356" s="231">
        <f>IF(DL356=1,IF(DK356&lt;15,VLOOKUP(DN356,data!$B$3:$E$32,2,0)*DK356,(VLOOKUP(DN356,data!$B$3:$E$32,2,0)*14)+(VLOOKUP(DN356,data!$B$3:$E$32,3,0))*(DK356-14)),0)</f>
        <v>0</v>
      </c>
      <c r="DP356" s="265" t="s">
        <v>96</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96</v>
      </c>
      <c r="EC356" s="231">
        <f>IF(DZ356=1,IF(DY356&lt;15,VLOOKUP(EB356,data!$B$3:$E$32,2,0)*DY356,(VLOOKUP(EB356,data!$B$3:$E$32,2,0)*14)+(VLOOKUP(EB356,data!$B$3:$E$32,3,0))*(DY356-14)),0)</f>
        <v>0</v>
      </c>
      <c r="ED356" s="265" t="s">
        <v>96</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96</v>
      </c>
      <c r="EQ356" s="231">
        <f>IF(EN356=1,IF(EM356&lt;15,VLOOKUP(EP356,data!$B$3:$E$32,2,0)*EM356,(VLOOKUP(EP356,data!$B$3:$E$32,2,0)*14)+(VLOOKUP(EP356,data!$B$3:$E$32,3,0))*(EM356-14)),0)</f>
        <v>0</v>
      </c>
      <c r="ER356" s="265" t="s">
        <v>96</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96</v>
      </c>
      <c r="FE356" s="231">
        <f>IF(FB356=1,IF(FA356&lt;15,VLOOKUP(FD356,data!$B$3:$E$32,2,0)*FA356,(VLOOKUP(FD356,data!$B$3:$E$32,2,0)*14)+(VLOOKUP(FD356,data!$B$3:$E$32,3,0))*(FA356-14)),0)</f>
        <v>0</v>
      </c>
      <c r="FF356" s="265" t="s">
        <v>96</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4.75" hidden="1" customHeight="1" x14ac:dyDescent="0.25">
      <c r="A357" s="233"/>
      <c r="B357" s="222" t="s">
        <v>448</v>
      </c>
      <c r="C357" s="338"/>
      <c r="D357" s="223"/>
      <c r="E357" s="229"/>
      <c r="F357" s="225">
        <f t="shared" si="363"/>
        <v>0</v>
      </c>
      <c r="G357" s="230">
        <f>IF(F357=1,data!$C$41*E357,0)</f>
        <v>0</v>
      </c>
      <c r="H357" s="265" t="s">
        <v>96</v>
      </c>
      <c r="I357" s="231">
        <f>IF($F357=1,IF($E357&lt;15,VLOOKUP(H357,data!$B$3:$E$32,2,0)*$E357,(VLOOKUP(H357,data!$B$3:$E$32,2,0)*14)+(VLOOKUP(H357,data!$B$3:$E$32,3,0))*($E357-14)),0)</f>
        <v>0</v>
      </c>
      <c r="J357" s="265" t="s">
        <v>96</v>
      </c>
      <c r="K357" s="231">
        <f>IF($F357=1,VLOOKUP(J357,data!$B$35:$D$39,2,0),0)</f>
        <v>0</v>
      </c>
      <c r="L357" s="232">
        <f>IF(AND(I357&lt;&gt;0,K357&lt;&gt;0)=FALSE,0,data!$C$43)</f>
        <v>0</v>
      </c>
      <c r="M357" s="269">
        <f t="shared" si="361"/>
        <v>0</v>
      </c>
      <c r="N357" s="225">
        <f t="shared" si="432"/>
        <v>0</v>
      </c>
      <c r="O357" s="225">
        <f t="shared" si="364"/>
        <v>0</v>
      </c>
      <c r="P357" s="225">
        <f t="shared" si="365"/>
        <v>0</v>
      </c>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96</v>
      </c>
      <c r="AI357" s="231">
        <f>IF(AF357=1,IF(AE357&lt;15,VLOOKUP(AH357,data!$B$3:$E$32,2,0)*AE357,(VLOOKUP(AH357,data!$B$3:$E$32,2,0)*14)+(VLOOKUP(AH357,data!$B$3:$E$32,3,0))*(AE357-14)),0)</f>
        <v>0</v>
      </c>
      <c r="AJ357" s="265" t="s">
        <v>96</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96</v>
      </c>
      <c r="AW357" s="231">
        <f>IF(AT357=1,IF(AS357&lt;15,VLOOKUP(AV357,data!$B$3:$E$32,2,0)*AS357,(VLOOKUP(AV357,data!$B$3:$E$32,2,0)*14)+(VLOOKUP(AV357,data!$B$3:$E$32,3,0))*(AS357-14)),0)</f>
        <v>0</v>
      </c>
      <c r="AX357" s="265" t="s">
        <v>96</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96</v>
      </c>
      <c r="BK357" s="231">
        <f>IF(BH357=1,IF(BG357&lt;15,VLOOKUP(BJ357,data!$B$3:$E$32,2,0)*BG357,(VLOOKUP(BJ357,data!$B$3:$E$32,2,0)*14)+(VLOOKUP(BJ357,data!$B$3:$E$32,3,0))*(BG357-14)),0)</f>
        <v>0</v>
      </c>
      <c r="BL357" s="265" t="s">
        <v>96</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96</v>
      </c>
      <c r="BY357" s="231">
        <f>IF(BV357=1,IF(BU357&lt;15,VLOOKUP(BX357,data!$B$3:$E$32,2,0)*BU357,(VLOOKUP(BX357,data!$B$3:$E$32,2,0)*14)+(VLOOKUP(BX357,data!$B$3:$E$32,3,0))*(BU357-14)),0)</f>
        <v>0</v>
      </c>
      <c r="BZ357" s="265" t="s">
        <v>96</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96</v>
      </c>
      <c r="CM357" s="231">
        <f>IF(CJ357=1,IF(CI357&lt;15,VLOOKUP(CL357,data!$B$3:$E$32,2,0)*CI357,(VLOOKUP(CL357,data!$B$3:$E$32,2,0)*14)+(VLOOKUP(CL357,data!$B$3:$E$32,3,0))*(CI357-14)),0)</f>
        <v>0</v>
      </c>
      <c r="CN357" s="265" t="s">
        <v>96</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96</v>
      </c>
      <c r="DA357" s="231">
        <f>IF(CX357=1,IF(CW357&lt;15,VLOOKUP(CZ357,data!$B$3:$E$32,2,0)*CW357,(VLOOKUP(CZ357,data!$B$3:$E$32,2,0)*14)+(VLOOKUP(CZ357,data!$B$3:$E$32,3,0))*(CW357-14)),0)</f>
        <v>0</v>
      </c>
      <c r="DB357" s="265" t="s">
        <v>96</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96</v>
      </c>
      <c r="DO357" s="231">
        <f>IF(DL357=1,IF(DK357&lt;15,VLOOKUP(DN357,data!$B$3:$E$32,2,0)*DK357,(VLOOKUP(DN357,data!$B$3:$E$32,2,0)*14)+(VLOOKUP(DN357,data!$B$3:$E$32,3,0))*(DK357-14)),0)</f>
        <v>0</v>
      </c>
      <c r="DP357" s="265" t="s">
        <v>96</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96</v>
      </c>
      <c r="EC357" s="231">
        <f>IF(DZ357=1,IF(DY357&lt;15,VLOOKUP(EB357,data!$B$3:$E$32,2,0)*DY357,(VLOOKUP(EB357,data!$B$3:$E$32,2,0)*14)+(VLOOKUP(EB357,data!$B$3:$E$32,3,0))*(DY357-14)),0)</f>
        <v>0</v>
      </c>
      <c r="ED357" s="265" t="s">
        <v>96</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96</v>
      </c>
      <c r="EQ357" s="231">
        <f>IF(EN357=1,IF(EM357&lt;15,VLOOKUP(EP357,data!$B$3:$E$32,2,0)*EM357,(VLOOKUP(EP357,data!$B$3:$E$32,2,0)*14)+(VLOOKUP(EP357,data!$B$3:$E$32,3,0))*(EM357-14)),0)</f>
        <v>0</v>
      </c>
      <c r="ER357" s="265" t="s">
        <v>96</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96</v>
      </c>
      <c r="FE357" s="231">
        <f>IF(FB357=1,IF(FA357&lt;15,VLOOKUP(FD357,data!$B$3:$E$32,2,0)*FA357,(VLOOKUP(FD357,data!$B$3:$E$32,2,0)*14)+(VLOOKUP(FD357,data!$B$3:$E$32,3,0))*(FA357-14)),0)</f>
        <v>0</v>
      </c>
      <c r="FF357" s="265" t="s">
        <v>96</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4.75" hidden="1" customHeight="1" x14ac:dyDescent="0.25">
      <c r="A358" s="233"/>
      <c r="B358" s="222" t="s">
        <v>449</v>
      </c>
      <c r="C358" s="338"/>
      <c r="D358" s="223"/>
      <c r="E358" s="229"/>
      <c r="F358" s="225">
        <f t="shared" si="363"/>
        <v>0</v>
      </c>
      <c r="G358" s="230">
        <f>IF(F358=1,data!$C$41*E358,0)</f>
        <v>0</v>
      </c>
      <c r="H358" s="265" t="s">
        <v>96</v>
      </c>
      <c r="I358" s="231">
        <f>IF($F358=1,IF($E358&lt;15,VLOOKUP(H358,data!$B$3:$E$32,2,0)*$E358,(VLOOKUP(H358,data!$B$3:$E$32,2,0)*14)+(VLOOKUP(H358,data!$B$3:$E$32,3,0))*($E358-14)),0)</f>
        <v>0</v>
      </c>
      <c r="J358" s="265" t="s">
        <v>96</v>
      </c>
      <c r="K358" s="231">
        <f>IF($F358=1,VLOOKUP(J358,data!$B$35:$D$39,2,0),0)</f>
        <v>0</v>
      </c>
      <c r="L358" s="232">
        <f>IF(AND(I358&lt;&gt;0,K358&lt;&gt;0)=FALSE,0,data!$C$43)</f>
        <v>0</v>
      </c>
      <c r="M358" s="269">
        <f t="shared" si="361"/>
        <v>0</v>
      </c>
      <c r="N358" s="225">
        <f t="shared" si="432"/>
        <v>0</v>
      </c>
      <c r="O358" s="225">
        <f t="shared" si="364"/>
        <v>0</v>
      </c>
      <c r="P358" s="225">
        <f t="shared" si="365"/>
        <v>0</v>
      </c>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96</v>
      </c>
      <c r="AI358" s="231">
        <f>IF(AF358=1,IF(AE358&lt;15,VLOOKUP(AH358,data!$B$3:$E$32,2,0)*AE358,(VLOOKUP(AH358,data!$B$3:$E$32,2,0)*14)+(VLOOKUP(AH358,data!$B$3:$E$32,3,0))*(AE358-14)),0)</f>
        <v>0</v>
      </c>
      <c r="AJ358" s="265" t="s">
        <v>96</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96</v>
      </c>
      <c r="AW358" s="231">
        <f>IF(AT358=1,IF(AS358&lt;15,VLOOKUP(AV358,data!$B$3:$E$32,2,0)*AS358,(VLOOKUP(AV358,data!$B$3:$E$32,2,0)*14)+(VLOOKUP(AV358,data!$B$3:$E$32,3,0))*(AS358-14)),0)</f>
        <v>0</v>
      </c>
      <c r="AX358" s="265" t="s">
        <v>96</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96</v>
      </c>
      <c r="BK358" s="231">
        <f>IF(BH358=1,IF(BG358&lt;15,VLOOKUP(BJ358,data!$B$3:$E$32,2,0)*BG358,(VLOOKUP(BJ358,data!$B$3:$E$32,2,0)*14)+(VLOOKUP(BJ358,data!$B$3:$E$32,3,0))*(BG358-14)),0)</f>
        <v>0</v>
      </c>
      <c r="BL358" s="265" t="s">
        <v>96</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96</v>
      </c>
      <c r="BY358" s="231">
        <f>IF(BV358=1,IF(BU358&lt;15,VLOOKUP(BX358,data!$B$3:$E$32,2,0)*BU358,(VLOOKUP(BX358,data!$B$3:$E$32,2,0)*14)+(VLOOKUP(BX358,data!$B$3:$E$32,3,0))*(BU358-14)),0)</f>
        <v>0</v>
      </c>
      <c r="BZ358" s="265" t="s">
        <v>96</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96</v>
      </c>
      <c r="CM358" s="231">
        <f>IF(CJ358=1,IF(CI358&lt;15,VLOOKUP(CL358,data!$B$3:$E$32,2,0)*CI358,(VLOOKUP(CL358,data!$B$3:$E$32,2,0)*14)+(VLOOKUP(CL358,data!$B$3:$E$32,3,0))*(CI358-14)),0)</f>
        <v>0</v>
      </c>
      <c r="CN358" s="265" t="s">
        <v>96</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96</v>
      </c>
      <c r="DA358" s="231">
        <f>IF(CX358=1,IF(CW358&lt;15,VLOOKUP(CZ358,data!$B$3:$E$32,2,0)*CW358,(VLOOKUP(CZ358,data!$B$3:$E$32,2,0)*14)+(VLOOKUP(CZ358,data!$B$3:$E$32,3,0))*(CW358-14)),0)</f>
        <v>0</v>
      </c>
      <c r="DB358" s="265" t="s">
        <v>96</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96</v>
      </c>
      <c r="DO358" s="231">
        <f>IF(DL358=1,IF(DK358&lt;15,VLOOKUP(DN358,data!$B$3:$E$32,2,0)*DK358,(VLOOKUP(DN358,data!$B$3:$E$32,2,0)*14)+(VLOOKUP(DN358,data!$B$3:$E$32,3,0))*(DK358-14)),0)</f>
        <v>0</v>
      </c>
      <c r="DP358" s="265" t="s">
        <v>96</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96</v>
      </c>
      <c r="EC358" s="231">
        <f>IF(DZ358=1,IF(DY358&lt;15,VLOOKUP(EB358,data!$B$3:$E$32,2,0)*DY358,(VLOOKUP(EB358,data!$B$3:$E$32,2,0)*14)+(VLOOKUP(EB358,data!$B$3:$E$32,3,0))*(DY358-14)),0)</f>
        <v>0</v>
      </c>
      <c r="ED358" s="265" t="s">
        <v>96</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96</v>
      </c>
      <c r="EQ358" s="231">
        <f>IF(EN358=1,IF(EM358&lt;15,VLOOKUP(EP358,data!$B$3:$E$32,2,0)*EM358,(VLOOKUP(EP358,data!$B$3:$E$32,2,0)*14)+(VLOOKUP(EP358,data!$B$3:$E$32,3,0))*(EM358-14)),0)</f>
        <v>0</v>
      </c>
      <c r="ER358" s="265" t="s">
        <v>96</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96</v>
      </c>
      <c r="FE358" s="231">
        <f>IF(FB358=1,IF(FA358&lt;15,VLOOKUP(FD358,data!$B$3:$E$32,2,0)*FA358,(VLOOKUP(FD358,data!$B$3:$E$32,2,0)*14)+(VLOOKUP(FD358,data!$B$3:$E$32,3,0))*(FA358-14)),0)</f>
        <v>0</v>
      </c>
      <c r="FF358" s="265" t="s">
        <v>96</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4.75" hidden="1" customHeight="1" x14ac:dyDescent="0.25">
      <c r="A359" s="233"/>
      <c r="B359" s="222" t="s">
        <v>450</v>
      </c>
      <c r="C359" s="338"/>
      <c r="D359" s="223"/>
      <c r="E359" s="229"/>
      <c r="F359" s="225">
        <f t="shared" si="363"/>
        <v>0</v>
      </c>
      <c r="G359" s="230">
        <f>IF(F359=1,data!$C$41*E359,0)</f>
        <v>0</v>
      </c>
      <c r="H359" s="265" t="s">
        <v>96</v>
      </c>
      <c r="I359" s="231">
        <f>IF($F359=1,IF($E359&lt;15,VLOOKUP(H359,data!$B$3:$E$32,2,0)*$E359,(VLOOKUP(H359,data!$B$3:$E$32,2,0)*14)+(VLOOKUP(H359,data!$B$3:$E$32,3,0))*($E359-14)),0)</f>
        <v>0</v>
      </c>
      <c r="J359" s="265" t="s">
        <v>96</v>
      </c>
      <c r="K359" s="231">
        <f>IF($F359=1,VLOOKUP(J359,data!$B$35:$D$39,2,0),0)</f>
        <v>0</v>
      </c>
      <c r="L359" s="232">
        <f>IF(AND(I359&lt;&gt;0,K359&lt;&gt;0)=FALSE,0,data!$C$43)</f>
        <v>0</v>
      </c>
      <c r="M359" s="269">
        <f t="shared" si="361"/>
        <v>0</v>
      </c>
      <c r="N359" s="225">
        <f t="shared" si="432"/>
        <v>0</v>
      </c>
      <c r="O359" s="225">
        <f t="shared" si="364"/>
        <v>0</v>
      </c>
      <c r="P359" s="225">
        <f t="shared" si="365"/>
        <v>0</v>
      </c>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96</v>
      </c>
      <c r="AI359" s="231">
        <f>IF(AF359=1,IF(AE359&lt;15,VLOOKUP(AH359,data!$B$3:$E$32,2,0)*AE359,(VLOOKUP(AH359,data!$B$3:$E$32,2,0)*14)+(VLOOKUP(AH359,data!$B$3:$E$32,3,0))*(AE359-14)),0)</f>
        <v>0</v>
      </c>
      <c r="AJ359" s="265" t="s">
        <v>96</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96</v>
      </c>
      <c r="AW359" s="231">
        <f>IF(AT359=1,IF(AS359&lt;15,VLOOKUP(AV359,data!$B$3:$E$32,2,0)*AS359,(VLOOKUP(AV359,data!$B$3:$E$32,2,0)*14)+(VLOOKUP(AV359,data!$B$3:$E$32,3,0))*(AS359-14)),0)</f>
        <v>0</v>
      </c>
      <c r="AX359" s="265" t="s">
        <v>96</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96</v>
      </c>
      <c r="BK359" s="231">
        <f>IF(BH359=1,IF(BG359&lt;15,VLOOKUP(BJ359,data!$B$3:$E$32,2,0)*BG359,(VLOOKUP(BJ359,data!$B$3:$E$32,2,0)*14)+(VLOOKUP(BJ359,data!$B$3:$E$32,3,0))*(BG359-14)),0)</f>
        <v>0</v>
      </c>
      <c r="BL359" s="265" t="s">
        <v>96</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96</v>
      </c>
      <c r="BY359" s="231">
        <f>IF(BV359=1,IF(BU359&lt;15,VLOOKUP(BX359,data!$B$3:$E$32,2,0)*BU359,(VLOOKUP(BX359,data!$B$3:$E$32,2,0)*14)+(VLOOKUP(BX359,data!$B$3:$E$32,3,0))*(BU359-14)),0)</f>
        <v>0</v>
      </c>
      <c r="BZ359" s="265" t="s">
        <v>96</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96</v>
      </c>
      <c r="CM359" s="231">
        <f>IF(CJ359=1,IF(CI359&lt;15,VLOOKUP(CL359,data!$B$3:$E$32,2,0)*CI359,(VLOOKUP(CL359,data!$B$3:$E$32,2,0)*14)+(VLOOKUP(CL359,data!$B$3:$E$32,3,0))*(CI359-14)),0)</f>
        <v>0</v>
      </c>
      <c r="CN359" s="265" t="s">
        <v>96</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96</v>
      </c>
      <c r="DA359" s="231">
        <f>IF(CX359=1,IF(CW359&lt;15,VLOOKUP(CZ359,data!$B$3:$E$32,2,0)*CW359,(VLOOKUP(CZ359,data!$B$3:$E$32,2,0)*14)+(VLOOKUP(CZ359,data!$B$3:$E$32,3,0))*(CW359-14)),0)</f>
        <v>0</v>
      </c>
      <c r="DB359" s="265" t="s">
        <v>96</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96</v>
      </c>
      <c r="DO359" s="231">
        <f>IF(DL359=1,IF(DK359&lt;15,VLOOKUP(DN359,data!$B$3:$E$32,2,0)*DK359,(VLOOKUP(DN359,data!$B$3:$E$32,2,0)*14)+(VLOOKUP(DN359,data!$B$3:$E$32,3,0))*(DK359-14)),0)</f>
        <v>0</v>
      </c>
      <c r="DP359" s="265" t="s">
        <v>96</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96</v>
      </c>
      <c r="EC359" s="231">
        <f>IF(DZ359=1,IF(DY359&lt;15,VLOOKUP(EB359,data!$B$3:$E$32,2,0)*DY359,(VLOOKUP(EB359,data!$B$3:$E$32,2,0)*14)+(VLOOKUP(EB359,data!$B$3:$E$32,3,0))*(DY359-14)),0)</f>
        <v>0</v>
      </c>
      <c r="ED359" s="265" t="s">
        <v>96</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96</v>
      </c>
      <c r="EQ359" s="231">
        <f>IF(EN359=1,IF(EM359&lt;15,VLOOKUP(EP359,data!$B$3:$E$32,2,0)*EM359,(VLOOKUP(EP359,data!$B$3:$E$32,2,0)*14)+(VLOOKUP(EP359,data!$B$3:$E$32,3,0))*(EM359-14)),0)</f>
        <v>0</v>
      </c>
      <c r="ER359" s="265" t="s">
        <v>96</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96</v>
      </c>
      <c r="FE359" s="231">
        <f>IF(FB359=1,IF(FA359&lt;15,VLOOKUP(FD359,data!$B$3:$E$32,2,0)*FA359,(VLOOKUP(FD359,data!$B$3:$E$32,2,0)*14)+(VLOOKUP(FD359,data!$B$3:$E$32,3,0))*(FA359-14)),0)</f>
        <v>0</v>
      </c>
      <c r="FF359" s="265" t="s">
        <v>96</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4.75" hidden="1" customHeight="1" x14ac:dyDescent="0.25">
      <c r="A360" s="233"/>
      <c r="B360" s="222" t="s">
        <v>451</v>
      </c>
      <c r="C360" s="338"/>
      <c r="D360" s="223"/>
      <c r="E360" s="229"/>
      <c r="F360" s="225">
        <f t="shared" si="363"/>
        <v>0</v>
      </c>
      <c r="G360" s="230">
        <f>IF(F360=1,data!$C$41*E360,0)</f>
        <v>0</v>
      </c>
      <c r="H360" s="265" t="s">
        <v>96</v>
      </c>
      <c r="I360" s="231">
        <f>IF($F360=1,IF($E360&lt;15,VLOOKUP(H360,data!$B$3:$E$32,2,0)*$E360,(VLOOKUP(H360,data!$B$3:$E$32,2,0)*14)+(VLOOKUP(H360,data!$B$3:$E$32,3,0))*($E360-14)),0)</f>
        <v>0</v>
      </c>
      <c r="J360" s="265" t="s">
        <v>96</v>
      </c>
      <c r="K360" s="231">
        <f>IF($F360=1,VLOOKUP(J360,data!$B$35:$D$39,2,0),0)</f>
        <v>0</v>
      </c>
      <c r="L360" s="232">
        <f>IF(AND(I360&lt;&gt;0,K360&lt;&gt;0)=FALSE,0,data!$C$43)</f>
        <v>0</v>
      </c>
      <c r="M360" s="269">
        <f t="shared" si="361"/>
        <v>0</v>
      </c>
      <c r="N360" s="225">
        <f t="shared" si="432"/>
        <v>0</v>
      </c>
      <c r="O360" s="225">
        <f t="shared" si="364"/>
        <v>0</v>
      </c>
      <c r="P360" s="225">
        <f t="shared" si="365"/>
        <v>0</v>
      </c>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96</v>
      </c>
      <c r="AI360" s="231">
        <f>IF(AF360=1,IF(AE360&lt;15,VLOOKUP(AH360,data!$B$3:$E$32,2,0)*AE360,(VLOOKUP(AH360,data!$B$3:$E$32,2,0)*14)+(VLOOKUP(AH360,data!$B$3:$E$32,3,0))*(AE360-14)),0)</f>
        <v>0</v>
      </c>
      <c r="AJ360" s="265" t="s">
        <v>96</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96</v>
      </c>
      <c r="AW360" s="231">
        <f>IF(AT360=1,IF(AS360&lt;15,VLOOKUP(AV360,data!$B$3:$E$32,2,0)*AS360,(VLOOKUP(AV360,data!$B$3:$E$32,2,0)*14)+(VLOOKUP(AV360,data!$B$3:$E$32,3,0))*(AS360-14)),0)</f>
        <v>0</v>
      </c>
      <c r="AX360" s="265" t="s">
        <v>96</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96</v>
      </c>
      <c r="BK360" s="231">
        <f>IF(BH360=1,IF(BG360&lt;15,VLOOKUP(BJ360,data!$B$3:$E$32,2,0)*BG360,(VLOOKUP(BJ360,data!$B$3:$E$32,2,0)*14)+(VLOOKUP(BJ360,data!$B$3:$E$32,3,0))*(BG360-14)),0)</f>
        <v>0</v>
      </c>
      <c r="BL360" s="265" t="s">
        <v>96</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96</v>
      </c>
      <c r="BY360" s="231">
        <f>IF(BV360=1,IF(BU360&lt;15,VLOOKUP(BX360,data!$B$3:$E$32,2,0)*BU360,(VLOOKUP(BX360,data!$B$3:$E$32,2,0)*14)+(VLOOKUP(BX360,data!$B$3:$E$32,3,0))*(BU360-14)),0)</f>
        <v>0</v>
      </c>
      <c r="BZ360" s="265" t="s">
        <v>96</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96</v>
      </c>
      <c r="CM360" s="231">
        <f>IF(CJ360=1,IF(CI360&lt;15,VLOOKUP(CL360,data!$B$3:$E$32,2,0)*CI360,(VLOOKUP(CL360,data!$B$3:$E$32,2,0)*14)+(VLOOKUP(CL360,data!$B$3:$E$32,3,0))*(CI360-14)),0)</f>
        <v>0</v>
      </c>
      <c r="CN360" s="265" t="s">
        <v>96</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96</v>
      </c>
      <c r="DA360" s="231">
        <f>IF(CX360=1,IF(CW360&lt;15,VLOOKUP(CZ360,data!$B$3:$E$32,2,0)*CW360,(VLOOKUP(CZ360,data!$B$3:$E$32,2,0)*14)+(VLOOKUP(CZ360,data!$B$3:$E$32,3,0))*(CW360-14)),0)</f>
        <v>0</v>
      </c>
      <c r="DB360" s="265" t="s">
        <v>96</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96</v>
      </c>
      <c r="DO360" s="231">
        <f>IF(DL360=1,IF(DK360&lt;15,VLOOKUP(DN360,data!$B$3:$E$32,2,0)*DK360,(VLOOKUP(DN360,data!$B$3:$E$32,2,0)*14)+(VLOOKUP(DN360,data!$B$3:$E$32,3,0))*(DK360-14)),0)</f>
        <v>0</v>
      </c>
      <c r="DP360" s="265" t="s">
        <v>96</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96</v>
      </c>
      <c r="EC360" s="231">
        <f>IF(DZ360=1,IF(DY360&lt;15,VLOOKUP(EB360,data!$B$3:$E$32,2,0)*DY360,(VLOOKUP(EB360,data!$B$3:$E$32,2,0)*14)+(VLOOKUP(EB360,data!$B$3:$E$32,3,0))*(DY360-14)),0)</f>
        <v>0</v>
      </c>
      <c r="ED360" s="265" t="s">
        <v>96</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96</v>
      </c>
      <c r="EQ360" s="231">
        <f>IF(EN360=1,IF(EM360&lt;15,VLOOKUP(EP360,data!$B$3:$E$32,2,0)*EM360,(VLOOKUP(EP360,data!$B$3:$E$32,2,0)*14)+(VLOOKUP(EP360,data!$B$3:$E$32,3,0))*(EM360-14)),0)</f>
        <v>0</v>
      </c>
      <c r="ER360" s="265" t="s">
        <v>96</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96</v>
      </c>
      <c r="FE360" s="231">
        <f>IF(FB360=1,IF(FA360&lt;15,VLOOKUP(FD360,data!$B$3:$E$32,2,0)*FA360,(VLOOKUP(FD360,data!$B$3:$E$32,2,0)*14)+(VLOOKUP(FD360,data!$B$3:$E$32,3,0))*(FA360-14)),0)</f>
        <v>0</v>
      </c>
      <c r="FF360" s="265" t="s">
        <v>96</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4.75" hidden="1" customHeight="1" x14ac:dyDescent="0.25">
      <c r="A361" s="233"/>
      <c r="B361" s="222" t="s">
        <v>452</v>
      </c>
      <c r="C361" s="338"/>
      <c r="D361" s="223"/>
      <c r="E361" s="229"/>
      <c r="F361" s="225">
        <f t="shared" si="363"/>
        <v>0</v>
      </c>
      <c r="G361" s="230">
        <f>IF(F361=1,data!$C$41*E361,0)</f>
        <v>0</v>
      </c>
      <c r="H361" s="265" t="s">
        <v>96</v>
      </c>
      <c r="I361" s="231">
        <f>IF($F361=1,IF($E361&lt;15,VLOOKUP(H361,data!$B$3:$E$32,2,0)*$E361,(VLOOKUP(H361,data!$B$3:$E$32,2,0)*14)+(VLOOKUP(H361,data!$B$3:$E$32,3,0))*($E361-14)),0)</f>
        <v>0</v>
      </c>
      <c r="J361" s="265" t="s">
        <v>96</v>
      </c>
      <c r="K361" s="231">
        <f>IF($F361=1,VLOOKUP(J361,data!$B$35:$D$39,2,0),0)</f>
        <v>0</v>
      </c>
      <c r="L361" s="232">
        <f>IF(AND(I361&lt;&gt;0,K361&lt;&gt;0)=FALSE,0,data!$C$43)</f>
        <v>0</v>
      </c>
      <c r="M361" s="269">
        <f t="shared" si="361"/>
        <v>0</v>
      </c>
      <c r="N361" s="225">
        <f t="shared" si="432"/>
        <v>0</v>
      </c>
      <c r="O361" s="225">
        <f t="shared" si="364"/>
        <v>0</v>
      </c>
      <c r="P361" s="225">
        <f t="shared" si="365"/>
        <v>0</v>
      </c>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96</v>
      </c>
      <c r="AI361" s="231">
        <f>IF(AF361=1,IF(AE361&lt;15,VLOOKUP(AH361,data!$B$3:$E$32,2,0)*AE361,(VLOOKUP(AH361,data!$B$3:$E$32,2,0)*14)+(VLOOKUP(AH361,data!$B$3:$E$32,3,0))*(AE361-14)),0)</f>
        <v>0</v>
      </c>
      <c r="AJ361" s="265" t="s">
        <v>96</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96</v>
      </c>
      <c r="AW361" s="231">
        <f>IF(AT361=1,IF(AS361&lt;15,VLOOKUP(AV361,data!$B$3:$E$32,2,0)*AS361,(VLOOKUP(AV361,data!$B$3:$E$32,2,0)*14)+(VLOOKUP(AV361,data!$B$3:$E$32,3,0))*(AS361-14)),0)</f>
        <v>0</v>
      </c>
      <c r="AX361" s="265" t="s">
        <v>96</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96</v>
      </c>
      <c r="BK361" s="231">
        <f>IF(BH361=1,IF(BG361&lt;15,VLOOKUP(BJ361,data!$B$3:$E$32,2,0)*BG361,(VLOOKUP(BJ361,data!$B$3:$E$32,2,0)*14)+(VLOOKUP(BJ361,data!$B$3:$E$32,3,0))*(BG361-14)),0)</f>
        <v>0</v>
      </c>
      <c r="BL361" s="265" t="s">
        <v>96</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96</v>
      </c>
      <c r="BY361" s="231">
        <f>IF(BV361=1,IF(BU361&lt;15,VLOOKUP(BX361,data!$B$3:$E$32,2,0)*BU361,(VLOOKUP(BX361,data!$B$3:$E$32,2,0)*14)+(VLOOKUP(BX361,data!$B$3:$E$32,3,0))*(BU361-14)),0)</f>
        <v>0</v>
      </c>
      <c r="BZ361" s="265" t="s">
        <v>96</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96</v>
      </c>
      <c r="CM361" s="231">
        <f>IF(CJ361=1,IF(CI361&lt;15,VLOOKUP(CL361,data!$B$3:$E$32,2,0)*CI361,(VLOOKUP(CL361,data!$B$3:$E$32,2,0)*14)+(VLOOKUP(CL361,data!$B$3:$E$32,3,0))*(CI361-14)),0)</f>
        <v>0</v>
      </c>
      <c r="CN361" s="265" t="s">
        <v>96</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96</v>
      </c>
      <c r="DA361" s="231">
        <f>IF(CX361=1,IF(CW361&lt;15,VLOOKUP(CZ361,data!$B$3:$E$32,2,0)*CW361,(VLOOKUP(CZ361,data!$B$3:$E$32,2,0)*14)+(VLOOKUP(CZ361,data!$B$3:$E$32,3,0))*(CW361-14)),0)</f>
        <v>0</v>
      </c>
      <c r="DB361" s="265" t="s">
        <v>96</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96</v>
      </c>
      <c r="DO361" s="231">
        <f>IF(DL361=1,IF(DK361&lt;15,VLOOKUP(DN361,data!$B$3:$E$32,2,0)*DK361,(VLOOKUP(DN361,data!$B$3:$E$32,2,0)*14)+(VLOOKUP(DN361,data!$B$3:$E$32,3,0))*(DK361-14)),0)</f>
        <v>0</v>
      </c>
      <c r="DP361" s="265" t="s">
        <v>96</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96</v>
      </c>
      <c r="EC361" s="231">
        <f>IF(DZ361=1,IF(DY361&lt;15,VLOOKUP(EB361,data!$B$3:$E$32,2,0)*DY361,(VLOOKUP(EB361,data!$B$3:$E$32,2,0)*14)+(VLOOKUP(EB361,data!$B$3:$E$32,3,0))*(DY361-14)),0)</f>
        <v>0</v>
      </c>
      <c r="ED361" s="265" t="s">
        <v>96</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96</v>
      </c>
      <c r="EQ361" s="231">
        <f>IF(EN361=1,IF(EM361&lt;15,VLOOKUP(EP361,data!$B$3:$E$32,2,0)*EM361,(VLOOKUP(EP361,data!$B$3:$E$32,2,0)*14)+(VLOOKUP(EP361,data!$B$3:$E$32,3,0))*(EM361-14)),0)</f>
        <v>0</v>
      </c>
      <c r="ER361" s="265" t="s">
        <v>96</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96</v>
      </c>
      <c r="FE361" s="231">
        <f>IF(FB361=1,IF(FA361&lt;15,VLOOKUP(FD361,data!$B$3:$E$32,2,0)*FA361,(VLOOKUP(FD361,data!$B$3:$E$32,2,0)*14)+(VLOOKUP(FD361,data!$B$3:$E$32,3,0))*(FA361-14)),0)</f>
        <v>0</v>
      </c>
      <c r="FF361" s="265" t="s">
        <v>96</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4.75" hidden="1" customHeight="1" x14ac:dyDescent="0.25">
      <c r="A362" s="233"/>
      <c r="B362" s="222" t="s">
        <v>453</v>
      </c>
      <c r="C362" s="338"/>
      <c r="D362" s="223"/>
      <c r="E362" s="229"/>
      <c r="F362" s="225">
        <f t="shared" si="363"/>
        <v>0</v>
      </c>
      <c r="G362" s="230">
        <f>IF(F362=1,data!$C$41*E362,0)</f>
        <v>0</v>
      </c>
      <c r="H362" s="265" t="s">
        <v>96</v>
      </c>
      <c r="I362" s="231">
        <f>IF($F362=1,IF($E362&lt;15,VLOOKUP(H362,data!$B$3:$E$32,2,0)*$E362,(VLOOKUP(H362,data!$B$3:$E$32,2,0)*14)+(VLOOKUP(H362,data!$B$3:$E$32,3,0))*($E362-14)),0)</f>
        <v>0</v>
      </c>
      <c r="J362" s="265" t="s">
        <v>96</v>
      </c>
      <c r="K362" s="231">
        <f>IF($F362=1,VLOOKUP(J362,data!$B$35:$D$39,2,0),0)</f>
        <v>0</v>
      </c>
      <c r="L362" s="232">
        <f>IF(AND(I362&lt;&gt;0,K362&lt;&gt;0)=FALSE,0,data!$C$43)</f>
        <v>0</v>
      </c>
      <c r="M362" s="269">
        <f t="shared" si="361"/>
        <v>0</v>
      </c>
      <c r="N362" s="225">
        <f t="shared" si="432"/>
        <v>0</v>
      </c>
      <c r="O362" s="225">
        <f t="shared" si="364"/>
        <v>0</v>
      </c>
      <c r="P362" s="225">
        <f t="shared" si="365"/>
        <v>0</v>
      </c>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96</v>
      </c>
      <c r="AI362" s="231">
        <f>IF(AF362=1,IF(AE362&lt;15,VLOOKUP(AH362,data!$B$3:$E$32,2,0)*AE362,(VLOOKUP(AH362,data!$B$3:$E$32,2,0)*14)+(VLOOKUP(AH362,data!$B$3:$E$32,3,0))*(AE362-14)),0)</f>
        <v>0</v>
      </c>
      <c r="AJ362" s="265" t="s">
        <v>96</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96</v>
      </c>
      <c r="AW362" s="231">
        <f>IF(AT362=1,IF(AS362&lt;15,VLOOKUP(AV362,data!$B$3:$E$32,2,0)*AS362,(VLOOKUP(AV362,data!$B$3:$E$32,2,0)*14)+(VLOOKUP(AV362,data!$B$3:$E$32,3,0))*(AS362-14)),0)</f>
        <v>0</v>
      </c>
      <c r="AX362" s="265" t="s">
        <v>96</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96</v>
      </c>
      <c r="BK362" s="231">
        <f>IF(BH362=1,IF(BG362&lt;15,VLOOKUP(BJ362,data!$B$3:$E$32,2,0)*BG362,(VLOOKUP(BJ362,data!$B$3:$E$32,2,0)*14)+(VLOOKUP(BJ362,data!$B$3:$E$32,3,0))*(BG362-14)),0)</f>
        <v>0</v>
      </c>
      <c r="BL362" s="265" t="s">
        <v>96</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96</v>
      </c>
      <c r="BY362" s="231">
        <f>IF(BV362=1,IF(BU362&lt;15,VLOOKUP(BX362,data!$B$3:$E$32,2,0)*BU362,(VLOOKUP(BX362,data!$B$3:$E$32,2,0)*14)+(VLOOKUP(BX362,data!$B$3:$E$32,3,0))*(BU362-14)),0)</f>
        <v>0</v>
      </c>
      <c r="BZ362" s="265" t="s">
        <v>96</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96</v>
      </c>
      <c r="CM362" s="231">
        <f>IF(CJ362=1,IF(CI362&lt;15,VLOOKUP(CL362,data!$B$3:$E$32,2,0)*CI362,(VLOOKUP(CL362,data!$B$3:$E$32,2,0)*14)+(VLOOKUP(CL362,data!$B$3:$E$32,3,0))*(CI362-14)),0)</f>
        <v>0</v>
      </c>
      <c r="CN362" s="265" t="s">
        <v>96</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96</v>
      </c>
      <c r="DA362" s="231">
        <f>IF(CX362=1,IF(CW362&lt;15,VLOOKUP(CZ362,data!$B$3:$E$32,2,0)*CW362,(VLOOKUP(CZ362,data!$B$3:$E$32,2,0)*14)+(VLOOKUP(CZ362,data!$B$3:$E$32,3,0))*(CW362-14)),0)</f>
        <v>0</v>
      </c>
      <c r="DB362" s="265" t="s">
        <v>96</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96</v>
      </c>
      <c r="DO362" s="231">
        <f>IF(DL362=1,IF(DK362&lt;15,VLOOKUP(DN362,data!$B$3:$E$32,2,0)*DK362,(VLOOKUP(DN362,data!$B$3:$E$32,2,0)*14)+(VLOOKUP(DN362,data!$B$3:$E$32,3,0))*(DK362-14)),0)</f>
        <v>0</v>
      </c>
      <c r="DP362" s="265" t="s">
        <v>96</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96</v>
      </c>
      <c r="EC362" s="231">
        <f>IF(DZ362=1,IF(DY362&lt;15,VLOOKUP(EB362,data!$B$3:$E$32,2,0)*DY362,(VLOOKUP(EB362,data!$B$3:$E$32,2,0)*14)+(VLOOKUP(EB362,data!$B$3:$E$32,3,0))*(DY362-14)),0)</f>
        <v>0</v>
      </c>
      <c r="ED362" s="265" t="s">
        <v>96</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96</v>
      </c>
      <c r="EQ362" s="231">
        <f>IF(EN362=1,IF(EM362&lt;15,VLOOKUP(EP362,data!$B$3:$E$32,2,0)*EM362,(VLOOKUP(EP362,data!$B$3:$E$32,2,0)*14)+(VLOOKUP(EP362,data!$B$3:$E$32,3,0))*(EM362-14)),0)</f>
        <v>0</v>
      </c>
      <c r="ER362" s="265" t="s">
        <v>96</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96</v>
      </c>
      <c r="FE362" s="231">
        <f>IF(FB362=1,IF(FA362&lt;15,VLOOKUP(FD362,data!$B$3:$E$32,2,0)*FA362,(VLOOKUP(FD362,data!$B$3:$E$32,2,0)*14)+(VLOOKUP(FD362,data!$B$3:$E$32,3,0))*(FA362-14)),0)</f>
        <v>0</v>
      </c>
      <c r="FF362" s="265" t="s">
        <v>96</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4.75" hidden="1" customHeight="1" x14ac:dyDescent="0.25">
      <c r="A363" s="233"/>
      <c r="B363" s="222" t="s">
        <v>454</v>
      </c>
      <c r="C363" s="338"/>
      <c r="D363" s="223"/>
      <c r="E363" s="229"/>
      <c r="F363" s="225">
        <f t="shared" si="363"/>
        <v>0</v>
      </c>
      <c r="G363" s="230">
        <f>IF(F363=1,data!$C$41*E363,0)</f>
        <v>0</v>
      </c>
      <c r="H363" s="265" t="s">
        <v>96</v>
      </c>
      <c r="I363" s="231">
        <f>IF($F363=1,IF($E363&lt;15,VLOOKUP(H363,data!$B$3:$E$32,2,0)*$E363,(VLOOKUP(H363,data!$B$3:$E$32,2,0)*14)+(VLOOKUP(H363,data!$B$3:$E$32,3,0))*($E363-14)),0)</f>
        <v>0</v>
      </c>
      <c r="J363" s="265" t="s">
        <v>96</v>
      </c>
      <c r="K363" s="231">
        <f>IF($F363=1,VLOOKUP(J363,data!$B$35:$D$39,2,0),0)</f>
        <v>0</v>
      </c>
      <c r="L363" s="232">
        <f>IF(AND(I363&lt;&gt;0,K363&lt;&gt;0)=FALSE,0,data!$C$43)</f>
        <v>0</v>
      </c>
      <c r="M363" s="269">
        <f t="shared" si="361"/>
        <v>0</v>
      </c>
      <c r="N363" s="225">
        <f t="shared" si="432"/>
        <v>0</v>
      </c>
      <c r="O363" s="225">
        <f t="shared" si="364"/>
        <v>0</v>
      </c>
      <c r="P363" s="225">
        <f t="shared" si="365"/>
        <v>0</v>
      </c>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96</v>
      </c>
      <c r="AI363" s="231">
        <f>IF(AF363=1,IF(AE363&lt;15,VLOOKUP(AH363,data!$B$3:$E$32,2,0)*AE363,(VLOOKUP(AH363,data!$B$3:$E$32,2,0)*14)+(VLOOKUP(AH363,data!$B$3:$E$32,3,0))*(AE363-14)),0)</f>
        <v>0</v>
      </c>
      <c r="AJ363" s="265" t="s">
        <v>96</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96</v>
      </c>
      <c r="AW363" s="231">
        <f>IF(AT363=1,IF(AS363&lt;15,VLOOKUP(AV363,data!$B$3:$E$32,2,0)*AS363,(VLOOKUP(AV363,data!$B$3:$E$32,2,0)*14)+(VLOOKUP(AV363,data!$B$3:$E$32,3,0))*(AS363-14)),0)</f>
        <v>0</v>
      </c>
      <c r="AX363" s="265" t="s">
        <v>96</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96</v>
      </c>
      <c r="BK363" s="231">
        <f>IF(BH363=1,IF(BG363&lt;15,VLOOKUP(BJ363,data!$B$3:$E$32,2,0)*BG363,(VLOOKUP(BJ363,data!$B$3:$E$32,2,0)*14)+(VLOOKUP(BJ363,data!$B$3:$E$32,3,0))*(BG363-14)),0)</f>
        <v>0</v>
      </c>
      <c r="BL363" s="265" t="s">
        <v>96</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96</v>
      </c>
      <c r="BY363" s="231">
        <f>IF(BV363=1,IF(BU363&lt;15,VLOOKUP(BX363,data!$B$3:$E$32,2,0)*BU363,(VLOOKUP(BX363,data!$B$3:$E$32,2,0)*14)+(VLOOKUP(BX363,data!$B$3:$E$32,3,0))*(BU363-14)),0)</f>
        <v>0</v>
      </c>
      <c r="BZ363" s="265" t="s">
        <v>96</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96</v>
      </c>
      <c r="CM363" s="231">
        <f>IF(CJ363=1,IF(CI363&lt;15,VLOOKUP(CL363,data!$B$3:$E$32,2,0)*CI363,(VLOOKUP(CL363,data!$B$3:$E$32,2,0)*14)+(VLOOKUP(CL363,data!$B$3:$E$32,3,0))*(CI363-14)),0)</f>
        <v>0</v>
      </c>
      <c r="CN363" s="265" t="s">
        <v>96</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96</v>
      </c>
      <c r="DA363" s="231">
        <f>IF(CX363=1,IF(CW363&lt;15,VLOOKUP(CZ363,data!$B$3:$E$32,2,0)*CW363,(VLOOKUP(CZ363,data!$B$3:$E$32,2,0)*14)+(VLOOKUP(CZ363,data!$B$3:$E$32,3,0))*(CW363-14)),0)</f>
        <v>0</v>
      </c>
      <c r="DB363" s="265" t="s">
        <v>96</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96</v>
      </c>
      <c r="DO363" s="231">
        <f>IF(DL363=1,IF(DK363&lt;15,VLOOKUP(DN363,data!$B$3:$E$32,2,0)*DK363,(VLOOKUP(DN363,data!$B$3:$E$32,2,0)*14)+(VLOOKUP(DN363,data!$B$3:$E$32,3,0))*(DK363-14)),0)</f>
        <v>0</v>
      </c>
      <c r="DP363" s="265" t="s">
        <v>96</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96</v>
      </c>
      <c r="EC363" s="231">
        <f>IF(DZ363=1,IF(DY363&lt;15,VLOOKUP(EB363,data!$B$3:$E$32,2,0)*DY363,(VLOOKUP(EB363,data!$B$3:$E$32,2,0)*14)+(VLOOKUP(EB363,data!$B$3:$E$32,3,0))*(DY363-14)),0)</f>
        <v>0</v>
      </c>
      <c r="ED363" s="265" t="s">
        <v>96</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96</v>
      </c>
      <c r="EQ363" s="231">
        <f>IF(EN363=1,IF(EM363&lt;15,VLOOKUP(EP363,data!$B$3:$E$32,2,0)*EM363,(VLOOKUP(EP363,data!$B$3:$E$32,2,0)*14)+(VLOOKUP(EP363,data!$B$3:$E$32,3,0))*(EM363-14)),0)</f>
        <v>0</v>
      </c>
      <c r="ER363" s="265" t="s">
        <v>96</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96</v>
      </c>
      <c r="FE363" s="231">
        <f>IF(FB363=1,IF(FA363&lt;15,VLOOKUP(FD363,data!$B$3:$E$32,2,0)*FA363,(VLOOKUP(FD363,data!$B$3:$E$32,2,0)*14)+(VLOOKUP(FD363,data!$B$3:$E$32,3,0))*(FA363-14)),0)</f>
        <v>0</v>
      </c>
      <c r="FF363" s="265" t="s">
        <v>96</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4.75" hidden="1" customHeight="1" x14ac:dyDescent="0.25">
      <c r="A364" s="233"/>
      <c r="B364" s="222" t="s">
        <v>455</v>
      </c>
      <c r="C364" s="338"/>
      <c r="D364" s="223"/>
      <c r="E364" s="229"/>
      <c r="F364" s="225">
        <f t="shared" si="363"/>
        <v>0</v>
      </c>
      <c r="G364" s="230">
        <f>IF(F364=1,data!$C$41*E364,0)</f>
        <v>0</v>
      </c>
      <c r="H364" s="265" t="s">
        <v>96</v>
      </c>
      <c r="I364" s="231">
        <f>IF($F364=1,IF($E364&lt;15,VLOOKUP(H364,data!$B$3:$E$32,2,0)*$E364,(VLOOKUP(H364,data!$B$3:$E$32,2,0)*14)+(VLOOKUP(H364,data!$B$3:$E$32,3,0))*($E364-14)),0)</f>
        <v>0</v>
      </c>
      <c r="J364" s="265" t="s">
        <v>96</v>
      </c>
      <c r="K364" s="231">
        <f>IF($F364=1,VLOOKUP(J364,data!$B$35:$D$39,2,0),0)</f>
        <v>0</v>
      </c>
      <c r="L364" s="232">
        <f>IF(AND(I364&lt;&gt;0,K364&lt;&gt;0)=FALSE,0,data!$C$43)</f>
        <v>0</v>
      </c>
      <c r="M364" s="269">
        <f t="shared" si="361"/>
        <v>0</v>
      </c>
      <c r="N364" s="225">
        <f t="shared" si="432"/>
        <v>0</v>
      </c>
      <c r="O364" s="225">
        <f t="shared" si="364"/>
        <v>0</v>
      </c>
      <c r="P364" s="225">
        <f t="shared" si="365"/>
        <v>0</v>
      </c>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96</v>
      </c>
      <c r="AI364" s="231">
        <f>IF(AF364=1,IF(AE364&lt;15,VLOOKUP(AH364,data!$B$3:$E$32,2,0)*AE364,(VLOOKUP(AH364,data!$B$3:$E$32,2,0)*14)+(VLOOKUP(AH364,data!$B$3:$E$32,3,0))*(AE364-14)),0)</f>
        <v>0</v>
      </c>
      <c r="AJ364" s="265" t="s">
        <v>96</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96</v>
      </c>
      <c r="AW364" s="231">
        <f>IF(AT364=1,IF(AS364&lt;15,VLOOKUP(AV364,data!$B$3:$E$32,2,0)*AS364,(VLOOKUP(AV364,data!$B$3:$E$32,2,0)*14)+(VLOOKUP(AV364,data!$B$3:$E$32,3,0))*(AS364-14)),0)</f>
        <v>0</v>
      </c>
      <c r="AX364" s="265" t="s">
        <v>96</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96</v>
      </c>
      <c r="BK364" s="231">
        <f>IF(BH364=1,IF(BG364&lt;15,VLOOKUP(BJ364,data!$B$3:$E$32,2,0)*BG364,(VLOOKUP(BJ364,data!$B$3:$E$32,2,0)*14)+(VLOOKUP(BJ364,data!$B$3:$E$32,3,0))*(BG364-14)),0)</f>
        <v>0</v>
      </c>
      <c r="BL364" s="265" t="s">
        <v>96</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96</v>
      </c>
      <c r="BY364" s="231">
        <f>IF(BV364=1,IF(BU364&lt;15,VLOOKUP(BX364,data!$B$3:$E$32,2,0)*BU364,(VLOOKUP(BX364,data!$B$3:$E$32,2,0)*14)+(VLOOKUP(BX364,data!$B$3:$E$32,3,0))*(BU364-14)),0)</f>
        <v>0</v>
      </c>
      <c r="BZ364" s="265" t="s">
        <v>96</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96</v>
      </c>
      <c r="CM364" s="231">
        <f>IF(CJ364=1,IF(CI364&lt;15,VLOOKUP(CL364,data!$B$3:$E$32,2,0)*CI364,(VLOOKUP(CL364,data!$B$3:$E$32,2,0)*14)+(VLOOKUP(CL364,data!$B$3:$E$32,3,0))*(CI364-14)),0)</f>
        <v>0</v>
      </c>
      <c r="CN364" s="265" t="s">
        <v>96</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96</v>
      </c>
      <c r="DA364" s="231">
        <f>IF(CX364=1,IF(CW364&lt;15,VLOOKUP(CZ364,data!$B$3:$E$32,2,0)*CW364,(VLOOKUP(CZ364,data!$B$3:$E$32,2,0)*14)+(VLOOKUP(CZ364,data!$B$3:$E$32,3,0))*(CW364-14)),0)</f>
        <v>0</v>
      </c>
      <c r="DB364" s="265" t="s">
        <v>96</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96</v>
      </c>
      <c r="DO364" s="231">
        <f>IF(DL364=1,IF(DK364&lt;15,VLOOKUP(DN364,data!$B$3:$E$32,2,0)*DK364,(VLOOKUP(DN364,data!$B$3:$E$32,2,0)*14)+(VLOOKUP(DN364,data!$B$3:$E$32,3,0))*(DK364-14)),0)</f>
        <v>0</v>
      </c>
      <c r="DP364" s="265" t="s">
        <v>96</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96</v>
      </c>
      <c r="EC364" s="231">
        <f>IF(DZ364=1,IF(DY364&lt;15,VLOOKUP(EB364,data!$B$3:$E$32,2,0)*DY364,(VLOOKUP(EB364,data!$B$3:$E$32,2,0)*14)+(VLOOKUP(EB364,data!$B$3:$E$32,3,0))*(DY364-14)),0)</f>
        <v>0</v>
      </c>
      <c r="ED364" s="265" t="s">
        <v>96</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96</v>
      </c>
      <c r="EQ364" s="231">
        <f>IF(EN364=1,IF(EM364&lt;15,VLOOKUP(EP364,data!$B$3:$E$32,2,0)*EM364,(VLOOKUP(EP364,data!$B$3:$E$32,2,0)*14)+(VLOOKUP(EP364,data!$B$3:$E$32,3,0))*(EM364-14)),0)</f>
        <v>0</v>
      </c>
      <c r="ER364" s="265" t="s">
        <v>96</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96</v>
      </c>
      <c r="FE364" s="231">
        <f>IF(FB364=1,IF(FA364&lt;15,VLOOKUP(FD364,data!$B$3:$E$32,2,0)*FA364,(VLOOKUP(FD364,data!$B$3:$E$32,2,0)*14)+(VLOOKUP(FD364,data!$B$3:$E$32,3,0))*(FA364-14)),0)</f>
        <v>0</v>
      </c>
      <c r="FF364" s="265" t="s">
        <v>96</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4.75" hidden="1" customHeight="1" x14ac:dyDescent="0.25">
      <c r="A365" s="233"/>
      <c r="B365" s="222" t="s">
        <v>456</v>
      </c>
      <c r="C365" s="338"/>
      <c r="D365" s="223"/>
      <c r="E365" s="229"/>
      <c r="F365" s="225">
        <f t="shared" si="363"/>
        <v>0</v>
      </c>
      <c r="G365" s="230">
        <f>IF(F365=1,data!$C$41*E365,0)</f>
        <v>0</v>
      </c>
      <c r="H365" s="265" t="s">
        <v>96</v>
      </c>
      <c r="I365" s="231">
        <f>IF($F365=1,IF($E365&lt;15,VLOOKUP(H365,data!$B$3:$E$32,2,0)*$E365,(VLOOKUP(H365,data!$B$3:$E$32,2,0)*14)+(VLOOKUP(H365,data!$B$3:$E$32,3,0))*($E365-14)),0)</f>
        <v>0</v>
      </c>
      <c r="J365" s="265" t="s">
        <v>96</v>
      </c>
      <c r="K365" s="231">
        <f>IF($F365=1,VLOOKUP(J365,data!$B$35:$D$39,2,0),0)</f>
        <v>0</v>
      </c>
      <c r="L365" s="232">
        <f>IF(AND(I365&lt;&gt;0,K365&lt;&gt;0)=FALSE,0,data!$C$43)</f>
        <v>0</v>
      </c>
      <c r="M365" s="269">
        <f t="shared" si="361"/>
        <v>0</v>
      </c>
      <c r="N365" s="225">
        <f t="shared" si="432"/>
        <v>0</v>
      </c>
      <c r="O365" s="225">
        <f t="shared" si="364"/>
        <v>0</v>
      </c>
      <c r="P365" s="225">
        <f t="shared" si="365"/>
        <v>0</v>
      </c>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96</v>
      </c>
      <c r="AI365" s="231">
        <f>IF(AF365=1,IF(AE365&lt;15,VLOOKUP(AH365,data!$B$3:$E$32,2,0)*AE365,(VLOOKUP(AH365,data!$B$3:$E$32,2,0)*14)+(VLOOKUP(AH365,data!$B$3:$E$32,3,0))*(AE365-14)),0)</f>
        <v>0</v>
      </c>
      <c r="AJ365" s="265" t="s">
        <v>96</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96</v>
      </c>
      <c r="AW365" s="231">
        <f>IF(AT365=1,IF(AS365&lt;15,VLOOKUP(AV365,data!$B$3:$E$32,2,0)*AS365,(VLOOKUP(AV365,data!$B$3:$E$32,2,0)*14)+(VLOOKUP(AV365,data!$B$3:$E$32,3,0))*(AS365-14)),0)</f>
        <v>0</v>
      </c>
      <c r="AX365" s="265" t="s">
        <v>96</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96</v>
      </c>
      <c r="BK365" s="231">
        <f>IF(BH365=1,IF(BG365&lt;15,VLOOKUP(BJ365,data!$B$3:$E$32,2,0)*BG365,(VLOOKUP(BJ365,data!$B$3:$E$32,2,0)*14)+(VLOOKUP(BJ365,data!$B$3:$E$32,3,0))*(BG365-14)),0)</f>
        <v>0</v>
      </c>
      <c r="BL365" s="265" t="s">
        <v>96</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96</v>
      </c>
      <c r="BY365" s="231">
        <f>IF(BV365=1,IF(BU365&lt;15,VLOOKUP(BX365,data!$B$3:$E$32,2,0)*BU365,(VLOOKUP(BX365,data!$B$3:$E$32,2,0)*14)+(VLOOKUP(BX365,data!$B$3:$E$32,3,0))*(BU365-14)),0)</f>
        <v>0</v>
      </c>
      <c r="BZ365" s="265" t="s">
        <v>96</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96</v>
      </c>
      <c r="CM365" s="231">
        <f>IF(CJ365=1,IF(CI365&lt;15,VLOOKUP(CL365,data!$B$3:$E$32,2,0)*CI365,(VLOOKUP(CL365,data!$B$3:$E$32,2,0)*14)+(VLOOKUP(CL365,data!$B$3:$E$32,3,0))*(CI365-14)),0)</f>
        <v>0</v>
      </c>
      <c r="CN365" s="265" t="s">
        <v>96</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96</v>
      </c>
      <c r="DA365" s="231">
        <f>IF(CX365=1,IF(CW365&lt;15,VLOOKUP(CZ365,data!$B$3:$E$32,2,0)*CW365,(VLOOKUP(CZ365,data!$B$3:$E$32,2,0)*14)+(VLOOKUP(CZ365,data!$B$3:$E$32,3,0))*(CW365-14)),0)</f>
        <v>0</v>
      </c>
      <c r="DB365" s="265" t="s">
        <v>96</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96</v>
      </c>
      <c r="DO365" s="231">
        <f>IF(DL365=1,IF(DK365&lt;15,VLOOKUP(DN365,data!$B$3:$E$32,2,0)*DK365,(VLOOKUP(DN365,data!$B$3:$E$32,2,0)*14)+(VLOOKUP(DN365,data!$B$3:$E$32,3,0))*(DK365-14)),0)</f>
        <v>0</v>
      </c>
      <c r="DP365" s="265" t="s">
        <v>96</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96</v>
      </c>
      <c r="EC365" s="231">
        <f>IF(DZ365=1,IF(DY365&lt;15,VLOOKUP(EB365,data!$B$3:$E$32,2,0)*DY365,(VLOOKUP(EB365,data!$B$3:$E$32,2,0)*14)+(VLOOKUP(EB365,data!$B$3:$E$32,3,0))*(DY365-14)),0)</f>
        <v>0</v>
      </c>
      <c r="ED365" s="265" t="s">
        <v>96</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96</v>
      </c>
      <c r="EQ365" s="231">
        <f>IF(EN365=1,IF(EM365&lt;15,VLOOKUP(EP365,data!$B$3:$E$32,2,0)*EM365,(VLOOKUP(EP365,data!$B$3:$E$32,2,0)*14)+(VLOOKUP(EP365,data!$B$3:$E$32,3,0))*(EM365-14)),0)</f>
        <v>0</v>
      </c>
      <c r="ER365" s="265" t="s">
        <v>96</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96</v>
      </c>
      <c r="FE365" s="231">
        <f>IF(FB365=1,IF(FA365&lt;15,VLOOKUP(FD365,data!$B$3:$E$32,2,0)*FA365,(VLOOKUP(FD365,data!$B$3:$E$32,2,0)*14)+(VLOOKUP(FD365,data!$B$3:$E$32,3,0))*(FA365-14)),0)</f>
        <v>0</v>
      </c>
      <c r="FF365" s="265" t="s">
        <v>96</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4.75" hidden="1" customHeight="1" x14ac:dyDescent="0.25">
      <c r="A366" s="233"/>
      <c r="B366" s="222" t="s">
        <v>457</v>
      </c>
      <c r="C366" s="338"/>
      <c r="D366" s="223"/>
      <c r="E366" s="229"/>
      <c r="F366" s="225">
        <f t="shared" si="363"/>
        <v>0</v>
      </c>
      <c r="G366" s="230">
        <f>IF(F366=1,data!$C$41*E366,0)</f>
        <v>0</v>
      </c>
      <c r="H366" s="265" t="s">
        <v>96</v>
      </c>
      <c r="I366" s="231">
        <f>IF($F366=1,IF($E366&lt;15,VLOOKUP(H366,data!$B$3:$E$32,2,0)*$E366,(VLOOKUP(H366,data!$B$3:$E$32,2,0)*14)+(VLOOKUP(H366,data!$B$3:$E$32,3,0))*($E366-14)),0)</f>
        <v>0</v>
      </c>
      <c r="J366" s="265" t="s">
        <v>96</v>
      </c>
      <c r="K366" s="231">
        <f>IF($F366=1,VLOOKUP(J366,data!$B$35:$D$39,2,0),0)</f>
        <v>0</v>
      </c>
      <c r="L366" s="232">
        <f>IF(AND(I366&lt;&gt;0,K366&lt;&gt;0)=FALSE,0,data!$C$43)</f>
        <v>0</v>
      </c>
      <c r="M366" s="269">
        <f t="shared" si="361"/>
        <v>0</v>
      </c>
      <c r="N366" s="225">
        <f t="shared" si="432"/>
        <v>0</v>
      </c>
      <c r="O366" s="225">
        <f t="shared" si="364"/>
        <v>0</v>
      </c>
      <c r="P366" s="225">
        <f t="shared" si="365"/>
        <v>0</v>
      </c>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96</v>
      </c>
      <c r="AI366" s="231">
        <f>IF(AF366=1,IF(AE366&lt;15,VLOOKUP(AH366,data!$B$3:$E$32,2,0)*AE366,(VLOOKUP(AH366,data!$B$3:$E$32,2,0)*14)+(VLOOKUP(AH366,data!$B$3:$E$32,3,0))*(AE366-14)),0)</f>
        <v>0</v>
      </c>
      <c r="AJ366" s="265" t="s">
        <v>96</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96</v>
      </c>
      <c r="AW366" s="231">
        <f>IF(AT366=1,IF(AS366&lt;15,VLOOKUP(AV366,data!$B$3:$E$32,2,0)*AS366,(VLOOKUP(AV366,data!$B$3:$E$32,2,0)*14)+(VLOOKUP(AV366,data!$B$3:$E$32,3,0))*(AS366-14)),0)</f>
        <v>0</v>
      </c>
      <c r="AX366" s="265" t="s">
        <v>96</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96</v>
      </c>
      <c r="BK366" s="231">
        <f>IF(BH366=1,IF(BG366&lt;15,VLOOKUP(BJ366,data!$B$3:$E$32,2,0)*BG366,(VLOOKUP(BJ366,data!$B$3:$E$32,2,0)*14)+(VLOOKUP(BJ366,data!$B$3:$E$32,3,0))*(BG366-14)),0)</f>
        <v>0</v>
      </c>
      <c r="BL366" s="265" t="s">
        <v>96</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96</v>
      </c>
      <c r="BY366" s="231">
        <f>IF(BV366=1,IF(BU366&lt;15,VLOOKUP(BX366,data!$B$3:$E$32,2,0)*BU366,(VLOOKUP(BX366,data!$B$3:$E$32,2,0)*14)+(VLOOKUP(BX366,data!$B$3:$E$32,3,0))*(BU366-14)),0)</f>
        <v>0</v>
      </c>
      <c r="BZ366" s="265" t="s">
        <v>96</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96</v>
      </c>
      <c r="CM366" s="231">
        <f>IF(CJ366=1,IF(CI366&lt;15,VLOOKUP(CL366,data!$B$3:$E$32,2,0)*CI366,(VLOOKUP(CL366,data!$B$3:$E$32,2,0)*14)+(VLOOKUP(CL366,data!$B$3:$E$32,3,0))*(CI366-14)),0)</f>
        <v>0</v>
      </c>
      <c r="CN366" s="265" t="s">
        <v>96</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96</v>
      </c>
      <c r="DA366" s="231">
        <f>IF(CX366=1,IF(CW366&lt;15,VLOOKUP(CZ366,data!$B$3:$E$32,2,0)*CW366,(VLOOKUP(CZ366,data!$B$3:$E$32,2,0)*14)+(VLOOKUP(CZ366,data!$B$3:$E$32,3,0))*(CW366-14)),0)</f>
        <v>0</v>
      </c>
      <c r="DB366" s="265" t="s">
        <v>96</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96</v>
      </c>
      <c r="DO366" s="231">
        <f>IF(DL366=1,IF(DK366&lt;15,VLOOKUP(DN366,data!$B$3:$E$32,2,0)*DK366,(VLOOKUP(DN366,data!$B$3:$E$32,2,0)*14)+(VLOOKUP(DN366,data!$B$3:$E$32,3,0))*(DK366-14)),0)</f>
        <v>0</v>
      </c>
      <c r="DP366" s="265" t="s">
        <v>96</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96</v>
      </c>
      <c r="EC366" s="231">
        <f>IF(DZ366=1,IF(DY366&lt;15,VLOOKUP(EB366,data!$B$3:$E$32,2,0)*DY366,(VLOOKUP(EB366,data!$B$3:$E$32,2,0)*14)+(VLOOKUP(EB366,data!$B$3:$E$32,3,0))*(DY366-14)),0)</f>
        <v>0</v>
      </c>
      <c r="ED366" s="265" t="s">
        <v>96</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96</v>
      </c>
      <c r="EQ366" s="231">
        <f>IF(EN366=1,IF(EM366&lt;15,VLOOKUP(EP366,data!$B$3:$E$32,2,0)*EM366,(VLOOKUP(EP366,data!$B$3:$E$32,2,0)*14)+(VLOOKUP(EP366,data!$B$3:$E$32,3,0))*(EM366-14)),0)</f>
        <v>0</v>
      </c>
      <c r="ER366" s="265" t="s">
        <v>96</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96</v>
      </c>
      <c r="FE366" s="231">
        <f>IF(FB366=1,IF(FA366&lt;15,VLOOKUP(FD366,data!$B$3:$E$32,2,0)*FA366,(VLOOKUP(FD366,data!$B$3:$E$32,2,0)*14)+(VLOOKUP(FD366,data!$B$3:$E$32,3,0))*(FA366-14)),0)</f>
        <v>0</v>
      </c>
      <c r="FF366" s="265" t="s">
        <v>96</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4.75" hidden="1" customHeight="1" x14ac:dyDescent="0.25">
      <c r="A367" s="233"/>
      <c r="B367" s="222" t="s">
        <v>458</v>
      </c>
      <c r="C367" s="338"/>
      <c r="D367" s="223"/>
      <c r="E367" s="229"/>
      <c r="F367" s="225">
        <f t="shared" si="363"/>
        <v>0</v>
      </c>
      <c r="G367" s="230">
        <f>IF(F367=1,data!$C$41*E367,0)</f>
        <v>0</v>
      </c>
      <c r="H367" s="265" t="s">
        <v>96</v>
      </c>
      <c r="I367" s="231">
        <f>IF($F367=1,IF($E367&lt;15,VLOOKUP(H367,data!$B$3:$E$32,2,0)*$E367,(VLOOKUP(H367,data!$B$3:$E$32,2,0)*14)+(VLOOKUP(H367,data!$B$3:$E$32,3,0))*($E367-14)),0)</f>
        <v>0</v>
      </c>
      <c r="J367" s="265" t="s">
        <v>96</v>
      </c>
      <c r="K367" s="231">
        <f>IF($F367=1,VLOOKUP(J367,data!$B$35:$D$39,2,0),0)</f>
        <v>0</v>
      </c>
      <c r="L367" s="232">
        <f>IF(AND(I367&lt;&gt;0,K367&lt;&gt;0)=FALSE,0,data!$C$43)</f>
        <v>0</v>
      </c>
      <c r="M367" s="269">
        <f t="shared" si="361"/>
        <v>0</v>
      </c>
      <c r="N367" s="225">
        <f t="shared" si="432"/>
        <v>0</v>
      </c>
      <c r="O367" s="225">
        <f t="shared" si="364"/>
        <v>0</v>
      </c>
      <c r="P367" s="225">
        <f t="shared" si="365"/>
        <v>0</v>
      </c>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96</v>
      </c>
      <c r="AI367" s="231">
        <f>IF(AF367=1,IF(AE367&lt;15,VLOOKUP(AH367,data!$B$3:$E$32,2,0)*AE367,(VLOOKUP(AH367,data!$B$3:$E$32,2,0)*14)+(VLOOKUP(AH367,data!$B$3:$E$32,3,0))*(AE367-14)),0)</f>
        <v>0</v>
      </c>
      <c r="AJ367" s="265" t="s">
        <v>96</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96</v>
      </c>
      <c r="AW367" s="231">
        <f>IF(AT367=1,IF(AS367&lt;15,VLOOKUP(AV367,data!$B$3:$E$32,2,0)*AS367,(VLOOKUP(AV367,data!$B$3:$E$32,2,0)*14)+(VLOOKUP(AV367,data!$B$3:$E$32,3,0))*(AS367-14)),0)</f>
        <v>0</v>
      </c>
      <c r="AX367" s="265" t="s">
        <v>96</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96</v>
      </c>
      <c r="BK367" s="231">
        <f>IF(BH367=1,IF(BG367&lt;15,VLOOKUP(BJ367,data!$B$3:$E$32,2,0)*BG367,(VLOOKUP(BJ367,data!$B$3:$E$32,2,0)*14)+(VLOOKUP(BJ367,data!$B$3:$E$32,3,0))*(BG367-14)),0)</f>
        <v>0</v>
      </c>
      <c r="BL367" s="265" t="s">
        <v>96</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96</v>
      </c>
      <c r="BY367" s="231">
        <f>IF(BV367=1,IF(BU367&lt;15,VLOOKUP(BX367,data!$B$3:$E$32,2,0)*BU367,(VLOOKUP(BX367,data!$B$3:$E$32,2,0)*14)+(VLOOKUP(BX367,data!$B$3:$E$32,3,0))*(BU367-14)),0)</f>
        <v>0</v>
      </c>
      <c r="BZ367" s="265" t="s">
        <v>96</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96</v>
      </c>
      <c r="CM367" s="231">
        <f>IF(CJ367=1,IF(CI367&lt;15,VLOOKUP(CL367,data!$B$3:$E$32,2,0)*CI367,(VLOOKUP(CL367,data!$B$3:$E$32,2,0)*14)+(VLOOKUP(CL367,data!$B$3:$E$32,3,0))*(CI367-14)),0)</f>
        <v>0</v>
      </c>
      <c r="CN367" s="265" t="s">
        <v>96</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96</v>
      </c>
      <c r="DA367" s="231">
        <f>IF(CX367=1,IF(CW367&lt;15,VLOOKUP(CZ367,data!$B$3:$E$32,2,0)*CW367,(VLOOKUP(CZ367,data!$B$3:$E$32,2,0)*14)+(VLOOKUP(CZ367,data!$B$3:$E$32,3,0))*(CW367-14)),0)</f>
        <v>0</v>
      </c>
      <c r="DB367" s="265" t="s">
        <v>96</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96</v>
      </c>
      <c r="DO367" s="231">
        <f>IF(DL367=1,IF(DK367&lt;15,VLOOKUP(DN367,data!$B$3:$E$32,2,0)*DK367,(VLOOKUP(DN367,data!$B$3:$E$32,2,0)*14)+(VLOOKUP(DN367,data!$B$3:$E$32,3,0))*(DK367-14)),0)</f>
        <v>0</v>
      </c>
      <c r="DP367" s="265" t="s">
        <v>96</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96</v>
      </c>
      <c r="EC367" s="231">
        <f>IF(DZ367=1,IF(DY367&lt;15,VLOOKUP(EB367,data!$B$3:$E$32,2,0)*DY367,(VLOOKUP(EB367,data!$B$3:$E$32,2,0)*14)+(VLOOKUP(EB367,data!$B$3:$E$32,3,0))*(DY367-14)),0)</f>
        <v>0</v>
      </c>
      <c r="ED367" s="265" t="s">
        <v>96</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96</v>
      </c>
      <c r="EQ367" s="231">
        <f>IF(EN367=1,IF(EM367&lt;15,VLOOKUP(EP367,data!$B$3:$E$32,2,0)*EM367,(VLOOKUP(EP367,data!$B$3:$E$32,2,0)*14)+(VLOOKUP(EP367,data!$B$3:$E$32,3,0))*(EM367-14)),0)</f>
        <v>0</v>
      </c>
      <c r="ER367" s="265" t="s">
        <v>96</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96</v>
      </c>
      <c r="FE367" s="231">
        <f>IF(FB367=1,IF(FA367&lt;15,VLOOKUP(FD367,data!$B$3:$E$32,2,0)*FA367,(VLOOKUP(FD367,data!$B$3:$E$32,2,0)*14)+(VLOOKUP(FD367,data!$B$3:$E$32,3,0))*(FA367-14)),0)</f>
        <v>0</v>
      </c>
      <c r="FF367" s="265" t="s">
        <v>96</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4.75" hidden="1" customHeight="1" x14ac:dyDescent="0.25">
      <c r="A368" s="233"/>
      <c r="B368" s="222" t="s">
        <v>459</v>
      </c>
      <c r="C368" s="338"/>
      <c r="D368" s="223"/>
      <c r="E368" s="229"/>
      <c r="F368" s="225">
        <f t="shared" si="363"/>
        <v>0</v>
      </c>
      <c r="G368" s="230">
        <f>IF(F368=1,data!$C$41*E368,0)</f>
        <v>0</v>
      </c>
      <c r="H368" s="265" t="s">
        <v>96</v>
      </c>
      <c r="I368" s="231">
        <f>IF($F368=1,IF($E368&lt;15,VLOOKUP(H368,data!$B$3:$E$32,2,0)*$E368,(VLOOKUP(H368,data!$B$3:$E$32,2,0)*14)+(VLOOKUP(H368,data!$B$3:$E$32,3,0))*($E368-14)),0)</f>
        <v>0</v>
      </c>
      <c r="J368" s="265" t="s">
        <v>96</v>
      </c>
      <c r="K368" s="231">
        <f>IF($F368=1,VLOOKUP(J368,data!$B$35:$D$39,2,0),0)</f>
        <v>0</v>
      </c>
      <c r="L368" s="232">
        <f>IF(AND(I368&lt;&gt;0,K368&lt;&gt;0)=FALSE,0,data!$C$43)</f>
        <v>0</v>
      </c>
      <c r="M368" s="269">
        <f t="shared" si="361"/>
        <v>0</v>
      </c>
      <c r="N368" s="225">
        <f t="shared" si="432"/>
        <v>0</v>
      </c>
      <c r="O368" s="225">
        <f t="shared" si="364"/>
        <v>0</v>
      </c>
      <c r="P368" s="225">
        <f t="shared" si="365"/>
        <v>0</v>
      </c>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96</v>
      </c>
      <c r="AI368" s="231">
        <f>IF(AF368=1,IF(AE368&lt;15,VLOOKUP(AH368,data!$B$3:$E$32,2,0)*AE368,(VLOOKUP(AH368,data!$B$3:$E$32,2,0)*14)+(VLOOKUP(AH368,data!$B$3:$E$32,3,0))*(AE368-14)),0)</f>
        <v>0</v>
      </c>
      <c r="AJ368" s="265" t="s">
        <v>96</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96</v>
      </c>
      <c r="AW368" s="231">
        <f>IF(AT368=1,IF(AS368&lt;15,VLOOKUP(AV368,data!$B$3:$E$32,2,0)*AS368,(VLOOKUP(AV368,data!$B$3:$E$32,2,0)*14)+(VLOOKUP(AV368,data!$B$3:$E$32,3,0))*(AS368-14)),0)</f>
        <v>0</v>
      </c>
      <c r="AX368" s="265" t="s">
        <v>96</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96</v>
      </c>
      <c r="BK368" s="231">
        <f>IF(BH368=1,IF(BG368&lt;15,VLOOKUP(BJ368,data!$B$3:$E$32,2,0)*BG368,(VLOOKUP(BJ368,data!$B$3:$E$32,2,0)*14)+(VLOOKUP(BJ368,data!$B$3:$E$32,3,0))*(BG368-14)),0)</f>
        <v>0</v>
      </c>
      <c r="BL368" s="265" t="s">
        <v>96</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96</v>
      </c>
      <c r="BY368" s="231">
        <f>IF(BV368=1,IF(BU368&lt;15,VLOOKUP(BX368,data!$B$3:$E$32,2,0)*BU368,(VLOOKUP(BX368,data!$B$3:$E$32,2,0)*14)+(VLOOKUP(BX368,data!$B$3:$E$32,3,0))*(BU368-14)),0)</f>
        <v>0</v>
      </c>
      <c r="BZ368" s="265" t="s">
        <v>96</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96</v>
      </c>
      <c r="CM368" s="231">
        <f>IF(CJ368=1,IF(CI368&lt;15,VLOOKUP(CL368,data!$B$3:$E$32,2,0)*CI368,(VLOOKUP(CL368,data!$B$3:$E$32,2,0)*14)+(VLOOKUP(CL368,data!$B$3:$E$32,3,0))*(CI368-14)),0)</f>
        <v>0</v>
      </c>
      <c r="CN368" s="265" t="s">
        <v>96</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96</v>
      </c>
      <c r="DA368" s="231">
        <f>IF(CX368=1,IF(CW368&lt;15,VLOOKUP(CZ368,data!$B$3:$E$32,2,0)*CW368,(VLOOKUP(CZ368,data!$B$3:$E$32,2,0)*14)+(VLOOKUP(CZ368,data!$B$3:$E$32,3,0))*(CW368-14)),0)</f>
        <v>0</v>
      </c>
      <c r="DB368" s="265" t="s">
        <v>96</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96</v>
      </c>
      <c r="DO368" s="231">
        <f>IF(DL368=1,IF(DK368&lt;15,VLOOKUP(DN368,data!$B$3:$E$32,2,0)*DK368,(VLOOKUP(DN368,data!$B$3:$E$32,2,0)*14)+(VLOOKUP(DN368,data!$B$3:$E$32,3,0))*(DK368-14)),0)</f>
        <v>0</v>
      </c>
      <c r="DP368" s="265" t="s">
        <v>96</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96</v>
      </c>
      <c r="EC368" s="231">
        <f>IF(DZ368=1,IF(DY368&lt;15,VLOOKUP(EB368,data!$B$3:$E$32,2,0)*DY368,(VLOOKUP(EB368,data!$B$3:$E$32,2,0)*14)+(VLOOKUP(EB368,data!$B$3:$E$32,3,0))*(DY368-14)),0)</f>
        <v>0</v>
      </c>
      <c r="ED368" s="265" t="s">
        <v>96</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96</v>
      </c>
      <c r="EQ368" s="231">
        <f>IF(EN368=1,IF(EM368&lt;15,VLOOKUP(EP368,data!$B$3:$E$32,2,0)*EM368,(VLOOKUP(EP368,data!$B$3:$E$32,2,0)*14)+(VLOOKUP(EP368,data!$B$3:$E$32,3,0))*(EM368-14)),0)</f>
        <v>0</v>
      </c>
      <c r="ER368" s="265" t="s">
        <v>96</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96</v>
      </c>
      <c r="FE368" s="231">
        <f>IF(FB368=1,IF(FA368&lt;15,VLOOKUP(FD368,data!$B$3:$E$32,2,0)*FA368,(VLOOKUP(FD368,data!$B$3:$E$32,2,0)*14)+(VLOOKUP(FD368,data!$B$3:$E$32,3,0))*(FA368-14)),0)</f>
        <v>0</v>
      </c>
      <c r="FF368" s="265" t="s">
        <v>96</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4.75" hidden="1" customHeight="1" x14ac:dyDescent="0.25">
      <c r="A369" s="233"/>
      <c r="B369" s="222" t="s">
        <v>460</v>
      </c>
      <c r="C369" s="338"/>
      <c r="D369" s="223"/>
      <c r="E369" s="229"/>
      <c r="F369" s="225">
        <f t="shared" si="363"/>
        <v>0</v>
      </c>
      <c r="G369" s="230">
        <f>IF(F369=1,data!$C$41*E369,0)</f>
        <v>0</v>
      </c>
      <c r="H369" s="265" t="s">
        <v>96</v>
      </c>
      <c r="I369" s="231">
        <f>IF($F369=1,IF($E369&lt;15,VLOOKUP(H369,data!$B$3:$E$32,2,0)*$E369,(VLOOKUP(H369,data!$B$3:$E$32,2,0)*14)+(VLOOKUP(H369,data!$B$3:$E$32,3,0))*($E369-14)),0)</f>
        <v>0</v>
      </c>
      <c r="J369" s="265" t="s">
        <v>96</v>
      </c>
      <c r="K369" s="231">
        <f>IF($F369=1,VLOOKUP(J369,data!$B$35:$D$39,2,0),0)</f>
        <v>0</v>
      </c>
      <c r="L369" s="232">
        <f>IF(AND(I369&lt;&gt;0,K369&lt;&gt;0)=FALSE,0,data!$C$43)</f>
        <v>0</v>
      </c>
      <c r="M369" s="269">
        <f t="shared" si="361"/>
        <v>0</v>
      </c>
      <c r="N369" s="225">
        <f t="shared" si="432"/>
        <v>0</v>
      </c>
      <c r="O369" s="225">
        <f t="shared" si="364"/>
        <v>0</v>
      </c>
      <c r="P369" s="225">
        <f t="shared" si="365"/>
        <v>0</v>
      </c>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96</v>
      </c>
      <c r="AI369" s="231">
        <f>IF(AF369=1,IF(AE369&lt;15,VLOOKUP(AH369,data!$B$3:$E$32,2,0)*AE369,(VLOOKUP(AH369,data!$B$3:$E$32,2,0)*14)+(VLOOKUP(AH369,data!$B$3:$E$32,3,0))*(AE369-14)),0)</f>
        <v>0</v>
      </c>
      <c r="AJ369" s="265" t="s">
        <v>96</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96</v>
      </c>
      <c r="AW369" s="231">
        <f>IF(AT369=1,IF(AS369&lt;15,VLOOKUP(AV369,data!$B$3:$E$32,2,0)*AS369,(VLOOKUP(AV369,data!$B$3:$E$32,2,0)*14)+(VLOOKUP(AV369,data!$B$3:$E$32,3,0))*(AS369-14)),0)</f>
        <v>0</v>
      </c>
      <c r="AX369" s="265" t="s">
        <v>96</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96</v>
      </c>
      <c r="BK369" s="231">
        <f>IF(BH369=1,IF(BG369&lt;15,VLOOKUP(BJ369,data!$B$3:$E$32,2,0)*BG369,(VLOOKUP(BJ369,data!$B$3:$E$32,2,0)*14)+(VLOOKUP(BJ369,data!$B$3:$E$32,3,0))*(BG369-14)),0)</f>
        <v>0</v>
      </c>
      <c r="BL369" s="265" t="s">
        <v>96</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96</v>
      </c>
      <c r="BY369" s="231">
        <f>IF(BV369=1,IF(BU369&lt;15,VLOOKUP(BX369,data!$B$3:$E$32,2,0)*BU369,(VLOOKUP(BX369,data!$B$3:$E$32,2,0)*14)+(VLOOKUP(BX369,data!$B$3:$E$32,3,0))*(BU369-14)),0)</f>
        <v>0</v>
      </c>
      <c r="BZ369" s="265" t="s">
        <v>96</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96</v>
      </c>
      <c r="CM369" s="231">
        <f>IF(CJ369=1,IF(CI369&lt;15,VLOOKUP(CL369,data!$B$3:$E$32,2,0)*CI369,(VLOOKUP(CL369,data!$B$3:$E$32,2,0)*14)+(VLOOKUP(CL369,data!$B$3:$E$32,3,0))*(CI369-14)),0)</f>
        <v>0</v>
      </c>
      <c r="CN369" s="265" t="s">
        <v>96</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96</v>
      </c>
      <c r="DA369" s="231">
        <f>IF(CX369=1,IF(CW369&lt;15,VLOOKUP(CZ369,data!$B$3:$E$32,2,0)*CW369,(VLOOKUP(CZ369,data!$B$3:$E$32,2,0)*14)+(VLOOKUP(CZ369,data!$B$3:$E$32,3,0))*(CW369-14)),0)</f>
        <v>0</v>
      </c>
      <c r="DB369" s="265" t="s">
        <v>96</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96</v>
      </c>
      <c r="DO369" s="231">
        <f>IF(DL369=1,IF(DK369&lt;15,VLOOKUP(DN369,data!$B$3:$E$32,2,0)*DK369,(VLOOKUP(DN369,data!$B$3:$E$32,2,0)*14)+(VLOOKUP(DN369,data!$B$3:$E$32,3,0))*(DK369-14)),0)</f>
        <v>0</v>
      </c>
      <c r="DP369" s="265" t="s">
        <v>96</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96</v>
      </c>
      <c r="EC369" s="231">
        <f>IF(DZ369=1,IF(DY369&lt;15,VLOOKUP(EB369,data!$B$3:$E$32,2,0)*DY369,(VLOOKUP(EB369,data!$B$3:$E$32,2,0)*14)+(VLOOKUP(EB369,data!$B$3:$E$32,3,0))*(DY369-14)),0)</f>
        <v>0</v>
      </c>
      <c r="ED369" s="265" t="s">
        <v>96</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96</v>
      </c>
      <c r="EQ369" s="231">
        <f>IF(EN369=1,IF(EM369&lt;15,VLOOKUP(EP369,data!$B$3:$E$32,2,0)*EM369,(VLOOKUP(EP369,data!$B$3:$E$32,2,0)*14)+(VLOOKUP(EP369,data!$B$3:$E$32,3,0))*(EM369-14)),0)</f>
        <v>0</v>
      </c>
      <c r="ER369" s="265" t="s">
        <v>96</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96</v>
      </c>
      <c r="FE369" s="231">
        <f>IF(FB369=1,IF(FA369&lt;15,VLOOKUP(FD369,data!$B$3:$E$32,2,0)*FA369,(VLOOKUP(FD369,data!$B$3:$E$32,2,0)*14)+(VLOOKUP(FD369,data!$B$3:$E$32,3,0))*(FA369-14)),0)</f>
        <v>0</v>
      </c>
      <c r="FF369" s="265" t="s">
        <v>96</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4.75" hidden="1" customHeight="1" x14ac:dyDescent="0.25">
      <c r="A370" s="233"/>
      <c r="B370" s="222" t="s">
        <v>461</v>
      </c>
      <c r="C370" s="338"/>
      <c r="D370" s="223"/>
      <c r="E370" s="229"/>
      <c r="F370" s="225">
        <f t="shared" si="363"/>
        <v>0</v>
      </c>
      <c r="G370" s="230">
        <f>IF(F370=1,data!$C$41*E370,0)</f>
        <v>0</v>
      </c>
      <c r="H370" s="265" t="s">
        <v>96</v>
      </c>
      <c r="I370" s="231">
        <f>IF($F370=1,IF($E370&lt;15,VLOOKUP(H370,data!$B$3:$E$32,2,0)*$E370,(VLOOKUP(H370,data!$B$3:$E$32,2,0)*14)+(VLOOKUP(H370,data!$B$3:$E$32,3,0))*($E370-14)),0)</f>
        <v>0</v>
      </c>
      <c r="J370" s="265" t="s">
        <v>96</v>
      </c>
      <c r="K370" s="231">
        <f>IF($F370=1,VLOOKUP(J370,data!$B$35:$D$39,2,0),0)</f>
        <v>0</v>
      </c>
      <c r="L370" s="232">
        <f>IF(AND(I370&lt;&gt;0,K370&lt;&gt;0)=FALSE,0,data!$C$43)</f>
        <v>0</v>
      </c>
      <c r="M370" s="269">
        <f t="shared" si="361"/>
        <v>0</v>
      </c>
      <c r="N370" s="225">
        <f t="shared" si="432"/>
        <v>0</v>
      </c>
      <c r="O370" s="225">
        <f t="shared" si="364"/>
        <v>0</v>
      </c>
      <c r="P370" s="225">
        <f t="shared" si="365"/>
        <v>0</v>
      </c>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96</v>
      </c>
      <c r="AI370" s="231">
        <f>IF(AF370=1,IF(AE370&lt;15,VLOOKUP(AH370,data!$B$3:$E$32,2,0)*AE370,(VLOOKUP(AH370,data!$B$3:$E$32,2,0)*14)+(VLOOKUP(AH370,data!$B$3:$E$32,3,0))*(AE370-14)),0)</f>
        <v>0</v>
      </c>
      <c r="AJ370" s="265" t="s">
        <v>96</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96</v>
      </c>
      <c r="AW370" s="231">
        <f>IF(AT370=1,IF(AS370&lt;15,VLOOKUP(AV370,data!$B$3:$E$32,2,0)*AS370,(VLOOKUP(AV370,data!$B$3:$E$32,2,0)*14)+(VLOOKUP(AV370,data!$B$3:$E$32,3,0))*(AS370-14)),0)</f>
        <v>0</v>
      </c>
      <c r="AX370" s="265" t="s">
        <v>96</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96</v>
      </c>
      <c r="BK370" s="231">
        <f>IF(BH370=1,IF(BG370&lt;15,VLOOKUP(BJ370,data!$B$3:$E$32,2,0)*BG370,(VLOOKUP(BJ370,data!$B$3:$E$32,2,0)*14)+(VLOOKUP(BJ370,data!$B$3:$E$32,3,0))*(BG370-14)),0)</f>
        <v>0</v>
      </c>
      <c r="BL370" s="265" t="s">
        <v>96</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96</v>
      </c>
      <c r="BY370" s="231">
        <f>IF(BV370=1,IF(BU370&lt;15,VLOOKUP(BX370,data!$B$3:$E$32,2,0)*BU370,(VLOOKUP(BX370,data!$B$3:$E$32,2,0)*14)+(VLOOKUP(BX370,data!$B$3:$E$32,3,0))*(BU370-14)),0)</f>
        <v>0</v>
      </c>
      <c r="BZ370" s="265" t="s">
        <v>96</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96</v>
      </c>
      <c r="CM370" s="231">
        <f>IF(CJ370=1,IF(CI370&lt;15,VLOOKUP(CL370,data!$B$3:$E$32,2,0)*CI370,(VLOOKUP(CL370,data!$B$3:$E$32,2,0)*14)+(VLOOKUP(CL370,data!$B$3:$E$32,3,0))*(CI370-14)),0)</f>
        <v>0</v>
      </c>
      <c r="CN370" s="265" t="s">
        <v>96</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96</v>
      </c>
      <c r="DA370" s="231">
        <f>IF(CX370=1,IF(CW370&lt;15,VLOOKUP(CZ370,data!$B$3:$E$32,2,0)*CW370,(VLOOKUP(CZ370,data!$B$3:$E$32,2,0)*14)+(VLOOKUP(CZ370,data!$B$3:$E$32,3,0))*(CW370-14)),0)</f>
        <v>0</v>
      </c>
      <c r="DB370" s="265" t="s">
        <v>96</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96</v>
      </c>
      <c r="DO370" s="231">
        <f>IF(DL370=1,IF(DK370&lt;15,VLOOKUP(DN370,data!$B$3:$E$32,2,0)*DK370,(VLOOKUP(DN370,data!$B$3:$E$32,2,0)*14)+(VLOOKUP(DN370,data!$B$3:$E$32,3,0))*(DK370-14)),0)</f>
        <v>0</v>
      </c>
      <c r="DP370" s="265" t="s">
        <v>96</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96</v>
      </c>
      <c r="EC370" s="231">
        <f>IF(DZ370=1,IF(DY370&lt;15,VLOOKUP(EB370,data!$B$3:$E$32,2,0)*DY370,(VLOOKUP(EB370,data!$B$3:$E$32,2,0)*14)+(VLOOKUP(EB370,data!$B$3:$E$32,3,0))*(DY370-14)),0)</f>
        <v>0</v>
      </c>
      <c r="ED370" s="265" t="s">
        <v>96</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96</v>
      </c>
      <c r="EQ370" s="231">
        <f>IF(EN370=1,IF(EM370&lt;15,VLOOKUP(EP370,data!$B$3:$E$32,2,0)*EM370,(VLOOKUP(EP370,data!$B$3:$E$32,2,0)*14)+(VLOOKUP(EP370,data!$B$3:$E$32,3,0))*(EM370-14)),0)</f>
        <v>0</v>
      </c>
      <c r="ER370" s="265" t="s">
        <v>96</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96</v>
      </c>
      <c r="FE370" s="231">
        <f>IF(FB370=1,IF(FA370&lt;15,VLOOKUP(FD370,data!$B$3:$E$32,2,0)*FA370,(VLOOKUP(FD370,data!$B$3:$E$32,2,0)*14)+(VLOOKUP(FD370,data!$B$3:$E$32,3,0))*(FA370-14)),0)</f>
        <v>0</v>
      </c>
      <c r="FF370" s="265" t="s">
        <v>96</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4.75" hidden="1" customHeight="1" x14ac:dyDescent="0.25">
      <c r="A371" s="233"/>
      <c r="B371" s="222" t="s">
        <v>462</v>
      </c>
      <c r="C371" s="338"/>
      <c r="D371" s="223"/>
      <c r="E371" s="229"/>
      <c r="F371" s="225">
        <f t="shared" si="363"/>
        <v>0</v>
      </c>
      <c r="G371" s="230">
        <f>IF(F371=1,data!$C$41*E371,0)</f>
        <v>0</v>
      </c>
      <c r="H371" s="265" t="s">
        <v>96</v>
      </c>
      <c r="I371" s="231">
        <f>IF($F371=1,IF($E371&lt;15,VLOOKUP(H371,data!$B$3:$E$32,2,0)*$E371,(VLOOKUP(H371,data!$B$3:$E$32,2,0)*14)+(VLOOKUP(H371,data!$B$3:$E$32,3,0))*($E371-14)),0)</f>
        <v>0</v>
      </c>
      <c r="J371" s="265" t="s">
        <v>96</v>
      </c>
      <c r="K371" s="231">
        <f>IF($F371=1,VLOOKUP(J371,data!$B$35:$D$39,2,0),0)</f>
        <v>0</v>
      </c>
      <c r="L371" s="232">
        <f>IF(AND(I371&lt;&gt;0,K371&lt;&gt;0)=FALSE,0,data!$C$43)</f>
        <v>0</v>
      </c>
      <c r="M371" s="269">
        <f t="shared" si="361"/>
        <v>0</v>
      </c>
      <c r="N371" s="225">
        <f t="shared" si="432"/>
        <v>0</v>
      </c>
      <c r="O371" s="225">
        <f t="shared" si="364"/>
        <v>0</v>
      </c>
      <c r="P371" s="225">
        <f t="shared" si="365"/>
        <v>0</v>
      </c>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96</v>
      </c>
      <c r="AI371" s="231">
        <f>IF(AF371=1,IF(AE371&lt;15,VLOOKUP(AH371,data!$B$3:$E$32,2,0)*AE371,(VLOOKUP(AH371,data!$B$3:$E$32,2,0)*14)+(VLOOKUP(AH371,data!$B$3:$E$32,3,0))*(AE371-14)),0)</f>
        <v>0</v>
      </c>
      <c r="AJ371" s="265" t="s">
        <v>96</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96</v>
      </c>
      <c r="AW371" s="231">
        <f>IF(AT371=1,IF(AS371&lt;15,VLOOKUP(AV371,data!$B$3:$E$32,2,0)*AS371,(VLOOKUP(AV371,data!$B$3:$E$32,2,0)*14)+(VLOOKUP(AV371,data!$B$3:$E$32,3,0))*(AS371-14)),0)</f>
        <v>0</v>
      </c>
      <c r="AX371" s="265" t="s">
        <v>96</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96</v>
      </c>
      <c r="BK371" s="231">
        <f>IF(BH371=1,IF(BG371&lt;15,VLOOKUP(BJ371,data!$B$3:$E$32,2,0)*BG371,(VLOOKUP(BJ371,data!$B$3:$E$32,2,0)*14)+(VLOOKUP(BJ371,data!$B$3:$E$32,3,0))*(BG371-14)),0)</f>
        <v>0</v>
      </c>
      <c r="BL371" s="265" t="s">
        <v>96</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96</v>
      </c>
      <c r="BY371" s="231">
        <f>IF(BV371=1,IF(BU371&lt;15,VLOOKUP(BX371,data!$B$3:$E$32,2,0)*BU371,(VLOOKUP(BX371,data!$B$3:$E$32,2,0)*14)+(VLOOKUP(BX371,data!$B$3:$E$32,3,0))*(BU371-14)),0)</f>
        <v>0</v>
      </c>
      <c r="BZ371" s="265" t="s">
        <v>96</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96</v>
      </c>
      <c r="CM371" s="231">
        <f>IF(CJ371=1,IF(CI371&lt;15,VLOOKUP(CL371,data!$B$3:$E$32,2,0)*CI371,(VLOOKUP(CL371,data!$B$3:$E$32,2,0)*14)+(VLOOKUP(CL371,data!$B$3:$E$32,3,0))*(CI371-14)),0)</f>
        <v>0</v>
      </c>
      <c r="CN371" s="265" t="s">
        <v>96</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96</v>
      </c>
      <c r="DA371" s="231">
        <f>IF(CX371=1,IF(CW371&lt;15,VLOOKUP(CZ371,data!$B$3:$E$32,2,0)*CW371,(VLOOKUP(CZ371,data!$B$3:$E$32,2,0)*14)+(VLOOKUP(CZ371,data!$B$3:$E$32,3,0))*(CW371-14)),0)</f>
        <v>0</v>
      </c>
      <c r="DB371" s="265" t="s">
        <v>96</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96</v>
      </c>
      <c r="DO371" s="231">
        <f>IF(DL371=1,IF(DK371&lt;15,VLOOKUP(DN371,data!$B$3:$E$32,2,0)*DK371,(VLOOKUP(DN371,data!$B$3:$E$32,2,0)*14)+(VLOOKUP(DN371,data!$B$3:$E$32,3,0))*(DK371-14)),0)</f>
        <v>0</v>
      </c>
      <c r="DP371" s="265" t="s">
        <v>96</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96</v>
      </c>
      <c r="EC371" s="231">
        <f>IF(DZ371=1,IF(DY371&lt;15,VLOOKUP(EB371,data!$B$3:$E$32,2,0)*DY371,(VLOOKUP(EB371,data!$B$3:$E$32,2,0)*14)+(VLOOKUP(EB371,data!$B$3:$E$32,3,0))*(DY371-14)),0)</f>
        <v>0</v>
      </c>
      <c r="ED371" s="265" t="s">
        <v>96</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96</v>
      </c>
      <c r="EQ371" s="231">
        <f>IF(EN371=1,IF(EM371&lt;15,VLOOKUP(EP371,data!$B$3:$E$32,2,0)*EM371,(VLOOKUP(EP371,data!$B$3:$E$32,2,0)*14)+(VLOOKUP(EP371,data!$B$3:$E$32,3,0))*(EM371-14)),0)</f>
        <v>0</v>
      </c>
      <c r="ER371" s="265" t="s">
        <v>96</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96</v>
      </c>
      <c r="FE371" s="231">
        <f>IF(FB371=1,IF(FA371&lt;15,VLOOKUP(FD371,data!$B$3:$E$32,2,0)*FA371,(VLOOKUP(FD371,data!$B$3:$E$32,2,0)*14)+(VLOOKUP(FD371,data!$B$3:$E$32,3,0))*(FA371-14)),0)</f>
        <v>0</v>
      </c>
      <c r="FF371" s="265" t="s">
        <v>96</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4.75" hidden="1" customHeight="1" x14ac:dyDescent="0.25">
      <c r="A372" s="233"/>
      <c r="B372" s="222" t="s">
        <v>463</v>
      </c>
      <c r="C372" s="338"/>
      <c r="D372" s="223"/>
      <c r="E372" s="229"/>
      <c r="F372" s="225">
        <f t="shared" si="363"/>
        <v>0</v>
      </c>
      <c r="G372" s="230">
        <f>IF(F372=1,data!$C$41*E372,0)</f>
        <v>0</v>
      </c>
      <c r="H372" s="265" t="s">
        <v>96</v>
      </c>
      <c r="I372" s="231">
        <f>IF($F372=1,IF($E372&lt;15,VLOOKUP(H372,data!$B$3:$E$32,2,0)*$E372,(VLOOKUP(H372,data!$B$3:$E$32,2,0)*14)+(VLOOKUP(H372,data!$B$3:$E$32,3,0))*($E372-14)),0)</f>
        <v>0</v>
      </c>
      <c r="J372" s="265" t="s">
        <v>96</v>
      </c>
      <c r="K372" s="231">
        <f>IF($F372=1,VLOOKUP(J372,data!$B$35:$D$39,2,0),0)</f>
        <v>0</v>
      </c>
      <c r="L372" s="232">
        <f>IF(AND(I372&lt;&gt;0,K372&lt;&gt;0)=FALSE,0,data!$C$43)</f>
        <v>0</v>
      </c>
      <c r="M372" s="269">
        <f t="shared" si="361"/>
        <v>0</v>
      </c>
      <c r="N372" s="225">
        <f t="shared" si="432"/>
        <v>0</v>
      </c>
      <c r="O372" s="225">
        <f t="shared" si="364"/>
        <v>0</v>
      </c>
      <c r="P372" s="225">
        <f t="shared" si="365"/>
        <v>0</v>
      </c>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96</v>
      </c>
      <c r="AI372" s="231">
        <f>IF(AF372=1,IF(AE372&lt;15,VLOOKUP(AH372,data!$B$3:$E$32,2,0)*AE372,(VLOOKUP(AH372,data!$B$3:$E$32,2,0)*14)+(VLOOKUP(AH372,data!$B$3:$E$32,3,0))*(AE372-14)),0)</f>
        <v>0</v>
      </c>
      <c r="AJ372" s="265" t="s">
        <v>96</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96</v>
      </c>
      <c r="AW372" s="231">
        <f>IF(AT372=1,IF(AS372&lt;15,VLOOKUP(AV372,data!$B$3:$E$32,2,0)*AS372,(VLOOKUP(AV372,data!$B$3:$E$32,2,0)*14)+(VLOOKUP(AV372,data!$B$3:$E$32,3,0))*(AS372-14)),0)</f>
        <v>0</v>
      </c>
      <c r="AX372" s="265" t="s">
        <v>96</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96</v>
      </c>
      <c r="BK372" s="231">
        <f>IF(BH372=1,IF(BG372&lt;15,VLOOKUP(BJ372,data!$B$3:$E$32,2,0)*BG372,(VLOOKUP(BJ372,data!$B$3:$E$32,2,0)*14)+(VLOOKUP(BJ372,data!$B$3:$E$32,3,0))*(BG372-14)),0)</f>
        <v>0</v>
      </c>
      <c r="BL372" s="265" t="s">
        <v>96</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96</v>
      </c>
      <c r="BY372" s="231">
        <f>IF(BV372=1,IF(BU372&lt;15,VLOOKUP(BX372,data!$B$3:$E$32,2,0)*BU372,(VLOOKUP(BX372,data!$B$3:$E$32,2,0)*14)+(VLOOKUP(BX372,data!$B$3:$E$32,3,0))*(BU372-14)),0)</f>
        <v>0</v>
      </c>
      <c r="BZ372" s="265" t="s">
        <v>96</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96</v>
      </c>
      <c r="CM372" s="231">
        <f>IF(CJ372=1,IF(CI372&lt;15,VLOOKUP(CL372,data!$B$3:$E$32,2,0)*CI372,(VLOOKUP(CL372,data!$B$3:$E$32,2,0)*14)+(VLOOKUP(CL372,data!$B$3:$E$32,3,0))*(CI372-14)),0)</f>
        <v>0</v>
      </c>
      <c r="CN372" s="265" t="s">
        <v>96</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96</v>
      </c>
      <c r="DA372" s="231">
        <f>IF(CX372=1,IF(CW372&lt;15,VLOOKUP(CZ372,data!$B$3:$E$32,2,0)*CW372,(VLOOKUP(CZ372,data!$B$3:$E$32,2,0)*14)+(VLOOKUP(CZ372,data!$B$3:$E$32,3,0))*(CW372-14)),0)</f>
        <v>0</v>
      </c>
      <c r="DB372" s="265" t="s">
        <v>96</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96</v>
      </c>
      <c r="DO372" s="231">
        <f>IF(DL372=1,IF(DK372&lt;15,VLOOKUP(DN372,data!$B$3:$E$32,2,0)*DK372,(VLOOKUP(DN372,data!$B$3:$E$32,2,0)*14)+(VLOOKUP(DN372,data!$B$3:$E$32,3,0))*(DK372-14)),0)</f>
        <v>0</v>
      </c>
      <c r="DP372" s="265" t="s">
        <v>96</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96</v>
      </c>
      <c r="EC372" s="231">
        <f>IF(DZ372=1,IF(DY372&lt;15,VLOOKUP(EB372,data!$B$3:$E$32,2,0)*DY372,(VLOOKUP(EB372,data!$B$3:$E$32,2,0)*14)+(VLOOKUP(EB372,data!$B$3:$E$32,3,0))*(DY372-14)),0)</f>
        <v>0</v>
      </c>
      <c r="ED372" s="265" t="s">
        <v>96</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96</v>
      </c>
      <c r="EQ372" s="231">
        <f>IF(EN372=1,IF(EM372&lt;15,VLOOKUP(EP372,data!$B$3:$E$32,2,0)*EM372,(VLOOKUP(EP372,data!$B$3:$E$32,2,0)*14)+(VLOOKUP(EP372,data!$B$3:$E$32,3,0))*(EM372-14)),0)</f>
        <v>0</v>
      </c>
      <c r="ER372" s="265" t="s">
        <v>96</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96</v>
      </c>
      <c r="FE372" s="231">
        <f>IF(FB372=1,IF(FA372&lt;15,VLOOKUP(FD372,data!$B$3:$E$32,2,0)*FA372,(VLOOKUP(FD372,data!$B$3:$E$32,2,0)*14)+(VLOOKUP(FD372,data!$B$3:$E$32,3,0))*(FA372-14)),0)</f>
        <v>0</v>
      </c>
      <c r="FF372" s="265" t="s">
        <v>96</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4.75" hidden="1" customHeight="1" x14ac:dyDescent="0.25">
      <c r="A373" s="233"/>
      <c r="B373" s="222" t="s">
        <v>464</v>
      </c>
      <c r="C373" s="338"/>
      <c r="D373" s="223"/>
      <c r="E373" s="229"/>
      <c r="F373" s="225">
        <f t="shared" si="363"/>
        <v>0</v>
      </c>
      <c r="G373" s="230">
        <f>IF(F373=1,data!$C$41*E373,0)</f>
        <v>0</v>
      </c>
      <c r="H373" s="265" t="s">
        <v>96</v>
      </c>
      <c r="I373" s="231">
        <f>IF($F373=1,IF($E373&lt;15,VLOOKUP(H373,data!$B$3:$E$32,2,0)*$E373,(VLOOKUP(H373,data!$B$3:$E$32,2,0)*14)+(VLOOKUP(H373,data!$B$3:$E$32,3,0))*($E373-14)),0)</f>
        <v>0</v>
      </c>
      <c r="J373" s="265" t="s">
        <v>96</v>
      </c>
      <c r="K373" s="231">
        <f>IF($F373=1,VLOOKUP(J373,data!$B$35:$D$39,2,0),0)</f>
        <v>0</v>
      </c>
      <c r="L373" s="232">
        <f>IF(AND(I373&lt;&gt;0,K373&lt;&gt;0)=FALSE,0,data!$C$43)</f>
        <v>0</v>
      </c>
      <c r="M373" s="269">
        <f t="shared" si="361"/>
        <v>0</v>
      </c>
      <c r="N373" s="225">
        <f t="shared" si="432"/>
        <v>0</v>
      </c>
      <c r="O373" s="225">
        <f t="shared" si="364"/>
        <v>0</v>
      </c>
      <c r="P373" s="225">
        <f t="shared" si="365"/>
        <v>0</v>
      </c>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96</v>
      </c>
      <c r="AI373" s="231">
        <f>IF(AF373=1,IF(AE373&lt;15,VLOOKUP(AH373,data!$B$3:$E$32,2,0)*AE373,(VLOOKUP(AH373,data!$B$3:$E$32,2,0)*14)+(VLOOKUP(AH373,data!$B$3:$E$32,3,0))*(AE373-14)),0)</f>
        <v>0</v>
      </c>
      <c r="AJ373" s="265" t="s">
        <v>96</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96</v>
      </c>
      <c r="AW373" s="231">
        <f>IF(AT373=1,IF(AS373&lt;15,VLOOKUP(AV373,data!$B$3:$E$32,2,0)*AS373,(VLOOKUP(AV373,data!$B$3:$E$32,2,0)*14)+(VLOOKUP(AV373,data!$B$3:$E$32,3,0))*(AS373-14)),0)</f>
        <v>0</v>
      </c>
      <c r="AX373" s="265" t="s">
        <v>96</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96</v>
      </c>
      <c r="BK373" s="231">
        <f>IF(BH373=1,IF(BG373&lt;15,VLOOKUP(BJ373,data!$B$3:$E$32,2,0)*BG373,(VLOOKUP(BJ373,data!$B$3:$E$32,2,0)*14)+(VLOOKUP(BJ373,data!$B$3:$E$32,3,0))*(BG373-14)),0)</f>
        <v>0</v>
      </c>
      <c r="BL373" s="265" t="s">
        <v>96</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96</v>
      </c>
      <c r="BY373" s="231">
        <f>IF(BV373=1,IF(BU373&lt;15,VLOOKUP(BX373,data!$B$3:$E$32,2,0)*BU373,(VLOOKUP(BX373,data!$B$3:$E$32,2,0)*14)+(VLOOKUP(BX373,data!$B$3:$E$32,3,0))*(BU373-14)),0)</f>
        <v>0</v>
      </c>
      <c r="BZ373" s="265" t="s">
        <v>96</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96</v>
      </c>
      <c r="CM373" s="231">
        <f>IF(CJ373=1,IF(CI373&lt;15,VLOOKUP(CL373,data!$B$3:$E$32,2,0)*CI373,(VLOOKUP(CL373,data!$B$3:$E$32,2,0)*14)+(VLOOKUP(CL373,data!$B$3:$E$32,3,0))*(CI373-14)),0)</f>
        <v>0</v>
      </c>
      <c r="CN373" s="265" t="s">
        <v>96</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96</v>
      </c>
      <c r="DA373" s="231">
        <f>IF(CX373=1,IF(CW373&lt;15,VLOOKUP(CZ373,data!$B$3:$E$32,2,0)*CW373,(VLOOKUP(CZ373,data!$B$3:$E$32,2,0)*14)+(VLOOKUP(CZ373,data!$B$3:$E$32,3,0))*(CW373-14)),0)</f>
        <v>0</v>
      </c>
      <c r="DB373" s="265" t="s">
        <v>96</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96</v>
      </c>
      <c r="DO373" s="231">
        <f>IF(DL373=1,IF(DK373&lt;15,VLOOKUP(DN373,data!$B$3:$E$32,2,0)*DK373,(VLOOKUP(DN373,data!$B$3:$E$32,2,0)*14)+(VLOOKUP(DN373,data!$B$3:$E$32,3,0))*(DK373-14)),0)</f>
        <v>0</v>
      </c>
      <c r="DP373" s="265" t="s">
        <v>96</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96</v>
      </c>
      <c r="EC373" s="231">
        <f>IF(DZ373=1,IF(DY373&lt;15,VLOOKUP(EB373,data!$B$3:$E$32,2,0)*DY373,(VLOOKUP(EB373,data!$B$3:$E$32,2,0)*14)+(VLOOKUP(EB373,data!$B$3:$E$32,3,0))*(DY373-14)),0)</f>
        <v>0</v>
      </c>
      <c r="ED373" s="265" t="s">
        <v>96</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96</v>
      </c>
      <c r="EQ373" s="231">
        <f>IF(EN373=1,IF(EM373&lt;15,VLOOKUP(EP373,data!$B$3:$E$32,2,0)*EM373,(VLOOKUP(EP373,data!$B$3:$E$32,2,0)*14)+(VLOOKUP(EP373,data!$B$3:$E$32,3,0))*(EM373-14)),0)</f>
        <v>0</v>
      </c>
      <c r="ER373" s="265" t="s">
        <v>96</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96</v>
      </c>
      <c r="FE373" s="231">
        <f>IF(FB373=1,IF(FA373&lt;15,VLOOKUP(FD373,data!$B$3:$E$32,2,0)*FA373,(VLOOKUP(FD373,data!$B$3:$E$32,2,0)*14)+(VLOOKUP(FD373,data!$B$3:$E$32,3,0))*(FA373-14)),0)</f>
        <v>0</v>
      </c>
      <c r="FF373" s="265" t="s">
        <v>96</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4.75" hidden="1" customHeight="1" x14ac:dyDescent="0.25">
      <c r="A374" s="233"/>
      <c r="B374" s="222" t="s">
        <v>465</v>
      </c>
      <c r="C374" s="338"/>
      <c r="D374" s="223"/>
      <c r="E374" s="229"/>
      <c r="F374" s="225">
        <f t="shared" si="363"/>
        <v>0</v>
      </c>
      <c r="G374" s="230">
        <f>IF(F374=1,data!$C$41*E374,0)</f>
        <v>0</v>
      </c>
      <c r="H374" s="265" t="s">
        <v>96</v>
      </c>
      <c r="I374" s="231">
        <f>IF($F374=1,IF($E374&lt;15,VLOOKUP(H374,data!$B$3:$E$32,2,0)*$E374,(VLOOKUP(H374,data!$B$3:$E$32,2,0)*14)+(VLOOKUP(H374,data!$B$3:$E$32,3,0))*($E374-14)),0)</f>
        <v>0</v>
      </c>
      <c r="J374" s="265" t="s">
        <v>96</v>
      </c>
      <c r="K374" s="231">
        <f>IF($F374=1,VLOOKUP(J374,data!$B$35:$D$39,2,0),0)</f>
        <v>0</v>
      </c>
      <c r="L374" s="232">
        <f>IF(AND(I374&lt;&gt;0,K374&lt;&gt;0)=FALSE,0,data!$C$43)</f>
        <v>0</v>
      </c>
      <c r="M374" s="269">
        <f t="shared" si="361"/>
        <v>0</v>
      </c>
      <c r="N374" s="225">
        <f t="shared" si="432"/>
        <v>0</v>
      </c>
      <c r="O374" s="225">
        <f t="shared" si="364"/>
        <v>0</v>
      </c>
      <c r="P374" s="225">
        <f t="shared" si="365"/>
        <v>0</v>
      </c>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96</v>
      </c>
      <c r="AI374" s="231">
        <f>IF(AF374=1,IF(AE374&lt;15,VLOOKUP(AH374,data!$B$3:$E$32,2,0)*AE374,(VLOOKUP(AH374,data!$B$3:$E$32,2,0)*14)+(VLOOKUP(AH374,data!$B$3:$E$32,3,0))*(AE374-14)),0)</f>
        <v>0</v>
      </c>
      <c r="AJ374" s="265" t="s">
        <v>96</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96</v>
      </c>
      <c r="AW374" s="231">
        <f>IF(AT374=1,IF(AS374&lt;15,VLOOKUP(AV374,data!$B$3:$E$32,2,0)*AS374,(VLOOKUP(AV374,data!$B$3:$E$32,2,0)*14)+(VLOOKUP(AV374,data!$B$3:$E$32,3,0))*(AS374-14)),0)</f>
        <v>0</v>
      </c>
      <c r="AX374" s="265" t="s">
        <v>96</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96</v>
      </c>
      <c r="BK374" s="231">
        <f>IF(BH374=1,IF(BG374&lt;15,VLOOKUP(BJ374,data!$B$3:$E$32,2,0)*BG374,(VLOOKUP(BJ374,data!$B$3:$E$32,2,0)*14)+(VLOOKUP(BJ374,data!$B$3:$E$32,3,0))*(BG374-14)),0)</f>
        <v>0</v>
      </c>
      <c r="BL374" s="265" t="s">
        <v>96</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96</v>
      </c>
      <c r="BY374" s="231">
        <f>IF(BV374=1,IF(BU374&lt;15,VLOOKUP(BX374,data!$B$3:$E$32,2,0)*BU374,(VLOOKUP(BX374,data!$B$3:$E$32,2,0)*14)+(VLOOKUP(BX374,data!$B$3:$E$32,3,0))*(BU374-14)),0)</f>
        <v>0</v>
      </c>
      <c r="BZ374" s="265" t="s">
        <v>96</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96</v>
      </c>
      <c r="CM374" s="231">
        <f>IF(CJ374=1,IF(CI374&lt;15,VLOOKUP(CL374,data!$B$3:$E$32,2,0)*CI374,(VLOOKUP(CL374,data!$B$3:$E$32,2,0)*14)+(VLOOKUP(CL374,data!$B$3:$E$32,3,0))*(CI374-14)),0)</f>
        <v>0</v>
      </c>
      <c r="CN374" s="265" t="s">
        <v>96</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96</v>
      </c>
      <c r="DA374" s="231">
        <f>IF(CX374=1,IF(CW374&lt;15,VLOOKUP(CZ374,data!$B$3:$E$32,2,0)*CW374,(VLOOKUP(CZ374,data!$B$3:$E$32,2,0)*14)+(VLOOKUP(CZ374,data!$B$3:$E$32,3,0))*(CW374-14)),0)</f>
        <v>0</v>
      </c>
      <c r="DB374" s="265" t="s">
        <v>96</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96</v>
      </c>
      <c r="DO374" s="231">
        <f>IF(DL374=1,IF(DK374&lt;15,VLOOKUP(DN374,data!$B$3:$E$32,2,0)*DK374,(VLOOKUP(DN374,data!$B$3:$E$32,2,0)*14)+(VLOOKUP(DN374,data!$B$3:$E$32,3,0))*(DK374-14)),0)</f>
        <v>0</v>
      </c>
      <c r="DP374" s="265" t="s">
        <v>96</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96</v>
      </c>
      <c r="EC374" s="231">
        <f>IF(DZ374=1,IF(DY374&lt;15,VLOOKUP(EB374,data!$B$3:$E$32,2,0)*DY374,(VLOOKUP(EB374,data!$B$3:$E$32,2,0)*14)+(VLOOKUP(EB374,data!$B$3:$E$32,3,0))*(DY374-14)),0)</f>
        <v>0</v>
      </c>
      <c r="ED374" s="265" t="s">
        <v>96</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96</v>
      </c>
      <c r="EQ374" s="231">
        <f>IF(EN374=1,IF(EM374&lt;15,VLOOKUP(EP374,data!$B$3:$E$32,2,0)*EM374,(VLOOKUP(EP374,data!$B$3:$E$32,2,0)*14)+(VLOOKUP(EP374,data!$B$3:$E$32,3,0))*(EM374-14)),0)</f>
        <v>0</v>
      </c>
      <c r="ER374" s="265" t="s">
        <v>96</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96</v>
      </c>
      <c r="FE374" s="231">
        <f>IF(FB374=1,IF(FA374&lt;15,VLOOKUP(FD374,data!$B$3:$E$32,2,0)*FA374,(VLOOKUP(FD374,data!$B$3:$E$32,2,0)*14)+(VLOOKUP(FD374,data!$B$3:$E$32,3,0))*(FA374-14)),0)</f>
        <v>0</v>
      </c>
      <c r="FF374" s="265" t="s">
        <v>96</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4.75" hidden="1" customHeight="1" x14ac:dyDescent="0.25">
      <c r="A375" s="233"/>
      <c r="B375" s="222" t="s">
        <v>466</v>
      </c>
      <c r="C375" s="338"/>
      <c r="D375" s="223"/>
      <c r="E375" s="229"/>
      <c r="F375" s="225">
        <f t="shared" si="363"/>
        <v>0</v>
      </c>
      <c r="G375" s="230">
        <f>IF(F375=1,data!$C$41*E375,0)</f>
        <v>0</v>
      </c>
      <c r="H375" s="265" t="s">
        <v>96</v>
      </c>
      <c r="I375" s="231">
        <f>IF($F375=1,IF($E375&lt;15,VLOOKUP(H375,data!$B$3:$E$32,2,0)*$E375,(VLOOKUP(H375,data!$B$3:$E$32,2,0)*14)+(VLOOKUP(H375,data!$B$3:$E$32,3,0))*($E375-14)),0)</f>
        <v>0</v>
      </c>
      <c r="J375" s="265" t="s">
        <v>96</v>
      </c>
      <c r="K375" s="231">
        <f>IF($F375=1,VLOOKUP(J375,data!$B$35:$D$39,2,0),0)</f>
        <v>0</v>
      </c>
      <c r="L375" s="232">
        <f>IF(AND(I375&lt;&gt;0,K375&lt;&gt;0)=FALSE,0,data!$C$43)</f>
        <v>0</v>
      </c>
      <c r="M375" s="269">
        <f t="shared" si="361"/>
        <v>0</v>
      </c>
      <c r="N375" s="225">
        <f t="shared" si="432"/>
        <v>0</v>
      </c>
      <c r="O375" s="225">
        <f t="shared" si="364"/>
        <v>0</v>
      </c>
      <c r="P375" s="225">
        <f t="shared" si="365"/>
        <v>0</v>
      </c>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96</v>
      </c>
      <c r="AI375" s="231">
        <f>IF(AF375=1,IF(AE375&lt;15,VLOOKUP(AH375,data!$B$3:$E$32,2,0)*AE375,(VLOOKUP(AH375,data!$B$3:$E$32,2,0)*14)+(VLOOKUP(AH375,data!$B$3:$E$32,3,0))*(AE375-14)),0)</f>
        <v>0</v>
      </c>
      <c r="AJ375" s="265" t="s">
        <v>96</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96</v>
      </c>
      <c r="AW375" s="231">
        <f>IF(AT375=1,IF(AS375&lt;15,VLOOKUP(AV375,data!$B$3:$E$32,2,0)*AS375,(VLOOKUP(AV375,data!$B$3:$E$32,2,0)*14)+(VLOOKUP(AV375,data!$B$3:$E$32,3,0))*(AS375-14)),0)</f>
        <v>0</v>
      </c>
      <c r="AX375" s="265" t="s">
        <v>96</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96</v>
      </c>
      <c r="BK375" s="231">
        <f>IF(BH375=1,IF(BG375&lt;15,VLOOKUP(BJ375,data!$B$3:$E$32,2,0)*BG375,(VLOOKUP(BJ375,data!$B$3:$E$32,2,0)*14)+(VLOOKUP(BJ375,data!$B$3:$E$32,3,0))*(BG375-14)),0)</f>
        <v>0</v>
      </c>
      <c r="BL375" s="265" t="s">
        <v>96</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96</v>
      </c>
      <c r="BY375" s="231">
        <f>IF(BV375=1,IF(BU375&lt;15,VLOOKUP(BX375,data!$B$3:$E$32,2,0)*BU375,(VLOOKUP(BX375,data!$B$3:$E$32,2,0)*14)+(VLOOKUP(BX375,data!$B$3:$E$32,3,0))*(BU375-14)),0)</f>
        <v>0</v>
      </c>
      <c r="BZ375" s="265" t="s">
        <v>96</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96</v>
      </c>
      <c r="CM375" s="231">
        <f>IF(CJ375=1,IF(CI375&lt;15,VLOOKUP(CL375,data!$B$3:$E$32,2,0)*CI375,(VLOOKUP(CL375,data!$B$3:$E$32,2,0)*14)+(VLOOKUP(CL375,data!$B$3:$E$32,3,0))*(CI375-14)),0)</f>
        <v>0</v>
      </c>
      <c r="CN375" s="265" t="s">
        <v>96</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96</v>
      </c>
      <c r="DA375" s="231">
        <f>IF(CX375=1,IF(CW375&lt;15,VLOOKUP(CZ375,data!$B$3:$E$32,2,0)*CW375,(VLOOKUP(CZ375,data!$B$3:$E$32,2,0)*14)+(VLOOKUP(CZ375,data!$B$3:$E$32,3,0))*(CW375-14)),0)</f>
        <v>0</v>
      </c>
      <c r="DB375" s="265" t="s">
        <v>96</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96</v>
      </c>
      <c r="DO375" s="231">
        <f>IF(DL375=1,IF(DK375&lt;15,VLOOKUP(DN375,data!$B$3:$E$32,2,0)*DK375,(VLOOKUP(DN375,data!$B$3:$E$32,2,0)*14)+(VLOOKUP(DN375,data!$B$3:$E$32,3,0))*(DK375-14)),0)</f>
        <v>0</v>
      </c>
      <c r="DP375" s="265" t="s">
        <v>96</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96</v>
      </c>
      <c r="EC375" s="231">
        <f>IF(DZ375=1,IF(DY375&lt;15,VLOOKUP(EB375,data!$B$3:$E$32,2,0)*DY375,(VLOOKUP(EB375,data!$B$3:$E$32,2,0)*14)+(VLOOKUP(EB375,data!$B$3:$E$32,3,0))*(DY375-14)),0)</f>
        <v>0</v>
      </c>
      <c r="ED375" s="265" t="s">
        <v>96</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96</v>
      </c>
      <c r="EQ375" s="231">
        <f>IF(EN375=1,IF(EM375&lt;15,VLOOKUP(EP375,data!$B$3:$E$32,2,0)*EM375,(VLOOKUP(EP375,data!$B$3:$E$32,2,0)*14)+(VLOOKUP(EP375,data!$B$3:$E$32,3,0))*(EM375-14)),0)</f>
        <v>0</v>
      </c>
      <c r="ER375" s="265" t="s">
        <v>96</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96</v>
      </c>
      <c r="FE375" s="231">
        <f>IF(FB375=1,IF(FA375&lt;15,VLOOKUP(FD375,data!$B$3:$E$32,2,0)*FA375,(VLOOKUP(FD375,data!$B$3:$E$32,2,0)*14)+(VLOOKUP(FD375,data!$B$3:$E$32,3,0))*(FA375-14)),0)</f>
        <v>0</v>
      </c>
      <c r="FF375" s="265" t="s">
        <v>96</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4.75" hidden="1" customHeight="1" x14ac:dyDescent="0.25">
      <c r="A376" s="233"/>
      <c r="B376" s="222" t="s">
        <v>467</v>
      </c>
      <c r="C376" s="338"/>
      <c r="D376" s="223"/>
      <c r="E376" s="229"/>
      <c r="F376" s="225">
        <f t="shared" si="363"/>
        <v>0</v>
      </c>
      <c r="G376" s="230">
        <f>IF(F376=1,data!$C$41*E376,0)</f>
        <v>0</v>
      </c>
      <c r="H376" s="265" t="s">
        <v>96</v>
      </c>
      <c r="I376" s="231">
        <f>IF($F376=1,IF($E376&lt;15,VLOOKUP(H376,data!$B$3:$E$32,2,0)*$E376,(VLOOKUP(H376,data!$B$3:$E$32,2,0)*14)+(VLOOKUP(H376,data!$B$3:$E$32,3,0))*($E376-14)),0)</f>
        <v>0</v>
      </c>
      <c r="J376" s="265" t="s">
        <v>96</v>
      </c>
      <c r="K376" s="231">
        <f>IF($F376=1,VLOOKUP(J376,data!$B$35:$D$39,2,0),0)</f>
        <v>0</v>
      </c>
      <c r="L376" s="232">
        <f>IF(AND(I376&lt;&gt;0,K376&lt;&gt;0)=FALSE,0,data!$C$43)</f>
        <v>0</v>
      </c>
      <c r="M376" s="269">
        <f t="shared" si="361"/>
        <v>0</v>
      </c>
      <c r="N376" s="225">
        <f t="shared" si="432"/>
        <v>0</v>
      </c>
      <c r="O376" s="225">
        <f t="shared" si="364"/>
        <v>0</v>
      </c>
      <c r="P376" s="225">
        <f t="shared" si="365"/>
        <v>0</v>
      </c>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96</v>
      </c>
      <c r="AI376" s="231">
        <f>IF(AF376=1,IF(AE376&lt;15,VLOOKUP(AH376,data!$B$3:$E$32,2,0)*AE376,(VLOOKUP(AH376,data!$B$3:$E$32,2,0)*14)+(VLOOKUP(AH376,data!$B$3:$E$32,3,0))*(AE376-14)),0)</f>
        <v>0</v>
      </c>
      <c r="AJ376" s="265" t="s">
        <v>96</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96</v>
      </c>
      <c r="AW376" s="231">
        <f>IF(AT376=1,IF(AS376&lt;15,VLOOKUP(AV376,data!$B$3:$E$32,2,0)*AS376,(VLOOKUP(AV376,data!$B$3:$E$32,2,0)*14)+(VLOOKUP(AV376,data!$B$3:$E$32,3,0))*(AS376-14)),0)</f>
        <v>0</v>
      </c>
      <c r="AX376" s="265" t="s">
        <v>96</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96</v>
      </c>
      <c r="BK376" s="231">
        <f>IF(BH376=1,IF(BG376&lt;15,VLOOKUP(BJ376,data!$B$3:$E$32,2,0)*BG376,(VLOOKUP(BJ376,data!$B$3:$E$32,2,0)*14)+(VLOOKUP(BJ376,data!$B$3:$E$32,3,0))*(BG376-14)),0)</f>
        <v>0</v>
      </c>
      <c r="BL376" s="265" t="s">
        <v>96</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96</v>
      </c>
      <c r="BY376" s="231">
        <f>IF(BV376=1,IF(BU376&lt;15,VLOOKUP(BX376,data!$B$3:$E$32,2,0)*BU376,(VLOOKUP(BX376,data!$B$3:$E$32,2,0)*14)+(VLOOKUP(BX376,data!$B$3:$E$32,3,0))*(BU376-14)),0)</f>
        <v>0</v>
      </c>
      <c r="BZ376" s="265" t="s">
        <v>96</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96</v>
      </c>
      <c r="CM376" s="231">
        <f>IF(CJ376=1,IF(CI376&lt;15,VLOOKUP(CL376,data!$B$3:$E$32,2,0)*CI376,(VLOOKUP(CL376,data!$B$3:$E$32,2,0)*14)+(VLOOKUP(CL376,data!$B$3:$E$32,3,0))*(CI376-14)),0)</f>
        <v>0</v>
      </c>
      <c r="CN376" s="265" t="s">
        <v>96</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96</v>
      </c>
      <c r="DA376" s="231">
        <f>IF(CX376=1,IF(CW376&lt;15,VLOOKUP(CZ376,data!$B$3:$E$32,2,0)*CW376,(VLOOKUP(CZ376,data!$B$3:$E$32,2,0)*14)+(VLOOKUP(CZ376,data!$B$3:$E$32,3,0))*(CW376-14)),0)</f>
        <v>0</v>
      </c>
      <c r="DB376" s="265" t="s">
        <v>96</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96</v>
      </c>
      <c r="DO376" s="231">
        <f>IF(DL376=1,IF(DK376&lt;15,VLOOKUP(DN376,data!$B$3:$E$32,2,0)*DK376,(VLOOKUP(DN376,data!$B$3:$E$32,2,0)*14)+(VLOOKUP(DN376,data!$B$3:$E$32,3,0))*(DK376-14)),0)</f>
        <v>0</v>
      </c>
      <c r="DP376" s="265" t="s">
        <v>96</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96</v>
      </c>
      <c r="EC376" s="231">
        <f>IF(DZ376=1,IF(DY376&lt;15,VLOOKUP(EB376,data!$B$3:$E$32,2,0)*DY376,(VLOOKUP(EB376,data!$B$3:$E$32,2,0)*14)+(VLOOKUP(EB376,data!$B$3:$E$32,3,0))*(DY376-14)),0)</f>
        <v>0</v>
      </c>
      <c r="ED376" s="265" t="s">
        <v>96</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96</v>
      </c>
      <c r="EQ376" s="231">
        <f>IF(EN376=1,IF(EM376&lt;15,VLOOKUP(EP376,data!$B$3:$E$32,2,0)*EM376,(VLOOKUP(EP376,data!$B$3:$E$32,2,0)*14)+(VLOOKUP(EP376,data!$B$3:$E$32,3,0))*(EM376-14)),0)</f>
        <v>0</v>
      </c>
      <c r="ER376" s="265" t="s">
        <v>96</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96</v>
      </c>
      <c r="FE376" s="231">
        <f>IF(FB376=1,IF(FA376&lt;15,VLOOKUP(FD376,data!$B$3:$E$32,2,0)*FA376,(VLOOKUP(FD376,data!$B$3:$E$32,2,0)*14)+(VLOOKUP(FD376,data!$B$3:$E$32,3,0))*(FA376-14)),0)</f>
        <v>0</v>
      </c>
      <c r="FF376" s="265" t="s">
        <v>96</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4.75" hidden="1" customHeight="1" x14ac:dyDescent="0.25">
      <c r="A377" s="233"/>
      <c r="B377" s="222" t="s">
        <v>468</v>
      </c>
      <c r="C377" s="338"/>
      <c r="D377" s="223"/>
      <c r="E377" s="229"/>
      <c r="F377" s="225">
        <f t="shared" si="363"/>
        <v>0</v>
      </c>
      <c r="G377" s="230">
        <f>IF(F377=1,data!$C$41*E377,0)</f>
        <v>0</v>
      </c>
      <c r="H377" s="265" t="s">
        <v>96</v>
      </c>
      <c r="I377" s="231">
        <f>IF($F377=1,IF($E377&lt;15,VLOOKUP(H377,data!$B$3:$E$32,2,0)*$E377,(VLOOKUP(H377,data!$B$3:$E$32,2,0)*14)+(VLOOKUP(H377,data!$B$3:$E$32,3,0))*($E377-14)),0)</f>
        <v>0</v>
      </c>
      <c r="J377" s="265" t="s">
        <v>96</v>
      </c>
      <c r="K377" s="231">
        <f>IF($F377=1,VLOOKUP(J377,data!$B$35:$D$39,2,0),0)</f>
        <v>0</v>
      </c>
      <c r="L377" s="232">
        <f>IF(AND(I377&lt;&gt;0,K377&lt;&gt;0)=FALSE,0,data!$C$43)</f>
        <v>0</v>
      </c>
      <c r="M377" s="269">
        <f t="shared" si="361"/>
        <v>0</v>
      </c>
      <c r="N377" s="225">
        <f t="shared" si="432"/>
        <v>0</v>
      </c>
      <c r="O377" s="225">
        <f t="shared" si="364"/>
        <v>0</v>
      </c>
      <c r="P377" s="225">
        <f t="shared" si="365"/>
        <v>0</v>
      </c>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96</v>
      </c>
      <c r="AI377" s="231">
        <f>IF(AF377=1,IF(AE377&lt;15,VLOOKUP(AH377,data!$B$3:$E$32,2,0)*AE377,(VLOOKUP(AH377,data!$B$3:$E$32,2,0)*14)+(VLOOKUP(AH377,data!$B$3:$E$32,3,0))*(AE377-14)),0)</f>
        <v>0</v>
      </c>
      <c r="AJ377" s="265" t="s">
        <v>96</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96</v>
      </c>
      <c r="AW377" s="231">
        <f>IF(AT377=1,IF(AS377&lt;15,VLOOKUP(AV377,data!$B$3:$E$32,2,0)*AS377,(VLOOKUP(AV377,data!$B$3:$E$32,2,0)*14)+(VLOOKUP(AV377,data!$B$3:$E$32,3,0))*(AS377-14)),0)</f>
        <v>0</v>
      </c>
      <c r="AX377" s="265" t="s">
        <v>96</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96</v>
      </c>
      <c r="BK377" s="231">
        <f>IF(BH377=1,IF(BG377&lt;15,VLOOKUP(BJ377,data!$B$3:$E$32,2,0)*BG377,(VLOOKUP(BJ377,data!$B$3:$E$32,2,0)*14)+(VLOOKUP(BJ377,data!$B$3:$E$32,3,0))*(BG377-14)),0)</f>
        <v>0</v>
      </c>
      <c r="BL377" s="265" t="s">
        <v>96</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96</v>
      </c>
      <c r="BY377" s="231">
        <f>IF(BV377=1,IF(BU377&lt;15,VLOOKUP(BX377,data!$B$3:$E$32,2,0)*BU377,(VLOOKUP(BX377,data!$B$3:$E$32,2,0)*14)+(VLOOKUP(BX377,data!$B$3:$E$32,3,0))*(BU377-14)),0)</f>
        <v>0</v>
      </c>
      <c r="BZ377" s="265" t="s">
        <v>96</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96</v>
      </c>
      <c r="CM377" s="231">
        <f>IF(CJ377=1,IF(CI377&lt;15,VLOOKUP(CL377,data!$B$3:$E$32,2,0)*CI377,(VLOOKUP(CL377,data!$B$3:$E$32,2,0)*14)+(VLOOKUP(CL377,data!$B$3:$E$32,3,0))*(CI377-14)),0)</f>
        <v>0</v>
      </c>
      <c r="CN377" s="265" t="s">
        <v>96</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96</v>
      </c>
      <c r="DA377" s="231">
        <f>IF(CX377=1,IF(CW377&lt;15,VLOOKUP(CZ377,data!$B$3:$E$32,2,0)*CW377,(VLOOKUP(CZ377,data!$B$3:$E$32,2,0)*14)+(VLOOKUP(CZ377,data!$B$3:$E$32,3,0))*(CW377-14)),0)</f>
        <v>0</v>
      </c>
      <c r="DB377" s="265" t="s">
        <v>96</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96</v>
      </c>
      <c r="DO377" s="231">
        <f>IF(DL377=1,IF(DK377&lt;15,VLOOKUP(DN377,data!$B$3:$E$32,2,0)*DK377,(VLOOKUP(DN377,data!$B$3:$E$32,2,0)*14)+(VLOOKUP(DN377,data!$B$3:$E$32,3,0))*(DK377-14)),0)</f>
        <v>0</v>
      </c>
      <c r="DP377" s="265" t="s">
        <v>96</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96</v>
      </c>
      <c r="EC377" s="231">
        <f>IF(DZ377=1,IF(DY377&lt;15,VLOOKUP(EB377,data!$B$3:$E$32,2,0)*DY377,(VLOOKUP(EB377,data!$B$3:$E$32,2,0)*14)+(VLOOKUP(EB377,data!$B$3:$E$32,3,0))*(DY377-14)),0)</f>
        <v>0</v>
      </c>
      <c r="ED377" s="265" t="s">
        <v>96</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96</v>
      </c>
      <c r="EQ377" s="231">
        <f>IF(EN377=1,IF(EM377&lt;15,VLOOKUP(EP377,data!$B$3:$E$32,2,0)*EM377,(VLOOKUP(EP377,data!$B$3:$E$32,2,0)*14)+(VLOOKUP(EP377,data!$B$3:$E$32,3,0))*(EM377-14)),0)</f>
        <v>0</v>
      </c>
      <c r="ER377" s="265" t="s">
        <v>96</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96</v>
      </c>
      <c r="FE377" s="231">
        <f>IF(FB377=1,IF(FA377&lt;15,VLOOKUP(FD377,data!$B$3:$E$32,2,0)*FA377,(VLOOKUP(FD377,data!$B$3:$E$32,2,0)*14)+(VLOOKUP(FD377,data!$B$3:$E$32,3,0))*(FA377-14)),0)</f>
        <v>0</v>
      </c>
      <c r="FF377" s="265" t="s">
        <v>96</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4.75" hidden="1" customHeight="1" x14ac:dyDescent="0.25">
      <c r="A378" s="233"/>
      <c r="B378" s="222" t="s">
        <v>469</v>
      </c>
      <c r="C378" s="338"/>
      <c r="D378" s="223"/>
      <c r="E378" s="229"/>
      <c r="F378" s="225">
        <f t="shared" si="363"/>
        <v>0</v>
      </c>
      <c r="G378" s="230">
        <f>IF(F378=1,data!$C$41*E378,0)</f>
        <v>0</v>
      </c>
      <c r="H378" s="265" t="s">
        <v>96</v>
      </c>
      <c r="I378" s="231">
        <f>IF($F378=1,IF($E378&lt;15,VLOOKUP(H378,data!$B$3:$E$32,2,0)*$E378,(VLOOKUP(H378,data!$B$3:$E$32,2,0)*14)+(VLOOKUP(H378,data!$B$3:$E$32,3,0))*($E378-14)),0)</f>
        <v>0</v>
      </c>
      <c r="J378" s="265" t="s">
        <v>96</v>
      </c>
      <c r="K378" s="231">
        <f>IF($F378=1,VLOOKUP(J378,data!$B$35:$D$39,2,0),0)</f>
        <v>0</v>
      </c>
      <c r="L378" s="232">
        <f>IF(AND(I378&lt;&gt;0,K378&lt;&gt;0)=FALSE,0,data!$C$43)</f>
        <v>0</v>
      </c>
      <c r="M378" s="269">
        <f t="shared" si="361"/>
        <v>0</v>
      </c>
      <c r="N378" s="225">
        <f t="shared" si="432"/>
        <v>0</v>
      </c>
      <c r="O378" s="225">
        <f t="shared" si="364"/>
        <v>0</v>
      </c>
      <c r="P378" s="225">
        <f t="shared" si="365"/>
        <v>0</v>
      </c>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96</v>
      </c>
      <c r="AI378" s="231">
        <f>IF(AF378=1,IF(AE378&lt;15,VLOOKUP(AH378,data!$B$3:$E$32,2,0)*AE378,(VLOOKUP(AH378,data!$B$3:$E$32,2,0)*14)+(VLOOKUP(AH378,data!$B$3:$E$32,3,0))*(AE378-14)),0)</f>
        <v>0</v>
      </c>
      <c r="AJ378" s="265" t="s">
        <v>96</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96</v>
      </c>
      <c r="AW378" s="231">
        <f>IF(AT378=1,IF(AS378&lt;15,VLOOKUP(AV378,data!$B$3:$E$32,2,0)*AS378,(VLOOKUP(AV378,data!$B$3:$E$32,2,0)*14)+(VLOOKUP(AV378,data!$B$3:$E$32,3,0))*(AS378-14)),0)</f>
        <v>0</v>
      </c>
      <c r="AX378" s="265" t="s">
        <v>96</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96</v>
      </c>
      <c r="BK378" s="231">
        <f>IF(BH378=1,IF(BG378&lt;15,VLOOKUP(BJ378,data!$B$3:$E$32,2,0)*BG378,(VLOOKUP(BJ378,data!$B$3:$E$32,2,0)*14)+(VLOOKUP(BJ378,data!$B$3:$E$32,3,0))*(BG378-14)),0)</f>
        <v>0</v>
      </c>
      <c r="BL378" s="265" t="s">
        <v>96</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96</v>
      </c>
      <c r="BY378" s="231">
        <f>IF(BV378=1,IF(BU378&lt;15,VLOOKUP(BX378,data!$B$3:$E$32,2,0)*BU378,(VLOOKUP(BX378,data!$B$3:$E$32,2,0)*14)+(VLOOKUP(BX378,data!$B$3:$E$32,3,0))*(BU378-14)),0)</f>
        <v>0</v>
      </c>
      <c r="BZ378" s="265" t="s">
        <v>96</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96</v>
      </c>
      <c r="CM378" s="231">
        <f>IF(CJ378=1,IF(CI378&lt;15,VLOOKUP(CL378,data!$B$3:$E$32,2,0)*CI378,(VLOOKUP(CL378,data!$B$3:$E$32,2,0)*14)+(VLOOKUP(CL378,data!$B$3:$E$32,3,0))*(CI378-14)),0)</f>
        <v>0</v>
      </c>
      <c r="CN378" s="265" t="s">
        <v>96</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96</v>
      </c>
      <c r="DA378" s="231">
        <f>IF(CX378=1,IF(CW378&lt;15,VLOOKUP(CZ378,data!$B$3:$E$32,2,0)*CW378,(VLOOKUP(CZ378,data!$B$3:$E$32,2,0)*14)+(VLOOKUP(CZ378,data!$B$3:$E$32,3,0))*(CW378-14)),0)</f>
        <v>0</v>
      </c>
      <c r="DB378" s="265" t="s">
        <v>96</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96</v>
      </c>
      <c r="DO378" s="231">
        <f>IF(DL378=1,IF(DK378&lt;15,VLOOKUP(DN378,data!$B$3:$E$32,2,0)*DK378,(VLOOKUP(DN378,data!$B$3:$E$32,2,0)*14)+(VLOOKUP(DN378,data!$B$3:$E$32,3,0))*(DK378-14)),0)</f>
        <v>0</v>
      </c>
      <c r="DP378" s="265" t="s">
        <v>96</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96</v>
      </c>
      <c r="EC378" s="231">
        <f>IF(DZ378=1,IF(DY378&lt;15,VLOOKUP(EB378,data!$B$3:$E$32,2,0)*DY378,(VLOOKUP(EB378,data!$B$3:$E$32,2,0)*14)+(VLOOKUP(EB378,data!$B$3:$E$32,3,0))*(DY378-14)),0)</f>
        <v>0</v>
      </c>
      <c r="ED378" s="265" t="s">
        <v>96</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96</v>
      </c>
      <c r="EQ378" s="231">
        <f>IF(EN378=1,IF(EM378&lt;15,VLOOKUP(EP378,data!$B$3:$E$32,2,0)*EM378,(VLOOKUP(EP378,data!$B$3:$E$32,2,0)*14)+(VLOOKUP(EP378,data!$B$3:$E$32,3,0))*(EM378-14)),0)</f>
        <v>0</v>
      </c>
      <c r="ER378" s="265" t="s">
        <v>96</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96</v>
      </c>
      <c r="FE378" s="231">
        <f>IF(FB378=1,IF(FA378&lt;15,VLOOKUP(FD378,data!$B$3:$E$32,2,0)*FA378,(VLOOKUP(FD378,data!$B$3:$E$32,2,0)*14)+(VLOOKUP(FD378,data!$B$3:$E$32,3,0))*(FA378-14)),0)</f>
        <v>0</v>
      </c>
      <c r="FF378" s="265" t="s">
        <v>96</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4.75" hidden="1" customHeight="1" x14ac:dyDescent="0.25">
      <c r="A379" s="233"/>
      <c r="B379" s="222" t="s">
        <v>470</v>
      </c>
      <c r="C379" s="338"/>
      <c r="D379" s="223"/>
      <c r="E379" s="229"/>
      <c r="F379" s="225">
        <f t="shared" si="363"/>
        <v>0</v>
      </c>
      <c r="G379" s="230">
        <f>IF(F379=1,data!$C$41*E379,0)</f>
        <v>0</v>
      </c>
      <c r="H379" s="265" t="s">
        <v>96</v>
      </c>
      <c r="I379" s="231">
        <f>IF($F379=1,IF($E379&lt;15,VLOOKUP(H379,data!$B$3:$E$32,2,0)*$E379,(VLOOKUP(H379,data!$B$3:$E$32,2,0)*14)+(VLOOKUP(H379,data!$B$3:$E$32,3,0))*($E379-14)),0)</f>
        <v>0</v>
      </c>
      <c r="J379" s="265" t="s">
        <v>96</v>
      </c>
      <c r="K379" s="231">
        <f>IF($F379=1,VLOOKUP(J379,data!$B$35:$D$39,2,0),0)</f>
        <v>0</v>
      </c>
      <c r="L379" s="232">
        <f>IF(AND(I379&lt;&gt;0,K379&lt;&gt;0)=FALSE,0,data!$C$43)</f>
        <v>0</v>
      </c>
      <c r="M379" s="269">
        <f t="shared" si="361"/>
        <v>0</v>
      </c>
      <c r="N379" s="225">
        <f t="shared" si="432"/>
        <v>0</v>
      </c>
      <c r="O379" s="225">
        <f t="shared" si="364"/>
        <v>0</v>
      </c>
      <c r="P379" s="225">
        <f t="shared" si="365"/>
        <v>0</v>
      </c>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96</v>
      </c>
      <c r="AI379" s="231">
        <f>IF(AF379=1,IF(AE379&lt;15,VLOOKUP(AH379,data!$B$3:$E$32,2,0)*AE379,(VLOOKUP(AH379,data!$B$3:$E$32,2,0)*14)+(VLOOKUP(AH379,data!$B$3:$E$32,3,0))*(AE379-14)),0)</f>
        <v>0</v>
      </c>
      <c r="AJ379" s="265" t="s">
        <v>96</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96</v>
      </c>
      <c r="AW379" s="231">
        <f>IF(AT379=1,IF(AS379&lt;15,VLOOKUP(AV379,data!$B$3:$E$32,2,0)*AS379,(VLOOKUP(AV379,data!$B$3:$E$32,2,0)*14)+(VLOOKUP(AV379,data!$B$3:$E$32,3,0))*(AS379-14)),0)</f>
        <v>0</v>
      </c>
      <c r="AX379" s="265" t="s">
        <v>96</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96</v>
      </c>
      <c r="BK379" s="231">
        <f>IF(BH379=1,IF(BG379&lt;15,VLOOKUP(BJ379,data!$B$3:$E$32,2,0)*BG379,(VLOOKUP(BJ379,data!$B$3:$E$32,2,0)*14)+(VLOOKUP(BJ379,data!$B$3:$E$32,3,0))*(BG379-14)),0)</f>
        <v>0</v>
      </c>
      <c r="BL379" s="265" t="s">
        <v>96</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96</v>
      </c>
      <c r="BY379" s="231">
        <f>IF(BV379=1,IF(BU379&lt;15,VLOOKUP(BX379,data!$B$3:$E$32,2,0)*BU379,(VLOOKUP(BX379,data!$B$3:$E$32,2,0)*14)+(VLOOKUP(BX379,data!$B$3:$E$32,3,0))*(BU379-14)),0)</f>
        <v>0</v>
      </c>
      <c r="BZ379" s="265" t="s">
        <v>96</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96</v>
      </c>
      <c r="CM379" s="231">
        <f>IF(CJ379=1,IF(CI379&lt;15,VLOOKUP(CL379,data!$B$3:$E$32,2,0)*CI379,(VLOOKUP(CL379,data!$B$3:$E$32,2,0)*14)+(VLOOKUP(CL379,data!$B$3:$E$32,3,0))*(CI379-14)),0)</f>
        <v>0</v>
      </c>
      <c r="CN379" s="265" t="s">
        <v>96</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96</v>
      </c>
      <c r="DA379" s="231">
        <f>IF(CX379=1,IF(CW379&lt;15,VLOOKUP(CZ379,data!$B$3:$E$32,2,0)*CW379,(VLOOKUP(CZ379,data!$B$3:$E$32,2,0)*14)+(VLOOKUP(CZ379,data!$B$3:$E$32,3,0))*(CW379-14)),0)</f>
        <v>0</v>
      </c>
      <c r="DB379" s="265" t="s">
        <v>96</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96</v>
      </c>
      <c r="DO379" s="231">
        <f>IF(DL379=1,IF(DK379&lt;15,VLOOKUP(DN379,data!$B$3:$E$32,2,0)*DK379,(VLOOKUP(DN379,data!$B$3:$E$32,2,0)*14)+(VLOOKUP(DN379,data!$B$3:$E$32,3,0))*(DK379-14)),0)</f>
        <v>0</v>
      </c>
      <c r="DP379" s="265" t="s">
        <v>96</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96</v>
      </c>
      <c r="EC379" s="231">
        <f>IF(DZ379=1,IF(DY379&lt;15,VLOOKUP(EB379,data!$B$3:$E$32,2,0)*DY379,(VLOOKUP(EB379,data!$B$3:$E$32,2,0)*14)+(VLOOKUP(EB379,data!$B$3:$E$32,3,0))*(DY379-14)),0)</f>
        <v>0</v>
      </c>
      <c r="ED379" s="265" t="s">
        <v>96</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96</v>
      </c>
      <c r="EQ379" s="231">
        <f>IF(EN379=1,IF(EM379&lt;15,VLOOKUP(EP379,data!$B$3:$E$32,2,0)*EM379,(VLOOKUP(EP379,data!$B$3:$E$32,2,0)*14)+(VLOOKUP(EP379,data!$B$3:$E$32,3,0))*(EM379-14)),0)</f>
        <v>0</v>
      </c>
      <c r="ER379" s="265" t="s">
        <v>96</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96</v>
      </c>
      <c r="FE379" s="231">
        <f>IF(FB379=1,IF(FA379&lt;15,VLOOKUP(FD379,data!$B$3:$E$32,2,0)*FA379,(VLOOKUP(FD379,data!$B$3:$E$32,2,0)*14)+(VLOOKUP(FD379,data!$B$3:$E$32,3,0))*(FA379-14)),0)</f>
        <v>0</v>
      </c>
      <c r="FF379" s="265" t="s">
        <v>96</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4.75" hidden="1" customHeight="1" x14ac:dyDescent="0.25">
      <c r="A380" s="233"/>
      <c r="B380" s="222" t="s">
        <v>471</v>
      </c>
      <c r="C380" s="338"/>
      <c r="D380" s="223"/>
      <c r="E380" s="229"/>
      <c r="F380" s="225">
        <f t="shared" si="363"/>
        <v>0</v>
      </c>
      <c r="G380" s="230">
        <f>IF(F380=1,data!$C$41*E380,0)</f>
        <v>0</v>
      </c>
      <c r="H380" s="265" t="s">
        <v>96</v>
      </c>
      <c r="I380" s="231">
        <f>IF($F380=1,IF($E380&lt;15,VLOOKUP(H380,data!$B$3:$E$32,2,0)*$E380,(VLOOKUP(H380,data!$B$3:$E$32,2,0)*14)+(VLOOKUP(H380,data!$B$3:$E$32,3,0))*($E380-14)),0)</f>
        <v>0</v>
      </c>
      <c r="J380" s="265" t="s">
        <v>96</v>
      </c>
      <c r="K380" s="231">
        <f>IF($F380=1,VLOOKUP(J380,data!$B$35:$D$39,2,0),0)</f>
        <v>0</v>
      </c>
      <c r="L380" s="232">
        <f>IF(AND(I380&lt;&gt;0,K380&lt;&gt;0)=FALSE,0,data!$C$43)</f>
        <v>0</v>
      </c>
      <c r="M380" s="269">
        <f t="shared" si="361"/>
        <v>0</v>
      </c>
      <c r="N380" s="225">
        <f t="shared" si="432"/>
        <v>0</v>
      </c>
      <c r="O380" s="225">
        <f t="shared" si="364"/>
        <v>0</v>
      </c>
      <c r="P380" s="225">
        <f t="shared" si="365"/>
        <v>0</v>
      </c>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96</v>
      </c>
      <c r="AI380" s="231">
        <f>IF(AF380=1,IF(AE380&lt;15,VLOOKUP(AH380,data!$B$3:$E$32,2,0)*AE380,(VLOOKUP(AH380,data!$B$3:$E$32,2,0)*14)+(VLOOKUP(AH380,data!$B$3:$E$32,3,0))*(AE380-14)),0)</f>
        <v>0</v>
      </c>
      <c r="AJ380" s="265" t="s">
        <v>96</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96</v>
      </c>
      <c r="AW380" s="231">
        <f>IF(AT380=1,IF(AS380&lt;15,VLOOKUP(AV380,data!$B$3:$E$32,2,0)*AS380,(VLOOKUP(AV380,data!$B$3:$E$32,2,0)*14)+(VLOOKUP(AV380,data!$B$3:$E$32,3,0))*(AS380-14)),0)</f>
        <v>0</v>
      </c>
      <c r="AX380" s="265" t="s">
        <v>96</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96</v>
      </c>
      <c r="BK380" s="231">
        <f>IF(BH380=1,IF(BG380&lt;15,VLOOKUP(BJ380,data!$B$3:$E$32,2,0)*BG380,(VLOOKUP(BJ380,data!$B$3:$E$32,2,0)*14)+(VLOOKUP(BJ380,data!$B$3:$E$32,3,0))*(BG380-14)),0)</f>
        <v>0</v>
      </c>
      <c r="BL380" s="265" t="s">
        <v>96</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96</v>
      </c>
      <c r="BY380" s="231">
        <f>IF(BV380=1,IF(BU380&lt;15,VLOOKUP(BX380,data!$B$3:$E$32,2,0)*BU380,(VLOOKUP(BX380,data!$B$3:$E$32,2,0)*14)+(VLOOKUP(BX380,data!$B$3:$E$32,3,0))*(BU380-14)),0)</f>
        <v>0</v>
      </c>
      <c r="BZ380" s="265" t="s">
        <v>96</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96</v>
      </c>
      <c r="CM380" s="231">
        <f>IF(CJ380=1,IF(CI380&lt;15,VLOOKUP(CL380,data!$B$3:$E$32,2,0)*CI380,(VLOOKUP(CL380,data!$B$3:$E$32,2,0)*14)+(VLOOKUP(CL380,data!$B$3:$E$32,3,0))*(CI380-14)),0)</f>
        <v>0</v>
      </c>
      <c r="CN380" s="265" t="s">
        <v>96</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96</v>
      </c>
      <c r="DA380" s="231">
        <f>IF(CX380=1,IF(CW380&lt;15,VLOOKUP(CZ380,data!$B$3:$E$32,2,0)*CW380,(VLOOKUP(CZ380,data!$B$3:$E$32,2,0)*14)+(VLOOKUP(CZ380,data!$B$3:$E$32,3,0))*(CW380-14)),0)</f>
        <v>0</v>
      </c>
      <c r="DB380" s="265" t="s">
        <v>96</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96</v>
      </c>
      <c r="DO380" s="231">
        <f>IF(DL380=1,IF(DK380&lt;15,VLOOKUP(DN380,data!$B$3:$E$32,2,0)*DK380,(VLOOKUP(DN380,data!$B$3:$E$32,2,0)*14)+(VLOOKUP(DN380,data!$B$3:$E$32,3,0))*(DK380-14)),0)</f>
        <v>0</v>
      </c>
      <c r="DP380" s="265" t="s">
        <v>96</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96</v>
      </c>
      <c r="EC380" s="231">
        <f>IF(DZ380=1,IF(DY380&lt;15,VLOOKUP(EB380,data!$B$3:$E$32,2,0)*DY380,(VLOOKUP(EB380,data!$B$3:$E$32,2,0)*14)+(VLOOKUP(EB380,data!$B$3:$E$32,3,0))*(DY380-14)),0)</f>
        <v>0</v>
      </c>
      <c r="ED380" s="265" t="s">
        <v>96</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96</v>
      </c>
      <c r="EQ380" s="231">
        <f>IF(EN380=1,IF(EM380&lt;15,VLOOKUP(EP380,data!$B$3:$E$32,2,0)*EM380,(VLOOKUP(EP380,data!$B$3:$E$32,2,0)*14)+(VLOOKUP(EP380,data!$B$3:$E$32,3,0))*(EM380-14)),0)</f>
        <v>0</v>
      </c>
      <c r="ER380" s="265" t="s">
        <v>96</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96</v>
      </c>
      <c r="FE380" s="231">
        <f>IF(FB380=1,IF(FA380&lt;15,VLOOKUP(FD380,data!$B$3:$E$32,2,0)*FA380,(VLOOKUP(FD380,data!$B$3:$E$32,2,0)*14)+(VLOOKUP(FD380,data!$B$3:$E$32,3,0))*(FA380-14)),0)</f>
        <v>0</v>
      </c>
      <c r="FF380" s="265" t="s">
        <v>96</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4.75" hidden="1" customHeight="1" x14ac:dyDescent="0.25">
      <c r="A381" s="233"/>
      <c r="B381" s="222" t="s">
        <v>472</v>
      </c>
      <c r="C381" s="338"/>
      <c r="D381" s="223"/>
      <c r="E381" s="229"/>
      <c r="F381" s="225">
        <f t="shared" si="363"/>
        <v>0</v>
      </c>
      <c r="G381" s="230">
        <f>IF(F381=1,data!$C$41*E381,0)</f>
        <v>0</v>
      </c>
      <c r="H381" s="265" t="s">
        <v>96</v>
      </c>
      <c r="I381" s="231">
        <f>IF($F381=1,IF($E381&lt;15,VLOOKUP(H381,data!$B$3:$E$32,2,0)*$E381,(VLOOKUP(H381,data!$B$3:$E$32,2,0)*14)+(VLOOKUP(H381,data!$B$3:$E$32,3,0))*($E381-14)),0)</f>
        <v>0</v>
      </c>
      <c r="J381" s="265" t="s">
        <v>96</v>
      </c>
      <c r="K381" s="231">
        <f>IF($F381=1,VLOOKUP(J381,data!$B$35:$D$39,2,0),0)</f>
        <v>0</v>
      </c>
      <c r="L381" s="232">
        <f>IF(AND(I381&lt;&gt;0,K381&lt;&gt;0)=FALSE,0,data!$C$43)</f>
        <v>0</v>
      </c>
      <c r="M381" s="269">
        <f t="shared" si="361"/>
        <v>0</v>
      </c>
      <c r="N381" s="225">
        <f t="shared" si="432"/>
        <v>0</v>
      </c>
      <c r="O381" s="225">
        <f t="shared" si="364"/>
        <v>0</v>
      </c>
      <c r="P381" s="225">
        <f t="shared" si="365"/>
        <v>0</v>
      </c>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96</v>
      </c>
      <c r="AI381" s="231">
        <f>IF(AF381=1,IF(AE381&lt;15,VLOOKUP(AH381,data!$B$3:$E$32,2,0)*AE381,(VLOOKUP(AH381,data!$B$3:$E$32,2,0)*14)+(VLOOKUP(AH381,data!$B$3:$E$32,3,0))*(AE381-14)),0)</f>
        <v>0</v>
      </c>
      <c r="AJ381" s="265" t="s">
        <v>96</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96</v>
      </c>
      <c r="AW381" s="231">
        <f>IF(AT381=1,IF(AS381&lt;15,VLOOKUP(AV381,data!$B$3:$E$32,2,0)*AS381,(VLOOKUP(AV381,data!$B$3:$E$32,2,0)*14)+(VLOOKUP(AV381,data!$B$3:$E$32,3,0))*(AS381-14)),0)</f>
        <v>0</v>
      </c>
      <c r="AX381" s="265" t="s">
        <v>96</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96</v>
      </c>
      <c r="BK381" s="231">
        <f>IF(BH381=1,IF(BG381&lt;15,VLOOKUP(BJ381,data!$B$3:$E$32,2,0)*BG381,(VLOOKUP(BJ381,data!$B$3:$E$32,2,0)*14)+(VLOOKUP(BJ381,data!$B$3:$E$32,3,0))*(BG381-14)),0)</f>
        <v>0</v>
      </c>
      <c r="BL381" s="265" t="s">
        <v>96</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96</v>
      </c>
      <c r="BY381" s="231">
        <f>IF(BV381=1,IF(BU381&lt;15,VLOOKUP(BX381,data!$B$3:$E$32,2,0)*BU381,(VLOOKUP(BX381,data!$B$3:$E$32,2,0)*14)+(VLOOKUP(BX381,data!$B$3:$E$32,3,0))*(BU381-14)),0)</f>
        <v>0</v>
      </c>
      <c r="BZ381" s="265" t="s">
        <v>96</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96</v>
      </c>
      <c r="CM381" s="231">
        <f>IF(CJ381=1,IF(CI381&lt;15,VLOOKUP(CL381,data!$B$3:$E$32,2,0)*CI381,(VLOOKUP(CL381,data!$B$3:$E$32,2,0)*14)+(VLOOKUP(CL381,data!$B$3:$E$32,3,0))*(CI381-14)),0)</f>
        <v>0</v>
      </c>
      <c r="CN381" s="265" t="s">
        <v>96</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96</v>
      </c>
      <c r="DA381" s="231">
        <f>IF(CX381=1,IF(CW381&lt;15,VLOOKUP(CZ381,data!$B$3:$E$32,2,0)*CW381,(VLOOKUP(CZ381,data!$B$3:$E$32,2,0)*14)+(VLOOKUP(CZ381,data!$B$3:$E$32,3,0))*(CW381-14)),0)</f>
        <v>0</v>
      </c>
      <c r="DB381" s="265" t="s">
        <v>96</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96</v>
      </c>
      <c r="DO381" s="231">
        <f>IF(DL381=1,IF(DK381&lt;15,VLOOKUP(DN381,data!$B$3:$E$32,2,0)*DK381,(VLOOKUP(DN381,data!$B$3:$E$32,2,0)*14)+(VLOOKUP(DN381,data!$B$3:$E$32,3,0))*(DK381-14)),0)</f>
        <v>0</v>
      </c>
      <c r="DP381" s="265" t="s">
        <v>96</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96</v>
      </c>
      <c r="EC381" s="231">
        <f>IF(DZ381=1,IF(DY381&lt;15,VLOOKUP(EB381,data!$B$3:$E$32,2,0)*DY381,(VLOOKUP(EB381,data!$B$3:$E$32,2,0)*14)+(VLOOKUP(EB381,data!$B$3:$E$32,3,0))*(DY381-14)),0)</f>
        <v>0</v>
      </c>
      <c r="ED381" s="265" t="s">
        <v>96</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96</v>
      </c>
      <c r="EQ381" s="231">
        <f>IF(EN381=1,IF(EM381&lt;15,VLOOKUP(EP381,data!$B$3:$E$32,2,0)*EM381,(VLOOKUP(EP381,data!$B$3:$E$32,2,0)*14)+(VLOOKUP(EP381,data!$B$3:$E$32,3,0))*(EM381-14)),0)</f>
        <v>0</v>
      </c>
      <c r="ER381" s="265" t="s">
        <v>96</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96</v>
      </c>
      <c r="FE381" s="231">
        <f>IF(FB381=1,IF(FA381&lt;15,VLOOKUP(FD381,data!$B$3:$E$32,2,0)*FA381,(VLOOKUP(FD381,data!$B$3:$E$32,2,0)*14)+(VLOOKUP(FD381,data!$B$3:$E$32,3,0))*(FA381-14)),0)</f>
        <v>0</v>
      </c>
      <c r="FF381" s="265" t="s">
        <v>96</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4.75" hidden="1" customHeight="1" x14ac:dyDescent="0.25">
      <c r="A382" s="233"/>
      <c r="B382" s="222" t="s">
        <v>473</v>
      </c>
      <c r="C382" s="338"/>
      <c r="D382" s="223"/>
      <c r="E382" s="229"/>
      <c r="F382" s="225">
        <f t="shared" si="363"/>
        <v>0</v>
      </c>
      <c r="G382" s="230">
        <f>IF(F382=1,data!$C$41*E382,0)</f>
        <v>0</v>
      </c>
      <c r="H382" s="265" t="s">
        <v>96</v>
      </c>
      <c r="I382" s="231">
        <f>IF($F382=1,IF($E382&lt;15,VLOOKUP(H382,data!$B$3:$E$32,2,0)*$E382,(VLOOKUP(H382,data!$B$3:$E$32,2,0)*14)+(VLOOKUP(H382,data!$B$3:$E$32,3,0))*($E382-14)),0)</f>
        <v>0</v>
      </c>
      <c r="J382" s="265" t="s">
        <v>96</v>
      </c>
      <c r="K382" s="231">
        <f>IF($F382=1,VLOOKUP(J382,data!$B$35:$D$39,2,0),0)</f>
        <v>0</v>
      </c>
      <c r="L382" s="232">
        <f>IF(AND(I382&lt;&gt;0,K382&lt;&gt;0)=FALSE,0,data!$C$43)</f>
        <v>0</v>
      </c>
      <c r="M382" s="269">
        <f t="shared" si="361"/>
        <v>0</v>
      </c>
      <c r="N382" s="225">
        <f t="shared" si="432"/>
        <v>0</v>
      </c>
      <c r="O382" s="225">
        <f t="shared" si="364"/>
        <v>0</v>
      </c>
      <c r="P382" s="225">
        <f t="shared" si="365"/>
        <v>0</v>
      </c>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96</v>
      </c>
      <c r="AI382" s="231">
        <f>IF(AF382=1,IF(AE382&lt;15,VLOOKUP(AH382,data!$B$3:$E$32,2,0)*AE382,(VLOOKUP(AH382,data!$B$3:$E$32,2,0)*14)+(VLOOKUP(AH382,data!$B$3:$E$32,3,0))*(AE382-14)),0)</f>
        <v>0</v>
      </c>
      <c r="AJ382" s="265" t="s">
        <v>96</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96</v>
      </c>
      <c r="AW382" s="231">
        <f>IF(AT382=1,IF(AS382&lt;15,VLOOKUP(AV382,data!$B$3:$E$32,2,0)*AS382,(VLOOKUP(AV382,data!$B$3:$E$32,2,0)*14)+(VLOOKUP(AV382,data!$B$3:$E$32,3,0))*(AS382-14)),0)</f>
        <v>0</v>
      </c>
      <c r="AX382" s="265" t="s">
        <v>96</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96</v>
      </c>
      <c r="BK382" s="231">
        <f>IF(BH382=1,IF(BG382&lt;15,VLOOKUP(BJ382,data!$B$3:$E$32,2,0)*BG382,(VLOOKUP(BJ382,data!$B$3:$E$32,2,0)*14)+(VLOOKUP(BJ382,data!$B$3:$E$32,3,0))*(BG382-14)),0)</f>
        <v>0</v>
      </c>
      <c r="BL382" s="265" t="s">
        <v>96</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96</v>
      </c>
      <c r="BY382" s="231">
        <f>IF(BV382=1,IF(BU382&lt;15,VLOOKUP(BX382,data!$B$3:$E$32,2,0)*BU382,(VLOOKUP(BX382,data!$B$3:$E$32,2,0)*14)+(VLOOKUP(BX382,data!$B$3:$E$32,3,0))*(BU382-14)),0)</f>
        <v>0</v>
      </c>
      <c r="BZ382" s="265" t="s">
        <v>96</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96</v>
      </c>
      <c r="CM382" s="231">
        <f>IF(CJ382=1,IF(CI382&lt;15,VLOOKUP(CL382,data!$B$3:$E$32,2,0)*CI382,(VLOOKUP(CL382,data!$B$3:$E$32,2,0)*14)+(VLOOKUP(CL382,data!$B$3:$E$32,3,0))*(CI382-14)),0)</f>
        <v>0</v>
      </c>
      <c r="CN382" s="265" t="s">
        <v>96</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96</v>
      </c>
      <c r="DA382" s="231">
        <f>IF(CX382=1,IF(CW382&lt;15,VLOOKUP(CZ382,data!$B$3:$E$32,2,0)*CW382,(VLOOKUP(CZ382,data!$B$3:$E$32,2,0)*14)+(VLOOKUP(CZ382,data!$B$3:$E$32,3,0))*(CW382-14)),0)</f>
        <v>0</v>
      </c>
      <c r="DB382" s="265" t="s">
        <v>96</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96</v>
      </c>
      <c r="DO382" s="231">
        <f>IF(DL382=1,IF(DK382&lt;15,VLOOKUP(DN382,data!$B$3:$E$32,2,0)*DK382,(VLOOKUP(DN382,data!$B$3:$E$32,2,0)*14)+(VLOOKUP(DN382,data!$B$3:$E$32,3,0))*(DK382-14)),0)</f>
        <v>0</v>
      </c>
      <c r="DP382" s="265" t="s">
        <v>96</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96</v>
      </c>
      <c r="EC382" s="231">
        <f>IF(DZ382=1,IF(DY382&lt;15,VLOOKUP(EB382,data!$B$3:$E$32,2,0)*DY382,(VLOOKUP(EB382,data!$B$3:$E$32,2,0)*14)+(VLOOKUP(EB382,data!$B$3:$E$32,3,0))*(DY382-14)),0)</f>
        <v>0</v>
      </c>
      <c r="ED382" s="265" t="s">
        <v>96</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96</v>
      </c>
      <c r="EQ382" s="231">
        <f>IF(EN382=1,IF(EM382&lt;15,VLOOKUP(EP382,data!$B$3:$E$32,2,0)*EM382,(VLOOKUP(EP382,data!$B$3:$E$32,2,0)*14)+(VLOOKUP(EP382,data!$B$3:$E$32,3,0))*(EM382-14)),0)</f>
        <v>0</v>
      </c>
      <c r="ER382" s="265" t="s">
        <v>96</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96</v>
      </c>
      <c r="FE382" s="231">
        <f>IF(FB382=1,IF(FA382&lt;15,VLOOKUP(FD382,data!$B$3:$E$32,2,0)*FA382,(VLOOKUP(FD382,data!$B$3:$E$32,2,0)*14)+(VLOOKUP(FD382,data!$B$3:$E$32,3,0))*(FA382-14)),0)</f>
        <v>0</v>
      </c>
      <c r="FF382" s="265" t="s">
        <v>96</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4.75" hidden="1" customHeight="1" x14ac:dyDescent="0.25">
      <c r="A383" s="233"/>
      <c r="B383" s="222" t="s">
        <v>474</v>
      </c>
      <c r="C383" s="338"/>
      <c r="D383" s="223"/>
      <c r="E383" s="229"/>
      <c r="F383" s="225">
        <f t="shared" si="363"/>
        <v>0</v>
      </c>
      <c r="G383" s="230">
        <f>IF(F383=1,data!$C$41*E383,0)</f>
        <v>0</v>
      </c>
      <c r="H383" s="265" t="s">
        <v>96</v>
      </c>
      <c r="I383" s="231">
        <f>IF($F383=1,IF($E383&lt;15,VLOOKUP(H383,data!$B$3:$E$32,2,0)*$E383,(VLOOKUP(H383,data!$B$3:$E$32,2,0)*14)+(VLOOKUP(H383,data!$B$3:$E$32,3,0))*($E383-14)),0)</f>
        <v>0</v>
      </c>
      <c r="J383" s="265" t="s">
        <v>96</v>
      </c>
      <c r="K383" s="231">
        <f>IF($F383=1,VLOOKUP(J383,data!$B$35:$D$39,2,0),0)</f>
        <v>0</v>
      </c>
      <c r="L383" s="232">
        <f>IF(AND(I383&lt;&gt;0,K383&lt;&gt;0)=FALSE,0,data!$C$43)</f>
        <v>0</v>
      </c>
      <c r="M383" s="269">
        <f t="shared" si="361"/>
        <v>0</v>
      </c>
      <c r="N383" s="225">
        <f t="shared" si="432"/>
        <v>0</v>
      </c>
      <c r="O383" s="225">
        <f t="shared" si="364"/>
        <v>0</v>
      </c>
      <c r="P383" s="225">
        <f t="shared" si="365"/>
        <v>0</v>
      </c>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96</v>
      </c>
      <c r="AI383" s="231">
        <f>IF(AF383=1,IF(AE383&lt;15,VLOOKUP(AH383,data!$B$3:$E$32,2,0)*AE383,(VLOOKUP(AH383,data!$B$3:$E$32,2,0)*14)+(VLOOKUP(AH383,data!$B$3:$E$32,3,0))*(AE383-14)),0)</f>
        <v>0</v>
      </c>
      <c r="AJ383" s="265" t="s">
        <v>96</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96</v>
      </c>
      <c r="AW383" s="231">
        <f>IF(AT383=1,IF(AS383&lt;15,VLOOKUP(AV383,data!$B$3:$E$32,2,0)*AS383,(VLOOKUP(AV383,data!$B$3:$E$32,2,0)*14)+(VLOOKUP(AV383,data!$B$3:$E$32,3,0))*(AS383-14)),0)</f>
        <v>0</v>
      </c>
      <c r="AX383" s="265" t="s">
        <v>96</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96</v>
      </c>
      <c r="BK383" s="231">
        <f>IF(BH383=1,IF(BG383&lt;15,VLOOKUP(BJ383,data!$B$3:$E$32,2,0)*BG383,(VLOOKUP(BJ383,data!$B$3:$E$32,2,0)*14)+(VLOOKUP(BJ383,data!$B$3:$E$32,3,0))*(BG383-14)),0)</f>
        <v>0</v>
      </c>
      <c r="BL383" s="265" t="s">
        <v>96</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96</v>
      </c>
      <c r="BY383" s="231">
        <f>IF(BV383=1,IF(BU383&lt;15,VLOOKUP(BX383,data!$B$3:$E$32,2,0)*BU383,(VLOOKUP(BX383,data!$B$3:$E$32,2,0)*14)+(VLOOKUP(BX383,data!$B$3:$E$32,3,0))*(BU383-14)),0)</f>
        <v>0</v>
      </c>
      <c r="BZ383" s="265" t="s">
        <v>96</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96</v>
      </c>
      <c r="CM383" s="231">
        <f>IF(CJ383=1,IF(CI383&lt;15,VLOOKUP(CL383,data!$B$3:$E$32,2,0)*CI383,(VLOOKUP(CL383,data!$B$3:$E$32,2,0)*14)+(VLOOKUP(CL383,data!$B$3:$E$32,3,0))*(CI383-14)),0)</f>
        <v>0</v>
      </c>
      <c r="CN383" s="265" t="s">
        <v>96</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96</v>
      </c>
      <c r="DA383" s="231">
        <f>IF(CX383=1,IF(CW383&lt;15,VLOOKUP(CZ383,data!$B$3:$E$32,2,0)*CW383,(VLOOKUP(CZ383,data!$B$3:$E$32,2,0)*14)+(VLOOKUP(CZ383,data!$B$3:$E$32,3,0))*(CW383-14)),0)</f>
        <v>0</v>
      </c>
      <c r="DB383" s="265" t="s">
        <v>96</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96</v>
      </c>
      <c r="DO383" s="231">
        <f>IF(DL383=1,IF(DK383&lt;15,VLOOKUP(DN383,data!$B$3:$E$32,2,0)*DK383,(VLOOKUP(DN383,data!$B$3:$E$32,2,0)*14)+(VLOOKUP(DN383,data!$B$3:$E$32,3,0))*(DK383-14)),0)</f>
        <v>0</v>
      </c>
      <c r="DP383" s="265" t="s">
        <v>96</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96</v>
      </c>
      <c r="EC383" s="231">
        <f>IF(DZ383=1,IF(DY383&lt;15,VLOOKUP(EB383,data!$B$3:$E$32,2,0)*DY383,(VLOOKUP(EB383,data!$B$3:$E$32,2,0)*14)+(VLOOKUP(EB383,data!$B$3:$E$32,3,0))*(DY383-14)),0)</f>
        <v>0</v>
      </c>
      <c r="ED383" s="265" t="s">
        <v>96</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96</v>
      </c>
      <c r="EQ383" s="231">
        <f>IF(EN383=1,IF(EM383&lt;15,VLOOKUP(EP383,data!$B$3:$E$32,2,0)*EM383,(VLOOKUP(EP383,data!$B$3:$E$32,2,0)*14)+(VLOOKUP(EP383,data!$B$3:$E$32,3,0))*(EM383-14)),0)</f>
        <v>0</v>
      </c>
      <c r="ER383" s="265" t="s">
        <v>96</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96</v>
      </c>
      <c r="FE383" s="231">
        <f>IF(FB383=1,IF(FA383&lt;15,VLOOKUP(FD383,data!$B$3:$E$32,2,0)*FA383,(VLOOKUP(FD383,data!$B$3:$E$32,2,0)*14)+(VLOOKUP(FD383,data!$B$3:$E$32,3,0))*(FA383-14)),0)</f>
        <v>0</v>
      </c>
      <c r="FF383" s="265" t="s">
        <v>96</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4.75" hidden="1" customHeight="1" x14ac:dyDescent="0.25">
      <c r="A384" s="233"/>
      <c r="B384" s="222" t="s">
        <v>475</v>
      </c>
      <c r="C384" s="338"/>
      <c r="D384" s="223"/>
      <c r="E384" s="229"/>
      <c r="F384" s="225">
        <f t="shared" si="363"/>
        <v>0</v>
      </c>
      <c r="G384" s="230">
        <f>IF(F384=1,data!$C$41*E384,0)</f>
        <v>0</v>
      </c>
      <c r="H384" s="265" t="s">
        <v>96</v>
      </c>
      <c r="I384" s="231">
        <f>IF($F384=1,IF($E384&lt;15,VLOOKUP(H384,data!$B$3:$E$32,2,0)*$E384,(VLOOKUP(H384,data!$B$3:$E$32,2,0)*14)+(VLOOKUP(H384,data!$B$3:$E$32,3,0))*($E384-14)),0)</f>
        <v>0</v>
      </c>
      <c r="J384" s="265" t="s">
        <v>96</v>
      </c>
      <c r="K384" s="231">
        <f>IF($F384=1,VLOOKUP(J384,data!$B$35:$D$39,2,0),0)</f>
        <v>0</v>
      </c>
      <c r="L384" s="232">
        <f>IF(AND(I384&lt;&gt;0,K384&lt;&gt;0)=FALSE,0,data!$C$43)</f>
        <v>0</v>
      </c>
      <c r="M384" s="269">
        <f t="shared" si="361"/>
        <v>0</v>
      </c>
      <c r="N384" s="225">
        <f t="shared" si="432"/>
        <v>0</v>
      </c>
      <c r="O384" s="225">
        <f t="shared" si="364"/>
        <v>0</v>
      </c>
      <c r="P384" s="225">
        <f t="shared" si="365"/>
        <v>0</v>
      </c>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96</v>
      </c>
      <c r="AI384" s="231">
        <f>IF(AF384=1,IF(AE384&lt;15,VLOOKUP(AH384,data!$B$3:$E$32,2,0)*AE384,(VLOOKUP(AH384,data!$B$3:$E$32,2,0)*14)+(VLOOKUP(AH384,data!$B$3:$E$32,3,0))*(AE384-14)),0)</f>
        <v>0</v>
      </c>
      <c r="AJ384" s="265" t="s">
        <v>96</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96</v>
      </c>
      <c r="AW384" s="231">
        <f>IF(AT384=1,IF(AS384&lt;15,VLOOKUP(AV384,data!$B$3:$E$32,2,0)*AS384,(VLOOKUP(AV384,data!$B$3:$E$32,2,0)*14)+(VLOOKUP(AV384,data!$B$3:$E$32,3,0))*(AS384-14)),0)</f>
        <v>0</v>
      </c>
      <c r="AX384" s="265" t="s">
        <v>96</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96</v>
      </c>
      <c r="BK384" s="231">
        <f>IF(BH384=1,IF(BG384&lt;15,VLOOKUP(BJ384,data!$B$3:$E$32,2,0)*BG384,(VLOOKUP(BJ384,data!$B$3:$E$32,2,0)*14)+(VLOOKUP(BJ384,data!$B$3:$E$32,3,0))*(BG384-14)),0)</f>
        <v>0</v>
      </c>
      <c r="BL384" s="265" t="s">
        <v>96</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96</v>
      </c>
      <c r="BY384" s="231">
        <f>IF(BV384=1,IF(BU384&lt;15,VLOOKUP(BX384,data!$B$3:$E$32,2,0)*BU384,(VLOOKUP(BX384,data!$B$3:$E$32,2,0)*14)+(VLOOKUP(BX384,data!$B$3:$E$32,3,0))*(BU384-14)),0)</f>
        <v>0</v>
      </c>
      <c r="BZ384" s="265" t="s">
        <v>96</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96</v>
      </c>
      <c r="CM384" s="231">
        <f>IF(CJ384=1,IF(CI384&lt;15,VLOOKUP(CL384,data!$B$3:$E$32,2,0)*CI384,(VLOOKUP(CL384,data!$B$3:$E$32,2,0)*14)+(VLOOKUP(CL384,data!$B$3:$E$32,3,0))*(CI384-14)),0)</f>
        <v>0</v>
      </c>
      <c r="CN384" s="265" t="s">
        <v>96</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96</v>
      </c>
      <c r="DA384" s="231">
        <f>IF(CX384=1,IF(CW384&lt;15,VLOOKUP(CZ384,data!$B$3:$E$32,2,0)*CW384,(VLOOKUP(CZ384,data!$B$3:$E$32,2,0)*14)+(VLOOKUP(CZ384,data!$B$3:$E$32,3,0))*(CW384-14)),0)</f>
        <v>0</v>
      </c>
      <c r="DB384" s="265" t="s">
        <v>96</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96</v>
      </c>
      <c r="DO384" s="231">
        <f>IF(DL384=1,IF(DK384&lt;15,VLOOKUP(DN384,data!$B$3:$E$32,2,0)*DK384,(VLOOKUP(DN384,data!$B$3:$E$32,2,0)*14)+(VLOOKUP(DN384,data!$B$3:$E$32,3,0))*(DK384-14)),0)</f>
        <v>0</v>
      </c>
      <c r="DP384" s="265" t="s">
        <v>96</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96</v>
      </c>
      <c r="EC384" s="231">
        <f>IF(DZ384=1,IF(DY384&lt;15,VLOOKUP(EB384,data!$B$3:$E$32,2,0)*DY384,(VLOOKUP(EB384,data!$B$3:$E$32,2,0)*14)+(VLOOKUP(EB384,data!$B$3:$E$32,3,0))*(DY384-14)),0)</f>
        <v>0</v>
      </c>
      <c r="ED384" s="265" t="s">
        <v>96</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96</v>
      </c>
      <c r="EQ384" s="231">
        <f>IF(EN384=1,IF(EM384&lt;15,VLOOKUP(EP384,data!$B$3:$E$32,2,0)*EM384,(VLOOKUP(EP384,data!$B$3:$E$32,2,0)*14)+(VLOOKUP(EP384,data!$B$3:$E$32,3,0))*(EM384-14)),0)</f>
        <v>0</v>
      </c>
      <c r="ER384" s="265" t="s">
        <v>96</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96</v>
      </c>
      <c r="FE384" s="231">
        <f>IF(FB384=1,IF(FA384&lt;15,VLOOKUP(FD384,data!$B$3:$E$32,2,0)*FA384,(VLOOKUP(FD384,data!$B$3:$E$32,2,0)*14)+(VLOOKUP(FD384,data!$B$3:$E$32,3,0))*(FA384-14)),0)</f>
        <v>0</v>
      </c>
      <c r="FF384" s="265" t="s">
        <v>96</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4.75" hidden="1" customHeight="1" x14ac:dyDescent="0.25">
      <c r="A385" s="233"/>
      <c r="B385" s="222" t="s">
        <v>476</v>
      </c>
      <c r="C385" s="338"/>
      <c r="D385" s="223"/>
      <c r="E385" s="229"/>
      <c r="F385" s="225">
        <f t="shared" si="363"/>
        <v>0</v>
      </c>
      <c r="G385" s="230">
        <f>IF(F385=1,data!$C$41*E385,0)</f>
        <v>0</v>
      </c>
      <c r="H385" s="265" t="s">
        <v>96</v>
      </c>
      <c r="I385" s="231">
        <f>IF($F385=1,IF($E385&lt;15,VLOOKUP(H385,data!$B$3:$E$32,2,0)*$E385,(VLOOKUP(H385,data!$B$3:$E$32,2,0)*14)+(VLOOKUP(H385,data!$B$3:$E$32,3,0))*($E385-14)),0)</f>
        <v>0</v>
      </c>
      <c r="J385" s="265" t="s">
        <v>96</v>
      </c>
      <c r="K385" s="231">
        <f>IF($F385=1,VLOOKUP(J385,data!$B$35:$D$39,2,0),0)</f>
        <v>0</v>
      </c>
      <c r="L385" s="232">
        <f>IF(AND(I385&lt;&gt;0,K385&lt;&gt;0)=FALSE,0,data!$C$43)</f>
        <v>0</v>
      </c>
      <c r="M385" s="269">
        <f t="shared" si="361"/>
        <v>0</v>
      </c>
      <c r="N385" s="225">
        <f t="shared" si="432"/>
        <v>0</v>
      </c>
      <c r="O385" s="225">
        <f t="shared" si="364"/>
        <v>0</v>
      </c>
      <c r="P385" s="225">
        <f t="shared" si="365"/>
        <v>0</v>
      </c>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96</v>
      </c>
      <c r="AI385" s="231">
        <f>IF(AF385=1,IF(AE385&lt;15,VLOOKUP(AH385,data!$B$3:$E$32,2,0)*AE385,(VLOOKUP(AH385,data!$B$3:$E$32,2,0)*14)+(VLOOKUP(AH385,data!$B$3:$E$32,3,0))*(AE385-14)),0)</f>
        <v>0</v>
      </c>
      <c r="AJ385" s="265" t="s">
        <v>96</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96</v>
      </c>
      <c r="AW385" s="231">
        <f>IF(AT385=1,IF(AS385&lt;15,VLOOKUP(AV385,data!$B$3:$E$32,2,0)*AS385,(VLOOKUP(AV385,data!$B$3:$E$32,2,0)*14)+(VLOOKUP(AV385,data!$B$3:$E$32,3,0))*(AS385-14)),0)</f>
        <v>0</v>
      </c>
      <c r="AX385" s="265" t="s">
        <v>96</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96</v>
      </c>
      <c r="BK385" s="231">
        <f>IF(BH385=1,IF(BG385&lt;15,VLOOKUP(BJ385,data!$B$3:$E$32,2,0)*BG385,(VLOOKUP(BJ385,data!$B$3:$E$32,2,0)*14)+(VLOOKUP(BJ385,data!$B$3:$E$32,3,0))*(BG385-14)),0)</f>
        <v>0</v>
      </c>
      <c r="BL385" s="265" t="s">
        <v>96</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96</v>
      </c>
      <c r="BY385" s="231">
        <f>IF(BV385=1,IF(BU385&lt;15,VLOOKUP(BX385,data!$B$3:$E$32,2,0)*BU385,(VLOOKUP(BX385,data!$B$3:$E$32,2,0)*14)+(VLOOKUP(BX385,data!$B$3:$E$32,3,0))*(BU385-14)),0)</f>
        <v>0</v>
      </c>
      <c r="BZ385" s="265" t="s">
        <v>96</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96</v>
      </c>
      <c r="CM385" s="231">
        <f>IF(CJ385=1,IF(CI385&lt;15,VLOOKUP(CL385,data!$B$3:$E$32,2,0)*CI385,(VLOOKUP(CL385,data!$B$3:$E$32,2,0)*14)+(VLOOKUP(CL385,data!$B$3:$E$32,3,0))*(CI385-14)),0)</f>
        <v>0</v>
      </c>
      <c r="CN385" s="265" t="s">
        <v>96</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96</v>
      </c>
      <c r="DA385" s="231">
        <f>IF(CX385=1,IF(CW385&lt;15,VLOOKUP(CZ385,data!$B$3:$E$32,2,0)*CW385,(VLOOKUP(CZ385,data!$B$3:$E$32,2,0)*14)+(VLOOKUP(CZ385,data!$B$3:$E$32,3,0))*(CW385-14)),0)</f>
        <v>0</v>
      </c>
      <c r="DB385" s="265" t="s">
        <v>96</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96</v>
      </c>
      <c r="DO385" s="231">
        <f>IF(DL385=1,IF(DK385&lt;15,VLOOKUP(DN385,data!$B$3:$E$32,2,0)*DK385,(VLOOKUP(DN385,data!$B$3:$E$32,2,0)*14)+(VLOOKUP(DN385,data!$B$3:$E$32,3,0))*(DK385-14)),0)</f>
        <v>0</v>
      </c>
      <c r="DP385" s="265" t="s">
        <v>96</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96</v>
      </c>
      <c r="EC385" s="231">
        <f>IF(DZ385=1,IF(DY385&lt;15,VLOOKUP(EB385,data!$B$3:$E$32,2,0)*DY385,(VLOOKUP(EB385,data!$B$3:$E$32,2,0)*14)+(VLOOKUP(EB385,data!$B$3:$E$32,3,0))*(DY385-14)),0)</f>
        <v>0</v>
      </c>
      <c r="ED385" s="265" t="s">
        <v>96</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96</v>
      </c>
      <c r="EQ385" s="231">
        <f>IF(EN385=1,IF(EM385&lt;15,VLOOKUP(EP385,data!$B$3:$E$32,2,0)*EM385,(VLOOKUP(EP385,data!$B$3:$E$32,2,0)*14)+(VLOOKUP(EP385,data!$B$3:$E$32,3,0))*(EM385-14)),0)</f>
        <v>0</v>
      </c>
      <c r="ER385" s="265" t="s">
        <v>96</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96</v>
      </c>
      <c r="FE385" s="231">
        <f>IF(FB385=1,IF(FA385&lt;15,VLOOKUP(FD385,data!$B$3:$E$32,2,0)*FA385,(VLOOKUP(FD385,data!$B$3:$E$32,2,0)*14)+(VLOOKUP(FD385,data!$B$3:$E$32,3,0))*(FA385-14)),0)</f>
        <v>0</v>
      </c>
      <c r="FF385" s="265" t="s">
        <v>96</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4.75" hidden="1" customHeight="1" x14ac:dyDescent="0.25">
      <c r="A386" s="233"/>
      <c r="B386" s="222" t="s">
        <v>477</v>
      </c>
      <c r="C386" s="338"/>
      <c r="D386" s="223"/>
      <c r="E386" s="229"/>
      <c r="F386" s="225">
        <f t="shared" si="363"/>
        <v>0</v>
      </c>
      <c r="G386" s="230">
        <f>IF(F386=1,data!$C$41*E386,0)</f>
        <v>0</v>
      </c>
      <c r="H386" s="265" t="s">
        <v>96</v>
      </c>
      <c r="I386" s="231">
        <f>IF($F386=1,IF($E386&lt;15,VLOOKUP(H386,data!$B$3:$E$32,2,0)*$E386,(VLOOKUP(H386,data!$B$3:$E$32,2,0)*14)+(VLOOKUP(H386,data!$B$3:$E$32,3,0))*($E386-14)),0)</f>
        <v>0</v>
      </c>
      <c r="J386" s="265" t="s">
        <v>96</v>
      </c>
      <c r="K386" s="231">
        <f>IF($F386=1,VLOOKUP(J386,data!$B$35:$D$39,2,0),0)</f>
        <v>0</v>
      </c>
      <c r="L386" s="232">
        <f>IF(AND(I386&lt;&gt;0,K386&lt;&gt;0)=FALSE,0,data!$C$43)</f>
        <v>0</v>
      </c>
      <c r="M386" s="269">
        <f t="shared" si="361"/>
        <v>0</v>
      </c>
      <c r="N386" s="225">
        <f t="shared" si="432"/>
        <v>0</v>
      </c>
      <c r="O386" s="225">
        <f t="shared" si="364"/>
        <v>0</v>
      </c>
      <c r="P386" s="225">
        <f t="shared" si="365"/>
        <v>0</v>
      </c>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96</v>
      </c>
      <c r="AI386" s="231">
        <f>IF(AF386=1,IF(AE386&lt;15,VLOOKUP(AH386,data!$B$3:$E$32,2,0)*AE386,(VLOOKUP(AH386,data!$B$3:$E$32,2,0)*14)+(VLOOKUP(AH386,data!$B$3:$E$32,3,0))*(AE386-14)),0)</f>
        <v>0</v>
      </c>
      <c r="AJ386" s="265" t="s">
        <v>96</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96</v>
      </c>
      <c r="AW386" s="231">
        <f>IF(AT386=1,IF(AS386&lt;15,VLOOKUP(AV386,data!$B$3:$E$32,2,0)*AS386,(VLOOKUP(AV386,data!$B$3:$E$32,2,0)*14)+(VLOOKUP(AV386,data!$B$3:$E$32,3,0))*(AS386-14)),0)</f>
        <v>0</v>
      </c>
      <c r="AX386" s="265" t="s">
        <v>96</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96</v>
      </c>
      <c r="BK386" s="231">
        <f>IF(BH386=1,IF(BG386&lt;15,VLOOKUP(BJ386,data!$B$3:$E$32,2,0)*BG386,(VLOOKUP(BJ386,data!$B$3:$E$32,2,0)*14)+(VLOOKUP(BJ386,data!$B$3:$E$32,3,0))*(BG386-14)),0)</f>
        <v>0</v>
      </c>
      <c r="BL386" s="265" t="s">
        <v>96</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96</v>
      </c>
      <c r="BY386" s="231">
        <f>IF(BV386=1,IF(BU386&lt;15,VLOOKUP(BX386,data!$B$3:$E$32,2,0)*BU386,(VLOOKUP(BX386,data!$B$3:$E$32,2,0)*14)+(VLOOKUP(BX386,data!$B$3:$E$32,3,0))*(BU386-14)),0)</f>
        <v>0</v>
      </c>
      <c r="BZ386" s="265" t="s">
        <v>96</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96</v>
      </c>
      <c r="CM386" s="231">
        <f>IF(CJ386=1,IF(CI386&lt;15,VLOOKUP(CL386,data!$B$3:$E$32,2,0)*CI386,(VLOOKUP(CL386,data!$B$3:$E$32,2,0)*14)+(VLOOKUP(CL386,data!$B$3:$E$32,3,0))*(CI386-14)),0)</f>
        <v>0</v>
      </c>
      <c r="CN386" s="265" t="s">
        <v>96</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96</v>
      </c>
      <c r="DA386" s="231">
        <f>IF(CX386=1,IF(CW386&lt;15,VLOOKUP(CZ386,data!$B$3:$E$32,2,0)*CW386,(VLOOKUP(CZ386,data!$B$3:$E$32,2,0)*14)+(VLOOKUP(CZ386,data!$B$3:$E$32,3,0))*(CW386-14)),0)</f>
        <v>0</v>
      </c>
      <c r="DB386" s="265" t="s">
        <v>96</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96</v>
      </c>
      <c r="DO386" s="231">
        <f>IF(DL386=1,IF(DK386&lt;15,VLOOKUP(DN386,data!$B$3:$E$32,2,0)*DK386,(VLOOKUP(DN386,data!$B$3:$E$32,2,0)*14)+(VLOOKUP(DN386,data!$B$3:$E$32,3,0))*(DK386-14)),0)</f>
        <v>0</v>
      </c>
      <c r="DP386" s="265" t="s">
        <v>96</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96</v>
      </c>
      <c r="EC386" s="231">
        <f>IF(DZ386=1,IF(DY386&lt;15,VLOOKUP(EB386,data!$B$3:$E$32,2,0)*DY386,(VLOOKUP(EB386,data!$B$3:$E$32,2,0)*14)+(VLOOKUP(EB386,data!$B$3:$E$32,3,0))*(DY386-14)),0)</f>
        <v>0</v>
      </c>
      <c r="ED386" s="265" t="s">
        <v>96</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96</v>
      </c>
      <c r="EQ386" s="231">
        <f>IF(EN386=1,IF(EM386&lt;15,VLOOKUP(EP386,data!$B$3:$E$32,2,0)*EM386,(VLOOKUP(EP386,data!$B$3:$E$32,2,0)*14)+(VLOOKUP(EP386,data!$B$3:$E$32,3,0))*(EM386-14)),0)</f>
        <v>0</v>
      </c>
      <c r="ER386" s="265" t="s">
        <v>96</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96</v>
      </c>
      <c r="FE386" s="231">
        <f>IF(FB386=1,IF(FA386&lt;15,VLOOKUP(FD386,data!$B$3:$E$32,2,0)*FA386,(VLOOKUP(FD386,data!$B$3:$E$32,2,0)*14)+(VLOOKUP(FD386,data!$B$3:$E$32,3,0))*(FA386-14)),0)</f>
        <v>0</v>
      </c>
      <c r="FF386" s="265" t="s">
        <v>96</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4.75" hidden="1" customHeight="1" x14ac:dyDescent="0.25">
      <c r="A387" s="233"/>
      <c r="B387" s="222" t="s">
        <v>478</v>
      </c>
      <c r="C387" s="338"/>
      <c r="D387" s="223"/>
      <c r="E387" s="229"/>
      <c r="F387" s="225">
        <f t="shared" si="363"/>
        <v>0</v>
      </c>
      <c r="G387" s="230">
        <f>IF(F387=1,data!$C$41*E387,0)</f>
        <v>0</v>
      </c>
      <c r="H387" s="265" t="s">
        <v>96</v>
      </c>
      <c r="I387" s="231">
        <f>IF($F387=1,IF($E387&lt;15,VLOOKUP(H387,data!$B$3:$E$32,2,0)*$E387,(VLOOKUP(H387,data!$B$3:$E$32,2,0)*14)+(VLOOKUP(H387,data!$B$3:$E$32,3,0))*($E387-14)),0)</f>
        <v>0</v>
      </c>
      <c r="J387" s="265" t="s">
        <v>96</v>
      </c>
      <c r="K387" s="231">
        <f>IF($F387=1,VLOOKUP(J387,data!$B$35:$D$39,2,0),0)</f>
        <v>0</v>
      </c>
      <c r="L387" s="232">
        <f>IF(AND(I387&lt;&gt;0,K387&lt;&gt;0)=FALSE,0,data!$C$43)</f>
        <v>0</v>
      </c>
      <c r="M387" s="269">
        <f t="shared" si="361"/>
        <v>0</v>
      </c>
      <c r="N387" s="225">
        <f t="shared" si="432"/>
        <v>0</v>
      </c>
      <c r="O387" s="225">
        <f t="shared" si="364"/>
        <v>0</v>
      </c>
      <c r="P387" s="225">
        <f t="shared" si="365"/>
        <v>0</v>
      </c>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96</v>
      </c>
      <c r="AI387" s="231">
        <f>IF(AF387=1,IF(AE387&lt;15,VLOOKUP(AH387,data!$B$3:$E$32,2,0)*AE387,(VLOOKUP(AH387,data!$B$3:$E$32,2,0)*14)+(VLOOKUP(AH387,data!$B$3:$E$32,3,0))*(AE387-14)),0)</f>
        <v>0</v>
      </c>
      <c r="AJ387" s="265" t="s">
        <v>96</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96</v>
      </c>
      <c r="AW387" s="231">
        <f>IF(AT387=1,IF(AS387&lt;15,VLOOKUP(AV387,data!$B$3:$E$32,2,0)*AS387,(VLOOKUP(AV387,data!$B$3:$E$32,2,0)*14)+(VLOOKUP(AV387,data!$B$3:$E$32,3,0))*(AS387-14)),0)</f>
        <v>0</v>
      </c>
      <c r="AX387" s="265" t="s">
        <v>96</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96</v>
      </c>
      <c r="BK387" s="231">
        <f>IF(BH387=1,IF(BG387&lt;15,VLOOKUP(BJ387,data!$B$3:$E$32,2,0)*BG387,(VLOOKUP(BJ387,data!$B$3:$E$32,2,0)*14)+(VLOOKUP(BJ387,data!$B$3:$E$32,3,0))*(BG387-14)),0)</f>
        <v>0</v>
      </c>
      <c r="BL387" s="265" t="s">
        <v>96</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96</v>
      </c>
      <c r="BY387" s="231">
        <f>IF(BV387=1,IF(BU387&lt;15,VLOOKUP(BX387,data!$B$3:$E$32,2,0)*BU387,(VLOOKUP(BX387,data!$B$3:$E$32,2,0)*14)+(VLOOKUP(BX387,data!$B$3:$E$32,3,0))*(BU387-14)),0)</f>
        <v>0</v>
      </c>
      <c r="BZ387" s="265" t="s">
        <v>96</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96</v>
      </c>
      <c r="CM387" s="231">
        <f>IF(CJ387=1,IF(CI387&lt;15,VLOOKUP(CL387,data!$B$3:$E$32,2,0)*CI387,(VLOOKUP(CL387,data!$B$3:$E$32,2,0)*14)+(VLOOKUP(CL387,data!$B$3:$E$32,3,0))*(CI387-14)),0)</f>
        <v>0</v>
      </c>
      <c r="CN387" s="265" t="s">
        <v>96</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96</v>
      </c>
      <c r="DA387" s="231">
        <f>IF(CX387=1,IF(CW387&lt;15,VLOOKUP(CZ387,data!$B$3:$E$32,2,0)*CW387,(VLOOKUP(CZ387,data!$B$3:$E$32,2,0)*14)+(VLOOKUP(CZ387,data!$B$3:$E$32,3,0))*(CW387-14)),0)</f>
        <v>0</v>
      </c>
      <c r="DB387" s="265" t="s">
        <v>96</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96</v>
      </c>
      <c r="DO387" s="231">
        <f>IF(DL387=1,IF(DK387&lt;15,VLOOKUP(DN387,data!$B$3:$E$32,2,0)*DK387,(VLOOKUP(DN387,data!$B$3:$E$32,2,0)*14)+(VLOOKUP(DN387,data!$B$3:$E$32,3,0))*(DK387-14)),0)</f>
        <v>0</v>
      </c>
      <c r="DP387" s="265" t="s">
        <v>96</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96</v>
      </c>
      <c r="EC387" s="231">
        <f>IF(DZ387=1,IF(DY387&lt;15,VLOOKUP(EB387,data!$B$3:$E$32,2,0)*DY387,(VLOOKUP(EB387,data!$B$3:$E$32,2,0)*14)+(VLOOKUP(EB387,data!$B$3:$E$32,3,0))*(DY387-14)),0)</f>
        <v>0</v>
      </c>
      <c r="ED387" s="265" t="s">
        <v>96</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96</v>
      </c>
      <c r="EQ387" s="231">
        <f>IF(EN387=1,IF(EM387&lt;15,VLOOKUP(EP387,data!$B$3:$E$32,2,0)*EM387,(VLOOKUP(EP387,data!$B$3:$E$32,2,0)*14)+(VLOOKUP(EP387,data!$B$3:$E$32,3,0))*(EM387-14)),0)</f>
        <v>0</v>
      </c>
      <c r="ER387" s="265" t="s">
        <v>96</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96</v>
      </c>
      <c r="FE387" s="231">
        <f>IF(FB387=1,IF(FA387&lt;15,VLOOKUP(FD387,data!$B$3:$E$32,2,0)*FA387,(VLOOKUP(FD387,data!$B$3:$E$32,2,0)*14)+(VLOOKUP(FD387,data!$B$3:$E$32,3,0))*(FA387-14)),0)</f>
        <v>0</v>
      </c>
      <c r="FF387" s="265" t="s">
        <v>96</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4.75" hidden="1" customHeight="1" x14ac:dyDescent="0.25">
      <c r="A388" s="233"/>
      <c r="B388" s="222" t="s">
        <v>479</v>
      </c>
      <c r="C388" s="338"/>
      <c r="D388" s="223"/>
      <c r="E388" s="229"/>
      <c r="F388" s="225">
        <f t="shared" si="363"/>
        <v>0</v>
      </c>
      <c r="G388" s="230">
        <f>IF(F388=1,data!$C$41*E388,0)</f>
        <v>0</v>
      </c>
      <c r="H388" s="265" t="s">
        <v>96</v>
      </c>
      <c r="I388" s="231">
        <f>IF($F388=1,IF($E388&lt;15,VLOOKUP(H388,data!$B$3:$E$32,2,0)*$E388,(VLOOKUP(H388,data!$B$3:$E$32,2,0)*14)+(VLOOKUP(H388,data!$B$3:$E$32,3,0))*($E388-14)),0)</f>
        <v>0</v>
      </c>
      <c r="J388" s="265" t="s">
        <v>96</v>
      </c>
      <c r="K388" s="231">
        <f>IF($F388=1,VLOOKUP(J388,data!$B$35:$D$39,2,0),0)</f>
        <v>0</v>
      </c>
      <c r="L388" s="232">
        <f>IF(AND(I388&lt;&gt;0,K388&lt;&gt;0)=FALSE,0,data!$C$43)</f>
        <v>0</v>
      </c>
      <c r="M388" s="269">
        <f t="shared" si="361"/>
        <v>0</v>
      </c>
      <c r="N388" s="225">
        <f t="shared" si="432"/>
        <v>0</v>
      </c>
      <c r="O388" s="225">
        <f t="shared" si="364"/>
        <v>0</v>
      </c>
      <c r="P388" s="225">
        <f t="shared" si="365"/>
        <v>0</v>
      </c>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96</v>
      </c>
      <c r="AI388" s="231">
        <f>IF(AF388=1,IF(AE388&lt;15,VLOOKUP(AH388,data!$B$3:$E$32,2,0)*AE388,(VLOOKUP(AH388,data!$B$3:$E$32,2,0)*14)+(VLOOKUP(AH388,data!$B$3:$E$32,3,0))*(AE388-14)),0)</f>
        <v>0</v>
      </c>
      <c r="AJ388" s="265" t="s">
        <v>96</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96</v>
      </c>
      <c r="AW388" s="231">
        <f>IF(AT388=1,IF(AS388&lt;15,VLOOKUP(AV388,data!$B$3:$E$32,2,0)*AS388,(VLOOKUP(AV388,data!$B$3:$E$32,2,0)*14)+(VLOOKUP(AV388,data!$B$3:$E$32,3,0))*(AS388-14)),0)</f>
        <v>0</v>
      </c>
      <c r="AX388" s="265" t="s">
        <v>96</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96</v>
      </c>
      <c r="BK388" s="231">
        <f>IF(BH388=1,IF(BG388&lt;15,VLOOKUP(BJ388,data!$B$3:$E$32,2,0)*BG388,(VLOOKUP(BJ388,data!$B$3:$E$32,2,0)*14)+(VLOOKUP(BJ388,data!$B$3:$E$32,3,0))*(BG388-14)),0)</f>
        <v>0</v>
      </c>
      <c r="BL388" s="265" t="s">
        <v>96</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96</v>
      </c>
      <c r="BY388" s="231">
        <f>IF(BV388=1,IF(BU388&lt;15,VLOOKUP(BX388,data!$B$3:$E$32,2,0)*BU388,(VLOOKUP(BX388,data!$B$3:$E$32,2,0)*14)+(VLOOKUP(BX388,data!$B$3:$E$32,3,0))*(BU388-14)),0)</f>
        <v>0</v>
      </c>
      <c r="BZ388" s="265" t="s">
        <v>96</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96</v>
      </c>
      <c r="CM388" s="231">
        <f>IF(CJ388=1,IF(CI388&lt;15,VLOOKUP(CL388,data!$B$3:$E$32,2,0)*CI388,(VLOOKUP(CL388,data!$B$3:$E$32,2,0)*14)+(VLOOKUP(CL388,data!$B$3:$E$32,3,0))*(CI388-14)),0)</f>
        <v>0</v>
      </c>
      <c r="CN388" s="265" t="s">
        <v>96</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96</v>
      </c>
      <c r="DA388" s="231">
        <f>IF(CX388=1,IF(CW388&lt;15,VLOOKUP(CZ388,data!$B$3:$E$32,2,0)*CW388,(VLOOKUP(CZ388,data!$B$3:$E$32,2,0)*14)+(VLOOKUP(CZ388,data!$B$3:$E$32,3,0))*(CW388-14)),0)</f>
        <v>0</v>
      </c>
      <c r="DB388" s="265" t="s">
        <v>96</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96</v>
      </c>
      <c r="DO388" s="231">
        <f>IF(DL388=1,IF(DK388&lt;15,VLOOKUP(DN388,data!$B$3:$E$32,2,0)*DK388,(VLOOKUP(DN388,data!$B$3:$E$32,2,0)*14)+(VLOOKUP(DN388,data!$B$3:$E$32,3,0))*(DK388-14)),0)</f>
        <v>0</v>
      </c>
      <c r="DP388" s="265" t="s">
        <v>96</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96</v>
      </c>
      <c r="EC388" s="231">
        <f>IF(DZ388=1,IF(DY388&lt;15,VLOOKUP(EB388,data!$B$3:$E$32,2,0)*DY388,(VLOOKUP(EB388,data!$B$3:$E$32,2,0)*14)+(VLOOKUP(EB388,data!$B$3:$E$32,3,0))*(DY388-14)),0)</f>
        <v>0</v>
      </c>
      <c r="ED388" s="265" t="s">
        <v>96</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96</v>
      </c>
      <c r="EQ388" s="231">
        <f>IF(EN388=1,IF(EM388&lt;15,VLOOKUP(EP388,data!$B$3:$E$32,2,0)*EM388,(VLOOKUP(EP388,data!$B$3:$E$32,2,0)*14)+(VLOOKUP(EP388,data!$B$3:$E$32,3,0))*(EM388-14)),0)</f>
        <v>0</v>
      </c>
      <c r="ER388" s="265" t="s">
        <v>96</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96</v>
      </c>
      <c r="FE388" s="231">
        <f>IF(FB388=1,IF(FA388&lt;15,VLOOKUP(FD388,data!$B$3:$E$32,2,0)*FA388,(VLOOKUP(FD388,data!$B$3:$E$32,2,0)*14)+(VLOOKUP(FD388,data!$B$3:$E$32,3,0))*(FA388-14)),0)</f>
        <v>0</v>
      </c>
      <c r="FF388" s="265" t="s">
        <v>96</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4.75" hidden="1" customHeight="1" x14ac:dyDescent="0.25">
      <c r="A389" s="233"/>
      <c r="B389" s="222" t="s">
        <v>480</v>
      </c>
      <c r="C389" s="338"/>
      <c r="D389" s="223"/>
      <c r="E389" s="229"/>
      <c r="F389" s="225">
        <f t="shared" si="363"/>
        <v>0</v>
      </c>
      <c r="G389" s="230">
        <f>IF(F389=1,data!$C$41*E389,0)</f>
        <v>0</v>
      </c>
      <c r="H389" s="265" t="s">
        <v>96</v>
      </c>
      <c r="I389" s="231">
        <f>IF($F389=1,IF($E389&lt;15,VLOOKUP(H389,data!$B$3:$E$32,2,0)*$E389,(VLOOKUP(H389,data!$B$3:$E$32,2,0)*14)+(VLOOKUP(H389,data!$B$3:$E$32,3,0))*($E389-14)),0)</f>
        <v>0</v>
      </c>
      <c r="J389" s="265" t="s">
        <v>96</v>
      </c>
      <c r="K389" s="231">
        <f>IF($F389=1,VLOOKUP(J389,data!$B$35:$D$39,2,0),0)</f>
        <v>0</v>
      </c>
      <c r="L389" s="232">
        <f>IF(AND(I389&lt;&gt;0,K389&lt;&gt;0)=FALSE,0,data!$C$43)</f>
        <v>0</v>
      </c>
      <c r="M389" s="269">
        <f t="shared" si="361"/>
        <v>0</v>
      </c>
      <c r="N389" s="225">
        <f t="shared" si="432"/>
        <v>0</v>
      </c>
      <c r="O389" s="225">
        <f t="shared" si="364"/>
        <v>0</v>
      </c>
      <c r="P389" s="225">
        <f t="shared" si="365"/>
        <v>0</v>
      </c>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96</v>
      </c>
      <c r="AI389" s="231">
        <f>IF(AF389=1,IF(AE389&lt;15,VLOOKUP(AH389,data!$B$3:$E$32,2,0)*AE389,(VLOOKUP(AH389,data!$B$3:$E$32,2,0)*14)+(VLOOKUP(AH389,data!$B$3:$E$32,3,0))*(AE389-14)),0)</f>
        <v>0</v>
      </c>
      <c r="AJ389" s="265" t="s">
        <v>96</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96</v>
      </c>
      <c r="AW389" s="231">
        <f>IF(AT389=1,IF(AS389&lt;15,VLOOKUP(AV389,data!$B$3:$E$32,2,0)*AS389,(VLOOKUP(AV389,data!$B$3:$E$32,2,0)*14)+(VLOOKUP(AV389,data!$B$3:$E$32,3,0))*(AS389-14)),0)</f>
        <v>0</v>
      </c>
      <c r="AX389" s="265" t="s">
        <v>96</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96</v>
      </c>
      <c r="BK389" s="231">
        <f>IF(BH389=1,IF(BG389&lt;15,VLOOKUP(BJ389,data!$B$3:$E$32,2,0)*BG389,(VLOOKUP(BJ389,data!$B$3:$E$32,2,0)*14)+(VLOOKUP(BJ389,data!$B$3:$E$32,3,0))*(BG389-14)),0)</f>
        <v>0</v>
      </c>
      <c r="BL389" s="265" t="s">
        <v>96</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96</v>
      </c>
      <c r="BY389" s="231">
        <f>IF(BV389=1,IF(BU389&lt;15,VLOOKUP(BX389,data!$B$3:$E$32,2,0)*BU389,(VLOOKUP(BX389,data!$B$3:$E$32,2,0)*14)+(VLOOKUP(BX389,data!$B$3:$E$32,3,0))*(BU389-14)),0)</f>
        <v>0</v>
      </c>
      <c r="BZ389" s="265" t="s">
        <v>96</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96</v>
      </c>
      <c r="CM389" s="231">
        <f>IF(CJ389=1,IF(CI389&lt;15,VLOOKUP(CL389,data!$B$3:$E$32,2,0)*CI389,(VLOOKUP(CL389,data!$B$3:$E$32,2,0)*14)+(VLOOKUP(CL389,data!$B$3:$E$32,3,0))*(CI389-14)),0)</f>
        <v>0</v>
      </c>
      <c r="CN389" s="265" t="s">
        <v>96</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96</v>
      </c>
      <c r="DA389" s="231">
        <f>IF(CX389=1,IF(CW389&lt;15,VLOOKUP(CZ389,data!$B$3:$E$32,2,0)*CW389,(VLOOKUP(CZ389,data!$B$3:$E$32,2,0)*14)+(VLOOKUP(CZ389,data!$B$3:$E$32,3,0))*(CW389-14)),0)</f>
        <v>0</v>
      </c>
      <c r="DB389" s="265" t="s">
        <v>96</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96</v>
      </c>
      <c r="DO389" s="231">
        <f>IF(DL389=1,IF(DK389&lt;15,VLOOKUP(DN389,data!$B$3:$E$32,2,0)*DK389,(VLOOKUP(DN389,data!$B$3:$E$32,2,0)*14)+(VLOOKUP(DN389,data!$B$3:$E$32,3,0))*(DK389-14)),0)</f>
        <v>0</v>
      </c>
      <c r="DP389" s="265" t="s">
        <v>96</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96</v>
      </c>
      <c r="EC389" s="231">
        <f>IF(DZ389=1,IF(DY389&lt;15,VLOOKUP(EB389,data!$B$3:$E$32,2,0)*DY389,(VLOOKUP(EB389,data!$B$3:$E$32,2,0)*14)+(VLOOKUP(EB389,data!$B$3:$E$32,3,0))*(DY389-14)),0)</f>
        <v>0</v>
      </c>
      <c r="ED389" s="265" t="s">
        <v>96</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96</v>
      </c>
      <c r="EQ389" s="231">
        <f>IF(EN389=1,IF(EM389&lt;15,VLOOKUP(EP389,data!$B$3:$E$32,2,0)*EM389,(VLOOKUP(EP389,data!$B$3:$E$32,2,0)*14)+(VLOOKUP(EP389,data!$B$3:$E$32,3,0))*(EM389-14)),0)</f>
        <v>0</v>
      </c>
      <c r="ER389" s="265" t="s">
        <v>96</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96</v>
      </c>
      <c r="FE389" s="231">
        <f>IF(FB389=1,IF(FA389&lt;15,VLOOKUP(FD389,data!$B$3:$E$32,2,0)*FA389,(VLOOKUP(FD389,data!$B$3:$E$32,2,0)*14)+(VLOOKUP(FD389,data!$B$3:$E$32,3,0))*(FA389-14)),0)</f>
        <v>0</v>
      </c>
      <c r="FF389" s="265" t="s">
        <v>96</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4.75" hidden="1" customHeight="1" x14ac:dyDescent="0.25">
      <c r="A390" s="233"/>
      <c r="B390" s="222" t="s">
        <v>481</v>
      </c>
      <c r="C390" s="338"/>
      <c r="D390" s="223"/>
      <c r="E390" s="229"/>
      <c r="F390" s="225">
        <f t="shared" si="363"/>
        <v>0</v>
      </c>
      <c r="G390" s="230">
        <f>IF(F390=1,data!$C$41*E390,0)</f>
        <v>0</v>
      </c>
      <c r="H390" s="265" t="s">
        <v>96</v>
      </c>
      <c r="I390" s="231">
        <f>IF($F390=1,IF($E390&lt;15,VLOOKUP(H390,data!$B$3:$E$32,2,0)*$E390,(VLOOKUP(H390,data!$B$3:$E$32,2,0)*14)+(VLOOKUP(H390,data!$B$3:$E$32,3,0))*($E390-14)),0)</f>
        <v>0</v>
      </c>
      <c r="J390" s="265" t="s">
        <v>96</v>
      </c>
      <c r="K390" s="231">
        <f>IF($F390=1,VLOOKUP(J390,data!$B$35:$D$39,2,0),0)</f>
        <v>0</v>
      </c>
      <c r="L390" s="232">
        <f>IF(AND(I390&lt;&gt;0,K390&lt;&gt;0)=FALSE,0,data!$C$43)</f>
        <v>0</v>
      </c>
      <c r="M390" s="269">
        <f t="shared" si="361"/>
        <v>0</v>
      </c>
      <c r="N390" s="225">
        <f t="shared" si="432"/>
        <v>0</v>
      </c>
      <c r="O390" s="225">
        <f t="shared" si="364"/>
        <v>0</v>
      </c>
      <c r="P390" s="225">
        <f t="shared" si="365"/>
        <v>0</v>
      </c>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96</v>
      </c>
      <c r="AI390" s="231">
        <f>IF(AF390=1,IF(AE390&lt;15,VLOOKUP(AH390,data!$B$3:$E$32,2,0)*AE390,(VLOOKUP(AH390,data!$B$3:$E$32,2,0)*14)+(VLOOKUP(AH390,data!$B$3:$E$32,3,0))*(AE390-14)),0)</f>
        <v>0</v>
      </c>
      <c r="AJ390" s="265" t="s">
        <v>96</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96</v>
      </c>
      <c r="AW390" s="231">
        <f>IF(AT390=1,IF(AS390&lt;15,VLOOKUP(AV390,data!$B$3:$E$32,2,0)*AS390,(VLOOKUP(AV390,data!$B$3:$E$32,2,0)*14)+(VLOOKUP(AV390,data!$B$3:$E$32,3,0))*(AS390-14)),0)</f>
        <v>0</v>
      </c>
      <c r="AX390" s="265" t="s">
        <v>96</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96</v>
      </c>
      <c r="BK390" s="231">
        <f>IF(BH390=1,IF(BG390&lt;15,VLOOKUP(BJ390,data!$B$3:$E$32,2,0)*BG390,(VLOOKUP(BJ390,data!$B$3:$E$32,2,0)*14)+(VLOOKUP(BJ390,data!$B$3:$E$32,3,0))*(BG390-14)),0)</f>
        <v>0</v>
      </c>
      <c r="BL390" s="265" t="s">
        <v>96</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96</v>
      </c>
      <c r="BY390" s="231">
        <f>IF(BV390=1,IF(BU390&lt;15,VLOOKUP(BX390,data!$B$3:$E$32,2,0)*BU390,(VLOOKUP(BX390,data!$B$3:$E$32,2,0)*14)+(VLOOKUP(BX390,data!$B$3:$E$32,3,0))*(BU390-14)),0)</f>
        <v>0</v>
      </c>
      <c r="BZ390" s="265" t="s">
        <v>96</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96</v>
      </c>
      <c r="CM390" s="231">
        <f>IF(CJ390=1,IF(CI390&lt;15,VLOOKUP(CL390,data!$B$3:$E$32,2,0)*CI390,(VLOOKUP(CL390,data!$B$3:$E$32,2,0)*14)+(VLOOKUP(CL390,data!$B$3:$E$32,3,0))*(CI390-14)),0)</f>
        <v>0</v>
      </c>
      <c r="CN390" s="265" t="s">
        <v>96</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96</v>
      </c>
      <c r="DA390" s="231">
        <f>IF(CX390=1,IF(CW390&lt;15,VLOOKUP(CZ390,data!$B$3:$E$32,2,0)*CW390,(VLOOKUP(CZ390,data!$B$3:$E$32,2,0)*14)+(VLOOKUP(CZ390,data!$B$3:$E$32,3,0))*(CW390-14)),0)</f>
        <v>0</v>
      </c>
      <c r="DB390" s="265" t="s">
        <v>96</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96</v>
      </c>
      <c r="DO390" s="231">
        <f>IF(DL390=1,IF(DK390&lt;15,VLOOKUP(DN390,data!$B$3:$E$32,2,0)*DK390,(VLOOKUP(DN390,data!$B$3:$E$32,2,0)*14)+(VLOOKUP(DN390,data!$B$3:$E$32,3,0))*(DK390-14)),0)</f>
        <v>0</v>
      </c>
      <c r="DP390" s="265" t="s">
        <v>96</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96</v>
      </c>
      <c r="EC390" s="231">
        <f>IF(DZ390=1,IF(DY390&lt;15,VLOOKUP(EB390,data!$B$3:$E$32,2,0)*DY390,(VLOOKUP(EB390,data!$B$3:$E$32,2,0)*14)+(VLOOKUP(EB390,data!$B$3:$E$32,3,0))*(DY390-14)),0)</f>
        <v>0</v>
      </c>
      <c r="ED390" s="265" t="s">
        <v>96</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96</v>
      </c>
      <c r="EQ390" s="231">
        <f>IF(EN390=1,IF(EM390&lt;15,VLOOKUP(EP390,data!$B$3:$E$32,2,0)*EM390,(VLOOKUP(EP390,data!$B$3:$E$32,2,0)*14)+(VLOOKUP(EP390,data!$B$3:$E$32,3,0))*(EM390-14)),0)</f>
        <v>0</v>
      </c>
      <c r="ER390" s="265" t="s">
        <v>96</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96</v>
      </c>
      <c r="FE390" s="231">
        <f>IF(FB390=1,IF(FA390&lt;15,VLOOKUP(FD390,data!$B$3:$E$32,2,0)*FA390,(VLOOKUP(FD390,data!$B$3:$E$32,2,0)*14)+(VLOOKUP(FD390,data!$B$3:$E$32,3,0))*(FA390-14)),0)</f>
        <v>0</v>
      </c>
      <c r="FF390" s="265" t="s">
        <v>96</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4.75" hidden="1" customHeight="1" x14ac:dyDescent="0.25">
      <c r="A391" s="233"/>
      <c r="B391" s="222" t="s">
        <v>482</v>
      </c>
      <c r="C391" s="338"/>
      <c r="D391" s="223"/>
      <c r="E391" s="229"/>
      <c r="F391" s="225">
        <f t="shared" si="363"/>
        <v>0</v>
      </c>
      <c r="G391" s="230">
        <f>IF(F391=1,data!$C$41*E391,0)</f>
        <v>0</v>
      </c>
      <c r="H391" s="265" t="s">
        <v>96</v>
      </c>
      <c r="I391" s="231">
        <f>IF($F391=1,IF($E391&lt;15,VLOOKUP(H391,data!$B$3:$E$32,2,0)*$E391,(VLOOKUP(H391,data!$B$3:$E$32,2,0)*14)+(VLOOKUP(H391,data!$B$3:$E$32,3,0))*($E391-14)),0)</f>
        <v>0</v>
      </c>
      <c r="J391" s="265" t="s">
        <v>96</v>
      </c>
      <c r="K391" s="231">
        <f>IF($F391=1,VLOOKUP(J391,data!$B$35:$D$39,2,0),0)</f>
        <v>0</v>
      </c>
      <c r="L391" s="232">
        <f>IF(AND(I391&lt;&gt;0,K391&lt;&gt;0)=FALSE,0,data!$C$43)</f>
        <v>0</v>
      </c>
      <c r="M391" s="269">
        <f t="shared" si="361"/>
        <v>0</v>
      </c>
      <c r="N391" s="225">
        <f t="shared" si="432"/>
        <v>0</v>
      </c>
      <c r="O391" s="225">
        <f t="shared" si="364"/>
        <v>0</v>
      </c>
      <c r="P391" s="225">
        <f t="shared" si="365"/>
        <v>0</v>
      </c>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96</v>
      </c>
      <c r="AI391" s="231">
        <f>IF(AF391=1,IF(AE391&lt;15,VLOOKUP(AH391,data!$B$3:$E$32,2,0)*AE391,(VLOOKUP(AH391,data!$B$3:$E$32,2,0)*14)+(VLOOKUP(AH391,data!$B$3:$E$32,3,0))*(AE391-14)),0)</f>
        <v>0</v>
      </c>
      <c r="AJ391" s="265" t="s">
        <v>96</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96</v>
      </c>
      <c r="AW391" s="231">
        <f>IF(AT391=1,IF(AS391&lt;15,VLOOKUP(AV391,data!$B$3:$E$32,2,0)*AS391,(VLOOKUP(AV391,data!$B$3:$E$32,2,0)*14)+(VLOOKUP(AV391,data!$B$3:$E$32,3,0))*(AS391-14)),0)</f>
        <v>0</v>
      </c>
      <c r="AX391" s="265" t="s">
        <v>96</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96</v>
      </c>
      <c r="BK391" s="231">
        <f>IF(BH391=1,IF(BG391&lt;15,VLOOKUP(BJ391,data!$B$3:$E$32,2,0)*BG391,(VLOOKUP(BJ391,data!$B$3:$E$32,2,0)*14)+(VLOOKUP(BJ391,data!$B$3:$E$32,3,0))*(BG391-14)),0)</f>
        <v>0</v>
      </c>
      <c r="BL391" s="265" t="s">
        <v>96</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96</v>
      </c>
      <c r="BY391" s="231">
        <f>IF(BV391=1,IF(BU391&lt;15,VLOOKUP(BX391,data!$B$3:$E$32,2,0)*BU391,(VLOOKUP(BX391,data!$B$3:$E$32,2,0)*14)+(VLOOKUP(BX391,data!$B$3:$E$32,3,0))*(BU391-14)),0)</f>
        <v>0</v>
      </c>
      <c r="BZ391" s="265" t="s">
        <v>96</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96</v>
      </c>
      <c r="CM391" s="231">
        <f>IF(CJ391=1,IF(CI391&lt;15,VLOOKUP(CL391,data!$B$3:$E$32,2,0)*CI391,(VLOOKUP(CL391,data!$B$3:$E$32,2,0)*14)+(VLOOKUP(CL391,data!$B$3:$E$32,3,0))*(CI391-14)),0)</f>
        <v>0</v>
      </c>
      <c r="CN391" s="265" t="s">
        <v>96</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96</v>
      </c>
      <c r="DA391" s="231">
        <f>IF(CX391=1,IF(CW391&lt;15,VLOOKUP(CZ391,data!$B$3:$E$32,2,0)*CW391,(VLOOKUP(CZ391,data!$B$3:$E$32,2,0)*14)+(VLOOKUP(CZ391,data!$B$3:$E$32,3,0))*(CW391-14)),0)</f>
        <v>0</v>
      </c>
      <c r="DB391" s="265" t="s">
        <v>96</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96</v>
      </c>
      <c r="DO391" s="231">
        <f>IF(DL391=1,IF(DK391&lt;15,VLOOKUP(DN391,data!$B$3:$E$32,2,0)*DK391,(VLOOKUP(DN391,data!$B$3:$E$32,2,0)*14)+(VLOOKUP(DN391,data!$B$3:$E$32,3,0))*(DK391-14)),0)</f>
        <v>0</v>
      </c>
      <c r="DP391" s="265" t="s">
        <v>96</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96</v>
      </c>
      <c r="EC391" s="231">
        <f>IF(DZ391=1,IF(DY391&lt;15,VLOOKUP(EB391,data!$B$3:$E$32,2,0)*DY391,(VLOOKUP(EB391,data!$B$3:$E$32,2,0)*14)+(VLOOKUP(EB391,data!$B$3:$E$32,3,0))*(DY391-14)),0)</f>
        <v>0</v>
      </c>
      <c r="ED391" s="265" t="s">
        <v>96</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96</v>
      </c>
      <c r="EQ391" s="231">
        <f>IF(EN391=1,IF(EM391&lt;15,VLOOKUP(EP391,data!$B$3:$E$32,2,0)*EM391,(VLOOKUP(EP391,data!$B$3:$E$32,2,0)*14)+(VLOOKUP(EP391,data!$B$3:$E$32,3,0))*(EM391-14)),0)</f>
        <v>0</v>
      </c>
      <c r="ER391" s="265" t="s">
        <v>96</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96</v>
      </c>
      <c r="FE391" s="231">
        <f>IF(FB391=1,IF(FA391&lt;15,VLOOKUP(FD391,data!$B$3:$E$32,2,0)*FA391,(VLOOKUP(FD391,data!$B$3:$E$32,2,0)*14)+(VLOOKUP(FD391,data!$B$3:$E$32,3,0))*(FA391-14)),0)</f>
        <v>0</v>
      </c>
      <c r="FF391" s="265" t="s">
        <v>96</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4.75" hidden="1" customHeight="1" x14ac:dyDescent="0.25">
      <c r="A392" s="233"/>
      <c r="B392" s="222" t="s">
        <v>483</v>
      </c>
      <c r="C392" s="338"/>
      <c r="D392" s="223"/>
      <c r="E392" s="229"/>
      <c r="F392" s="225">
        <f t="shared" ref="F392:F455" si="434">IF(D392&gt;0,IF(E392&gt;0,1,0),0)</f>
        <v>0</v>
      </c>
      <c r="G392" s="230">
        <f>IF(F392=1,data!$C$41*E392,0)</f>
        <v>0</v>
      </c>
      <c r="H392" s="265" t="s">
        <v>96</v>
      </c>
      <c r="I392" s="231">
        <f>IF($F392=1,IF($E392&lt;15,VLOOKUP(H392,data!$B$3:$E$32,2,0)*$E392,(VLOOKUP(H392,data!$B$3:$E$32,2,0)*14)+(VLOOKUP(H392,data!$B$3:$E$32,3,0))*($E392-14)),0)</f>
        <v>0</v>
      </c>
      <c r="J392" s="265" t="s">
        <v>96</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96</v>
      </c>
      <c r="AI392" s="231">
        <f>IF(AF392=1,IF(AE392&lt;15,VLOOKUP(AH392,data!$B$3:$E$32,2,0)*AE392,(VLOOKUP(AH392,data!$B$3:$E$32,2,0)*14)+(VLOOKUP(AH392,data!$B$3:$E$32,3,0))*(AE392-14)),0)</f>
        <v>0</v>
      </c>
      <c r="AJ392" s="265" t="s">
        <v>96</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96</v>
      </c>
      <c r="AW392" s="231">
        <f>IF(AT392=1,IF(AS392&lt;15,VLOOKUP(AV392,data!$B$3:$E$32,2,0)*AS392,(VLOOKUP(AV392,data!$B$3:$E$32,2,0)*14)+(VLOOKUP(AV392,data!$B$3:$E$32,3,0))*(AS392-14)),0)</f>
        <v>0</v>
      </c>
      <c r="AX392" s="265" t="s">
        <v>96</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96</v>
      </c>
      <c r="BK392" s="231">
        <f>IF(BH392=1,IF(BG392&lt;15,VLOOKUP(BJ392,data!$B$3:$E$32,2,0)*BG392,(VLOOKUP(BJ392,data!$B$3:$E$32,2,0)*14)+(VLOOKUP(BJ392,data!$B$3:$E$32,3,0))*(BG392-14)),0)</f>
        <v>0</v>
      </c>
      <c r="BL392" s="265" t="s">
        <v>96</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96</v>
      </c>
      <c r="BY392" s="231">
        <f>IF(BV392=1,IF(BU392&lt;15,VLOOKUP(BX392,data!$B$3:$E$32,2,0)*BU392,(VLOOKUP(BX392,data!$B$3:$E$32,2,0)*14)+(VLOOKUP(BX392,data!$B$3:$E$32,3,0))*(BU392-14)),0)</f>
        <v>0</v>
      </c>
      <c r="BZ392" s="265" t="s">
        <v>96</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96</v>
      </c>
      <c r="CM392" s="231">
        <f>IF(CJ392=1,IF(CI392&lt;15,VLOOKUP(CL392,data!$B$3:$E$32,2,0)*CI392,(VLOOKUP(CL392,data!$B$3:$E$32,2,0)*14)+(VLOOKUP(CL392,data!$B$3:$E$32,3,0))*(CI392-14)),0)</f>
        <v>0</v>
      </c>
      <c r="CN392" s="265" t="s">
        <v>96</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96</v>
      </c>
      <c r="DA392" s="231">
        <f>IF(CX392=1,IF(CW392&lt;15,VLOOKUP(CZ392,data!$B$3:$E$32,2,0)*CW392,(VLOOKUP(CZ392,data!$B$3:$E$32,2,0)*14)+(VLOOKUP(CZ392,data!$B$3:$E$32,3,0))*(CW392-14)),0)</f>
        <v>0</v>
      </c>
      <c r="DB392" s="265" t="s">
        <v>96</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96</v>
      </c>
      <c r="DO392" s="231">
        <f>IF(DL392=1,IF(DK392&lt;15,VLOOKUP(DN392,data!$B$3:$E$32,2,0)*DK392,(VLOOKUP(DN392,data!$B$3:$E$32,2,0)*14)+(VLOOKUP(DN392,data!$B$3:$E$32,3,0))*(DK392-14)),0)</f>
        <v>0</v>
      </c>
      <c r="DP392" s="265" t="s">
        <v>96</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96</v>
      </c>
      <c r="EC392" s="231">
        <f>IF(DZ392=1,IF(DY392&lt;15,VLOOKUP(EB392,data!$B$3:$E$32,2,0)*DY392,(VLOOKUP(EB392,data!$B$3:$E$32,2,0)*14)+(VLOOKUP(EB392,data!$B$3:$E$32,3,0))*(DY392-14)),0)</f>
        <v>0</v>
      </c>
      <c r="ED392" s="265" t="s">
        <v>96</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96</v>
      </c>
      <c r="EQ392" s="231">
        <f>IF(EN392=1,IF(EM392&lt;15,VLOOKUP(EP392,data!$B$3:$E$32,2,0)*EM392,(VLOOKUP(EP392,data!$B$3:$E$32,2,0)*14)+(VLOOKUP(EP392,data!$B$3:$E$32,3,0))*(EM392-14)),0)</f>
        <v>0</v>
      </c>
      <c r="ER392" s="265" t="s">
        <v>96</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96</v>
      </c>
      <c r="FE392" s="231">
        <f>IF(FB392=1,IF(FA392&lt;15,VLOOKUP(FD392,data!$B$3:$E$32,2,0)*FA392,(VLOOKUP(FD392,data!$B$3:$E$32,2,0)*14)+(VLOOKUP(FD392,data!$B$3:$E$32,3,0))*(FA392-14)),0)</f>
        <v>0</v>
      </c>
      <c r="FF392" s="265" t="s">
        <v>96</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4.75" hidden="1" customHeight="1" x14ac:dyDescent="0.25">
      <c r="A393" s="233"/>
      <c r="B393" s="222" t="s">
        <v>484</v>
      </c>
      <c r="C393" s="338"/>
      <c r="D393" s="223"/>
      <c r="E393" s="229"/>
      <c r="F393" s="225">
        <f t="shared" si="434"/>
        <v>0</v>
      </c>
      <c r="G393" s="230">
        <f>IF(F393=1,data!$C$41*E393,0)</f>
        <v>0</v>
      </c>
      <c r="H393" s="265" t="s">
        <v>96</v>
      </c>
      <c r="I393" s="231">
        <f>IF($F393=1,IF($E393&lt;15,VLOOKUP(H393,data!$B$3:$E$32,2,0)*$E393,(VLOOKUP(H393,data!$B$3:$E$32,2,0)*14)+(VLOOKUP(H393,data!$B$3:$E$32,3,0))*($E393-14)),0)</f>
        <v>0</v>
      </c>
      <c r="J393" s="265" t="s">
        <v>96</v>
      </c>
      <c r="K393" s="231">
        <f>IF($F393=1,VLOOKUP(J393,data!$B$35:$D$39,2,0),0)</f>
        <v>0</v>
      </c>
      <c r="L393" s="232">
        <f>IF(AND(I393&lt;&gt;0,K393&lt;&gt;0)=FALSE,0,data!$C$43)</f>
        <v>0</v>
      </c>
      <c r="M393" s="269">
        <f t="shared" si="361"/>
        <v>0</v>
      </c>
      <c r="N393" s="225">
        <f t="shared" si="432"/>
        <v>0</v>
      </c>
      <c r="O393" s="225">
        <f t="shared" si="435"/>
        <v>0</v>
      </c>
      <c r="P393" s="225">
        <f t="shared" si="436"/>
        <v>0</v>
      </c>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96</v>
      </c>
      <c r="AI393" s="231">
        <f>IF(AF393=1,IF(AE393&lt;15,VLOOKUP(AH393,data!$B$3:$E$32,2,0)*AE393,(VLOOKUP(AH393,data!$B$3:$E$32,2,0)*14)+(VLOOKUP(AH393,data!$B$3:$E$32,3,0))*(AE393-14)),0)</f>
        <v>0</v>
      </c>
      <c r="AJ393" s="265" t="s">
        <v>96</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96</v>
      </c>
      <c r="AW393" s="231">
        <f>IF(AT393=1,IF(AS393&lt;15,VLOOKUP(AV393,data!$B$3:$E$32,2,0)*AS393,(VLOOKUP(AV393,data!$B$3:$E$32,2,0)*14)+(VLOOKUP(AV393,data!$B$3:$E$32,3,0))*(AS393-14)),0)</f>
        <v>0</v>
      </c>
      <c r="AX393" s="265" t="s">
        <v>96</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96</v>
      </c>
      <c r="BK393" s="231">
        <f>IF(BH393=1,IF(BG393&lt;15,VLOOKUP(BJ393,data!$B$3:$E$32,2,0)*BG393,(VLOOKUP(BJ393,data!$B$3:$E$32,2,0)*14)+(VLOOKUP(BJ393,data!$B$3:$E$32,3,0))*(BG393-14)),0)</f>
        <v>0</v>
      </c>
      <c r="BL393" s="265" t="s">
        <v>96</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96</v>
      </c>
      <c r="BY393" s="231">
        <f>IF(BV393=1,IF(BU393&lt;15,VLOOKUP(BX393,data!$B$3:$E$32,2,0)*BU393,(VLOOKUP(BX393,data!$B$3:$E$32,2,0)*14)+(VLOOKUP(BX393,data!$B$3:$E$32,3,0))*(BU393-14)),0)</f>
        <v>0</v>
      </c>
      <c r="BZ393" s="265" t="s">
        <v>96</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96</v>
      </c>
      <c r="CM393" s="231">
        <f>IF(CJ393=1,IF(CI393&lt;15,VLOOKUP(CL393,data!$B$3:$E$32,2,0)*CI393,(VLOOKUP(CL393,data!$B$3:$E$32,2,0)*14)+(VLOOKUP(CL393,data!$B$3:$E$32,3,0))*(CI393-14)),0)</f>
        <v>0</v>
      </c>
      <c r="CN393" s="265" t="s">
        <v>96</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96</v>
      </c>
      <c r="DA393" s="231">
        <f>IF(CX393=1,IF(CW393&lt;15,VLOOKUP(CZ393,data!$B$3:$E$32,2,0)*CW393,(VLOOKUP(CZ393,data!$B$3:$E$32,2,0)*14)+(VLOOKUP(CZ393,data!$B$3:$E$32,3,0))*(CW393-14)),0)</f>
        <v>0</v>
      </c>
      <c r="DB393" s="265" t="s">
        <v>96</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96</v>
      </c>
      <c r="DO393" s="231">
        <f>IF(DL393=1,IF(DK393&lt;15,VLOOKUP(DN393,data!$B$3:$E$32,2,0)*DK393,(VLOOKUP(DN393,data!$B$3:$E$32,2,0)*14)+(VLOOKUP(DN393,data!$B$3:$E$32,3,0))*(DK393-14)),0)</f>
        <v>0</v>
      </c>
      <c r="DP393" s="265" t="s">
        <v>96</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96</v>
      </c>
      <c r="EC393" s="231">
        <f>IF(DZ393=1,IF(DY393&lt;15,VLOOKUP(EB393,data!$B$3:$E$32,2,0)*DY393,(VLOOKUP(EB393,data!$B$3:$E$32,2,0)*14)+(VLOOKUP(EB393,data!$B$3:$E$32,3,0))*(DY393-14)),0)</f>
        <v>0</v>
      </c>
      <c r="ED393" s="265" t="s">
        <v>96</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96</v>
      </c>
      <c r="EQ393" s="231">
        <f>IF(EN393=1,IF(EM393&lt;15,VLOOKUP(EP393,data!$B$3:$E$32,2,0)*EM393,(VLOOKUP(EP393,data!$B$3:$E$32,2,0)*14)+(VLOOKUP(EP393,data!$B$3:$E$32,3,0))*(EM393-14)),0)</f>
        <v>0</v>
      </c>
      <c r="ER393" s="265" t="s">
        <v>96</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96</v>
      </c>
      <c r="FE393" s="231">
        <f>IF(FB393=1,IF(FA393&lt;15,VLOOKUP(FD393,data!$B$3:$E$32,2,0)*FA393,(VLOOKUP(FD393,data!$B$3:$E$32,2,0)*14)+(VLOOKUP(FD393,data!$B$3:$E$32,3,0))*(FA393-14)),0)</f>
        <v>0</v>
      </c>
      <c r="FF393" s="265" t="s">
        <v>96</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4.75" hidden="1" customHeight="1" x14ac:dyDescent="0.25">
      <c r="A394" s="233"/>
      <c r="B394" s="222" t="s">
        <v>485</v>
      </c>
      <c r="C394" s="338"/>
      <c r="D394" s="223"/>
      <c r="E394" s="229"/>
      <c r="F394" s="225">
        <f t="shared" si="434"/>
        <v>0</v>
      </c>
      <c r="G394" s="230">
        <f>IF(F394=1,data!$C$41*E394,0)</f>
        <v>0</v>
      </c>
      <c r="H394" s="265" t="s">
        <v>96</v>
      </c>
      <c r="I394" s="231">
        <f>IF($F394=1,IF($E394&lt;15,VLOOKUP(H394,data!$B$3:$E$32,2,0)*$E394,(VLOOKUP(H394,data!$B$3:$E$32,2,0)*14)+(VLOOKUP(H394,data!$B$3:$E$32,3,0))*($E394-14)),0)</f>
        <v>0</v>
      </c>
      <c r="J394" s="265" t="s">
        <v>96</v>
      </c>
      <c r="K394" s="231">
        <f>IF($F394=1,VLOOKUP(J394,data!$B$35:$D$39,2,0),0)</f>
        <v>0</v>
      </c>
      <c r="L394" s="232">
        <f>IF(AND(I394&lt;&gt;0,K394&lt;&gt;0)=FALSE,0,data!$C$43)</f>
        <v>0</v>
      </c>
      <c r="M394" s="269">
        <f t="shared" si="361"/>
        <v>0</v>
      </c>
      <c r="N394" s="225">
        <f t="shared" si="432"/>
        <v>0</v>
      </c>
      <c r="O394" s="225">
        <f t="shared" si="435"/>
        <v>0</v>
      </c>
      <c r="P394" s="225">
        <f t="shared" si="436"/>
        <v>0</v>
      </c>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96</v>
      </c>
      <c r="AI394" s="231">
        <f>IF(AF394=1,IF(AE394&lt;15,VLOOKUP(AH394,data!$B$3:$E$32,2,0)*AE394,(VLOOKUP(AH394,data!$B$3:$E$32,2,0)*14)+(VLOOKUP(AH394,data!$B$3:$E$32,3,0))*(AE394-14)),0)</f>
        <v>0</v>
      </c>
      <c r="AJ394" s="265" t="s">
        <v>96</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96</v>
      </c>
      <c r="AW394" s="231">
        <f>IF(AT394=1,IF(AS394&lt;15,VLOOKUP(AV394,data!$B$3:$E$32,2,0)*AS394,(VLOOKUP(AV394,data!$B$3:$E$32,2,0)*14)+(VLOOKUP(AV394,data!$B$3:$E$32,3,0))*(AS394-14)),0)</f>
        <v>0</v>
      </c>
      <c r="AX394" s="265" t="s">
        <v>96</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96</v>
      </c>
      <c r="BK394" s="231">
        <f>IF(BH394=1,IF(BG394&lt;15,VLOOKUP(BJ394,data!$B$3:$E$32,2,0)*BG394,(VLOOKUP(BJ394,data!$B$3:$E$32,2,0)*14)+(VLOOKUP(BJ394,data!$B$3:$E$32,3,0))*(BG394-14)),0)</f>
        <v>0</v>
      </c>
      <c r="BL394" s="265" t="s">
        <v>96</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96</v>
      </c>
      <c r="BY394" s="231">
        <f>IF(BV394=1,IF(BU394&lt;15,VLOOKUP(BX394,data!$B$3:$E$32,2,0)*BU394,(VLOOKUP(BX394,data!$B$3:$E$32,2,0)*14)+(VLOOKUP(BX394,data!$B$3:$E$32,3,0))*(BU394-14)),0)</f>
        <v>0</v>
      </c>
      <c r="BZ394" s="265" t="s">
        <v>96</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96</v>
      </c>
      <c r="CM394" s="231">
        <f>IF(CJ394=1,IF(CI394&lt;15,VLOOKUP(CL394,data!$B$3:$E$32,2,0)*CI394,(VLOOKUP(CL394,data!$B$3:$E$32,2,0)*14)+(VLOOKUP(CL394,data!$B$3:$E$32,3,0))*(CI394-14)),0)</f>
        <v>0</v>
      </c>
      <c r="CN394" s="265" t="s">
        <v>96</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96</v>
      </c>
      <c r="DA394" s="231">
        <f>IF(CX394=1,IF(CW394&lt;15,VLOOKUP(CZ394,data!$B$3:$E$32,2,0)*CW394,(VLOOKUP(CZ394,data!$B$3:$E$32,2,0)*14)+(VLOOKUP(CZ394,data!$B$3:$E$32,3,0))*(CW394-14)),0)</f>
        <v>0</v>
      </c>
      <c r="DB394" s="265" t="s">
        <v>96</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96</v>
      </c>
      <c r="DO394" s="231">
        <f>IF(DL394=1,IF(DK394&lt;15,VLOOKUP(DN394,data!$B$3:$E$32,2,0)*DK394,(VLOOKUP(DN394,data!$B$3:$E$32,2,0)*14)+(VLOOKUP(DN394,data!$B$3:$E$32,3,0))*(DK394-14)),0)</f>
        <v>0</v>
      </c>
      <c r="DP394" s="265" t="s">
        <v>96</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96</v>
      </c>
      <c r="EC394" s="231">
        <f>IF(DZ394=1,IF(DY394&lt;15,VLOOKUP(EB394,data!$B$3:$E$32,2,0)*DY394,(VLOOKUP(EB394,data!$B$3:$E$32,2,0)*14)+(VLOOKUP(EB394,data!$B$3:$E$32,3,0))*(DY394-14)),0)</f>
        <v>0</v>
      </c>
      <c r="ED394" s="265" t="s">
        <v>96</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96</v>
      </c>
      <c r="EQ394" s="231">
        <f>IF(EN394=1,IF(EM394&lt;15,VLOOKUP(EP394,data!$B$3:$E$32,2,0)*EM394,(VLOOKUP(EP394,data!$B$3:$E$32,2,0)*14)+(VLOOKUP(EP394,data!$B$3:$E$32,3,0))*(EM394-14)),0)</f>
        <v>0</v>
      </c>
      <c r="ER394" s="265" t="s">
        <v>96</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96</v>
      </c>
      <c r="FE394" s="231">
        <f>IF(FB394=1,IF(FA394&lt;15,VLOOKUP(FD394,data!$B$3:$E$32,2,0)*FA394,(VLOOKUP(FD394,data!$B$3:$E$32,2,0)*14)+(VLOOKUP(FD394,data!$B$3:$E$32,3,0))*(FA394-14)),0)</f>
        <v>0</v>
      </c>
      <c r="FF394" s="265" t="s">
        <v>96</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4.75" hidden="1" customHeight="1" x14ac:dyDescent="0.25">
      <c r="A395" s="233"/>
      <c r="B395" s="222" t="s">
        <v>486</v>
      </c>
      <c r="C395" s="338"/>
      <c r="D395" s="223"/>
      <c r="E395" s="229"/>
      <c r="F395" s="225">
        <f t="shared" si="434"/>
        <v>0</v>
      </c>
      <c r="G395" s="230">
        <f>IF(F395=1,data!$C$41*E395,0)</f>
        <v>0</v>
      </c>
      <c r="H395" s="265" t="s">
        <v>96</v>
      </c>
      <c r="I395" s="231">
        <f>IF($F395=1,IF($E395&lt;15,VLOOKUP(H395,data!$B$3:$E$32,2,0)*$E395,(VLOOKUP(H395,data!$B$3:$E$32,2,0)*14)+(VLOOKUP(H395,data!$B$3:$E$32,3,0))*($E395-14)),0)</f>
        <v>0</v>
      </c>
      <c r="J395" s="265" t="s">
        <v>96</v>
      </c>
      <c r="K395" s="231">
        <f>IF($F395=1,VLOOKUP(J395,data!$B$35:$D$39,2,0),0)</f>
        <v>0</v>
      </c>
      <c r="L395" s="232">
        <f>IF(AND(I395&lt;&gt;0,K395&lt;&gt;0)=FALSE,0,data!$C$43)</f>
        <v>0</v>
      </c>
      <c r="M395" s="269">
        <f t="shared" si="361"/>
        <v>0</v>
      </c>
      <c r="N395" s="225">
        <f t="shared" si="432"/>
        <v>0</v>
      </c>
      <c r="O395" s="225">
        <f t="shared" si="435"/>
        <v>0</v>
      </c>
      <c r="P395" s="225">
        <f t="shared" si="436"/>
        <v>0</v>
      </c>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96</v>
      </c>
      <c r="AI395" s="231">
        <f>IF(AF395=1,IF(AE395&lt;15,VLOOKUP(AH395,data!$B$3:$E$32,2,0)*AE395,(VLOOKUP(AH395,data!$B$3:$E$32,2,0)*14)+(VLOOKUP(AH395,data!$B$3:$E$32,3,0))*(AE395-14)),0)</f>
        <v>0</v>
      </c>
      <c r="AJ395" s="265" t="s">
        <v>96</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96</v>
      </c>
      <c r="AW395" s="231">
        <f>IF(AT395=1,IF(AS395&lt;15,VLOOKUP(AV395,data!$B$3:$E$32,2,0)*AS395,(VLOOKUP(AV395,data!$B$3:$E$32,2,0)*14)+(VLOOKUP(AV395,data!$B$3:$E$32,3,0))*(AS395-14)),0)</f>
        <v>0</v>
      </c>
      <c r="AX395" s="265" t="s">
        <v>96</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96</v>
      </c>
      <c r="BK395" s="231">
        <f>IF(BH395=1,IF(BG395&lt;15,VLOOKUP(BJ395,data!$B$3:$E$32,2,0)*BG395,(VLOOKUP(BJ395,data!$B$3:$E$32,2,0)*14)+(VLOOKUP(BJ395,data!$B$3:$E$32,3,0))*(BG395-14)),0)</f>
        <v>0</v>
      </c>
      <c r="BL395" s="265" t="s">
        <v>96</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96</v>
      </c>
      <c r="BY395" s="231">
        <f>IF(BV395=1,IF(BU395&lt;15,VLOOKUP(BX395,data!$B$3:$E$32,2,0)*BU395,(VLOOKUP(BX395,data!$B$3:$E$32,2,0)*14)+(VLOOKUP(BX395,data!$B$3:$E$32,3,0))*(BU395-14)),0)</f>
        <v>0</v>
      </c>
      <c r="BZ395" s="265" t="s">
        <v>96</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96</v>
      </c>
      <c r="CM395" s="231">
        <f>IF(CJ395=1,IF(CI395&lt;15,VLOOKUP(CL395,data!$B$3:$E$32,2,0)*CI395,(VLOOKUP(CL395,data!$B$3:$E$32,2,0)*14)+(VLOOKUP(CL395,data!$B$3:$E$32,3,0))*(CI395-14)),0)</f>
        <v>0</v>
      </c>
      <c r="CN395" s="265" t="s">
        <v>96</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96</v>
      </c>
      <c r="DA395" s="231">
        <f>IF(CX395=1,IF(CW395&lt;15,VLOOKUP(CZ395,data!$B$3:$E$32,2,0)*CW395,(VLOOKUP(CZ395,data!$B$3:$E$32,2,0)*14)+(VLOOKUP(CZ395,data!$B$3:$E$32,3,0))*(CW395-14)),0)</f>
        <v>0</v>
      </c>
      <c r="DB395" s="265" t="s">
        <v>96</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96</v>
      </c>
      <c r="DO395" s="231">
        <f>IF(DL395=1,IF(DK395&lt;15,VLOOKUP(DN395,data!$B$3:$E$32,2,0)*DK395,(VLOOKUP(DN395,data!$B$3:$E$32,2,0)*14)+(VLOOKUP(DN395,data!$B$3:$E$32,3,0))*(DK395-14)),0)</f>
        <v>0</v>
      </c>
      <c r="DP395" s="265" t="s">
        <v>96</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96</v>
      </c>
      <c r="EC395" s="231">
        <f>IF(DZ395=1,IF(DY395&lt;15,VLOOKUP(EB395,data!$B$3:$E$32,2,0)*DY395,(VLOOKUP(EB395,data!$B$3:$E$32,2,0)*14)+(VLOOKUP(EB395,data!$B$3:$E$32,3,0))*(DY395-14)),0)</f>
        <v>0</v>
      </c>
      <c r="ED395" s="265" t="s">
        <v>96</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96</v>
      </c>
      <c r="EQ395" s="231">
        <f>IF(EN395=1,IF(EM395&lt;15,VLOOKUP(EP395,data!$B$3:$E$32,2,0)*EM395,(VLOOKUP(EP395,data!$B$3:$E$32,2,0)*14)+(VLOOKUP(EP395,data!$B$3:$E$32,3,0))*(EM395-14)),0)</f>
        <v>0</v>
      </c>
      <c r="ER395" s="265" t="s">
        <v>96</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96</v>
      </c>
      <c r="FE395" s="231">
        <f>IF(FB395=1,IF(FA395&lt;15,VLOOKUP(FD395,data!$B$3:$E$32,2,0)*FA395,(VLOOKUP(FD395,data!$B$3:$E$32,2,0)*14)+(VLOOKUP(FD395,data!$B$3:$E$32,3,0))*(FA395-14)),0)</f>
        <v>0</v>
      </c>
      <c r="FF395" s="265" t="s">
        <v>96</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4.75" hidden="1" customHeight="1" x14ac:dyDescent="0.25">
      <c r="A396" s="233"/>
      <c r="B396" s="222" t="s">
        <v>487</v>
      </c>
      <c r="C396" s="338"/>
      <c r="D396" s="223"/>
      <c r="E396" s="229"/>
      <c r="F396" s="225">
        <f t="shared" si="434"/>
        <v>0</v>
      </c>
      <c r="G396" s="230">
        <f>IF(F396=1,data!$C$41*E396,0)</f>
        <v>0</v>
      </c>
      <c r="H396" s="265" t="s">
        <v>96</v>
      </c>
      <c r="I396" s="231">
        <f>IF($F396=1,IF($E396&lt;15,VLOOKUP(H396,data!$B$3:$E$32,2,0)*$E396,(VLOOKUP(H396,data!$B$3:$E$32,2,0)*14)+(VLOOKUP(H396,data!$B$3:$E$32,3,0))*($E396-14)),0)</f>
        <v>0</v>
      </c>
      <c r="J396" s="265" t="s">
        <v>96</v>
      </c>
      <c r="K396" s="231">
        <f>IF($F396=1,VLOOKUP(J396,data!$B$35:$D$39,2,0),0)</f>
        <v>0</v>
      </c>
      <c r="L396" s="232">
        <f>IF(AND(I396&lt;&gt;0,K396&lt;&gt;0)=FALSE,0,data!$C$43)</f>
        <v>0</v>
      </c>
      <c r="M396" s="269">
        <f t="shared" si="361"/>
        <v>0</v>
      </c>
      <c r="N396" s="225">
        <f t="shared" si="432"/>
        <v>0</v>
      </c>
      <c r="O396" s="225">
        <f t="shared" si="435"/>
        <v>0</v>
      </c>
      <c r="P396" s="225">
        <f t="shared" si="436"/>
        <v>0</v>
      </c>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96</v>
      </c>
      <c r="AI396" s="231">
        <f>IF(AF396=1,IF(AE396&lt;15,VLOOKUP(AH396,data!$B$3:$E$32,2,0)*AE396,(VLOOKUP(AH396,data!$B$3:$E$32,2,0)*14)+(VLOOKUP(AH396,data!$B$3:$E$32,3,0))*(AE396-14)),0)</f>
        <v>0</v>
      </c>
      <c r="AJ396" s="265" t="s">
        <v>96</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96</v>
      </c>
      <c r="AW396" s="231">
        <f>IF(AT396=1,IF(AS396&lt;15,VLOOKUP(AV396,data!$B$3:$E$32,2,0)*AS396,(VLOOKUP(AV396,data!$B$3:$E$32,2,0)*14)+(VLOOKUP(AV396,data!$B$3:$E$32,3,0))*(AS396-14)),0)</f>
        <v>0</v>
      </c>
      <c r="AX396" s="265" t="s">
        <v>96</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96</v>
      </c>
      <c r="BK396" s="231">
        <f>IF(BH396=1,IF(BG396&lt;15,VLOOKUP(BJ396,data!$B$3:$E$32,2,0)*BG396,(VLOOKUP(BJ396,data!$B$3:$E$32,2,0)*14)+(VLOOKUP(BJ396,data!$B$3:$E$32,3,0))*(BG396-14)),0)</f>
        <v>0</v>
      </c>
      <c r="BL396" s="265" t="s">
        <v>96</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96</v>
      </c>
      <c r="BY396" s="231">
        <f>IF(BV396=1,IF(BU396&lt;15,VLOOKUP(BX396,data!$B$3:$E$32,2,0)*BU396,(VLOOKUP(BX396,data!$B$3:$E$32,2,0)*14)+(VLOOKUP(BX396,data!$B$3:$E$32,3,0))*(BU396-14)),0)</f>
        <v>0</v>
      </c>
      <c r="BZ396" s="265" t="s">
        <v>96</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96</v>
      </c>
      <c r="CM396" s="231">
        <f>IF(CJ396=1,IF(CI396&lt;15,VLOOKUP(CL396,data!$B$3:$E$32,2,0)*CI396,(VLOOKUP(CL396,data!$B$3:$E$32,2,0)*14)+(VLOOKUP(CL396,data!$B$3:$E$32,3,0))*(CI396-14)),0)</f>
        <v>0</v>
      </c>
      <c r="CN396" s="265" t="s">
        <v>96</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96</v>
      </c>
      <c r="DA396" s="231">
        <f>IF(CX396=1,IF(CW396&lt;15,VLOOKUP(CZ396,data!$B$3:$E$32,2,0)*CW396,(VLOOKUP(CZ396,data!$B$3:$E$32,2,0)*14)+(VLOOKUP(CZ396,data!$B$3:$E$32,3,0))*(CW396-14)),0)</f>
        <v>0</v>
      </c>
      <c r="DB396" s="265" t="s">
        <v>96</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96</v>
      </c>
      <c r="DO396" s="231">
        <f>IF(DL396=1,IF(DK396&lt;15,VLOOKUP(DN396,data!$B$3:$E$32,2,0)*DK396,(VLOOKUP(DN396,data!$B$3:$E$32,2,0)*14)+(VLOOKUP(DN396,data!$B$3:$E$32,3,0))*(DK396-14)),0)</f>
        <v>0</v>
      </c>
      <c r="DP396" s="265" t="s">
        <v>96</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96</v>
      </c>
      <c r="EC396" s="231">
        <f>IF(DZ396=1,IF(DY396&lt;15,VLOOKUP(EB396,data!$B$3:$E$32,2,0)*DY396,(VLOOKUP(EB396,data!$B$3:$E$32,2,0)*14)+(VLOOKUP(EB396,data!$B$3:$E$32,3,0))*(DY396-14)),0)</f>
        <v>0</v>
      </c>
      <c r="ED396" s="265" t="s">
        <v>96</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96</v>
      </c>
      <c r="EQ396" s="231">
        <f>IF(EN396=1,IF(EM396&lt;15,VLOOKUP(EP396,data!$B$3:$E$32,2,0)*EM396,(VLOOKUP(EP396,data!$B$3:$E$32,2,0)*14)+(VLOOKUP(EP396,data!$B$3:$E$32,3,0))*(EM396-14)),0)</f>
        <v>0</v>
      </c>
      <c r="ER396" s="265" t="s">
        <v>96</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96</v>
      </c>
      <c r="FE396" s="231">
        <f>IF(FB396=1,IF(FA396&lt;15,VLOOKUP(FD396,data!$B$3:$E$32,2,0)*FA396,(VLOOKUP(FD396,data!$B$3:$E$32,2,0)*14)+(VLOOKUP(FD396,data!$B$3:$E$32,3,0))*(FA396-14)),0)</f>
        <v>0</v>
      </c>
      <c r="FF396" s="265" t="s">
        <v>96</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4.75" hidden="1" customHeight="1" x14ac:dyDescent="0.25">
      <c r="A397" s="233"/>
      <c r="B397" s="222" t="s">
        <v>488</v>
      </c>
      <c r="C397" s="338"/>
      <c r="D397" s="223"/>
      <c r="E397" s="229"/>
      <c r="F397" s="225">
        <f t="shared" si="434"/>
        <v>0</v>
      </c>
      <c r="G397" s="230">
        <f>IF(F397=1,data!$C$41*E397,0)</f>
        <v>0</v>
      </c>
      <c r="H397" s="265" t="s">
        <v>96</v>
      </c>
      <c r="I397" s="231">
        <f>IF($F397=1,IF($E397&lt;15,VLOOKUP(H397,data!$B$3:$E$32,2,0)*$E397,(VLOOKUP(H397,data!$B$3:$E$32,2,0)*14)+(VLOOKUP(H397,data!$B$3:$E$32,3,0))*($E397-14)),0)</f>
        <v>0</v>
      </c>
      <c r="J397" s="265" t="s">
        <v>96</v>
      </c>
      <c r="K397" s="231">
        <f>IF($F397=1,VLOOKUP(J397,data!$B$35:$D$39,2,0),0)</f>
        <v>0</v>
      </c>
      <c r="L397" s="232">
        <f>IF(AND(I397&lt;&gt;0,K397&lt;&gt;0)=FALSE,0,data!$C$43)</f>
        <v>0</v>
      </c>
      <c r="M397" s="269">
        <f t="shared" si="361"/>
        <v>0</v>
      </c>
      <c r="N397" s="225">
        <f t="shared" si="432"/>
        <v>0</v>
      </c>
      <c r="O397" s="225">
        <f t="shared" si="435"/>
        <v>0</v>
      </c>
      <c r="P397" s="225">
        <f t="shared" si="436"/>
        <v>0</v>
      </c>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96</v>
      </c>
      <c r="AI397" s="231">
        <f>IF(AF397=1,IF(AE397&lt;15,VLOOKUP(AH397,data!$B$3:$E$32,2,0)*AE397,(VLOOKUP(AH397,data!$B$3:$E$32,2,0)*14)+(VLOOKUP(AH397,data!$B$3:$E$32,3,0))*(AE397-14)),0)</f>
        <v>0</v>
      </c>
      <c r="AJ397" s="265" t="s">
        <v>96</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96</v>
      </c>
      <c r="AW397" s="231">
        <f>IF(AT397=1,IF(AS397&lt;15,VLOOKUP(AV397,data!$B$3:$E$32,2,0)*AS397,(VLOOKUP(AV397,data!$B$3:$E$32,2,0)*14)+(VLOOKUP(AV397,data!$B$3:$E$32,3,0))*(AS397-14)),0)</f>
        <v>0</v>
      </c>
      <c r="AX397" s="265" t="s">
        <v>96</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96</v>
      </c>
      <c r="BK397" s="231">
        <f>IF(BH397=1,IF(BG397&lt;15,VLOOKUP(BJ397,data!$B$3:$E$32,2,0)*BG397,(VLOOKUP(BJ397,data!$B$3:$E$32,2,0)*14)+(VLOOKUP(BJ397,data!$B$3:$E$32,3,0))*(BG397-14)),0)</f>
        <v>0</v>
      </c>
      <c r="BL397" s="265" t="s">
        <v>96</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96</v>
      </c>
      <c r="BY397" s="231">
        <f>IF(BV397=1,IF(BU397&lt;15,VLOOKUP(BX397,data!$B$3:$E$32,2,0)*BU397,(VLOOKUP(BX397,data!$B$3:$E$32,2,0)*14)+(VLOOKUP(BX397,data!$B$3:$E$32,3,0))*(BU397-14)),0)</f>
        <v>0</v>
      </c>
      <c r="BZ397" s="265" t="s">
        <v>96</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96</v>
      </c>
      <c r="CM397" s="231">
        <f>IF(CJ397=1,IF(CI397&lt;15,VLOOKUP(CL397,data!$B$3:$E$32,2,0)*CI397,(VLOOKUP(CL397,data!$B$3:$E$32,2,0)*14)+(VLOOKUP(CL397,data!$B$3:$E$32,3,0))*(CI397-14)),0)</f>
        <v>0</v>
      </c>
      <c r="CN397" s="265" t="s">
        <v>96</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96</v>
      </c>
      <c r="DA397" s="231">
        <f>IF(CX397=1,IF(CW397&lt;15,VLOOKUP(CZ397,data!$B$3:$E$32,2,0)*CW397,(VLOOKUP(CZ397,data!$B$3:$E$32,2,0)*14)+(VLOOKUP(CZ397,data!$B$3:$E$32,3,0))*(CW397-14)),0)</f>
        <v>0</v>
      </c>
      <c r="DB397" s="265" t="s">
        <v>96</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96</v>
      </c>
      <c r="DO397" s="231">
        <f>IF(DL397=1,IF(DK397&lt;15,VLOOKUP(DN397,data!$B$3:$E$32,2,0)*DK397,(VLOOKUP(DN397,data!$B$3:$E$32,2,0)*14)+(VLOOKUP(DN397,data!$B$3:$E$32,3,0))*(DK397-14)),0)</f>
        <v>0</v>
      </c>
      <c r="DP397" s="265" t="s">
        <v>96</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96</v>
      </c>
      <c r="EC397" s="231">
        <f>IF(DZ397=1,IF(DY397&lt;15,VLOOKUP(EB397,data!$B$3:$E$32,2,0)*DY397,(VLOOKUP(EB397,data!$B$3:$E$32,2,0)*14)+(VLOOKUP(EB397,data!$B$3:$E$32,3,0))*(DY397-14)),0)</f>
        <v>0</v>
      </c>
      <c r="ED397" s="265" t="s">
        <v>96</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96</v>
      </c>
      <c r="EQ397" s="231">
        <f>IF(EN397=1,IF(EM397&lt;15,VLOOKUP(EP397,data!$B$3:$E$32,2,0)*EM397,(VLOOKUP(EP397,data!$B$3:$E$32,2,0)*14)+(VLOOKUP(EP397,data!$B$3:$E$32,3,0))*(EM397-14)),0)</f>
        <v>0</v>
      </c>
      <c r="ER397" s="265" t="s">
        <v>96</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96</v>
      </c>
      <c r="FE397" s="231">
        <f>IF(FB397=1,IF(FA397&lt;15,VLOOKUP(FD397,data!$B$3:$E$32,2,0)*FA397,(VLOOKUP(FD397,data!$B$3:$E$32,2,0)*14)+(VLOOKUP(FD397,data!$B$3:$E$32,3,0))*(FA397-14)),0)</f>
        <v>0</v>
      </c>
      <c r="FF397" s="265" t="s">
        <v>96</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4.75" hidden="1" customHeight="1" x14ac:dyDescent="0.25">
      <c r="A398" s="233"/>
      <c r="B398" s="222" t="s">
        <v>489</v>
      </c>
      <c r="C398" s="338"/>
      <c r="D398" s="223"/>
      <c r="E398" s="229"/>
      <c r="F398" s="225">
        <f t="shared" si="434"/>
        <v>0</v>
      </c>
      <c r="G398" s="230">
        <f>IF(F398=1,data!$C$41*E398,0)</f>
        <v>0</v>
      </c>
      <c r="H398" s="265" t="s">
        <v>96</v>
      </c>
      <c r="I398" s="231">
        <f>IF($F398=1,IF($E398&lt;15,VLOOKUP(H398,data!$B$3:$E$32,2,0)*$E398,(VLOOKUP(H398,data!$B$3:$E$32,2,0)*14)+(VLOOKUP(H398,data!$B$3:$E$32,3,0))*($E398-14)),0)</f>
        <v>0</v>
      </c>
      <c r="J398" s="265" t="s">
        <v>96</v>
      </c>
      <c r="K398" s="231">
        <f>IF($F398=1,VLOOKUP(J398,data!$B$35:$D$39,2,0),0)</f>
        <v>0</v>
      </c>
      <c r="L398" s="232">
        <f>IF(AND(I398&lt;&gt;0,K398&lt;&gt;0)=FALSE,0,data!$C$43)</f>
        <v>0</v>
      </c>
      <c r="M398" s="269">
        <f t="shared" si="361"/>
        <v>0</v>
      </c>
      <c r="N398" s="225">
        <f t="shared" si="432"/>
        <v>0</v>
      </c>
      <c r="O398" s="225">
        <f t="shared" si="435"/>
        <v>0</v>
      </c>
      <c r="P398" s="225">
        <f t="shared" si="436"/>
        <v>0</v>
      </c>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96</v>
      </c>
      <c r="AI398" s="231">
        <f>IF(AF398=1,IF(AE398&lt;15,VLOOKUP(AH398,data!$B$3:$E$32,2,0)*AE398,(VLOOKUP(AH398,data!$B$3:$E$32,2,0)*14)+(VLOOKUP(AH398,data!$B$3:$E$32,3,0))*(AE398-14)),0)</f>
        <v>0</v>
      </c>
      <c r="AJ398" s="265" t="s">
        <v>96</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96</v>
      </c>
      <c r="AW398" s="231">
        <f>IF(AT398=1,IF(AS398&lt;15,VLOOKUP(AV398,data!$B$3:$E$32,2,0)*AS398,(VLOOKUP(AV398,data!$B$3:$E$32,2,0)*14)+(VLOOKUP(AV398,data!$B$3:$E$32,3,0))*(AS398-14)),0)</f>
        <v>0</v>
      </c>
      <c r="AX398" s="265" t="s">
        <v>96</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96</v>
      </c>
      <c r="BK398" s="231">
        <f>IF(BH398=1,IF(BG398&lt;15,VLOOKUP(BJ398,data!$B$3:$E$32,2,0)*BG398,(VLOOKUP(BJ398,data!$B$3:$E$32,2,0)*14)+(VLOOKUP(BJ398,data!$B$3:$E$32,3,0))*(BG398-14)),0)</f>
        <v>0</v>
      </c>
      <c r="BL398" s="265" t="s">
        <v>96</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96</v>
      </c>
      <c r="BY398" s="231">
        <f>IF(BV398=1,IF(BU398&lt;15,VLOOKUP(BX398,data!$B$3:$E$32,2,0)*BU398,(VLOOKUP(BX398,data!$B$3:$E$32,2,0)*14)+(VLOOKUP(BX398,data!$B$3:$E$32,3,0))*(BU398-14)),0)</f>
        <v>0</v>
      </c>
      <c r="BZ398" s="265" t="s">
        <v>96</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96</v>
      </c>
      <c r="CM398" s="231">
        <f>IF(CJ398=1,IF(CI398&lt;15,VLOOKUP(CL398,data!$B$3:$E$32,2,0)*CI398,(VLOOKUP(CL398,data!$B$3:$E$32,2,0)*14)+(VLOOKUP(CL398,data!$B$3:$E$32,3,0))*(CI398-14)),0)</f>
        <v>0</v>
      </c>
      <c r="CN398" s="265" t="s">
        <v>96</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96</v>
      </c>
      <c r="DA398" s="231">
        <f>IF(CX398=1,IF(CW398&lt;15,VLOOKUP(CZ398,data!$B$3:$E$32,2,0)*CW398,(VLOOKUP(CZ398,data!$B$3:$E$32,2,0)*14)+(VLOOKUP(CZ398,data!$B$3:$E$32,3,0))*(CW398-14)),0)</f>
        <v>0</v>
      </c>
      <c r="DB398" s="265" t="s">
        <v>96</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96</v>
      </c>
      <c r="DO398" s="231">
        <f>IF(DL398=1,IF(DK398&lt;15,VLOOKUP(DN398,data!$B$3:$E$32,2,0)*DK398,(VLOOKUP(DN398,data!$B$3:$E$32,2,0)*14)+(VLOOKUP(DN398,data!$B$3:$E$32,3,0))*(DK398-14)),0)</f>
        <v>0</v>
      </c>
      <c r="DP398" s="265" t="s">
        <v>96</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96</v>
      </c>
      <c r="EC398" s="231">
        <f>IF(DZ398=1,IF(DY398&lt;15,VLOOKUP(EB398,data!$B$3:$E$32,2,0)*DY398,(VLOOKUP(EB398,data!$B$3:$E$32,2,0)*14)+(VLOOKUP(EB398,data!$B$3:$E$32,3,0))*(DY398-14)),0)</f>
        <v>0</v>
      </c>
      <c r="ED398" s="265" t="s">
        <v>96</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96</v>
      </c>
      <c r="EQ398" s="231">
        <f>IF(EN398=1,IF(EM398&lt;15,VLOOKUP(EP398,data!$B$3:$E$32,2,0)*EM398,(VLOOKUP(EP398,data!$B$3:$E$32,2,0)*14)+(VLOOKUP(EP398,data!$B$3:$E$32,3,0))*(EM398-14)),0)</f>
        <v>0</v>
      </c>
      <c r="ER398" s="265" t="s">
        <v>96</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96</v>
      </c>
      <c r="FE398" s="231">
        <f>IF(FB398=1,IF(FA398&lt;15,VLOOKUP(FD398,data!$B$3:$E$32,2,0)*FA398,(VLOOKUP(FD398,data!$B$3:$E$32,2,0)*14)+(VLOOKUP(FD398,data!$B$3:$E$32,3,0))*(FA398-14)),0)</f>
        <v>0</v>
      </c>
      <c r="FF398" s="265" t="s">
        <v>96</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4.75" hidden="1" customHeight="1" x14ac:dyDescent="0.25">
      <c r="A399" s="233"/>
      <c r="B399" s="222" t="s">
        <v>490</v>
      </c>
      <c r="C399" s="338"/>
      <c r="D399" s="223"/>
      <c r="E399" s="229"/>
      <c r="F399" s="225">
        <f t="shared" si="434"/>
        <v>0</v>
      </c>
      <c r="G399" s="230">
        <f>IF(F399=1,data!$C$41*E399,0)</f>
        <v>0</v>
      </c>
      <c r="H399" s="265" t="s">
        <v>96</v>
      </c>
      <c r="I399" s="231">
        <f>IF($F399=1,IF($E399&lt;15,VLOOKUP(H399,data!$B$3:$E$32,2,0)*$E399,(VLOOKUP(H399,data!$B$3:$E$32,2,0)*14)+(VLOOKUP(H399,data!$B$3:$E$32,3,0))*($E399-14)),0)</f>
        <v>0</v>
      </c>
      <c r="J399" s="265" t="s">
        <v>96</v>
      </c>
      <c r="K399" s="231">
        <f>IF($F399=1,VLOOKUP(J399,data!$B$35:$D$39,2,0),0)</f>
        <v>0</v>
      </c>
      <c r="L399" s="232">
        <f>IF(AND(I399&lt;&gt;0,K399&lt;&gt;0)=FALSE,0,data!$C$43)</f>
        <v>0</v>
      </c>
      <c r="M399" s="269">
        <f t="shared" si="361"/>
        <v>0</v>
      </c>
      <c r="N399" s="225">
        <f t="shared" si="432"/>
        <v>0</v>
      </c>
      <c r="O399" s="225">
        <f t="shared" si="435"/>
        <v>0</v>
      </c>
      <c r="P399" s="225">
        <f t="shared" si="436"/>
        <v>0</v>
      </c>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96</v>
      </c>
      <c r="AI399" s="231">
        <f>IF(AF399=1,IF(AE399&lt;15,VLOOKUP(AH399,data!$B$3:$E$32,2,0)*AE399,(VLOOKUP(AH399,data!$B$3:$E$32,2,0)*14)+(VLOOKUP(AH399,data!$B$3:$E$32,3,0))*(AE399-14)),0)</f>
        <v>0</v>
      </c>
      <c r="AJ399" s="265" t="s">
        <v>96</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96</v>
      </c>
      <c r="AW399" s="231">
        <f>IF(AT399=1,IF(AS399&lt;15,VLOOKUP(AV399,data!$B$3:$E$32,2,0)*AS399,(VLOOKUP(AV399,data!$B$3:$E$32,2,0)*14)+(VLOOKUP(AV399,data!$B$3:$E$32,3,0))*(AS399-14)),0)</f>
        <v>0</v>
      </c>
      <c r="AX399" s="265" t="s">
        <v>96</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96</v>
      </c>
      <c r="BK399" s="231">
        <f>IF(BH399=1,IF(BG399&lt;15,VLOOKUP(BJ399,data!$B$3:$E$32,2,0)*BG399,(VLOOKUP(BJ399,data!$B$3:$E$32,2,0)*14)+(VLOOKUP(BJ399,data!$B$3:$E$32,3,0))*(BG399-14)),0)</f>
        <v>0</v>
      </c>
      <c r="BL399" s="265" t="s">
        <v>96</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96</v>
      </c>
      <c r="BY399" s="231">
        <f>IF(BV399=1,IF(BU399&lt;15,VLOOKUP(BX399,data!$B$3:$E$32,2,0)*BU399,(VLOOKUP(BX399,data!$B$3:$E$32,2,0)*14)+(VLOOKUP(BX399,data!$B$3:$E$32,3,0))*(BU399-14)),0)</f>
        <v>0</v>
      </c>
      <c r="BZ399" s="265" t="s">
        <v>96</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96</v>
      </c>
      <c r="CM399" s="231">
        <f>IF(CJ399=1,IF(CI399&lt;15,VLOOKUP(CL399,data!$B$3:$E$32,2,0)*CI399,(VLOOKUP(CL399,data!$B$3:$E$32,2,0)*14)+(VLOOKUP(CL399,data!$B$3:$E$32,3,0))*(CI399-14)),0)</f>
        <v>0</v>
      </c>
      <c r="CN399" s="265" t="s">
        <v>96</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96</v>
      </c>
      <c r="DA399" s="231">
        <f>IF(CX399=1,IF(CW399&lt;15,VLOOKUP(CZ399,data!$B$3:$E$32,2,0)*CW399,(VLOOKUP(CZ399,data!$B$3:$E$32,2,0)*14)+(VLOOKUP(CZ399,data!$B$3:$E$32,3,0))*(CW399-14)),0)</f>
        <v>0</v>
      </c>
      <c r="DB399" s="265" t="s">
        <v>96</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96</v>
      </c>
      <c r="DO399" s="231">
        <f>IF(DL399=1,IF(DK399&lt;15,VLOOKUP(DN399,data!$B$3:$E$32,2,0)*DK399,(VLOOKUP(DN399,data!$B$3:$E$32,2,0)*14)+(VLOOKUP(DN399,data!$B$3:$E$32,3,0))*(DK399-14)),0)</f>
        <v>0</v>
      </c>
      <c r="DP399" s="265" t="s">
        <v>96</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96</v>
      </c>
      <c r="EC399" s="231">
        <f>IF(DZ399=1,IF(DY399&lt;15,VLOOKUP(EB399,data!$B$3:$E$32,2,0)*DY399,(VLOOKUP(EB399,data!$B$3:$E$32,2,0)*14)+(VLOOKUP(EB399,data!$B$3:$E$32,3,0))*(DY399-14)),0)</f>
        <v>0</v>
      </c>
      <c r="ED399" s="265" t="s">
        <v>96</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96</v>
      </c>
      <c r="EQ399" s="231">
        <f>IF(EN399=1,IF(EM399&lt;15,VLOOKUP(EP399,data!$B$3:$E$32,2,0)*EM399,(VLOOKUP(EP399,data!$B$3:$E$32,2,0)*14)+(VLOOKUP(EP399,data!$B$3:$E$32,3,0))*(EM399-14)),0)</f>
        <v>0</v>
      </c>
      <c r="ER399" s="265" t="s">
        <v>96</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96</v>
      </c>
      <c r="FE399" s="231">
        <f>IF(FB399=1,IF(FA399&lt;15,VLOOKUP(FD399,data!$B$3:$E$32,2,0)*FA399,(VLOOKUP(FD399,data!$B$3:$E$32,2,0)*14)+(VLOOKUP(FD399,data!$B$3:$E$32,3,0))*(FA399-14)),0)</f>
        <v>0</v>
      </c>
      <c r="FF399" s="265" t="s">
        <v>96</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4.75" hidden="1" customHeight="1" x14ac:dyDescent="0.25">
      <c r="A400" s="233"/>
      <c r="B400" s="222" t="s">
        <v>491</v>
      </c>
      <c r="C400" s="338"/>
      <c r="D400" s="223"/>
      <c r="E400" s="229"/>
      <c r="F400" s="225">
        <f t="shared" si="434"/>
        <v>0</v>
      </c>
      <c r="G400" s="230">
        <f>IF(F400=1,data!$C$41*E400,0)</f>
        <v>0</v>
      </c>
      <c r="H400" s="265" t="s">
        <v>96</v>
      </c>
      <c r="I400" s="231">
        <f>IF($F400=1,IF($E400&lt;15,VLOOKUP(H400,data!$B$3:$E$32,2,0)*$E400,(VLOOKUP(H400,data!$B$3:$E$32,2,0)*14)+(VLOOKUP(H400,data!$B$3:$E$32,3,0))*($E400-14)),0)</f>
        <v>0</v>
      </c>
      <c r="J400" s="265" t="s">
        <v>96</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96</v>
      </c>
      <c r="AI400" s="231">
        <f>IF(AF400=1,IF(AE400&lt;15,VLOOKUP(AH400,data!$B$3:$E$32,2,0)*AE400,(VLOOKUP(AH400,data!$B$3:$E$32,2,0)*14)+(VLOOKUP(AH400,data!$B$3:$E$32,3,0))*(AE400-14)),0)</f>
        <v>0</v>
      </c>
      <c r="AJ400" s="265" t="s">
        <v>96</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96</v>
      </c>
      <c r="AW400" s="231">
        <f>IF(AT400=1,IF(AS400&lt;15,VLOOKUP(AV400,data!$B$3:$E$32,2,0)*AS400,(VLOOKUP(AV400,data!$B$3:$E$32,2,0)*14)+(VLOOKUP(AV400,data!$B$3:$E$32,3,0))*(AS400-14)),0)</f>
        <v>0</v>
      </c>
      <c r="AX400" s="265" t="s">
        <v>96</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96</v>
      </c>
      <c r="BK400" s="231">
        <f>IF(BH400=1,IF(BG400&lt;15,VLOOKUP(BJ400,data!$B$3:$E$32,2,0)*BG400,(VLOOKUP(BJ400,data!$B$3:$E$32,2,0)*14)+(VLOOKUP(BJ400,data!$B$3:$E$32,3,0))*(BG400-14)),0)</f>
        <v>0</v>
      </c>
      <c r="BL400" s="265" t="s">
        <v>96</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96</v>
      </c>
      <c r="BY400" s="231">
        <f>IF(BV400=1,IF(BU400&lt;15,VLOOKUP(BX400,data!$B$3:$E$32,2,0)*BU400,(VLOOKUP(BX400,data!$B$3:$E$32,2,0)*14)+(VLOOKUP(BX400,data!$B$3:$E$32,3,0))*(BU400-14)),0)</f>
        <v>0</v>
      </c>
      <c r="BZ400" s="265" t="s">
        <v>96</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96</v>
      </c>
      <c r="CM400" s="231">
        <f>IF(CJ400=1,IF(CI400&lt;15,VLOOKUP(CL400,data!$B$3:$E$32,2,0)*CI400,(VLOOKUP(CL400,data!$B$3:$E$32,2,0)*14)+(VLOOKUP(CL400,data!$B$3:$E$32,3,0))*(CI400-14)),0)</f>
        <v>0</v>
      </c>
      <c r="CN400" s="265" t="s">
        <v>96</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96</v>
      </c>
      <c r="DA400" s="231">
        <f>IF(CX400=1,IF(CW400&lt;15,VLOOKUP(CZ400,data!$B$3:$E$32,2,0)*CW400,(VLOOKUP(CZ400,data!$B$3:$E$32,2,0)*14)+(VLOOKUP(CZ400,data!$B$3:$E$32,3,0))*(CW400-14)),0)</f>
        <v>0</v>
      </c>
      <c r="DB400" s="265" t="s">
        <v>96</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96</v>
      </c>
      <c r="DO400" s="231">
        <f>IF(DL400=1,IF(DK400&lt;15,VLOOKUP(DN400,data!$B$3:$E$32,2,0)*DK400,(VLOOKUP(DN400,data!$B$3:$E$32,2,0)*14)+(VLOOKUP(DN400,data!$B$3:$E$32,3,0))*(DK400-14)),0)</f>
        <v>0</v>
      </c>
      <c r="DP400" s="265" t="s">
        <v>96</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96</v>
      </c>
      <c r="EC400" s="231">
        <f>IF(DZ400=1,IF(DY400&lt;15,VLOOKUP(EB400,data!$B$3:$E$32,2,0)*DY400,(VLOOKUP(EB400,data!$B$3:$E$32,2,0)*14)+(VLOOKUP(EB400,data!$B$3:$E$32,3,0))*(DY400-14)),0)</f>
        <v>0</v>
      </c>
      <c r="ED400" s="265" t="s">
        <v>96</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96</v>
      </c>
      <c r="EQ400" s="231">
        <f>IF(EN400=1,IF(EM400&lt;15,VLOOKUP(EP400,data!$B$3:$E$32,2,0)*EM400,(VLOOKUP(EP400,data!$B$3:$E$32,2,0)*14)+(VLOOKUP(EP400,data!$B$3:$E$32,3,0))*(EM400-14)),0)</f>
        <v>0</v>
      </c>
      <c r="ER400" s="265" t="s">
        <v>96</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96</v>
      </c>
      <c r="FE400" s="231">
        <f>IF(FB400=1,IF(FA400&lt;15,VLOOKUP(FD400,data!$B$3:$E$32,2,0)*FA400,(VLOOKUP(FD400,data!$B$3:$E$32,2,0)*14)+(VLOOKUP(FD400,data!$B$3:$E$32,3,0))*(FA400-14)),0)</f>
        <v>0</v>
      </c>
      <c r="FF400" s="265" t="s">
        <v>96</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4.75" hidden="1" customHeight="1" x14ac:dyDescent="0.25">
      <c r="A401" s="233"/>
      <c r="B401" s="222" t="s">
        <v>492</v>
      </c>
      <c r="C401" s="338"/>
      <c r="D401" s="223"/>
      <c r="E401" s="229"/>
      <c r="F401" s="225">
        <f t="shared" si="434"/>
        <v>0</v>
      </c>
      <c r="G401" s="230">
        <f>IF(F401=1,data!$C$41*E401,0)</f>
        <v>0</v>
      </c>
      <c r="H401" s="265" t="s">
        <v>96</v>
      </c>
      <c r="I401" s="231">
        <f>IF($F401=1,IF($E401&lt;15,VLOOKUP(H401,data!$B$3:$E$32,2,0)*$E401,(VLOOKUP(H401,data!$B$3:$E$32,2,0)*14)+(VLOOKUP(H401,data!$B$3:$E$32,3,0))*($E401-14)),0)</f>
        <v>0</v>
      </c>
      <c r="J401" s="265" t="s">
        <v>96</v>
      </c>
      <c r="K401" s="231">
        <f>IF($F401=1,VLOOKUP(J401,data!$B$35:$D$39,2,0),0)</f>
        <v>0</v>
      </c>
      <c r="L401" s="232">
        <f>IF(AND(I401&lt;&gt;0,K401&lt;&gt;0)=FALSE,0,data!$C$43)</f>
        <v>0</v>
      </c>
      <c r="M401" s="269">
        <f t="shared" si="361"/>
        <v>0</v>
      </c>
      <c r="N401" s="225">
        <f t="shared" si="503"/>
        <v>0</v>
      </c>
      <c r="O401" s="225">
        <f t="shared" si="435"/>
        <v>0</v>
      </c>
      <c r="P401" s="225">
        <f t="shared" si="436"/>
        <v>0</v>
      </c>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96</v>
      </c>
      <c r="AI401" s="231">
        <f>IF(AF401=1,IF(AE401&lt;15,VLOOKUP(AH401,data!$B$3:$E$32,2,0)*AE401,(VLOOKUP(AH401,data!$B$3:$E$32,2,0)*14)+(VLOOKUP(AH401,data!$B$3:$E$32,3,0))*(AE401-14)),0)</f>
        <v>0</v>
      </c>
      <c r="AJ401" s="265" t="s">
        <v>96</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96</v>
      </c>
      <c r="AW401" s="231">
        <f>IF(AT401=1,IF(AS401&lt;15,VLOOKUP(AV401,data!$B$3:$E$32,2,0)*AS401,(VLOOKUP(AV401,data!$B$3:$E$32,2,0)*14)+(VLOOKUP(AV401,data!$B$3:$E$32,3,0))*(AS401-14)),0)</f>
        <v>0</v>
      </c>
      <c r="AX401" s="265" t="s">
        <v>96</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96</v>
      </c>
      <c r="BK401" s="231">
        <f>IF(BH401=1,IF(BG401&lt;15,VLOOKUP(BJ401,data!$B$3:$E$32,2,0)*BG401,(VLOOKUP(BJ401,data!$B$3:$E$32,2,0)*14)+(VLOOKUP(BJ401,data!$B$3:$E$32,3,0))*(BG401-14)),0)</f>
        <v>0</v>
      </c>
      <c r="BL401" s="265" t="s">
        <v>96</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96</v>
      </c>
      <c r="BY401" s="231">
        <f>IF(BV401=1,IF(BU401&lt;15,VLOOKUP(BX401,data!$B$3:$E$32,2,0)*BU401,(VLOOKUP(BX401,data!$B$3:$E$32,2,0)*14)+(VLOOKUP(BX401,data!$B$3:$E$32,3,0))*(BU401-14)),0)</f>
        <v>0</v>
      </c>
      <c r="BZ401" s="265" t="s">
        <v>96</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96</v>
      </c>
      <c r="CM401" s="231">
        <f>IF(CJ401=1,IF(CI401&lt;15,VLOOKUP(CL401,data!$B$3:$E$32,2,0)*CI401,(VLOOKUP(CL401,data!$B$3:$E$32,2,0)*14)+(VLOOKUP(CL401,data!$B$3:$E$32,3,0))*(CI401-14)),0)</f>
        <v>0</v>
      </c>
      <c r="CN401" s="265" t="s">
        <v>96</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96</v>
      </c>
      <c r="DA401" s="231">
        <f>IF(CX401=1,IF(CW401&lt;15,VLOOKUP(CZ401,data!$B$3:$E$32,2,0)*CW401,(VLOOKUP(CZ401,data!$B$3:$E$32,2,0)*14)+(VLOOKUP(CZ401,data!$B$3:$E$32,3,0))*(CW401-14)),0)</f>
        <v>0</v>
      </c>
      <c r="DB401" s="265" t="s">
        <v>96</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96</v>
      </c>
      <c r="DO401" s="231">
        <f>IF(DL401=1,IF(DK401&lt;15,VLOOKUP(DN401,data!$B$3:$E$32,2,0)*DK401,(VLOOKUP(DN401,data!$B$3:$E$32,2,0)*14)+(VLOOKUP(DN401,data!$B$3:$E$32,3,0))*(DK401-14)),0)</f>
        <v>0</v>
      </c>
      <c r="DP401" s="265" t="s">
        <v>96</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96</v>
      </c>
      <c r="EC401" s="231">
        <f>IF(DZ401=1,IF(DY401&lt;15,VLOOKUP(EB401,data!$B$3:$E$32,2,0)*DY401,(VLOOKUP(EB401,data!$B$3:$E$32,2,0)*14)+(VLOOKUP(EB401,data!$B$3:$E$32,3,0))*(DY401-14)),0)</f>
        <v>0</v>
      </c>
      <c r="ED401" s="265" t="s">
        <v>96</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96</v>
      </c>
      <c r="EQ401" s="231">
        <f>IF(EN401=1,IF(EM401&lt;15,VLOOKUP(EP401,data!$B$3:$E$32,2,0)*EM401,(VLOOKUP(EP401,data!$B$3:$E$32,2,0)*14)+(VLOOKUP(EP401,data!$B$3:$E$32,3,0))*(EM401-14)),0)</f>
        <v>0</v>
      </c>
      <c r="ER401" s="265" t="s">
        <v>96</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96</v>
      </c>
      <c r="FE401" s="231">
        <f>IF(FB401=1,IF(FA401&lt;15,VLOOKUP(FD401,data!$B$3:$E$32,2,0)*FA401,(VLOOKUP(FD401,data!$B$3:$E$32,2,0)*14)+(VLOOKUP(FD401,data!$B$3:$E$32,3,0))*(FA401-14)),0)</f>
        <v>0</v>
      </c>
      <c r="FF401" s="265" t="s">
        <v>96</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4.75" hidden="1" customHeight="1" x14ac:dyDescent="0.25">
      <c r="A402" s="233"/>
      <c r="B402" s="222" t="s">
        <v>493</v>
      </c>
      <c r="C402" s="338"/>
      <c r="D402" s="223"/>
      <c r="E402" s="229"/>
      <c r="F402" s="225">
        <f t="shared" si="434"/>
        <v>0</v>
      </c>
      <c r="G402" s="230">
        <f>IF(F402=1,data!$C$41*E402,0)</f>
        <v>0</v>
      </c>
      <c r="H402" s="265" t="s">
        <v>96</v>
      </c>
      <c r="I402" s="231">
        <f>IF($F402=1,IF($E402&lt;15,VLOOKUP(H402,data!$B$3:$E$32,2,0)*$E402,(VLOOKUP(H402,data!$B$3:$E$32,2,0)*14)+(VLOOKUP(H402,data!$B$3:$E$32,3,0))*($E402-14)),0)</f>
        <v>0</v>
      </c>
      <c r="J402" s="265" t="s">
        <v>96</v>
      </c>
      <c r="K402" s="231">
        <f>IF($F402=1,VLOOKUP(J402,data!$B$35:$D$39,2,0),0)</f>
        <v>0</v>
      </c>
      <c r="L402" s="232">
        <f>IF(AND(I402&lt;&gt;0,K402&lt;&gt;0)=FALSE,0,data!$C$43)</f>
        <v>0</v>
      </c>
      <c r="M402" s="269">
        <f t="shared" si="361"/>
        <v>0</v>
      </c>
      <c r="N402" s="225">
        <f t="shared" si="503"/>
        <v>0</v>
      </c>
      <c r="O402" s="225">
        <f t="shared" si="435"/>
        <v>0</v>
      </c>
      <c r="P402" s="225">
        <f t="shared" si="436"/>
        <v>0</v>
      </c>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96</v>
      </c>
      <c r="AI402" s="231">
        <f>IF(AF402=1,IF(AE402&lt;15,VLOOKUP(AH402,data!$B$3:$E$32,2,0)*AE402,(VLOOKUP(AH402,data!$B$3:$E$32,2,0)*14)+(VLOOKUP(AH402,data!$B$3:$E$32,3,0))*(AE402-14)),0)</f>
        <v>0</v>
      </c>
      <c r="AJ402" s="265" t="s">
        <v>96</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96</v>
      </c>
      <c r="AW402" s="231">
        <f>IF(AT402=1,IF(AS402&lt;15,VLOOKUP(AV402,data!$B$3:$E$32,2,0)*AS402,(VLOOKUP(AV402,data!$B$3:$E$32,2,0)*14)+(VLOOKUP(AV402,data!$B$3:$E$32,3,0))*(AS402-14)),0)</f>
        <v>0</v>
      </c>
      <c r="AX402" s="265" t="s">
        <v>96</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96</v>
      </c>
      <c r="BK402" s="231">
        <f>IF(BH402=1,IF(BG402&lt;15,VLOOKUP(BJ402,data!$B$3:$E$32,2,0)*BG402,(VLOOKUP(BJ402,data!$B$3:$E$32,2,0)*14)+(VLOOKUP(BJ402,data!$B$3:$E$32,3,0))*(BG402-14)),0)</f>
        <v>0</v>
      </c>
      <c r="BL402" s="265" t="s">
        <v>96</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96</v>
      </c>
      <c r="BY402" s="231">
        <f>IF(BV402=1,IF(BU402&lt;15,VLOOKUP(BX402,data!$B$3:$E$32,2,0)*BU402,(VLOOKUP(BX402,data!$B$3:$E$32,2,0)*14)+(VLOOKUP(BX402,data!$B$3:$E$32,3,0))*(BU402-14)),0)</f>
        <v>0</v>
      </c>
      <c r="BZ402" s="265" t="s">
        <v>96</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96</v>
      </c>
      <c r="CM402" s="231">
        <f>IF(CJ402=1,IF(CI402&lt;15,VLOOKUP(CL402,data!$B$3:$E$32,2,0)*CI402,(VLOOKUP(CL402,data!$B$3:$E$32,2,0)*14)+(VLOOKUP(CL402,data!$B$3:$E$32,3,0))*(CI402-14)),0)</f>
        <v>0</v>
      </c>
      <c r="CN402" s="265" t="s">
        <v>96</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96</v>
      </c>
      <c r="DA402" s="231">
        <f>IF(CX402=1,IF(CW402&lt;15,VLOOKUP(CZ402,data!$B$3:$E$32,2,0)*CW402,(VLOOKUP(CZ402,data!$B$3:$E$32,2,0)*14)+(VLOOKUP(CZ402,data!$B$3:$E$32,3,0))*(CW402-14)),0)</f>
        <v>0</v>
      </c>
      <c r="DB402" s="265" t="s">
        <v>96</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96</v>
      </c>
      <c r="DO402" s="231">
        <f>IF(DL402=1,IF(DK402&lt;15,VLOOKUP(DN402,data!$B$3:$E$32,2,0)*DK402,(VLOOKUP(DN402,data!$B$3:$E$32,2,0)*14)+(VLOOKUP(DN402,data!$B$3:$E$32,3,0))*(DK402-14)),0)</f>
        <v>0</v>
      </c>
      <c r="DP402" s="265" t="s">
        <v>96</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96</v>
      </c>
      <c r="EC402" s="231">
        <f>IF(DZ402=1,IF(DY402&lt;15,VLOOKUP(EB402,data!$B$3:$E$32,2,0)*DY402,(VLOOKUP(EB402,data!$B$3:$E$32,2,0)*14)+(VLOOKUP(EB402,data!$B$3:$E$32,3,0))*(DY402-14)),0)</f>
        <v>0</v>
      </c>
      <c r="ED402" s="265" t="s">
        <v>96</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96</v>
      </c>
      <c r="EQ402" s="231">
        <f>IF(EN402=1,IF(EM402&lt;15,VLOOKUP(EP402,data!$B$3:$E$32,2,0)*EM402,(VLOOKUP(EP402,data!$B$3:$E$32,2,0)*14)+(VLOOKUP(EP402,data!$B$3:$E$32,3,0))*(EM402-14)),0)</f>
        <v>0</v>
      </c>
      <c r="ER402" s="265" t="s">
        <v>96</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96</v>
      </c>
      <c r="FE402" s="231">
        <f>IF(FB402=1,IF(FA402&lt;15,VLOOKUP(FD402,data!$B$3:$E$32,2,0)*FA402,(VLOOKUP(FD402,data!$B$3:$E$32,2,0)*14)+(VLOOKUP(FD402,data!$B$3:$E$32,3,0))*(FA402-14)),0)</f>
        <v>0</v>
      </c>
      <c r="FF402" s="265" t="s">
        <v>96</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4.75" hidden="1" customHeight="1" x14ac:dyDescent="0.25">
      <c r="A403" s="233"/>
      <c r="B403" s="222" t="s">
        <v>494</v>
      </c>
      <c r="C403" s="338"/>
      <c r="D403" s="223"/>
      <c r="E403" s="229"/>
      <c r="F403" s="225">
        <f t="shared" si="434"/>
        <v>0</v>
      </c>
      <c r="G403" s="230">
        <f>IF(F403=1,data!$C$41*E403,0)</f>
        <v>0</v>
      </c>
      <c r="H403" s="265" t="s">
        <v>96</v>
      </c>
      <c r="I403" s="231">
        <f>IF($F403=1,IF($E403&lt;15,VLOOKUP(H403,data!$B$3:$E$32,2,0)*$E403,(VLOOKUP(H403,data!$B$3:$E$32,2,0)*14)+(VLOOKUP(H403,data!$B$3:$E$32,3,0))*($E403-14)),0)</f>
        <v>0</v>
      </c>
      <c r="J403" s="265" t="s">
        <v>96</v>
      </c>
      <c r="K403" s="231">
        <f>IF($F403=1,VLOOKUP(J403,data!$B$35:$D$39,2,0),0)</f>
        <v>0</v>
      </c>
      <c r="L403" s="232">
        <f>IF(AND(I403&lt;&gt;0,K403&lt;&gt;0)=FALSE,0,data!$C$43)</f>
        <v>0</v>
      </c>
      <c r="M403" s="269">
        <f t="shared" si="361"/>
        <v>0</v>
      </c>
      <c r="N403" s="225">
        <f t="shared" si="503"/>
        <v>0</v>
      </c>
      <c r="O403" s="225">
        <f t="shared" si="435"/>
        <v>0</v>
      </c>
      <c r="P403" s="225">
        <f t="shared" si="436"/>
        <v>0</v>
      </c>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96</v>
      </c>
      <c r="AI403" s="231">
        <f>IF(AF403=1,IF(AE403&lt;15,VLOOKUP(AH403,data!$B$3:$E$32,2,0)*AE403,(VLOOKUP(AH403,data!$B$3:$E$32,2,0)*14)+(VLOOKUP(AH403,data!$B$3:$E$32,3,0))*(AE403-14)),0)</f>
        <v>0</v>
      </c>
      <c r="AJ403" s="265" t="s">
        <v>96</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96</v>
      </c>
      <c r="AW403" s="231">
        <f>IF(AT403=1,IF(AS403&lt;15,VLOOKUP(AV403,data!$B$3:$E$32,2,0)*AS403,(VLOOKUP(AV403,data!$B$3:$E$32,2,0)*14)+(VLOOKUP(AV403,data!$B$3:$E$32,3,0))*(AS403-14)),0)</f>
        <v>0</v>
      </c>
      <c r="AX403" s="265" t="s">
        <v>96</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96</v>
      </c>
      <c r="BK403" s="231">
        <f>IF(BH403=1,IF(BG403&lt;15,VLOOKUP(BJ403,data!$B$3:$E$32,2,0)*BG403,(VLOOKUP(BJ403,data!$B$3:$E$32,2,0)*14)+(VLOOKUP(BJ403,data!$B$3:$E$32,3,0))*(BG403-14)),0)</f>
        <v>0</v>
      </c>
      <c r="BL403" s="265" t="s">
        <v>96</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96</v>
      </c>
      <c r="BY403" s="231">
        <f>IF(BV403=1,IF(BU403&lt;15,VLOOKUP(BX403,data!$B$3:$E$32,2,0)*BU403,(VLOOKUP(BX403,data!$B$3:$E$32,2,0)*14)+(VLOOKUP(BX403,data!$B$3:$E$32,3,0))*(BU403-14)),0)</f>
        <v>0</v>
      </c>
      <c r="BZ403" s="265" t="s">
        <v>96</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96</v>
      </c>
      <c r="CM403" s="231">
        <f>IF(CJ403=1,IF(CI403&lt;15,VLOOKUP(CL403,data!$B$3:$E$32,2,0)*CI403,(VLOOKUP(CL403,data!$B$3:$E$32,2,0)*14)+(VLOOKUP(CL403,data!$B$3:$E$32,3,0))*(CI403-14)),0)</f>
        <v>0</v>
      </c>
      <c r="CN403" s="265" t="s">
        <v>96</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96</v>
      </c>
      <c r="DA403" s="231">
        <f>IF(CX403=1,IF(CW403&lt;15,VLOOKUP(CZ403,data!$B$3:$E$32,2,0)*CW403,(VLOOKUP(CZ403,data!$B$3:$E$32,2,0)*14)+(VLOOKUP(CZ403,data!$B$3:$E$32,3,0))*(CW403-14)),0)</f>
        <v>0</v>
      </c>
      <c r="DB403" s="265" t="s">
        <v>96</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96</v>
      </c>
      <c r="DO403" s="231">
        <f>IF(DL403=1,IF(DK403&lt;15,VLOOKUP(DN403,data!$B$3:$E$32,2,0)*DK403,(VLOOKUP(DN403,data!$B$3:$E$32,2,0)*14)+(VLOOKUP(DN403,data!$B$3:$E$32,3,0))*(DK403-14)),0)</f>
        <v>0</v>
      </c>
      <c r="DP403" s="265" t="s">
        <v>96</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96</v>
      </c>
      <c r="EC403" s="231">
        <f>IF(DZ403=1,IF(DY403&lt;15,VLOOKUP(EB403,data!$B$3:$E$32,2,0)*DY403,(VLOOKUP(EB403,data!$B$3:$E$32,2,0)*14)+(VLOOKUP(EB403,data!$B$3:$E$32,3,0))*(DY403-14)),0)</f>
        <v>0</v>
      </c>
      <c r="ED403" s="265" t="s">
        <v>96</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96</v>
      </c>
      <c r="EQ403" s="231">
        <f>IF(EN403=1,IF(EM403&lt;15,VLOOKUP(EP403,data!$B$3:$E$32,2,0)*EM403,(VLOOKUP(EP403,data!$B$3:$E$32,2,0)*14)+(VLOOKUP(EP403,data!$B$3:$E$32,3,0))*(EM403-14)),0)</f>
        <v>0</v>
      </c>
      <c r="ER403" s="265" t="s">
        <v>96</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96</v>
      </c>
      <c r="FE403" s="231">
        <f>IF(FB403=1,IF(FA403&lt;15,VLOOKUP(FD403,data!$B$3:$E$32,2,0)*FA403,(VLOOKUP(FD403,data!$B$3:$E$32,2,0)*14)+(VLOOKUP(FD403,data!$B$3:$E$32,3,0))*(FA403-14)),0)</f>
        <v>0</v>
      </c>
      <c r="FF403" s="265" t="s">
        <v>96</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4.75" hidden="1" customHeight="1" x14ac:dyDescent="0.25">
      <c r="A404" s="233"/>
      <c r="B404" s="222" t="s">
        <v>495</v>
      </c>
      <c r="C404" s="338"/>
      <c r="D404" s="223"/>
      <c r="E404" s="229"/>
      <c r="F404" s="225">
        <f t="shared" si="434"/>
        <v>0</v>
      </c>
      <c r="G404" s="230">
        <f>IF(F404=1,data!$C$41*E404,0)</f>
        <v>0</v>
      </c>
      <c r="H404" s="265" t="s">
        <v>96</v>
      </c>
      <c r="I404" s="231">
        <f>IF($F404=1,IF($E404&lt;15,VLOOKUP(H404,data!$B$3:$E$32,2,0)*$E404,(VLOOKUP(H404,data!$B$3:$E$32,2,0)*14)+(VLOOKUP(H404,data!$B$3:$E$32,3,0))*($E404-14)),0)</f>
        <v>0</v>
      </c>
      <c r="J404" s="265" t="s">
        <v>96</v>
      </c>
      <c r="K404" s="231">
        <f>IF($F404=1,VLOOKUP(J404,data!$B$35:$D$39,2,0),0)</f>
        <v>0</v>
      </c>
      <c r="L404" s="232">
        <f>IF(AND(I404&lt;&gt;0,K404&lt;&gt;0)=FALSE,0,data!$C$43)</f>
        <v>0</v>
      </c>
      <c r="M404" s="269">
        <f t="shared" si="361"/>
        <v>0</v>
      </c>
      <c r="N404" s="225">
        <f t="shared" si="503"/>
        <v>0</v>
      </c>
      <c r="O404" s="225">
        <f t="shared" si="435"/>
        <v>0</v>
      </c>
      <c r="P404" s="225">
        <f t="shared" si="436"/>
        <v>0</v>
      </c>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96</v>
      </c>
      <c r="AI404" s="231">
        <f>IF(AF404=1,IF(AE404&lt;15,VLOOKUP(AH404,data!$B$3:$E$32,2,0)*AE404,(VLOOKUP(AH404,data!$B$3:$E$32,2,0)*14)+(VLOOKUP(AH404,data!$B$3:$E$32,3,0))*(AE404-14)),0)</f>
        <v>0</v>
      </c>
      <c r="AJ404" s="265" t="s">
        <v>96</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96</v>
      </c>
      <c r="AW404" s="231">
        <f>IF(AT404=1,IF(AS404&lt;15,VLOOKUP(AV404,data!$B$3:$E$32,2,0)*AS404,(VLOOKUP(AV404,data!$B$3:$E$32,2,0)*14)+(VLOOKUP(AV404,data!$B$3:$E$32,3,0))*(AS404-14)),0)</f>
        <v>0</v>
      </c>
      <c r="AX404" s="265" t="s">
        <v>96</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96</v>
      </c>
      <c r="BK404" s="231">
        <f>IF(BH404=1,IF(BG404&lt;15,VLOOKUP(BJ404,data!$B$3:$E$32,2,0)*BG404,(VLOOKUP(BJ404,data!$B$3:$E$32,2,0)*14)+(VLOOKUP(BJ404,data!$B$3:$E$32,3,0))*(BG404-14)),0)</f>
        <v>0</v>
      </c>
      <c r="BL404" s="265" t="s">
        <v>96</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96</v>
      </c>
      <c r="BY404" s="231">
        <f>IF(BV404=1,IF(BU404&lt;15,VLOOKUP(BX404,data!$B$3:$E$32,2,0)*BU404,(VLOOKUP(BX404,data!$B$3:$E$32,2,0)*14)+(VLOOKUP(BX404,data!$B$3:$E$32,3,0))*(BU404-14)),0)</f>
        <v>0</v>
      </c>
      <c r="BZ404" s="265" t="s">
        <v>96</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96</v>
      </c>
      <c r="CM404" s="231">
        <f>IF(CJ404=1,IF(CI404&lt;15,VLOOKUP(CL404,data!$B$3:$E$32,2,0)*CI404,(VLOOKUP(CL404,data!$B$3:$E$32,2,0)*14)+(VLOOKUP(CL404,data!$B$3:$E$32,3,0))*(CI404-14)),0)</f>
        <v>0</v>
      </c>
      <c r="CN404" s="265" t="s">
        <v>96</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96</v>
      </c>
      <c r="DA404" s="231">
        <f>IF(CX404=1,IF(CW404&lt;15,VLOOKUP(CZ404,data!$B$3:$E$32,2,0)*CW404,(VLOOKUP(CZ404,data!$B$3:$E$32,2,0)*14)+(VLOOKUP(CZ404,data!$B$3:$E$32,3,0))*(CW404-14)),0)</f>
        <v>0</v>
      </c>
      <c r="DB404" s="265" t="s">
        <v>96</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96</v>
      </c>
      <c r="DO404" s="231">
        <f>IF(DL404=1,IF(DK404&lt;15,VLOOKUP(DN404,data!$B$3:$E$32,2,0)*DK404,(VLOOKUP(DN404,data!$B$3:$E$32,2,0)*14)+(VLOOKUP(DN404,data!$B$3:$E$32,3,0))*(DK404-14)),0)</f>
        <v>0</v>
      </c>
      <c r="DP404" s="265" t="s">
        <v>96</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96</v>
      </c>
      <c r="EC404" s="231">
        <f>IF(DZ404=1,IF(DY404&lt;15,VLOOKUP(EB404,data!$B$3:$E$32,2,0)*DY404,(VLOOKUP(EB404,data!$B$3:$E$32,2,0)*14)+(VLOOKUP(EB404,data!$B$3:$E$32,3,0))*(DY404-14)),0)</f>
        <v>0</v>
      </c>
      <c r="ED404" s="265" t="s">
        <v>96</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96</v>
      </c>
      <c r="EQ404" s="231">
        <f>IF(EN404=1,IF(EM404&lt;15,VLOOKUP(EP404,data!$B$3:$E$32,2,0)*EM404,(VLOOKUP(EP404,data!$B$3:$E$32,2,0)*14)+(VLOOKUP(EP404,data!$B$3:$E$32,3,0))*(EM404-14)),0)</f>
        <v>0</v>
      </c>
      <c r="ER404" s="265" t="s">
        <v>96</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96</v>
      </c>
      <c r="FE404" s="231">
        <f>IF(FB404=1,IF(FA404&lt;15,VLOOKUP(FD404,data!$B$3:$E$32,2,0)*FA404,(VLOOKUP(FD404,data!$B$3:$E$32,2,0)*14)+(VLOOKUP(FD404,data!$B$3:$E$32,3,0))*(FA404-14)),0)</f>
        <v>0</v>
      </c>
      <c r="FF404" s="265" t="s">
        <v>96</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4.75" hidden="1" customHeight="1" x14ac:dyDescent="0.25">
      <c r="A405" s="233"/>
      <c r="B405" s="222" t="s">
        <v>496</v>
      </c>
      <c r="C405" s="338"/>
      <c r="D405" s="223"/>
      <c r="E405" s="229"/>
      <c r="F405" s="225">
        <f t="shared" si="434"/>
        <v>0</v>
      </c>
      <c r="G405" s="230">
        <f>IF(F405=1,data!$C$41*E405,0)</f>
        <v>0</v>
      </c>
      <c r="H405" s="265" t="s">
        <v>96</v>
      </c>
      <c r="I405" s="231">
        <f>IF($F405=1,IF($E405&lt;15,VLOOKUP(H405,data!$B$3:$E$32,2,0)*$E405,(VLOOKUP(H405,data!$B$3:$E$32,2,0)*14)+(VLOOKUP(H405,data!$B$3:$E$32,3,0))*($E405-14)),0)</f>
        <v>0</v>
      </c>
      <c r="J405" s="265" t="s">
        <v>96</v>
      </c>
      <c r="K405" s="231">
        <f>IF($F405=1,VLOOKUP(J405,data!$B$35:$D$39,2,0),0)</f>
        <v>0</v>
      </c>
      <c r="L405" s="232">
        <f>IF(AND(I405&lt;&gt;0,K405&lt;&gt;0)=FALSE,0,data!$C$43)</f>
        <v>0</v>
      </c>
      <c r="M405" s="269">
        <f t="shared" si="361"/>
        <v>0</v>
      </c>
      <c r="N405" s="225">
        <f t="shared" si="503"/>
        <v>0</v>
      </c>
      <c r="O405" s="225">
        <f t="shared" si="435"/>
        <v>0</v>
      </c>
      <c r="P405" s="225">
        <f t="shared" si="436"/>
        <v>0</v>
      </c>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96</v>
      </c>
      <c r="AI405" s="231">
        <f>IF(AF405=1,IF(AE405&lt;15,VLOOKUP(AH405,data!$B$3:$E$32,2,0)*AE405,(VLOOKUP(AH405,data!$B$3:$E$32,2,0)*14)+(VLOOKUP(AH405,data!$B$3:$E$32,3,0))*(AE405-14)),0)</f>
        <v>0</v>
      </c>
      <c r="AJ405" s="265" t="s">
        <v>96</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96</v>
      </c>
      <c r="AW405" s="231">
        <f>IF(AT405=1,IF(AS405&lt;15,VLOOKUP(AV405,data!$B$3:$E$32,2,0)*AS405,(VLOOKUP(AV405,data!$B$3:$E$32,2,0)*14)+(VLOOKUP(AV405,data!$B$3:$E$32,3,0))*(AS405-14)),0)</f>
        <v>0</v>
      </c>
      <c r="AX405" s="265" t="s">
        <v>96</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96</v>
      </c>
      <c r="BK405" s="231">
        <f>IF(BH405=1,IF(BG405&lt;15,VLOOKUP(BJ405,data!$B$3:$E$32,2,0)*BG405,(VLOOKUP(BJ405,data!$B$3:$E$32,2,0)*14)+(VLOOKUP(BJ405,data!$B$3:$E$32,3,0))*(BG405-14)),0)</f>
        <v>0</v>
      </c>
      <c r="BL405" s="265" t="s">
        <v>96</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96</v>
      </c>
      <c r="BY405" s="231">
        <f>IF(BV405=1,IF(BU405&lt;15,VLOOKUP(BX405,data!$B$3:$E$32,2,0)*BU405,(VLOOKUP(BX405,data!$B$3:$E$32,2,0)*14)+(VLOOKUP(BX405,data!$B$3:$E$32,3,0))*(BU405-14)),0)</f>
        <v>0</v>
      </c>
      <c r="BZ405" s="265" t="s">
        <v>96</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96</v>
      </c>
      <c r="CM405" s="231">
        <f>IF(CJ405=1,IF(CI405&lt;15,VLOOKUP(CL405,data!$B$3:$E$32,2,0)*CI405,(VLOOKUP(CL405,data!$B$3:$E$32,2,0)*14)+(VLOOKUP(CL405,data!$B$3:$E$32,3,0))*(CI405-14)),0)</f>
        <v>0</v>
      </c>
      <c r="CN405" s="265" t="s">
        <v>96</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96</v>
      </c>
      <c r="DA405" s="231">
        <f>IF(CX405=1,IF(CW405&lt;15,VLOOKUP(CZ405,data!$B$3:$E$32,2,0)*CW405,(VLOOKUP(CZ405,data!$B$3:$E$32,2,0)*14)+(VLOOKUP(CZ405,data!$B$3:$E$32,3,0))*(CW405-14)),0)</f>
        <v>0</v>
      </c>
      <c r="DB405" s="265" t="s">
        <v>96</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96</v>
      </c>
      <c r="DO405" s="231">
        <f>IF(DL405=1,IF(DK405&lt;15,VLOOKUP(DN405,data!$B$3:$E$32,2,0)*DK405,(VLOOKUP(DN405,data!$B$3:$E$32,2,0)*14)+(VLOOKUP(DN405,data!$B$3:$E$32,3,0))*(DK405-14)),0)</f>
        <v>0</v>
      </c>
      <c r="DP405" s="265" t="s">
        <v>96</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96</v>
      </c>
      <c r="EC405" s="231">
        <f>IF(DZ405=1,IF(DY405&lt;15,VLOOKUP(EB405,data!$B$3:$E$32,2,0)*DY405,(VLOOKUP(EB405,data!$B$3:$E$32,2,0)*14)+(VLOOKUP(EB405,data!$B$3:$E$32,3,0))*(DY405-14)),0)</f>
        <v>0</v>
      </c>
      <c r="ED405" s="265" t="s">
        <v>96</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96</v>
      </c>
      <c r="EQ405" s="231">
        <f>IF(EN405=1,IF(EM405&lt;15,VLOOKUP(EP405,data!$B$3:$E$32,2,0)*EM405,(VLOOKUP(EP405,data!$B$3:$E$32,2,0)*14)+(VLOOKUP(EP405,data!$B$3:$E$32,3,0))*(EM405-14)),0)</f>
        <v>0</v>
      </c>
      <c r="ER405" s="265" t="s">
        <v>96</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96</v>
      </c>
      <c r="FE405" s="231">
        <f>IF(FB405=1,IF(FA405&lt;15,VLOOKUP(FD405,data!$B$3:$E$32,2,0)*FA405,(VLOOKUP(FD405,data!$B$3:$E$32,2,0)*14)+(VLOOKUP(FD405,data!$B$3:$E$32,3,0))*(FA405-14)),0)</f>
        <v>0</v>
      </c>
      <c r="FF405" s="265" t="s">
        <v>96</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4.75" hidden="1" customHeight="1" x14ac:dyDescent="0.25">
      <c r="A406" s="233"/>
      <c r="B406" s="222" t="s">
        <v>497</v>
      </c>
      <c r="C406" s="338"/>
      <c r="D406" s="223"/>
      <c r="E406" s="229"/>
      <c r="F406" s="225">
        <f t="shared" si="434"/>
        <v>0</v>
      </c>
      <c r="G406" s="230">
        <f>IF(F406=1,data!$C$41*E406,0)</f>
        <v>0</v>
      </c>
      <c r="H406" s="265" t="s">
        <v>96</v>
      </c>
      <c r="I406" s="231">
        <f>IF($F406=1,IF($E406&lt;15,VLOOKUP(H406,data!$B$3:$E$32,2,0)*$E406,(VLOOKUP(H406,data!$B$3:$E$32,2,0)*14)+(VLOOKUP(H406,data!$B$3:$E$32,3,0))*($E406-14)),0)</f>
        <v>0</v>
      </c>
      <c r="J406" s="265" t="s">
        <v>96</v>
      </c>
      <c r="K406" s="231">
        <f>IF($F406=1,VLOOKUP(J406,data!$B$35:$D$39,2,0),0)</f>
        <v>0</v>
      </c>
      <c r="L406" s="232">
        <f>IF(AND(I406&lt;&gt;0,K406&lt;&gt;0)=FALSE,0,data!$C$43)</f>
        <v>0</v>
      </c>
      <c r="M406" s="269">
        <f t="shared" si="361"/>
        <v>0</v>
      </c>
      <c r="N406" s="225">
        <f t="shared" si="503"/>
        <v>0</v>
      </c>
      <c r="O406" s="225">
        <f t="shared" si="435"/>
        <v>0</v>
      </c>
      <c r="P406" s="225">
        <f t="shared" si="436"/>
        <v>0</v>
      </c>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96</v>
      </c>
      <c r="AI406" s="231">
        <f>IF(AF406=1,IF(AE406&lt;15,VLOOKUP(AH406,data!$B$3:$E$32,2,0)*AE406,(VLOOKUP(AH406,data!$B$3:$E$32,2,0)*14)+(VLOOKUP(AH406,data!$B$3:$E$32,3,0))*(AE406-14)),0)</f>
        <v>0</v>
      </c>
      <c r="AJ406" s="265" t="s">
        <v>96</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96</v>
      </c>
      <c r="AW406" s="231">
        <f>IF(AT406=1,IF(AS406&lt;15,VLOOKUP(AV406,data!$B$3:$E$32,2,0)*AS406,(VLOOKUP(AV406,data!$B$3:$E$32,2,0)*14)+(VLOOKUP(AV406,data!$B$3:$E$32,3,0))*(AS406-14)),0)</f>
        <v>0</v>
      </c>
      <c r="AX406" s="265" t="s">
        <v>96</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96</v>
      </c>
      <c r="BK406" s="231">
        <f>IF(BH406=1,IF(BG406&lt;15,VLOOKUP(BJ406,data!$B$3:$E$32,2,0)*BG406,(VLOOKUP(BJ406,data!$B$3:$E$32,2,0)*14)+(VLOOKUP(BJ406,data!$B$3:$E$32,3,0))*(BG406-14)),0)</f>
        <v>0</v>
      </c>
      <c r="BL406" s="265" t="s">
        <v>96</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96</v>
      </c>
      <c r="BY406" s="231">
        <f>IF(BV406=1,IF(BU406&lt;15,VLOOKUP(BX406,data!$B$3:$E$32,2,0)*BU406,(VLOOKUP(BX406,data!$B$3:$E$32,2,0)*14)+(VLOOKUP(BX406,data!$B$3:$E$32,3,0))*(BU406-14)),0)</f>
        <v>0</v>
      </c>
      <c r="BZ406" s="265" t="s">
        <v>96</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96</v>
      </c>
      <c r="CM406" s="231">
        <f>IF(CJ406=1,IF(CI406&lt;15,VLOOKUP(CL406,data!$B$3:$E$32,2,0)*CI406,(VLOOKUP(CL406,data!$B$3:$E$32,2,0)*14)+(VLOOKUP(CL406,data!$B$3:$E$32,3,0))*(CI406-14)),0)</f>
        <v>0</v>
      </c>
      <c r="CN406" s="265" t="s">
        <v>96</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96</v>
      </c>
      <c r="DA406" s="231">
        <f>IF(CX406=1,IF(CW406&lt;15,VLOOKUP(CZ406,data!$B$3:$E$32,2,0)*CW406,(VLOOKUP(CZ406,data!$B$3:$E$32,2,0)*14)+(VLOOKUP(CZ406,data!$B$3:$E$32,3,0))*(CW406-14)),0)</f>
        <v>0</v>
      </c>
      <c r="DB406" s="265" t="s">
        <v>96</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96</v>
      </c>
      <c r="DO406" s="231">
        <f>IF(DL406=1,IF(DK406&lt;15,VLOOKUP(DN406,data!$B$3:$E$32,2,0)*DK406,(VLOOKUP(DN406,data!$B$3:$E$32,2,0)*14)+(VLOOKUP(DN406,data!$B$3:$E$32,3,0))*(DK406-14)),0)</f>
        <v>0</v>
      </c>
      <c r="DP406" s="265" t="s">
        <v>96</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96</v>
      </c>
      <c r="EC406" s="231">
        <f>IF(DZ406=1,IF(DY406&lt;15,VLOOKUP(EB406,data!$B$3:$E$32,2,0)*DY406,(VLOOKUP(EB406,data!$B$3:$E$32,2,0)*14)+(VLOOKUP(EB406,data!$B$3:$E$32,3,0))*(DY406-14)),0)</f>
        <v>0</v>
      </c>
      <c r="ED406" s="265" t="s">
        <v>96</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96</v>
      </c>
      <c r="EQ406" s="231">
        <f>IF(EN406=1,IF(EM406&lt;15,VLOOKUP(EP406,data!$B$3:$E$32,2,0)*EM406,(VLOOKUP(EP406,data!$B$3:$E$32,2,0)*14)+(VLOOKUP(EP406,data!$B$3:$E$32,3,0))*(EM406-14)),0)</f>
        <v>0</v>
      </c>
      <c r="ER406" s="265" t="s">
        <v>96</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96</v>
      </c>
      <c r="FE406" s="231">
        <f>IF(FB406=1,IF(FA406&lt;15,VLOOKUP(FD406,data!$B$3:$E$32,2,0)*FA406,(VLOOKUP(FD406,data!$B$3:$E$32,2,0)*14)+(VLOOKUP(FD406,data!$B$3:$E$32,3,0))*(FA406-14)),0)</f>
        <v>0</v>
      </c>
      <c r="FF406" s="265" t="s">
        <v>96</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4.75" hidden="1" customHeight="1" x14ac:dyDescent="0.25">
      <c r="A407" s="233"/>
      <c r="B407" s="222" t="s">
        <v>498</v>
      </c>
      <c r="C407" s="338"/>
      <c r="D407" s="223"/>
      <c r="E407" s="229"/>
      <c r="F407" s="225">
        <f t="shared" si="434"/>
        <v>0</v>
      </c>
      <c r="G407" s="230">
        <f>IF(F407=1,data!$C$41*E407,0)</f>
        <v>0</v>
      </c>
      <c r="H407" s="265" t="s">
        <v>96</v>
      </c>
      <c r="I407" s="231">
        <f>IF($F407=1,IF($E407&lt;15,VLOOKUP(H407,data!$B$3:$E$32,2,0)*$E407,(VLOOKUP(H407,data!$B$3:$E$32,2,0)*14)+(VLOOKUP(H407,data!$B$3:$E$32,3,0))*($E407-14)),0)</f>
        <v>0</v>
      </c>
      <c r="J407" s="265" t="s">
        <v>96</v>
      </c>
      <c r="K407" s="231">
        <f>IF($F407=1,VLOOKUP(J407,data!$B$35:$D$39,2,0),0)</f>
        <v>0</v>
      </c>
      <c r="L407" s="232">
        <f>IF(AND(I407&lt;&gt;0,K407&lt;&gt;0)=FALSE,0,data!$C$43)</f>
        <v>0</v>
      </c>
      <c r="M407" s="269">
        <f t="shared" si="361"/>
        <v>0</v>
      </c>
      <c r="N407" s="225">
        <f t="shared" si="503"/>
        <v>0</v>
      </c>
      <c r="O407" s="225">
        <f t="shared" si="435"/>
        <v>0</v>
      </c>
      <c r="P407" s="225">
        <f t="shared" si="436"/>
        <v>0</v>
      </c>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96</v>
      </c>
      <c r="AI407" s="231">
        <f>IF(AF407=1,IF(AE407&lt;15,VLOOKUP(AH407,data!$B$3:$E$32,2,0)*AE407,(VLOOKUP(AH407,data!$B$3:$E$32,2,0)*14)+(VLOOKUP(AH407,data!$B$3:$E$32,3,0))*(AE407-14)),0)</f>
        <v>0</v>
      </c>
      <c r="AJ407" s="265" t="s">
        <v>96</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96</v>
      </c>
      <c r="AW407" s="231">
        <f>IF(AT407=1,IF(AS407&lt;15,VLOOKUP(AV407,data!$B$3:$E$32,2,0)*AS407,(VLOOKUP(AV407,data!$B$3:$E$32,2,0)*14)+(VLOOKUP(AV407,data!$B$3:$E$32,3,0))*(AS407-14)),0)</f>
        <v>0</v>
      </c>
      <c r="AX407" s="265" t="s">
        <v>96</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96</v>
      </c>
      <c r="BK407" s="231">
        <f>IF(BH407=1,IF(BG407&lt;15,VLOOKUP(BJ407,data!$B$3:$E$32,2,0)*BG407,(VLOOKUP(BJ407,data!$B$3:$E$32,2,0)*14)+(VLOOKUP(BJ407,data!$B$3:$E$32,3,0))*(BG407-14)),0)</f>
        <v>0</v>
      </c>
      <c r="BL407" s="265" t="s">
        <v>96</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96</v>
      </c>
      <c r="BY407" s="231">
        <f>IF(BV407=1,IF(BU407&lt;15,VLOOKUP(BX407,data!$B$3:$E$32,2,0)*BU407,(VLOOKUP(BX407,data!$B$3:$E$32,2,0)*14)+(VLOOKUP(BX407,data!$B$3:$E$32,3,0))*(BU407-14)),0)</f>
        <v>0</v>
      </c>
      <c r="BZ407" s="265" t="s">
        <v>96</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96</v>
      </c>
      <c r="CM407" s="231">
        <f>IF(CJ407=1,IF(CI407&lt;15,VLOOKUP(CL407,data!$B$3:$E$32,2,0)*CI407,(VLOOKUP(CL407,data!$B$3:$E$32,2,0)*14)+(VLOOKUP(CL407,data!$B$3:$E$32,3,0))*(CI407-14)),0)</f>
        <v>0</v>
      </c>
      <c r="CN407" s="265" t="s">
        <v>96</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96</v>
      </c>
      <c r="DA407" s="231">
        <f>IF(CX407=1,IF(CW407&lt;15,VLOOKUP(CZ407,data!$B$3:$E$32,2,0)*CW407,(VLOOKUP(CZ407,data!$B$3:$E$32,2,0)*14)+(VLOOKUP(CZ407,data!$B$3:$E$32,3,0))*(CW407-14)),0)</f>
        <v>0</v>
      </c>
      <c r="DB407" s="265" t="s">
        <v>96</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96</v>
      </c>
      <c r="DO407" s="231">
        <f>IF(DL407=1,IF(DK407&lt;15,VLOOKUP(DN407,data!$B$3:$E$32,2,0)*DK407,(VLOOKUP(DN407,data!$B$3:$E$32,2,0)*14)+(VLOOKUP(DN407,data!$B$3:$E$32,3,0))*(DK407-14)),0)</f>
        <v>0</v>
      </c>
      <c r="DP407" s="265" t="s">
        <v>96</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96</v>
      </c>
      <c r="EC407" s="231">
        <f>IF(DZ407=1,IF(DY407&lt;15,VLOOKUP(EB407,data!$B$3:$E$32,2,0)*DY407,(VLOOKUP(EB407,data!$B$3:$E$32,2,0)*14)+(VLOOKUP(EB407,data!$B$3:$E$32,3,0))*(DY407-14)),0)</f>
        <v>0</v>
      </c>
      <c r="ED407" s="265" t="s">
        <v>96</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96</v>
      </c>
      <c r="EQ407" s="231">
        <f>IF(EN407=1,IF(EM407&lt;15,VLOOKUP(EP407,data!$B$3:$E$32,2,0)*EM407,(VLOOKUP(EP407,data!$B$3:$E$32,2,0)*14)+(VLOOKUP(EP407,data!$B$3:$E$32,3,0))*(EM407-14)),0)</f>
        <v>0</v>
      </c>
      <c r="ER407" s="265" t="s">
        <v>96</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96</v>
      </c>
      <c r="FE407" s="231">
        <f>IF(FB407=1,IF(FA407&lt;15,VLOOKUP(FD407,data!$B$3:$E$32,2,0)*FA407,(VLOOKUP(FD407,data!$B$3:$E$32,2,0)*14)+(VLOOKUP(FD407,data!$B$3:$E$32,3,0))*(FA407-14)),0)</f>
        <v>0</v>
      </c>
      <c r="FF407" s="265" t="s">
        <v>96</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4.75" hidden="1" customHeight="1" x14ac:dyDescent="0.25">
      <c r="A408" s="233"/>
      <c r="B408" s="222" t="s">
        <v>499</v>
      </c>
      <c r="C408" s="338"/>
      <c r="D408" s="223"/>
      <c r="E408" s="229"/>
      <c r="F408" s="225">
        <f t="shared" si="434"/>
        <v>0</v>
      </c>
      <c r="G408" s="230">
        <f>IF(F408=1,data!$C$41*E408,0)</f>
        <v>0</v>
      </c>
      <c r="H408" s="265" t="s">
        <v>96</v>
      </c>
      <c r="I408" s="231">
        <f>IF($F408=1,IF($E408&lt;15,VLOOKUP(H408,data!$B$3:$E$32,2,0)*$E408,(VLOOKUP(H408,data!$B$3:$E$32,2,0)*14)+(VLOOKUP(H408,data!$B$3:$E$32,3,0))*($E408-14)),0)</f>
        <v>0</v>
      </c>
      <c r="J408" s="265" t="s">
        <v>96</v>
      </c>
      <c r="K408" s="231">
        <f>IF($F408=1,VLOOKUP(J408,data!$B$35:$D$39,2,0),0)</f>
        <v>0</v>
      </c>
      <c r="L408" s="232">
        <f>IF(AND(I408&lt;&gt;0,K408&lt;&gt;0)=FALSE,0,data!$C$43)</f>
        <v>0</v>
      </c>
      <c r="M408" s="269">
        <f t="shared" si="361"/>
        <v>0</v>
      </c>
      <c r="N408" s="225">
        <f t="shared" si="503"/>
        <v>0</v>
      </c>
      <c r="O408" s="225">
        <f t="shared" si="435"/>
        <v>0</v>
      </c>
      <c r="P408" s="225">
        <f t="shared" si="436"/>
        <v>0</v>
      </c>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96</v>
      </c>
      <c r="AI408" s="231">
        <f>IF(AF408=1,IF(AE408&lt;15,VLOOKUP(AH408,data!$B$3:$E$32,2,0)*AE408,(VLOOKUP(AH408,data!$B$3:$E$32,2,0)*14)+(VLOOKUP(AH408,data!$B$3:$E$32,3,0))*(AE408-14)),0)</f>
        <v>0</v>
      </c>
      <c r="AJ408" s="265" t="s">
        <v>96</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96</v>
      </c>
      <c r="AW408" s="231">
        <f>IF(AT408=1,IF(AS408&lt;15,VLOOKUP(AV408,data!$B$3:$E$32,2,0)*AS408,(VLOOKUP(AV408,data!$B$3:$E$32,2,0)*14)+(VLOOKUP(AV408,data!$B$3:$E$32,3,0))*(AS408-14)),0)</f>
        <v>0</v>
      </c>
      <c r="AX408" s="265" t="s">
        <v>96</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96</v>
      </c>
      <c r="BK408" s="231">
        <f>IF(BH408=1,IF(BG408&lt;15,VLOOKUP(BJ408,data!$B$3:$E$32,2,0)*BG408,(VLOOKUP(BJ408,data!$B$3:$E$32,2,0)*14)+(VLOOKUP(BJ408,data!$B$3:$E$32,3,0))*(BG408-14)),0)</f>
        <v>0</v>
      </c>
      <c r="BL408" s="265" t="s">
        <v>96</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96</v>
      </c>
      <c r="BY408" s="231">
        <f>IF(BV408=1,IF(BU408&lt;15,VLOOKUP(BX408,data!$B$3:$E$32,2,0)*BU408,(VLOOKUP(BX408,data!$B$3:$E$32,2,0)*14)+(VLOOKUP(BX408,data!$B$3:$E$32,3,0))*(BU408-14)),0)</f>
        <v>0</v>
      </c>
      <c r="BZ408" s="265" t="s">
        <v>96</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96</v>
      </c>
      <c r="CM408" s="231">
        <f>IF(CJ408=1,IF(CI408&lt;15,VLOOKUP(CL408,data!$B$3:$E$32,2,0)*CI408,(VLOOKUP(CL408,data!$B$3:$E$32,2,0)*14)+(VLOOKUP(CL408,data!$B$3:$E$32,3,0))*(CI408-14)),0)</f>
        <v>0</v>
      </c>
      <c r="CN408" s="265" t="s">
        <v>96</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96</v>
      </c>
      <c r="DA408" s="231">
        <f>IF(CX408=1,IF(CW408&lt;15,VLOOKUP(CZ408,data!$B$3:$E$32,2,0)*CW408,(VLOOKUP(CZ408,data!$B$3:$E$32,2,0)*14)+(VLOOKUP(CZ408,data!$B$3:$E$32,3,0))*(CW408-14)),0)</f>
        <v>0</v>
      </c>
      <c r="DB408" s="265" t="s">
        <v>96</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96</v>
      </c>
      <c r="DO408" s="231">
        <f>IF(DL408=1,IF(DK408&lt;15,VLOOKUP(DN408,data!$B$3:$E$32,2,0)*DK408,(VLOOKUP(DN408,data!$B$3:$E$32,2,0)*14)+(VLOOKUP(DN408,data!$B$3:$E$32,3,0))*(DK408-14)),0)</f>
        <v>0</v>
      </c>
      <c r="DP408" s="265" t="s">
        <v>96</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96</v>
      </c>
      <c r="EC408" s="231">
        <f>IF(DZ408=1,IF(DY408&lt;15,VLOOKUP(EB408,data!$B$3:$E$32,2,0)*DY408,(VLOOKUP(EB408,data!$B$3:$E$32,2,0)*14)+(VLOOKUP(EB408,data!$B$3:$E$32,3,0))*(DY408-14)),0)</f>
        <v>0</v>
      </c>
      <c r="ED408" s="265" t="s">
        <v>96</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96</v>
      </c>
      <c r="EQ408" s="231">
        <f>IF(EN408=1,IF(EM408&lt;15,VLOOKUP(EP408,data!$B$3:$E$32,2,0)*EM408,(VLOOKUP(EP408,data!$B$3:$E$32,2,0)*14)+(VLOOKUP(EP408,data!$B$3:$E$32,3,0))*(EM408-14)),0)</f>
        <v>0</v>
      </c>
      <c r="ER408" s="265" t="s">
        <v>96</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96</v>
      </c>
      <c r="FE408" s="231">
        <f>IF(FB408=1,IF(FA408&lt;15,VLOOKUP(FD408,data!$B$3:$E$32,2,0)*FA408,(VLOOKUP(FD408,data!$B$3:$E$32,2,0)*14)+(VLOOKUP(FD408,data!$B$3:$E$32,3,0))*(FA408-14)),0)</f>
        <v>0</v>
      </c>
      <c r="FF408" s="265" t="s">
        <v>96</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4.75" hidden="1" customHeight="1" x14ac:dyDescent="0.25">
      <c r="A409" s="233"/>
      <c r="B409" s="222" t="s">
        <v>500</v>
      </c>
      <c r="C409" s="338"/>
      <c r="D409" s="223"/>
      <c r="E409" s="229"/>
      <c r="F409" s="225">
        <f t="shared" si="434"/>
        <v>0</v>
      </c>
      <c r="G409" s="230">
        <f>IF(F409=1,data!$C$41*E409,0)</f>
        <v>0</v>
      </c>
      <c r="H409" s="265" t="s">
        <v>96</v>
      </c>
      <c r="I409" s="231">
        <f>IF($F409=1,IF($E409&lt;15,VLOOKUP(H409,data!$B$3:$E$32,2,0)*$E409,(VLOOKUP(H409,data!$B$3:$E$32,2,0)*14)+(VLOOKUP(H409,data!$B$3:$E$32,3,0))*($E409-14)),0)</f>
        <v>0</v>
      </c>
      <c r="J409" s="265" t="s">
        <v>96</v>
      </c>
      <c r="K409" s="231">
        <f>IF($F409=1,VLOOKUP(J409,data!$B$35:$D$39,2,0),0)</f>
        <v>0</v>
      </c>
      <c r="L409" s="232">
        <f>IF(AND(I409&lt;&gt;0,K409&lt;&gt;0)=FALSE,0,data!$C$43)</f>
        <v>0</v>
      </c>
      <c r="M409" s="269">
        <f t="shared" si="361"/>
        <v>0</v>
      </c>
      <c r="N409" s="225">
        <f t="shared" si="503"/>
        <v>0</v>
      </c>
      <c r="O409" s="225">
        <f t="shared" si="435"/>
        <v>0</v>
      </c>
      <c r="P409" s="225">
        <f t="shared" si="436"/>
        <v>0</v>
      </c>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96</v>
      </c>
      <c r="AI409" s="231">
        <f>IF(AF409=1,IF(AE409&lt;15,VLOOKUP(AH409,data!$B$3:$E$32,2,0)*AE409,(VLOOKUP(AH409,data!$B$3:$E$32,2,0)*14)+(VLOOKUP(AH409,data!$B$3:$E$32,3,0))*(AE409-14)),0)</f>
        <v>0</v>
      </c>
      <c r="AJ409" s="265" t="s">
        <v>96</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96</v>
      </c>
      <c r="AW409" s="231">
        <f>IF(AT409=1,IF(AS409&lt;15,VLOOKUP(AV409,data!$B$3:$E$32,2,0)*AS409,(VLOOKUP(AV409,data!$B$3:$E$32,2,0)*14)+(VLOOKUP(AV409,data!$B$3:$E$32,3,0))*(AS409-14)),0)</f>
        <v>0</v>
      </c>
      <c r="AX409" s="265" t="s">
        <v>96</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96</v>
      </c>
      <c r="BK409" s="231">
        <f>IF(BH409=1,IF(BG409&lt;15,VLOOKUP(BJ409,data!$B$3:$E$32,2,0)*BG409,(VLOOKUP(BJ409,data!$B$3:$E$32,2,0)*14)+(VLOOKUP(BJ409,data!$B$3:$E$32,3,0))*(BG409-14)),0)</f>
        <v>0</v>
      </c>
      <c r="BL409" s="265" t="s">
        <v>96</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96</v>
      </c>
      <c r="BY409" s="231">
        <f>IF(BV409=1,IF(BU409&lt;15,VLOOKUP(BX409,data!$B$3:$E$32,2,0)*BU409,(VLOOKUP(BX409,data!$B$3:$E$32,2,0)*14)+(VLOOKUP(BX409,data!$B$3:$E$32,3,0))*(BU409-14)),0)</f>
        <v>0</v>
      </c>
      <c r="BZ409" s="265" t="s">
        <v>96</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96</v>
      </c>
      <c r="CM409" s="231">
        <f>IF(CJ409=1,IF(CI409&lt;15,VLOOKUP(CL409,data!$B$3:$E$32,2,0)*CI409,(VLOOKUP(CL409,data!$B$3:$E$32,2,0)*14)+(VLOOKUP(CL409,data!$B$3:$E$32,3,0))*(CI409-14)),0)</f>
        <v>0</v>
      </c>
      <c r="CN409" s="265" t="s">
        <v>96</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96</v>
      </c>
      <c r="DA409" s="231">
        <f>IF(CX409=1,IF(CW409&lt;15,VLOOKUP(CZ409,data!$B$3:$E$32,2,0)*CW409,(VLOOKUP(CZ409,data!$B$3:$E$32,2,0)*14)+(VLOOKUP(CZ409,data!$B$3:$E$32,3,0))*(CW409-14)),0)</f>
        <v>0</v>
      </c>
      <c r="DB409" s="265" t="s">
        <v>96</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96</v>
      </c>
      <c r="DO409" s="231">
        <f>IF(DL409=1,IF(DK409&lt;15,VLOOKUP(DN409,data!$B$3:$E$32,2,0)*DK409,(VLOOKUP(DN409,data!$B$3:$E$32,2,0)*14)+(VLOOKUP(DN409,data!$B$3:$E$32,3,0))*(DK409-14)),0)</f>
        <v>0</v>
      </c>
      <c r="DP409" s="265" t="s">
        <v>96</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96</v>
      </c>
      <c r="EC409" s="231">
        <f>IF(DZ409=1,IF(DY409&lt;15,VLOOKUP(EB409,data!$B$3:$E$32,2,0)*DY409,(VLOOKUP(EB409,data!$B$3:$E$32,2,0)*14)+(VLOOKUP(EB409,data!$B$3:$E$32,3,0))*(DY409-14)),0)</f>
        <v>0</v>
      </c>
      <c r="ED409" s="265" t="s">
        <v>96</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96</v>
      </c>
      <c r="EQ409" s="231">
        <f>IF(EN409=1,IF(EM409&lt;15,VLOOKUP(EP409,data!$B$3:$E$32,2,0)*EM409,(VLOOKUP(EP409,data!$B$3:$E$32,2,0)*14)+(VLOOKUP(EP409,data!$B$3:$E$32,3,0))*(EM409-14)),0)</f>
        <v>0</v>
      </c>
      <c r="ER409" s="265" t="s">
        <v>96</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96</v>
      </c>
      <c r="FE409" s="231">
        <f>IF(FB409=1,IF(FA409&lt;15,VLOOKUP(FD409,data!$B$3:$E$32,2,0)*FA409,(VLOOKUP(FD409,data!$B$3:$E$32,2,0)*14)+(VLOOKUP(FD409,data!$B$3:$E$32,3,0))*(FA409-14)),0)</f>
        <v>0</v>
      </c>
      <c r="FF409" s="265" t="s">
        <v>96</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4.75" hidden="1" customHeight="1" x14ac:dyDescent="0.25">
      <c r="A410" s="233"/>
      <c r="B410" s="222" t="s">
        <v>501</v>
      </c>
      <c r="C410" s="338"/>
      <c r="D410" s="223"/>
      <c r="E410" s="229"/>
      <c r="F410" s="225">
        <f t="shared" si="434"/>
        <v>0</v>
      </c>
      <c r="G410" s="230">
        <f>IF(F410=1,data!$C$41*E410,0)</f>
        <v>0</v>
      </c>
      <c r="H410" s="265" t="s">
        <v>96</v>
      </c>
      <c r="I410" s="231">
        <f>IF($F410=1,IF($E410&lt;15,VLOOKUP(H410,data!$B$3:$E$32,2,0)*$E410,(VLOOKUP(H410,data!$B$3:$E$32,2,0)*14)+(VLOOKUP(H410,data!$B$3:$E$32,3,0))*($E410-14)),0)</f>
        <v>0</v>
      </c>
      <c r="J410" s="265" t="s">
        <v>96</v>
      </c>
      <c r="K410" s="231">
        <f>IF($F410=1,VLOOKUP(J410,data!$B$35:$D$39,2,0),0)</f>
        <v>0</v>
      </c>
      <c r="L410" s="232">
        <f>IF(AND(I410&lt;&gt;0,K410&lt;&gt;0)=FALSE,0,data!$C$43)</f>
        <v>0</v>
      </c>
      <c r="M410" s="269">
        <f t="shared" si="361"/>
        <v>0</v>
      </c>
      <c r="N410" s="225">
        <f t="shared" si="503"/>
        <v>0</v>
      </c>
      <c r="O410" s="225">
        <f t="shared" si="435"/>
        <v>0</v>
      </c>
      <c r="P410" s="225">
        <f t="shared" si="436"/>
        <v>0</v>
      </c>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96</v>
      </c>
      <c r="AI410" s="231">
        <f>IF(AF410=1,IF(AE410&lt;15,VLOOKUP(AH410,data!$B$3:$E$32,2,0)*AE410,(VLOOKUP(AH410,data!$B$3:$E$32,2,0)*14)+(VLOOKUP(AH410,data!$B$3:$E$32,3,0))*(AE410-14)),0)</f>
        <v>0</v>
      </c>
      <c r="AJ410" s="265" t="s">
        <v>96</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96</v>
      </c>
      <c r="AW410" s="231">
        <f>IF(AT410=1,IF(AS410&lt;15,VLOOKUP(AV410,data!$B$3:$E$32,2,0)*AS410,(VLOOKUP(AV410,data!$B$3:$E$32,2,0)*14)+(VLOOKUP(AV410,data!$B$3:$E$32,3,0))*(AS410-14)),0)</f>
        <v>0</v>
      </c>
      <c r="AX410" s="265" t="s">
        <v>96</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96</v>
      </c>
      <c r="BK410" s="231">
        <f>IF(BH410=1,IF(BG410&lt;15,VLOOKUP(BJ410,data!$B$3:$E$32,2,0)*BG410,(VLOOKUP(BJ410,data!$B$3:$E$32,2,0)*14)+(VLOOKUP(BJ410,data!$B$3:$E$32,3,0))*(BG410-14)),0)</f>
        <v>0</v>
      </c>
      <c r="BL410" s="265" t="s">
        <v>96</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96</v>
      </c>
      <c r="BY410" s="231">
        <f>IF(BV410=1,IF(BU410&lt;15,VLOOKUP(BX410,data!$B$3:$E$32,2,0)*BU410,(VLOOKUP(BX410,data!$B$3:$E$32,2,0)*14)+(VLOOKUP(BX410,data!$B$3:$E$32,3,0))*(BU410-14)),0)</f>
        <v>0</v>
      </c>
      <c r="BZ410" s="265" t="s">
        <v>96</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96</v>
      </c>
      <c r="CM410" s="231">
        <f>IF(CJ410=1,IF(CI410&lt;15,VLOOKUP(CL410,data!$B$3:$E$32,2,0)*CI410,(VLOOKUP(CL410,data!$B$3:$E$32,2,0)*14)+(VLOOKUP(CL410,data!$B$3:$E$32,3,0))*(CI410-14)),0)</f>
        <v>0</v>
      </c>
      <c r="CN410" s="265" t="s">
        <v>96</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96</v>
      </c>
      <c r="DA410" s="231">
        <f>IF(CX410=1,IF(CW410&lt;15,VLOOKUP(CZ410,data!$B$3:$E$32,2,0)*CW410,(VLOOKUP(CZ410,data!$B$3:$E$32,2,0)*14)+(VLOOKUP(CZ410,data!$B$3:$E$32,3,0))*(CW410-14)),0)</f>
        <v>0</v>
      </c>
      <c r="DB410" s="265" t="s">
        <v>96</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96</v>
      </c>
      <c r="DO410" s="231">
        <f>IF(DL410=1,IF(DK410&lt;15,VLOOKUP(DN410,data!$B$3:$E$32,2,0)*DK410,(VLOOKUP(DN410,data!$B$3:$E$32,2,0)*14)+(VLOOKUP(DN410,data!$B$3:$E$32,3,0))*(DK410-14)),0)</f>
        <v>0</v>
      </c>
      <c r="DP410" s="265" t="s">
        <v>96</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96</v>
      </c>
      <c r="EC410" s="231">
        <f>IF(DZ410=1,IF(DY410&lt;15,VLOOKUP(EB410,data!$B$3:$E$32,2,0)*DY410,(VLOOKUP(EB410,data!$B$3:$E$32,2,0)*14)+(VLOOKUP(EB410,data!$B$3:$E$32,3,0))*(DY410-14)),0)</f>
        <v>0</v>
      </c>
      <c r="ED410" s="265" t="s">
        <v>96</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96</v>
      </c>
      <c r="EQ410" s="231">
        <f>IF(EN410=1,IF(EM410&lt;15,VLOOKUP(EP410,data!$B$3:$E$32,2,0)*EM410,(VLOOKUP(EP410,data!$B$3:$E$32,2,0)*14)+(VLOOKUP(EP410,data!$B$3:$E$32,3,0))*(EM410-14)),0)</f>
        <v>0</v>
      </c>
      <c r="ER410" s="265" t="s">
        <v>96</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96</v>
      </c>
      <c r="FE410" s="231">
        <f>IF(FB410=1,IF(FA410&lt;15,VLOOKUP(FD410,data!$B$3:$E$32,2,0)*FA410,(VLOOKUP(FD410,data!$B$3:$E$32,2,0)*14)+(VLOOKUP(FD410,data!$B$3:$E$32,3,0))*(FA410-14)),0)</f>
        <v>0</v>
      </c>
      <c r="FF410" s="265" t="s">
        <v>96</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4.75" hidden="1" customHeight="1" x14ac:dyDescent="0.25">
      <c r="A411" s="233"/>
      <c r="B411" s="222" t="s">
        <v>502</v>
      </c>
      <c r="C411" s="338"/>
      <c r="D411" s="223"/>
      <c r="E411" s="229"/>
      <c r="F411" s="225">
        <f t="shared" si="434"/>
        <v>0</v>
      </c>
      <c r="G411" s="230">
        <f>IF(F411=1,data!$C$41*E411,0)</f>
        <v>0</v>
      </c>
      <c r="H411" s="265" t="s">
        <v>96</v>
      </c>
      <c r="I411" s="231">
        <f>IF($F411=1,IF($E411&lt;15,VLOOKUP(H411,data!$B$3:$E$32,2,0)*$E411,(VLOOKUP(H411,data!$B$3:$E$32,2,0)*14)+(VLOOKUP(H411,data!$B$3:$E$32,3,0))*($E411-14)),0)</f>
        <v>0</v>
      </c>
      <c r="J411" s="265" t="s">
        <v>96</v>
      </c>
      <c r="K411" s="231">
        <f>IF($F411=1,VLOOKUP(J411,data!$B$35:$D$39,2,0),0)</f>
        <v>0</v>
      </c>
      <c r="L411" s="232">
        <f>IF(AND(I411&lt;&gt;0,K411&lt;&gt;0)=FALSE,0,data!$C$43)</f>
        <v>0</v>
      </c>
      <c r="M411" s="269">
        <f t="shared" si="361"/>
        <v>0</v>
      </c>
      <c r="N411" s="225">
        <f t="shared" si="503"/>
        <v>0</v>
      </c>
      <c r="O411" s="225">
        <f t="shared" si="435"/>
        <v>0</v>
      </c>
      <c r="P411" s="225">
        <f t="shared" si="436"/>
        <v>0</v>
      </c>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96</v>
      </c>
      <c r="AI411" s="231">
        <f>IF(AF411=1,IF(AE411&lt;15,VLOOKUP(AH411,data!$B$3:$E$32,2,0)*AE411,(VLOOKUP(AH411,data!$B$3:$E$32,2,0)*14)+(VLOOKUP(AH411,data!$B$3:$E$32,3,0))*(AE411-14)),0)</f>
        <v>0</v>
      </c>
      <c r="AJ411" s="265" t="s">
        <v>96</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96</v>
      </c>
      <c r="AW411" s="231">
        <f>IF(AT411=1,IF(AS411&lt;15,VLOOKUP(AV411,data!$B$3:$E$32,2,0)*AS411,(VLOOKUP(AV411,data!$B$3:$E$32,2,0)*14)+(VLOOKUP(AV411,data!$B$3:$E$32,3,0))*(AS411-14)),0)</f>
        <v>0</v>
      </c>
      <c r="AX411" s="265" t="s">
        <v>96</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96</v>
      </c>
      <c r="BK411" s="231">
        <f>IF(BH411=1,IF(BG411&lt;15,VLOOKUP(BJ411,data!$B$3:$E$32,2,0)*BG411,(VLOOKUP(BJ411,data!$B$3:$E$32,2,0)*14)+(VLOOKUP(BJ411,data!$B$3:$E$32,3,0))*(BG411-14)),0)</f>
        <v>0</v>
      </c>
      <c r="BL411" s="265" t="s">
        <v>96</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96</v>
      </c>
      <c r="BY411" s="231">
        <f>IF(BV411=1,IF(BU411&lt;15,VLOOKUP(BX411,data!$B$3:$E$32,2,0)*BU411,(VLOOKUP(BX411,data!$B$3:$E$32,2,0)*14)+(VLOOKUP(BX411,data!$B$3:$E$32,3,0))*(BU411-14)),0)</f>
        <v>0</v>
      </c>
      <c r="BZ411" s="265" t="s">
        <v>96</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96</v>
      </c>
      <c r="CM411" s="231">
        <f>IF(CJ411=1,IF(CI411&lt;15,VLOOKUP(CL411,data!$B$3:$E$32,2,0)*CI411,(VLOOKUP(CL411,data!$B$3:$E$32,2,0)*14)+(VLOOKUP(CL411,data!$B$3:$E$32,3,0))*(CI411-14)),0)</f>
        <v>0</v>
      </c>
      <c r="CN411" s="265" t="s">
        <v>96</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96</v>
      </c>
      <c r="DA411" s="231">
        <f>IF(CX411=1,IF(CW411&lt;15,VLOOKUP(CZ411,data!$B$3:$E$32,2,0)*CW411,(VLOOKUP(CZ411,data!$B$3:$E$32,2,0)*14)+(VLOOKUP(CZ411,data!$B$3:$E$32,3,0))*(CW411-14)),0)</f>
        <v>0</v>
      </c>
      <c r="DB411" s="265" t="s">
        <v>96</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96</v>
      </c>
      <c r="DO411" s="231">
        <f>IF(DL411=1,IF(DK411&lt;15,VLOOKUP(DN411,data!$B$3:$E$32,2,0)*DK411,(VLOOKUP(DN411,data!$B$3:$E$32,2,0)*14)+(VLOOKUP(DN411,data!$B$3:$E$32,3,0))*(DK411-14)),0)</f>
        <v>0</v>
      </c>
      <c r="DP411" s="265" t="s">
        <v>96</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96</v>
      </c>
      <c r="EC411" s="231">
        <f>IF(DZ411=1,IF(DY411&lt;15,VLOOKUP(EB411,data!$B$3:$E$32,2,0)*DY411,(VLOOKUP(EB411,data!$B$3:$E$32,2,0)*14)+(VLOOKUP(EB411,data!$B$3:$E$32,3,0))*(DY411-14)),0)</f>
        <v>0</v>
      </c>
      <c r="ED411" s="265" t="s">
        <v>96</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96</v>
      </c>
      <c r="EQ411" s="231">
        <f>IF(EN411=1,IF(EM411&lt;15,VLOOKUP(EP411,data!$B$3:$E$32,2,0)*EM411,(VLOOKUP(EP411,data!$B$3:$E$32,2,0)*14)+(VLOOKUP(EP411,data!$B$3:$E$32,3,0))*(EM411-14)),0)</f>
        <v>0</v>
      </c>
      <c r="ER411" s="265" t="s">
        <v>96</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96</v>
      </c>
      <c r="FE411" s="231">
        <f>IF(FB411=1,IF(FA411&lt;15,VLOOKUP(FD411,data!$B$3:$E$32,2,0)*FA411,(VLOOKUP(FD411,data!$B$3:$E$32,2,0)*14)+(VLOOKUP(FD411,data!$B$3:$E$32,3,0))*(FA411-14)),0)</f>
        <v>0</v>
      </c>
      <c r="FF411" s="265" t="s">
        <v>96</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4.75" hidden="1" customHeight="1" x14ac:dyDescent="0.25">
      <c r="A412" s="233"/>
      <c r="B412" s="222" t="s">
        <v>503</v>
      </c>
      <c r="C412" s="338"/>
      <c r="D412" s="223"/>
      <c r="E412" s="229"/>
      <c r="F412" s="225">
        <f t="shared" si="434"/>
        <v>0</v>
      </c>
      <c r="G412" s="230">
        <f>IF(F412=1,data!$C$41*E412,0)</f>
        <v>0</v>
      </c>
      <c r="H412" s="265" t="s">
        <v>96</v>
      </c>
      <c r="I412" s="231">
        <f>IF($F412=1,IF($E412&lt;15,VLOOKUP(H412,data!$B$3:$E$32,2,0)*$E412,(VLOOKUP(H412,data!$B$3:$E$32,2,0)*14)+(VLOOKUP(H412,data!$B$3:$E$32,3,0))*($E412-14)),0)</f>
        <v>0</v>
      </c>
      <c r="J412" s="265" t="s">
        <v>96</v>
      </c>
      <c r="K412" s="231">
        <f>IF($F412=1,VLOOKUP(J412,data!$B$35:$D$39,2,0),0)</f>
        <v>0</v>
      </c>
      <c r="L412" s="232">
        <f>IF(AND(I412&lt;&gt;0,K412&lt;&gt;0)=FALSE,0,data!$C$43)</f>
        <v>0</v>
      </c>
      <c r="M412" s="269">
        <f t="shared" si="361"/>
        <v>0</v>
      </c>
      <c r="N412" s="225">
        <f t="shared" si="503"/>
        <v>0</v>
      </c>
      <c r="O412" s="225">
        <f t="shared" si="435"/>
        <v>0</v>
      </c>
      <c r="P412" s="225">
        <f t="shared" si="436"/>
        <v>0</v>
      </c>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96</v>
      </c>
      <c r="AI412" s="231">
        <f>IF(AF412=1,IF(AE412&lt;15,VLOOKUP(AH412,data!$B$3:$E$32,2,0)*AE412,(VLOOKUP(AH412,data!$B$3:$E$32,2,0)*14)+(VLOOKUP(AH412,data!$B$3:$E$32,3,0))*(AE412-14)),0)</f>
        <v>0</v>
      </c>
      <c r="AJ412" s="265" t="s">
        <v>96</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96</v>
      </c>
      <c r="AW412" s="231">
        <f>IF(AT412=1,IF(AS412&lt;15,VLOOKUP(AV412,data!$B$3:$E$32,2,0)*AS412,(VLOOKUP(AV412,data!$B$3:$E$32,2,0)*14)+(VLOOKUP(AV412,data!$B$3:$E$32,3,0))*(AS412-14)),0)</f>
        <v>0</v>
      </c>
      <c r="AX412" s="265" t="s">
        <v>96</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96</v>
      </c>
      <c r="BK412" s="231">
        <f>IF(BH412=1,IF(BG412&lt;15,VLOOKUP(BJ412,data!$B$3:$E$32,2,0)*BG412,(VLOOKUP(BJ412,data!$B$3:$E$32,2,0)*14)+(VLOOKUP(BJ412,data!$B$3:$E$32,3,0))*(BG412-14)),0)</f>
        <v>0</v>
      </c>
      <c r="BL412" s="265" t="s">
        <v>96</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96</v>
      </c>
      <c r="BY412" s="231">
        <f>IF(BV412=1,IF(BU412&lt;15,VLOOKUP(BX412,data!$B$3:$E$32,2,0)*BU412,(VLOOKUP(BX412,data!$B$3:$E$32,2,0)*14)+(VLOOKUP(BX412,data!$B$3:$E$32,3,0))*(BU412-14)),0)</f>
        <v>0</v>
      </c>
      <c r="BZ412" s="265" t="s">
        <v>96</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96</v>
      </c>
      <c r="CM412" s="231">
        <f>IF(CJ412=1,IF(CI412&lt;15,VLOOKUP(CL412,data!$B$3:$E$32,2,0)*CI412,(VLOOKUP(CL412,data!$B$3:$E$32,2,0)*14)+(VLOOKUP(CL412,data!$B$3:$E$32,3,0))*(CI412-14)),0)</f>
        <v>0</v>
      </c>
      <c r="CN412" s="265" t="s">
        <v>96</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96</v>
      </c>
      <c r="DA412" s="231">
        <f>IF(CX412=1,IF(CW412&lt;15,VLOOKUP(CZ412,data!$B$3:$E$32,2,0)*CW412,(VLOOKUP(CZ412,data!$B$3:$E$32,2,0)*14)+(VLOOKUP(CZ412,data!$B$3:$E$32,3,0))*(CW412-14)),0)</f>
        <v>0</v>
      </c>
      <c r="DB412" s="265" t="s">
        <v>96</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96</v>
      </c>
      <c r="DO412" s="231">
        <f>IF(DL412=1,IF(DK412&lt;15,VLOOKUP(DN412,data!$B$3:$E$32,2,0)*DK412,(VLOOKUP(DN412,data!$B$3:$E$32,2,0)*14)+(VLOOKUP(DN412,data!$B$3:$E$32,3,0))*(DK412-14)),0)</f>
        <v>0</v>
      </c>
      <c r="DP412" s="265" t="s">
        <v>96</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96</v>
      </c>
      <c r="EC412" s="231">
        <f>IF(DZ412=1,IF(DY412&lt;15,VLOOKUP(EB412,data!$B$3:$E$32,2,0)*DY412,(VLOOKUP(EB412,data!$B$3:$E$32,2,0)*14)+(VLOOKUP(EB412,data!$B$3:$E$32,3,0))*(DY412-14)),0)</f>
        <v>0</v>
      </c>
      <c r="ED412" s="265" t="s">
        <v>96</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96</v>
      </c>
      <c r="EQ412" s="231">
        <f>IF(EN412=1,IF(EM412&lt;15,VLOOKUP(EP412,data!$B$3:$E$32,2,0)*EM412,(VLOOKUP(EP412,data!$B$3:$E$32,2,0)*14)+(VLOOKUP(EP412,data!$B$3:$E$32,3,0))*(EM412-14)),0)</f>
        <v>0</v>
      </c>
      <c r="ER412" s="265" t="s">
        <v>96</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96</v>
      </c>
      <c r="FE412" s="231">
        <f>IF(FB412=1,IF(FA412&lt;15,VLOOKUP(FD412,data!$B$3:$E$32,2,0)*FA412,(VLOOKUP(FD412,data!$B$3:$E$32,2,0)*14)+(VLOOKUP(FD412,data!$B$3:$E$32,3,0))*(FA412-14)),0)</f>
        <v>0</v>
      </c>
      <c r="FF412" s="265" t="s">
        <v>96</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4.75" hidden="1" customHeight="1" x14ac:dyDescent="0.25">
      <c r="A413" s="233"/>
      <c r="B413" s="222" t="s">
        <v>504</v>
      </c>
      <c r="C413" s="338"/>
      <c r="D413" s="223"/>
      <c r="E413" s="229"/>
      <c r="F413" s="225">
        <f t="shared" si="434"/>
        <v>0</v>
      </c>
      <c r="G413" s="230">
        <f>IF(F413=1,data!$C$41*E413,0)</f>
        <v>0</v>
      </c>
      <c r="H413" s="265" t="s">
        <v>96</v>
      </c>
      <c r="I413" s="231">
        <f>IF($F413=1,IF($E413&lt;15,VLOOKUP(H413,data!$B$3:$E$32,2,0)*$E413,(VLOOKUP(H413,data!$B$3:$E$32,2,0)*14)+(VLOOKUP(H413,data!$B$3:$E$32,3,0))*($E413-14)),0)</f>
        <v>0</v>
      </c>
      <c r="J413" s="265" t="s">
        <v>96</v>
      </c>
      <c r="K413" s="231">
        <f>IF($F413=1,VLOOKUP(J413,data!$B$35:$D$39,2,0),0)</f>
        <v>0</v>
      </c>
      <c r="L413" s="232">
        <f>IF(AND(I413&lt;&gt;0,K413&lt;&gt;0)=FALSE,0,data!$C$43)</f>
        <v>0</v>
      </c>
      <c r="M413" s="269">
        <f t="shared" si="361"/>
        <v>0</v>
      </c>
      <c r="N413" s="225">
        <f t="shared" si="503"/>
        <v>0</v>
      </c>
      <c r="O413" s="225">
        <f t="shared" si="435"/>
        <v>0</v>
      </c>
      <c r="P413" s="225">
        <f t="shared" si="436"/>
        <v>0</v>
      </c>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96</v>
      </c>
      <c r="AI413" s="231">
        <f>IF(AF413=1,IF(AE413&lt;15,VLOOKUP(AH413,data!$B$3:$E$32,2,0)*AE413,(VLOOKUP(AH413,data!$B$3:$E$32,2,0)*14)+(VLOOKUP(AH413,data!$B$3:$E$32,3,0))*(AE413-14)),0)</f>
        <v>0</v>
      </c>
      <c r="AJ413" s="265" t="s">
        <v>96</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96</v>
      </c>
      <c r="AW413" s="231">
        <f>IF(AT413=1,IF(AS413&lt;15,VLOOKUP(AV413,data!$B$3:$E$32,2,0)*AS413,(VLOOKUP(AV413,data!$B$3:$E$32,2,0)*14)+(VLOOKUP(AV413,data!$B$3:$E$32,3,0))*(AS413-14)),0)</f>
        <v>0</v>
      </c>
      <c r="AX413" s="265" t="s">
        <v>96</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96</v>
      </c>
      <c r="BK413" s="231">
        <f>IF(BH413=1,IF(BG413&lt;15,VLOOKUP(BJ413,data!$B$3:$E$32,2,0)*BG413,(VLOOKUP(BJ413,data!$B$3:$E$32,2,0)*14)+(VLOOKUP(BJ413,data!$B$3:$E$32,3,0))*(BG413-14)),0)</f>
        <v>0</v>
      </c>
      <c r="BL413" s="265" t="s">
        <v>96</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96</v>
      </c>
      <c r="BY413" s="231">
        <f>IF(BV413=1,IF(BU413&lt;15,VLOOKUP(BX413,data!$B$3:$E$32,2,0)*BU413,(VLOOKUP(BX413,data!$B$3:$E$32,2,0)*14)+(VLOOKUP(BX413,data!$B$3:$E$32,3,0))*(BU413-14)),0)</f>
        <v>0</v>
      </c>
      <c r="BZ413" s="265" t="s">
        <v>96</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96</v>
      </c>
      <c r="CM413" s="231">
        <f>IF(CJ413=1,IF(CI413&lt;15,VLOOKUP(CL413,data!$B$3:$E$32,2,0)*CI413,(VLOOKUP(CL413,data!$B$3:$E$32,2,0)*14)+(VLOOKUP(CL413,data!$B$3:$E$32,3,0))*(CI413-14)),0)</f>
        <v>0</v>
      </c>
      <c r="CN413" s="265" t="s">
        <v>96</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96</v>
      </c>
      <c r="DA413" s="231">
        <f>IF(CX413=1,IF(CW413&lt;15,VLOOKUP(CZ413,data!$B$3:$E$32,2,0)*CW413,(VLOOKUP(CZ413,data!$B$3:$E$32,2,0)*14)+(VLOOKUP(CZ413,data!$B$3:$E$32,3,0))*(CW413-14)),0)</f>
        <v>0</v>
      </c>
      <c r="DB413" s="265" t="s">
        <v>96</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96</v>
      </c>
      <c r="DO413" s="231">
        <f>IF(DL413=1,IF(DK413&lt;15,VLOOKUP(DN413,data!$B$3:$E$32,2,0)*DK413,(VLOOKUP(DN413,data!$B$3:$E$32,2,0)*14)+(VLOOKUP(DN413,data!$B$3:$E$32,3,0))*(DK413-14)),0)</f>
        <v>0</v>
      </c>
      <c r="DP413" s="265" t="s">
        <v>96</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96</v>
      </c>
      <c r="EC413" s="231">
        <f>IF(DZ413=1,IF(DY413&lt;15,VLOOKUP(EB413,data!$B$3:$E$32,2,0)*DY413,(VLOOKUP(EB413,data!$B$3:$E$32,2,0)*14)+(VLOOKUP(EB413,data!$B$3:$E$32,3,0))*(DY413-14)),0)</f>
        <v>0</v>
      </c>
      <c r="ED413" s="265" t="s">
        <v>96</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96</v>
      </c>
      <c r="EQ413" s="231">
        <f>IF(EN413=1,IF(EM413&lt;15,VLOOKUP(EP413,data!$B$3:$E$32,2,0)*EM413,(VLOOKUP(EP413,data!$B$3:$E$32,2,0)*14)+(VLOOKUP(EP413,data!$B$3:$E$32,3,0))*(EM413-14)),0)</f>
        <v>0</v>
      </c>
      <c r="ER413" s="265" t="s">
        <v>96</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96</v>
      </c>
      <c r="FE413" s="231">
        <f>IF(FB413=1,IF(FA413&lt;15,VLOOKUP(FD413,data!$B$3:$E$32,2,0)*FA413,(VLOOKUP(FD413,data!$B$3:$E$32,2,0)*14)+(VLOOKUP(FD413,data!$B$3:$E$32,3,0))*(FA413-14)),0)</f>
        <v>0</v>
      </c>
      <c r="FF413" s="265" t="s">
        <v>96</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4.75" hidden="1" customHeight="1" x14ac:dyDescent="0.25">
      <c r="A414" s="233"/>
      <c r="B414" s="222" t="s">
        <v>505</v>
      </c>
      <c r="C414" s="338"/>
      <c r="D414" s="223"/>
      <c r="E414" s="229"/>
      <c r="F414" s="225">
        <f t="shared" si="434"/>
        <v>0</v>
      </c>
      <c r="G414" s="230">
        <f>IF(F414=1,data!$C$41*E414,0)</f>
        <v>0</v>
      </c>
      <c r="H414" s="265" t="s">
        <v>96</v>
      </c>
      <c r="I414" s="231">
        <f>IF($F414=1,IF($E414&lt;15,VLOOKUP(H414,data!$B$3:$E$32,2,0)*$E414,(VLOOKUP(H414,data!$B$3:$E$32,2,0)*14)+(VLOOKUP(H414,data!$B$3:$E$32,3,0))*($E414-14)),0)</f>
        <v>0</v>
      </c>
      <c r="J414" s="265" t="s">
        <v>96</v>
      </c>
      <c r="K414" s="231">
        <f>IF($F414=1,VLOOKUP(J414,data!$B$35:$D$39,2,0),0)</f>
        <v>0</v>
      </c>
      <c r="L414" s="232">
        <f>IF(AND(I414&lt;&gt;0,K414&lt;&gt;0)=FALSE,0,data!$C$43)</f>
        <v>0</v>
      </c>
      <c r="M414" s="269">
        <f t="shared" si="361"/>
        <v>0</v>
      </c>
      <c r="N414" s="225">
        <f t="shared" si="503"/>
        <v>0</v>
      </c>
      <c r="O414" s="225">
        <f t="shared" si="435"/>
        <v>0</v>
      </c>
      <c r="P414" s="225">
        <f t="shared" si="436"/>
        <v>0</v>
      </c>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96</v>
      </c>
      <c r="AI414" s="231">
        <f>IF(AF414=1,IF(AE414&lt;15,VLOOKUP(AH414,data!$B$3:$E$32,2,0)*AE414,(VLOOKUP(AH414,data!$B$3:$E$32,2,0)*14)+(VLOOKUP(AH414,data!$B$3:$E$32,3,0))*(AE414-14)),0)</f>
        <v>0</v>
      </c>
      <c r="AJ414" s="265" t="s">
        <v>96</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96</v>
      </c>
      <c r="AW414" s="231">
        <f>IF(AT414=1,IF(AS414&lt;15,VLOOKUP(AV414,data!$B$3:$E$32,2,0)*AS414,(VLOOKUP(AV414,data!$B$3:$E$32,2,0)*14)+(VLOOKUP(AV414,data!$B$3:$E$32,3,0))*(AS414-14)),0)</f>
        <v>0</v>
      </c>
      <c r="AX414" s="265" t="s">
        <v>96</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96</v>
      </c>
      <c r="BK414" s="231">
        <f>IF(BH414=1,IF(BG414&lt;15,VLOOKUP(BJ414,data!$B$3:$E$32,2,0)*BG414,(VLOOKUP(BJ414,data!$B$3:$E$32,2,0)*14)+(VLOOKUP(BJ414,data!$B$3:$E$32,3,0))*(BG414-14)),0)</f>
        <v>0</v>
      </c>
      <c r="BL414" s="265" t="s">
        <v>96</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96</v>
      </c>
      <c r="BY414" s="231">
        <f>IF(BV414=1,IF(BU414&lt;15,VLOOKUP(BX414,data!$B$3:$E$32,2,0)*BU414,(VLOOKUP(BX414,data!$B$3:$E$32,2,0)*14)+(VLOOKUP(BX414,data!$B$3:$E$32,3,0))*(BU414-14)),0)</f>
        <v>0</v>
      </c>
      <c r="BZ414" s="265" t="s">
        <v>96</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96</v>
      </c>
      <c r="CM414" s="231">
        <f>IF(CJ414=1,IF(CI414&lt;15,VLOOKUP(CL414,data!$B$3:$E$32,2,0)*CI414,(VLOOKUP(CL414,data!$B$3:$E$32,2,0)*14)+(VLOOKUP(CL414,data!$B$3:$E$32,3,0))*(CI414-14)),0)</f>
        <v>0</v>
      </c>
      <c r="CN414" s="265" t="s">
        <v>96</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96</v>
      </c>
      <c r="DA414" s="231">
        <f>IF(CX414=1,IF(CW414&lt;15,VLOOKUP(CZ414,data!$B$3:$E$32,2,0)*CW414,(VLOOKUP(CZ414,data!$B$3:$E$32,2,0)*14)+(VLOOKUP(CZ414,data!$B$3:$E$32,3,0))*(CW414-14)),0)</f>
        <v>0</v>
      </c>
      <c r="DB414" s="265" t="s">
        <v>96</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96</v>
      </c>
      <c r="DO414" s="231">
        <f>IF(DL414=1,IF(DK414&lt;15,VLOOKUP(DN414,data!$B$3:$E$32,2,0)*DK414,(VLOOKUP(DN414,data!$B$3:$E$32,2,0)*14)+(VLOOKUP(DN414,data!$B$3:$E$32,3,0))*(DK414-14)),0)</f>
        <v>0</v>
      </c>
      <c r="DP414" s="265" t="s">
        <v>96</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96</v>
      </c>
      <c r="EC414" s="231">
        <f>IF(DZ414=1,IF(DY414&lt;15,VLOOKUP(EB414,data!$B$3:$E$32,2,0)*DY414,(VLOOKUP(EB414,data!$B$3:$E$32,2,0)*14)+(VLOOKUP(EB414,data!$B$3:$E$32,3,0))*(DY414-14)),0)</f>
        <v>0</v>
      </c>
      <c r="ED414" s="265" t="s">
        <v>96</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96</v>
      </c>
      <c r="EQ414" s="231">
        <f>IF(EN414=1,IF(EM414&lt;15,VLOOKUP(EP414,data!$B$3:$E$32,2,0)*EM414,(VLOOKUP(EP414,data!$B$3:$E$32,2,0)*14)+(VLOOKUP(EP414,data!$B$3:$E$32,3,0))*(EM414-14)),0)</f>
        <v>0</v>
      </c>
      <c r="ER414" s="265" t="s">
        <v>96</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96</v>
      </c>
      <c r="FE414" s="231">
        <f>IF(FB414=1,IF(FA414&lt;15,VLOOKUP(FD414,data!$B$3:$E$32,2,0)*FA414,(VLOOKUP(FD414,data!$B$3:$E$32,2,0)*14)+(VLOOKUP(FD414,data!$B$3:$E$32,3,0))*(FA414-14)),0)</f>
        <v>0</v>
      </c>
      <c r="FF414" s="265" t="s">
        <v>96</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4.75" hidden="1" customHeight="1" x14ac:dyDescent="0.25">
      <c r="A415" s="233"/>
      <c r="B415" s="222" t="s">
        <v>506</v>
      </c>
      <c r="C415" s="338"/>
      <c r="D415" s="223"/>
      <c r="E415" s="229"/>
      <c r="F415" s="225">
        <f t="shared" si="434"/>
        <v>0</v>
      </c>
      <c r="G415" s="230">
        <f>IF(F415=1,data!$C$41*E415,0)</f>
        <v>0</v>
      </c>
      <c r="H415" s="265" t="s">
        <v>96</v>
      </c>
      <c r="I415" s="231">
        <f>IF($F415=1,IF($E415&lt;15,VLOOKUP(H415,data!$B$3:$E$32,2,0)*$E415,(VLOOKUP(H415,data!$B$3:$E$32,2,0)*14)+(VLOOKUP(H415,data!$B$3:$E$32,3,0))*($E415-14)),0)</f>
        <v>0</v>
      </c>
      <c r="J415" s="265" t="s">
        <v>96</v>
      </c>
      <c r="K415" s="231">
        <f>IF($F415=1,VLOOKUP(J415,data!$B$35:$D$39,2,0),0)</f>
        <v>0</v>
      </c>
      <c r="L415" s="232">
        <f>IF(AND(I415&lt;&gt;0,K415&lt;&gt;0)=FALSE,0,data!$C$43)</f>
        <v>0</v>
      </c>
      <c r="M415" s="269">
        <f t="shared" si="361"/>
        <v>0</v>
      </c>
      <c r="N415" s="225">
        <f t="shared" si="503"/>
        <v>0</v>
      </c>
      <c r="O415" s="225">
        <f t="shared" si="435"/>
        <v>0</v>
      </c>
      <c r="P415" s="225">
        <f t="shared" si="436"/>
        <v>0</v>
      </c>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96</v>
      </c>
      <c r="AI415" s="231">
        <f>IF(AF415=1,IF(AE415&lt;15,VLOOKUP(AH415,data!$B$3:$E$32,2,0)*AE415,(VLOOKUP(AH415,data!$B$3:$E$32,2,0)*14)+(VLOOKUP(AH415,data!$B$3:$E$32,3,0))*(AE415-14)),0)</f>
        <v>0</v>
      </c>
      <c r="AJ415" s="265" t="s">
        <v>96</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96</v>
      </c>
      <c r="AW415" s="231">
        <f>IF(AT415=1,IF(AS415&lt;15,VLOOKUP(AV415,data!$B$3:$E$32,2,0)*AS415,(VLOOKUP(AV415,data!$B$3:$E$32,2,0)*14)+(VLOOKUP(AV415,data!$B$3:$E$32,3,0))*(AS415-14)),0)</f>
        <v>0</v>
      </c>
      <c r="AX415" s="265" t="s">
        <v>96</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96</v>
      </c>
      <c r="BK415" s="231">
        <f>IF(BH415=1,IF(BG415&lt;15,VLOOKUP(BJ415,data!$B$3:$E$32,2,0)*BG415,(VLOOKUP(BJ415,data!$B$3:$E$32,2,0)*14)+(VLOOKUP(BJ415,data!$B$3:$E$32,3,0))*(BG415-14)),0)</f>
        <v>0</v>
      </c>
      <c r="BL415" s="265" t="s">
        <v>96</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96</v>
      </c>
      <c r="BY415" s="231">
        <f>IF(BV415=1,IF(BU415&lt;15,VLOOKUP(BX415,data!$B$3:$E$32,2,0)*BU415,(VLOOKUP(BX415,data!$B$3:$E$32,2,0)*14)+(VLOOKUP(BX415,data!$B$3:$E$32,3,0))*(BU415-14)),0)</f>
        <v>0</v>
      </c>
      <c r="BZ415" s="265" t="s">
        <v>96</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96</v>
      </c>
      <c r="CM415" s="231">
        <f>IF(CJ415=1,IF(CI415&lt;15,VLOOKUP(CL415,data!$B$3:$E$32,2,0)*CI415,(VLOOKUP(CL415,data!$B$3:$E$32,2,0)*14)+(VLOOKUP(CL415,data!$B$3:$E$32,3,0))*(CI415-14)),0)</f>
        <v>0</v>
      </c>
      <c r="CN415" s="265" t="s">
        <v>96</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96</v>
      </c>
      <c r="DA415" s="231">
        <f>IF(CX415=1,IF(CW415&lt;15,VLOOKUP(CZ415,data!$B$3:$E$32,2,0)*CW415,(VLOOKUP(CZ415,data!$B$3:$E$32,2,0)*14)+(VLOOKUP(CZ415,data!$B$3:$E$32,3,0))*(CW415-14)),0)</f>
        <v>0</v>
      </c>
      <c r="DB415" s="265" t="s">
        <v>96</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96</v>
      </c>
      <c r="DO415" s="231">
        <f>IF(DL415=1,IF(DK415&lt;15,VLOOKUP(DN415,data!$B$3:$E$32,2,0)*DK415,(VLOOKUP(DN415,data!$B$3:$E$32,2,0)*14)+(VLOOKUP(DN415,data!$B$3:$E$32,3,0))*(DK415-14)),0)</f>
        <v>0</v>
      </c>
      <c r="DP415" s="265" t="s">
        <v>96</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96</v>
      </c>
      <c r="EC415" s="231">
        <f>IF(DZ415=1,IF(DY415&lt;15,VLOOKUP(EB415,data!$B$3:$E$32,2,0)*DY415,(VLOOKUP(EB415,data!$B$3:$E$32,2,0)*14)+(VLOOKUP(EB415,data!$B$3:$E$32,3,0))*(DY415-14)),0)</f>
        <v>0</v>
      </c>
      <c r="ED415" s="265" t="s">
        <v>96</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96</v>
      </c>
      <c r="EQ415" s="231">
        <f>IF(EN415=1,IF(EM415&lt;15,VLOOKUP(EP415,data!$B$3:$E$32,2,0)*EM415,(VLOOKUP(EP415,data!$B$3:$E$32,2,0)*14)+(VLOOKUP(EP415,data!$B$3:$E$32,3,0))*(EM415-14)),0)</f>
        <v>0</v>
      </c>
      <c r="ER415" s="265" t="s">
        <v>96</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96</v>
      </c>
      <c r="FE415" s="231">
        <f>IF(FB415=1,IF(FA415&lt;15,VLOOKUP(FD415,data!$B$3:$E$32,2,0)*FA415,(VLOOKUP(FD415,data!$B$3:$E$32,2,0)*14)+(VLOOKUP(FD415,data!$B$3:$E$32,3,0))*(FA415-14)),0)</f>
        <v>0</v>
      </c>
      <c r="FF415" s="265" t="s">
        <v>96</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4.75" hidden="1" customHeight="1" x14ac:dyDescent="0.25">
      <c r="A416" s="233"/>
      <c r="B416" s="222" t="s">
        <v>507</v>
      </c>
      <c r="C416" s="338"/>
      <c r="D416" s="223"/>
      <c r="E416" s="229"/>
      <c r="F416" s="225">
        <f t="shared" si="434"/>
        <v>0</v>
      </c>
      <c r="G416" s="230">
        <f>IF(F416=1,data!$C$41*E416,0)</f>
        <v>0</v>
      </c>
      <c r="H416" s="265" t="s">
        <v>96</v>
      </c>
      <c r="I416" s="231">
        <f>IF($F416=1,IF($E416&lt;15,VLOOKUP(H416,data!$B$3:$E$32,2,0)*$E416,(VLOOKUP(H416,data!$B$3:$E$32,2,0)*14)+(VLOOKUP(H416,data!$B$3:$E$32,3,0))*($E416-14)),0)</f>
        <v>0</v>
      </c>
      <c r="J416" s="265" t="s">
        <v>96</v>
      </c>
      <c r="K416" s="231">
        <f>IF($F416=1,VLOOKUP(J416,data!$B$35:$D$39,2,0),0)</f>
        <v>0</v>
      </c>
      <c r="L416" s="232">
        <f>IF(AND(I416&lt;&gt;0,K416&lt;&gt;0)=FALSE,0,data!$C$43)</f>
        <v>0</v>
      </c>
      <c r="M416" s="269">
        <f t="shared" si="361"/>
        <v>0</v>
      </c>
      <c r="N416" s="225">
        <f t="shared" si="503"/>
        <v>0</v>
      </c>
      <c r="O416" s="225">
        <f t="shared" si="435"/>
        <v>0</v>
      </c>
      <c r="P416" s="225">
        <f t="shared" si="436"/>
        <v>0</v>
      </c>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96</v>
      </c>
      <c r="AI416" s="231">
        <f>IF(AF416=1,IF(AE416&lt;15,VLOOKUP(AH416,data!$B$3:$E$32,2,0)*AE416,(VLOOKUP(AH416,data!$B$3:$E$32,2,0)*14)+(VLOOKUP(AH416,data!$B$3:$E$32,3,0))*(AE416-14)),0)</f>
        <v>0</v>
      </c>
      <c r="AJ416" s="265" t="s">
        <v>96</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96</v>
      </c>
      <c r="AW416" s="231">
        <f>IF(AT416=1,IF(AS416&lt;15,VLOOKUP(AV416,data!$B$3:$E$32,2,0)*AS416,(VLOOKUP(AV416,data!$B$3:$E$32,2,0)*14)+(VLOOKUP(AV416,data!$B$3:$E$32,3,0))*(AS416-14)),0)</f>
        <v>0</v>
      </c>
      <c r="AX416" s="265" t="s">
        <v>96</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96</v>
      </c>
      <c r="BK416" s="231">
        <f>IF(BH416=1,IF(BG416&lt;15,VLOOKUP(BJ416,data!$B$3:$E$32,2,0)*BG416,(VLOOKUP(BJ416,data!$B$3:$E$32,2,0)*14)+(VLOOKUP(BJ416,data!$B$3:$E$32,3,0))*(BG416-14)),0)</f>
        <v>0</v>
      </c>
      <c r="BL416" s="265" t="s">
        <v>96</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96</v>
      </c>
      <c r="BY416" s="231">
        <f>IF(BV416=1,IF(BU416&lt;15,VLOOKUP(BX416,data!$B$3:$E$32,2,0)*BU416,(VLOOKUP(BX416,data!$B$3:$E$32,2,0)*14)+(VLOOKUP(BX416,data!$B$3:$E$32,3,0))*(BU416-14)),0)</f>
        <v>0</v>
      </c>
      <c r="BZ416" s="265" t="s">
        <v>96</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96</v>
      </c>
      <c r="CM416" s="231">
        <f>IF(CJ416=1,IF(CI416&lt;15,VLOOKUP(CL416,data!$B$3:$E$32,2,0)*CI416,(VLOOKUP(CL416,data!$B$3:$E$32,2,0)*14)+(VLOOKUP(CL416,data!$B$3:$E$32,3,0))*(CI416-14)),0)</f>
        <v>0</v>
      </c>
      <c r="CN416" s="265" t="s">
        <v>96</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96</v>
      </c>
      <c r="DA416" s="231">
        <f>IF(CX416=1,IF(CW416&lt;15,VLOOKUP(CZ416,data!$B$3:$E$32,2,0)*CW416,(VLOOKUP(CZ416,data!$B$3:$E$32,2,0)*14)+(VLOOKUP(CZ416,data!$B$3:$E$32,3,0))*(CW416-14)),0)</f>
        <v>0</v>
      </c>
      <c r="DB416" s="265" t="s">
        <v>96</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96</v>
      </c>
      <c r="DO416" s="231">
        <f>IF(DL416=1,IF(DK416&lt;15,VLOOKUP(DN416,data!$B$3:$E$32,2,0)*DK416,(VLOOKUP(DN416,data!$B$3:$E$32,2,0)*14)+(VLOOKUP(DN416,data!$B$3:$E$32,3,0))*(DK416-14)),0)</f>
        <v>0</v>
      </c>
      <c r="DP416" s="265" t="s">
        <v>96</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96</v>
      </c>
      <c r="EC416" s="231">
        <f>IF(DZ416=1,IF(DY416&lt;15,VLOOKUP(EB416,data!$B$3:$E$32,2,0)*DY416,(VLOOKUP(EB416,data!$B$3:$E$32,2,0)*14)+(VLOOKUP(EB416,data!$B$3:$E$32,3,0))*(DY416-14)),0)</f>
        <v>0</v>
      </c>
      <c r="ED416" s="265" t="s">
        <v>96</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96</v>
      </c>
      <c r="EQ416" s="231">
        <f>IF(EN416=1,IF(EM416&lt;15,VLOOKUP(EP416,data!$B$3:$E$32,2,0)*EM416,(VLOOKUP(EP416,data!$B$3:$E$32,2,0)*14)+(VLOOKUP(EP416,data!$B$3:$E$32,3,0))*(EM416-14)),0)</f>
        <v>0</v>
      </c>
      <c r="ER416" s="265" t="s">
        <v>96</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96</v>
      </c>
      <c r="FE416" s="231">
        <f>IF(FB416=1,IF(FA416&lt;15,VLOOKUP(FD416,data!$B$3:$E$32,2,0)*FA416,(VLOOKUP(FD416,data!$B$3:$E$32,2,0)*14)+(VLOOKUP(FD416,data!$B$3:$E$32,3,0))*(FA416-14)),0)</f>
        <v>0</v>
      </c>
      <c r="FF416" s="265" t="s">
        <v>96</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4.75" hidden="1" customHeight="1" x14ac:dyDescent="0.25">
      <c r="A417" s="233"/>
      <c r="B417" s="222" t="s">
        <v>508</v>
      </c>
      <c r="C417" s="338"/>
      <c r="D417" s="223"/>
      <c r="E417" s="229"/>
      <c r="F417" s="225">
        <f t="shared" si="434"/>
        <v>0</v>
      </c>
      <c r="G417" s="230">
        <f>IF(F417=1,data!$C$41*E417,0)</f>
        <v>0</v>
      </c>
      <c r="H417" s="265" t="s">
        <v>96</v>
      </c>
      <c r="I417" s="231">
        <f>IF($F417=1,IF($E417&lt;15,VLOOKUP(H417,data!$B$3:$E$32,2,0)*$E417,(VLOOKUP(H417,data!$B$3:$E$32,2,0)*14)+(VLOOKUP(H417,data!$B$3:$E$32,3,0))*($E417-14)),0)</f>
        <v>0</v>
      </c>
      <c r="J417" s="265" t="s">
        <v>96</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96</v>
      </c>
      <c r="AI417" s="231">
        <f>IF(AF417=1,IF(AE417&lt;15,VLOOKUP(AH417,data!$B$3:$E$32,2,0)*AE417,(VLOOKUP(AH417,data!$B$3:$E$32,2,0)*14)+(VLOOKUP(AH417,data!$B$3:$E$32,3,0))*(AE417-14)),0)</f>
        <v>0</v>
      </c>
      <c r="AJ417" s="265" t="s">
        <v>96</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96</v>
      </c>
      <c r="AW417" s="231">
        <f>IF(AT417=1,IF(AS417&lt;15,VLOOKUP(AV417,data!$B$3:$E$32,2,0)*AS417,(VLOOKUP(AV417,data!$B$3:$E$32,2,0)*14)+(VLOOKUP(AV417,data!$B$3:$E$32,3,0))*(AS417-14)),0)</f>
        <v>0</v>
      </c>
      <c r="AX417" s="265" t="s">
        <v>96</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96</v>
      </c>
      <c r="BK417" s="231">
        <f>IF(BH417=1,IF(BG417&lt;15,VLOOKUP(BJ417,data!$B$3:$E$32,2,0)*BG417,(VLOOKUP(BJ417,data!$B$3:$E$32,2,0)*14)+(VLOOKUP(BJ417,data!$B$3:$E$32,3,0))*(BG417-14)),0)</f>
        <v>0</v>
      </c>
      <c r="BL417" s="265" t="s">
        <v>96</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96</v>
      </c>
      <c r="BY417" s="231">
        <f>IF(BV417=1,IF(BU417&lt;15,VLOOKUP(BX417,data!$B$3:$E$32,2,0)*BU417,(VLOOKUP(BX417,data!$B$3:$E$32,2,0)*14)+(VLOOKUP(BX417,data!$B$3:$E$32,3,0))*(BU417-14)),0)</f>
        <v>0</v>
      </c>
      <c r="BZ417" s="265" t="s">
        <v>96</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96</v>
      </c>
      <c r="CM417" s="231">
        <f>IF(CJ417=1,IF(CI417&lt;15,VLOOKUP(CL417,data!$B$3:$E$32,2,0)*CI417,(VLOOKUP(CL417,data!$B$3:$E$32,2,0)*14)+(VLOOKUP(CL417,data!$B$3:$E$32,3,0))*(CI417-14)),0)</f>
        <v>0</v>
      </c>
      <c r="CN417" s="265" t="s">
        <v>96</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96</v>
      </c>
      <c r="DA417" s="231">
        <f>IF(CX417=1,IF(CW417&lt;15,VLOOKUP(CZ417,data!$B$3:$E$32,2,0)*CW417,(VLOOKUP(CZ417,data!$B$3:$E$32,2,0)*14)+(VLOOKUP(CZ417,data!$B$3:$E$32,3,0))*(CW417-14)),0)</f>
        <v>0</v>
      </c>
      <c r="DB417" s="265" t="s">
        <v>96</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96</v>
      </c>
      <c r="DO417" s="231">
        <f>IF(DL417=1,IF(DK417&lt;15,VLOOKUP(DN417,data!$B$3:$E$32,2,0)*DK417,(VLOOKUP(DN417,data!$B$3:$E$32,2,0)*14)+(VLOOKUP(DN417,data!$B$3:$E$32,3,0))*(DK417-14)),0)</f>
        <v>0</v>
      </c>
      <c r="DP417" s="265" t="s">
        <v>96</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96</v>
      </c>
      <c r="EC417" s="231">
        <f>IF(DZ417=1,IF(DY417&lt;15,VLOOKUP(EB417,data!$B$3:$E$32,2,0)*DY417,(VLOOKUP(EB417,data!$B$3:$E$32,2,0)*14)+(VLOOKUP(EB417,data!$B$3:$E$32,3,0))*(DY417-14)),0)</f>
        <v>0</v>
      </c>
      <c r="ED417" s="265" t="s">
        <v>96</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96</v>
      </c>
      <c r="EQ417" s="231">
        <f>IF(EN417=1,IF(EM417&lt;15,VLOOKUP(EP417,data!$B$3:$E$32,2,0)*EM417,(VLOOKUP(EP417,data!$B$3:$E$32,2,0)*14)+(VLOOKUP(EP417,data!$B$3:$E$32,3,0))*(EM417-14)),0)</f>
        <v>0</v>
      </c>
      <c r="ER417" s="265" t="s">
        <v>96</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96</v>
      </c>
      <c r="FE417" s="231">
        <f>IF(FB417=1,IF(FA417&lt;15,VLOOKUP(FD417,data!$B$3:$E$32,2,0)*FA417,(VLOOKUP(FD417,data!$B$3:$E$32,2,0)*14)+(VLOOKUP(FD417,data!$B$3:$E$32,3,0))*(FA417-14)),0)</f>
        <v>0</v>
      </c>
      <c r="FF417" s="265" t="s">
        <v>96</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4.75" hidden="1" customHeight="1" x14ac:dyDescent="0.25">
      <c r="A418" s="233"/>
      <c r="B418" s="222" t="s">
        <v>509</v>
      </c>
      <c r="C418" s="338"/>
      <c r="D418" s="223"/>
      <c r="E418" s="229"/>
      <c r="F418" s="225">
        <f t="shared" si="434"/>
        <v>0</v>
      </c>
      <c r="G418" s="230">
        <f>IF(F418=1,data!$C$41*E418,0)</f>
        <v>0</v>
      </c>
      <c r="H418" s="265" t="s">
        <v>96</v>
      </c>
      <c r="I418" s="231">
        <f>IF($F418=1,IF($E418&lt;15,VLOOKUP(H418,data!$B$3:$E$32,2,0)*$E418,(VLOOKUP(H418,data!$B$3:$E$32,2,0)*14)+(VLOOKUP(H418,data!$B$3:$E$32,3,0))*($E418-14)),0)</f>
        <v>0</v>
      </c>
      <c r="J418" s="265" t="s">
        <v>96</v>
      </c>
      <c r="K418" s="231">
        <f>IF($F418=1,VLOOKUP(J418,data!$B$35:$D$39,2,0),0)</f>
        <v>0</v>
      </c>
      <c r="L418" s="232">
        <f>IF(AND(I418&lt;&gt;0,K418&lt;&gt;0)=FALSE,0,data!$C$43)</f>
        <v>0</v>
      </c>
      <c r="M418" s="269">
        <f t="shared" si="505"/>
        <v>0</v>
      </c>
      <c r="N418" s="225">
        <f t="shared" si="503"/>
        <v>0</v>
      </c>
      <c r="O418" s="225">
        <f t="shared" si="435"/>
        <v>0</v>
      </c>
      <c r="P418" s="225">
        <f t="shared" si="436"/>
        <v>0</v>
      </c>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96</v>
      </c>
      <c r="AI418" s="231">
        <f>IF(AF418=1,IF(AE418&lt;15,VLOOKUP(AH418,data!$B$3:$E$32,2,0)*AE418,(VLOOKUP(AH418,data!$B$3:$E$32,2,0)*14)+(VLOOKUP(AH418,data!$B$3:$E$32,3,0))*(AE418-14)),0)</f>
        <v>0</v>
      </c>
      <c r="AJ418" s="265" t="s">
        <v>96</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96</v>
      </c>
      <c r="AW418" s="231">
        <f>IF(AT418=1,IF(AS418&lt;15,VLOOKUP(AV418,data!$B$3:$E$32,2,0)*AS418,(VLOOKUP(AV418,data!$B$3:$E$32,2,0)*14)+(VLOOKUP(AV418,data!$B$3:$E$32,3,0))*(AS418-14)),0)</f>
        <v>0</v>
      </c>
      <c r="AX418" s="265" t="s">
        <v>96</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96</v>
      </c>
      <c r="BK418" s="231">
        <f>IF(BH418=1,IF(BG418&lt;15,VLOOKUP(BJ418,data!$B$3:$E$32,2,0)*BG418,(VLOOKUP(BJ418,data!$B$3:$E$32,2,0)*14)+(VLOOKUP(BJ418,data!$B$3:$E$32,3,0))*(BG418-14)),0)</f>
        <v>0</v>
      </c>
      <c r="BL418" s="265" t="s">
        <v>96</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96</v>
      </c>
      <c r="BY418" s="231">
        <f>IF(BV418=1,IF(BU418&lt;15,VLOOKUP(BX418,data!$B$3:$E$32,2,0)*BU418,(VLOOKUP(BX418,data!$B$3:$E$32,2,0)*14)+(VLOOKUP(BX418,data!$B$3:$E$32,3,0))*(BU418-14)),0)</f>
        <v>0</v>
      </c>
      <c r="BZ418" s="265" t="s">
        <v>96</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96</v>
      </c>
      <c r="CM418" s="231">
        <f>IF(CJ418=1,IF(CI418&lt;15,VLOOKUP(CL418,data!$B$3:$E$32,2,0)*CI418,(VLOOKUP(CL418,data!$B$3:$E$32,2,0)*14)+(VLOOKUP(CL418,data!$B$3:$E$32,3,0))*(CI418-14)),0)</f>
        <v>0</v>
      </c>
      <c r="CN418" s="265" t="s">
        <v>96</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96</v>
      </c>
      <c r="DA418" s="231">
        <f>IF(CX418=1,IF(CW418&lt;15,VLOOKUP(CZ418,data!$B$3:$E$32,2,0)*CW418,(VLOOKUP(CZ418,data!$B$3:$E$32,2,0)*14)+(VLOOKUP(CZ418,data!$B$3:$E$32,3,0))*(CW418-14)),0)</f>
        <v>0</v>
      </c>
      <c r="DB418" s="265" t="s">
        <v>96</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96</v>
      </c>
      <c r="DO418" s="231">
        <f>IF(DL418=1,IF(DK418&lt;15,VLOOKUP(DN418,data!$B$3:$E$32,2,0)*DK418,(VLOOKUP(DN418,data!$B$3:$E$32,2,0)*14)+(VLOOKUP(DN418,data!$B$3:$E$32,3,0))*(DK418-14)),0)</f>
        <v>0</v>
      </c>
      <c r="DP418" s="265" t="s">
        <v>96</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96</v>
      </c>
      <c r="EC418" s="231">
        <f>IF(DZ418=1,IF(DY418&lt;15,VLOOKUP(EB418,data!$B$3:$E$32,2,0)*DY418,(VLOOKUP(EB418,data!$B$3:$E$32,2,0)*14)+(VLOOKUP(EB418,data!$B$3:$E$32,3,0))*(DY418-14)),0)</f>
        <v>0</v>
      </c>
      <c r="ED418" s="265" t="s">
        <v>96</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96</v>
      </c>
      <c r="EQ418" s="231">
        <f>IF(EN418=1,IF(EM418&lt;15,VLOOKUP(EP418,data!$B$3:$E$32,2,0)*EM418,(VLOOKUP(EP418,data!$B$3:$E$32,2,0)*14)+(VLOOKUP(EP418,data!$B$3:$E$32,3,0))*(EM418-14)),0)</f>
        <v>0</v>
      </c>
      <c r="ER418" s="265" t="s">
        <v>96</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96</v>
      </c>
      <c r="FE418" s="231">
        <f>IF(FB418=1,IF(FA418&lt;15,VLOOKUP(FD418,data!$B$3:$E$32,2,0)*FA418,(VLOOKUP(FD418,data!$B$3:$E$32,2,0)*14)+(VLOOKUP(FD418,data!$B$3:$E$32,3,0))*(FA418-14)),0)</f>
        <v>0</v>
      </c>
      <c r="FF418" s="265" t="s">
        <v>96</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4.75" hidden="1" customHeight="1" x14ac:dyDescent="0.25">
      <c r="A419" s="233"/>
      <c r="B419" s="222" t="s">
        <v>510</v>
      </c>
      <c r="C419" s="338"/>
      <c r="D419" s="223"/>
      <c r="E419" s="229"/>
      <c r="F419" s="225">
        <f t="shared" si="434"/>
        <v>0</v>
      </c>
      <c r="G419" s="230">
        <f>IF(F419=1,data!$C$41*E419,0)</f>
        <v>0</v>
      </c>
      <c r="H419" s="265" t="s">
        <v>96</v>
      </c>
      <c r="I419" s="231">
        <f>IF($F419=1,IF($E419&lt;15,VLOOKUP(H419,data!$B$3:$E$32,2,0)*$E419,(VLOOKUP(H419,data!$B$3:$E$32,2,0)*14)+(VLOOKUP(H419,data!$B$3:$E$32,3,0))*($E419-14)),0)</f>
        <v>0</v>
      </c>
      <c r="J419" s="265" t="s">
        <v>96</v>
      </c>
      <c r="K419" s="231">
        <f>IF($F419=1,VLOOKUP(J419,data!$B$35:$D$39,2,0),0)</f>
        <v>0</v>
      </c>
      <c r="L419" s="232">
        <f>IF(AND(I419&lt;&gt;0,K419&lt;&gt;0)=FALSE,0,data!$C$43)</f>
        <v>0</v>
      </c>
      <c r="M419" s="269">
        <f t="shared" si="505"/>
        <v>0</v>
      </c>
      <c r="N419" s="225">
        <f t="shared" si="503"/>
        <v>0</v>
      </c>
      <c r="O419" s="225">
        <f t="shared" si="435"/>
        <v>0</v>
      </c>
      <c r="P419" s="225">
        <f t="shared" si="436"/>
        <v>0</v>
      </c>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96</v>
      </c>
      <c r="AI419" s="231">
        <f>IF(AF419=1,IF(AE419&lt;15,VLOOKUP(AH419,data!$B$3:$E$32,2,0)*AE419,(VLOOKUP(AH419,data!$B$3:$E$32,2,0)*14)+(VLOOKUP(AH419,data!$B$3:$E$32,3,0))*(AE419-14)),0)</f>
        <v>0</v>
      </c>
      <c r="AJ419" s="265" t="s">
        <v>96</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96</v>
      </c>
      <c r="AW419" s="231">
        <f>IF(AT419=1,IF(AS419&lt;15,VLOOKUP(AV419,data!$B$3:$E$32,2,0)*AS419,(VLOOKUP(AV419,data!$B$3:$E$32,2,0)*14)+(VLOOKUP(AV419,data!$B$3:$E$32,3,0))*(AS419-14)),0)</f>
        <v>0</v>
      </c>
      <c r="AX419" s="265" t="s">
        <v>96</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96</v>
      </c>
      <c r="BK419" s="231">
        <f>IF(BH419=1,IF(BG419&lt;15,VLOOKUP(BJ419,data!$B$3:$E$32,2,0)*BG419,(VLOOKUP(BJ419,data!$B$3:$E$32,2,0)*14)+(VLOOKUP(BJ419,data!$B$3:$E$32,3,0))*(BG419-14)),0)</f>
        <v>0</v>
      </c>
      <c r="BL419" s="265" t="s">
        <v>96</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96</v>
      </c>
      <c r="BY419" s="231">
        <f>IF(BV419=1,IF(BU419&lt;15,VLOOKUP(BX419,data!$B$3:$E$32,2,0)*BU419,(VLOOKUP(BX419,data!$B$3:$E$32,2,0)*14)+(VLOOKUP(BX419,data!$B$3:$E$32,3,0))*(BU419-14)),0)</f>
        <v>0</v>
      </c>
      <c r="BZ419" s="265" t="s">
        <v>96</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96</v>
      </c>
      <c r="CM419" s="231">
        <f>IF(CJ419=1,IF(CI419&lt;15,VLOOKUP(CL419,data!$B$3:$E$32,2,0)*CI419,(VLOOKUP(CL419,data!$B$3:$E$32,2,0)*14)+(VLOOKUP(CL419,data!$B$3:$E$32,3,0))*(CI419-14)),0)</f>
        <v>0</v>
      </c>
      <c r="CN419" s="265" t="s">
        <v>96</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96</v>
      </c>
      <c r="DA419" s="231">
        <f>IF(CX419=1,IF(CW419&lt;15,VLOOKUP(CZ419,data!$B$3:$E$32,2,0)*CW419,(VLOOKUP(CZ419,data!$B$3:$E$32,2,0)*14)+(VLOOKUP(CZ419,data!$B$3:$E$32,3,0))*(CW419-14)),0)</f>
        <v>0</v>
      </c>
      <c r="DB419" s="265" t="s">
        <v>96</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96</v>
      </c>
      <c r="DO419" s="231">
        <f>IF(DL419=1,IF(DK419&lt;15,VLOOKUP(DN419,data!$B$3:$E$32,2,0)*DK419,(VLOOKUP(DN419,data!$B$3:$E$32,2,0)*14)+(VLOOKUP(DN419,data!$B$3:$E$32,3,0))*(DK419-14)),0)</f>
        <v>0</v>
      </c>
      <c r="DP419" s="265" t="s">
        <v>96</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96</v>
      </c>
      <c r="EC419" s="231">
        <f>IF(DZ419=1,IF(DY419&lt;15,VLOOKUP(EB419,data!$B$3:$E$32,2,0)*DY419,(VLOOKUP(EB419,data!$B$3:$E$32,2,0)*14)+(VLOOKUP(EB419,data!$B$3:$E$32,3,0))*(DY419-14)),0)</f>
        <v>0</v>
      </c>
      <c r="ED419" s="265" t="s">
        <v>96</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96</v>
      </c>
      <c r="EQ419" s="231">
        <f>IF(EN419=1,IF(EM419&lt;15,VLOOKUP(EP419,data!$B$3:$E$32,2,0)*EM419,(VLOOKUP(EP419,data!$B$3:$E$32,2,0)*14)+(VLOOKUP(EP419,data!$B$3:$E$32,3,0))*(EM419-14)),0)</f>
        <v>0</v>
      </c>
      <c r="ER419" s="265" t="s">
        <v>96</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96</v>
      </c>
      <c r="FE419" s="231">
        <f>IF(FB419=1,IF(FA419&lt;15,VLOOKUP(FD419,data!$B$3:$E$32,2,0)*FA419,(VLOOKUP(FD419,data!$B$3:$E$32,2,0)*14)+(VLOOKUP(FD419,data!$B$3:$E$32,3,0))*(FA419-14)),0)</f>
        <v>0</v>
      </c>
      <c r="FF419" s="265" t="s">
        <v>96</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4.75" hidden="1" customHeight="1" x14ac:dyDescent="0.25">
      <c r="A420" s="233"/>
      <c r="B420" s="222" t="s">
        <v>511</v>
      </c>
      <c r="C420" s="338"/>
      <c r="D420" s="223"/>
      <c r="E420" s="229"/>
      <c r="F420" s="225">
        <f t="shared" si="434"/>
        <v>0</v>
      </c>
      <c r="G420" s="230">
        <f>IF(F420=1,data!$C$41*E420,0)</f>
        <v>0</v>
      </c>
      <c r="H420" s="265" t="s">
        <v>96</v>
      </c>
      <c r="I420" s="231">
        <f>IF($F420=1,IF($E420&lt;15,VLOOKUP(H420,data!$B$3:$E$32,2,0)*$E420,(VLOOKUP(H420,data!$B$3:$E$32,2,0)*14)+(VLOOKUP(H420,data!$B$3:$E$32,3,0))*($E420-14)),0)</f>
        <v>0</v>
      </c>
      <c r="J420" s="265" t="s">
        <v>96</v>
      </c>
      <c r="K420" s="231">
        <f>IF($F420=1,VLOOKUP(J420,data!$B$35:$D$39,2,0),0)</f>
        <v>0</v>
      </c>
      <c r="L420" s="232">
        <f>IF(AND(I420&lt;&gt;0,K420&lt;&gt;0)=FALSE,0,data!$C$43)</f>
        <v>0</v>
      </c>
      <c r="M420" s="269">
        <f t="shared" si="505"/>
        <v>0</v>
      </c>
      <c r="N420" s="225">
        <f t="shared" si="503"/>
        <v>0</v>
      </c>
      <c r="O420" s="225">
        <f t="shared" si="435"/>
        <v>0</v>
      </c>
      <c r="P420" s="225">
        <f t="shared" si="436"/>
        <v>0</v>
      </c>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96</v>
      </c>
      <c r="AI420" s="231">
        <f>IF(AF420=1,IF(AE420&lt;15,VLOOKUP(AH420,data!$B$3:$E$32,2,0)*AE420,(VLOOKUP(AH420,data!$B$3:$E$32,2,0)*14)+(VLOOKUP(AH420,data!$B$3:$E$32,3,0))*(AE420-14)),0)</f>
        <v>0</v>
      </c>
      <c r="AJ420" s="265" t="s">
        <v>96</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96</v>
      </c>
      <c r="AW420" s="231">
        <f>IF(AT420=1,IF(AS420&lt;15,VLOOKUP(AV420,data!$B$3:$E$32,2,0)*AS420,(VLOOKUP(AV420,data!$B$3:$E$32,2,0)*14)+(VLOOKUP(AV420,data!$B$3:$E$32,3,0))*(AS420-14)),0)</f>
        <v>0</v>
      </c>
      <c r="AX420" s="265" t="s">
        <v>96</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96</v>
      </c>
      <c r="BK420" s="231">
        <f>IF(BH420=1,IF(BG420&lt;15,VLOOKUP(BJ420,data!$B$3:$E$32,2,0)*BG420,(VLOOKUP(BJ420,data!$B$3:$E$32,2,0)*14)+(VLOOKUP(BJ420,data!$B$3:$E$32,3,0))*(BG420-14)),0)</f>
        <v>0</v>
      </c>
      <c r="BL420" s="265" t="s">
        <v>96</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96</v>
      </c>
      <c r="BY420" s="231">
        <f>IF(BV420=1,IF(BU420&lt;15,VLOOKUP(BX420,data!$B$3:$E$32,2,0)*BU420,(VLOOKUP(BX420,data!$B$3:$E$32,2,0)*14)+(VLOOKUP(BX420,data!$B$3:$E$32,3,0))*(BU420-14)),0)</f>
        <v>0</v>
      </c>
      <c r="BZ420" s="265" t="s">
        <v>96</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96</v>
      </c>
      <c r="CM420" s="231">
        <f>IF(CJ420=1,IF(CI420&lt;15,VLOOKUP(CL420,data!$B$3:$E$32,2,0)*CI420,(VLOOKUP(CL420,data!$B$3:$E$32,2,0)*14)+(VLOOKUP(CL420,data!$B$3:$E$32,3,0))*(CI420-14)),0)</f>
        <v>0</v>
      </c>
      <c r="CN420" s="265" t="s">
        <v>96</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96</v>
      </c>
      <c r="DA420" s="231">
        <f>IF(CX420=1,IF(CW420&lt;15,VLOOKUP(CZ420,data!$B$3:$E$32,2,0)*CW420,(VLOOKUP(CZ420,data!$B$3:$E$32,2,0)*14)+(VLOOKUP(CZ420,data!$B$3:$E$32,3,0))*(CW420-14)),0)</f>
        <v>0</v>
      </c>
      <c r="DB420" s="265" t="s">
        <v>96</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96</v>
      </c>
      <c r="DO420" s="231">
        <f>IF(DL420=1,IF(DK420&lt;15,VLOOKUP(DN420,data!$B$3:$E$32,2,0)*DK420,(VLOOKUP(DN420,data!$B$3:$E$32,2,0)*14)+(VLOOKUP(DN420,data!$B$3:$E$32,3,0))*(DK420-14)),0)</f>
        <v>0</v>
      </c>
      <c r="DP420" s="265" t="s">
        <v>96</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96</v>
      </c>
      <c r="EC420" s="231">
        <f>IF(DZ420=1,IF(DY420&lt;15,VLOOKUP(EB420,data!$B$3:$E$32,2,0)*DY420,(VLOOKUP(EB420,data!$B$3:$E$32,2,0)*14)+(VLOOKUP(EB420,data!$B$3:$E$32,3,0))*(DY420-14)),0)</f>
        <v>0</v>
      </c>
      <c r="ED420" s="265" t="s">
        <v>96</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96</v>
      </c>
      <c r="EQ420" s="231">
        <f>IF(EN420=1,IF(EM420&lt;15,VLOOKUP(EP420,data!$B$3:$E$32,2,0)*EM420,(VLOOKUP(EP420,data!$B$3:$E$32,2,0)*14)+(VLOOKUP(EP420,data!$B$3:$E$32,3,0))*(EM420-14)),0)</f>
        <v>0</v>
      </c>
      <c r="ER420" s="265" t="s">
        <v>96</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96</v>
      </c>
      <c r="FE420" s="231">
        <f>IF(FB420=1,IF(FA420&lt;15,VLOOKUP(FD420,data!$B$3:$E$32,2,0)*FA420,(VLOOKUP(FD420,data!$B$3:$E$32,2,0)*14)+(VLOOKUP(FD420,data!$B$3:$E$32,3,0))*(FA420-14)),0)</f>
        <v>0</v>
      </c>
      <c r="FF420" s="265" t="s">
        <v>96</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4.75" hidden="1" customHeight="1" x14ac:dyDescent="0.25">
      <c r="A421" s="233"/>
      <c r="B421" s="222" t="s">
        <v>512</v>
      </c>
      <c r="C421" s="338"/>
      <c r="D421" s="223"/>
      <c r="E421" s="229"/>
      <c r="F421" s="225">
        <f t="shared" si="434"/>
        <v>0</v>
      </c>
      <c r="G421" s="230">
        <f>IF(F421=1,data!$C$41*E421,0)</f>
        <v>0</v>
      </c>
      <c r="H421" s="265" t="s">
        <v>96</v>
      </c>
      <c r="I421" s="231">
        <f>IF($F421=1,IF($E421&lt;15,VLOOKUP(H421,data!$B$3:$E$32,2,0)*$E421,(VLOOKUP(H421,data!$B$3:$E$32,2,0)*14)+(VLOOKUP(H421,data!$B$3:$E$32,3,0))*($E421-14)),0)</f>
        <v>0</v>
      </c>
      <c r="J421" s="265" t="s">
        <v>96</v>
      </c>
      <c r="K421" s="231">
        <f>IF($F421=1,VLOOKUP(J421,data!$B$35:$D$39,2,0),0)</f>
        <v>0</v>
      </c>
      <c r="L421" s="232">
        <f>IF(AND(I421&lt;&gt;0,K421&lt;&gt;0)=FALSE,0,data!$C$43)</f>
        <v>0</v>
      </c>
      <c r="M421" s="269">
        <f t="shared" si="505"/>
        <v>0</v>
      </c>
      <c r="N421" s="225">
        <f t="shared" si="503"/>
        <v>0</v>
      </c>
      <c r="O421" s="225">
        <f t="shared" si="435"/>
        <v>0</v>
      </c>
      <c r="P421" s="225">
        <f t="shared" si="436"/>
        <v>0</v>
      </c>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96</v>
      </c>
      <c r="AI421" s="231">
        <f>IF(AF421=1,IF(AE421&lt;15,VLOOKUP(AH421,data!$B$3:$E$32,2,0)*AE421,(VLOOKUP(AH421,data!$B$3:$E$32,2,0)*14)+(VLOOKUP(AH421,data!$B$3:$E$32,3,0))*(AE421-14)),0)</f>
        <v>0</v>
      </c>
      <c r="AJ421" s="265" t="s">
        <v>96</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96</v>
      </c>
      <c r="AW421" s="231">
        <f>IF(AT421=1,IF(AS421&lt;15,VLOOKUP(AV421,data!$B$3:$E$32,2,0)*AS421,(VLOOKUP(AV421,data!$B$3:$E$32,2,0)*14)+(VLOOKUP(AV421,data!$B$3:$E$32,3,0))*(AS421-14)),0)</f>
        <v>0</v>
      </c>
      <c r="AX421" s="265" t="s">
        <v>96</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96</v>
      </c>
      <c r="BK421" s="231">
        <f>IF(BH421=1,IF(BG421&lt;15,VLOOKUP(BJ421,data!$B$3:$E$32,2,0)*BG421,(VLOOKUP(BJ421,data!$B$3:$E$32,2,0)*14)+(VLOOKUP(BJ421,data!$B$3:$E$32,3,0))*(BG421-14)),0)</f>
        <v>0</v>
      </c>
      <c r="BL421" s="265" t="s">
        <v>96</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96</v>
      </c>
      <c r="BY421" s="231">
        <f>IF(BV421=1,IF(BU421&lt;15,VLOOKUP(BX421,data!$B$3:$E$32,2,0)*BU421,(VLOOKUP(BX421,data!$B$3:$E$32,2,0)*14)+(VLOOKUP(BX421,data!$B$3:$E$32,3,0))*(BU421-14)),0)</f>
        <v>0</v>
      </c>
      <c r="BZ421" s="265" t="s">
        <v>96</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96</v>
      </c>
      <c r="CM421" s="231">
        <f>IF(CJ421=1,IF(CI421&lt;15,VLOOKUP(CL421,data!$B$3:$E$32,2,0)*CI421,(VLOOKUP(CL421,data!$B$3:$E$32,2,0)*14)+(VLOOKUP(CL421,data!$B$3:$E$32,3,0))*(CI421-14)),0)</f>
        <v>0</v>
      </c>
      <c r="CN421" s="265" t="s">
        <v>96</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96</v>
      </c>
      <c r="DA421" s="231">
        <f>IF(CX421=1,IF(CW421&lt;15,VLOOKUP(CZ421,data!$B$3:$E$32,2,0)*CW421,(VLOOKUP(CZ421,data!$B$3:$E$32,2,0)*14)+(VLOOKUP(CZ421,data!$B$3:$E$32,3,0))*(CW421-14)),0)</f>
        <v>0</v>
      </c>
      <c r="DB421" s="265" t="s">
        <v>96</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96</v>
      </c>
      <c r="DO421" s="231">
        <f>IF(DL421=1,IF(DK421&lt;15,VLOOKUP(DN421,data!$B$3:$E$32,2,0)*DK421,(VLOOKUP(DN421,data!$B$3:$E$32,2,0)*14)+(VLOOKUP(DN421,data!$B$3:$E$32,3,0))*(DK421-14)),0)</f>
        <v>0</v>
      </c>
      <c r="DP421" s="265" t="s">
        <v>96</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96</v>
      </c>
      <c r="EC421" s="231">
        <f>IF(DZ421=1,IF(DY421&lt;15,VLOOKUP(EB421,data!$B$3:$E$32,2,0)*DY421,(VLOOKUP(EB421,data!$B$3:$E$32,2,0)*14)+(VLOOKUP(EB421,data!$B$3:$E$32,3,0))*(DY421-14)),0)</f>
        <v>0</v>
      </c>
      <c r="ED421" s="265" t="s">
        <v>96</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96</v>
      </c>
      <c r="EQ421" s="231">
        <f>IF(EN421=1,IF(EM421&lt;15,VLOOKUP(EP421,data!$B$3:$E$32,2,0)*EM421,(VLOOKUP(EP421,data!$B$3:$E$32,2,0)*14)+(VLOOKUP(EP421,data!$B$3:$E$32,3,0))*(EM421-14)),0)</f>
        <v>0</v>
      </c>
      <c r="ER421" s="265" t="s">
        <v>96</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96</v>
      </c>
      <c r="FE421" s="231">
        <f>IF(FB421=1,IF(FA421&lt;15,VLOOKUP(FD421,data!$B$3:$E$32,2,0)*FA421,(VLOOKUP(FD421,data!$B$3:$E$32,2,0)*14)+(VLOOKUP(FD421,data!$B$3:$E$32,3,0))*(FA421-14)),0)</f>
        <v>0</v>
      </c>
      <c r="FF421" s="265" t="s">
        <v>96</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4.75" hidden="1" customHeight="1" x14ac:dyDescent="0.25">
      <c r="A422" s="233"/>
      <c r="B422" s="222" t="s">
        <v>513</v>
      </c>
      <c r="C422" s="338"/>
      <c r="D422" s="223"/>
      <c r="E422" s="229"/>
      <c r="F422" s="225">
        <f t="shared" si="434"/>
        <v>0</v>
      </c>
      <c r="G422" s="230">
        <f>IF(F422=1,data!$C$41*E422,0)</f>
        <v>0</v>
      </c>
      <c r="H422" s="265" t="s">
        <v>96</v>
      </c>
      <c r="I422" s="231">
        <f>IF($F422=1,IF($E422&lt;15,VLOOKUP(H422,data!$B$3:$E$32,2,0)*$E422,(VLOOKUP(H422,data!$B$3:$E$32,2,0)*14)+(VLOOKUP(H422,data!$B$3:$E$32,3,0))*($E422-14)),0)</f>
        <v>0</v>
      </c>
      <c r="J422" s="265" t="s">
        <v>96</v>
      </c>
      <c r="K422" s="231">
        <f>IF($F422=1,VLOOKUP(J422,data!$B$35:$D$39,2,0),0)</f>
        <v>0</v>
      </c>
      <c r="L422" s="232">
        <f>IF(AND(I422&lt;&gt;0,K422&lt;&gt;0)=FALSE,0,data!$C$43)</f>
        <v>0</v>
      </c>
      <c r="M422" s="269">
        <f t="shared" si="505"/>
        <v>0</v>
      </c>
      <c r="N422" s="225">
        <f t="shared" si="503"/>
        <v>0</v>
      </c>
      <c r="O422" s="225">
        <f t="shared" si="435"/>
        <v>0</v>
      </c>
      <c r="P422" s="225">
        <f t="shared" si="436"/>
        <v>0</v>
      </c>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96</v>
      </c>
      <c r="AI422" s="231">
        <f>IF(AF422=1,IF(AE422&lt;15,VLOOKUP(AH422,data!$B$3:$E$32,2,0)*AE422,(VLOOKUP(AH422,data!$B$3:$E$32,2,0)*14)+(VLOOKUP(AH422,data!$B$3:$E$32,3,0))*(AE422-14)),0)</f>
        <v>0</v>
      </c>
      <c r="AJ422" s="265" t="s">
        <v>96</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96</v>
      </c>
      <c r="AW422" s="231">
        <f>IF(AT422=1,IF(AS422&lt;15,VLOOKUP(AV422,data!$B$3:$E$32,2,0)*AS422,(VLOOKUP(AV422,data!$B$3:$E$32,2,0)*14)+(VLOOKUP(AV422,data!$B$3:$E$32,3,0))*(AS422-14)),0)</f>
        <v>0</v>
      </c>
      <c r="AX422" s="265" t="s">
        <v>96</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96</v>
      </c>
      <c r="BK422" s="231">
        <f>IF(BH422=1,IF(BG422&lt;15,VLOOKUP(BJ422,data!$B$3:$E$32,2,0)*BG422,(VLOOKUP(BJ422,data!$B$3:$E$32,2,0)*14)+(VLOOKUP(BJ422,data!$B$3:$E$32,3,0))*(BG422-14)),0)</f>
        <v>0</v>
      </c>
      <c r="BL422" s="265" t="s">
        <v>96</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96</v>
      </c>
      <c r="BY422" s="231">
        <f>IF(BV422=1,IF(BU422&lt;15,VLOOKUP(BX422,data!$B$3:$E$32,2,0)*BU422,(VLOOKUP(BX422,data!$B$3:$E$32,2,0)*14)+(VLOOKUP(BX422,data!$B$3:$E$32,3,0))*(BU422-14)),0)</f>
        <v>0</v>
      </c>
      <c r="BZ422" s="265" t="s">
        <v>96</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96</v>
      </c>
      <c r="CM422" s="231">
        <f>IF(CJ422=1,IF(CI422&lt;15,VLOOKUP(CL422,data!$B$3:$E$32,2,0)*CI422,(VLOOKUP(CL422,data!$B$3:$E$32,2,0)*14)+(VLOOKUP(CL422,data!$B$3:$E$32,3,0))*(CI422-14)),0)</f>
        <v>0</v>
      </c>
      <c r="CN422" s="265" t="s">
        <v>96</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96</v>
      </c>
      <c r="DA422" s="231">
        <f>IF(CX422=1,IF(CW422&lt;15,VLOOKUP(CZ422,data!$B$3:$E$32,2,0)*CW422,(VLOOKUP(CZ422,data!$B$3:$E$32,2,0)*14)+(VLOOKUP(CZ422,data!$B$3:$E$32,3,0))*(CW422-14)),0)</f>
        <v>0</v>
      </c>
      <c r="DB422" s="265" t="s">
        <v>96</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96</v>
      </c>
      <c r="DO422" s="231">
        <f>IF(DL422=1,IF(DK422&lt;15,VLOOKUP(DN422,data!$B$3:$E$32,2,0)*DK422,(VLOOKUP(DN422,data!$B$3:$E$32,2,0)*14)+(VLOOKUP(DN422,data!$B$3:$E$32,3,0))*(DK422-14)),0)</f>
        <v>0</v>
      </c>
      <c r="DP422" s="265" t="s">
        <v>96</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96</v>
      </c>
      <c r="EC422" s="231">
        <f>IF(DZ422=1,IF(DY422&lt;15,VLOOKUP(EB422,data!$B$3:$E$32,2,0)*DY422,(VLOOKUP(EB422,data!$B$3:$E$32,2,0)*14)+(VLOOKUP(EB422,data!$B$3:$E$32,3,0))*(DY422-14)),0)</f>
        <v>0</v>
      </c>
      <c r="ED422" s="265" t="s">
        <v>96</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96</v>
      </c>
      <c r="EQ422" s="231">
        <f>IF(EN422=1,IF(EM422&lt;15,VLOOKUP(EP422,data!$B$3:$E$32,2,0)*EM422,(VLOOKUP(EP422,data!$B$3:$E$32,2,0)*14)+(VLOOKUP(EP422,data!$B$3:$E$32,3,0))*(EM422-14)),0)</f>
        <v>0</v>
      </c>
      <c r="ER422" s="265" t="s">
        <v>96</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96</v>
      </c>
      <c r="FE422" s="231">
        <f>IF(FB422=1,IF(FA422&lt;15,VLOOKUP(FD422,data!$B$3:$E$32,2,0)*FA422,(VLOOKUP(FD422,data!$B$3:$E$32,2,0)*14)+(VLOOKUP(FD422,data!$B$3:$E$32,3,0))*(FA422-14)),0)</f>
        <v>0</v>
      </c>
      <c r="FF422" s="265" t="s">
        <v>96</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4.75" hidden="1" customHeight="1" x14ac:dyDescent="0.25">
      <c r="A423" s="233"/>
      <c r="B423" s="222" t="s">
        <v>514</v>
      </c>
      <c r="C423" s="338"/>
      <c r="D423" s="223"/>
      <c r="E423" s="229"/>
      <c r="F423" s="225">
        <f t="shared" si="434"/>
        <v>0</v>
      </c>
      <c r="G423" s="230">
        <f>IF(F423=1,data!$C$41*E423,0)</f>
        <v>0</v>
      </c>
      <c r="H423" s="265" t="s">
        <v>96</v>
      </c>
      <c r="I423" s="231">
        <f>IF($F423=1,IF($E423&lt;15,VLOOKUP(H423,data!$B$3:$E$32,2,0)*$E423,(VLOOKUP(H423,data!$B$3:$E$32,2,0)*14)+(VLOOKUP(H423,data!$B$3:$E$32,3,0))*($E423-14)),0)</f>
        <v>0</v>
      </c>
      <c r="J423" s="265" t="s">
        <v>96</v>
      </c>
      <c r="K423" s="231">
        <f>IF($F423=1,VLOOKUP(J423,data!$B$35:$D$39,2,0),0)</f>
        <v>0</v>
      </c>
      <c r="L423" s="232">
        <f>IF(AND(I423&lt;&gt;0,K423&lt;&gt;0)=FALSE,0,data!$C$43)</f>
        <v>0</v>
      </c>
      <c r="M423" s="269">
        <f t="shared" si="505"/>
        <v>0</v>
      </c>
      <c r="N423" s="225">
        <f t="shared" si="503"/>
        <v>0</v>
      </c>
      <c r="O423" s="225">
        <f t="shared" si="435"/>
        <v>0</v>
      </c>
      <c r="P423" s="225">
        <f t="shared" si="436"/>
        <v>0</v>
      </c>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96</v>
      </c>
      <c r="AI423" s="231">
        <f>IF(AF423=1,IF(AE423&lt;15,VLOOKUP(AH423,data!$B$3:$E$32,2,0)*AE423,(VLOOKUP(AH423,data!$B$3:$E$32,2,0)*14)+(VLOOKUP(AH423,data!$B$3:$E$32,3,0))*(AE423-14)),0)</f>
        <v>0</v>
      </c>
      <c r="AJ423" s="265" t="s">
        <v>96</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96</v>
      </c>
      <c r="AW423" s="231">
        <f>IF(AT423=1,IF(AS423&lt;15,VLOOKUP(AV423,data!$B$3:$E$32,2,0)*AS423,(VLOOKUP(AV423,data!$B$3:$E$32,2,0)*14)+(VLOOKUP(AV423,data!$B$3:$E$32,3,0))*(AS423-14)),0)</f>
        <v>0</v>
      </c>
      <c r="AX423" s="265" t="s">
        <v>96</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96</v>
      </c>
      <c r="BK423" s="231">
        <f>IF(BH423=1,IF(BG423&lt;15,VLOOKUP(BJ423,data!$B$3:$E$32,2,0)*BG423,(VLOOKUP(BJ423,data!$B$3:$E$32,2,0)*14)+(VLOOKUP(BJ423,data!$B$3:$E$32,3,0))*(BG423-14)),0)</f>
        <v>0</v>
      </c>
      <c r="BL423" s="265" t="s">
        <v>96</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96</v>
      </c>
      <c r="BY423" s="231">
        <f>IF(BV423=1,IF(BU423&lt;15,VLOOKUP(BX423,data!$B$3:$E$32,2,0)*BU423,(VLOOKUP(BX423,data!$B$3:$E$32,2,0)*14)+(VLOOKUP(BX423,data!$B$3:$E$32,3,0))*(BU423-14)),0)</f>
        <v>0</v>
      </c>
      <c r="BZ423" s="265" t="s">
        <v>96</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96</v>
      </c>
      <c r="CM423" s="231">
        <f>IF(CJ423=1,IF(CI423&lt;15,VLOOKUP(CL423,data!$B$3:$E$32,2,0)*CI423,(VLOOKUP(CL423,data!$B$3:$E$32,2,0)*14)+(VLOOKUP(CL423,data!$B$3:$E$32,3,0))*(CI423-14)),0)</f>
        <v>0</v>
      </c>
      <c r="CN423" s="265" t="s">
        <v>96</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96</v>
      </c>
      <c r="DA423" s="231">
        <f>IF(CX423=1,IF(CW423&lt;15,VLOOKUP(CZ423,data!$B$3:$E$32,2,0)*CW423,(VLOOKUP(CZ423,data!$B$3:$E$32,2,0)*14)+(VLOOKUP(CZ423,data!$B$3:$E$32,3,0))*(CW423-14)),0)</f>
        <v>0</v>
      </c>
      <c r="DB423" s="265" t="s">
        <v>96</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96</v>
      </c>
      <c r="DO423" s="231">
        <f>IF(DL423=1,IF(DK423&lt;15,VLOOKUP(DN423,data!$B$3:$E$32,2,0)*DK423,(VLOOKUP(DN423,data!$B$3:$E$32,2,0)*14)+(VLOOKUP(DN423,data!$B$3:$E$32,3,0))*(DK423-14)),0)</f>
        <v>0</v>
      </c>
      <c r="DP423" s="265" t="s">
        <v>96</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96</v>
      </c>
      <c r="EC423" s="231">
        <f>IF(DZ423=1,IF(DY423&lt;15,VLOOKUP(EB423,data!$B$3:$E$32,2,0)*DY423,(VLOOKUP(EB423,data!$B$3:$E$32,2,0)*14)+(VLOOKUP(EB423,data!$B$3:$E$32,3,0))*(DY423-14)),0)</f>
        <v>0</v>
      </c>
      <c r="ED423" s="265" t="s">
        <v>96</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96</v>
      </c>
      <c r="EQ423" s="231">
        <f>IF(EN423=1,IF(EM423&lt;15,VLOOKUP(EP423,data!$B$3:$E$32,2,0)*EM423,(VLOOKUP(EP423,data!$B$3:$E$32,2,0)*14)+(VLOOKUP(EP423,data!$B$3:$E$32,3,0))*(EM423-14)),0)</f>
        <v>0</v>
      </c>
      <c r="ER423" s="265" t="s">
        <v>96</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96</v>
      </c>
      <c r="FE423" s="231">
        <f>IF(FB423=1,IF(FA423&lt;15,VLOOKUP(FD423,data!$B$3:$E$32,2,0)*FA423,(VLOOKUP(FD423,data!$B$3:$E$32,2,0)*14)+(VLOOKUP(FD423,data!$B$3:$E$32,3,0))*(FA423-14)),0)</f>
        <v>0</v>
      </c>
      <c r="FF423" s="265" t="s">
        <v>96</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4.75" hidden="1" customHeight="1" x14ac:dyDescent="0.25">
      <c r="A424" s="233"/>
      <c r="B424" s="222" t="s">
        <v>515</v>
      </c>
      <c r="C424" s="338"/>
      <c r="D424" s="223"/>
      <c r="E424" s="229"/>
      <c r="F424" s="225">
        <f t="shared" si="434"/>
        <v>0</v>
      </c>
      <c r="G424" s="230">
        <f>IF(F424=1,data!$C$41*E424,0)</f>
        <v>0</v>
      </c>
      <c r="H424" s="265" t="s">
        <v>96</v>
      </c>
      <c r="I424" s="231">
        <f>IF($F424=1,IF($E424&lt;15,VLOOKUP(H424,data!$B$3:$E$32,2,0)*$E424,(VLOOKUP(H424,data!$B$3:$E$32,2,0)*14)+(VLOOKUP(H424,data!$B$3:$E$32,3,0))*($E424-14)),0)</f>
        <v>0</v>
      </c>
      <c r="J424" s="265" t="s">
        <v>96</v>
      </c>
      <c r="K424" s="231">
        <f>IF($F424=1,VLOOKUP(J424,data!$B$35:$D$39,2,0),0)</f>
        <v>0</v>
      </c>
      <c r="L424" s="232">
        <f>IF(AND(I424&lt;&gt;0,K424&lt;&gt;0)=FALSE,0,data!$C$43)</f>
        <v>0</v>
      </c>
      <c r="M424" s="269">
        <f t="shared" si="505"/>
        <v>0</v>
      </c>
      <c r="N424" s="225">
        <f t="shared" si="503"/>
        <v>0</v>
      </c>
      <c r="O424" s="225">
        <f t="shared" si="435"/>
        <v>0</v>
      </c>
      <c r="P424" s="225">
        <f t="shared" si="436"/>
        <v>0</v>
      </c>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96</v>
      </c>
      <c r="AI424" s="231">
        <f>IF(AF424=1,IF(AE424&lt;15,VLOOKUP(AH424,data!$B$3:$E$32,2,0)*AE424,(VLOOKUP(AH424,data!$B$3:$E$32,2,0)*14)+(VLOOKUP(AH424,data!$B$3:$E$32,3,0))*(AE424-14)),0)</f>
        <v>0</v>
      </c>
      <c r="AJ424" s="265" t="s">
        <v>96</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96</v>
      </c>
      <c r="AW424" s="231">
        <f>IF(AT424=1,IF(AS424&lt;15,VLOOKUP(AV424,data!$B$3:$E$32,2,0)*AS424,(VLOOKUP(AV424,data!$B$3:$E$32,2,0)*14)+(VLOOKUP(AV424,data!$B$3:$E$32,3,0))*(AS424-14)),0)</f>
        <v>0</v>
      </c>
      <c r="AX424" s="265" t="s">
        <v>96</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96</v>
      </c>
      <c r="BK424" s="231">
        <f>IF(BH424=1,IF(BG424&lt;15,VLOOKUP(BJ424,data!$B$3:$E$32,2,0)*BG424,(VLOOKUP(BJ424,data!$B$3:$E$32,2,0)*14)+(VLOOKUP(BJ424,data!$B$3:$E$32,3,0))*(BG424-14)),0)</f>
        <v>0</v>
      </c>
      <c r="BL424" s="265" t="s">
        <v>96</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96</v>
      </c>
      <c r="BY424" s="231">
        <f>IF(BV424=1,IF(BU424&lt;15,VLOOKUP(BX424,data!$B$3:$E$32,2,0)*BU424,(VLOOKUP(BX424,data!$B$3:$E$32,2,0)*14)+(VLOOKUP(BX424,data!$B$3:$E$32,3,0))*(BU424-14)),0)</f>
        <v>0</v>
      </c>
      <c r="BZ424" s="265" t="s">
        <v>96</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96</v>
      </c>
      <c r="CM424" s="231">
        <f>IF(CJ424=1,IF(CI424&lt;15,VLOOKUP(CL424,data!$B$3:$E$32,2,0)*CI424,(VLOOKUP(CL424,data!$B$3:$E$32,2,0)*14)+(VLOOKUP(CL424,data!$B$3:$E$32,3,0))*(CI424-14)),0)</f>
        <v>0</v>
      </c>
      <c r="CN424" s="265" t="s">
        <v>96</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96</v>
      </c>
      <c r="DA424" s="231">
        <f>IF(CX424=1,IF(CW424&lt;15,VLOOKUP(CZ424,data!$B$3:$E$32,2,0)*CW424,(VLOOKUP(CZ424,data!$B$3:$E$32,2,0)*14)+(VLOOKUP(CZ424,data!$B$3:$E$32,3,0))*(CW424-14)),0)</f>
        <v>0</v>
      </c>
      <c r="DB424" s="265" t="s">
        <v>96</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96</v>
      </c>
      <c r="DO424" s="231">
        <f>IF(DL424=1,IF(DK424&lt;15,VLOOKUP(DN424,data!$B$3:$E$32,2,0)*DK424,(VLOOKUP(DN424,data!$B$3:$E$32,2,0)*14)+(VLOOKUP(DN424,data!$B$3:$E$32,3,0))*(DK424-14)),0)</f>
        <v>0</v>
      </c>
      <c r="DP424" s="265" t="s">
        <v>96</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96</v>
      </c>
      <c r="EC424" s="231">
        <f>IF(DZ424=1,IF(DY424&lt;15,VLOOKUP(EB424,data!$B$3:$E$32,2,0)*DY424,(VLOOKUP(EB424,data!$B$3:$E$32,2,0)*14)+(VLOOKUP(EB424,data!$B$3:$E$32,3,0))*(DY424-14)),0)</f>
        <v>0</v>
      </c>
      <c r="ED424" s="265" t="s">
        <v>96</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96</v>
      </c>
      <c r="EQ424" s="231">
        <f>IF(EN424=1,IF(EM424&lt;15,VLOOKUP(EP424,data!$B$3:$E$32,2,0)*EM424,(VLOOKUP(EP424,data!$B$3:$E$32,2,0)*14)+(VLOOKUP(EP424,data!$B$3:$E$32,3,0))*(EM424-14)),0)</f>
        <v>0</v>
      </c>
      <c r="ER424" s="265" t="s">
        <v>96</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96</v>
      </c>
      <c r="FE424" s="231">
        <f>IF(FB424=1,IF(FA424&lt;15,VLOOKUP(FD424,data!$B$3:$E$32,2,0)*FA424,(VLOOKUP(FD424,data!$B$3:$E$32,2,0)*14)+(VLOOKUP(FD424,data!$B$3:$E$32,3,0))*(FA424-14)),0)</f>
        <v>0</v>
      </c>
      <c r="FF424" s="265" t="s">
        <v>96</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4.75" hidden="1" customHeight="1" x14ac:dyDescent="0.25">
      <c r="A425" s="233"/>
      <c r="B425" s="222" t="s">
        <v>516</v>
      </c>
      <c r="C425" s="338"/>
      <c r="D425" s="223"/>
      <c r="E425" s="229"/>
      <c r="F425" s="225">
        <f t="shared" si="434"/>
        <v>0</v>
      </c>
      <c r="G425" s="230">
        <f>IF(F425=1,data!$C$41*E425,0)</f>
        <v>0</v>
      </c>
      <c r="H425" s="265" t="s">
        <v>96</v>
      </c>
      <c r="I425" s="231">
        <f>IF($F425=1,IF($E425&lt;15,VLOOKUP(H425,data!$B$3:$E$32,2,0)*$E425,(VLOOKUP(H425,data!$B$3:$E$32,2,0)*14)+(VLOOKUP(H425,data!$B$3:$E$32,3,0))*($E425-14)),0)</f>
        <v>0</v>
      </c>
      <c r="J425" s="265" t="s">
        <v>96</v>
      </c>
      <c r="K425" s="231">
        <f>IF($F425=1,VLOOKUP(J425,data!$B$35:$D$39,2,0),0)</f>
        <v>0</v>
      </c>
      <c r="L425" s="232">
        <f>IF(AND(I425&lt;&gt;0,K425&lt;&gt;0)=FALSE,0,data!$C$43)</f>
        <v>0</v>
      </c>
      <c r="M425" s="269">
        <f t="shared" si="505"/>
        <v>0</v>
      </c>
      <c r="N425" s="225">
        <f t="shared" si="503"/>
        <v>0</v>
      </c>
      <c r="O425" s="225">
        <f t="shared" si="435"/>
        <v>0</v>
      </c>
      <c r="P425" s="225">
        <f t="shared" si="436"/>
        <v>0</v>
      </c>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96</v>
      </c>
      <c r="AI425" s="231">
        <f>IF(AF425=1,IF(AE425&lt;15,VLOOKUP(AH425,data!$B$3:$E$32,2,0)*AE425,(VLOOKUP(AH425,data!$B$3:$E$32,2,0)*14)+(VLOOKUP(AH425,data!$B$3:$E$32,3,0))*(AE425-14)),0)</f>
        <v>0</v>
      </c>
      <c r="AJ425" s="265" t="s">
        <v>96</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96</v>
      </c>
      <c r="AW425" s="231">
        <f>IF(AT425=1,IF(AS425&lt;15,VLOOKUP(AV425,data!$B$3:$E$32,2,0)*AS425,(VLOOKUP(AV425,data!$B$3:$E$32,2,0)*14)+(VLOOKUP(AV425,data!$B$3:$E$32,3,0))*(AS425-14)),0)</f>
        <v>0</v>
      </c>
      <c r="AX425" s="265" t="s">
        <v>96</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96</v>
      </c>
      <c r="BK425" s="231">
        <f>IF(BH425=1,IF(BG425&lt;15,VLOOKUP(BJ425,data!$B$3:$E$32,2,0)*BG425,(VLOOKUP(BJ425,data!$B$3:$E$32,2,0)*14)+(VLOOKUP(BJ425,data!$B$3:$E$32,3,0))*(BG425-14)),0)</f>
        <v>0</v>
      </c>
      <c r="BL425" s="265" t="s">
        <v>96</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96</v>
      </c>
      <c r="BY425" s="231">
        <f>IF(BV425=1,IF(BU425&lt;15,VLOOKUP(BX425,data!$B$3:$E$32,2,0)*BU425,(VLOOKUP(BX425,data!$B$3:$E$32,2,0)*14)+(VLOOKUP(BX425,data!$B$3:$E$32,3,0))*(BU425-14)),0)</f>
        <v>0</v>
      </c>
      <c r="BZ425" s="265" t="s">
        <v>96</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96</v>
      </c>
      <c r="CM425" s="231">
        <f>IF(CJ425=1,IF(CI425&lt;15,VLOOKUP(CL425,data!$B$3:$E$32,2,0)*CI425,(VLOOKUP(CL425,data!$B$3:$E$32,2,0)*14)+(VLOOKUP(CL425,data!$B$3:$E$32,3,0))*(CI425-14)),0)</f>
        <v>0</v>
      </c>
      <c r="CN425" s="265" t="s">
        <v>96</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96</v>
      </c>
      <c r="DA425" s="231">
        <f>IF(CX425=1,IF(CW425&lt;15,VLOOKUP(CZ425,data!$B$3:$E$32,2,0)*CW425,(VLOOKUP(CZ425,data!$B$3:$E$32,2,0)*14)+(VLOOKUP(CZ425,data!$B$3:$E$32,3,0))*(CW425-14)),0)</f>
        <v>0</v>
      </c>
      <c r="DB425" s="265" t="s">
        <v>96</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96</v>
      </c>
      <c r="DO425" s="231">
        <f>IF(DL425=1,IF(DK425&lt;15,VLOOKUP(DN425,data!$B$3:$E$32,2,0)*DK425,(VLOOKUP(DN425,data!$B$3:$E$32,2,0)*14)+(VLOOKUP(DN425,data!$B$3:$E$32,3,0))*(DK425-14)),0)</f>
        <v>0</v>
      </c>
      <c r="DP425" s="265" t="s">
        <v>96</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96</v>
      </c>
      <c r="EC425" s="231">
        <f>IF(DZ425=1,IF(DY425&lt;15,VLOOKUP(EB425,data!$B$3:$E$32,2,0)*DY425,(VLOOKUP(EB425,data!$B$3:$E$32,2,0)*14)+(VLOOKUP(EB425,data!$B$3:$E$32,3,0))*(DY425-14)),0)</f>
        <v>0</v>
      </c>
      <c r="ED425" s="265" t="s">
        <v>96</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96</v>
      </c>
      <c r="EQ425" s="231">
        <f>IF(EN425=1,IF(EM425&lt;15,VLOOKUP(EP425,data!$B$3:$E$32,2,0)*EM425,(VLOOKUP(EP425,data!$B$3:$E$32,2,0)*14)+(VLOOKUP(EP425,data!$B$3:$E$32,3,0))*(EM425-14)),0)</f>
        <v>0</v>
      </c>
      <c r="ER425" s="265" t="s">
        <v>96</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96</v>
      </c>
      <c r="FE425" s="231">
        <f>IF(FB425=1,IF(FA425&lt;15,VLOOKUP(FD425,data!$B$3:$E$32,2,0)*FA425,(VLOOKUP(FD425,data!$B$3:$E$32,2,0)*14)+(VLOOKUP(FD425,data!$B$3:$E$32,3,0))*(FA425-14)),0)</f>
        <v>0</v>
      </c>
      <c r="FF425" s="265" t="s">
        <v>96</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4.75" hidden="1" customHeight="1" x14ac:dyDescent="0.25">
      <c r="A426" s="233"/>
      <c r="B426" s="222" t="s">
        <v>517</v>
      </c>
      <c r="C426" s="338"/>
      <c r="D426" s="223"/>
      <c r="E426" s="229"/>
      <c r="F426" s="225">
        <f t="shared" si="434"/>
        <v>0</v>
      </c>
      <c r="G426" s="230">
        <f>IF(F426=1,data!$C$41*E426,0)</f>
        <v>0</v>
      </c>
      <c r="H426" s="265" t="s">
        <v>96</v>
      </c>
      <c r="I426" s="231">
        <f>IF($F426=1,IF($E426&lt;15,VLOOKUP(H426,data!$B$3:$E$32,2,0)*$E426,(VLOOKUP(H426,data!$B$3:$E$32,2,0)*14)+(VLOOKUP(H426,data!$B$3:$E$32,3,0))*($E426-14)),0)</f>
        <v>0</v>
      </c>
      <c r="J426" s="265" t="s">
        <v>96</v>
      </c>
      <c r="K426" s="231">
        <f>IF($F426=1,VLOOKUP(J426,data!$B$35:$D$39,2,0),0)</f>
        <v>0</v>
      </c>
      <c r="L426" s="232">
        <f>IF(AND(I426&lt;&gt;0,K426&lt;&gt;0)=FALSE,0,data!$C$43)</f>
        <v>0</v>
      </c>
      <c r="M426" s="269">
        <f t="shared" si="505"/>
        <v>0</v>
      </c>
      <c r="N426" s="225">
        <f t="shared" si="503"/>
        <v>0</v>
      </c>
      <c r="O426" s="225">
        <f t="shared" si="435"/>
        <v>0</v>
      </c>
      <c r="P426" s="225">
        <f t="shared" si="436"/>
        <v>0</v>
      </c>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96</v>
      </c>
      <c r="AI426" s="231">
        <f>IF(AF426=1,IF(AE426&lt;15,VLOOKUP(AH426,data!$B$3:$E$32,2,0)*AE426,(VLOOKUP(AH426,data!$B$3:$E$32,2,0)*14)+(VLOOKUP(AH426,data!$B$3:$E$32,3,0))*(AE426-14)),0)</f>
        <v>0</v>
      </c>
      <c r="AJ426" s="265" t="s">
        <v>96</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96</v>
      </c>
      <c r="AW426" s="231">
        <f>IF(AT426=1,IF(AS426&lt;15,VLOOKUP(AV426,data!$B$3:$E$32,2,0)*AS426,(VLOOKUP(AV426,data!$B$3:$E$32,2,0)*14)+(VLOOKUP(AV426,data!$B$3:$E$32,3,0))*(AS426-14)),0)</f>
        <v>0</v>
      </c>
      <c r="AX426" s="265" t="s">
        <v>96</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96</v>
      </c>
      <c r="BK426" s="231">
        <f>IF(BH426=1,IF(BG426&lt;15,VLOOKUP(BJ426,data!$B$3:$E$32,2,0)*BG426,(VLOOKUP(BJ426,data!$B$3:$E$32,2,0)*14)+(VLOOKUP(BJ426,data!$B$3:$E$32,3,0))*(BG426-14)),0)</f>
        <v>0</v>
      </c>
      <c r="BL426" s="265" t="s">
        <v>96</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96</v>
      </c>
      <c r="BY426" s="231">
        <f>IF(BV426=1,IF(BU426&lt;15,VLOOKUP(BX426,data!$B$3:$E$32,2,0)*BU426,(VLOOKUP(BX426,data!$B$3:$E$32,2,0)*14)+(VLOOKUP(BX426,data!$B$3:$E$32,3,0))*(BU426-14)),0)</f>
        <v>0</v>
      </c>
      <c r="BZ426" s="265" t="s">
        <v>96</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96</v>
      </c>
      <c r="CM426" s="231">
        <f>IF(CJ426=1,IF(CI426&lt;15,VLOOKUP(CL426,data!$B$3:$E$32,2,0)*CI426,(VLOOKUP(CL426,data!$B$3:$E$32,2,0)*14)+(VLOOKUP(CL426,data!$B$3:$E$32,3,0))*(CI426-14)),0)</f>
        <v>0</v>
      </c>
      <c r="CN426" s="265" t="s">
        <v>96</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96</v>
      </c>
      <c r="DA426" s="231">
        <f>IF(CX426=1,IF(CW426&lt;15,VLOOKUP(CZ426,data!$B$3:$E$32,2,0)*CW426,(VLOOKUP(CZ426,data!$B$3:$E$32,2,0)*14)+(VLOOKUP(CZ426,data!$B$3:$E$32,3,0))*(CW426-14)),0)</f>
        <v>0</v>
      </c>
      <c r="DB426" s="265" t="s">
        <v>96</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96</v>
      </c>
      <c r="DO426" s="231">
        <f>IF(DL426=1,IF(DK426&lt;15,VLOOKUP(DN426,data!$B$3:$E$32,2,0)*DK426,(VLOOKUP(DN426,data!$B$3:$E$32,2,0)*14)+(VLOOKUP(DN426,data!$B$3:$E$32,3,0))*(DK426-14)),0)</f>
        <v>0</v>
      </c>
      <c r="DP426" s="265" t="s">
        <v>96</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96</v>
      </c>
      <c r="EC426" s="231">
        <f>IF(DZ426=1,IF(DY426&lt;15,VLOOKUP(EB426,data!$B$3:$E$32,2,0)*DY426,(VLOOKUP(EB426,data!$B$3:$E$32,2,0)*14)+(VLOOKUP(EB426,data!$B$3:$E$32,3,0))*(DY426-14)),0)</f>
        <v>0</v>
      </c>
      <c r="ED426" s="265" t="s">
        <v>96</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96</v>
      </c>
      <c r="EQ426" s="231">
        <f>IF(EN426=1,IF(EM426&lt;15,VLOOKUP(EP426,data!$B$3:$E$32,2,0)*EM426,(VLOOKUP(EP426,data!$B$3:$E$32,2,0)*14)+(VLOOKUP(EP426,data!$B$3:$E$32,3,0))*(EM426-14)),0)</f>
        <v>0</v>
      </c>
      <c r="ER426" s="265" t="s">
        <v>96</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96</v>
      </c>
      <c r="FE426" s="231">
        <f>IF(FB426=1,IF(FA426&lt;15,VLOOKUP(FD426,data!$B$3:$E$32,2,0)*FA426,(VLOOKUP(FD426,data!$B$3:$E$32,2,0)*14)+(VLOOKUP(FD426,data!$B$3:$E$32,3,0))*(FA426-14)),0)</f>
        <v>0</v>
      </c>
      <c r="FF426" s="265" t="s">
        <v>96</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4.75" hidden="1" customHeight="1" x14ac:dyDescent="0.25">
      <c r="A427" s="233"/>
      <c r="B427" s="222" t="s">
        <v>518</v>
      </c>
      <c r="C427" s="338"/>
      <c r="D427" s="223"/>
      <c r="E427" s="229"/>
      <c r="F427" s="225">
        <f t="shared" si="434"/>
        <v>0</v>
      </c>
      <c r="G427" s="230">
        <f>IF(F427=1,data!$C$41*E427,0)</f>
        <v>0</v>
      </c>
      <c r="H427" s="265" t="s">
        <v>96</v>
      </c>
      <c r="I427" s="231">
        <f>IF($F427=1,IF($E427&lt;15,VLOOKUP(H427,data!$B$3:$E$32,2,0)*$E427,(VLOOKUP(H427,data!$B$3:$E$32,2,0)*14)+(VLOOKUP(H427,data!$B$3:$E$32,3,0))*($E427-14)),0)</f>
        <v>0</v>
      </c>
      <c r="J427" s="265" t="s">
        <v>96</v>
      </c>
      <c r="K427" s="231">
        <f>IF($F427=1,VLOOKUP(J427,data!$B$35:$D$39,2,0),0)</f>
        <v>0</v>
      </c>
      <c r="L427" s="232">
        <f>IF(AND(I427&lt;&gt;0,K427&lt;&gt;0)=FALSE,0,data!$C$43)</f>
        <v>0</v>
      </c>
      <c r="M427" s="269">
        <f t="shared" si="505"/>
        <v>0</v>
      </c>
      <c r="N427" s="225">
        <f t="shared" si="503"/>
        <v>0</v>
      </c>
      <c r="O427" s="225">
        <f t="shared" si="435"/>
        <v>0</v>
      </c>
      <c r="P427" s="225">
        <f t="shared" si="436"/>
        <v>0</v>
      </c>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96</v>
      </c>
      <c r="AI427" s="231">
        <f>IF(AF427=1,IF(AE427&lt;15,VLOOKUP(AH427,data!$B$3:$E$32,2,0)*AE427,(VLOOKUP(AH427,data!$B$3:$E$32,2,0)*14)+(VLOOKUP(AH427,data!$B$3:$E$32,3,0))*(AE427-14)),0)</f>
        <v>0</v>
      </c>
      <c r="AJ427" s="265" t="s">
        <v>96</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96</v>
      </c>
      <c r="AW427" s="231">
        <f>IF(AT427=1,IF(AS427&lt;15,VLOOKUP(AV427,data!$B$3:$E$32,2,0)*AS427,(VLOOKUP(AV427,data!$B$3:$E$32,2,0)*14)+(VLOOKUP(AV427,data!$B$3:$E$32,3,0))*(AS427-14)),0)</f>
        <v>0</v>
      </c>
      <c r="AX427" s="265" t="s">
        <v>96</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96</v>
      </c>
      <c r="BK427" s="231">
        <f>IF(BH427=1,IF(BG427&lt;15,VLOOKUP(BJ427,data!$B$3:$E$32,2,0)*BG427,(VLOOKUP(BJ427,data!$B$3:$E$32,2,0)*14)+(VLOOKUP(BJ427,data!$B$3:$E$32,3,0))*(BG427-14)),0)</f>
        <v>0</v>
      </c>
      <c r="BL427" s="265" t="s">
        <v>96</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96</v>
      </c>
      <c r="BY427" s="231">
        <f>IF(BV427=1,IF(BU427&lt;15,VLOOKUP(BX427,data!$B$3:$E$32,2,0)*BU427,(VLOOKUP(BX427,data!$B$3:$E$32,2,0)*14)+(VLOOKUP(BX427,data!$B$3:$E$32,3,0))*(BU427-14)),0)</f>
        <v>0</v>
      </c>
      <c r="BZ427" s="265" t="s">
        <v>96</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96</v>
      </c>
      <c r="CM427" s="231">
        <f>IF(CJ427=1,IF(CI427&lt;15,VLOOKUP(CL427,data!$B$3:$E$32,2,0)*CI427,(VLOOKUP(CL427,data!$B$3:$E$32,2,0)*14)+(VLOOKUP(CL427,data!$B$3:$E$32,3,0))*(CI427-14)),0)</f>
        <v>0</v>
      </c>
      <c r="CN427" s="265" t="s">
        <v>96</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96</v>
      </c>
      <c r="DA427" s="231">
        <f>IF(CX427=1,IF(CW427&lt;15,VLOOKUP(CZ427,data!$B$3:$E$32,2,0)*CW427,(VLOOKUP(CZ427,data!$B$3:$E$32,2,0)*14)+(VLOOKUP(CZ427,data!$B$3:$E$32,3,0))*(CW427-14)),0)</f>
        <v>0</v>
      </c>
      <c r="DB427" s="265" t="s">
        <v>96</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96</v>
      </c>
      <c r="DO427" s="231">
        <f>IF(DL427=1,IF(DK427&lt;15,VLOOKUP(DN427,data!$B$3:$E$32,2,0)*DK427,(VLOOKUP(DN427,data!$B$3:$E$32,2,0)*14)+(VLOOKUP(DN427,data!$B$3:$E$32,3,0))*(DK427-14)),0)</f>
        <v>0</v>
      </c>
      <c r="DP427" s="265" t="s">
        <v>96</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96</v>
      </c>
      <c r="EC427" s="231">
        <f>IF(DZ427=1,IF(DY427&lt;15,VLOOKUP(EB427,data!$B$3:$E$32,2,0)*DY427,(VLOOKUP(EB427,data!$B$3:$E$32,2,0)*14)+(VLOOKUP(EB427,data!$B$3:$E$32,3,0))*(DY427-14)),0)</f>
        <v>0</v>
      </c>
      <c r="ED427" s="265" t="s">
        <v>96</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96</v>
      </c>
      <c r="EQ427" s="231">
        <f>IF(EN427=1,IF(EM427&lt;15,VLOOKUP(EP427,data!$B$3:$E$32,2,0)*EM427,(VLOOKUP(EP427,data!$B$3:$E$32,2,0)*14)+(VLOOKUP(EP427,data!$B$3:$E$32,3,0))*(EM427-14)),0)</f>
        <v>0</v>
      </c>
      <c r="ER427" s="265" t="s">
        <v>96</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96</v>
      </c>
      <c r="FE427" s="231">
        <f>IF(FB427=1,IF(FA427&lt;15,VLOOKUP(FD427,data!$B$3:$E$32,2,0)*FA427,(VLOOKUP(FD427,data!$B$3:$E$32,2,0)*14)+(VLOOKUP(FD427,data!$B$3:$E$32,3,0))*(FA427-14)),0)</f>
        <v>0</v>
      </c>
      <c r="FF427" s="265" t="s">
        <v>96</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4.75" hidden="1" customHeight="1" x14ac:dyDescent="0.25">
      <c r="A428" s="233"/>
      <c r="B428" s="222" t="s">
        <v>519</v>
      </c>
      <c r="C428" s="338"/>
      <c r="D428" s="223"/>
      <c r="E428" s="229"/>
      <c r="F428" s="225">
        <f t="shared" si="434"/>
        <v>0</v>
      </c>
      <c r="G428" s="230">
        <f>IF(F428=1,data!$C$41*E428,0)</f>
        <v>0</v>
      </c>
      <c r="H428" s="265" t="s">
        <v>96</v>
      </c>
      <c r="I428" s="231">
        <f>IF($F428=1,IF($E428&lt;15,VLOOKUP(H428,data!$B$3:$E$32,2,0)*$E428,(VLOOKUP(H428,data!$B$3:$E$32,2,0)*14)+(VLOOKUP(H428,data!$B$3:$E$32,3,0))*($E428-14)),0)</f>
        <v>0</v>
      </c>
      <c r="J428" s="265" t="s">
        <v>96</v>
      </c>
      <c r="K428" s="231">
        <f>IF($F428=1,VLOOKUP(J428,data!$B$35:$D$39,2,0),0)</f>
        <v>0</v>
      </c>
      <c r="L428" s="232">
        <f>IF(AND(I428&lt;&gt;0,K428&lt;&gt;0)=FALSE,0,data!$C$43)</f>
        <v>0</v>
      </c>
      <c r="M428" s="269">
        <f t="shared" si="505"/>
        <v>0</v>
      </c>
      <c r="N428" s="225">
        <f t="shared" si="503"/>
        <v>0</v>
      </c>
      <c r="O428" s="225">
        <f t="shared" si="435"/>
        <v>0</v>
      </c>
      <c r="P428" s="225">
        <f t="shared" si="436"/>
        <v>0</v>
      </c>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96</v>
      </c>
      <c r="AI428" s="231">
        <f>IF(AF428=1,IF(AE428&lt;15,VLOOKUP(AH428,data!$B$3:$E$32,2,0)*AE428,(VLOOKUP(AH428,data!$B$3:$E$32,2,0)*14)+(VLOOKUP(AH428,data!$B$3:$E$32,3,0))*(AE428-14)),0)</f>
        <v>0</v>
      </c>
      <c r="AJ428" s="265" t="s">
        <v>96</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96</v>
      </c>
      <c r="AW428" s="231">
        <f>IF(AT428=1,IF(AS428&lt;15,VLOOKUP(AV428,data!$B$3:$E$32,2,0)*AS428,(VLOOKUP(AV428,data!$B$3:$E$32,2,0)*14)+(VLOOKUP(AV428,data!$B$3:$E$32,3,0))*(AS428-14)),0)</f>
        <v>0</v>
      </c>
      <c r="AX428" s="265" t="s">
        <v>96</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96</v>
      </c>
      <c r="BK428" s="231">
        <f>IF(BH428=1,IF(BG428&lt;15,VLOOKUP(BJ428,data!$B$3:$E$32,2,0)*BG428,(VLOOKUP(BJ428,data!$B$3:$E$32,2,0)*14)+(VLOOKUP(BJ428,data!$B$3:$E$32,3,0))*(BG428-14)),0)</f>
        <v>0</v>
      </c>
      <c r="BL428" s="265" t="s">
        <v>96</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96</v>
      </c>
      <c r="BY428" s="231">
        <f>IF(BV428=1,IF(BU428&lt;15,VLOOKUP(BX428,data!$B$3:$E$32,2,0)*BU428,(VLOOKUP(BX428,data!$B$3:$E$32,2,0)*14)+(VLOOKUP(BX428,data!$B$3:$E$32,3,0))*(BU428-14)),0)</f>
        <v>0</v>
      </c>
      <c r="BZ428" s="265" t="s">
        <v>96</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96</v>
      </c>
      <c r="CM428" s="231">
        <f>IF(CJ428=1,IF(CI428&lt;15,VLOOKUP(CL428,data!$B$3:$E$32,2,0)*CI428,(VLOOKUP(CL428,data!$B$3:$E$32,2,0)*14)+(VLOOKUP(CL428,data!$B$3:$E$32,3,0))*(CI428-14)),0)</f>
        <v>0</v>
      </c>
      <c r="CN428" s="265" t="s">
        <v>96</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96</v>
      </c>
      <c r="DA428" s="231">
        <f>IF(CX428=1,IF(CW428&lt;15,VLOOKUP(CZ428,data!$B$3:$E$32,2,0)*CW428,(VLOOKUP(CZ428,data!$B$3:$E$32,2,0)*14)+(VLOOKUP(CZ428,data!$B$3:$E$32,3,0))*(CW428-14)),0)</f>
        <v>0</v>
      </c>
      <c r="DB428" s="265" t="s">
        <v>96</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96</v>
      </c>
      <c r="DO428" s="231">
        <f>IF(DL428=1,IF(DK428&lt;15,VLOOKUP(DN428,data!$B$3:$E$32,2,0)*DK428,(VLOOKUP(DN428,data!$B$3:$E$32,2,0)*14)+(VLOOKUP(DN428,data!$B$3:$E$32,3,0))*(DK428-14)),0)</f>
        <v>0</v>
      </c>
      <c r="DP428" s="265" t="s">
        <v>96</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96</v>
      </c>
      <c r="EC428" s="231">
        <f>IF(DZ428=1,IF(DY428&lt;15,VLOOKUP(EB428,data!$B$3:$E$32,2,0)*DY428,(VLOOKUP(EB428,data!$B$3:$E$32,2,0)*14)+(VLOOKUP(EB428,data!$B$3:$E$32,3,0))*(DY428-14)),0)</f>
        <v>0</v>
      </c>
      <c r="ED428" s="265" t="s">
        <v>96</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96</v>
      </c>
      <c r="EQ428" s="231">
        <f>IF(EN428=1,IF(EM428&lt;15,VLOOKUP(EP428,data!$B$3:$E$32,2,0)*EM428,(VLOOKUP(EP428,data!$B$3:$E$32,2,0)*14)+(VLOOKUP(EP428,data!$B$3:$E$32,3,0))*(EM428-14)),0)</f>
        <v>0</v>
      </c>
      <c r="ER428" s="265" t="s">
        <v>96</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96</v>
      </c>
      <c r="FE428" s="231">
        <f>IF(FB428=1,IF(FA428&lt;15,VLOOKUP(FD428,data!$B$3:$E$32,2,0)*FA428,(VLOOKUP(FD428,data!$B$3:$E$32,2,0)*14)+(VLOOKUP(FD428,data!$B$3:$E$32,3,0))*(FA428-14)),0)</f>
        <v>0</v>
      </c>
      <c r="FF428" s="265" t="s">
        <v>96</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4.75" hidden="1" customHeight="1" x14ac:dyDescent="0.25">
      <c r="A429" s="233"/>
      <c r="B429" s="222" t="s">
        <v>520</v>
      </c>
      <c r="C429" s="338"/>
      <c r="D429" s="223"/>
      <c r="E429" s="229"/>
      <c r="F429" s="225">
        <f t="shared" si="434"/>
        <v>0</v>
      </c>
      <c r="G429" s="230">
        <f>IF(F429=1,data!$C$41*E429,0)</f>
        <v>0</v>
      </c>
      <c r="H429" s="265" t="s">
        <v>96</v>
      </c>
      <c r="I429" s="231">
        <f>IF($F429=1,IF($E429&lt;15,VLOOKUP(H429,data!$B$3:$E$32,2,0)*$E429,(VLOOKUP(H429,data!$B$3:$E$32,2,0)*14)+(VLOOKUP(H429,data!$B$3:$E$32,3,0))*($E429-14)),0)</f>
        <v>0</v>
      </c>
      <c r="J429" s="265" t="s">
        <v>96</v>
      </c>
      <c r="K429" s="231">
        <f>IF($F429=1,VLOOKUP(J429,data!$B$35:$D$39,2,0),0)</f>
        <v>0</v>
      </c>
      <c r="L429" s="232">
        <f>IF(AND(I429&lt;&gt;0,K429&lt;&gt;0)=FALSE,0,data!$C$43)</f>
        <v>0</v>
      </c>
      <c r="M429" s="269">
        <f t="shared" si="505"/>
        <v>0</v>
      </c>
      <c r="N429" s="225">
        <f t="shared" si="503"/>
        <v>0</v>
      </c>
      <c r="O429" s="225">
        <f t="shared" si="435"/>
        <v>0</v>
      </c>
      <c r="P429" s="225">
        <f t="shared" si="436"/>
        <v>0</v>
      </c>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96</v>
      </c>
      <c r="AI429" s="231">
        <f>IF(AF429=1,IF(AE429&lt;15,VLOOKUP(AH429,data!$B$3:$E$32,2,0)*AE429,(VLOOKUP(AH429,data!$B$3:$E$32,2,0)*14)+(VLOOKUP(AH429,data!$B$3:$E$32,3,0))*(AE429-14)),0)</f>
        <v>0</v>
      </c>
      <c r="AJ429" s="265" t="s">
        <v>96</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96</v>
      </c>
      <c r="AW429" s="231">
        <f>IF(AT429=1,IF(AS429&lt;15,VLOOKUP(AV429,data!$B$3:$E$32,2,0)*AS429,(VLOOKUP(AV429,data!$B$3:$E$32,2,0)*14)+(VLOOKUP(AV429,data!$B$3:$E$32,3,0))*(AS429-14)),0)</f>
        <v>0</v>
      </c>
      <c r="AX429" s="265" t="s">
        <v>96</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96</v>
      </c>
      <c r="BK429" s="231">
        <f>IF(BH429=1,IF(BG429&lt;15,VLOOKUP(BJ429,data!$B$3:$E$32,2,0)*BG429,(VLOOKUP(BJ429,data!$B$3:$E$32,2,0)*14)+(VLOOKUP(BJ429,data!$B$3:$E$32,3,0))*(BG429-14)),0)</f>
        <v>0</v>
      </c>
      <c r="BL429" s="265" t="s">
        <v>96</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96</v>
      </c>
      <c r="BY429" s="231">
        <f>IF(BV429=1,IF(BU429&lt;15,VLOOKUP(BX429,data!$B$3:$E$32,2,0)*BU429,(VLOOKUP(BX429,data!$B$3:$E$32,2,0)*14)+(VLOOKUP(BX429,data!$B$3:$E$32,3,0))*(BU429-14)),0)</f>
        <v>0</v>
      </c>
      <c r="BZ429" s="265" t="s">
        <v>96</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96</v>
      </c>
      <c r="CM429" s="231">
        <f>IF(CJ429=1,IF(CI429&lt;15,VLOOKUP(CL429,data!$B$3:$E$32,2,0)*CI429,(VLOOKUP(CL429,data!$B$3:$E$32,2,0)*14)+(VLOOKUP(CL429,data!$B$3:$E$32,3,0))*(CI429-14)),0)</f>
        <v>0</v>
      </c>
      <c r="CN429" s="265" t="s">
        <v>96</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96</v>
      </c>
      <c r="DA429" s="231">
        <f>IF(CX429=1,IF(CW429&lt;15,VLOOKUP(CZ429,data!$B$3:$E$32,2,0)*CW429,(VLOOKUP(CZ429,data!$B$3:$E$32,2,0)*14)+(VLOOKUP(CZ429,data!$B$3:$E$32,3,0))*(CW429-14)),0)</f>
        <v>0</v>
      </c>
      <c r="DB429" s="265" t="s">
        <v>96</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96</v>
      </c>
      <c r="DO429" s="231">
        <f>IF(DL429=1,IF(DK429&lt;15,VLOOKUP(DN429,data!$B$3:$E$32,2,0)*DK429,(VLOOKUP(DN429,data!$B$3:$E$32,2,0)*14)+(VLOOKUP(DN429,data!$B$3:$E$32,3,0))*(DK429-14)),0)</f>
        <v>0</v>
      </c>
      <c r="DP429" s="265" t="s">
        <v>96</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96</v>
      </c>
      <c r="EC429" s="231">
        <f>IF(DZ429=1,IF(DY429&lt;15,VLOOKUP(EB429,data!$B$3:$E$32,2,0)*DY429,(VLOOKUP(EB429,data!$B$3:$E$32,2,0)*14)+(VLOOKUP(EB429,data!$B$3:$E$32,3,0))*(DY429-14)),0)</f>
        <v>0</v>
      </c>
      <c r="ED429" s="265" t="s">
        <v>96</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96</v>
      </c>
      <c r="EQ429" s="231">
        <f>IF(EN429=1,IF(EM429&lt;15,VLOOKUP(EP429,data!$B$3:$E$32,2,0)*EM429,(VLOOKUP(EP429,data!$B$3:$E$32,2,0)*14)+(VLOOKUP(EP429,data!$B$3:$E$32,3,0))*(EM429-14)),0)</f>
        <v>0</v>
      </c>
      <c r="ER429" s="265" t="s">
        <v>96</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96</v>
      </c>
      <c r="FE429" s="231">
        <f>IF(FB429=1,IF(FA429&lt;15,VLOOKUP(FD429,data!$B$3:$E$32,2,0)*FA429,(VLOOKUP(FD429,data!$B$3:$E$32,2,0)*14)+(VLOOKUP(FD429,data!$B$3:$E$32,3,0))*(FA429-14)),0)</f>
        <v>0</v>
      </c>
      <c r="FF429" s="265" t="s">
        <v>96</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4.75" hidden="1" customHeight="1" x14ac:dyDescent="0.25">
      <c r="A430" s="233"/>
      <c r="B430" s="222" t="s">
        <v>521</v>
      </c>
      <c r="C430" s="338"/>
      <c r="D430" s="223"/>
      <c r="E430" s="229"/>
      <c r="F430" s="225">
        <f t="shared" si="434"/>
        <v>0</v>
      </c>
      <c r="G430" s="230">
        <f>IF(F430=1,data!$C$41*E430,0)</f>
        <v>0</v>
      </c>
      <c r="H430" s="265" t="s">
        <v>96</v>
      </c>
      <c r="I430" s="231">
        <f>IF($F430=1,IF($E430&lt;15,VLOOKUP(H430,data!$B$3:$E$32,2,0)*$E430,(VLOOKUP(H430,data!$B$3:$E$32,2,0)*14)+(VLOOKUP(H430,data!$B$3:$E$32,3,0))*($E430-14)),0)</f>
        <v>0</v>
      </c>
      <c r="J430" s="265" t="s">
        <v>96</v>
      </c>
      <c r="K430" s="231">
        <f>IF($F430=1,VLOOKUP(J430,data!$B$35:$D$39,2,0),0)</f>
        <v>0</v>
      </c>
      <c r="L430" s="232">
        <f>IF(AND(I430&lt;&gt;0,K430&lt;&gt;0)=FALSE,0,data!$C$43)</f>
        <v>0</v>
      </c>
      <c r="M430" s="269">
        <f t="shared" si="505"/>
        <v>0</v>
      </c>
      <c r="N430" s="225">
        <f t="shared" si="503"/>
        <v>0</v>
      </c>
      <c r="O430" s="225">
        <f t="shared" si="435"/>
        <v>0</v>
      </c>
      <c r="P430" s="225">
        <f t="shared" si="436"/>
        <v>0</v>
      </c>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96</v>
      </c>
      <c r="AI430" s="231">
        <f>IF(AF430=1,IF(AE430&lt;15,VLOOKUP(AH430,data!$B$3:$E$32,2,0)*AE430,(VLOOKUP(AH430,data!$B$3:$E$32,2,0)*14)+(VLOOKUP(AH430,data!$B$3:$E$32,3,0))*(AE430-14)),0)</f>
        <v>0</v>
      </c>
      <c r="AJ430" s="265" t="s">
        <v>96</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96</v>
      </c>
      <c r="AW430" s="231">
        <f>IF(AT430=1,IF(AS430&lt;15,VLOOKUP(AV430,data!$B$3:$E$32,2,0)*AS430,(VLOOKUP(AV430,data!$B$3:$E$32,2,0)*14)+(VLOOKUP(AV430,data!$B$3:$E$32,3,0))*(AS430-14)),0)</f>
        <v>0</v>
      </c>
      <c r="AX430" s="265" t="s">
        <v>96</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96</v>
      </c>
      <c r="BK430" s="231">
        <f>IF(BH430=1,IF(BG430&lt;15,VLOOKUP(BJ430,data!$B$3:$E$32,2,0)*BG430,(VLOOKUP(BJ430,data!$B$3:$E$32,2,0)*14)+(VLOOKUP(BJ430,data!$B$3:$E$32,3,0))*(BG430-14)),0)</f>
        <v>0</v>
      </c>
      <c r="BL430" s="265" t="s">
        <v>96</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96</v>
      </c>
      <c r="BY430" s="231">
        <f>IF(BV430=1,IF(BU430&lt;15,VLOOKUP(BX430,data!$B$3:$E$32,2,0)*BU430,(VLOOKUP(BX430,data!$B$3:$E$32,2,0)*14)+(VLOOKUP(BX430,data!$B$3:$E$32,3,0))*(BU430-14)),0)</f>
        <v>0</v>
      </c>
      <c r="BZ430" s="265" t="s">
        <v>96</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96</v>
      </c>
      <c r="CM430" s="231">
        <f>IF(CJ430=1,IF(CI430&lt;15,VLOOKUP(CL430,data!$B$3:$E$32,2,0)*CI430,(VLOOKUP(CL430,data!$B$3:$E$32,2,0)*14)+(VLOOKUP(CL430,data!$B$3:$E$32,3,0))*(CI430-14)),0)</f>
        <v>0</v>
      </c>
      <c r="CN430" s="265" t="s">
        <v>96</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96</v>
      </c>
      <c r="DA430" s="231">
        <f>IF(CX430=1,IF(CW430&lt;15,VLOOKUP(CZ430,data!$B$3:$E$32,2,0)*CW430,(VLOOKUP(CZ430,data!$B$3:$E$32,2,0)*14)+(VLOOKUP(CZ430,data!$B$3:$E$32,3,0))*(CW430-14)),0)</f>
        <v>0</v>
      </c>
      <c r="DB430" s="265" t="s">
        <v>96</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96</v>
      </c>
      <c r="DO430" s="231">
        <f>IF(DL430=1,IF(DK430&lt;15,VLOOKUP(DN430,data!$B$3:$E$32,2,0)*DK430,(VLOOKUP(DN430,data!$B$3:$E$32,2,0)*14)+(VLOOKUP(DN430,data!$B$3:$E$32,3,0))*(DK430-14)),0)</f>
        <v>0</v>
      </c>
      <c r="DP430" s="265" t="s">
        <v>96</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96</v>
      </c>
      <c r="EC430" s="231">
        <f>IF(DZ430=1,IF(DY430&lt;15,VLOOKUP(EB430,data!$B$3:$E$32,2,0)*DY430,(VLOOKUP(EB430,data!$B$3:$E$32,2,0)*14)+(VLOOKUP(EB430,data!$B$3:$E$32,3,0))*(DY430-14)),0)</f>
        <v>0</v>
      </c>
      <c r="ED430" s="265" t="s">
        <v>96</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96</v>
      </c>
      <c r="EQ430" s="231">
        <f>IF(EN430=1,IF(EM430&lt;15,VLOOKUP(EP430,data!$B$3:$E$32,2,0)*EM430,(VLOOKUP(EP430,data!$B$3:$E$32,2,0)*14)+(VLOOKUP(EP430,data!$B$3:$E$32,3,0))*(EM430-14)),0)</f>
        <v>0</v>
      </c>
      <c r="ER430" s="265" t="s">
        <v>96</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96</v>
      </c>
      <c r="FE430" s="231">
        <f>IF(FB430=1,IF(FA430&lt;15,VLOOKUP(FD430,data!$B$3:$E$32,2,0)*FA430,(VLOOKUP(FD430,data!$B$3:$E$32,2,0)*14)+(VLOOKUP(FD430,data!$B$3:$E$32,3,0))*(FA430-14)),0)</f>
        <v>0</v>
      </c>
      <c r="FF430" s="265" t="s">
        <v>96</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4.75" hidden="1" customHeight="1" x14ac:dyDescent="0.25">
      <c r="A431" s="233"/>
      <c r="B431" s="222" t="s">
        <v>522</v>
      </c>
      <c r="C431" s="338"/>
      <c r="D431" s="223"/>
      <c r="E431" s="229"/>
      <c r="F431" s="225">
        <f t="shared" si="434"/>
        <v>0</v>
      </c>
      <c r="G431" s="230">
        <f>IF(F431=1,data!$C$41*E431,0)</f>
        <v>0</v>
      </c>
      <c r="H431" s="265" t="s">
        <v>96</v>
      </c>
      <c r="I431" s="231">
        <f>IF($F431=1,IF($E431&lt;15,VLOOKUP(H431,data!$B$3:$E$32,2,0)*$E431,(VLOOKUP(H431,data!$B$3:$E$32,2,0)*14)+(VLOOKUP(H431,data!$B$3:$E$32,3,0))*($E431-14)),0)</f>
        <v>0</v>
      </c>
      <c r="J431" s="265" t="s">
        <v>96</v>
      </c>
      <c r="K431" s="231">
        <f>IF($F431=1,VLOOKUP(J431,data!$B$35:$D$39,2,0),0)</f>
        <v>0</v>
      </c>
      <c r="L431" s="232">
        <f>IF(AND(I431&lt;&gt;0,K431&lt;&gt;0)=FALSE,0,data!$C$43)</f>
        <v>0</v>
      </c>
      <c r="M431" s="269">
        <f t="shared" si="505"/>
        <v>0</v>
      </c>
      <c r="N431" s="225">
        <f t="shared" si="503"/>
        <v>0</v>
      </c>
      <c r="O431" s="225">
        <f t="shared" si="435"/>
        <v>0</v>
      </c>
      <c r="P431" s="225">
        <f t="shared" si="436"/>
        <v>0</v>
      </c>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96</v>
      </c>
      <c r="AI431" s="231">
        <f>IF(AF431=1,IF(AE431&lt;15,VLOOKUP(AH431,data!$B$3:$E$32,2,0)*AE431,(VLOOKUP(AH431,data!$B$3:$E$32,2,0)*14)+(VLOOKUP(AH431,data!$B$3:$E$32,3,0))*(AE431-14)),0)</f>
        <v>0</v>
      </c>
      <c r="AJ431" s="265" t="s">
        <v>96</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96</v>
      </c>
      <c r="AW431" s="231">
        <f>IF(AT431=1,IF(AS431&lt;15,VLOOKUP(AV431,data!$B$3:$E$32,2,0)*AS431,(VLOOKUP(AV431,data!$B$3:$E$32,2,0)*14)+(VLOOKUP(AV431,data!$B$3:$E$32,3,0))*(AS431-14)),0)</f>
        <v>0</v>
      </c>
      <c r="AX431" s="265" t="s">
        <v>96</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96</v>
      </c>
      <c r="BK431" s="231">
        <f>IF(BH431=1,IF(BG431&lt;15,VLOOKUP(BJ431,data!$B$3:$E$32,2,0)*BG431,(VLOOKUP(BJ431,data!$B$3:$E$32,2,0)*14)+(VLOOKUP(BJ431,data!$B$3:$E$32,3,0))*(BG431-14)),0)</f>
        <v>0</v>
      </c>
      <c r="BL431" s="265" t="s">
        <v>96</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96</v>
      </c>
      <c r="BY431" s="231">
        <f>IF(BV431=1,IF(BU431&lt;15,VLOOKUP(BX431,data!$B$3:$E$32,2,0)*BU431,(VLOOKUP(BX431,data!$B$3:$E$32,2,0)*14)+(VLOOKUP(BX431,data!$B$3:$E$32,3,0))*(BU431-14)),0)</f>
        <v>0</v>
      </c>
      <c r="BZ431" s="265" t="s">
        <v>96</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96</v>
      </c>
      <c r="CM431" s="231">
        <f>IF(CJ431=1,IF(CI431&lt;15,VLOOKUP(CL431,data!$B$3:$E$32,2,0)*CI431,(VLOOKUP(CL431,data!$B$3:$E$32,2,0)*14)+(VLOOKUP(CL431,data!$B$3:$E$32,3,0))*(CI431-14)),0)</f>
        <v>0</v>
      </c>
      <c r="CN431" s="265" t="s">
        <v>96</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96</v>
      </c>
      <c r="DA431" s="231">
        <f>IF(CX431=1,IF(CW431&lt;15,VLOOKUP(CZ431,data!$B$3:$E$32,2,0)*CW431,(VLOOKUP(CZ431,data!$B$3:$E$32,2,0)*14)+(VLOOKUP(CZ431,data!$B$3:$E$32,3,0))*(CW431-14)),0)</f>
        <v>0</v>
      </c>
      <c r="DB431" s="265" t="s">
        <v>96</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96</v>
      </c>
      <c r="DO431" s="231">
        <f>IF(DL431=1,IF(DK431&lt;15,VLOOKUP(DN431,data!$B$3:$E$32,2,0)*DK431,(VLOOKUP(DN431,data!$B$3:$E$32,2,0)*14)+(VLOOKUP(DN431,data!$B$3:$E$32,3,0))*(DK431-14)),0)</f>
        <v>0</v>
      </c>
      <c r="DP431" s="265" t="s">
        <v>96</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96</v>
      </c>
      <c r="EC431" s="231">
        <f>IF(DZ431=1,IF(DY431&lt;15,VLOOKUP(EB431,data!$B$3:$E$32,2,0)*DY431,(VLOOKUP(EB431,data!$B$3:$E$32,2,0)*14)+(VLOOKUP(EB431,data!$B$3:$E$32,3,0))*(DY431-14)),0)</f>
        <v>0</v>
      </c>
      <c r="ED431" s="265" t="s">
        <v>96</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96</v>
      </c>
      <c r="EQ431" s="231">
        <f>IF(EN431=1,IF(EM431&lt;15,VLOOKUP(EP431,data!$B$3:$E$32,2,0)*EM431,(VLOOKUP(EP431,data!$B$3:$E$32,2,0)*14)+(VLOOKUP(EP431,data!$B$3:$E$32,3,0))*(EM431-14)),0)</f>
        <v>0</v>
      </c>
      <c r="ER431" s="265" t="s">
        <v>96</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96</v>
      </c>
      <c r="FE431" s="231">
        <f>IF(FB431=1,IF(FA431&lt;15,VLOOKUP(FD431,data!$B$3:$E$32,2,0)*FA431,(VLOOKUP(FD431,data!$B$3:$E$32,2,0)*14)+(VLOOKUP(FD431,data!$B$3:$E$32,3,0))*(FA431-14)),0)</f>
        <v>0</v>
      </c>
      <c r="FF431" s="265" t="s">
        <v>96</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4.75" hidden="1" customHeight="1" x14ac:dyDescent="0.25">
      <c r="A432" s="233"/>
      <c r="B432" s="222" t="s">
        <v>523</v>
      </c>
      <c r="C432" s="338"/>
      <c r="D432" s="223"/>
      <c r="E432" s="229"/>
      <c r="F432" s="225">
        <f t="shared" si="434"/>
        <v>0</v>
      </c>
      <c r="G432" s="230">
        <f>IF(F432=1,data!$C$41*E432,0)</f>
        <v>0</v>
      </c>
      <c r="H432" s="265" t="s">
        <v>96</v>
      </c>
      <c r="I432" s="231">
        <f>IF($F432=1,IF($E432&lt;15,VLOOKUP(H432,data!$B$3:$E$32,2,0)*$E432,(VLOOKUP(H432,data!$B$3:$E$32,2,0)*14)+(VLOOKUP(H432,data!$B$3:$E$32,3,0))*($E432-14)),0)</f>
        <v>0</v>
      </c>
      <c r="J432" s="265" t="s">
        <v>96</v>
      </c>
      <c r="K432" s="231">
        <f>IF($F432=1,VLOOKUP(J432,data!$B$35:$D$39,2,0),0)</f>
        <v>0</v>
      </c>
      <c r="L432" s="232">
        <f>IF(AND(I432&lt;&gt;0,K432&lt;&gt;0)=FALSE,0,data!$C$43)</f>
        <v>0</v>
      </c>
      <c r="M432" s="269">
        <f t="shared" si="505"/>
        <v>0</v>
      </c>
      <c r="N432" s="225">
        <f t="shared" si="503"/>
        <v>0</v>
      </c>
      <c r="O432" s="225">
        <f t="shared" si="435"/>
        <v>0</v>
      </c>
      <c r="P432" s="225">
        <f t="shared" si="436"/>
        <v>0</v>
      </c>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96</v>
      </c>
      <c r="AI432" s="231">
        <f>IF(AF432=1,IF(AE432&lt;15,VLOOKUP(AH432,data!$B$3:$E$32,2,0)*AE432,(VLOOKUP(AH432,data!$B$3:$E$32,2,0)*14)+(VLOOKUP(AH432,data!$B$3:$E$32,3,0))*(AE432-14)),0)</f>
        <v>0</v>
      </c>
      <c r="AJ432" s="265" t="s">
        <v>96</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96</v>
      </c>
      <c r="AW432" s="231">
        <f>IF(AT432=1,IF(AS432&lt;15,VLOOKUP(AV432,data!$B$3:$E$32,2,0)*AS432,(VLOOKUP(AV432,data!$B$3:$E$32,2,0)*14)+(VLOOKUP(AV432,data!$B$3:$E$32,3,0))*(AS432-14)),0)</f>
        <v>0</v>
      </c>
      <c r="AX432" s="265" t="s">
        <v>96</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96</v>
      </c>
      <c r="BK432" s="231">
        <f>IF(BH432=1,IF(BG432&lt;15,VLOOKUP(BJ432,data!$B$3:$E$32,2,0)*BG432,(VLOOKUP(BJ432,data!$B$3:$E$32,2,0)*14)+(VLOOKUP(BJ432,data!$B$3:$E$32,3,0))*(BG432-14)),0)</f>
        <v>0</v>
      </c>
      <c r="BL432" s="265" t="s">
        <v>96</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96</v>
      </c>
      <c r="BY432" s="231">
        <f>IF(BV432=1,IF(BU432&lt;15,VLOOKUP(BX432,data!$B$3:$E$32,2,0)*BU432,(VLOOKUP(BX432,data!$B$3:$E$32,2,0)*14)+(VLOOKUP(BX432,data!$B$3:$E$32,3,0))*(BU432-14)),0)</f>
        <v>0</v>
      </c>
      <c r="BZ432" s="265" t="s">
        <v>96</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96</v>
      </c>
      <c r="CM432" s="231">
        <f>IF(CJ432=1,IF(CI432&lt;15,VLOOKUP(CL432,data!$B$3:$E$32,2,0)*CI432,(VLOOKUP(CL432,data!$B$3:$E$32,2,0)*14)+(VLOOKUP(CL432,data!$B$3:$E$32,3,0))*(CI432-14)),0)</f>
        <v>0</v>
      </c>
      <c r="CN432" s="265" t="s">
        <v>96</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96</v>
      </c>
      <c r="DA432" s="231">
        <f>IF(CX432=1,IF(CW432&lt;15,VLOOKUP(CZ432,data!$B$3:$E$32,2,0)*CW432,(VLOOKUP(CZ432,data!$B$3:$E$32,2,0)*14)+(VLOOKUP(CZ432,data!$B$3:$E$32,3,0))*(CW432-14)),0)</f>
        <v>0</v>
      </c>
      <c r="DB432" s="265" t="s">
        <v>96</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96</v>
      </c>
      <c r="DO432" s="231">
        <f>IF(DL432=1,IF(DK432&lt;15,VLOOKUP(DN432,data!$B$3:$E$32,2,0)*DK432,(VLOOKUP(DN432,data!$B$3:$E$32,2,0)*14)+(VLOOKUP(DN432,data!$B$3:$E$32,3,0))*(DK432-14)),0)</f>
        <v>0</v>
      </c>
      <c r="DP432" s="265" t="s">
        <v>96</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96</v>
      </c>
      <c r="EC432" s="231">
        <f>IF(DZ432=1,IF(DY432&lt;15,VLOOKUP(EB432,data!$B$3:$E$32,2,0)*DY432,(VLOOKUP(EB432,data!$B$3:$E$32,2,0)*14)+(VLOOKUP(EB432,data!$B$3:$E$32,3,0))*(DY432-14)),0)</f>
        <v>0</v>
      </c>
      <c r="ED432" s="265" t="s">
        <v>96</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96</v>
      </c>
      <c r="EQ432" s="231">
        <f>IF(EN432=1,IF(EM432&lt;15,VLOOKUP(EP432,data!$B$3:$E$32,2,0)*EM432,(VLOOKUP(EP432,data!$B$3:$E$32,2,0)*14)+(VLOOKUP(EP432,data!$B$3:$E$32,3,0))*(EM432-14)),0)</f>
        <v>0</v>
      </c>
      <c r="ER432" s="265" t="s">
        <v>96</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96</v>
      </c>
      <c r="FE432" s="231">
        <f>IF(FB432=1,IF(FA432&lt;15,VLOOKUP(FD432,data!$B$3:$E$32,2,0)*FA432,(VLOOKUP(FD432,data!$B$3:$E$32,2,0)*14)+(VLOOKUP(FD432,data!$B$3:$E$32,3,0))*(FA432-14)),0)</f>
        <v>0</v>
      </c>
      <c r="FF432" s="265" t="s">
        <v>96</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4.75" hidden="1" customHeight="1" x14ac:dyDescent="0.25">
      <c r="A433" s="233"/>
      <c r="B433" s="222" t="s">
        <v>524</v>
      </c>
      <c r="C433" s="338"/>
      <c r="D433" s="223"/>
      <c r="E433" s="229"/>
      <c r="F433" s="225">
        <f t="shared" si="434"/>
        <v>0</v>
      </c>
      <c r="G433" s="230">
        <f>IF(F433=1,data!$C$41*E433,0)</f>
        <v>0</v>
      </c>
      <c r="H433" s="265" t="s">
        <v>96</v>
      </c>
      <c r="I433" s="231">
        <f>IF($F433=1,IF($E433&lt;15,VLOOKUP(H433,data!$B$3:$E$32,2,0)*$E433,(VLOOKUP(H433,data!$B$3:$E$32,2,0)*14)+(VLOOKUP(H433,data!$B$3:$E$32,3,0))*($E433-14)),0)</f>
        <v>0</v>
      </c>
      <c r="J433" s="265" t="s">
        <v>96</v>
      </c>
      <c r="K433" s="231">
        <f>IF($F433=1,VLOOKUP(J433,data!$B$35:$D$39,2,0),0)</f>
        <v>0</v>
      </c>
      <c r="L433" s="232">
        <f>IF(AND(I433&lt;&gt;0,K433&lt;&gt;0)=FALSE,0,data!$C$43)</f>
        <v>0</v>
      </c>
      <c r="M433" s="269">
        <f t="shared" si="505"/>
        <v>0</v>
      </c>
      <c r="N433" s="225">
        <f t="shared" si="503"/>
        <v>0</v>
      </c>
      <c r="O433" s="225">
        <f t="shared" si="435"/>
        <v>0</v>
      </c>
      <c r="P433" s="225">
        <f t="shared" si="436"/>
        <v>0</v>
      </c>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96</v>
      </c>
      <c r="AI433" s="231">
        <f>IF(AF433=1,IF(AE433&lt;15,VLOOKUP(AH433,data!$B$3:$E$32,2,0)*AE433,(VLOOKUP(AH433,data!$B$3:$E$32,2,0)*14)+(VLOOKUP(AH433,data!$B$3:$E$32,3,0))*(AE433-14)),0)</f>
        <v>0</v>
      </c>
      <c r="AJ433" s="265" t="s">
        <v>96</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96</v>
      </c>
      <c r="AW433" s="231">
        <f>IF(AT433=1,IF(AS433&lt;15,VLOOKUP(AV433,data!$B$3:$E$32,2,0)*AS433,(VLOOKUP(AV433,data!$B$3:$E$32,2,0)*14)+(VLOOKUP(AV433,data!$B$3:$E$32,3,0))*(AS433-14)),0)</f>
        <v>0</v>
      </c>
      <c r="AX433" s="265" t="s">
        <v>96</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96</v>
      </c>
      <c r="BK433" s="231">
        <f>IF(BH433=1,IF(BG433&lt;15,VLOOKUP(BJ433,data!$B$3:$E$32,2,0)*BG433,(VLOOKUP(BJ433,data!$B$3:$E$32,2,0)*14)+(VLOOKUP(BJ433,data!$B$3:$E$32,3,0))*(BG433-14)),0)</f>
        <v>0</v>
      </c>
      <c r="BL433" s="265" t="s">
        <v>96</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96</v>
      </c>
      <c r="BY433" s="231">
        <f>IF(BV433=1,IF(BU433&lt;15,VLOOKUP(BX433,data!$B$3:$E$32,2,0)*BU433,(VLOOKUP(BX433,data!$B$3:$E$32,2,0)*14)+(VLOOKUP(BX433,data!$B$3:$E$32,3,0))*(BU433-14)),0)</f>
        <v>0</v>
      </c>
      <c r="BZ433" s="265" t="s">
        <v>96</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96</v>
      </c>
      <c r="CM433" s="231">
        <f>IF(CJ433=1,IF(CI433&lt;15,VLOOKUP(CL433,data!$B$3:$E$32,2,0)*CI433,(VLOOKUP(CL433,data!$B$3:$E$32,2,0)*14)+(VLOOKUP(CL433,data!$B$3:$E$32,3,0))*(CI433-14)),0)</f>
        <v>0</v>
      </c>
      <c r="CN433" s="265" t="s">
        <v>96</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96</v>
      </c>
      <c r="DA433" s="231">
        <f>IF(CX433=1,IF(CW433&lt;15,VLOOKUP(CZ433,data!$B$3:$E$32,2,0)*CW433,(VLOOKUP(CZ433,data!$B$3:$E$32,2,0)*14)+(VLOOKUP(CZ433,data!$B$3:$E$32,3,0))*(CW433-14)),0)</f>
        <v>0</v>
      </c>
      <c r="DB433" s="265" t="s">
        <v>96</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96</v>
      </c>
      <c r="DO433" s="231">
        <f>IF(DL433=1,IF(DK433&lt;15,VLOOKUP(DN433,data!$B$3:$E$32,2,0)*DK433,(VLOOKUP(DN433,data!$B$3:$E$32,2,0)*14)+(VLOOKUP(DN433,data!$B$3:$E$32,3,0))*(DK433-14)),0)</f>
        <v>0</v>
      </c>
      <c r="DP433" s="265" t="s">
        <v>96</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96</v>
      </c>
      <c r="EC433" s="231">
        <f>IF(DZ433=1,IF(DY433&lt;15,VLOOKUP(EB433,data!$B$3:$E$32,2,0)*DY433,(VLOOKUP(EB433,data!$B$3:$E$32,2,0)*14)+(VLOOKUP(EB433,data!$B$3:$E$32,3,0))*(DY433-14)),0)</f>
        <v>0</v>
      </c>
      <c r="ED433" s="265" t="s">
        <v>96</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96</v>
      </c>
      <c r="EQ433" s="231">
        <f>IF(EN433=1,IF(EM433&lt;15,VLOOKUP(EP433,data!$B$3:$E$32,2,0)*EM433,(VLOOKUP(EP433,data!$B$3:$E$32,2,0)*14)+(VLOOKUP(EP433,data!$B$3:$E$32,3,0))*(EM433-14)),0)</f>
        <v>0</v>
      </c>
      <c r="ER433" s="265" t="s">
        <v>96</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96</v>
      </c>
      <c r="FE433" s="231">
        <f>IF(FB433=1,IF(FA433&lt;15,VLOOKUP(FD433,data!$B$3:$E$32,2,0)*FA433,(VLOOKUP(FD433,data!$B$3:$E$32,2,0)*14)+(VLOOKUP(FD433,data!$B$3:$E$32,3,0))*(FA433-14)),0)</f>
        <v>0</v>
      </c>
      <c r="FF433" s="265" t="s">
        <v>96</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4.75" hidden="1" customHeight="1" x14ac:dyDescent="0.25">
      <c r="A434" s="233"/>
      <c r="B434" s="222" t="s">
        <v>525</v>
      </c>
      <c r="C434" s="338"/>
      <c r="D434" s="223"/>
      <c r="E434" s="229"/>
      <c r="F434" s="225">
        <f t="shared" si="434"/>
        <v>0</v>
      </c>
      <c r="G434" s="230">
        <f>IF(F434=1,data!$C$41*E434,0)</f>
        <v>0</v>
      </c>
      <c r="H434" s="265" t="s">
        <v>96</v>
      </c>
      <c r="I434" s="231">
        <f>IF($F434=1,IF($E434&lt;15,VLOOKUP(H434,data!$B$3:$E$32,2,0)*$E434,(VLOOKUP(H434,data!$B$3:$E$32,2,0)*14)+(VLOOKUP(H434,data!$B$3:$E$32,3,0))*($E434-14)),0)</f>
        <v>0</v>
      </c>
      <c r="J434" s="265" t="s">
        <v>96</v>
      </c>
      <c r="K434" s="231">
        <f>IF($F434=1,VLOOKUP(J434,data!$B$35:$D$39,2,0),0)</f>
        <v>0</v>
      </c>
      <c r="L434" s="232">
        <f>IF(AND(I434&lt;&gt;0,K434&lt;&gt;0)=FALSE,0,data!$C$43)</f>
        <v>0</v>
      </c>
      <c r="M434" s="269">
        <f t="shared" si="505"/>
        <v>0</v>
      </c>
      <c r="N434" s="225">
        <f t="shared" si="503"/>
        <v>0</v>
      </c>
      <c r="O434" s="225">
        <f t="shared" si="435"/>
        <v>0</v>
      </c>
      <c r="P434" s="225">
        <f t="shared" si="436"/>
        <v>0</v>
      </c>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96</v>
      </c>
      <c r="AI434" s="231">
        <f>IF(AF434=1,IF(AE434&lt;15,VLOOKUP(AH434,data!$B$3:$E$32,2,0)*AE434,(VLOOKUP(AH434,data!$B$3:$E$32,2,0)*14)+(VLOOKUP(AH434,data!$B$3:$E$32,3,0))*(AE434-14)),0)</f>
        <v>0</v>
      </c>
      <c r="AJ434" s="265" t="s">
        <v>96</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96</v>
      </c>
      <c r="AW434" s="231">
        <f>IF(AT434=1,IF(AS434&lt;15,VLOOKUP(AV434,data!$B$3:$E$32,2,0)*AS434,(VLOOKUP(AV434,data!$B$3:$E$32,2,0)*14)+(VLOOKUP(AV434,data!$B$3:$E$32,3,0))*(AS434-14)),0)</f>
        <v>0</v>
      </c>
      <c r="AX434" s="265" t="s">
        <v>96</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96</v>
      </c>
      <c r="BK434" s="231">
        <f>IF(BH434=1,IF(BG434&lt;15,VLOOKUP(BJ434,data!$B$3:$E$32,2,0)*BG434,(VLOOKUP(BJ434,data!$B$3:$E$32,2,0)*14)+(VLOOKUP(BJ434,data!$B$3:$E$32,3,0))*(BG434-14)),0)</f>
        <v>0</v>
      </c>
      <c r="BL434" s="265" t="s">
        <v>96</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96</v>
      </c>
      <c r="BY434" s="231">
        <f>IF(BV434=1,IF(BU434&lt;15,VLOOKUP(BX434,data!$B$3:$E$32,2,0)*BU434,(VLOOKUP(BX434,data!$B$3:$E$32,2,0)*14)+(VLOOKUP(BX434,data!$B$3:$E$32,3,0))*(BU434-14)),0)</f>
        <v>0</v>
      </c>
      <c r="BZ434" s="265" t="s">
        <v>96</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96</v>
      </c>
      <c r="CM434" s="231">
        <f>IF(CJ434=1,IF(CI434&lt;15,VLOOKUP(CL434,data!$B$3:$E$32,2,0)*CI434,(VLOOKUP(CL434,data!$B$3:$E$32,2,0)*14)+(VLOOKUP(CL434,data!$B$3:$E$32,3,0))*(CI434-14)),0)</f>
        <v>0</v>
      </c>
      <c r="CN434" s="265" t="s">
        <v>96</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96</v>
      </c>
      <c r="DA434" s="231">
        <f>IF(CX434=1,IF(CW434&lt;15,VLOOKUP(CZ434,data!$B$3:$E$32,2,0)*CW434,(VLOOKUP(CZ434,data!$B$3:$E$32,2,0)*14)+(VLOOKUP(CZ434,data!$B$3:$E$32,3,0))*(CW434-14)),0)</f>
        <v>0</v>
      </c>
      <c r="DB434" s="265" t="s">
        <v>96</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96</v>
      </c>
      <c r="DO434" s="231">
        <f>IF(DL434=1,IF(DK434&lt;15,VLOOKUP(DN434,data!$B$3:$E$32,2,0)*DK434,(VLOOKUP(DN434,data!$B$3:$E$32,2,0)*14)+(VLOOKUP(DN434,data!$B$3:$E$32,3,0))*(DK434-14)),0)</f>
        <v>0</v>
      </c>
      <c r="DP434" s="265" t="s">
        <v>96</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96</v>
      </c>
      <c r="EC434" s="231">
        <f>IF(DZ434=1,IF(DY434&lt;15,VLOOKUP(EB434,data!$B$3:$E$32,2,0)*DY434,(VLOOKUP(EB434,data!$B$3:$E$32,2,0)*14)+(VLOOKUP(EB434,data!$B$3:$E$32,3,0))*(DY434-14)),0)</f>
        <v>0</v>
      </c>
      <c r="ED434" s="265" t="s">
        <v>96</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96</v>
      </c>
      <c r="EQ434" s="231">
        <f>IF(EN434=1,IF(EM434&lt;15,VLOOKUP(EP434,data!$B$3:$E$32,2,0)*EM434,(VLOOKUP(EP434,data!$B$3:$E$32,2,0)*14)+(VLOOKUP(EP434,data!$B$3:$E$32,3,0))*(EM434-14)),0)</f>
        <v>0</v>
      </c>
      <c r="ER434" s="265" t="s">
        <v>96</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96</v>
      </c>
      <c r="FE434" s="231">
        <f>IF(FB434=1,IF(FA434&lt;15,VLOOKUP(FD434,data!$B$3:$E$32,2,0)*FA434,(VLOOKUP(FD434,data!$B$3:$E$32,2,0)*14)+(VLOOKUP(FD434,data!$B$3:$E$32,3,0))*(FA434-14)),0)</f>
        <v>0</v>
      </c>
      <c r="FF434" s="265" t="s">
        <v>96</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4.75" hidden="1" customHeight="1" x14ac:dyDescent="0.25">
      <c r="A435" s="233"/>
      <c r="B435" s="222" t="s">
        <v>526</v>
      </c>
      <c r="C435" s="338"/>
      <c r="D435" s="223"/>
      <c r="E435" s="229"/>
      <c r="F435" s="225">
        <f t="shared" si="434"/>
        <v>0</v>
      </c>
      <c r="G435" s="230">
        <f>IF(F435=1,data!$C$41*E435,0)</f>
        <v>0</v>
      </c>
      <c r="H435" s="265" t="s">
        <v>96</v>
      </c>
      <c r="I435" s="231">
        <f>IF($F435=1,IF($E435&lt;15,VLOOKUP(H435,data!$B$3:$E$32,2,0)*$E435,(VLOOKUP(H435,data!$B$3:$E$32,2,0)*14)+(VLOOKUP(H435,data!$B$3:$E$32,3,0))*($E435-14)),0)</f>
        <v>0</v>
      </c>
      <c r="J435" s="265" t="s">
        <v>96</v>
      </c>
      <c r="K435" s="231">
        <f>IF($F435=1,VLOOKUP(J435,data!$B$35:$D$39,2,0),0)</f>
        <v>0</v>
      </c>
      <c r="L435" s="232">
        <f>IF(AND(I435&lt;&gt;0,K435&lt;&gt;0)=FALSE,0,data!$C$43)</f>
        <v>0</v>
      </c>
      <c r="M435" s="269">
        <f t="shared" si="505"/>
        <v>0</v>
      </c>
      <c r="N435" s="225">
        <f t="shared" si="503"/>
        <v>0</v>
      </c>
      <c r="O435" s="225">
        <f t="shared" si="435"/>
        <v>0</v>
      </c>
      <c r="P435" s="225">
        <f t="shared" si="436"/>
        <v>0</v>
      </c>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96</v>
      </c>
      <c r="AI435" s="231">
        <f>IF(AF435=1,IF(AE435&lt;15,VLOOKUP(AH435,data!$B$3:$E$32,2,0)*AE435,(VLOOKUP(AH435,data!$B$3:$E$32,2,0)*14)+(VLOOKUP(AH435,data!$B$3:$E$32,3,0))*(AE435-14)),0)</f>
        <v>0</v>
      </c>
      <c r="AJ435" s="265" t="s">
        <v>96</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96</v>
      </c>
      <c r="AW435" s="231">
        <f>IF(AT435=1,IF(AS435&lt;15,VLOOKUP(AV435,data!$B$3:$E$32,2,0)*AS435,(VLOOKUP(AV435,data!$B$3:$E$32,2,0)*14)+(VLOOKUP(AV435,data!$B$3:$E$32,3,0))*(AS435-14)),0)</f>
        <v>0</v>
      </c>
      <c r="AX435" s="265" t="s">
        <v>96</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96</v>
      </c>
      <c r="BK435" s="231">
        <f>IF(BH435=1,IF(BG435&lt;15,VLOOKUP(BJ435,data!$B$3:$E$32,2,0)*BG435,(VLOOKUP(BJ435,data!$B$3:$E$32,2,0)*14)+(VLOOKUP(BJ435,data!$B$3:$E$32,3,0))*(BG435-14)),0)</f>
        <v>0</v>
      </c>
      <c r="BL435" s="265" t="s">
        <v>96</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96</v>
      </c>
      <c r="BY435" s="231">
        <f>IF(BV435=1,IF(BU435&lt;15,VLOOKUP(BX435,data!$B$3:$E$32,2,0)*BU435,(VLOOKUP(BX435,data!$B$3:$E$32,2,0)*14)+(VLOOKUP(BX435,data!$B$3:$E$32,3,0))*(BU435-14)),0)</f>
        <v>0</v>
      </c>
      <c r="BZ435" s="265" t="s">
        <v>96</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96</v>
      </c>
      <c r="CM435" s="231">
        <f>IF(CJ435=1,IF(CI435&lt;15,VLOOKUP(CL435,data!$B$3:$E$32,2,0)*CI435,(VLOOKUP(CL435,data!$B$3:$E$32,2,0)*14)+(VLOOKUP(CL435,data!$B$3:$E$32,3,0))*(CI435-14)),0)</f>
        <v>0</v>
      </c>
      <c r="CN435" s="265" t="s">
        <v>96</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96</v>
      </c>
      <c r="DA435" s="231">
        <f>IF(CX435=1,IF(CW435&lt;15,VLOOKUP(CZ435,data!$B$3:$E$32,2,0)*CW435,(VLOOKUP(CZ435,data!$B$3:$E$32,2,0)*14)+(VLOOKUP(CZ435,data!$B$3:$E$32,3,0))*(CW435-14)),0)</f>
        <v>0</v>
      </c>
      <c r="DB435" s="265" t="s">
        <v>96</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96</v>
      </c>
      <c r="DO435" s="231">
        <f>IF(DL435=1,IF(DK435&lt;15,VLOOKUP(DN435,data!$B$3:$E$32,2,0)*DK435,(VLOOKUP(DN435,data!$B$3:$E$32,2,0)*14)+(VLOOKUP(DN435,data!$B$3:$E$32,3,0))*(DK435-14)),0)</f>
        <v>0</v>
      </c>
      <c r="DP435" s="265" t="s">
        <v>96</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96</v>
      </c>
      <c r="EC435" s="231">
        <f>IF(DZ435=1,IF(DY435&lt;15,VLOOKUP(EB435,data!$B$3:$E$32,2,0)*DY435,(VLOOKUP(EB435,data!$B$3:$E$32,2,0)*14)+(VLOOKUP(EB435,data!$B$3:$E$32,3,0))*(DY435-14)),0)</f>
        <v>0</v>
      </c>
      <c r="ED435" s="265" t="s">
        <v>96</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96</v>
      </c>
      <c r="EQ435" s="231">
        <f>IF(EN435=1,IF(EM435&lt;15,VLOOKUP(EP435,data!$B$3:$E$32,2,0)*EM435,(VLOOKUP(EP435,data!$B$3:$E$32,2,0)*14)+(VLOOKUP(EP435,data!$B$3:$E$32,3,0))*(EM435-14)),0)</f>
        <v>0</v>
      </c>
      <c r="ER435" s="265" t="s">
        <v>96</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96</v>
      </c>
      <c r="FE435" s="231">
        <f>IF(FB435=1,IF(FA435&lt;15,VLOOKUP(FD435,data!$B$3:$E$32,2,0)*FA435,(VLOOKUP(FD435,data!$B$3:$E$32,2,0)*14)+(VLOOKUP(FD435,data!$B$3:$E$32,3,0))*(FA435-14)),0)</f>
        <v>0</v>
      </c>
      <c r="FF435" s="265" t="s">
        <v>96</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4.75" hidden="1" customHeight="1" x14ac:dyDescent="0.25">
      <c r="A436" s="233"/>
      <c r="B436" s="222" t="s">
        <v>527</v>
      </c>
      <c r="C436" s="338"/>
      <c r="D436" s="223"/>
      <c r="E436" s="229"/>
      <c r="F436" s="225">
        <f t="shared" si="434"/>
        <v>0</v>
      </c>
      <c r="G436" s="230">
        <f>IF(F436=1,data!$C$41*E436,0)</f>
        <v>0</v>
      </c>
      <c r="H436" s="265" t="s">
        <v>96</v>
      </c>
      <c r="I436" s="231">
        <f>IF($F436=1,IF($E436&lt;15,VLOOKUP(H436,data!$B$3:$E$32,2,0)*$E436,(VLOOKUP(H436,data!$B$3:$E$32,2,0)*14)+(VLOOKUP(H436,data!$B$3:$E$32,3,0))*($E436-14)),0)</f>
        <v>0</v>
      </c>
      <c r="J436" s="265" t="s">
        <v>96</v>
      </c>
      <c r="K436" s="231">
        <f>IF($F436=1,VLOOKUP(J436,data!$B$35:$D$39,2,0),0)</f>
        <v>0</v>
      </c>
      <c r="L436" s="232">
        <f>IF(AND(I436&lt;&gt;0,K436&lt;&gt;0)=FALSE,0,data!$C$43)</f>
        <v>0</v>
      </c>
      <c r="M436" s="269">
        <f t="shared" si="505"/>
        <v>0</v>
      </c>
      <c r="N436" s="225">
        <f t="shared" si="503"/>
        <v>0</v>
      </c>
      <c r="O436" s="225">
        <f t="shared" si="435"/>
        <v>0</v>
      </c>
      <c r="P436" s="225">
        <f t="shared" si="436"/>
        <v>0</v>
      </c>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96</v>
      </c>
      <c r="AI436" s="231">
        <f>IF(AF436=1,IF(AE436&lt;15,VLOOKUP(AH436,data!$B$3:$E$32,2,0)*AE436,(VLOOKUP(AH436,data!$B$3:$E$32,2,0)*14)+(VLOOKUP(AH436,data!$B$3:$E$32,3,0))*(AE436-14)),0)</f>
        <v>0</v>
      </c>
      <c r="AJ436" s="265" t="s">
        <v>96</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96</v>
      </c>
      <c r="AW436" s="231">
        <f>IF(AT436=1,IF(AS436&lt;15,VLOOKUP(AV436,data!$B$3:$E$32,2,0)*AS436,(VLOOKUP(AV436,data!$B$3:$E$32,2,0)*14)+(VLOOKUP(AV436,data!$B$3:$E$32,3,0))*(AS436-14)),0)</f>
        <v>0</v>
      </c>
      <c r="AX436" s="265" t="s">
        <v>96</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96</v>
      </c>
      <c r="BK436" s="231">
        <f>IF(BH436=1,IF(BG436&lt;15,VLOOKUP(BJ436,data!$B$3:$E$32,2,0)*BG436,(VLOOKUP(BJ436,data!$B$3:$E$32,2,0)*14)+(VLOOKUP(BJ436,data!$B$3:$E$32,3,0))*(BG436-14)),0)</f>
        <v>0</v>
      </c>
      <c r="BL436" s="265" t="s">
        <v>96</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96</v>
      </c>
      <c r="BY436" s="231">
        <f>IF(BV436=1,IF(BU436&lt;15,VLOOKUP(BX436,data!$B$3:$E$32,2,0)*BU436,(VLOOKUP(BX436,data!$B$3:$E$32,2,0)*14)+(VLOOKUP(BX436,data!$B$3:$E$32,3,0))*(BU436-14)),0)</f>
        <v>0</v>
      </c>
      <c r="BZ436" s="265" t="s">
        <v>96</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96</v>
      </c>
      <c r="CM436" s="231">
        <f>IF(CJ436=1,IF(CI436&lt;15,VLOOKUP(CL436,data!$B$3:$E$32,2,0)*CI436,(VLOOKUP(CL436,data!$B$3:$E$32,2,0)*14)+(VLOOKUP(CL436,data!$B$3:$E$32,3,0))*(CI436-14)),0)</f>
        <v>0</v>
      </c>
      <c r="CN436" s="265" t="s">
        <v>96</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96</v>
      </c>
      <c r="DA436" s="231">
        <f>IF(CX436=1,IF(CW436&lt;15,VLOOKUP(CZ436,data!$B$3:$E$32,2,0)*CW436,(VLOOKUP(CZ436,data!$B$3:$E$32,2,0)*14)+(VLOOKUP(CZ436,data!$B$3:$E$32,3,0))*(CW436-14)),0)</f>
        <v>0</v>
      </c>
      <c r="DB436" s="265" t="s">
        <v>96</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96</v>
      </c>
      <c r="DO436" s="231">
        <f>IF(DL436=1,IF(DK436&lt;15,VLOOKUP(DN436,data!$B$3:$E$32,2,0)*DK436,(VLOOKUP(DN436,data!$B$3:$E$32,2,0)*14)+(VLOOKUP(DN436,data!$B$3:$E$32,3,0))*(DK436-14)),0)</f>
        <v>0</v>
      </c>
      <c r="DP436" s="265" t="s">
        <v>96</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96</v>
      </c>
      <c r="EC436" s="231">
        <f>IF(DZ436=1,IF(DY436&lt;15,VLOOKUP(EB436,data!$B$3:$E$32,2,0)*DY436,(VLOOKUP(EB436,data!$B$3:$E$32,2,0)*14)+(VLOOKUP(EB436,data!$B$3:$E$32,3,0))*(DY436-14)),0)</f>
        <v>0</v>
      </c>
      <c r="ED436" s="265" t="s">
        <v>96</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96</v>
      </c>
      <c r="EQ436" s="231">
        <f>IF(EN436=1,IF(EM436&lt;15,VLOOKUP(EP436,data!$B$3:$E$32,2,0)*EM436,(VLOOKUP(EP436,data!$B$3:$E$32,2,0)*14)+(VLOOKUP(EP436,data!$B$3:$E$32,3,0))*(EM436-14)),0)</f>
        <v>0</v>
      </c>
      <c r="ER436" s="265" t="s">
        <v>96</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96</v>
      </c>
      <c r="FE436" s="231">
        <f>IF(FB436=1,IF(FA436&lt;15,VLOOKUP(FD436,data!$B$3:$E$32,2,0)*FA436,(VLOOKUP(FD436,data!$B$3:$E$32,2,0)*14)+(VLOOKUP(FD436,data!$B$3:$E$32,3,0))*(FA436-14)),0)</f>
        <v>0</v>
      </c>
      <c r="FF436" s="265" t="s">
        <v>96</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4.75" hidden="1" customHeight="1" x14ac:dyDescent="0.25">
      <c r="A437" s="233"/>
      <c r="B437" s="222" t="s">
        <v>528</v>
      </c>
      <c r="C437" s="338"/>
      <c r="D437" s="223"/>
      <c r="E437" s="229"/>
      <c r="F437" s="225">
        <f t="shared" si="434"/>
        <v>0</v>
      </c>
      <c r="G437" s="230">
        <f>IF(F437=1,data!$C$41*E437,0)</f>
        <v>0</v>
      </c>
      <c r="H437" s="265" t="s">
        <v>96</v>
      </c>
      <c r="I437" s="231">
        <f>IF($F437=1,IF($E437&lt;15,VLOOKUP(H437,data!$B$3:$E$32,2,0)*$E437,(VLOOKUP(H437,data!$B$3:$E$32,2,0)*14)+(VLOOKUP(H437,data!$B$3:$E$32,3,0))*($E437-14)),0)</f>
        <v>0</v>
      </c>
      <c r="J437" s="265" t="s">
        <v>96</v>
      </c>
      <c r="K437" s="231">
        <f>IF($F437=1,VLOOKUP(J437,data!$B$35:$D$39,2,0),0)</f>
        <v>0</v>
      </c>
      <c r="L437" s="232">
        <f>IF(AND(I437&lt;&gt;0,K437&lt;&gt;0)=FALSE,0,data!$C$43)</f>
        <v>0</v>
      </c>
      <c r="M437" s="269">
        <f t="shared" si="505"/>
        <v>0</v>
      </c>
      <c r="N437" s="225">
        <f t="shared" si="503"/>
        <v>0</v>
      </c>
      <c r="O437" s="225">
        <f t="shared" si="435"/>
        <v>0</v>
      </c>
      <c r="P437" s="225">
        <f t="shared" si="436"/>
        <v>0</v>
      </c>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96</v>
      </c>
      <c r="AI437" s="231">
        <f>IF(AF437=1,IF(AE437&lt;15,VLOOKUP(AH437,data!$B$3:$E$32,2,0)*AE437,(VLOOKUP(AH437,data!$B$3:$E$32,2,0)*14)+(VLOOKUP(AH437,data!$B$3:$E$32,3,0))*(AE437-14)),0)</f>
        <v>0</v>
      </c>
      <c r="AJ437" s="265" t="s">
        <v>96</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96</v>
      </c>
      <c r="AW437" s="231">
        <f>IF(AT437=1,IF(AS437&lt;15,VLOOKUP(AV437,data!$B$3:$E$32,2,0)*AS437,(VLOOKUP(AV437,data!$B$3:$E$32,2,0)*14)+(VLOOKUP(AV437,data!$B$3:$E$32,3,0))*(AS437-14)),0)</f>
        <v>0</v>
      </c>
      <c r="AX437" s="265" t="s">
        <v>96</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96</v>
      </c>
      <c r="BK437" s="231">
        <f>IF(BH437=1,IF(BG437&lt;15,VLOOKUP(BJ437,data!$B$3:$E$32,2,0)*BG437,(VLOOKUP(BJ437,data!$B$3:$E$32,2,0)*14)+(VLOOKUP(BJ437,data!$B$3:$E$32,3,0))*(BG437-14)),0)</f>
        <v>0</v>
      </c>
      <c r="BL437" s="265" t="s">
        <v>96</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96</v>
      </c>
      <c r="BY437" s="231">
        <f>IF(BV437=1,IF(BU437&lt;15,VLOOKUP(BX437,data!$B$3:$E$32,2,0)*BU437,(VLOOKUP(BX437,data!$B$3:$E$32,2,0)*14)+(VLOOKUP(BX437,data!$B$3:$E$32,3,0))*(BU437-14)),0)</f>
        <v>0</v>
      </c>
      <c r="BZ437" s="265" t="s">
        <v>96</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96</v>
      </c>
      <c r="CM437" s="231">
        <f>IF(CJ437=1,IF(CI437&lt;15,VLOOKUP(CL437,data!$B$3:$E$32,2,0)*CI437,(VLOOKUP(CL437,data!$B$3:$E$32,2,0)*14)+(VLOOKUP(CL437,data!$B$3:$E$32,3,0))*(CI437-14)),0)</f>
        <v>0</v>
      </c>
      <c r="CN437" s="265" t="s">
        <v>96</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96</v>
      </c>
      <c r="DA437" s="231">
        <f>IF(CX437=1,IF(CW437&lt;15,VLOOKUP(CZ437,data!$B$3:$E$32,2,0)*CW437,(VLOOKUP(CZ437,data!$B$3:$E$32,2,0)*14)+(VLOOKUP(CZ437,data!$B$3:$E$32,3,0))*(CW437-14)),0)</f>
        <v>0</v>
      </c>
      <c r="DB437" s="265" t="s">
        <v>96</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96</v>
      </c>
      <c r="DO437" s="231">
        <f>IF(DL437=1,IF(DK437&lt;15,VLOOKUP(DN437,data!$B$3:$E$32,2,0)*DK437,(VLOOKUP(DN437,data!$B$3:$E$32,2,0)*14)+(VLOOKUP(DN437,data!$B$3:$E$32,3,0))*(DK437-14)),0)</f>
        <v>0</v>
      </c>
      <c r="DP437" s="265" t="s">
        <v>96</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96</v>
      </c>
      <c r="EC437" s="231">
        <f>IF(DZ437=1,IF(DY437&lt;15,VLOOKUP(EB437,data!$B$3:$E$32,2,0)*DY437,(VLOOKUP(EB437,data!$B$3:$E$32,2,0)*14)+(VLOOKUP(EB437,data!$B$3:$E$32,3,0))*(DY437-14)),0)</f>
        <v>0</v>
      </c>
      <c r="ED437" s="265" t="s">
        <v>96</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96</v>
      </c>
      <c r="EQ437" s="231">
        <f>IF(EN437=1,IF(EM437&lt;15,VLOOKUP(EP437,data!$B$3:$E$32,2,0)*EM437,(VLOOKUP(EP437,data!$B$3:$E$32,2,0)*14)+(VLOOKUP(EP437,data!$B$3:$E$32,3,0))*(EM437-14)),0)</f>
        <v>0</v>
      </c>
      <c r="ER437" s="265" t="s">
        <v>96</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96</v>
      </c>
      <c r="FE437" s="231">
        <f>IF(FB437=1,IF(FA437&lt;15,VLOOKUP(FD437,data!$B$3:$E$32,2,0)*FA437,(VLOOKUP(FD437,data!$B$3:$E$32,2,0)*14)+(VLOOKUP(FD437,data!$B$3:$E$32,3,0))*(FA437-14)),0)</f>
        <v>0</v>
      </c>
      <c r="FF437" s="265" t="s">
        <v>96</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4.75" hidden="1" customHeight="1" x14ac:dyDescent="0.25">
      <c r="A438" s="233"/>
      <c r="B438" s="222" t="s">
        <v>529</v>
      </c>
      <c r="C438" s="338"/>
      <c r="D438" s="223"/>
      <c r="E438" s="229"/>
      <c r="F438" s="225">
        <f t="shared" si="434"/>
        <v>0</v>
      </c>
      <c r="G438" s="230">
        <f>IF(F438=1,data!$C$41*E438,0)</f>
        <v>0</v>
      </c>
      <c r="H438" s="265" t="s">
        <v>96</v>
      </c>
      <c r="I438" s="231">
        <f>IF($F438=1,IF($E438&lt;15,VLOOKUP(H438,data!$B$3:$E$32,2,0)*$E438,(VLOOKUP(H438,data!$B$3:$E$32,2,0)*14)+(VLOOKUP(H438,data!$B$3:$E$32,3,0))*($E438-14)),0)</f>
        <v>0</v>
      </c>
      <c r="J438" s="265" t="s">
        <v>96</v>
      </c>
      <c r="K438" s="231">
        <f>IF($F438=1,VLOOKUP(J438,data!$B$35:$D$39,2,0),0)</f>
        <v>0</v>
      </c>
      <c r="L438" s="232">
        <f>IF(AND(I438&lt;&gt;0,K438&lt;&gt;0)=FALSE,0,data!$C$43)</f>
        <v>0</v>
      </c>
      <c r="M438" s="269">
        <f t="shared" si="505"/>
        <v>0</v>
      </c>
      <c r="N438" s="225">
        <f t="shared" si="503"/>
        <v>0</v>
      </c>
      <c r="O438" s="225">
        <f t="shared" si="435"/>
        <v>0</v>
      </c>
      <c r="P438" s="225">
        <f t="shared" si="436"/>
        <v>0</v>
      </c>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96</v>
      </c>
      <c r="AI438" s="231">
        <f>IF(AF438=1,IF(AE438&lt;15,VLOOKUP(AH438,data!$B$3:$E$32,2,0)*AE438,(VLOOKUP(AH438,data!$B$3:$E$32,2,0)*14)+(VLOOKUP(AH438,data!$B$3:$E$32,3,0))*(AE438-14)),0)</f>
        <v>0</v>
      </c>
      <c r="AJ438" s="265" t="s">
        <v>96</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96</v>
      </c>
      <c r="AW438" s="231">
        <f>IF(AT438=1,IF(AS438&lt;15,VLOOKUP(AV438,data!$B$3:$E$32,2,0)*AS438,(VLOOKUP(AV438,data!$B$3:$E$32,2,0)*14)+(VLOOKUP(AV438,data!$B$3:$E$32,3,0))*(AS438-14)),0)</f>
        <v>0</v>
      </c>
      <c r="AX438" s="265" t="s">
        <v>96</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96</v>
      </c>
      <c r="BK438" s="231">
        <f>IF(BH438=1,IF(BG438&lt;15,VLOOKUP(BJ438,data!$B$3:$E$32,2,0)*BG438,(VLOOKUP(BJ438,data!$B$3:$E$32,2,0)*14)+(VLOOKUP(BJ438,data!$B$3:$E$32,3,0))*(BG438-14)),0)</f>
        <v>0</v>
      </c>
      <c r="BL438" s="265" t="s">
        <v>96</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96</v>
      </c>
      <c r="BY438" s="231">
        <f>IF(BV438=1,IF(BU438&lt;15,VLOOKUP(BX438,data!$B$3:$E$32,2,0)*BU438,(VLOOKUP(BX438,data!$B$3:$E$32,2,0)*14)+(VLOOKUP(BX438,data!$B$3:$E$32,3,0))*(BU438-14)),0)</f>
        <v>0</v>
      </c>
      <c r="BZ438" s="265" t="s">
        <v>96</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96</v>
      </c>
      <c r="CM438" s="231">
        <f>IF(CJ438=1,IF(CI438&lt;15,VLOOKUP(CL438,data!$B$3:$E$32,2,0)*CI438,(VLOOKUP(CL438,data!$B$3:$E$32,2,0)*14)+(VLOOKUP(CL438,data!$B$3:$E$32,3,0))*(CI438-14)),0)</f>
        <v>0</v>
      </c>
      <c r="CN438" s="265" t="s">
        <v>96</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96</v>
      </c>
      <c r="DA438" s="231">
        <f>IF(CX438=1,IF(CW438&lt;15,VLOOKUP(CZ438,data!$B$3:$E$32,2,0)*CW438,(VLOOKUP(CZ438,data!$B$3:$E$32,2,0)*14)+(VLOOKUP(CZ438,data!$B$3:$E$32,3,0))*(CW438-14)),0)</f>
        <v>0</v>
      </c>
      <c r="DB438" s="265" t="s">
        <v>96</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96</v>
      </c>
      <c r="DO438" s="231">
        <f>IF(DL438=1,IF(DK438&lt;15,VLOOKUP(DN438,data!$B$3:$E$32,2,0)*DK438,(VLOOKUP(DN438,data!$B$3:$E$32,2,0)*14)+(VLOOKUP(DN438,data!$B$3:$E$32,3,0))*(DK438-14)),0)</f>
        <v>0</v>
      </c>
      <c r="DP438" s="265" t="s">
        <v>96</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96</v>
      </c>
      <c r="EC438" s="231">
        <f>IF(DZ438=1,IF(DY438&lt;15,VLOOKUP(EB438,data!$B$3:$E$32,2,0)*DY438,(VLOOKUP(EB438,data!$B$3:$E$32,2,0)*14)+(VLOOKUP(EB438,data!$B$3:$E$32,3,0))*(DY438-14)),0)</f>
        <v>0</v>
      </c>
      <c r="ED438" s="265" t="s">
        <v>96</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96</v>
      </c>
      <c r="EQ438" s="231">
        <f>IF(EN438=1,IF(EM438&lt;15,VLOOKUP(EP438,data!$B$3:$E$32,2,0)*EM438,(VLOOKUP(EP438,data!$B$3:$E$32,2,0)*14)+(VLOOKUP(EP438,data!$B$3:$E$32,3,0))*(EM438-14)),0)</f>
        <v>0</v>
      </c>
      <c r="ER438" s="265" t="s">
        <v>96</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96</v>
      </c>
      <c r="FE438" s="231">
        <f>IF(FB438=1,IF(FA438&lt;15,VLOOKUP(FD438,data!$B$3:$E$32,2,0)*FA438,(VLOOKUP(FD438,data!$B$3:$E$32,2,0)*14)+(VLOOKUP(FD438,data!$B$3:$E$32,3,0))*(FA438-14)),0)</f>
        <v>0</v>
      </c>
      <c r="FF438" s="265" t="s">
        <v>96</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4.75" hidden="1" customHeight="1" x14ac:dyDescent="0.25">
      <c r="A439" s="233"/>
      <c r="B439" s="222" t="s">
        <v>530</v>
      </c>
      <c r="C439" s="338"/>
      <c r="D439" s="223"/>
      <c r="E439" s="229"/>
      <c r="F439" s="225">
        <f t="shared" si="434"/>
        <v>0</v>
      </c>
      <c r="G439" s="230">
        <f>IF(F439=1,data!$C$41*E439,0)</f>
        <v>0</v>
      </c>
      <c r="H439" s="265" t="s">
        <v>96</v>
      </c>
      <c r="I439" s="231">
        <f>IF($F439=1,IF($E439&lt;15,VLOOKUP(H439,data!$B$3:$E$32,2,0)*$E439,(VLOOKUP(H439,data!$B$3:$E$32,2,0)*14)+(VLOOKUP(H439,data!$B$3:$E$32,3,0))*($E439-14)),0)</f>
        <v>0</v>
      </c>
      <c r="J439" s="265" t="s">
        <v>96</v>
      </c>
      <c r="K439" s="231">
        <f>IF($F439=1,VLOOKUP(J439,data!$B$35:$D$39,2,0),0)</f>
        <v>0</v>
      </c>
      <c r="L439" s="232">
        <f>IF(AND(I439&lt;&gt;0,K439&lt;&gt;0)=FALSE,0,data!$C$43)</f>
        <v>0</v>
      </c>
      <c r="M439" s="269">
        <f t="shared" si="505"/>
        <v>0</v>
      </c>
      <c r="N439" s="225">
        <f t="shared" si="503"/>
        <v>0</v>
      </c>
      <c r="O439" s="225">
        <f t="shared" si="435"/>
        <v>0</v>
      </c>
      <c r="P439" s="225">
        <f t="shared" si="436"/>
        <v>0</v>
      </c>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96</v>
      </c>
      <c r="AI439" s="231">
        <f>IF(AF439=1,IF(AE439&lt;15,VLOOKUP(AH439,data!$B$3:$E$32,2,0)*AE439,(VLOOKUP(AH439,data!$B$3:$E$32,2,0)*14)+(VLOOKUP(AH439,data!$B$3:$E$32,3,0))*(AE439-14)),0)</f>
        <v>0</v>
      </c>
      <c r="AJ439" s="265" t="s">
        <v>96</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96</v>
      </c>
      <c r="AW439" s="231">
        <f>IF(AT439=1,IF(AS439&lt;15,VLOOKUP(AV439,data!$B$3:$E$32,2,0)*AS439,(VLOOKUP(AV439,data!$B$3:$E$32,2,0)*14)+(VLOOKUP(AV439,data!$B$3:$E$32,3,0))*(AS439-14)),0)</f>
        <v>0</v>
      </c>
      <c r="AX439" s="265" t="s">
        <v>96</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96</v>
      </c>
      <c r="BK439" s="231">
        <f>IF(BH439=1,IF(BG439&lt;15,VLOOKUP(BJ439,data!$B$3:$E$32,2,0)*BG439,(VLOOKUP(BJ439,data!$B$3:$E$32,2,0)*14)+(VLOOKUP(BJ439,data!$B$3:$E$32,3,0))*(BG439-14)),0)</f>
        <v>0</v>
      </c>
      <c r="BL439" s="265" t="s">
        <v>96</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96</v>
      </c>
      <c r="BY439" s="231">
        <f>IF(BV439=1,IF(BU439&lt;15,VLOOKUP(BX439,data!$B$3:$E$32,2,0)*BU439,(VLOOKUP(BX439,data!$B$3:$E$32,2,0)*14)+(VLOOKUP(BX439,data!$B$3:$E$32,3,0))*(BU439-14)),0)</f>
        <v>0</v>
      </c>
      <c r="BZ439" s="265" t="s">
        <v>96</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96</v>
      </c>
      <c r="CM439" s="231">
        <f>IF(CJ439=1,IF(CI439&lt;15,VLOOKUP(CL439,data!$B$3:$E$32,2,0)*CI439,(VLOOKUP(CL439,data!$B$3:$E$32,2,0)*14)+(VLOOKUP(CL439,data!$B$3:$E$32,3,0))*(CI439-14)),0)</f>
        <v>0</v>
      </c>
      <c r="CN439" s="265" t="s">
        <v>96</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96</v>
      </c>
      <c r="DA439" s="231">
        <f>IF(CX439=1,IF(CW439&lt;15,VLOOKUP(CZ439,data!$B$3:$E$32,2,0)*CW439,(VLOOKUP(CZ439,data!$B$3:$E$32,2,0)*14)+(VLOOKUP(CZ439,data!$B$3:$E$32,3,0))*(CW439-14)),0)</f>
        <v>0</v>
      </c>
      <c r="DB439" s="265" t="s">
        <v>96</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96</v>
      </c>
      <c r="DO439" s="231">
        <f>IF(DL439=1,IF(DK439&lt;15,VLOOKUP(DN439,data!$B$3:$E$32,2,0)*DK439,(VLOOKUP(DN439,data!$B$3:$E$32,2,0)*14)+(VLOOKUP(DN439,data!$B$3:$E$32,3,0))*(DK439-14)),0)</f>
        <v>0</v>
      </c>
      <c r="DP439" s="265" t="s">
        <v>96</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96</v>
      </c>
      <c r="EC439" s="231">
        <f>IF(DZ439=1,IF(DY439&lt;15,VLOOKUP(EB439,data!$B$3:$E$32,2,0)*DY439,(VLOOKUP(EB439,data!$B$3:$E$32,2,0)*14)+(VLOOKUP(EB439,data!$B$3:$E$32,3,0))*(DY439-14)),0)</f>
        <v>0</v>
      </c>
      <c r="ED439" s="265" t="s">
        <v>96</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96</v>
      </c>
      <c r="EQ439" s="231">
        <f>IF(EN439=1,IF(EM439&lt;15,VLOOKUP(EP439,data!$B$3:$E$32,2,0)*EM439,(VLOOKUP(EP439,data!$B$3:$E$32,2,0)*14)+(VLOOKUP(EP439,data!$B$3:$E$32,3,0))*(EM439-14)),0)</f>
        <v>0</v>
      </c>
      <c r="ER439" s="265" t="s">
        <v>96</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96</v>
      </c>
      <c r="FE439" s="231">
        <f>IF(FB439=1,IF(FA439&lt;15,VLOOKUP(FD439,data!$B$3:$E$32,2,0)*FA439,(VLOOKUP(FD439,data!$B$3:$E$32,2,0)*14)+(VLOOKUP(FD439,data!$B$3:$E$32,3,0))*(FA439-14)),0)</f>
        <v>0</v>
      </c>
      <c r="FF439" s="265" t="s">
        <v>96</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4.75" hidden="1" customHeight="1" x14ac:dyDescent="0.25">
      <c r="A440" s="233"/>
      <c r="B440" s="222" t="s">
        <v>531</v>
      </c>
      <c r="C440" s="338"/>
      <c r="D440" s="223"/>
      <c r="E440" s="229"/>
      <c r="F440" s="225">
        <f t="shared" si="434"/>
        <v>0</v>
      </c>
      <c r="G440" s="230">
        <f>IF(F440=1,data!$C$41*E440,0)</f>
        <v>0</v>
      </c>
      <c r="H440" s="265" t="s">
        <v>96</v>
      </c>
      <c r="I440" s="231">
        <f>IF($F440=1,IF($E440&lt;15,VLOOKUP(H440,data!$B$3:$E$32,2,0)*$E440,(VLOOKUP(H440,data!$B$3:$E$32,2,0)*14)+(VLOOKUP(H440,data!$B$3:$E$32,3,0))*($E440-14)),0)</f>
        <v>0</v>
      </c>
      <c r="J440" s="265" t="s">
        <v>96</v>
      </c>
      <c r="K440" s="231">
        <f>IF($F440=1,VLOOKUP(J440,data!$B$35:$D$39,2,0),0)</f>
        <v>0</v>
      </c>
      <c r="L440" s="232">
        <f>IF(AND(I440&lt;&gt;0,K440&lt;&gt;0)=FALSE,0,data!$C$43)</f>
        <v>0</v>
      </c>
      <c r="M440" s="269">
        <f t="shared" si="505"/>
        <v>0</v>
      </c>
      <c r="N440" s="225">
        <f t="shared" si="503"/>
        <v>0</v>
      </c>
      <c r="O440" s="225">
        <f t="shared" si="435"/>
        <v>0</v>
      </c>
      <c r="P440" s="225">
        <f t="shared" si="436"/>
        <v>0</v>
      </c>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96</v>
      </c>
      <c r="AI440" s="231">
        <f>IF(AF440=1,IF(AE440&lt;15,VLOOKUP(AH440,data!$B$3:$E$32,2,0)*AE440,(VLOOKUP(AH440,data!$B$3:$E$32,2,0)*14)+(VLOOKUP(AH440,data!$B$3:$E$32,3,0))*(AE440-14)),0)</f>
        <v>0</v>
      </c>
      <c r="AJ440" s="265" t="s">
        <v>96</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96</v>
      </c>
      <c r="AW440" s="231">
        <f>IF(AT440=1,IF(AS440&lt;15,VLOOKUP(AV440,data!$B$3:$E$32,2,0)*AS440,(VLOOKUP(AV440,data!$B$3:$E$32,2,0)*14)+(VLOOKUP(AV440,data!$B$3:$E$32,3,0))*(AS440-14)),0)</f>
        <v>0</v>
      </c>
      <c r="AX440" s="265" t="s">
        <v>96</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96</v>
      </c>
      <c r="BK440" s="231">
        <f>IF(BH440=1,IF(BG440&lt;15,VLOOKUP(BJ440,data!$B$3:$E$32,2,0)*BG440,(VLOOKUP(BJ440,data!$B$3:$E$32,2,0)*14)+(VLOOKUP(BJ440,data!$B$3:$E$32,3,0))*(BG440-14)),0)</f>
        <v>0</v>
      </c>
      <c r="BL440" s="265" t="s">
        <v>96</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96</v>
      </c>
      <c r="BY440" s="231">
        <f>IF(BV440=1,IF(BU440&lt;15,VLOOKUP(BX440,data!$B$3:$E$32,2,0)*BU440,(VLOOKUP(BX440,data!$B$3:$E$32,2,0)*14)+(VLOOKUP(BX440,data!$B$3:$E$32,3,0))*(BU440-14)),0)</f>
        <v>0</v>
      </c>
      <c r="BZ440" s="265" t="s">
        <v>96</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96</v>
      </c>
      <c r="CM440" s="231">
        <f>IF(CJ440=1,IF(CI440&lt;15,VLOOKUP(CL440,data!$B$3:$E$32,2,0)*CI440,(VLOOKUP(CL440,data!$B$3:$E$32,2,0)*14)+(VLOOKUP(CL440,data!$B$3:$E$32,3,0))*(CI440-14)),0)</f>
        <v>0</v>
      </c>
      <c r="CN440" s="265" t="s">
        <v>96</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96</v>
      </c>
      <c r="DA440" s="231">
        <f>IF(CX440=1,IF(CW440&lt;15,VLOOKUP(CZ440,data!$B$3:$E$32,2,0)*CW440,(VLOOKUP(CZ440,data!$B$3:$E$32,2,0)*14)+(VLOOKUP(CZ440,data!$B$3:$E$32,3,0))*(CW440-14)),0)</f>
        <v>0</v>
      </c>
      <c r="DB440" s="265" t="s">
        <v>96</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96</v>
      </c>
      <c r="DO440" s="231">
        <f>IF(DL440=1,IF(DK440&lt;15,VLOOKUP(DN440,data!$B$3:$E$32,2,0)*DK440,(VLOOKUP(DN440,data!$B$3:$E$32,2,0)*14)+(VLOOKUP(DN440,data!$B$3:$E$32,3,0))*(DK440-14)),0)</f>
        <v>0</v>
      </c>
      <c r="DP440" s="265" t="s">
        <v>96</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96</v>
      </c>
      <c r="EC440" s="231">
        <f>IF(DZ440=1,IF(DY440&lt;15,VLOOKUP(EB440,data!$B$3:$E$32,2,0)*DY440,(VLOOKUP(EB440,data!$B$3:$E$32,2,0)*14)+(VLOOKUP(EB440,data!$B$3:$E$32,3,0))*(DY440-14)),0)</f>
        <v>0</v>
      </c>
      <c r="ED440" s="265" t="s">
        <v>96</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96</v>
      </c>
      <c r="EQ440" s="231">
        <f>IF(EN440=1,IF(EM440&lt;15,VLOOKUP(EP440,data!$B$3:$E$32,2,0)*EM440,(VLOOKUP(EP440,data!$B$3:$E$32,2,0)*14)+(VLOOKUP(EP440,data!$B$3:$E$32,3,0))*(EM440-14)),0)</f>
        <v>0</v>
      </c>
      <c r="ER440" s="265" t="s">
        <v>96</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96</v>
      </c>
      <c r="FE440" s="231">
        <f>IF(FB440=1,IF(FA440&lt;15,VLOOKUP(FD440,data!$B$3:$E$32,2,0)*FA440,(VLOOKUP(FD440,data!$B$3:$E$32,2,0)*14)+(VLOOKUP(FD440,data!$B$3:$E$32,3,0))*(FA440-14)),0)</f>
        <v>0</v>
      </c>
      <c r="FF440" s="265" t="s">
        <v>96</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4.75" hidden="1" customHeight="1" x14ac:dyDescent="0.25">
      <c r="A441" s="233"/>
      <c r="B441" s="222" t="s">
        <v>532</v>
      </c>
      <c r="C441" s="338"/>
      <c r="D441" s="223"/>
      <c r="E441" s="229"/>
      <c r="F441" s="225">
        <f t="shared" si="434"/>
        <v>0</v>
      </c>
      <c r="G441" s="230">
        <f>IF(F441=1,data!$C$41*E441,0)</f>
        <v>0</v>
      </c>
      <c r="H441" s="265" t="s">
        <v>96</v>
      </c>
      <c r="I441" s="231">
        <f>IF($F441=1,IF($E441&lt;15,VLOOKUP(H441,data!$B$3:$E$32,2,0)*$E441,(VLOOKUP(H441,data!$B$3:$E$32,2,0)*14)+(VLOOKUP(H441,data!$B$3:$E$32,3,0))*($E441-14)),0)</f>
        <v>0</v>
      </c>
      <c r="J441" s="265" t="s">
        <v>96</v>
      </c>
      <c r="K441" s="231">
        <f>IF($F441=1,VLOOKUP(J441,data!$B$35:$D$39,2,0),0)</f>
        <v>0</v>
      </c>
      <c r="L441" s="232">
        <f>IF(AND(I441&lt;&gt;0,K441&lt;&gt;0)=FALSE,0,data!$C$43)</f>
        <v>0</v>
      </c>
      <c r="M441" s="269">
        <f t="shared" si="505"/>
        <v>0</v>
      </c>
      <c r="N441" s="225">
        <f t="shared" si="503"/>
        <v>0</v>
      </c>
      <c r="O441" s="225">
        <f t="shared" si="435"/>
        <v>0</v>
      </c>
      <c r="P441" s="225">
        <f t="shared" si="436"/>
        <v>0</v>
      </c>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96</v>
      </c>
      <c r="AI441" s="231">
        <f>IF(AF441=1,IF(AE441&lt;15,VLOOKUP(AH441,data!$B$3:$E$32,2,0)*AE441,(VLOOKUP(AH441,data!$B$3:$E$32,2,0)*14)+(VLOOKUP(AH441,data!$B$3:$E$32,3,0))*(AE441-14)),0)</f>
        <v>0</v>
      </c>
      <c r="AJ441" s="265" t="s">
        <v>96</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96</v>
      </c>
      <c r="AW441" s="231">
        <f>IF(AT441=1,IF(AS441&lt;15,VLOOKUP(AV441,data!$B$3:$E$32,2,0)*AS441,(VLOOKUP(AV441,data!$B$3:$E$32,2,0)*14)+(VLOOKUP(AV441,data!$B$3:$E$32,3,0))*(AS441-14)),0)</f>
        <v>0</v>
      </c>
      <c r="AX441" s="265" t="s">
        <v>96</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96</v>
      </c>
      <c r="BK441" s="231">
        <f>IF(BH441=1,IF(BG441&lt;15,VLOOKUP(BJ441,data!$B$3:$E$32,2,0)*BG441,(VLOOKUP(BJ441,data!$B$3:$E$32,2,0)*14)+(VLOOKUP(BJ441,data!$B$3:$E$32,3,0))*(BG441-14)),0)</f>
        <v>0</v>
      </c>
      <c r="BL441" s="265" t="s">
        <v>96</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96</v>
      </c>
      <c r="BY441" s="231">
        <f>IF(BV441=1,IF(BU441&lt;15,VLOOKUP(BX441,data!$B$3:$E$32,2,0)*BU441,(VLOOKUP(BX441,data!$B$3:$E$32,2,0)*14)+(VLOOKUP(BX441,data!$B$3:$E$32,3,0))*(BU441-14)),0)</f>
        <v>0</v>
      </c>
      <c r="BZ441" s="265" t="s">
        <v>96</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96</v>
      </c>
      <c r="CM441" s="231">
        <f>IF(CJ441=1,IF(CI441&lt;15,VLOOKUP(CL441,data!$B$3:$E$32,2,0)*CI441,(VLOOKUP(CL441,data!$B$3:$E$32,2,0)*14)+(VLOOKUP(CL441,data!$B$3:$E$32,3,0))*(CI441-14)),0)</f>
        <v>0</v>
      </c>
      <c r="CN441" s="265" t="s">
        <v>96</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96</v>
      </c>
      <c r="DA441" s="231">
        <f>IF(CX441=1,IF(CW441&lt;15,VLOOKUP(CZ441,data!$B$3:$E$32,2,0)*CW441,(VLOOKUP(CZ441,data!$B$3:$E$32,2,0)*14)+(VLOOKUP(CZ441,data!$B$3:$E$32,3,0))*(CW441-14)),0)</f>
        <v>0</v>
      </c>
      <c r="DB441" s="265" t="s">
        <v>96</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96</v>
      </c>
      <c r="DO441" s="231">
        <f>IF(DL441=1,IF(DK441&lt;15,VLOOKUP(DN441,data!$B$3:$E$32,2,0)*DK441,(VLOOKUP(DN441,data!$B$3:$E$32,2,0)*14)+(VLOOKUP(DN441,data!$B$3:$E$32,3,0))*(DK441-14)),0)</f>
        <v>0</v>
      </c>
      <c r="DP441" s="265" t="s">
        <v>96</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96</v>
      </c>
      <c r="EC441" s="231">
        <f>IF(DZ441=1,IF(DY441&lt;15,VLOOKUP(EB441,data!$B$3:$E$32,2,0)*DY441,(VLOOKUP(EB441,data!$B$3:$E$32,2,0)*14)+(VLOOKUP(EB441,data!$B$3:$E$32,3,0))*(DY441-14)),0)</f>
        <v>0</v>
      </c>
      <c r="ED441" s="265" t="s">
        <v>96</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96</v>
      </c>
      <c r="EQ441" s="231">
        <f>IF(EN441=1,IF(EM441&lt;15,VLOOKUP(EP441,data!$B$3:$E$32,2,0)*EM441,(VLOOKUP(EP441,data!$B$3:$E$32,2,0)*14)+(VLOOKUP(EP441,data!$B$3:$E$32,3,0))*(EM441-14)),0)</f>
        <v>0</v>
      </c>
      <c r="ER441" s="265" t="s">
        <v>96</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96</v>
      </c>
      <c r="FE441" s="231">
        <f>IF(FB441=1,IF(FA441&lt;15,VLOOKUP(FD441,data!$B$3:$E$32,2,0)*FA441,(VLOOKUP(FD441,data!$B$3:$E$32,2,0)*14)+(VLOOKUP(FD441,data!$B$3:$E$32,3,0))*(FA441-14)),0)</f>
        <v>0</v>
      </c>
      <c r="FF441" s="265" t="s">
        <v>96</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4.75" hidden="1" customHeight="1" x14ac:dyDescent="0.25">
      <c r="A442" s="233"/>
      <c r="B442" s="222" t="s">
        <v>533</v>
      </c>
      <c r="C442" s="338"/>
      <c r="D442" s="223"/>
      <c r="E442" s="229"/>
      <c r="F442" s="225">
        <f t="shared" si="434"/>
        <v>0</v>
      </c>
      <c r="G442" s="230">
        <f>IF(F442=1,data!$C$41*E442,0)</f>
        <v>0</v>
      </c>
      <c r="H442" s="265" t="s">
        <v>96</v>
      </c>
      <c r="I442" s="231">
        <f>IF($F442=1,IF($E442&lt;15,VLOOKUP(H442,data!$B$3:$E$32,2,0)*$E442,(VLOOKUP(H442,data!$B$3:$E$32,2,0)*14)+(VLOOKUP(H442,data!$B$3:$E$32,3,0))*($E442-14)),0)</f>
        <v>0</v>
      </c>
      <c r="J442" s="265" t="s">
        <v>96</v>
      </c>
      <c r="K442" s="231">
        <f>IF($F442=1,VLOOKUP(J442,data!$B$35:$D$39,2,0),0)</f>
        <v>0</v>
      </c>
      <c r="L442" s="232">
        <f>IF(AND(I442&lt;&gt;0,K442&lt;&gt;0)=FALSE,0,data!$C$43)</f>
        <v>0</v>
      </c>
      <c r="M442" s="269">
        <f t="shared" si="505"/>
        <v>0</v>
      </c>
      <c r="N442" s="225">
        <f t="shared" si="503"/>
        <v>0</v>
      </c>
      <c r="O442" s="225">
        <f t="shared" si="435"/>
        <v>0</v>
      </c>
      <c r="P442" s="225">
        <f t="shared" si="436"/>
        <v>0</v>
      </c>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96</v>
      </c>
      <c r="AI442" s="231">
        <f>IF(AF442=1,IF(AE442&lt;15,VLOOKUP(AH442,data!$B$3:$E$32,2,0)*AE442,(VLOOKUP(AH442,data!$B$3:$E$32,2,0)*14)+(VLOOKUP(AH442,data!$B$3:$E$32,3,0))*(AE442-14)),0)</f>
        <v>0</v>
      </c>
      <c r="AJ442" s="265" t="s">
        <v>96</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96</v>
      </c>
      <c r="AW442" s="231">
        <f>IF(AT442=1,IF(AS442&lt;15,VLOOKUP(AV442,data!$B$3:$E$32,2,0)*AS442,(VLOOKUP(AV442,data!$B$3:$E$32,2,0)*14)+(VLOOKUP(AV442,data!$B$3:$E$32,3,0))*(AS442-14)),0)</f>
        <v>0</v>
      </c>
      <c r="AX442" s="265" t="s">
        <v>96</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96</v>
      </c>
      <c r="BK442" s="231">
        <f>IF(BH442=1,IF(BG442&lt;15,VLOOKUP(BJ442,data!$B$3:$E$32,2,0)*BG442,(VLOOKUP(BJ442,data!$B$3:$E$32,2,0)*14)+(VLOOKUP(BJ442,data!$B$3:$E$32,3,0))*(BG442-14)),0)</f>
        <v>0</v>
      </c>
      <c r="BL442" s="265" t="s">
        <v>96</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96</v>
      </c>
      <c r="BY442" s="231">
        <f>IF(BV442=1,IF(BU442&lt;15,VLOOKUP(BX442,data!$B$3:$E$32,2,0)*BU442,(VLOOKUP(BX442,data!$B$3:$E$32,2,0)*14)+(VLOOKUP(BX442,data!$B$3:$E$32,3,0))*(BU442-14)),0)</f>
        <v>0</v>
      </c>
      <c r="BZ442" s="265" t="s">
        <v>96</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96</v>
      </c>
      <c r="CM442" s="231">
        <f>IF(CJ442=1,IF(CI442&lt;15,VLOOKUP(CL442,data!$B$3:$E$32,2,0)*CI442,(VLOOKUP(CL442,data!$B$3:$E$32,2,0)*14)+(VLOOKUP(CL442,data!$B$3:$E$32,3,0))*(CI442-14)),0)</f>
        <v>0</v>
      </c>
      <c r="CN442" s="265" t="s">
        <v>96</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96</v>
      </c>
      <c r="DA442" s="231">
        <f>IF(CX442=1,IF(CW442&lt;15,VLOOKUP(CZ442,data!$B$3:$E$32,2,0)*CW442,(VLOOKUP(CZ442,data!$B$3:$E$32,2,0)*14)+(VLOOKUP(CZ442,data!$B$3:$E$32,3,0))*(CW442-14)),0)</f>
        <v>0</v>
      </c>
      <c r="DB442" s="265" t="s">
        <v>96</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96</v>
      </c>
      <c r="DO442" s="231">
        <f>IF(DL442=1,IF(DK442&lt;15,VLOOKUP(DN442,data!$B$3:$E$32,2,0)*DK442,(VLOOKUP(DN442,data!$B$3:$E$32,2,0)*14)+(VLOOKUP(DN442,data!$B$3:$E$32,3,0))*(DK442-14)),0)</f>
        <v>0</v>
      </c>
      <c r="DP442" s="265" t="s">
        <v>96</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96</v>
      </c>
      <c r="EC442" s="231">
        <f>IF(DZ442=1,IF(DY442&lt;15,VLOOKUP(EB442,data!$B$3:$E$32,2,0)*DY442,(VLOOKUP(EB442,data!$B$3:$E$32,2,0)*14)+(VLOOKUP(EB442,data!$B$3:$E$32,3,0))*(DY442-14)),0)</f>
        <v>0</v>
      </c>
      <c r="ED442" s="265" t="s">
        <v>96</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96</v>
      </c>
      <c r="EQ442" s="231">
        <f>IF(EN442=1,IF(EM442&lt;15,VLOOKUP(EP442,data!$B$3:$E$32,2,0)*EM442,(VLOOKUP(EP442,data!$B$3:$E$32,2,0)*14)+(VLOOKUP(EP442,data!$B$3:$E$32,3,0))*(EM442-14)),0)</f>
        <v>0</v>
      </c>
      <c r="ER442" s="265" t="s">
        <v>96</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96</v>
      </c>
      <c r="FE442" s="231">
        <f>IF(FB442=1,IF(FA442&lt;15,VLOOKUP(FD442,data!$B$3:$E$32,2,0)*FA442,(VLOOKUP(FD442,data!$B$3:$E$32,2,0)*14)+(VLOOKUP(FD442,data!$B$3:$E$32,3,0))*(FA442-14)),0)</f>
        <v>0</v>
      </c>
      <c r="FF442" s="265" t="s">
        <v>96</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4.75" hidden="1" customHeight="1" x14ac:dyDescent="0.25">
      <c r="A443" s="233"/>
      <c r="B443" s="222" t="s">
        <v>534</v>
      </c>
      <c r="C443" s="338"/>
      <c r="D443" s="223"/>
      <c r="E443" s="229"/>
      <c r="F443" s="225">
        <f t="shared" si="434"/>
        <v>0</v>
      </c>
      <c r="G443" s="230">
        <f>IF(F443=1,data!$C$41*E443,0)</f>
        <v>0</v>
      </c>
      <c r="H443" s="265" t="s">
        <v>96</v>
      </c>
      <c r="I443" s="231">
        <f>IF($F443=1,IF($E443&lt;15,VLOOKUP(H443,data!$B$3:$E$32,2,0)*$E443,(VLOOKUP(H443,data!$B$3:$E$32,2,0)*14)+(VLOOKUP(H443,data!$B$3:$E$32,3,0))*($E443-14)),0)</f>
        <v>0</v>
      </c>
      <c r="J443" s="265" t="s">
        <v>96</v>
      </c>
      <c r="K443" s="231">
        <f>IF($F443=1,VLOOKUP(J443,data!$B$35:$D$39,2,0),0)</f>
        <v>0</v>
      </c>
      <c r="L443" s="232">
        <f>IF(AND(I443&lt;&gt;0,K443&lt;&gt;0)=FALSE,0,data!$C$43)</f>
        <v>0</v>
      </c>
      <c r="M443" s="269">
        <f t="shared" si="505"/>
        <v>0</v>
      </c>
      <c r="N443" s="225">
        <f t="shared" si="503"/>
        <v>0</v>
      </c>
      <c r="O443" s="225">
        <f t="shared" si="435"/>
        <v>0</v>
      </c>
      <c r="P443" s="225">
        <f t="shared" si="436"/>
        <v>0</v>
      </c>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96</v>
      </c>
      <c r="AI443" s="231">
        <f>IF(AF443=1,IF(AE443&lt;15,VLOOKUP(AH443,data!$B$3:$E$32,2,0)*AE443,(VLOOKUP(AH443,data!$B$3:$E$32,2,0)*14)+(VLOOKUP(AH443,data!$B$3:$E$32,3,0))*(AE443-14)),0)</f>
        <v>0</v>
      </c>
      <c r="AJ443" s="265" t="s">
        <v>96</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96</v>
      </c>
      <c r="AW443" s="231">
        <f>IF(AT443=1,IF(AS443&lt;15,VLOOKUP(AV443,data!$B$3:$E$32,2,0)*AS443,(VLOOKUP(AV443,data!$B$3:$E$32,2,0)*14)+(VLOOKUP(AV443,data!$B$3:$E$32,3,0))*(AS443-14)),0)</f>
        <v>0</v>
      </c>
      <c r="AX443" s="265" t="s">
        <v>96</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96</v>
      </c>
      <c r="BK443" s="231">
        <f>IF(BH443=1,IF(BG443&lt;15,VLOOKUP(BJ443,data!$B$3:$E$32,2,0)*BG443,(VLOOKUP(BJ443,data!$B$3:$E$32,2,0)*14)+(VLOOKUP(BJ443,data!$B$3:$E$32,3,0))*(BG443-14)),0)</f>
        <v>0</v>
      </c>
      <c r="BL443" s="265" t="s">
        <v>96</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96</v>
      </c>
      <c r="BY443" s="231">
        <f>IF(BV443=1,IF(BU443&lt;15,VLOOKUP(BX443,data!$B$3:$E$32,2,0)*BU443,(VLOOKUP(BX443,data!$B$3:$E$32,2,0)*14)+(VLOOKUP(BX443,data!$B$3:$E$32,3,0))*(BU443-14)),0)</f>
        <v>0</v>
      </c>
      <c r="BZ443" s="265" t="s">
        <v>96</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96</v>
      </c>
      <c r="CM443" s="231">
        <f>IF(CJ443=1,IF(CI443&lt;15,VLOOKUP(CL443,data!$B$3:$E$32,2,0)*CI443,(VLOOKUP(CL443,data!$B$3:$E$32,2,0)*14)+(VLOOKUP(CL443,data!$B$3:$E$32,3,0))*(CI443-14)),0)</f>
        <v>0</v>
      </c>
      <c r="CN443" s="265" t="s">
        <v>96</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96</v>
      </c>
      <c r="DA443" s="231">
        <f>IF(CX443=1,IF(CW443&lt;15,VLOOKUP(CZ443,data!$B$3:$E$32,2,0)*CW443,(VLOOKUP(CZ443,data!$B$3:$E$32,2,0)*14)+(VLOOKUP(CZ443,data!$B$3:$E$32,3,0))*(CW443-14)),0)</f>
        <v>0</v>
      </c>
      <c r="DB443" s="265" t="s">
        <v>96</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96</v>
      </c>
      <c r="DO443" s="231">
        <f>IF(DL443=1,IF(DK443&lt;15,VLOOKUP(DN443,data!$B$3:$E$32,2,0)*DK443,(VLOOKUP(DN443,data!$B$3:$E$32,2,0)*14)+(VLOOKUP(DN443,data!$B$3:$E$32,3,0))*(DK443-14)),0)</f>
        <v>0</v>
      </c>
      <c r="DP443" s="265" t="s">
        <v>96</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96</v>
      </c>
      <c r="EC443" s="231">
        <f>IF(DZ443=1,IF(DY443&lt;15,VLOOKUP(EB443,data!$B$3:$E$32,2,0)*DY443,(VLOOKUP(EB443,data!$B$3:$E$32,2,0)*14)+(VLOOKUP(EB443,data!$B$3:$E$32,3,0))*(DY443-14)),0)</f>
        <v>0</v>
      </c>
      <c r="ED443" s="265" t="s">
        <v>96</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96</v>
      </c>
      <c r="EQ443" s="231">
        <f>IF(EN443=1,IF(EM443&lt;15,VLOOKUP(EP443,data!$B$3:$E$32,2,0)*EM443,(VLOOKUP(EP443,data!$B$3:$E$32,2,0)*14)+(VLOOKUP(EP443,data!$B$3:$E$32,3,0))*(EM443-14)),0)</f>
        <v>0</v>
      </c>
      <c r="ER443" s="265" t="s">
        <v>96</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96</v>
      </c>
      <c r="FE443" s="231">
        <f>IF(FB443=1,IF(FA443&lt;15,VLOOKUP(FD443,data!$B$3:$E$32,2,0)*FA443,(VLOOKUP(FD443,data!$B$3:$E$32,2,0)*14)+(VLOOKUP(FD443,data!$B$3:$E$32,3,0))*(FA443-14)),0)</f>
        <v>0</v>
      </c>
      <c r="FF443" s="265" t="s">
        <v>96</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4.75" hidden="1" customHeight="1" x14ac:dyDescent="0.25">
      <c r="A444" s="233"/>
      <c r="B444" s="222" t="s">
        <v>535</v>
      </c>
      <c r="C444" s="338"/>
      <c r="D444" s="223"/>
      <c r="E444" s="229"/>
      <c r="F444" s="225">
        <f t="shared" si="434"/>
        <v>0</v>
      </c>
      <c r="G444" s="230">
        <f>IF(F444=1,data!$C$41*E444,0)</f>
        <v>0</v>
      </c>
      <c r="H444" s="265" t="s">
        <v>96</v>
      </c>
      <c r="I444" s="231">
        <f>IF($F444=1,IF($E444&lt;15,VLOOKUP(H444,data!$B$3:$E$32,2,0)*$E444,(VLOOKUP(H444,data!$B$3:$E$32,2,0)*14)+(VLOOKUP(H444,data!$B$3:$E$32,3,0))*($E444-14)),0)</f>
        <v>0</v>
      </c>
      <c r="J444" s="265" t="s">
        <v>96</v>
      </c>
      <c r="K444" s="231">
        <f>IF($F444=1,VLOOKUP(J444,data!$B$35:$D$39,2,0),0)</f>
        <v>0</v>
      </c>
      <c r="L444" s="232">
        <f>IF(AND(I444&lt;&gt;0,K444&lt;&gt;0)=FALSE,0,data!$C$43)</f>
        <v>0</v>
      </c>
      <c r="M444" s="269">
        <f t="shared" si="505"/>
        <v>0</v>
      </c>
      <c r="N444" s="225">
        <f t="shared" si="503"/>
        <v>0</v>
      </c>
      <c r="O444" s="225">
        <f t="shared" si="435"/>
        <v>0</v>
      </c>
      <c r="P444" s="225">
        <f t="shared" si="436"/>
        <v>0</v>
      </c>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96</v>
      </c>
      <c r="AI444" s="231">
        <f>IF(AF444=1,IF(AE444&lt;15,VLOOKUP(AH444,data!$B$3:$E$32,2,0)*AE444,(VLOOKUP(AH444,data!$B$3:$E$32,2,0)*14)+(VLOOKUP(AH444,data!$B$3:$E$32,3,0))*(AE444-14)),0)</f>
        <v>0</v>
      </c>
      <c r="AJ444" s="265" t="s">
        <v>96</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96</v>
      </c>
      <c r="AW444" s="231">
        <f>IF(AT444=1,IF(AS444&lt;15,VLOOKUP(AV444,data!$B$3:$E$32,2,0)*AS444,(VLOOKUP(AV444,data!$B$3:$E$32,2,0)*14)+(VLOOKUP(AV444,data!$B$3:$E$32,3,0))*(AS444-14)),0)</f>
        <v>0</v>
      </c>
      <c r="AX444" s="265" t="s">
        <v>96</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96</v>
      </c>
      <c r="BK444" s="231">
        <f>IF(BH444=1,IF(BG444&lt;15,VLOOKUP(BJ444,data!$B$3:$E$32,2,0)*BG444,(VLOOKUP(BJ444,data!$B$3:$E$32,2,0)*14)+(VLOOKUP(BJ444,data!$B$3:$E$32,3,0))*(BG444-14)),0)</f>
        <v>0</v>
      </c>
      <c r="BL444" s="265" t="s">
        <v>96</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96</v>
      </c>
      <c r="BY444" s="231">
        <f>IF(BV444=1,IF(BU444&lt;15,VLOOKUP(BX444,data!$B$3:$E$32,2,0)*BU444,(VLOOKUP(BX444,data!$B$3:$E$32,2,0)*14)+(VLOOKUP(BX444,data!$B$3:$E$32,3,0))*(BU444-14)),0)</f>
        <v>0</v>
      </c>
      <c r="BZ444" s="265" t="s">
        <v>96</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96</v>
      </c>
      <c r="CM444" s="231">
        <f>IF(CJ444=1,IF(CI444&lt;15,VLOOKUP(CL444,data!$B$3:$E$32,2,0)*CI444,(VLOOKUP(CL444,data!$B$3:$E$32,2,0)*14)+(VLOOKUP(CL444,data!$B$3:$E$32,3,0))*(CI444-14)),0)</f>
        <v>0</v>
      </c>
      <c r="CN444" s="265" t="s">
        <v>96</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96</v>
      </c>
      <c r="DA444" s="231">
        <f>IF(CX444=1,IF(CW444&lt;15,VLOOKUP(CZ444,data!$B$3:$E$32,2,0)*CW444,(VLOOKUP(CZ444,data!$B$3:$E$32,2,0)*14)+(VLOOKUP(CZ444,data!$B$3:$E$32,3,0))*(CW444-14)),0)</f>
        <v>0</v>
      </c>
      <c r="DB444" s="265" t="s">
        <v>96</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96</v>
      </c>
      <c r="DO444" s="231">
        <f>IF(DL444=1,IF(DK444&lt;15,VLOOKUP(DN444,data!$B$3:$E$32,2,0)*DK444,(VLOOKUP(DN444,data!$B$3:$E$32,2,0)*14)+(VLOOKUP(DN444,data!$B$3:$E$32,3,0))*(DK444-14)),0)</f>
        <v>0</v>
      </c>
      <c r="DP444" s="265" t="s">
        <v>96</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96</v>
      </c>
      <c r="EC444" s="231">
        <f>IF(DZ444=1,IF(DY444&lt;15,VLOOKUP(EB444,data!$B$3:$E$32,2,0)*DY444,(VLOOKUP(EB444,data!$B$3:$E$32,2,0)*14)+(VLOOKUP(EB444,data!$B$3:$E$32,3,0))*(DY444-14)),0)</f>
        <v>0</v>
      </c>
      <c r="ED444" s="265" t="s">
        <v>96</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96</v>
      </c>
      <c r="EQ444" s="231">
        <f>IF(EN444=1,IF(EM444&lt;15,VLOOKUP(EP444,data!$B$3:$E$32,2,0)*EM444,(VLOOKUP(EP444,data!$B$3:$E$32,2,0)*14)+(VLOOKUP(EP444,data!$B$3:$E$32,3,0))*(EM444-14)),0)</f>
        <v>0</v>
      </c>
      <c r="ER444" s="265" t="s">
        <v>96</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96</v>
      </c>
      <c r="FE444" s="231">
        <f>IF(FB444=1,IF(FA444&lt;15,VLOOKUP(FD444,data!$B$3:$E$32,2,0)*FA444,(VLOOKUP(FD444,data!$B$3:$E$32,2,0)*14)+(VLOOKUP(FD444,data!$B$3:$E$32,3,0))*(FA444-14)),0)</f>
        <v>0</v>
      </c>
      <c r="FF444" s="265" t="s">
        <v>96</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4.75" hidden="1" customHeight="1" x14ac:dyDescent="0.25">
      <c r="A445" s="233"/>
      <c r="B445" s="222" t="s">
        <v>536</v>
      </c>
      <c r="C445" s="338"/>
      <c r="D445" s="223"/>
      <c r="E445" s="229"/>
      <c r="F445" s="225">
        <f t="shared" si="434"/>
        <v>0</v>
      </c>
      <c r="G445" s="230">
        <f>IF(F445=1,data!$C$41*E445,0)</f>
        <v>0</v>
      </c>
      <c r="H445" s="265" t="s">
        <v>96</v>
      </c>
      <c r="I445" s="231">
        <f>IF($F445=1,IF($E445&lt;15,VLOOKUP(H445,data!$B$3:$E$32,2,0)*$E445,(VLOOKUP(H445,data!$B$3:$E$32,2,0)*14)+(VLOOKUP(H445,data!$B$3:$E$32,3,0))*($E445-14)),0)</f>
        <v>0</v>
      </c>
      <c r="J445" s="265" t="s">
        <v>96</v>
      </c>
      <c r="K445" s="231">
        <f>IF($F445=1,VLOOKUP(J445,data!$B$35:$D$39,2,0),0)</f>
        <v>0</v>
      </c>
      <c r="L445" s="232">
        <f>IF(AND(I445&lt;&gt;0,K445&lt;&gt;0)=FALSE,0,data!$C$43)</f>
        <v>0</v>
      </c>
      <c r="M445" s="269">
        <f t="shared" si="505"/>
        <v>0</v>
      </c>
      <c r="N445" s="225">
        <f t="shared" si="503"/>
        <v>0</v>
      </c>
      <c r="O445" s="225">
        <f t="shared" si="435"/>
        <v>0</v>
      </c>
      <c r="P445" s="225">
        <f t="shared" si="436"/>
        <v>0</v>
      </c>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96</v>
      </c>
      <c r="AI445" s="231">
        <f>IF(AF445=1,IF(AE445&lt;15,VLOOKUP(AH445,data!$B$3:$E$32,2,0)*AE445,(VLOOKUP(AH445,data!$B$3:$E$32,2,0)*14)+(VLOOKUP(AH445,data!$B$3:$E$32,3,0))*(AE445-14)),0)</f>
        <v>0</v>
      </c>
      <c r="AJ445" s="265" t="s">
        <v>96</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96</v>
      </c>
      <c r="AW445" s="231">
        <f>IF(AT445=1,IF(AS445&lt;15,VLOOKUP(AV445,data!$B$3:$E$32,2,0)*AS445,(VLOOKUP(AV445,data!$B$3:$E$32,2,0)*14)+(VLOOKUP(AV445,data!$B$3:$E$32,3,0))*(AS445-14)),0)</f>
        <v>0</v>
      </c>
      <c r="AX445" s="265" t="s">
        <v>96</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96</v>
      </c>
      <c r="BK445" s="231">
        <f>IF(BH445=1,IF(BG445&lt;15,VLOOKUP(BJ445,data!$B$3:$E$32,2,0)*BG445,(VLOOKUP(BJ445,data!$B$3:$E$32,2,0)*14)+(VLOOKUP(BJ445,data!$B$3:$E$32,3,0))*(BG445-14)),0)</f>
        <v>0</v>
      </c>
      <c r="BL445" s="265" t="s">
        <v>96</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96</v>
      </c>
      <c r="BY445" s="231">
        <f>IF(BV445=1,IF(BU445&lt;15,VLOOKUP(BX445,data!$B$3:$E$32,2,0)*BU445,(VLOOKUP(BX445,data!$B$3:$E$32,2,0)*14)+(VLOOKUP(BX445,data!$B$3:$E$32,3,0))*(BU445-14)),0)</f>
        <v>0</v>
      </c>
      <c r="BZ445" s="265" t="s">
        <v>96</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96</v>
      </c>
      <c r="CM445" s="231">
        <f>IF(CJ445=1,IF(CI445&lt;15,VLOOKUP(CL445,data!$B$3:$E$32,2,0)*CI445,(VLOOKUP(CL445,data!$B$3:$E$32,2,0)*14)+(VLOOKUP(CL445,data!$B$3:$E$32,3,0))*(CI445-14)),0)</f>
        <v>0</v>
      </c>
      <c r="CN445" s="265" t="s">
        <v>96</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96</v>
      </c>
      <c r="DA445" s="231">
        <f>IF(CX445=1,IF(CW445&lt;15,VLOOKUP(CZ445,data!$B$3:$E$32,2,0)*CW445,(VLOOKUP(CZ445,data!$B$3:$E$32,2,0)*14)+(VLOOKUP(CZ445,data!$B$3:$E$32,3,0))*(CW445-14)),0)</f>
        <v>0</v>
      </c>
      <c r="DB445" s="265" t="s">
        <v>96</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96</v>
      </c>
      <c r="DO445" s="231">
        <f>IF(DL445=1,IF(DK445&lt;15,VLOOKUP(DN445,data!$B$3:$E$32,2,0)*DK445,(VLOOKUP(DN445,data!$B$3:$E$32,2,0)*14)+(VLOOKUP(DN445,data!$B$3:$E$32,3,0))*(DK445-14)),0)</f>
        <v>0</v>
      </c>
      <c r="DP445" s="265" t="s">
        <v>96</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96</v>
      </c>
      <c r="EC445" s="231">
        <f>IF(DZ445=1,IF(DY445&lt;15,VLOOKUP(EB445,data!$B$3:$E$32,2,0)*DY445,(VLOOKUP(EB445,data!$B$3:$E$32,2,0)*14)+(VLOOKUP(EB445,data!$B$3:$E$32,3,0))*(DY445-14)),0)</f>
        <v>0</v>
      </c>
      <c r="ED445" s="265" t="s">
        <v>96</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96</v>
      </c>
      <c r="EQ445" s="231">
        <f>IF(EN445=1,IF(EM445&lt;15,VLOOKUP(EP445,data!$B$3:$E$32,2,0)*EM445,(VLOOKUP(EP445,data!$B$3:$E$32,2,0)*14)+(VLOOKUP(EP445,data!$B$3:$E$32,3,0))*(EM445-14)),0)</f>
        <v>0</v>
      </c>
      <c r="ER445" s="265" t="s">
        <v>96</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96</v>
      </c>
      <c r="FE445" s="231">
        <f>IF(FB445=1,IF(FA445&lt;15,VLOOKUP(FD445,data!$B$3:$E$32,2,0)*FA445,(VLOOKUP(FD445,data!$B$3:$E$32,2,0)*14)+(VLOOKUP(FD445,data!$B$3:$E$32,3,0))*(FA445-14)),0)</f>
        <v>0</v>
      </c>
      <c r="FF445" s="265" t="s">
        <v>96</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4.75" hidden="1" customHeight="1" x14ac:dyDescent="0.25">
      <c r="A446" s="233"/>
      <c r="B446" s="222" t="s">
        <v>537</v>
      </c>
      <c r="C446" s="338"/>
      <c r="D446" s="223"/>
      <c r="E446" s="229"/>
      <c r="F446" s="225">
        <f t="shared" si="434"/>
        <v>0</v>
      </c>
      <c r="G446" s="230">
        <f>IF(F446=1,data!$C$41*E446,0)</f>
        <v>0</v>
      </c>
      <c r="H446" s="265" t="s">
        <v>96</v>
      </c>
      <c r="I446" s="231">
        <f>IF($F446=1,IF($E446&lt;15,VLOOKUP(H446,data!$B$3:$E$32,2,0)*$E446,(VLOOKUP(H446,data!$B$3:$E$32,2,0)*14)+(VLOOKUP(H446,data!$B$3:$E$32,3,0))*($E446-14)),0)</f>
        <v>0</v>
      </c>
      <c r="J446" s="265" t="s">
        <v>96</v>
      </c>
      <c r="K446" s="231">
        <f>IF($F446=1,VLOOKUP(J446,data!$B$35:$D$39,2,0),0)</f>
        <v>0</v>
      </c>
      <c r="L446" s="232">
        <f>IF(AND(I446&lt;&gt;0,K446&lt;&gt;0)=FALSE,0,data!$C$43)</f>
        <v>0</v>
      </c>
      <c r="M446" s="269">
        <f t="shared" si="505"/>
        <v>0</v>
      </c>
      <c r="N446" s="225">
        <f t="shared" si="503"/>
        <v>0</v>
      </c>
      <c r="O446" s="225">
        <f t="shared" si="435"/>
        <v>0</v>
      </c>
      <c r="P446" s="225">
        <f t="shared" si="436"/>
        <v>0</v>
      </c>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96</v>
      </c>
      <c r="AI446" s="231">
        <f>IF(AF446=1,IF(AE446&lt;15,VLOOKUP(AH446,data!$B$3:$E$32,2,0)*AE446,(VLOOKUP(AH446,data!$B$3:$E$32,2,0)*14)+(VLOOKUP(AH446,data!$B$3:$E$32,3,0))*(AE446-14)),0)</f>
        <v>0</v>
      </c>
      <c r="AJ446" s="265" t="s">
        <v>96</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96</v>
      </c>
      <c r="AW446" s="231">
        <f>IF(AT446=1,IF(AS446&lt;15,VLOOKUP(AV446,data!$B$3:$E$32,2,0)*AS446,(VLOOKUP(AV446,data!$B$3:$E$32,2,0)*14)+(VLOOKUP(AV446,data!$B$3:$E$32,3,0))*(AS446-14)),0)</f>
        <v>0</v>
      </c>
      <c r="AX446" s="265" t="s">
        <v>96</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96</v>
      </c>
      <c r="BK446" s="231">
        <f>IF(BH446=1,IF(BG446&lt;15,VLOOKUP(BJ446,data!$B$3:$E$32,2,0)*BG446,(VLOOKUP(BJ446,data!$B$3:$E$32,2,0)*14)+(VLOOKUP(BJ446,data!$B$3:$E$32,3,0))*(BG446-14)),0)</f>
        <v>0</v>
      </c>
      <c r="BL446" s="265" t="s">
        <v>96</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96</v>
      </c>
      <c r="BY446" s="231">
        <f>IF(BV446=1,IF(BU446&lt;15,VLOOKUP(BX446,data!$B$3:$E$32,2,0)*BU446,(VLOOKUP(BX446,data!$B$3:$E$32,2,0)*14)+(VLOOKUP(BX446,data!$B$3:$E$32,3,0))*(BU446-14)),0)</f>
        <v>0</v>
      </c>
      <c r="BZ446" s="265" t="s">
        <v>96</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96</v>
      </c>
      <c r="CM446" s="231">
        <f>IF(CJ446=1,IF(CI446&lt;15,VLOOKUP(CL446,data!$B$3:$E$32,2,0)*CI446,(VLOOKUP(CL446,data!$B$3:$E$32,2,0)*14)+(VLOOKUP(CL446,data!$B$3:$E$32,3,0))*(CI446-14)),0)</f>
        <v>0</v>
      </c>
      <c r="CN446" s="265" t="s">
        <v>96</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96</v>
      </c>
      <c r="DA446" s="231">
        <f>IF(CX446=1,IF(CW446&lt;15,VLOOKUP(CZ446,data!$B$3:$E$32,2,0)*CW446,(VLOOKUP(CZ446,data!$B$3:$E$32,2,0)*14)+(VLOOKUP(CZ446,data!$B$3:$E$32,3,0))*(CW446-14)),0)</f>
        <v>0</v>
      </c>
      <c r="DB446" s="265" t="s">
        <v>96</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96</v>
      </c>
      <c r="DO446" s="231">
        <f>IF(DL446=1,IF(DK446&lt;15,VLOOKUP(DN446,data!$B$3:$E$32,2,0)*DK446,(VLOOKUP(DN446,data!$B$3:$E$32,2,0)*14)+(VLOOKUP(DN446,data!$B$3:$E$32,3,0))*(DK446-14)),0)</f>
        <v>0</v>
      </c>
      <c r="DP446" s="265" t="s">
        <v>96</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96</v>
      </c>
      <c r="EC446" s="231">
        <f>IF(DZ446=1,IF(DY446&lt;15,VLOOKUP(EB446,data!$B$3:$E$32,2,0)*DY446,(VLOOKUP(EB446,data!$B$3:$E$32,2,0)*14)+(VLOOKUP(EB446,data!$B$3:$E$32,3,0))*(DY446-14)),0)</f>
        <v>0</v>
      </c>
      <c r="ED446" s="265" t="s">
        <v>96</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96</v>
      </c>
      <c r="EQ446" s="231">
        <f>IF(EN446=1,IF(EM446&lt;15,VLOOKUP(EP446,data!$B$3:$E$32,2,0)*EM446,(VLOOKUP(EP446,data!$B$3:$E$32,2,0)*14)+(VLOOKUP(EP446,data!$B$3:$E$32,3,0))*(EM446-14)),0)</f>
        <v>0</v>
      </c>
      <c r="ER446" s="265" t="s">
        <v>96</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96</v>
      </c>
      <c r="FE446" s="231">
        <f>IF(FB446=1,IF(FA446&lt;15,VLOOKUP(FD446,data!$B$3:$E$32,2,0)*FA446,(VLOOKUP(FD446,data!$B$3:$E$32,2,0)*14)+(VLOOKUP(FD446,data!$B$3:$E$32,3,0))*(FA446-14)),0)</f>
        <v>0</v>
      </c>
      <c r="FF446" s="265" t="s">
        <v>96</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4.75" hidden="1" customHeight="1" x14ac:dyDescent="0.25">
      <c r="A447" s="233"/>
      <c r="B447" s="222" t="s">
        <v>538</v>
      </c>
      <c r="C447" s="338"/>
      <c r="D447" s="223"/>
      <c r="E447" s="229"/>
      <c r="F447" s="225">
        <f t="shared" si="434"/>
        <v>0</v>
      </c>
      <c r="G447" s="230">
        <f>IF(F447=1,data!$C$41*E447,0)</f>
        <v>0</v>
      </c>
      <c r="H447" s="265" t="s">
        <v>96</v>
      </c>
      <c r="I447" s="231">
        <f>IF($F447=1,IF($E447&lt;15,VLOOKUP(H447,data!$B$3:$E$32,2,0)*$E447,(VLOOKUP(H447,data!$B$3:$E$32,2,0)*14)+(VLOOKUP(H447,data!$B$3:$E$32,3,0))*($E447-14)),0)</f>
        <v>0</v>
      </c>
      <c r="J447" s="265" t="s">
        <v>96</v>
      </c>
      <c r="K447" s="231">
        <f>IF($F447=1,VLOOKUP(J447,data!$B$35:$D$39,2,0),0)</f>
        <v>0</v>
      </c>
      <c r="L447" s="232">
        <f>IF(AND(I447&lt;&gt;0,K447&lt;&gt;0)=FALSE,0,data!$C$43)</f>
        <v>0</v>
      </c>
      <c r="M447" s="269">
        <f t="shared" si="505"/>
        <v>0</v>
      </c>
      <c r="N447" s="225">
        <f t="shared" si="503"/>
        <v>0</v>
      </c>
      <c r="O447" s="225">
        <f t="shared" si="435"/>
        <v>0</v>
      </c>
      <c r="P447" s="225">
        <f t="shared" si="436"/>
        <v>0</v>
      </c>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96</v>
      </c>
      <c r="AI447" s="231">
        <f>IF(AF447=1,IF(AE447&lt;15,VLOOKUP(AH447,data!$B$3:$E$32,2,0)*AE447,(VLOOKUP(AH447,data!$B$3:$E$32,2,0)*14)+(VLOOKUP(AH447,data!$B$3:$E$32,3,0))*(AE447-14)),0)</f>
        <v>0</v>
      </c>
      <c r="AJ447" s="265" t="s">
        <v>96</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96</v>
      </c>
      <c r="AW447" s="231">
        <f>IF(AT447=1,IF(AS447&lt;15,VLOOKUP(AV447,data!$B$3:$E$32,2,0)*AS447,(VLOOKUP(AV447,data!$B$3:$E$32,2,0)*14)+(VLOOKUP(AV447,data!$B$3:$E$32,3,0))*(AS447-14)),0)</f>
        <v>0</v>
      </c>
      <c r="AX447" s="265" t="s">
        <v>96</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96</v>
      </c>
      <c r="BK447" s="231">
        <f>IF(BH447=1,IF(BG447&lt;15,VLOOKUP(BJ447,data!$B$3:$E$32,2,0)*BG447,(VLOOKUP(BJ447,data!$B$3:$E$32,2,0)*14)+(VLOOKUP(BJ447,data!$B$3:$E$32,3,0))*(BG447-14)),0)</f>
        <v>0</v>
      </c>
      <c r="BL447" s="265" t="s">
        <v>96</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96</v>
      </c>
      <c r="BY447" s="231">
        <f>IF(BV447=1,IF(BU447&lt;15,VLOOKUP(BX447,data!$B$3:$E$32,2,0)*BU447,(VLOOKUP(BX447,data!$B$3:$E$32,2,0)*14)+(VLOOKUP(BX447,data!$B$3:$E$32,3,0))*(BU447-14)),0)</f>
        <v>0</v>
      </c>
      <c r="BZ447" s="265" t="s">
        <v>96</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96</v>
      </c>
      <c r="CM447" s="231">
        <f>IF(CJ447=1,IF(CI447&lt;15,VLOOKUP(CL447,data!$B$3:$E$32,2,0)*CI447,(VLOOKUP(CL447,data!$B$3:$E$32,2,0)*14)+(VLOOKUP(CL447,data!$B$3:$E$32,3,0))*(CI447-14)),0)</f>
        <v>0</v>
      </c>
      <c r="CN447" s="265" t="s">
        <v>96</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96</v>
      </c>
      <c r="DA447" s="231">
        <f>IF(CX447=1,IF(CW447&lt;15,VLOOKUP(CZ447,data!$B$3:$E$32,2,0)*CW447,(VLOOKUP(CZ447,data!$B$3:$E$32,2,0)*14)+(VLOOKUP(CZ447,data!$B$3:$E$32,3,0))*(CW447-14)),0)</f>
        <v>0</v>
      </c>
      <c r="DB447" s="265" t="s">
        <v>96</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96</v>
      </c>
      <c r="DO447" s="231">
        <f>IF(DL447=1,IF(DK447&lt;15,VLOOKUP(DN447,data!$B$3:$E$32,2,0)*DK447,(VLOOKUP(DN447,data!$B$3:$E$32,2,0)*14)+(VLOOKUP(DN447,data!$B$3:$E$32,3,0))*(DK447-14)),0)</f>
        <v>0</v>
      </c>
      <c r="DP447" s="265" t="s">
        <v>96</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96</v>
      </c>
      <c r="EC447" s="231">
        <f>IF(DZ447=1,IF(DY447&lt;15,VLOOKUP(EB447,data!$B$3:$E$32,2,0)*DY447,(VLOOKUP(EB447,data!$B$3:$E$32,2,0)*14)+(VLOOKUP(EB447,data!$B$3:$E$32,3,0))*(DY447-14)),0)</f>
        <v>0</v>
      </c>
      <c r="ED447" s="265" t="s">
        <v>96</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96</v>
      </c>
      <c r="EQ447" s="231">
        <f>IF(EN447=1,IF(EM447&lt;15,VLOOKUP(EP447,data!$B$3:$E$32,2,0)*EM447,(VLOOKUP(EP447,data!$B$3:$E$32,2,0)*14)+(VLOOKUP(EP447,data!$B$3:$E$32,3,0))*(EM447-14)),0)</f>
        <v>0</v>
      </c>
      <c r="ER447" s="265" t="s">
        <v>96</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96</v>
      </c>
      <c r="FE447" s="231">
        <f>IF(FB447=1,IF(FA447&lt;15,VLOOKUP(FD447,data!$B$3:$E$32,2,0)*FA447,(VLOOKUP(FD447,data!$B$3:$E$32,2,0)*14)+(VLOOKUP(FD447,data!$B$3:$E$32,3,0))*(FA447-14)),0)</f>
        <v>0</v>
      </c>
      <c r="FF447" s="265" t="s">
        <v>96</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4.75" hidden="1" customHeight="1" x14ac:dyDescent="0.25">
      <c r="A448" s="233"/>
      <c r="B448" s="222" t="s">
        <v>539</v>
      </c>
      <c r="C448" s="338"/>
      <c r="D448" s="223"/>
      <c r="E448" s="229"/>
      <c r="F448" s="225">
        <f t="shared" si="434"/>
        <v>0</v>
      </c>
      <c r="G448" s="230">
        <f>IF(F448=1,data!$C$41*E448,0)</f>
        <v>0</v>
      </c>
      <c r="H448" s="265" t="s">
        <v>96</v>
      </c>
      <c r="I448" s="231">
        <f>IF($F448=1,IF($E448&lt;15,VLOOKUP(H448,data!$B$3:$E$32,2,0)*$E448,(VLOOKUP(H448,data!$B$3:$E$32,2,0)*14)+(VLOOKUP(H448,data!$B$3:$E$32,3,0))*($E448-14)),0)</f>
        <v>0</v>
      </c>
      <c r="J448" s="265" t="s">
        <v>96</v>
      </c>
      <c r="K448" s="231">
        <f>IF($F448=1,VLOOKUP(J448,data!$B$35:$D$39,2,0),0)</f>
        <v>0</v>
      </c>
      <c r="L448" s="232">
        <f>IF(AND(I448&lt;&gt;0,K448&lt;&gt;0)=FALSE,0,data!$C$43)</f>
        <v>0</v>
      </c>
      <c r="M448" s="269">
        <f t="shared" si="505"/>
        <v>0</v>
      </c>
      <c r="N448" s="225">
        <f t="shared" si="503"/>
        <v>0</v>
      </c>
      <c r="O448" s="225">
        <f t="shared" si="435"/>
        <v>0</v>
      </c>
      <c r="P448" s="225">
        <f t="shared" si="436"/>
        <v>0</v>
      </c>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96</v>
      </c>
      <c r="AI448" s="231">
        <f>IF(AF448=1,IF(AE448&lt;15,VLOOKUP(AH448,data!$B$3:$E$32,2,0)*AE448,(VLOOKUP(AH448,data!$B$3:$E$32,2,0)*14)+(VLOOKUP(AH448,data!$B$3:$E$32,3,0))*(AE448-14)),0)</f>
        <v>0</v>
      </c>
      <c r="AJ448" s="265" t="s">
        <v>96</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96</v>
      </c>
      <c r="AW448" s="231">
        <f>IF(AT448=1,IF(AS448&lt;15,VLOOKUP(AV448,data!$B$3:$E$32,2,0)*AS448,(VLOOKUP(AV448,data!$B$3:$E$32,2,0)*14)+(VLOOKUP(AV448,data!$B$3:$E$32,3,0))*(AS448-14)),0)</f>
        <v>0</v>
      </c>
      <c r="AX448" s="265" t="s">
        <v>96</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96</v>
      </c>
      <c r="BK448" s="231">
        <f>IF(BH448=1,IF(BG448&lt;15,VLOOKUP(BJ448,data!$B$3:$E$32,2,0)*BG448,(VLOOKUP(BJ448,data!$B$3:$E$32,2,0)*14)+(VLOOKUP(BJ448,data!$B$3:$E$32,3,0))*(BG448-14)),0)</f>
        <v>0</v>
      </c>
      <c r="BL448" s="265" t="s">
        <v>96</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96</v>
      </c>
      <c r="BY448" s="231">
        <f>IF(BV448=1,IF(BU448&lt;15,VLOOKUP(BX448,data!$B$3:$E$32,2,0)*BU448,(VLOOKUP(BX448,data!$B$3:$E$32,2,0)*14)+(VLOOKUP(BX448,data!$B$3:$E$32,3,0))*(BU448-14)),0)</f>
        <v>0</v>
      </c>
      <c r="BZ448" s="265" t="s">
        <v>96</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96</v>
      </c>
      <c r="CM448" s="231">
        <f>IF(CJ448=1,IF(CI448&lt;15,VLOOKUP(CL448,data!$B$3:$E$32,2,0)*CI448,(VLOOKUP(CL448,data!$B$3:$E$32,2,0)*14)+(VLOOKUP(CL448,data!$B$3:$E$32,3,0))*(CI448-14)),0)</f>
        <v>0</v>
      </c>
      <c r="CN448" s="265" t="s">
        <v>96</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96</v>
      </c>
      <c r="DA448" s="231">
        <f>IF(CX448=1,IF(CW448&lt;15,VLOOKUP(CZ448,data!$B$3:$E$32,2,0)*CW448,(VLOOKUP(CZ448,data!$B$3:$E$32,2,0)*14)+(VLOOKUP(CZ448,data!$B$3:$E$32,3,0))*(CW448-14)),0)</f>
        <v>0</v>
      </c>
      <c r="DB448" s="265" t="s">
        <v>96</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96</v>
      </c>
      <c r="DO448" s="231">
        <f>IF(DL448=1,IF(DK448&lt;15,VLOOKUP(DN448,data!$B$3:$E$32,2,0)*DK448,(VLOOKUP(DN448,data!$B$3:$E$32,2,0)*14)+(VLOOKUP(DN448,data!$B$3:$E$32,3,0))*(DK448-14)),0)</f>
        <v>0</v>
      </c>
      <c r="DP448" s="265" t="s">
        <v>96</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96</v>
      </c>
      <c r="EC448" s="231">
        <f>IF(DZ448=1,IF(DY448&lt;15,VLOOKUP(EB448,data!$B$3:$E$32,2,0)*DY448,(VLOOKUP(EB448,data!$B$3:$E$32,2,0)*14)+(VLOOKUP(EB448,data!$B$3:$E$32,3,0))*(DY448-14)),0)</f>
        <v>0</v>
      </c>
      <c r="ED448" s="265" t="s">
        <v>96</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96</v>
      </c>
      <c r="EQ448" s="231">
        <f>IF(EN448=1,IF(EM448&lt;15,VLOOKUP(EP448,data!$B$3:$E$32,2,0)*EM448,(VLOOKUP(EP448,data!$B$3:$E$32,2,0)*14)+(VLOOKUP(EP448,data!$B$3:$E$32,3,0))*(EM448-14)),0)</f>
        <v>0</v>
      </c>
      <c r="ER448" s="265" t="s">
        <v>96</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96</v>
      </c>
      <c r="FE448" s="231">
        <f>IF(FB448=1,IF(FA448&lt;15,VLOOKUP(FD448,data!$B$3:$E$32,2,0)*FA448,(VLOOKUP(FD448,data!$B$3:$E$32,2,0)*14)+(VLOOKUP(FD448,data!$B$3:$E$32,3,0))*(FA448-14)),0)</f>
        <v>0</v>
      </c>
      <c r="FF448" s="265" t="s">
        <v>96</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4.75" hidden="1" customHeight="1" x14ac:dyDescent="0.25">
      <c r="A449" s="233"/>
      <c r="B449" s="222" t="s">
        <v>540</v>
      </c>
      <c r="C449" s="338"/>
      <c r="D449" s="223"/>
      <c r="E449" s="229"/>
      <c r="F449" s="225">
        <f t="shared" si="434"/>
        <v>0</v>
      </c>
      <c r="G449" s="230">
        <f>IF(F449=1,data!$C$41*E449,0)</f>
        <v>0</v>
      </c>
      <c r="H449" s="265" t="s">
        <v>96</v>
      </c>
      <c r="I449" s="231">
        <f>IF($F449=1,IF($E449&lt;15,VLOOKUP(H449,data!$B$3:$E$32,2,0)*$E449,(VLOOKUP(H449,data!$B$3:$E$32,2,0)*14)+(VLOOKUP(H449,data!$B$3:$E$32,3,0))*($E449-14)),0)</f>
        <v>0</v>
      </c>
      <c r="J449" s="265" t="s">
        <v>96</v>
      </c>
      <c r="K449" s="231">
        <f>IF($F449=1,VLOOKUP(J449,data!$B$35:$D$39,2,0),0)</f>
        <v>0</v>
      </c>
      <c r="L449" s="232">
        <f>IF(AND(I449&lt;&gt;0,K449&lt;&gt;0)=FALSE,0,data!$C$43)</f>
        <v>0</v>
      </c>
      <c r="M449" s="269">
        <f t="shared" si="505"/>
        <v>0</v>
      </c>
      <c r="N449" s="225">
        <f t="shared" si="503"/>
        <v>0</v>
      </c>
      <c r="O449" s="225">
        <f t="shared" si="435"/>
        <v>0</v>
      </c>
      <c r="P449" s="225">
        <f t="shared" si="436"/>
        <v>0</v>
      </c>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96</v>
      </c>
      <c r="AI449" s="231">
        <f>IF(AF449=1,IF(AE449&lt;15,VLOOKUP(AH449,data!$B$3:$E$32,2,0)*AE449,(VLOOKUP(AH449,data!$B$3:$E$32,2,0)*14)+(VLOOKUP(AH449,data!$B$3:$E$32,3,0))*(AE449-14)),0)</f>
        <v>0</v>
      </c>
      <c r="AJ449" s="265" t="s">
        <v>96</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96</v>
      </c>
      <c r="AW449" s="231">
        <f>IF(AT449=1,IF(AS449&lt;15,VLOOKUP(AV449,data!$B$3:$E$32,2,0)*AS449,(VLOOKUP(AV449,data!$B$3:$E$32,2,0)*14)+(VLOOKUP(AV449,data!$B$3:$E$32,3,0))*(AS449-14)),0)</f>
        <v>0</v>
      </c>
      <c r="AX449" s="265" t="s">
        <v>96</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96</v>
      </c>
      <c r="BK449" s="231">
        <f>IF(BH449=1,IF(BG449&lt;15,VLOOKUP(BJ449,data!$B$3:$E$32,2,0)*BG449,(VLOOKUP(BJ449,data!$B$3:$E$32,2,0)*14)+(VLOOKUP(BJ449,data!$B$3:$E$32,3,0))*(BG449-14)),0)</f>
        <v>0</v>
      </c>
      <c r="BL449" s="265" t="s">
        <v>96</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96</v>
      </c>
      <c r="BY449" s="231">
        <f>IF(BV449=1,IF(BU449&lt;15,VLOOKUP(BX449,data!$B$3:$E$32,2,0)*BU449,(VLOOKUP(BX449,data!$B$3:$E$32,2,0)*14)+(VLOOKUP(BX449,data!$B$3:$E$32,3,0))*(BU449-14)),0)</f>
        <v>0</v>
      </c>
      <c r="BZ449" s="265" t="s">
        <v>96</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96</v>
      </c>
      <c r="CM449" s="231">
        <f>IF(CJ449=1,IF(CI449&lt;15,VLOOKUP(CL449,data!$B$3:$E$32,2,0)*CI449,(VLOOKUP(CL449,data!$B$3:$E$32,2,0)*14)+(VLOOKUP(CL449,data!$B$3:$E$32,3,0))*(CI449-14)),0)</f>
        <v>0</v>
      </c>
      <c r="CN449" s="265" t="s">
        <v>96</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96</v>
      </c>
      <c r="DA449" s="231">
        <f>IF(CX449=1,IF(CW449&lt;15,VLOOKUP(CZ449,data!$B$3:$E$32,2,0)*CW449,(VLOOKUP(CZ449,data!$B$3:$E$32,2,0)*14)+(VLOOKUP(CZ449,data!$B$3:$E$32,3,0))*(CW449-14)),0)</f>
        <v>0</v>
      </c>
      <c r="DB449" s="265" t="s">
        <v>96</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96</v>
      </c>
      <c r="DO449" s="231">
        <f>IF(DL449=1,IF(DK449&lt;15,VLOOKUP(DN449,data!$B$3:$E$32,2,0)*DK449,(VLOOKUP(DN449,data!$B$3:$E$32,2,0)*14)+(VLOOKUP(DN449,data!$B$3:$E$32,3,0))*(DK449-14)),0)</f>
        <v>0</v>
      </c>
      <c r="DP449" s="265" t="s">
        <v>96</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96</v>
      </c>
      <c r="EC449" s="231">
        <f>IF(DZ449=1,IF(DY449&lt;15,VLOOKUP(EB449,data!$B$3:$E$32,2,0)*DY449,(VLOOKUP(EB449,data!$B$3:$E$32,2,0)*14)+(VLOOKUP(EB449,data!$B$3:$E$32,3,0))*(DY449-14)),0)</f>
        <v>0</v>
      </c>
      <c r="ED449" s="265" t="s">
        <v>96</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96</v>
      </c>
      <c r="EQ449" s="231">
        <f>IF(EN449=1,IF(EM449&lt;15,VLOOKUP(EP449,data!$B$3:$E$32,2,0)*EM449,(VLOOKUP(EP449,data!$B$3:$E$32,2,0)*14)+(VLOOKUP(EP449,data!$B$3:$E$32,3,0))*(EM449-14)),0)</f>
        <v>0</v>
      </c>
      <c r="ER449" s="265" t="s">
        <v>96</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96</v>
      </c>
      <c r="FE449" s="231">
        <f>IF(FB449=1,IF(FA449&lt;15,VLOOKUP(FD449,data!$B$3:$E$32,2,0)*FA449,(VLOOKUP(FD449,data!$B$3:$E$32,2,0)*14)+(VLOOKUP(FD449,data!$B$3:$E$32,3,0))*(FA449-14)),0)</f>
        <v>0</v>
      </c>
      <c r="FF449" s="265" t="s">
        <v>96</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4.75" hidden="1" customHeight="1" x14ac:dyDescent="0.25">
      <c r="A450" s="233"/>
      <c r="B450" s="222" t="s">
        <v>541</v>
      </c>
      <c r="C450" s="338"/>
      <c r="D450" s="223"/>
      <c r="E450" s="229"/>
      <c r="F450" s="225">
        <f t="shared" si="434"/>
        <v>0</v>
      </c>
      <c r="G450" s="230">
        <f>IF(F450=1,data!$C$41*E450,0)</f>
        <v>0</v>
      </c>
      <c r="H450" s="265" t="s">
        <v>96</v>
      </c>
      <c r="I450" s="231">
        <f>IF($F450=1,IF($E450&lt;15,VLOOKUP(H450,data!$B$3:$E$32,2,0)*$E450,(VLOOKUP(H450,data!$B$3:$E$32,2,0)*14)+(VLOOKUP(H450,data!$B$3:$E$32,3,0))*($E450-14)),0)</f>
        <v>0</v>
      </c>
      <c r="J450" s="265" t="s">
        <v>96</v>
      </c>
      <c r="K450" s="231">
        <f>IF($F450=1,VLOOKUP(J450,data!$B$35:$D$39,2,0),0)</f>
        <v>0</v>
      </c>
      <c r="L450" s="232">
        <f>IF(AND(I450&lt;&gt;0,K450&lt;&gt;0)=FALSE,0,data!$C$43)</f>
        <v>0</v>
      </c>
      <c r="M450" s="269">
        <f t="shared" si="505"/>
        <v>0</v>
      </c>
      <c r="N450" s="225">
        <f t="shared" si="503"/>
        <v>0</v>
      </c>
      <c r="O450" s="225">
        <f t="shared" si="435"/>
        <v>0</v>
      </c>
      <c r="P450" s="225">
        <f t="shared" si="436"/>
        <v>0</v>
      </c>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96</v>
      </c>
      <c r="AI450" s="231">
        <f>IF(AF450=1,IF(AE450&lt;15,VLOOKUP(AH450,data!$B$3:$E$32,2,0)*AE450,(VLOOKUP(AH450,data!$B$3:$E$32,2,0)*14)+(VLOOKUP(AH450,data!$B$3:$E$32,3,0))*(AE450-14)),0)</f>
        <v>0</v>
      </c>
      <c r="AJ450" s="265" t="s">
        <v>96</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96</v>
      </c>
      <c r="AW450" s="231">
        <f>IF(AT450=1,IF(AS450&lt;15,VLOOKUP(AV450,data!$B$3:$E$32,2,0)*AS450,(VLOOKUP(AV450,data!$B$3:$E$32,2,0)*14)+(VLOOKUP(AV450,data!$B$3:$E$32,3,0))*(AS450-14)),0)</f>
        <v>0</v>
      </c>
      <c r="AX450" s="265" t="s">
        <v>96</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96</v>
      </c>
      <c r="BK450" s="231">
        <f>IF(BH450=1,IF(BG450&lt;15,VLOOKUP(BJ450,data!$B$3:$E$32,2,0)*BG450,(VLOOKUP(BJ450,data!$B$3:$E$32,2,0)*14)+(VLOOKUP(BJ450,data!$B$3:$E$32,3,0))*(BG450-14)),0)</f>
        <v>0</v>
      </c>
      <c r="BL450" s="265" t="s">
        <v>96</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96</v>
      </c>
      <c r="BY450" s="231">
        <f>IF(BV450=1,IF(BU450&lt;15,VLOOKUP(BX450,data!$B$3:$E$32,2,0)*BU450,(VLOOKUP(BX450,data!$B$3:$E$32,2,0)*14)+(VLOOKUP(BX450,data!$B$3:$E$32,3,0))*(BU450-14)),0)</f>
        <v>0</v>
      </c>
      <c r="BZ450" s="265" t="s">
        <v>96</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96</v>
      </c>
      <c r="CM450" s="231">
        <f>IF(CJ450=1,IF(CI450&lt;15,VLOOKUP(CL450,data!$B$3:$E$32,2,0)*CI450,(VLOOKUP(CL450,data!$B$3:$E$32,2,0)*14)+(VLOOKUP(CL450,data!$B$3:$E$32,3,0))*(CI450-14)),0)</f>
        <v>0</v>
      </c>
      <c r="CN450" s="265" t="s">
        <v>96</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96</v>
      </c>
      <c r="DA450" s="231">
        <f>IF(CX450=1,IF(CW450&lt;15,VLOOKUP(CZ450,data!$B$3:$E$32,2,0)*CW450,(VLOOKUP(CZ450,data!$B$3:$E$32,2,0)*14)+(VLOOKUP(CZ450,data!$B$3:$E$32,3,0))*(CW450-14)),0)</f>
        <v>0</v>
      </c>
      <c r="DB450" s="265" t="s">
        <v>96</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96</v>
      </c>
      <c r="DO450" s="231">
        <f>IF(DL450=1,IF(DK450&lt;15,VLOOKUP(DN450,data!$B$3:$E$32,2,0)*DK450,(VLOOKUP(DN450,data!$B$3:$E$32,2,0)*14)+(VLOOKUP(DN450,data!$B$3:$E$32,3,0))*(DK450-14)),0)</f>
        <v>0</v>
      </c>
      <c r="DP450" s="265" t="s">
        <v>96</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96</v>
      </c>
      <c r="EC450" s="231">
        <f>IF(DZ450=1,IF(DY450&lt;15,VLOOKUP(EB450,data!$B$3:$E$32,2,0)*DY450,(VLOOKUP(EB450,data!$B$3:$E$32,2,0)*14)+(VLOOKUP(EB450,data!$B$3:$E$32,3,0))*(DY450-14)),0)</f>
        <v>0</v>
      </c>
      <c r="ED450" s="265" t="s">
        <v>96</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96</v>
      </c>
      <c r="EQ450" s="231">
        <f>IF(EN450=1,IF(EM450&lt;15,VLOOKUP(EP450,data!$B$3:$E$32,2,0)*EM450,(VLOOKUP(EP450,data!$B$3:$E$32,2,0)*14)+(VLOOKUP(EP450,data!$B$3:$E$32,3,0))*(EM450-14)),0)</f>
        <v>0</v>
      </c>
      <c r="ER450" s="265" t="s">
        <v>96</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96</v>
      </c>
      <c r="FE450" s="231">
        <f>IF(FB450=1,IF(FA450&lt;15,VLOOKUP(FD450,data!$B$3:$E$32,2,0)*FA450,(VLOOKUP(FD450,data!$B$3:$E$32,2,0)*14)+(VLOOKUP(FD450,data!$B$3:$E$32,3,0))*(FA450-14)),0)</f>
        <v>0</v>
      </c>
      <c r="FF450" s="265" t="s">
        <v>96</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4.75" hidden="1" customHeight="1" x14ac:dyDescent="0.25">
      <c r="A451" s="233"/>
      <c r="B451" s="222" t="s">
        <v>542</v>
      </c>
      <c r="C451" s="338"/>
      <c r="D451" s="223"/>
      <c r="E451" s="229"/>
      <c r="F451" s="225">
        <f t="shared" si="434"/>
        <v>0</v>
      </c>
      <c r="G451" s="230">
        <f>IF(F451=1,data!$C$41*E451,0)</f>
        <v>0</v>
      </c>
      <c r="H451" s="265" t="s">
        <v>96</v>
      </c>
      <c r="I451" s="231">
        <f>IF($F451=1,IF($E451&lt;15,VLOOKUP(H451,data!$B$3:$E$32,2,0)*$E451,(VLOOKUP(H451,data!$B$3:$E$32,2,0)*14)+(VLOOKUP(H451,data!$B$3:$E$32,3,0))*($E451-14)),0)</f>
        <v>0</v>
      </c>
      <c r="J451" s="265" t="s">
        <v>96</v>
      </c>
      <c r="K451" s="231">
        <f>IF($F451=1,VLOOKUP(J451,data!$B$35:$D$39,2,0),0)</f>
        <v>0</v>
      </c>
      <c r="L451" s="232">
        <f>IF(AND(I451&lt;&gt;0,K451&lt;&gt;0)=FALSE,0,data!$C$43)</f>
        <v>0</v>
      </c>
      <c r="M451" s="269">
        <f t="shared" si="505"/>
        <v>0</v>
      </c>
      <c r="N451" s="225">
        <f t="shared" si="503"/>
        <v>0</v>
      </c>
      <c r="O451" s="225">
        <f t="shared" si="435"/>
        <v>0</v>
      </c>
      <c r="P451" s="225">
        <f t="shared" si="436"/>
        <v>0</v>
      </c>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96</v>
      </c>
      <c r="AI451" s="231">
        <f>IF(AF451=1,IF(AE451&lt;15,VLOOKUP(AH451,data!$B$3:$E$32,2,0)*AE451,(VLOOKUP(AH451,data!$B$3:$E$32,2,0)*14)+(VLOOKUP(AH451,data!$B$3:$E$32,3,0))*(AE451-14)),0)</f>
        <v>0</v>
      </c>
      <c r="AJ451" s="265" t="s">
        <v>96</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96</v>
      </c>
      <c r="AW451" s="231">
        <f>IF(AT451=1,IF(AS451&lt;15,VLOOKUP(AV451,data!$B$3:$E$32,2,0)*AS451,(VLOOKUP(AV451,data!$B$3:$E$32,2,0)*14)+(VLOOKUP(AV451,data!$B$3:$E$32,3,0))*(AS451-14)),0)</f>
        <v>0</v>
      </c>
      <c r="AX451" s="265" t="s">
        <v>96</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96</v>
      </c>
      <c r="BK451" s="231">
        <f>IF(BH451=1,IF(BG451&lt;15,VLOOKUP(BJ451,data!$B$3:$E$32,2,0)*BG451,(VLOOKUP(BJ451,data!$B$3:$E$32,2,0)*14)+(VLOOKUP(BJ451,data!$B$3:$E$32,3,0))*(BG451-14)),0)</f>
        <v>0</v>
      </c>
      <c r="BL451" s="265" t="s">
        <v>96</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96</v>
      </c>
      <c r="BY451" s="231">
        <f>IF(BV451=1,IF(BU451&lt;15,VLOOKUP(BX451,data!$B$3:$E$32,2,0)*BU451,(VLOOKUP(BX451,data!$B$3:$E$32,2,0)*14)+(VLOOKUP(BX451,data!$B$3:$E$32,3,0))*(BU451-14)),0)</f>
        <v>0</v>
      </c>
      <c r="BZ451" s="265" t="s">
        <v>96</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96</v>
      </c>
      <c r="CM451" s="231">
        <f>IF(CJ451=1,IF(CI451&lt;15,VLOOKUP(CL451,data!$B$3:$E$32,2,0)*CI451,(VLOOKUP(CL451,data!$B$3:$E$32,2,0)*14)+(VLOOKUP(CL451,data!$B$3:$E$32,3,0))*(CI451-14)),0)</f>
        <v>0</v>
      </c>
      <c r="CN451" s="265" t="s">
        <v>96</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96</v>
      </c>
      <c r="DA451" s="231">
        <f>IF(CX451=1,IF(CW451&lt;15,VLOOKUP(CZ451,data!$B$3:$E$32,2,0)*CW451,(VLOOKUP(CZ451,data!$B$3:$E$32,2,0)*14)+(VLOOKUP(CZ451,data!$B$3:$E$32,3,0))*(CW451-14)),0)</f>
        <v>0</v>
      </c>
      <c r="DB451" s="265" t="s">
        <v>96</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96</v>
      </c>
      <c r="DO451" s="231">
        <f>IF(DL451=1,IF(DK451&lt;15,VLOOKUP(DN451,data!$B$3:$E$32,2,0)*DK451,(VLOOKUP(DN451,data!$B$3:$E$32,2,0)*14)+(VLOOKUP(DN451,data!$B$3:$E$32,3,0))*(DK451-14)),0)</f>
        <v>0</v>
      </c>
      <c r="DP451" s="265" t="s">
        <v>96</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96</v>
      </c>
      <c r="EC451" s="231">
        <f>IF(DZ451=1,IF(DY451&lt;15,VLOOKUP(EB451,data!$B$3:$E$32,2,0)*DY451,(VLOOKUP(EB451,data!$B$3:$E$32,2,0)*14)+(VLOOKUP(EB451,data!$B$3:$E$32,3,0))*(DY451-14)),0)</f>
        <v>0</v>
      </c>
      <c r="ED451" s="265" t="s">
        <v>96</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96</v>
      </c>
      <c r="EQ451" s="231">
        <f>IF(EN451=1,IF(EM451&lt;15,VLOOKUP(EP451,data!$B$3:$E$32,2,0)*EM451,(VLOOKUP(EP451,data!$B$3:$E$32,2,0)*14)+(VLOOKUP(EP451,data!$B$3:$E$32,3,0))*(EM451-14)),0)</f>
        <v>0</v>
      </c>
      <c r="ER451" s="265" t="s">
        <v>96</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96</v>
      </c>
      <c r="FE451" s="231">
        <f>IF(FB451=1,IF(FA451&lt;15,VLOOKUP(FD451,data!$B$3:$E$32,2,0)*FA451,(VLOOKUP(FD451,data!$B$3:$E$32,2,0)*14)+(VLOOKUP(FD451,data!$B$3:$E$32,3,0))*(FA451-14)),0)</f>
        <v>0</v>
      </c>
      <c r="FF451" s="265" t="s">
        <v>96</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4.75" hidden="1" customHeight="1" x14ac:dyDescent="0.25">
      <c r="A452" s="233"/>
      <c r="B452" s="222" t="s">
        <v>543</v>
      </c>
      <c r="C452" s="338"/>
      <c r="D452" s="223"/>
      <c r="E452" s="229"/>
      <c r="F452" s="225">
        <f t="shared" si="434"/>
        <v>0</v>
      </c>
      <c r="G452" s="230">
        <f>IF(F452=1,data!$C$41*E452,0)</f>
        <v>0</v>
      </c>
      <c r="H452" s="265" t="s">
        <v>96</v>
      </c>
      <c r="I452" s="231">
        <f>IF($F452=1,IF($E452&lt;15,VLOOKUP(H452,data!$B$3:$E$32,2,0)*$E452,(VLOOKUP(H452,data!$B$3:$E$32,2,0)*14)+(VLOOKUP(H452,data!$B$3:$E$32,3,0))*($E452-14)),0)</f>
        <v>0</v>
      </c>
      <c r="J452" s="265" t="s">
        <v>96</v>
      </c>
      <c r="K452" s="231">
        <f>IF($F452=1,VLOOKUP(J452,data!$B$35:$D$39,2,0),0)</f>
        <v>0</v>
      </c>
      <c r="L452" s="232">
        <f>IF(AND(I452&lt;&gt;0,K452&lt;&gt;0)=FALSE,0,data!$C$43)</f>
        <v>0</v>
      </c>
      <c r="M452" s="269">
        <f t="shared" si="505"/>
        <v>0</v>
      </c>
      <c r="N452" s="225">
        <f t="shared" si="503"/>
        <v>0</v>
      </c>
      <c r="O452" s="225">
        <f t="shared" si="435"/>
        <v>0</v>
      </c>
      <c r="P452" s="225">
        <f t="shared" si="436"/>
        <v>0</v>
      </c>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96</v>
      </c>
      <c r="AI452" s="231">
        <f>IF(AF452=1,IF(AE452&lt;15,VLOOKUP(AH452,data!$B$3:$E$32,2,0)*AE452,(VLOOKUP(AH452,data!$B$3:$E$32,2,0)*14)+(VLOOKUP(AH452,data!$B$3:$E$32,3,0))*(AE452-14)),0)</f>
        <v>0</v>
      </c>
      <c r="AJ452" s="265" t="s">
        <v>96</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96</v>
      </c>
      <c r="AW452" s="231">
        <f>IF(AT452=1,IF(AS452&lt;15,VLOOKUP(AV452,data!$B$3:$E$32,2,0)*AS452,(VLOOKUP(AV452,data!$B$3:$E$32,2,0)*14)+(VLOOKUP(AV452,data!$B$3:$E$32,3,0))*(AS452-14)),0)</f>
        <v>0</v>
      </c>
      <c r="AX452" s="265" t="s">
        <v>96</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96</v>
      </c>
      <c r="BK452" s="231">
        <f>IF(BH452=1,IF(BG452&lt;15,VLOOKUP(BJ452,data!$B$3:$E$32,2,0)*BG452,(VLOOKUP(BJ452,data!$B$3:$E$32,2,0)*14)+(VLOOKUP(BJ452,data!$B$3:$E$32,3,0))*(BG452-14)),0)</f>
        <v>0</v>
      </c>
      <c r="BL452" s="265" t="s">
        <v>96</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96</v>
      </c>
      <c r="BY452" s="231">
        <f>IF(BV452=1,IF(BU452&lt;15,VLOOKUP(BX452,data!$B$3:$E$32,2,0)*BU452,(VLOOKUP(BX452,data!$B$3:$E$32,2,0)*14)+(VLOOKUP(BX452,data!$B$3:$E$32,3,0))*(BU452-14)),0)</f>
        <v>0</v>
      </c>
      <c r="BZ452" s="265" t="s">
        <v>96</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96</v>
      </c>
      <c r="CM452" s="231">
        <f>IF(CJ452=1,IF(CI452&lt;15,VLOOKUP(CL452,data!$B$3:$E$32,2,0)*CI452,(VLOOKUP(CL452,data!$B$3:$E$32,2,0)*14)+(VLOOKUP(CL452,data!$B$3:$E$32,3,0))*(CI452-14)),0)</f>
        <v>0</v>
      </c>
      <c r="CN452" s="265" t="s">
        <v>96</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96</v>
      </c>
      <c r="DA452" s="231">
        <f>IF(CX452=1,IF(CW452&lt;15,VLOOKUP(CZ452,data!$B$3:$E$32,2,0)*CW452,(VLOOKUP(CZ452,data!$B$3:$E$32,2,0)*14)+(VLOOKUP(CZ452,data!$B$3:$E$32,3,0))*(CW452-14)),0)</f>
        <v>0</v>
      </c>
      <c r="DB452" s="265" t="s">
        <v>96</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96</v>
      </c>
      <c r="DO452" s="231">
        <f>IF(DL452=1,IF(DK452&lt;15,VLOOKUP(DN452,data!$B$3:$E$32,2,0)*DK452,(VLOOKUP(DN452,data!$B$3:$E$32,2,0)*14)+(VLOOKUP(DN452,data!$B$3:$E$32,3,0))*(DK452-14)),0)</f>
        <v>0</v>
      </c>
      <c r="DP452" s="265" t="s">
        <v>96</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96</v>
      </c>
      <c r="EC452" s="231">
        <f>IF(DZ452=1,IF(DY452&lt;15,VLOOKUP(EB452,data!$B$3:$E$32,2,0)*DY452,(VLOOKUP(EB452,data!$B$3:$E$32,2,0)*14)+(VLOOKUP(EB452,data!$B$3:$E$32,3,0))*(DY452-14)),0)</f>
        <v>0</v>
      </c>
      <c r="ED452" s="265" t="s">
        <v>96</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96</v>
      </c>
      <c r="EQ452" s="231">
        <f>IF(EN452=1,IF(EM452&lt;15,VLOOKUP(EP452,data!$B$3:$E$32,2,0)*EM452,(VLOOKUP(EP452,data!$B$3:$E$32,2,0)*14)+(VLOOKUP(EP452,data!$B$3:$E$32,3,0))*(EM452-14)),0)</f>
        <v>0</v>
      </c>
      <c r="ER452" s="265" t="s">
        <v>96</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96</v>
      </c>
      <c r="FE452" s="231">
        <f>IF(FB452=1,IF(FA452&lt;15,VLOOKUP(FD452,data!$B$3:$E$32,2,0)*FA452,(VLOOKUP(FD452,data!$B$3:$E$32,2,0)*14)+(VLOOKUP(FD452,data!$B$3:$E$32,3,0))*(FA452-14)),0)</f>
        <v>0</v>
      </c>
      <c r="FF452" s="265" t="s">
        <v>96</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4.75" hidden="1" customHeight="1" x14ac:dyDescent="0.25">
      <c r="A453" s="233"/>
      <c r="B453" s="222" t="s">
        <v>544</v>
      </c>
      <c r="C453" s="338"/>
      <c r="D453" s="223"/>
      <c r="E453" s="229"/>
      <c r="F453" s="225">
        <f t="shared" si="434"/>
        <v>0</v>
      </c>
      <c r="G453" s="230">
        <f>IF(F453=1,data!$C$41*E453,0)</f>
        <v>0</v>
      </c>
      <c r="H453" s="265" t="s">
        <v>96</v>
      </c>
      <c r="I453" s="231">
        <f>IF($F453=1,IF($E453&lt;15,VLOOKUP(H453,data!$B$3:$E$32,2,0)*$E453,(VLOOKUP(H453,data!$B$3:$E$32,2,0)*14)+(VLOOKUP(H453,data!$B$3:$E$32,3,0))*($E453-14)),0)</f>
        <v>0</v>
      </c>
      <c r="J453" s="265" t="s">
        <v>96</v>
      </c>
      <c r="K453" s="231">
        <f>IF($F453=1,VLOOKUP(J453,data!$B$35:$D$39,2,0),0)</f>
        <v>0</v>
      </c>
      <c r="L453" s="232">
        <f>IF(AND(I453&lt;&gt;0,K453&lt;&gt;0)=FALSE,0,data!$C$43)</f>
        <v>0</v>
      </c>
      <c r="M453" s="269">
        <f t="shared" si="505"/>
        <v>0</v>
      </c>
      <c r="N453" s="225">
        <f t="shared" si="503"/>
        <v>0</v>
      </c>
      <c r="O453" s="225">
        <f t="shared" si="435"/>
        <v>0</v>
      </c>
      <c r="P453" s="225">
        <f t="shared" si="436"/>
        <v>0</v>
      </c>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96</v>
      </c>
      <c r="AI453" s="231">
        <f>IF(AF453=1,IF(AE453&lt;15,VLOOKUP(AH453,data!$B$3:$E$32,2,0)*AE453,(VLOOKUP(AH453,data!$B$3:$E$32,2,0)*14)+(VLOOKUP(AH453,data!$B$3:$E$32,3,0))*(AE453-14)),0)</f>
        <v>0</v>
      </c>
      <c r="AJ453" s="265" t="s">
        <v>96</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96</v>
      </c>
      <c r="AW453" s="231">
        <f>IF(AT453=1,IF(AS453&lt;15,VLOOKUP(AV453,data!$B$3:$E$32,2,0)*AS453,(VLOOKUP(AV453,data!$B$3:$E$32,2,0)*14)+(VLOOKUP(AV453,data!$B$3:$E$32,3,0))*(AS453-14)),0)</f>
        <v>0</v>
      </c>
      <c r="AX453" s="265" t="s">
        <v>96</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96</v>
      </c>
      <c r="BK453" s="231">
        <f>IF(BH453=1,IF(BG453&lt;15,VLOOKUP(BJ453,data!$B$3:$E$32,2,0)*BG453,(VLOOKUP(BJ453,data!$B$3:$E$32,2,0)*14)+(VLOOKUP(BJ453,data!$B$3:$E$32,3,0))*(BG453-14)),0)</f>
        <v>0</v>
      </c>
      <c r="BL453" s="265" t="s">
        <v>96</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96</v>
      </c>
      <c r="BY453" s="231">
        <f>IF(BV453=1,IF(BU453&lt;15,VLOOKUP(BX453,data!$B$3:$E$32,2,0)*BU453,(VLOOKUP(BX453,data!$B$3:$E$32,2,0)*14)+(VLOOKUP(BX453,data!$B$3:$E$32,3,0))*(BU453-14)),0)</f>
        <v>0</v>
      </c>
      <c r="BZ453" s="265" t="s">
        <v>96</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96</v>
      </c>
      <c r="CM453" s="231">
        <f>IF(CJ453=1,IF(CI453&lt;15,VLOOKUP(CL453,data!$B$3:$E$32,2,0)*CI453,(VLOOKUP(CL453,data!$B$3:$E$32,2,0)*14)+(VLOOKUP(CL453,data!$B$3:$E$32,3,0))*(CI453-14)),0)</f>
        <v>0</v>
      </c>
      <c r="CN453" s="265" t="s">
        <v>96</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96</v>
      </c>
      <c r="DA453" s="231">
        <f>IF(CX453=1,IF(CW453&lt;15,VLOOKUP(CZ453,data!$B$3:$E$32,2,0)*CW453,(VLOOKUP(CZ453,data!$B$3:$E$32,2,0)*14)+(VLOOKUP(CZ453,data!$B$3:$E$32,3,0))*(CW453-14)),0)</f>
        <v>0</v>
      </c>
      <c r="DB453" s="265" t="s">
        <v>96</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96</v>
      </c>
      <c r="DO453" s="231">
        <f>IF(DL453=1,IF(DK453&lt;15,VLOOKUP(DN453,data!$B$3:$E$32,2,0)*DK453,(VLOOKUP(DN453,data!$B$3:$E$32,2,0)*14)+(VLOOKUP(DN453,data!$B$3:$E$32,3,0))*(DK453-14)),0)</f>
        <v>0</v>
      </c>
      <c r="DP453" s="265" t="s">
        <v>96</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96</v>
      </c>
      <c r="EC453" s="231">
        <f>IF(DZ453=1,IF(DY453&lt;15,VLOOKUP(EB453,data!$B$3:$E$32,2,0)*DY453,(VLOOKUP(EB453,data!$B$3:$E$32,2,0)*14)+(VLOOKUP(EB453,data!$B$3:$E$32,3,0))*(DY453-14)),0)</f>
        <v>0</v>
      </c>
      <c r="ED453" s="265" t="s">
        <v>96</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96</v>
      </c>
      <c r="EQ453" s="231">
        <f>IF(EN453=1,IF(EM453&lt;15,VLOOKUP(EP453,data!$B$3:$E$32,2,0)*EM453,(VLOOKUP(EP453,data!$B$3:$E$32,2,0)*14)+(VLOOKUP(EP453,data!$B$3:$E$32,3,0))*(EM453-14)),0)</f>
        <v>0</v>
      </c>
      <c r="ER453" s="265" t="s">
        <v>96</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96</v>
      </c>
      <c r="FE453" s="231">
        <f>IF(FB453=1,IF(FA453&lt;15,VLOOKUP(FD453,data!$B$3:$E$32,2,0)*FA453,(VLOOKUP(FD453,data!$B$3:$E$32,2,0)*14)+(VLOOKUP(FD453,data!$B$3:$E$32,3,0))*(FA453-14)),0)</f>
        <v>0</v>
      </c>
      <c r="FF453" s="265" t="s">
        <v>96</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4.75" hidden="1" customHeight="1" x14ac:dyDescent="0.25">
      <c r="A454" s="233"/>
      <c r="B454" s="222" t="s">
        <v>545</v>
      </c>
      <c r="C454" s="338"/>
      <c r="D454" s="223"/>
      <c r="E454" s="229"/>
      <c r="F454" s="225">
        <f t="shared" si="434"/>
        <v>0</v>
      </c>
      <c r="G454" s="230">
        <f>IF(F454=1,data!$C$41*E454,0)</f>
        <v>0</v>
      </c>
      <c r="H454" s="265" t="s">
        <v>96</v>
      </c>
      <c r="I454" s="231">
        <f>IF($F454=1,IF($E454&lt;15,VLOOKUP(H454,data!$B$3:$E$32,2,0)*$E454,(VLOOKUP(H454,data!$B$3:$E$32,2,0)*14)+(VLOOKUP(H454,data!$B$3:$E$32,3,0))*($E454-14)),0)</f>
        <v>0</v>
      </c>
      <c r="J454" s="265" t="s">
        <v>96</v>
      </c>
      <c r="K454" s="231">
        <f>IF($F454=1,VLOOKUP(J454,data!$B$35:$D$39,2,0),0)</f>
        <v>0</v>
      </c>
      <c r="L454" s="232">
        <f>IF(AND(I454&lt;&gt;0,K454&lt;&gt;0)=FALSE,0,data!$C$43)</f>
        <v>0</v>
      </c>
      <c r="M454" s="269">
        <f t="shared" si="505"/>
        <v>0</v>
      </c>
      <c r="N454" s="225">
        <f t="shared" si="503"/>
        <v>0</v>
      </c>
      <c r="O454" s="225">
        <f t="shared" si="435"/>
        <v>0</v>
      </c>
      <c r="P454" s="225">
        <f t="shared" si="436"/>
        <v>0</v>
      </c>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96</v>
      </c>
      <c r="AI454" s="231">
        <f>IF(AF454=1,IF(AE454&lt;15,VLOOKUP(AH454,data!$B$3:$E$32,2,0)*AE454,(VLOOKUP(AH454,data!$B$3:$E$32,2,0)*14)+(VLOOKUP(AH454,data!$B$3:$E$32,3,0))*(AE454-14)),0)</f>
        <v>0</v>
      </c>
      <c r="AJ454" s="265" t="s">
        <v>96</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96</v>
      </c>
      <c r="AW454" s="231">
        <f>IF(AT454=1,IF(AS454&lt;15,VLOOKUP(AV454,data!$B$3:$E$32,2,0)*AS454,(VLOOKUP(AV454,data!$B$3:$E$32,2,0)*14)+(VLOOKUP(AV454,data!$B$3:$E$32,3,0))*(AS454-14)),0)</f>
        <v>0</v>
      </c>
      <c r="AX454" s="265" t="s">
        <v>96</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96</v>
      </c>
      <c r="BK454" s="231">
        <f>IF(BH454=1,IF(BG454&lt;15,VLOOKUP(BJ454,data!$B$3:$E$32,2,0)*BG454,(VLOOKUP(BJ454,data!$B$3:$E$32,2,0)*14)+(VLOOKUP(BJ454,data!$B$3:$E$32,3,0))*(BG454-14)),0)</f>
        <v>0</v>
      </c>
      <c r="BL454" s="265" t="s">
        <v>96</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96</v>
      </c>
      <c r="BY454" s="231">
        <f>IF(BV454=1,IF(BU454&lt;15,VLOOKUP(BX454,data!$B$3:$E$32,2,0)*BU454,(VLOOKUP(BX454,data!$B$3:$E$32,2,0)*14)+(VLOOKUP(BX454,data!$B$3:$E$32,3,0))*(BU454-14)),0)</f>
        <v>0</v>
      </c>
      <c r="BZ454" s="265" t="s">
        <v>96</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96</v>
      </c>
      <c r="CM454" s="231">
        <f>IF(CJ454=1,IF(CI454&lt;15,VLOOKUP(CL454,data!$B$3:$E$32,2,0)*CI454,(VLOOKUP(CL454,data!$B$3:$E$32,2,0)*14)+(VLOOKUP(CL454,data!$B$3:$E$32,3,0))*(CI454-14)),0)</f>
        <v>0</v>
      </c>
      <c r="CN454" s="265" t="s">
        <v>96</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96</v>
      </c>
      <c r="DA454" s="231">
        <f>IF(CX454=1,IF(CW454&lt;15,VLOOKUP(CZ454,data!$B$3:$E$32,2,0)*CW454,(VLOOKUP(CZ454,data!$B$3:$E$32,2,0)*14)+(VLOOKUP(CZ454,data!$B$3:$E$32,3,0))*(CW454-14)),0)</f>
        <v>0</v>
      </c>
      <c r="DB454" s="265" t="s">
        <v>96</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96</v>
      </c>
      <c r="DO454" s="231">
        <f>IF(DL454=1,IF(DK454&lt;15,VLOOKUP(DN454,data!$B$3:$E$32,2,0)*DK454,(VLOOKUP(DN454,data!$B$3:$E$32,2,0)*14)+(VLOOKUP(DN454,data!$B$3:$E$32,3,0))*(DK454-14)),0)</f>
        <v>0</v>
      </c>
      <c r="DP454" s="265" t="s">
        <v>96</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96</v>
      </c>
      <c r="EC454" s="231">
        <f>IF(DZ454=1,IF(DY454&lt;15,VLOOKUP(EB454,data!$B$3:$E$32,2,0)*DY454,(VLOOKUP(EB454,data!$B$3:$E$32,2,0)*14)+(VLOOKUP(EB454,data!$B$3:$E$32,3,0))*(DY454-14)),0)</f>
        <v>0</v>
      </c>
      <c r="ED454" s="265" t="s">
        <v>96</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96</v>
      </c>
      <c r="EQ454" s="231">
        <f>IF(EN454=1,IF(EM454&lt;15,VLOOKUP(EP454,data!$B$3:$E$32,2,0)*EM454,(VLOOKUP(EP454,data!$B$3:$E$32,2,0)*14)+(VLOOKUP(EP454,data!$B$3:$E$32,3,0))*(EM454-14)),0)</f>
        <v>0</v>
      </c>
      <c r="ER454" s="265" t="s">
        <v>96</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96</v>
      </c>
      <c r="FE454" s="231">
        <f>IF(FB454=1,IF(FA454&lt;15,VLOOKUP(FD454,data!$B$3:$E$32,2,0)*FA454,(VLOOKUP(FD454,data!$B$3:$E$32,2,0)*14)+(VLOOKUP(FD454,data!$B$3:$E$32,3,0))*(FA454-14)),0)</f>
        <v>0</v>
      </c>
      <c r="FF454" s="265" t="s">
        <v>96</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4.75" hidden="1" customHeight="1" x14ac:dyDescent="0.25">
      <c r="A455" s="233"/>
      <c r="B455" s="222" t="s">
        <v>546</v>
      </c>
      <c r="C455" s="338"/>
      <c r="D455" s="223"/>
      <c r="E455" s="229"/>
      <c r="F455" s="225">
        <f t="shared" si="434"/>
        <v>0</v>
      </c>
      <c r="G455" s="230">
        <f>IF(F455=1,data!$C$41*E455,0)</f>
        <v>0</v>
      </c>
      <c r="H455" s="265" t="s">
        <v>96</v>
      </c>
      <c r="I455" s="231">
        <f>IF($F455=1,IF($E455&lt;15,VLOOKUP(H455,data!$B$3:$E$32,2,0)*$E455,(VLOOKUP(H455,data!$B$3:$E$32,2,0)*14)+(VLOOKUP(H455,data!$B$3:$E$32,3,0))*($E455-14)),0)</f>
        <v>0</v>
      </c>
      <c r="J455" s="265" t="s">
        <v>96</v>
      </c>
      <c r="K455" s="231">
        <f>IF($F455=1,VLOOKUP(J455,data!$B$35:$D$39,2,0),0)</f>
        <v>0</v>
      </c>
      <c r="L455" s="232">
        <f>IF(AND(I455&lt;&gt;0,K455&lt;&gt;0)=FALSE,0,data!$C$43)</f>
        <v>0</v>
      </c>
      <c r="M455" s="269">
        <f t="shared" si="505"/>
        <v>0</v>
      </c>
      <c r="N455" s="225">
        <f t="shared" si="503"/>
        <v>0</v>
      </c>
      <c r="O455" s="225">
        <f t="shared" si="435"/>
        <v>0</v>
      </c>
      <c r="P455" s="225">
        <f t="shared" si="436"/>
        <v>0</v>
      </c>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96</v>
      </c>
      <c r="AI455" s="231">
        <f>IF(AF455=1,IF(AE455&lt;15,VLOOKUP(AH455,data!$B$3:$E$32,2,0)*AE455,(VLOOKUP(AH455,data!$B$3:$E$32,2,0)*14)+(VLOOKUP(AH455,data!$B$3:$E$32,3,0))*(AE455-14)),0)</f>
        <v>0</v>
      </c>
      <c r="AJ455" s="265" t="s">
        <v>96</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96</v>
      </c>
      <c r="AW455" s="231">
        <f>IF(AT455=1,IF(AS455&lt;15,VLOOKUP(AV455,data!$B$3:$E$32,2,0)*AS455,(VLOOKUP(AV455,data!$B$3:$E$32,2,0)*14)+(VLOOKUP(AV455,data!$B$3:$E$32,3,0))*(AS455-14)),0)</f>
        <v>0</v>
      </c>
      <c r="AX455" s="265" t="s">
        <v>96</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96</v>
      </c>
      <c r="BK455" s="231">
        <f>IF(BH455=1,IF(BG455&lt;15,VLOOKUP(BJ455,data!$B$3:$E$32,2,0)*BG455,(VLOOKUP(BJ455,data!$B$3:$E$32,2,0)*14)+(VLOOKUP(BJ455,data!$B$3:$E$32,3,0))*(BG455-14)),0)</f>
        <v>0</v>
      </c>
      <c r="BL455" s="265" t="s">
        <v>96</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96</v>
      </c>
      <c r="BY455" s="231">
        <f>IF(BV455=1,IF(BU455&lt;15,VLOOKUP(BX455,data!$B$3:$E$32,2,0)*BU455,(VLOOKUP(BX455,data!$B$3:$E$32,2,0)*14)+(VLOOKUP(BX455,data!$B$3:$E$32,3,0))*(BU455-14)),0)</f>
        <v>0</v>
      </c>
      <c r="BZ455" s="265" t="s">
        <v>96</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96</v>
      </c>
      <c r="CM455" s="231">
        <f>IF(CJ455=1,IF(CI455&lt;15,VLOOKUP(CL455,data!$B$3:$E$32,2,0)*CI455,(VLOOKUP(CL455,data!$B$3:$E$32,2,0)*14)+(VLOOKUP(CL455,data!$B$3:$E$32,3,0))*(CI455-14)),0)</f>
        <v>0</v>
      </c>
      <c r="CN455" s="265" t="s">
        <v>96</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96</v>
      </c>
      <c r="DA455" s="231">
        <f>IF(CX455=1,IF(CW455&lt;15,VLOOKUP(CZ455,data!$B$3:$E$32,2,0)*CW455,(VLOOKUP(CZ455,data!$B$3:$E$32,2,0)*14)+(VLOOKUP(CZ455,data!$B$3:$E$32,3,0))*(CW455-14)),0)</f>
        <v>0</v>
      </c>
      <c r="DB455" s="265" t="s">
        <v>96</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96</v>
      </c>
      <c r="DO455" s="231">
        <f>IF(DL455=1,IF(DK455&lt;15,VLOOKUP(DN455,data!$B$3:$E$32,2,0)*DK455,(VLOOKUP(DN455,data!$B$3:$E$32,2,0)*14)+(VLOOKUP(DN455,data!$B$3:$E$32,3,0))*(DK455-14)),0)</f>
        <v>0</v>
      </c>
      <c r="DP455" s="265" t="s">
        <v>96</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96</v>
      </c>
      <c r="EC455" s="231">
        <f>IF(DZ455=1,IF(DY455&lt;15,VLOOKUP(EB455,data!$B$3:$E$32,2,0)*DY455,(VLOOKUP(EB455,data!$B$3:$E$32,2,0)*14)+(VLOOKUP(EB455,data!$B$3:$E$32,3,0))*(DY455-14)),0)</f>
        <v>0</v>
      </c>
      <c r="ED455" s="265" t="s">
        <v>96</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96</v>
      </c>
      <c r="EQ455" s="231">
        <f>IF(EN455=1,IF(EM455&lt;15,VLOOKUP(EP455,data!$B$3:$E$32,2,0)*EM455,(VLOOKUP(EP455,data!$B$3:$E$32,2,0)*14)+(VLOOKUP(EP455,data!$B$3:$E$32,3,0))*(EM455-14)),0)</f>
        <v>0</v>
      </c>
      <c r="ER455" s="265" t="s">
        <v>96</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96</v>
      </c>
      <c r="FE455" s="231">
        <f>IF(FB455=1,IF(FA455&lt;15,VLOOKUP(FD455,data!$B$3:$E$32,2,0)*FA455,(VLOOKUP(FD455,data!$B$3:$E$32,2,0)*14)+(VLOOKUP(FD455,data!$B$3:$E$32,3,0))*(FA455-14)),0)</f>
        <v>0</v>
      </c>
      <c r="FF455" s="265" t="s">
        <v>96</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4.75" hidden="1" customHeight="1" x14ac:dyDescent="0.25">
      <c r="A456" s="233"/>
      <c r="B456" s="222" t="s">
        <v>547</v>
      </c>
      <c r="C456" s="338"/>
      <c r="D456" s="223"/>
      <c r="E456" s="229"/>
      <c r="F456" s="225">
        <f t="shared" ref="F456:F506" si="507">IF(D456&gt;0,IF(E456&gt;0,1,0),0)</f>
        <v>0</v>
      </c>
      <c r="G456" s="230">
        <f>IF(F456=1,data!$C$41*E456,0)</f>
        <v>0</v>
      </c>
      <c r="H456" s="265" t="s">
        <v>96</v>
      </c>
      <c r="I456" s="231">
        <f>IF($F456=1,IF($E456&lt;15,VLOOKUP(H456,data!$B$3:$E$32,2,0)*$E456,(VLOOKUP(H456,data!$B$3:$E$32,2,0)*14)+(VLOOKUP(H456,data!$B$3:$E$32,3,0))*($E456-14)),0)</f>
        <v>0</v>
      </c>
      <c r="J456" s="265" t="s">
        <v>96</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96</v>
      </c>
      <c r="AI456" s="231">
        <f>IF(AF456=1,IF(AE456&lt;15,VLOOKUP(AH456,data!$B$3:$E$32,2,0)*AE456,(VLOOKUP(AH456,data!$B$3:$E$32,2,0)*14)+(VLOOKUP(AH456,data!$B$3:$E$32,3,0))*(AE456-14)),0)</f>
        <v>0</v>
      </c>
      <c r="AJ456" s="265" t="s">
        <v>96</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96</v>
      </c>
      <c r="AW456" s="231">
        <f>IF(AT456=1,IF(AS456&lt;15,VLOOKUP(AV456,data!$B$3:$E$32,2,0)*AS456,(VLOOKUP(AV456,data!$B$3:$E$32,2,0)*14)+(VLOOKUP(AV456,data!$B$3:$E$32,3,0))*(AS456-14)),0)</f>
        <v>0</v>
      </c>
      <c r="AX456" s="265" t="s">
        <v>96</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96</v>
      </c>
      <c r="BK456" s="231">
        <f>IF(BH456=1,IF(BG456&lt;15,VLOOKUP(BJ456,data!$B$3:$E$32,2,0)*BG456,(VLOOKUP(BJ456,data!$B$3:$E$32,2,0)*14)+(VLOOKUP(BJ456,data!$B$3:$E$32,3,0))*(BG456-14)),0)</f>
        <v>0</v>
      </c>
      <c r="BL456" s="265" t="s">
        <v>96</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96</v>
      </c>
      <c r="BY456" s="231">
        <f>IF(BV456=1,IF(BU456&lt;15,VLOOKUP(BX456,data!$B$3:$E$32,2,0)*BU456,(VLOOKUP(BX456,data!$B$3:$E$32,2,0)*14)+(VLOOKUP(BX456,data!$B$3:$E$32,3,0))*(BU456-14)),0)</f>
        <v>0</v>
      </c>
      <c r="BZ456" s="265" t="s">
        <v>96</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96</v>
      </c>
      <c r="CM456" s="231">
        <f>IF(CJ456=1,IF(CI456&lt;15,VLOOKUP(CL456,data!$B$3:$E$32,2,0)*CI456,(VLOOKUP(CL456,data!$B$3:$E$32,2,0)*14)+(VLOOKUP(CL456,data!$B$3:$E$32,3,0))*(CI456-14)),0)</f>
        <v>0</v>
      </c>
      <c r="CN456" s="265" t="s">
        <v>96</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96</v>
      </c>
      <c r="DA456" s="231">
        <f>IF(CX456=1,IF(CW456&lt;15,VLOOKUP(CZ456,data!$B$3:$E$32,2,0)*CW456,(VLOOKUP(CZ456,data!$B$3:$E$32,2,0)*14)+(VLOOKUP(CZ456,data!$B$3:$E$32,3,0))*(CW456-14)),0)</f>
        <v>0</v>
      </c>
      <c r="DB456" s="265" t="s">
        <v>96</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96</v>
      </c>
      <c r="DO456" s="231">
        <f>IF(DL456=1,IF(DK456&lt;15,VLOOKUP(DN456,data!$B$3:$E$32,2,0)*DK456,(VLOOKUP(DN456,data!$B$3:$E$32,2,0)*14)+(VLOOKUP(DN456,data!$B$3:$E$32,3,0))*(DK456-14)),0)</f>
        <v>0</v>
      </c>
      <c r="DP456" s="265" t="s">
        <v>96</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96</v>
      </c>
      <c r="EC456" s="231">
        <f>IF(DZ456=1,IF(DY456&lt;15,VLOOKUP(EB456,data!$B$3:$E$32,2,0)*DY456,(VLOOKUP(EB456,data!$B$3:$E$32,2,0)*14)+(VLOOKUP(EB456,data!$B$3:$E$32,3,0))*(DY456-14)),0)</f>
        <v>0</v>
      </c>
      <c r="ED456" s="265" t="s">
        <v>96</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96</v>
      </c>
      <c r="EQ456" s="231">
        <f>IF(EN456=1,IF(EM456&lt;15,VLOOKUP(EP456,data!$B$3:$E$32,2,0)*EM456,(VLOOKUP(EP456,data!$B$3:$E$32,2,0)*14)+(VLOOKUP(EP456,data!$B$3:$E$32,3,0))*(EM456-14)),0)</f>
        <v>0</v>
      </c>
      <c r="ER456" s="265" t="s">
        <v>96</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96</v>
      </c>
      <c r="FE456" s="231">
        <f>IF(FB456=1,IF(FA456&lt;15,VLOOKUP(FD456,data!$B$3:$E$32,2,0)*FA456,(VLOOKUP(FD456,data!$B$3:$E$32,2,0)*14)+(VLOOKUP(FD456,data!$B$3:$E$32,3,0))*(FA456-14)),0)</f>
        <v>0</v>
      </c>
      <c r="FF456" s="265" t="s">
        <v>96</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4.75" hidden="1" customHeight="1" x14ac:dyDescent="0.25">
      <c r="A457" s="233"/>
      <c r="B457" s="222" t="s">
        <v>548</v>
      </c>
      <c r="C457" s="338"/>
      <c r="D457" s="223"/>
      <c r="E457" s="229"/>
      <c r="F457" s="225">
        <f t="shared" si="507"/>
        <v>0</v>
      </c>
      <c r="G457" s="230">
        <f>IF(F457=1,data!$C$41*E457,0)</f>
        <v>0</v>
      </c>
      <c r="H457" s="265" t="s">
        <v>96</v>
      </c>
      <c r="I457" s="231">
        <f>IF($F457=1,IF($E457&lt;15,VLOOKUP(H457,data!$B$3:$E$32,2,0)*$E457,(VLOOKUP(H457,data!$B$3:$E$32,2,0)*14)+(VLOOKUP(H457,data!$B$3:$E$32,3,0))*($E457-14)),0)</f>
        <v>0</v>
      </c>
      <c r="J457" s="265" t="s">
        <v>96</v>
      </c>
      <c r="K457" s="231">
        <f>IF($F457=1,VLOOKUP(J457,data!$B$35:$D$39,2,0),0)</f>
        <v>0</v>
      </c>
      <c r="L457" s="232">
        <f>IF(AND(I457&lt;&gt;0,K457&lt;&gt;0)=FALSE,0,data!$C$43)</f>
        <v>0</v>
      </c>
      <c r="M457" s="269">
        <f t="shared" si="505"/>
        <v>0</v>
      </c>
      <c r="N457" s="225">
        <f t="shared" si="503"/>
        <v>0</v>
      </c>
      <c r="O457" s="225">
        <f t="shared" si="508"/>
        <v>0</v>
      </c>
      <c r="P457" s="225">
        <f t="shared" si="509"/>
        <v>0</v>
      </c>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96</v>
      </c>
      <c r="AI457" s="231">
        <f>IF(AF457=1,IF(AE457&lt;15,VLOOKUP(AH457,data!$B$3:$E$32,2,0)*AE457,(VLOOKUP(AH457,data!$B$3:$E$32,2,0)*14)+(VLOOKUP(AH457,data!$B$3:$E$32,3,0))*(AE457-14)),0)</f>
        <v>0</v>
      </c>
      <c r="AJ457" s="265" t="s">
        <v>96</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96</v>
      </c>
      <c r="AW457" s="231">
        <f>IF(AT457=1,IF(AS457&lt;15,VLOOKUP(AV457,data!$B$3:$E$32,2,0)*AS457,(VLOOKUP(AV457,data!$B$3:$E$32,2,0)*14)+(VLOOKUP(AV457,data!$B$3:$E$32,3,0))*(AS457-14)),0)</f>
        <v>0</v>
      </c>
      <c r="AX457" s="265" t="s">
        <v>96</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96</v>
      </c>
      <c r="BK457" s="231">
        <f>IF(BH457=1,IF(BG457&lt;15,VLOOKUP(BJ457,data!$B$3:$E$32,2,0)*BG457,(VLOOKUP(BJ457,data!$B$3:$E$32,2,0)*14)+(VLOOKUP(BJ457,data!$B$3:$E$32,3,0))*(BG457-14)),0)</f>
        <v>0</v>
      </c>
      <c r="BL457" s="265" t="s">
        <v>96</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96</v>
      </c>
      <c r="BY457" s="231">
        <f>IF(BV457=1,IF(BU457&lt;15,VLOOKUP(BX457,data!$B$3:$E$32,2,0)*BU457,(VLOOKUP(BX457,data!$B$3:$E$32,2,0)*14)+(VLOOKUP(BX457,data!$B$3:$E$32,3,0))*(BU457-14)),0)</f>
        <v>0</v>
      </c>
      <c r="BZ457" s="265" t="s">
        <v>96</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96</v>
      </c>
      <c r="CM457" s="231">
        <f>IF(CJ457=1,IF(CI457&lt;15,VLOOKUP(CL457,data!$B$3:$E$32,2,0)*CI457,(VLOOKUP(CL457,data!$B$3:$E$32,2,0)*14)+(VLOOKUP(CL457,data!$B$3:$E$32,3,0))*(CI457-14)),0)</f>
        <v>0</v>
      </c>
      <c r="CN457" s="265" t="s">
        <v>96</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96</v>
      </c>
      <c r="DA457" s="231">
        <f>IF(CX457=1,IF(CW457&lt;15,VLOOKUP(CZ457,data!$B$3:$E$32,2,0)*CW457,(VLOOKUP(CZ457,data!$B$3:$E$32,2,0)*14)+(VLOOKUP(CZ457,data!$B$3:$E$32,3,0))*(CW457-14)),0)</f>
        <v>0</v>
      </c>
      <c r="DB457" s="265" t="s">
        <v>96</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96</v>
      </c>
      <c r="DO457" s="231">
        <f>IF(DL457=1,IF(DK457&lt;15,VLOOKUP(DN457,data!$B$3:$E$32,2,0)*DK457,(VLOOKUP(DN457,data!$B$3:$E$32,2,0)*14)+(VLOOKUP(DN457,data!$B$3:$E$32,3,0))*(DK457-14)),0)</f>
        <v>0</v>
      </c>
      <c r="DP457" s="265" t="s">
        <v>96</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96</v>
      </c>
      <c r="EC457" s="231">
        <f>IF(DZ457=1,IF(DY457&lt;15,VLOOKUP(EB457,data!$B$3:$E$32,2,0)*DY457,(VLOOKUP(EB457,data!$B$3:$E$32,2,0)*14)+(VLOOKUP(EB457,data!$B$3:$E$32,3,0))*(DY457-14)),0)</f>
        <v>0</v>
      </c>
      <c r="ED457" s="265" t="s">
        <v>96</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96</v>
      </c>
      <c r="EQ457" s="231">
        <f>IF(EN457=1,IF(EM457&lt;15,VLOOKUP(EP457,data!$B$3:$E$32,2,0)*EM457,(VLOOKUP(EP457,data!$B$3:$E$32,2,0)*14)+(VLOOKUP(EP457,data!$B$3:$E$32,3,0))*(EM457-14)),0)</f>
        <v>0</v>
      </c>
      <c r="ER457" s="265" t="s">
        <v>96</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96</v>
      </c>
      <c r="FE457" s="231">
        <f>IF(FB457=1,IF(FA457&lt;15,VLOOKUP(FD457,data!$B$3:$E$32,2,0)*FA457,(VLOOKUP(FD457,data!$B$3:$E$32,2,0)*14)+(VLOOKUP(FD457,data!$B$3:$E$32,3,0))*(FA457-14)),0)</f>
        <v>0</v>
      </c>
      <c r="FF457" s="265" t="s">
        <v>96</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4.75" hidden="1" customHeight="1" x14ac:dyDescent="0.25">
      <c r="A458" s="233"/>
      <c r="B458" s="222" t="s">
        <v>549</v>
      </c>
      <c r="C458" s="338"/>
      <c r="D458" s="223"/>
      <c r="E458" s="229"/>
      <c r="F458" s="225">
        <f t="shared" si="507"/>
        <v>0</v>
      </c>
      <c r="G458" s="230">
        <f>IF(F458=1,data!$C$41*E458,0)</f>
        <v>0</v>
      </c>
      <c r="H458" s="265" t="s">
        <v>96</v>
      </c>
      <c r="I458" s="231">
        <f>IF($F458=1,IF($E458&lt;15,VLOOKUP(H458,data!$B$3:$E$32,2,0)*$E458,(VLOOKUP(H458,data!$B$3:$E$32,2,0)*14)+(VLOOKUP(H458,data!$B$3:$E$32,3,0))*($E458-14)),0)</f>
        <v>0</v>
      </c>
      <c r="J458" s="265" t="s">
        <v>96</v>
      </c>
      <c r="K458" s="231">
        <f>IF($F458=1,VLOOKUP(J458,data!$B$35:$D$39,2,0),0)</f>
        <v>0</v>
      </c>
      <c r="L458" s="232">
        <f>IF(AND(I458&lt;&gt;0,K458&lt;&gt;0)=FALSE,0,data!$C$43)</f>
        <v>0</v>
      </c>
      <c r="M458" s="269">
        <f t="shared" si="505"/>
        <v>0</v>
      </c>
      <c r="N458" s="225">
        <f t="shared" si="503"/>
        <v>0</v>
      </c>
      <c r="O458" s="225">
        <f t="shared" si="508"/>
        <v>0</v>
      </c>
      <c r="P458" s="225">
        <f t="shared" si="509"/>
        <v>0</v>
      </c>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96</v>
      </c>
      <c r="AI458" s="231">
        <f>IF(AF458=1,IF(AE458&lt;15,VLOOKUP(AH458,data!$B$3:$E$32,2,0)*AE458,(VLOOKUP(AH458,data!$B$3:$E$32,2,0)*14)+(VLOOKUP(AH458,data!$B$3:$E$32,3,0))*(AE458-14)),0)</f>
        <v>0</v>
      </c>
      <c r="AJ458" s="265" t="s">
        <v>96</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96</v>
      </c>
      <c r="AW458" s="231">
        <f>IF(AT458=1,IF(AS458&lt;15,VLOOKUP(AV458,data!$B$3:$E$32,2,0)*AS458,(VLOOKUP(AV458,data!$B$3:$E$32,2,0)*14)+(VLOOKUP(AV458,data!$B$3:$E$32,3,0))*(AS458-14)),0)</f>
        <v>0</v>
      </c>
      <c r="AX458" s="265" t="s">
        <v>96</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96</v>
      </c>
      <c r="BK458" s="231">
        <f>IF(BH458=1,IF(BG458&lt;15,VLOOKUP(BJ458,data!$B$3:$E$32,2,0)*BG458,(VLOOKUP(BJ458,data!$B$3:$E$32,2,0)*14)+(VLOOKUP(BJ458,data!$B$3:$E$32,3,0))*(BG458-14)),0)</f>
        <v>0</v>
      </c>
      <c r="BL458" s="265" t="s">
        <v>96</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96</v>
      </c>
      <c r="BY458" s="231">
        <f>IF(BV458=1,IF(BU458&lt;15,VLOOKUP(BX458,data!$B$3:$E$32,2,0)*BU458,(VLOOKUP(BX458,data!$B$3:$E$32,2,0)*14)+(VLOOKUP(BX458,data!$B$3:$E$32,3,0))*(BU458-14)),0)</f>
        <v>0</v>
      </c>
      <c r="BZ458" s="265" t="s">
        <v>96</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96</v>
      </c>
      <c r="CM458" s="231">
        <f>IF(CJ458=1,IF(CI458&lt;15,VLOOKUP(CL458,data!$B$3:$E$32,2,0)*CI458,(VLOOKUP(CL458,data!$B$3:$E$32,2,0)*14)+(VLOOKUP(CL458,data!$B$3:$E$32,3,0))*(CI458-14)),0)</f>
        <v>0</v>
      </c>
      <c r="CN458" s="265" t="s">
        <v>96</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96</v>
      </c>
      <c r="DA458" s="231">
        <f>IF(CX458=1,IF(CW458&lt;15,VLOOKUP(CZ458,data!$B$3:$E$32,2,0)*CW458,(VLOOKUP(CZ458,data!$B$3:$E$32,2,0)*14)+(VLOOKUP(CZ458,data!$B$3:$E$32,3,0))*(CW458-14)),0)</f>
        <v>0</v>
      </c>
      <c r="DB458" s="265" t="s">
        <v>96</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96</v>
      </c>
      <c r="DO458" s="231">
        <f>IF(DL458=1,IF(DK458&lt;15,VLOOKUP(DN458,data!$B$3:$E$32,2,0)*DK458,(VLOOKUP(DN458,data!$B$3:$E$32,2,0)*14)+(VLOOKUP(DN458,data!$B$3:$E$32,3,0))*(DK458-14)),0)</f>
        <v>0</v>
      </c>
      <c r="DP458" s="265" t="s">
        <v>96</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96</v>
      </c>
      <c r="EC458" s="231">
        <f>IF(DZ458=1,IF(DY458&lt;15,VLOOKUP(EB458,data!$B$3:$E$32,2,0)*DY458,(VLOOKUP(EB458,data!$B$3:$E$32,2,0)*14)+(VLOOKUP(EB458,data!$B$3:$E$32,3,0))*(DY458-14)),0)</f>
        <v>0</v>
      </c>
      <c r="ED458" s="265" t="s">
        <v>96</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96</v>
      </c>
      <c r="EQ458" s="231">
        <f>IF(EN458=1,IF(EM458&lt;15,VLOOKUP(EP458,data!$B$3:$E$32,2,0)*EM458,(VLOOKUP(EP458,data!$B$3:$E$32,2,0)*14)+(VLOOKUP(EP458,data!$B$3:$E$32,3,0))*(EM458-14)),0)</f>
        <v>0</v>
      </c>
      <c r="ER458" s="265" t="s">
        <v>96</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96</v>
      </c>
      <c r="FE458" s="231">
        <f>IF(FB458=1,IF(FA458&lt;15,VLOOKUP(FD458,data!$B$3:$E$32,2,0)*FA458,(VLOOKUP(FD458,data!$B$3:$E$32,2,0)*14)+(VLOOKUP(FD458,data!$B$3:$E$32,3,0))*(FA458-14)),0)</f>
        <v>0</v>
      </c>
      <c r="FF458" s="265" t="s">
        <v>96</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4.75" hidden="1" customHeight="1" x14ac:dyDescent="0.25">
      <c r="A459" s="233"/>
      <c r="B459" s="222" t="s">
        <v>550</v>
      </c>
      <c r="C459" s="338"/>
      <c r="D459" s="223"/>
      <c r="E459" s="229"/>
      <c r="F459" s="225">
        <f t="shared" si="507"/>
        <v>0</v>
      </c>
      <c r="G459" s="230">
        <f>IF(F459=1,data!$C$41*E459,0)</f>
        <v>0</v>
      </c>
      <c r="H459" s="265" t="s">
        <v>96</v>
      </c>
      <c r="I459" s="231">
        <f>IF($F459=1,IF($E459&lt;15,VLOOKUP(H459,data!$B$3:$E$32,2,0)*$E459,(VLOOKUP(H459,data!$B$3:$E$32,2,0)*14)+(VLOOKUP(H459,data!$B$3:$E$32,3,0))*($E459-14)),0)</f>
        <v>0</v>
      </c>
      <c r="J459" s="265" t="s">
        <v>96</v>
      </c>
      <c r="K459" s="231">
        <f>IF($F459=1,VLOOKUP(J459,data!$B$35:$D$39,2,0),0)</f>
        <v>0</v>
      </c>
      <c r="L459" s="232">
        <f>IF(AND(I459&lt;&gt;0,K459&lt;&gt;0)=FALSE,0,data!$C$43)</f>
        <v>0</v>
      </c>
      <c r="M459" s="269">
        <f t="shared" si="505"/>
        <v>0</v>
      </c>
      <c r="N459" s="225">
        <f t="shared" si="503"/>
        <v>0</v>
      </c>
      <c r="O459" s="225">
        <f t="shared" si="508"/>
        <v>0</v>
      </c>
      <c r="P459" s="225">
        <f t="shared" si="509"/>
        <v>0</v>
      </c>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96</v>
      </c>
      <c r="AI459" s="231">
        <f>IF(AF459=1,IF(AE459&lt;15,VLOOKUP(AH459,data!$B$3:$E$32,2,0)*AE459,(VLOOKUP(AH459,data!$B$3:$E$32,2,0)*14)+(VLOOKUP(AH459,data!$B$3:$E$32,3,0))*(AE459-14)),0)</f>
        <v>0</v>
      </c>
      <c r="AJ459" s="265" t="s">
        <v>96</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96</v>
      </c>
      <c r="AW459" s="231">
        <f>IF(AT459=1,IF(AS459&lt;15,VLOOKUP(AV459,data!$B$3:$E$32,2,0)*AS459,(VLOOKUP(AV459,data!$B$3:$E$32,2,0)*14)+(VLOOKUP(AV459,data!$B$3:$E$32,3,0))*(AS459-14)),0)</f>
        <v>0</v>
      </c>
      <c r="AX459" s="265" t="s">
        <v>96</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96</v>
      </c>
      <c r="BK459" s="231">
        <f>IF(BH459=1,IF(BG459&lt;15,VLOOKUP(BJ459,data!$B$3:$E$32,2,0)*BG459,(VLOOKUP(BJ459,data!$B$3:$E$32,2,0)*14)+(VLOOKUP(BJ459,data!$B$3:$E$32,3,0))*(BG459-14)),0)</f>
        <v>0</v>
      </c>
      <c r="BL459" s="265" t="s">
        <v>96</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96</v>
      </c>
      <c r="BY459" s="231">
        <f>IF(BV459=1,IF(BU459&lt;15,VLOOKUP(BX459,data!$B$3:$E$32,2,0)*BU459,(VLOOKUP(BX459,data!$B$3:$E$32,2,0)*14)+(VLOOKUP(BX459,data!$B$3:$E$32,3,0))*(BU459-14)),0)</f>
        <v>0</v>
      </c>
      <c r="BZ459" s="265" t="s">
        <v>96</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96</v>
      </c>
      <c r="CM459" s="231">
        <f>IF(CJ459=1,IF(CI459&lt;15,VLOOKUP(CL459,data!$B$3:$E$32,2,0)*CI459,(VLOOKUP(CL459,data!$B$3:$E$32,2,0)*14)+(VLOOKUP(CL459,data!$B$3:$E$32,3,0))*(CI459-14)),0)</f>
        <v>0</v>
      </c>
      <c r="CN459" s="265" t="s">
        <v>96</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96</v>
      </c>
      <c r="DA459" s="231">
        <f>IF(CX459=1,IF(CW459&lt;15,VLOOKUP(CZ459,data!$B$3:$E$32,2,0)*CW459,(VLOOKUP(CZ459,data!$B$3:$E$32,2,0)*14)+(VLOOKUP(CZ459,data!$B$3:$E$32,3,0))*(CW459-14)),0)</f>
        <v>0</v>
      </c>
      <c r="DB459" s="265" t="s">
        <v>96</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96</v>
      </c>
      <c r="DO459" s="231">
        <f>IF(DL459=1,IF(DK459&lt;15,VLOOKUP(DN459,data!$B$3:$E$32,2,0)*DK459,(VLOOKUP(DN459,data!$B$3:$E$32,2,0)*14)+(VLOOKUP(DN459,data!$B$3:$E$32,3,0))*(DK459-14)),0)</f>
        <v>0</v>
      </c>
      <c r="DP459" s="265" t="s">
        <v>96</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96</v>
      </c>
      <c r="EC459" s="231">
        <f>IF(DZ459=1,IF(DY459&lt;15,VLOOKUP(EB459,data!$B$3:$E$32,2,0)*DY459,(VLOOKUP(EB459,data!$B$3:$E$32,2,0)*14)+(VLOOKUP(EB459,data!$B$3:$E$32,3,0))*(DY459-14)),0)</f>
        <v>0</v>
      </c>
      <c r="ED459" s="265" t="s">
        <v>96</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96</v>
      </c>
      <c r="EQ459" s="231">
        <f>IF(EN459=1,IF(EM459&lt;15,VLOOKUP(EP459,data!$B$3:$E$32,2,0)*EM459,(VLOOKUP(EP459,data!$B$3:$E$32,2,0)*14)+(VLOOKUP(EP459,data!$B$3:$E$32,3,0))*(EM459-14)),0)</f>
        <v>0</v>
      </c>
      <c r="ER459" s="265" t="s">
        <v>96</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96</v>
      </c>
      <c r="FE459" s="231">
        <f>IF(FB459=1,IF(FA459&lt;15,VLOOKUP(FD459,data!$B$3:$E$32,2,0)*FA459,(VLOOKUP(FD459,data!$B$3:$E$32,2,0)*14)+(VLOOKUP(FD459,data!$B$3:$E$32,3,0))*(FA459-14)),0)</f>
        <v>0</v>
      </c>
      <c r="FF459" s="265" t="s">
        <v>96</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4.75" hidden="1" customHeight="1" x14ac:dyDescent="0.25">
      <c r="A460" s="233"/>
      <c r="B460" s="222" t="s">
        <v>551</v>
      </c>
      <c r="C460" s="338"/>
      <c r="D460" s="223"/>
      <c r="E460" s="229"/>
      <c r="F460" s="225">
        <f t="shared" si="507"/>
        <v>0</v>
      </c>
      <c r="G460" s="230">
        <f>IF(F460=1,data!$C$41*E460,0)</f>
        <v>0</v>
      </c>
      <c r="H460" s="265" t="s">
        <v>96</v>
      </c>
      <c r="I460" s="231">
        <f>IF($F460=1,IF($E460&lt;15,VLOOKUP(H460,data!$B$3:$E$32,2,0)*$E460,(VLOOKUP(H460,data!$B$3:$E$32,2,0)*14)+(VLOOKUP(H460,data!$B$3:$E$32,3,0))*($E460-14)),0)</f>
        <v>0</v>
      </c>
      <c r="J460" s="265" t="s">
        <v>96</v>
      </c>
      <c r="K460" s="231">
        <f>IF($F460=1,VLOOKUP(J460,data!$B$35:$D$39,2,0),0)</f>
        <v>0</v>
      </c>
      <c r="L460" s="232">
        <f>IF(AND(I460&lt;&gt;0,K460&lt;&gt;0)=FALSE,0,data!$C$43)</f>
        <v>0</v>
      </c>
      <c r="M460" s="269">
        <f t="shared" si="505"/>
        <v>0</v>
      </c>
      <c r="N460" s="225">
        <f t="shared" si="503"/>
        <v>0</v>
      </c>
      <c r="O460" s="225">
        <f t="shared" si="508"/>
        <v>0</v>
      </c>
      <c r="P460" s="225">
        <f t="shared" si="509"/>
        <v>0</v>
      </c>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96</v>
      </c>
      <c r="AI460" s="231">
        <f>IF(AF460=1,IF(AE460&lt;15,VLOOKUP(AH460,data!$B$3:$E$32,2,0)*AE460,(VLOOKUP(AH460,data!$B$3:$E$32,2,0)*14)+(VLOOKUP(AH460,data!$B$3:$E$32,3,0))*(AE460-14)),0)</f>
        <v>0</v>
      </c>
      <c r="AJ460" s="265" t="s">
        <v>96</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96</v>
      </c>
      <c r="AW460" s="231">
        <f>IF(AT460=1,IF(AS460&lt;15,VLOOKUP(AV460,data!$B$3:$E$32,2,0)*AS460,(VLOOKUP(AV460,data!$B$3:$E$32,2,0)*14)+(VLOOKUP(AV460,data!$B$3:$E$32,3,0))*(AS460-14)),0)</f>
        <v>0</v>
      </c>
      <c r="AX460" s="265" t="s">
        <v>96</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96</v>
      </c>
      <c r="BK460" s="231">
        <f>IF(BH460=1,IF(BG460&lt;15,VLOOKUP(BJ460,data!$B$3:$E$32,2,0)*BG460,(VLOOKUP(BJ460,data!$B$3:$E$32,2,0)*14)+(VLOOKUP(BJ460,data!$B$3:$E$32,3,0))*(BG460-14)),0)</f>
        <v>0</v>
      </c>
      <c r="BL460" s="265" t="s">
        <v>96</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96</v>
      </c>
      <c r="BY460" s="231">
        <f>IF(BV460=1,IF(BU460&lt;15,VLOOKUP(BX460,data!$B$3:$E$32,2,0)*BU460,(VLOOKUP(BX460,data!$B$3:$E$32,2,0)*14)+(VLOOKUP(BX460,data!$B$3:$E$32,3,0))*(BU460-14)),0)</f>
        <v>0</v>
      </c>
      <c r="BZ460" s="265" t="s">
        <v>96</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96</v>
      </c>
      <c r="CM460" s="231">
        <f>IF(CJ460=1,IF(CI460&lt;15,VLOOKUP(CL460,data!$B$3:$E$32,2,0)*CI460,(VLOOKUP(CL460,data!$B$3:$E$32,2,0)*14)+(VLOOKUP(CL460,data!$B$3:$E$32,3,0))*(CI460-14)),0)</f>
        <v>0</v>
      </c>
      <c r="CN460" s="265" t="s">
        <v>96</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96</v>
      </c>
      <c r="DA460" s="231">
        <f>IF(CX460=1,IF(CW460&lt;15,VLOOKUP(CZ460,data!$B$3:$E$32,2,0)*CW460,(VLOOKUP(CZ460,data!$B$3:$E$32,2,0)*14)+(VLOOKUP(CZ460,data!$B$3:$E$32,3,0))*(CW460-14)),0)</f>
        <v>0</v>
      </c>
      <c r="DB460" s="265" t="s">
        <v>96</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96</v>
      </c>
      <c r="DO460" s="231">
        <f>IF(DL460=1,IF(DK460&lt;15,VLOOKUP(DN460,data!$B$3:$E$32,2,0)*DK460,(VLOOKUP(DN460,data!$B$3:$E$32,2,0)*14)+(VLOOKUP(DN460,data!$B$3:$E$32,3,0))*(DK460-14)),0)</f>
        <v>0</v>
      </c>
      <c r="DP460" s="265" t="s">
        <v>96</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96</v>
      </c>
      <c r="EC460" s="231">
        <f>IF(DZ460=1,IF(DY460&lt;15,VLOOKUP(EB460,data!$B$3:$E$32,2,0)*DY460,(VLOOKUP(EB460,data!$B$3:$E$32,2,0)*14)+(VLOOKUP(EB460,data!$B$3:$E$32,3,0))*(DY460-14)),0)</f>
        <v>0</v>
      </c>
      <c r="ED460" s="265" t="s">
        <v>96</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96</v>
      </c>
      <c r="EQ460" s="231">
        <f>IF(EN460=1,IF(EM460&lt;15,VLOOKUP(EP460,data!$B$3:$E$32,2,0)*EM460,(VLOOKUP(EP460,data!$B$3:$E$32,2,0)*14)+(VLOOKUP(EP460,data!$B$3:$E$32,3,0))*(EM460-14)),0)</f>
        <v>0</v>
      </c>
      <c r="ER460" s="265" t="s">
        <v>96</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96</v>
      </c>
      <c r="FE460" s="231">
        <f>IF(FB460=1,IF(FA460&lt;15,VLOOKUP(FD460,data!$B$3:$E$32,2,0)*FA460,(VLOOKUP(FD460,data!$B$3:$E$32,2,0)*14)+(VLOOKUP(FD460,data!$B$3:$E$32,3,0))*(FA460-14)),0)</f>
        <v>0</v>
      </c>
      <c r="FF460" s="265" t="s">
        <v>96</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4.75" hidden="1" customHeight="1" x14ac:dyDescent="0.25">
      <c r="A461" s="233"/>
      <c r="B461" s="222" t="s">
        <v>552</v>
      </c>
      <c r="C461" s="338"/>
      <c r="D461" s="223"/>
      <c r="E461" s="229"/>
      <c r="F461" s="225">
        <f t="shared" si="507"/>
        <v>0</v>
      </c>
      <c r="G461" s="230">
        <f>IF(F461=1,data!$C$41*E461,0)</f>
        <v>0</v>
      </c>
      <c r="H461" s="265" t="s">
        <v>96</v>
      </c>
      <c r="I461" s="231">
        <f>IF($F461=1,IF($E461&lt;15,VLOOKUP(H461,data!$B$3:$E$32,2,0)*$E461,(VLOOKUP(H461,data!$B$3:$E$32,2,0)*14)+(VLOOKUP(H461,data!$B$3:$E$32,3,0))*($E461-14)),0)</f>
        <v>0</v>
      </c>
      <c r="J461" s="265" t="s">
        <v>96</v>
      </c>
      <c r="K461" s="231">
        <f>IF($F461=1,VLOOKUP(J461,data!$B$35:$D$39,2,0),0)</f>
        <v>0</v>
      </c>
      <c r="L461" s="232">
        <f>IF(AND(I461&lt;&gt;0,K461&lt;&gt;0)=FALSE,0,data!$C$43)</f>
        <v>0</v>
      </c>
      <c r="M461" s="269">
        <f t="shared" si="505"/>
        <v>0</v>
      </c>
      <c r="N461" s="225">
        <f t="shared" si="503"/>
        <v>0</v>
      </c>
      <c r="O461" s="225">
        <f t="shared" si="508"/>
        <v>0</v>
      </c>
      <c r="P461" s="225">
        <f t="shared" si="509"/>
        <v>0</v>
      </c>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96</v>
      </c>
      <c r="AI461" s="231">
        <f>IF(AF461=1,IF(AE461&lt;15,VLOOKUP(AH461,data!$B$3:$E$32,2,0)*AE461,(VLOOKUP(AH461,data!$B$3:$E$32,2,0)*14)+(VLOOKUP(AH461,data!$B$3:$E$32,3,0))*(AE461-14)),0)</f>
        <v>0</v>
      </c>
      <c r="AJ461" s="265" t="s">
        <v>96</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96</v>
      </c>
      <c r="AW461" s="231">
        <f>IF(AT461=1,IF(AS461&lt;15,VLOOKUP(AV461,data!$B$3:$E$32,2,0)*AS461,(VLOOKUP(AV461,data!$B$3:$E$32,2,0)*14)+(VLOOKUP(AV461,data!$B$3:$E$32,3,0))*(AS461-14)),0)</f>
        <v>0</v>
      </c>
      <c r="AX461" s="265" t="s">
        <v>96</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96</v>
      </c>
      <c r="BK461" s="231">
        <f>IF(BH461=1,IF(BG461&lt;15,VLOOKUP(BJ461,data!$B$3:$E$32,2,0)*BG461,(VLOOKUP(BJ461,data!$B$3:$E$32,2,0)*14)+(VLOOKUP(BJ461,data!$B$3:$E$32,3,0))*(BG461-14)),0)</f>
        <v>0</v>
      </c>
      <c r="BL461" s="265" t="s">
        <v>96</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96</v>
      </c>
      <c r="BY461" s="231">
        <f>IF(BV461=1,IF(BU461&lt;15,VLOOKUP(BX461,data!$B$3:$E$32,2,0)*BU461,(VLOOKUP(BX461,data!$B$3:$E$32,2,0)*14)+(VLOOKUP(BX461,data!$B$3:$E$32,3,0))*(BU461-14)),0)</f>
        <v>0</v>
      </c>
      <c r="BZ461" s="265" t="s">
        <v>96</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96</v>
      </c>
      <c r="CM461" s="231">
        <f>IF(CJ461=1,IF(CI461&lt;15,VLOOKUP(CL461,data!$B$3:$E$32,2,0)*CI461,(VLOOKUP(CL461,data!$B$3:$E$32,2,0)*14)+(VLOOKUP(CL461,data!$B$3:$E$32,3,0))*(CI461-14)),0)</f>
        <v>0</v>
      </c>
      <c r="CN461" s="265" t="s">
        <v>96</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96</v>
      </c>
      <c r="DA461" s="231">
        <f>IF(CX461=1,IF(CW461&lt;15,VLOOKUP(CZ461,data!$B$3:$E$32,2,0)*CW461,(VLOOKUP(CZ461,data!$B$3:$E$32,2,0)*14)+(VLOOKUP(CZ461,data!$B$3:$E$32,3,0))*(CW461-14)),0)</f>
        <v>0</v>
      </c>
      <c r="DB461" s="265" t="s">
        <v>96</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96</v>
      </c>
      <c r="DO461" s="231">
        <f>IF(DL461=1,IF(DK461&lt;15,VLOOKUP(DN461,data!$B$3:$E$32,2,0)*DK461,(VLOOKUP(DN461,data!$B$3:$E$32,2,0)*14)+(VLOOKUP(DN461,data!$B$3:$E$32,3,0))*(DK461-14)),0)</f>
        <v>0</v>
      </c>
      <c r="DP461" s="265" t="s">
        <v>96</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96</v>
      </c>
      <c r="EC461" s="231">
        <f>IF(DZ461=1,IF(DY461&lt;15,VLOOKUP(EB461,data!$B$3:$E$32,2,0)*DY461,(VLOOKUP(EB461,data!$B$3:$E$32,2,0)*14)+(VLOOKUP(EB461,data!$B$3:$E$32,3,0))*(DY461-14)),0)</f>
        <v>0</v>
      </c>
      <c r="ED461" s="265" t="s">
        <v>96</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96</v>
      </c>
      <c r="EQ461" s="231">
        <f>IF(EN461=1,IF(EM461&lt;15,VLOOKUP(EP461,data!$B$3:$E$32,2,0)*EM461,(VLOOKUP(EP461,data!$B$3:$E$32,2,0)*14)+(VLOOKUP(EP461,data!$B$3:$E$32,3,0))*(EM461-14)),0)</f>
        <v>0</v>
      </c>
      <c r="ER461" s="265" t="s">
        <v>96</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96</v>
      </c>
      <c r="FE461" s="231">
        <f>IF(FB461=1,IF(FA461&lt;15,VLOOKUP(FD461,data!$B$3:$E$32,2,0)*FA461,(VLOOKUP(FD461,data!$B$3:$E$32,2,0)*14)+(VLOOKUP(FD461,data!$B$3:$E$32,3,0))*(FA461-14)),0)</f>
        <v>0</v>
      </c>
      <c r="FF461" s="265" t="s">
        <v>96</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4.75" hidden="1" customHeight="1" x14ac:dyDescent="0.25">
      <c r="A462" s="233"/>
      <c r="B462" s="222" t="s">
        <v>553</v>
      </c>
      <c r="C462" s="338"/>
      <c r="D462" s="223"/>
      <c r="E462" s="229"/>
      <c r="F462" s="225">
        <f t="shared" si="507"/>
        <v>0</v>
      </c>
      <c r="G462" s="230">
        <f>IF(F462=1,data!$C$41*E462,0)</f>
        <v>0</v>
      </c>
      <c r="H462" s="265" t="s">
        <v>96</v>
      </c>
      <c r="I462" s="231">
        <f>IF($F462=1,IF($E462&lt;15,VLOOKUP(H462,data!$B$3:$E$32,2,0)*$E462,(VLOOKUP(H462,data!$B$3:$E$32,2,0)*14)+(VLOOKUP(H462,data!$B$3:$E$32,3,0))*($E462-14)),0)</f>
        <v>0</v>
      </c>
      <c r="J462" s="265" t="s">
        <v>96</v>
      </c>
      <c r="K462" s="231">
        <f>IF($F462=1,VLOOKUP(J462,data!$B$35:$D$39,2,0),0)</f>
        <v>0</v>
      </c>
      <c r="L462" s="232">
        <f>IF(AND(I462&lt;&gt;0,K462&lt;&gt;0)=FALSE,0,data!$C$43)</f>
        <v>0</v>
      </c>
      <c r="M462" s="269">
        <f t="shared" si="505"/>
        <v>0</v>
      </c>
      <c r="N462" s="225">
        <f t="shared" si="503"/>
        <v>0</v>
      </c>
      <c r="O462" s="225">
        <f t="shared" si="508"/>
        <v>0</v>
      </c>
      <c r="P462" s="225">
        <f t="shared" si="509"/>
        <v>0</v>
      </c>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96</v>
      </c>
      <c r="AI462" s="231">
        <f>IF(AF462=1,IF(AE462&lt;15,VLOOKUP(AH462,data!$B$3:$E$32,2,0)*AE462,(VLOOKUP(AH462,data!$B$3:$E$32,2,0)*14)+(VLOOKUP(AH462,data!$B$3:$E$32,3,0))*(AE462-14)),0)</f>
        <v>0</v>
      </c>
      <c r="AJ462" s="265" t="s">
        <v>96</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96</v>
      </c>
      <c r="AW462" s="231">
        <f>IF(AT462=1,IF(AS462&lt;15,VLOOKUP(AV462,data!$B$3:$E$32,2,0)*AS462,(VLOOKUP(AV462,data!$B$3:$E$32,2,0)*14)+(VLOOKUP(AV462,data!$B$3:$E$32,3,0))*(AS462-14)),0)</f>
        <v>0</v>
      </c>
      <c r="AX462" s="265" t="s">
        <v>96</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96</v>
      </c>
      <c r="BK462" s="231">
        <f>IF(BH462=1,IF(BG462&lt;15,VLOOKUP(BJ462,data!$B$3:$E$32,2,0)*BG462,(VLOOKUP(BJ462,data!$B$3:$E$32,2,0)*14)+(VLOOKUP(BJ462,data!$B$3:$E$32,3,0))*(BG462-14)),0)</f>
        <v>0</v>
      </c>
      <c r="BL462" s="265" t="s">
        <v>96</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96</v>
      </c>
      <c r="BY462" s="231">
        <f>IF(BV462=1,IF(BU462&lt;15,VLOOKUP(BX462,data!$B$3:$E$32,2,0)*BU462,(VLOOKUP(BX462,data!$B$3:$E$32,2,0)*14)+(VLOOKUP(BX462,data!$B$3:$E$32,3,0))*(BU462-14)),0)</f>
        <v>0</v>
      </c>
      <c r="BZ462" s="265" t="s">
        <v>96</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96</v>
      </c>
      <c r="CM462" s="231">
        <f>IF(CJ462=1,IF(CI462&lt;15,VLOOKUP(CL462,data!$B$3:$E$32,2,0)*CI462,(VLOOKUP(CL462,data!$B$3:$E$32,2,0)*14)+(VLOOKUP(CL462,data!$B$3:$E$32,3,0))*(CI462-14)),0)</f>
        <v>0</v>
      </c>
      <c r="CN462" s="265" t="s">
        <v>96</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96</v>
      </c>
      <c r="DA462" s="231">
        <f>IF(CX462=1,IF(CW462&lt;15,VLOOKUP(CZ462,data!$B$3:$E$32,2,0)*CW462,(VLOOKUP(CZ462,data!$B$3:$E$32,2,0)*14)+(VLOOKUP(CZ462,data!$B$3:$E$32,3,0))*(CW462-14)),0)</f>
        <v>0</v>
      </c>
      <c r="DB462" s="265" t="s">
        <v>96</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96</v>
      </c>
      <c r="DO462" s="231">
        <f>IF(DL462=1,IF(DK462&lt;15,VLOOKUP(DN462,data!$B$3:$E$32,2,0)*DK462,(VLOOKUP(DN462,data!$B$3:$E$32,2,0)*14)+(VLOOKUP(DN462,data!$B$3:$E$32,3,0))*(DK462-14)),0)</f>
        <v>0</v>
      </c>
      <c r="DP462" s="265" t="s">
        <v>96</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96</v>
      </c>
      <c r="EC462" s="231">
        <f>IF(DZ462=1,IF(DY462&lt;15,VLOOKUP(EB462,data!$B$3:$E$32,2,0)*DY462,(VLOOKUP(EB462,data!$B$3:$E$32,2,0)*14)+(VLOOKUP(EB462,data!$B$3:$E$32,3,0))*(DY462-14)),0)</f>
        <v>0</v>
      </c>
      <c r="ED462" s="265" t="s">
        <v>96</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96</v>
      </c>
      <c r="EQ462" s="231">
        <f>IF(EN462=1,IF(EM462&lt;15,VLOOKUP(EP462,data!$B$3:$E$32,2,0)*EM462,(VLOOKUP(EP462,data!$B$3:$E$32,2,0)*14)+(VLOOKUP(EP462,data!$B$3:$E$32,3,0))*(EM462-14)),0)</f>
        <v>0</v>
      </c>
      <c r="ER462" s="265" t="s">
        <v>96</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96</v>
      </c>
      <c r="FE462" s="231">
        <f>IF(FB462=1,IF(FA462&lt;15,VLOOKUP(FD462,data!$B$3:$E$32,2,0)*FA462,(VLOOKUP(FD462,data!$B$3:$E$32,2,0)*14)+(VLOOKUP(FD462,data!$B$3:$E$32,3,0))*(FA462-14)),0)</f>
        <v>0</v>
      </c>
      <c r="FF462" s="265" t="s">
        <v>96</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4.75" hidden="1" customHeight="1" x14ac:dyDescent="0.25">
      <c r="A463" s="233"/>
      <c r="B463" s="222" t="s">
        <v>554</v>
      </c>
      <c r="C463" s="338"/>
      <c r="D463" s="223"/>
      <c r="E463" s="229"/>
      <c r="F463" s="225">
        <f t="shared" si="507"/>
        <v>0</v>
      </c>
      <c r="G463" s="230">
        <f>IF(F463=1,data!$C$41*E463,0)</f>
        <v>0</v>
      </c>
      <c r="H463" s="265" t="s">
        <v>96</v>
      </c>
      <c r="I463" s="231">
        <f>IF($F463=1,IF($E463&lt;15,VLOOKUP(H463,data!$B$3:$E$32,2,0)*$E463,(VLOOKUP(H463,data!$B$3:$E$32,2,0)*14)+(VLOOKUP(H463,data!$B$3:$E$32,3,0))*($E463-14)),0)</f>
        <v>0</v>
      </c>
      <c r="J463" s="265" t="s">
        <v>96</v>
      </c>
      <c r="K463" s="231">
        <f>IF($F463=1,VLOOKUP(J463,data!$B$35:$D$39,2,0),0)</f>
        <v>0</v>
      </c>
      <c r="L463" s="232">
        <f>IF(AND(I463&lt;&gt;0,K463&lt;&gt;0)=FALSE,0,data!$C$43)</f>
        <v>0</v>
      </c>
      <c r="M463" s="269">
        <f t="shared" si="505"/>
        <v>0</v>
      </c>
      <c r="N463" s="225">
        <f t="shared" si="503"/>
        <v>0</v>
      </c>
      <c r="O463" s="225">
        <f t="shared" si="508"/>
        <v>0</v>
      </c>
      <c r="P463" s="225">
        <f t="shared" si="509"/>
        <v>0</v>
      </c>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96</v>
      </c>
      <c r="AI463" s="231">
        <f>IF(AF463=1,IF(AE463&lt;15,VLOOKUP(AH463,data!$B$3:$E$32,2,0)*AE463,(VLOOKUP(AH463,data!$B$3:$E$32,2,0)*14)+(VLOOKUP(AH463,data!$B$3:$E$32,3,0))*(AE463-14)),0)</f>
        <v>0</v>
      </c>
      <c r="AJ463" s="265" t="s">
        <v>96</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96</v>
      </c>
      <c r="AW463" s="231">
        <f>IF(AT463=1,IF(AS463&lt;15,VLOOKUP(AV463,data!$B$3:$E$32,2,0)*AS463,(VLOOKUP(AV463,data!$B$3:$E$32,2,0)*14)+(VLOOKUP(AV463,data!$B$3:$E$32,3,0))*(AS463-14)),0)</f>
        <v>0</v>
      </c>
      <c r="AX463" s="265" t="s">
        <v>96</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96</v>
      </c>
      <c r="BK463" s="231">
        <f>IF(BH463=1,IF(BG463&lt;15,VLOOKUP(BJ463,data!$B$3:$E$32,2,0)*BG463,(VLOOKUP(BJ463,data!$B$3:$E$32,2,0)*14)+(VLOOKUP(BJ463,data!$B$3:$E$32,3,0))*(BG463-14)),0)</f>
        <v>0</v>
      </c>
      <c r="BL463" s="265" t="s">
        <v>96</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96</v>
      </c>
      <c r="BY463" s="231">
        <f>IF(BV463=1,IF(BU463&lt;15,VLOOKUP(BX463,data!$B$3:$E$32,2,0)*BU463,(VLOOKUP(BX463,data!$B$3:$E$32,2,0)*14)+(VLOOKUP(BX463,data!$B$3:$E$32,3,0))*(BU463-14)),0)</f>
        <v>0</v>
      </c>
      <c r="BZ463" s="265" t="s">
        <v>96</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96</v>
      </c>
      <c r="CM463" s="231">
        <f>IF(CJ463=1,IF(CI463&lt;15,VLOOKUP(CL463,data!$B$3:$E$32,2,0)*CI463,(VLOOKUP(CL463,data!$B$3:$E$32,2,0)*14)+(VLOOKUP(CL463,data!$B$3:$E$32,3,0))*(CI463-14)),0)</f>
        <v>0</v>
      </c>
      <c r="CN463" s="265" t="s">
        <v>96</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96</v>
      </c>
      <c r="DA463" s="231">
        <f>IF(CX463=1,IF(CW463&lt;15,VLOOKUP(CZ463,data!$B$3:$E$32,2,0)*CW463,(VLOOKUP(CZ463,data!$B$3:$E$32,2,0)*14)+(VLOOKUP(CZ463,data!$B$3:$E$32,3,0))*(CW463-14)),0)</f>
        <v>0</v>
      </c>
      <c r="DB463" s="265" t="s">
        <v>96</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96</v>
      </c>
      <c r="DO463" s="231">
        <f>IF(DL463=1,IF(DK463&lt;15,VLOOKUP(DN463,data!$B$3:$E$32,2,0)*DK463,(VLOOKUP(DN463,data!$B$3:$E$32,2,0)*14)+(VLOOKUP(DN463,data!$B$3:$E$32,3,0))*(DK463-14)),0)</f>
        <v>0</v>
      </c>
      <c r="DP463" s="265" t="s">
        <v>96</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96</v>
      </c>
      <c r="EC463" s="231">
        <f>IF(DZ463=1,IF(DY463&lt;15,VLOOKUP(EB463,data!$B$3:$E$32,2,0)*DY463,(VLOOKUP(EB463,data!$B$3:$E$32,2,0)*14)+(VLOOKUP(EB463,data!$B$3:$E$32,3,0))*(DY463-14)),0)</f>
        <v>0</v>
      </c>
      <c r="ED463" s="265" t="s">
        <v>96</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96</v>
      </c>
      <c r="EQ463" s="231">
        <f>IF(EN463=1,IF(EM463&lt;15,VLOOKUP(EP463,data!$B$3:$E$32,2,0)*EM463,(VLOOKUP(EP463,data!$B$3:$E$32,2,0)*14)+(VLOOKUP(EP463,data!$B$3:$E$32,3,0))*(EM463-14)),0)</f>
        <v>0</v>
      </c>
      <c r="ER463" s="265" t="s">
        <v>96</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96</v>
      </c>
      <c r="FE463" s="231">
        <f>IF(FB463=1,IF(FA463&lt;15,VLOOKUP(FD463,data!$B$3:$E$32,2,0)*FA463,(VLOOKUP(FD463,data!$B$3:$E$32,2,0)*14)+(VLOOKUP(FD463,data!$B$3:$E$32,3,0))*(FA463-14)),0)</f>
        <v>0</v>
      </c>
      <c r="FF463" s="265" t="s">
        <v>96</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4.75" hidden="1" customHeight="1" x14ac:dyDescent="0.25">
      <c r="A464" s="233"/>
      <c r="B464" s="222" t="s">
        <v>555</v>
      </c>
      <c r="C464" s="338"/>
      <c r="D464" s="223"/>
      <c r="E464" s="229"/>
      <c r="F464" s="225">
        <f t="shared" si="507"/>
        <v>0</v>
      </c>
      <c r="G464" s="230">
        <f>IF(F464=1,data!$C$41*E464,0)</f>
        <v>0</v>
      </c>
      <c r="H464" s="265" t="s">
        <v>96</v>
      </c>
      <c r="I464" s="231">
        <f>IF($F464=1,IF($E464&lt;15,VLOOKUP(H464,data!$B$3:$E$32,2,0)*$E464,(VLOOKUP(H464,data!$B$3:$E$32,2,0)*14)+(VLOOKUP(H464,data!$B$3:$E$32,3,0))*($E464-14)),0)</f>
        <v>0</v>
      </c>
      <c r="J464" s="265" t="s">
        <v>96</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96</v>
      </c>
      <c r="AI464" s="231">
        <f>IF(AF464=1,IF(AE464&lt;15,VLOOKUP(AH464,data!$B$3:$E$32,2,0)*AE464,(VLOOKUP(AH464,data!$B$3:$E$32,2,0)*14)+(VLOOKUP(AH464,data!$B$3:$E$32,3,0))*(AE464-14)),0)</f>
        <v>0</v>
      </c>
      <c r="AJ464" s="265" t="s">
        <v>96</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96</v>
      </c>
      <c r="AW464" s="231">
        <f>IF(AT464=1,IF(AS464&lt;15,VLOOKUP(AV464,data!$B$3:$E$32,2,0)*AS464,(VLOOKUP(AV464,data!$B$3:$E$32,2,0)*14)+(VLOOKUP(AV464,data!$B$3:$E$32,3,0))*(AS464-14)),0)</f>
        <v>0</v>
      </c>
      <c r="AX464" s="265" t="s">
        <v>96</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96</v>
      </c>
      <c r="BK464" s="231">
        <f>IF(BH464=1,IF(BG464&lt;15,VLOOKUP(BJ464,data!$B$3:$E$32,2,0)*BG464,(VLOOKUP(BJ464,data!$B$3:$E$32,2,0)*14)+(VLOOKUP(BJ464,data!$B$3:$E$32,3,0))*(BG464-14)),0)</f>
        <v>0</v>
      </c>
      <c r="BL464" s="265" t="s">
        <v>96</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96</v>
      </c>
      <c r="BY464" s="231">
        <f>IF(BV464=1,IF(BU464&lt;15,VLOOKUP(BX464,data!$B$3:$E$32,2,0)*BU464,(VLOOKUP(BX464,data!$B$3:$E$32,2,0)*14)+(VLOOKUP(BX464,data!$B$3:$E$32,3,0))*(BU464-14)),0)</f>
        <v>0</v>
      </c>
      <c r="BZ464" s="265" t="s">
        <v>96</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96</v>
      </c>
      <c r="CM464" s="231">
        <f>IF(CJ464=1,IF(CI464&lt;15,VLOOKUP(CL464,data!$B$3:$E$32,2,0)*CI464,(VLOOKUP(CL464,data!$B$3:$E$32,2,0)*14)+(VLOOKUP(CL464,data!$B$3:$E$32,3,0))*(CI464-14)),0)</f>
        <v>0</v>
      </c>
      <c r="CN464" s="265" t="s">
        <v>96</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96</v>
      </c>
      <c r="DA464" s="231">
        <f>IF(CX464=1,IF(CW464&lt;15,VLOOKUP(CZ464,data!$B$3:$E$32,2,0)*CW464,(VLOOKUP(CZ464,data!$B$3:$E$32,2,0)*14)+(VLOOKUP(CZ464,data!$B$3:$E$32,3,0))*(CW464-14)),0)</f>
        <v>0</v>
      </c>
      <c r="DB464" s="265" t="s">
        <v>96</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96</v>
      </c>
      <c r="DO464" s="231">
        <f>IF(DL464=1,IF(DK464&lt;15,VLOOKUP(DN464,data!$B$3:$E$32,2,0)*DK464,(VLOOKUP(DN464,data!$B$3:$E$32,2,0)*14)+(VLOOKUP(DN464,data!$B$3:$E$32,3,0))*(DK464-14)),0)</f>
        <v>0</v>
      </c>
      <c r="DP464" s="265" t="s">
        <v>96</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96</v>
      </c>
      <c r="EC464" s="231">
        <f>IF(DZ464=1,IF(DY464&lt;15,VLOOKUP(EB464,data!$B$3:$E$32,2,0)*DY464,(VLOOKUP(EB464,data!$B$3:$E$32,2,0)*14)+(VLOOKUP(EB464,data!$B$3:$E$32,3,0))*(DY464-14)),0)</f>
        <v>0</v>
      </c>
      <c r="ED464" s="265" t="s">
        <v>96</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96</v>
      </c>
      <c r="EQ464" s="231">
        <f>IF(EN464=1,IF(EM464&lt;15,VLOOKUP(EP464,data!$B$3:$E$32,2,0)*EM464,(VLOOKUP(EP464,data!$B$3:$E$32,2,0)*14)+(VLOOKUP(EP464,data!$B$3:$E$32,3,0))*(EM464-14)),0)</f>
        <v>0</v>
      </c>
      <c r="ER464" s="265" t="s">
        <v>96</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96</v>
      </c>
      <c r="FE464" s="231">
        <f>IF(FB464=1,IF(FA464&lt;15,VLOOKUP(FD464,data!$B$3:$E$32,2,0)*FA464,(VLOOKUP(FD464,data!$B$3:$E$32,2,0)*14)+(VLOOKUP(FD464,data!$B$3:$E$32,3,0))*(FA464-14)),0)</f>
        <v>0</v>
      </c>
      <c r="FF464" s="265" t="s">
        <v>96</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4.75" hidden="1" customHeight="1" x14ac:dyDescent="0.25">
      <c r="A465" s="233"/>
      <c r="B465" s="222" t="s">
        <v>556</v>
      </c>
      <c r="C465" s="338"/>
      <c r="D465" s="223"/>
      <c r="E465" s="229"/>
      <c r="F465" s="225">
        <f t="shared" si="507"/>
        <v>0</v>
      </c>
      <c r="G465" s="230">
        <f>IF(F465=1,data!$C$41*E465,0)</f>
        <v>0</v>
      </c>
      <c r="H465" s="265" t="s">
        <v>96</v>
      </c>
      <c r="I465" s="231">
        <f>IF($F465=1,IF($E465&lt;15,VLOOKUP(H465,data!$B$3:$E$32,2,0)*$E465,(VLOOKUP(H465,data!$B$3:$E$32,2,0)*14)+(VLOOKUP(H465,data!$B$3:$E$32,3,0))*($E465-14)),0)</f>
        <v>0</v>
      </c>
      <c r="J465" s="265" t="s">
        <v>96</v>
      </c>
      <c r="K465" s="231">
        <f>IF($F465=1,VLOOKUP(J465,data!$B$35:$D$39,2,0),0)</f>
        <v>0</v>
      </c>
      <c r="L465" s="232">
        <f>IF(AND(I465&lt;&gt;0,K465&lt;&gt;0)=FALSE,0,data!$C$43)</f>
        <v>0</v>
      </c>
      <c r="M465" s="269">
        <f t="shared" si="505"/>
        <v>0</v>
      </c>
      <c r="N465" s="225">
        <f t="shared" si="576"/>
        <v>0</v>
      </c>
      <c r="O465" s="225">
        <f t="shared" si="508"/>
        <v>0</v>
      </c>
      <c r="P465" s="225">
        <f t="shared" si="509"/>
        <v>0</v>
      </c>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96</v>
      </c>
      <c r="AI465" s="231">
        <f>IF(AF465=1,IF(AE465&lt;15,VLOOKUP(AH465,data!$B$3:$E$32,2,0)*AE465,(VLOOKUP(AH465,data!$B$3:$E$32,2,0)*14)+(VLOOKUP(AH465,data!$B$3:$E$32,3,0))*(AE465-14)),0)</f>
        <v>0</v>
      </c>
      <c r="AJ465" s="265" t="s">
        <v>96</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96</v>
      </c>
      <c r="AW465" s="231">
        <f>IF(AT465=1,IF(AS465&lt;15,VLOOKUP(AV465,data!$B$3:$E$32,2,0)*AS465,(VLOOKUP(AV465,data!$B$3:$E$32,2,0)*14)+(VLOOKUP(AV465,data!$B$3:$E$32,3,0))*(AS465-14)),0)</f>
        <v>0</v>
      </c>
      <c r="AX465" s="265" t="s">
        <v>96</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96</v>
      </c>
      <c r="BK465" s="231">
        <f>IF(BH465=1,IF(BG465&lt;15,VLOOKUP(BJ465,data!$B$3:$E$32,2,0)*BG465,(VLOOKUP(BJ465,data!$B$3:$E$32,2,0)*14)+(VLOOKUP(BJ465,data!$B$3:$E$32,3,0))*(BG465-14)),0)</f>
        <v>0</v>
      </c>
      <c r="BL465" s="265" t="s">
        <v>96</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96</v>
      </c>
      <c r="BY465" s="231">
        <f>IF(BV465=1,IF(BU465&lt;15,VLOOKUP(BX465,data!$B$3:$E$32,2,0)*BU465,(VLOOKUP(BX465,data!$B$3:$E$32,2,0)*14)+(VLOOKUP(BX465,data!$B$3:$E$32,3,0))*(BU465-14)),0)</f>
        <v>0</v>
      </c>
      <c r="BZ465" s="265" t="s">
        <v>96</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96</v>
      </c>
      <c r="CM465" s="231">
        <f>IF(CJ465=1,IF(CI465&lt;15,VLOOKUP(CL465,data!$B$3:$E$32,2,0)*CI465,(VLOOKUP(CL465,data!$B$3:$E$32,2,0)*14)+(VLOOKUP(CL465,data!$B$3:$E$32,3,0))*(CI465-14)),0)</f>
        <v>0</v>
      </c>
      <c r="CN465" s="265" t="s">
        <v>96</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96</v>
      </c>
      <c r="DA465" s="231">
        <f>IF(CX465=1,IF(CW465&lt;15,VLOOKUP(CZ465,data!$B$3:$E$32,2,0)*CW465,(VLOOKUP(CZ465,data!$B$3:$E$32,2,0)*14)+(VLOOKUP(CZ465,data!$B$3:$E$32,3,0))*(CW465-14)),0)</f>
        <v>0</v>
      </c>
      <c r="DB465" s="265" t="s">
        <v>96</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96</v>
      </c>
      <c r="DO465" s="231">
        <f>IF(DL465=1,IF(DK465&lt;15,VLOOKUP(DN465,data!$B$3:$E$32,2,0)*DK465,(VLOOKUP(DN465,data!$B$3:$E$32,2,0)*14)+(VLOOKUP(DN465,data!$B$3:$E$32,3,0))*(DK465-14)),0)</f>
        <v>0</v>
      </c>
      <c r="DP465" s="265" t="s">
        <v>96</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96</v>
      </c>
      <c r="EC465" s="231">
        <f>IF(DZ465=1,IF(DY465&lt;15,VLOOKUP(EB465,data!$B$3:$E$32,2,0)*DY465,(VLOOKUP(EB465,data!$B$3:$E$32,2,0)*14)+(VLOOKUP(EB465,data!$B$3:$E$32,3,0))*(DY465-14)),0)</f>
        <v>0</v>
      </c>
      <c r="ED465" s="265" t="s">
        <v>96</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96</v>
      </c>
      <c r="EQ465" s="231">
        <f>IF(EN465=1,IF(EM465&lt;15,VLOOKUP(EP465,data!$B$3:$E$32,2,0)*EM465,(VLOOKUP(EP465,data!$B$3:$E$32,2,0)*14)+(VLOOKUP(EP465,data!$B$3:$E$32,3,0))*(EM465-14)),0)</f>
        <v>0</v>
      </c>
      <c r="ER465" s="265" t="s">
        <v>96</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96</v>
      </c>
      <c r="FE465" s="231">
        <f>IF(FB465=1,IF(FA465&lt;15,VLOOKUP(FD465,data!$B$3:$E$32,2,0)*FA465,(VLOOKUP(FD465,data!$B$3:$E$32,2,0)*14)+(VLOOKUP(FD465,data!$B$3:$E$32,3,0))*(FA465-14)),0)</f>
        <v>0</v>
      </c>
      <c r="FF465" s="265" t="s">
        <v>96</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4.75" hidden="1" customHeight="1" x14ac:dyDescent="0.25">
      <c r="A466" s="233"/>
      <c r="B466" s="222" t="s">
        <v>557</v>
      </c>
      <c r="C466" s="338"/>
      <c r="D466" s="223"/>
      <c r="E466" s="229"/>
      <c r="F466" s="225">
        <f t="shared" si="507"/>
        <v>0</v>
      </c>
      <c r="G466" s="230">
        <f>IF(F466=1,data!$C$41*E466,0)</f>
        <v>0</v>
      </c>
      <c r="H466" s="265" t="s">
        <v>96</v>
      </c>
      <c r="I466" s="231">
        <f>IF($F466=1,IF($E466&lt;15,VLOOKUP(H466,data!$B$3:$E$32,2,0)*$E466,(VLOOKUP(H466,data!$B$3:$E$32,2,0)*14)+(VLOOKUP(H466,data!$B$3:$E$32,3,0))*($E466-14)),0)</f>
        <v>0</v>
      </c>
      <c r="J466" s="265" t="s">
        <v>96</v>
      </c>
      <c r="K466" s="231">
        <f>IF($F466=1,VLOOKUP(J466,data!$B$35:$D$39,2,0),0)</f>
        <v>0</v>
      </c>
      <c r="L466" s="232">
        <f>IF(AND(I466&lt;&gt;0,K466&lt;&gt;0)=FALSE,0,data!$C$43)</f>
        <v>0</v>
      </c>
      <c r="M466" s="269">
        <f t="shared" si="505"/>
        <v>0</v>
      </c>
      <c r="N466" s="225">
        <f t="shared" si="576"/>
        <v>0</v>
      </c>
      <c r="O466" s="225">
        <f t="shared" si="508"/>
        <v>0</v>
      </c>
      <c r="P466" s="225">
        <f t="shared" si="509"/>
        <v>0</v>
      </c>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96</v>
      </c>
      <c r="AI466" s="231">
        <f>IF(AF466=1,IF(AE466&lt;15,VLOOKUP(AH466,data!$B$3:$E$32,2,0)*AE466,(VLOOKUP(AH466,data!$B$3:$E$32,2,0)*14)+(VLOOKUP(AH466,data!$B$3:$E$32,3,0))*(AE466-14)),0)</f>
        <v>0</v>
      </c>
      <c r="AJ466" s="265" t="s">
        <v>96</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96</v>
      </c>
      <c r="AW466" s="231">
        <f>IF(AT466=1,IF(AS466&lt;15,VLOOKUP(AV466,data!$B$3:$E$32,2,0)*AS466,(VLOOKUP(AV466,data!$B$3:$E$32,2,0)*14)+(VLOOKUP(AV466,data!$B$3:$E$32,3,0))*(AS466-14)),0)</f>
        <v>0</v>
      </c>
      <c r="AX466" s="265" t="s">
        <v>96</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96</v>
      </c>
      <c r="BK466" s="231">
        <f>IF(BH466=1,IF(BG466&lt;15,VLOOKUP(BJ466,data!$B$3:$E$32,2,0)*BG466,(VLOOKUP(BJ466,data!$B$3:$E$32,2,0)*14)+(VLOOKUP(BJ466,data!$B$3:$E$32,3,0))*(BG466-14)),0)</f>
        <v>0</v>
      </c>
      <c r="BL466" s="265" t="s">
        <v>96</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96</v>
      </c>
      <c r="BY466" s="231">
        <f>IF(BV466=1,IF(BU466&lt;15,VLOOKUP(BX466,data!$B$3:$E$32,2,0)*BU466,(VLOOKUP(BX466,data!$B$3:$E$32,2,0)*14)+(VLOOKUP(BX466,data!$B$3:$E$32,3,0))*(BU466-14)),0)</f>
        <v>0</v>
      </c>
      <c r="BZ466" s="265" t="s">
        <v>96</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96</v>
      </c>
      <c r="CM466" s="231">
        <f>IF(CJ466=1,IF(CI466&lt;15,VLOOKUP(CL466,data!$B$3:$E$32,2,0)*CI466,(VLOOKUP(CL466,data!$B$3:$E$32,2,0)*14)+(VLOOKUP(CL466,data!$B$3:$E$32,3,0))*(CI466-14)),0)</f>
        <v>0</v>
      </c>
      <c r="CN466" s="265" t="s">
        <v>96</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96</v>
      </c>
      <c r="DA466" s="231">
        <f>IF(CX466=1,IF(CW466&lt;15,VLOOKUP(CZ466,data!$B$3:$E$32,2,0)*CW466,(VLOOKUP(CZ466,data!$B$3:$E$32,2,0)*14)+(VLOOKUP(CZ466,data!$B$3:$E$32,3,0))*(CW466-14)),0)</f>
        <v>0</v>
      </c>
      <c r="DB466" s="265" t="s">
        <v>96</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96</v>
      </c>
      <c r="DO466" s="231">
        <f>IF(DL466=1,IF(DK466&lt;15,VLOOKUP(DN466,data!$B$3:$E$32,2,0)*DK466,(VLOOKUP(DN466,data!$B$3:$E$32,2,0)*14)+(VLOOKUP(DN466,data!$B$3:$E$32,3,0))*(DK466-14)),0)</f>
        <v>0</v>
      </c>
      <c r="DP466" s="265" t="s">
        <v>96</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96</v>
      </c>
      <c r="EC466" s="231">
        <f>IF(DZ466=1,IF(DY466&lt;15,VLOOKUP(EB466,data!$B$3:$E$32,2,0)*DY466,(VLOOKUP(EB466,data!$B$3:$E$32,2,0)*14)+(VLOOKUP(EB466,data!$B$3:$E$32,3,0))*(DY466-14)),0)</f>
        <v>0</v>
      </c>
      <c r="ED466" s="265" t="s">
        <v>96</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96</v>
      </c>
      <c r="EQ466" s="231">
        <f>IF(EN466=1,IF(EM466&lt;15,VLOOKUP(EP466,data!$B$3:$E$32,2,0)*EM466,(VLOOKUP(EP466,data!$B$3:$E$32,2,0)*14)+(VLOOKUP(EP466,data!$B$3:$E$32,3,0))*(EM466-14)),0)</f>
        <v>0</v>
      </c>
      <c r="ER466" s="265" t="s">
        <v>96</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96</v>
      </c>
      <c r="FE466" s="231">
        <f>IF(FB466=1,IF(FA466&lt;15,VLOOKUP(FD466,data!$B$3:$E$32,2,0)*FA466,(VLOOKUP(FD466,data!$B$3:$E$32,2,0)*14)+(VLOOKUP(FD466,data!$B$3:$E$32,3,0))*(FA466-14)),0)</f>
        <v>0</v>
      </c>
      <c r="FF466" s="265" t="s">
        <v>96</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4.75" hidden="1" customHeight="1" x14ac:dyDescent="0.25">
      <c r="A467" s="233"/>
      <c r="B467" s="222" t="s">
        <v>558</v>
      </c>
      <c r="C467" s="338"/>
      <c r="D467" s="223"/>
      <c r="E467" s="229"/>
      <c r="F467" s="225">
        <f t="shared" si="507"/>
        <v>0</v>
      </c>
      <c r="G467" s="230">
        <f>IF(F467=1,data!$C$41*E467,0)</f>
        <v>0</v>
      </c>
      <c r="H467" s="265" t="s">
        <v>96</v>
      </c>
      <c r="I467" s="231">
        <f>IF($F467=1,IF($E467&lt;15,VLOOKUP(H467,data!$B$3:$E$32,2,0)*$E467,(VLOOKUP(H467,data!$B$3:$E$32,2,0)*14)+(VLOOKUP(H467,data!$B$3:$E$32,3,0))*($E467-14)),0)</f>
        <v>0</v>
      </c>
      <c r="J467" s="265" t="s">
        <v>96</v>
      </c>
      <c r="K467" s="231">
        <f>IF($F467=1,VLOOKUP(J467,data!$B$35:$D$39,2,0),0)</f>
        <v>0</v>
      </c>
      <c r="L467" s="232">
        <f>IF(AND(I467&lt;&gt;0,K467&lt;&gt;0)=FALSE,0,data!$C$43)</f>
        <v>0</v>
      </c>
      <c r="M467" s="269">
        <f t="shared" si="505"/>
        <v>0</v>
      </c>
      <c r="N467" s="225">
        <f t="shared" si="576"/>
        <v>0</v>
      </c>
      <c r="O467" s="225">
        <f t="shared" si="508"/>
        <v>0</v>
      </c>
      <c r="P467" s="225">
        <f t="shared" si="509"/>
        <v>0</v>
      </c>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96</v>
      </c>
      <c r="AI467" s="231">
        <f>IF(AF467=1,IF(AE467&lt;15,VLOOKUP(AH467,data!$B$3:$E$32,2,0)*AE467,(VLOOKUP(AH467,data!$B$3:$E$32,2,0)*14)+(VLOOKUP(AH467,data!$B$3:$E$32,3,0))*(AE467-14)),0)</f>
        <v>0</v>
      </c>
      <c r="AJ467" s="265" t="s">
        <v>96</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96</v>
      </c>
      <c r="AW467" s="231">
        <f>IF(AT467=1,IF(AS467&lt;15,VLOOKUP(AV467,data!$B$3:$E$32,2,0)*AS467,(VLOOKUP(AV467,data!$B$3:$E$32,2,0)*14)+(VLOOKUP(AV467,data!$B$3:$E$32,3,0))*(AS467-14)),0)</f>
        <v>0</v>
      </c>
      <c r="AX467" s="265" t="s">
        <v>96</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96</v>
      </c>
      <c r="BK467" s="231">
        <f>IF(BH467=1,IF(BG467&lt;15,VLOOKUP(BJ467,data!$B$3:$E$32,2,0)*BG467,(VLOOKUP(BJ467,data!$B$3:$E$32,2,0)*14)+(VLOOKUP(BJ467,data!$B$3:$E$32,3,0))*(BG467-14)),0)</f>
        <v>0</v>
      </c>
      <c r="BL467" s="265" t="s">
        <v>96</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96</v>
      </c>
      <c r="BY467" s="231">
        <f>IF(BV467=1,IF(BU467&lt;15,VLOOKUP(BX467,data!$B$3:$E$32,2,0)*BU467,(VLOOKUP(BX467,data!$B$3:$E$32,2,0)*14)+(VLOOKUP(BX467,data!$B$3:$E$32,3,0))*(BU467-14)),0)</f>
        <v>0</v>
      </c>
      <c r="BZ467" s="265" t="s">
        <v>96</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96</v>
      </c>
      <c r="CM467" s="231">
        <f>IF(CJ467=1,IF(CI467&lt;15,VLOOKUP(CL467,data!$B$3:$E$32,2,0)*CI467,(VLOOKUP(CL467,data!$B$3:$E$32,2,0)*14)+(VLOOKUP(CL467,data!$B$3:$E$32,3,0))*(CI467-14)),0)</f>
        <v>0</v>
      </c>
      <c r="CN467" s="265" t="s">
        <v>96</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96</v>
      </c>
      <c r="DA467" s="231">
        <f>IF(CX467=1,IF(CW467&lt;15,VLOOKUP(CZ467,data!$B$3:$E$32,2,0)*CW467,(VLOOKUP(CZ467,data!$B$3:$E$32,2,0)*14)+(VLOOKUP(CZ467,data!$B$3:$E$32,3,0))*(CW467-14)),0)</f>
        <v>0</v>
      </c>
      <c r="DB467" s="265" t="s">
        <v>96</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96</v>
      </c>
      <c r="DO467" s="231">
        <f>IF(DL467=1,IF(DK467&lt;15,VLOOKUP(DN467,data!$B$3:$E$32,2,0)*DK467,(VLOOKUP(DN467,data!$B$3:$E$32,2,0)*14)+(VLOOKUP(DN467,data!$B$3:$E$32,3,0))*(DK467-14)),0)</f>
        <v>0</v>
      </c>
      <c r="DP467" s="265" t="s">
        <v>96</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96</v>
      </c>
      <c r="EC467" s="231">
        <f>IF(DZ467=1,IF(DY467&lt;15,VLOOKUP(EB467,data!$B$3:$E$32,2,0)*DY467,(VLOOKUP(EB467,data!$B$3:$E$32,2,0)*14)+(VLOOKUP(EB467,data!$B$3:$E$32,3,0))*(DY467-14)),0)</f>
        <v>0</v>
      </c>
      <c r="ED467" s="265" t="s">
        <v>96</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96</v>
      </c>
      <c r="EQ467" s="231">
        <f>IF(EN467=1,IF(EM467&lt;15,VLOOKUP(EP467,data!$B$3:$E$32,2,0)*EM467,(VLOOKUP(EP467,data!$B$3:$E$32,2,0)*14)+(VLOOKUP(EP467,data!$B$3:$E$32,3,0))*(EM467-14)),0)</f>
        <v>0</v>
      </c>
      <c r="ER467" s="265" t="s">
        <v>96</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96</v>
      </c>
      <c r="FE467" s="231">
        <f>IF(FB467=1,IF(FA467&lt;15,VLOOKUP(FD467,data!$B$3:$E$32,2,0)*FA467,(VLOOKUP(FD467,data!$B$3:$E$32,2,0)*14)+(VLOOKUP(FD467,data!$B$3:$E$32,3,0))*(FA467-14)),0)</f>
        <v>0</v>
      </c>
      <c r="FF467" s="265" t="s">
        <v>96</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4.75" hidden="1" customHeight="1" x14ac:dyDescent="0.25">
      <c r="A468" s="233"/>
      <c r="B468" s="222" t="s">
        <v>559</v>
      </c>
      <c r="C468" s="338"/>
      <c r="D468" s="223"/>
      <c r="E468" s="229"/>
      <c r="F468" s="225">
        <f t="shared" si="507"/>
        <v>0</v>
      </c>
      <c r="G468" s="230">
        <f>IF(F468=1,data!$C$41*E468,0)</f>
        <v>0</v>
      </c>
      <c r="H468" s="265" t="s">
        <v>96</v>
      </c>
      <c r="I468" s="231">
        <f>IF($F468=1,IF($E468&lt;15,VLOOKUP(H468,data!$B$3:$E$32,2,0)*$E468,(VLOOKUP(H468,data!$B$3:$E$32,2,0)*14)+(VLOOKUP(H468,data!$B$3:$E$32,3,0))*($E468-14)),0)</f>
        <v>0</v>
      </c>
      <c r="J468" s="265" t="s">
        <v>96</v>
      </c>
      <c r="K468" s="231">
        <f>IF($F468=1,VLOOKUP(J468,data!$B$35:$D$39,2,0),0)</f>
        <v>0</v>
      </c>
      <c r="L468" s="232">
        <f>IF(AND(I468&lt;&gt;0,K468&lt;&gt;0)=FALSE,0,data!$C$43)</f>
        <v>0</v>
      </c>
      <c r="M468" s="269">
        <f t="shared" si="505"/>
        <v>0</v>
      </c>
      <c r="N468" s="225">
        <f t="shared" si="576"/>
        <v>0</v>
      </c>
      <c r="O468" s="225">
        <f t="shared" si="508"/>
        <v>0</v>
      </c>
      <c r="P468" s="225">
        <f t="shared" si="509"/>
        <v>0</v>
      </c>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96</v>
      </c>
      <c r="AI468" s="231">
        <f>IF(AF468=1,IF(AE468&lt;15,VLOOKUP(AH468,data!$B$3:$E$32,2,0)*AE468,(VLOOKUP(AH468,data!$B$3:$E$32,2,0)*14)+(VLOOKUP(AH468,data!$B$3:$E$32,3,0))*(AE468-14)),0)</f>
        <v>0</v>
      </c>
      <c r="AJ468" s="265" t="s">
        <v>96</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96</v>
      </c>
      <c r="AW468" s="231">
        <f>IF(AT468=1,IF(AS468&lt;15,VLOOKUP(AV468,data!$B$3:$E$32,2,0)*AS468,(VLOOKUP(AV468,data!$B$3:$E$32,2,0)*14)+(VLOOKUP(AV468,data!$B$3:$E$32,3,0))*(AS468-14)),0)</f>
        <v>0</v>
      </c>
      <c r="AX468" s="265" t="s">
        <v>96</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96</v>
      </c>
      <c r="BK468" s="231">
        <f>IF(BH468=1,IF(BG468&lt;15,VLOOKUP(BJ468,data!$B$3:$E$32,2,0)*BG468,(VLOOKUP(BJ468,data!$B$3:$E$32,2,0)*14)+(VLOOKUP(BJ468,data!$B$3:$E$32,3,0))*(BG468-14)),0)</f>
        <v>0</v>
      </c>
      <c r="BL468" s="265" t="s">
        <v>96</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96</v>
      </c>
      <c r="BY468" s="231">
        <f>IF(BV468=1,IF(BU468&lt;15,VLOOKUP(BX468,data!$B$3:$E$32,2,0)*BU468,(VLOOKUP(BX468,data!$B$3:$E$32,2,0)*14)+(VLOOKUP(BX468,data!$B$3:$E$32,3,0))*(BU468-14)),0)</f>
        <v>0</v>
      </c>
      <c r="BZ468" s="265" t="s">
        <v>96</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96</v>
      </c>
      <c r="CM468" s="231">
        <f>IF(CJ468=1,IF(CI468&lt;15,VLOOKUP(CL468,data!$B$3:$E$32,2,0)*CI468,(VLOOKUP(CL468,data!$B$3:$E$32,2,0)*14)+(VLOOKUP(CL468,data!$B$3:$E$32,3,0))*(CI468-14)),0)</f>
        <v>0</v>
      </c>
      <c r="CN468" s="265" t="s">
        <v>96</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96</v>
      </c>
      <c r="DA468" s="231">
        <f>IF(CX468=1,IF(CW468&lt;15,VLOOKUP(CZ468,data!$B$3:$E$32,2,0)*CW468,(VLOOKUP(CZ468,data!$B$3:$E$32,2,0)*14)+(VLOOKUP(CZ468,data!$B$3:$E$32,3,0))*(CW468-14)),0)</f>
        <v>0</v>
      </c>
      <c r="DB468" s="265" t="s">
        <v>96</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96</v>
      </c>
      <c r="DO468" s="231">
        <f>IF(DL468=1,IF(DK468&lt;15,VLOOKUP(DN468,data!$B$3:$E$32,2,0)*DK468,(VLOOKUP(DN468,data!$B$3:$E$32,2,0)*14)+(VLOOKUP(DN468,data!$B$3:$E$32,3,0))*(DK468-14)),0)</f>
        <v>0</v>
      </c>
      <c r="DP468" s="265" t="s">
        <v>96</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96</v>
      </c>
      <c r="EC468" s="231">
        <f>IF(DZ468=1,IF(DY468&lt;15,VLOOKUP(EB468,data!$B$3:$E$32,2,0)*DY468,(VLOOKUP(EB468,data!$B$3:$E$32,2,0)*14)+(VLOOKUP(EB468,data!$B$3:$E$32,3,0))*(DY468-14)),0)</f>
        <v>0</v>
      </c>
      <c r="ED468" s="265" t="s">
        <v>96</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96</v>
      </c>
      <c r="EQ468" s="231">
        <f>IF(EN468=1,IF(EM468&lt;15,VLOOKUP(EP468,data!$B$3:$E$32,2,0)*EM468,(VLOOKUP(EP468,data!$B$3:$E$32,2,0)*14)+(VLOOKUP(EP468,data!$B$3:$E$32,3,0))*(EM468-14)),0)</f>
        <v>0</v>
      </c>
      <c r="ER468" s="265" t="s">
        <v>96</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96</v>
      </c>
      <c r="FE468" s="231">
        <f>IF(FB468=1,IF(FA468&lt;15,VLOOKUP(FD468,data!$B$3:$E$32,2,0)*FA468,(VLOOKUP(FD468,data!$B$3:$E$32,2,0)*14)+(VLOOKUP(FD468,data!$B$3:$E$32,3,0))*(FA468-14)),0)</f>
        <v>0</v>
      </c>
      <c r="FF468" s="265" t="s">
        <v>96</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4.75" hidden="1" customHeight="1" x14ac:dyDescent="0.25">
      <c r="A469" s="233"/>
      <c r="B469" s="222" t="s">
        <v>560</v>
      </c>
      <c r="C469" s="338"/>
      <c r="D469" s="223"/>
      <c r="E469" s="229"/>
      <c r="F469" s="225">
        <f t="shared" si="507"/>
        <v>0</v>
      </c>
      <c r="G469" s="230">
        <f>IF(F469=1,data!$C$41*E469,0)</f>
        <v>0</v>
      </c>
      <c r="H469" s="265" t="s">
        <v>96</v>
      </c>
      <c r="I469" s="231">
        <f>IF($F469=1,IF($E469&lt;15,VLOOKUP(H469,data!$B$3:$E$32,2,0)*$E469,(VLOOKUP(H469,data!$B$3:$E$32,2,0)*14)+(VLOOKUP(H469,data!$B$3:$E$32,3,0))*($E469-14)),0)</f>
        <v>0</v>
      </c>
      <c r="J469" s="265" t="s">
        <v>96</v>
      </c>
      <c r="K469" s="231">
        <f>IF($F469=1,VLOOKUP(J469,data!$B$35:$D$39,2,0),0)</f>
        <v>0</v>
      </c>
      <c r="L469" s="232">
        <f>IF(AND(I469&lt;&gt;0,K469&lt;&gt;0)=FALSE,0,data!$C$43)</f>
        <v>0</v>
      </c>
      <c r="M469" s="269">
        <f t="shared" si="505"/>
        <v>0</v>
      </c>
      <c r="N469" s="225">
        <f t="shared" si="576"/>
        <v>0</v>
      </c>
      <c r="O469" s="225">
        <f t="shared" si="508"/>
        <v>0</v>
      </c>
      <c r="P469" s="225">
        <f t="shared" si="509"/>
        <v>0</v>
      </c>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96</v>
      </c>
      <c r="AI469" s="231">
        <f>IF(AF469=1,IF(AE469&lt;15,VLOOKUP(AH469,data!$B$3:$E$32,2,0)*AE469,(VLOOKUP(AH469,data!$B$3:$E$32,2,0)*14)+(VLOOKUP(AH469,data!$B$3:$E$32,3,0))*(AE469-14)),0)</f>
        <v>0</v>
      </c>
      <c r="AJ469" s="265" t="s">
        <v>96</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96</v>
      </c>
      <c r="AW469" s="231">
        <f>IF(AT469=1,IF(AS469&lt;15,VLOOKUP(AV469,data!$B$3:$E$32,2,0)*AS469,(VLOOKUP(AV469,data!$B$3:$E$32,2,0)*14)+(VLOOKUP(AV469,data!$B$3:$E$32,3,0))*(AS469-14)),0)</f>
        <v>0</v>
      </c>
      <c r="AX469" s="265" t="s">
        <v>96</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96</v>
      </c>
      <c r="BK469" s="231">
        <f>IF(BH469=1,IF(BG469&lt;15,VLOOKUP(BJ469,data!$B$3:$E$32,2,0)*BG469,(VLOOKUP(BJ469,data!$B$3:$E$32,2,0)*14)+(VLOOKUP(BJ469,data!$B$3:$E$32,3,0))*(BG469-14)),0)</f>
        <v>0</v>
      </c>
      <c r="BL469" s="265" t="s">
        <v>96</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96</v>
      </c>
      <c r="BY469" s="231">
        <f>IF(BV469=1,IF(BU469&lt;15,VLOOKUP(BX469,data!$B$3:$E$32,2,0)*BU469,(VLOOKUP(BX469,data!$B$3:$E$32,2,0)*14)+(VLOOKUP(BX469,data!$B$3:$E$32,3,0))*(BU469-14)),0)</f>
        <v>0</v>
      </c>
      <c r="BZ469" s="265" t="s">
        <v>96</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96</v>
      </c>
      <c r="CM469" s="231">
        <f>IF(CJ469=1,IF(CI469&lt;15,VLOOKUP(CL469,data!$B$3:$E$32,2,0)*CI469,(VLOOKUP(CL469,data!$B$3:$E$32,2,0)*14)+(VLOOKUP(CL469,data!$B$3:$E$32,3,0))*(CI469-14)),0)</f>
        <v>0</v>
      </c>
      <c r="CN469" s="265" t="s">
        <v>96</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96</v>
      </c>
      <c r="DA469" s="231">
        <f>IF(CX469=1,IF(CW469&lt;15,VLOOKUP(CZ469,data!$B$3:$E$32,2,0)*CW469,(VLOOKUP(CZ469,data!$B$3:$E$32,2,0)*14)+(VLOOKUP(CZ469,data!$B$3:$E$32,3,0))*(CW469-14)),0)</f>
        <v>0</v>
      </c>
      <c r="DB469" s="265" t="s">
        <v>96</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96</v>
      </c>
      <c r="DO469" s="231">
        <f>IF(DL469=1,IF(DK469&lt;15,VLOOKUP(DN469,data!$B$3:$E$32,2,0)*DK469,(VLOOKUP(DN469,data!$B$3:$E$32,2,0)*14)+(VLOOKUP(DN469,data!$B$3:$E$32,3,0))*(DK469-14)),0)</f>
        <v>0</v>
      </c>
      <c r="DP469" s="265" t="s">
        <v>96</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96</v>
      </c>
      <c r="EC469" s="231">
        <f>IF(DZ469=1,IF(DY469&lt;15,VLOOKUP(EB469,data!$B$3:$E$32,2,0)*DY469,(VLOOKUP(EB469,data!$B$3:$E$32,2,0)*14)+(VLOOKUP(EB469,data!$B$3:$E$32,3,0))*(DY469-14)),0)</f>
        <v>0</v>
      </c>
      <c r="ED469" s="265" t="s">
        <v>96</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96</v>
      </c>
      <c r="EQ469" s="231">
        <f>IF(EN469=1,IF(EM469&lt;15,VLOOKUP(EP469,data!$B$3:$E$32,2,0)*EM469,(VLOOKUP(EP469,data!$B$3:$E$32,2,0)*14)+(VLOOKUP(EP469,data!$B$3:$E$32,3,0))*(EM469-14)),0)</f>
        <v>0</v>
      </c>
      <c r="ER469" s="265" t="s">
        <v>96</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96</v>
      </c>
      <c r="FE469" s="231">
        <f>IF(FB469=1,IF(FA469&lt;15,VLOOKUP(FD469,data!$B$3:$E$32,2,0)*FA469,(VLOOKUP(FD469,data!$B$3:$E$32,2,0)*14)+(VLOOKUP(FD469,data!$B$3:$E$32,3,0))*(FA469-14)),0)</f>
        <v>0</v>
      </c>
      <c r="FF469" s="265" t="s">
        <v>96</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4.75" hidden="1" customHeight="1" x14ac:dyDescent="0.25">
      <c r="A470" s="233"/>
      <c r="B470" s="222" t="s">
        <v>561</v>
      </c>
      <c r="C470" s="338"/>
      <c r="D470" s="223"/>
      <c r="E470" s="229"/>
      <c r="F470" s="225">
        <f t="shared" si="507"/>
        <v>0</v>
      </c>
      <c r="G470" s="230">
        <f>IF(F470=1,data!$C$41*E470,0)</f>
        <v>0</v>
      </c>
      <c r="H470" s="265" t="s">
        <v>96</v>
      </c>
      <c r="I470" s="231">
        <f>IF($F470=1,IF($E470&lt;15,VLOOKUP(H470,data!$B$3:$E$32,2,0)*$E470,(VLOOKUP(H470,data!$B$3:$E$32,2,0)*14)+(VLOOKUP(H470,data!$B$3:$E$32,3,0))*($E470-14)),0)</f>
        <v>0</v>
      </c>
      <c r="J470" s="265" t="s">
        <v>96</v>
      </c>
      <c r="K470" s="231">
        <f>IF($F470=1,VLOOKUP(J470,data!$B$35:$D$39,2,0),0)</f>
        <v>0</v>
      </c>
      <c r="L470" s="232">
        <f>IF(AND(I470&lt;&gt;0,K470&lt;&gt;0)=FALSE,0,data!$C$43)</f>
        <v>0</v>
      </c>
      <c r="M470" s="269">
        <f t="shared" si="505"/>
        <v>0</v>
      </c>
      <c r="N470" s="225">
        <f t="shared" si="576"/>
        <v>0</v>
      </c>
      <c r="O470" s="225">
        <f t="shared" si="508"/>
        <v>0</v>
      </c>
      <c r="P470" s="225">
        <f t="shared" si="509"/>
        <v>0</v>
      </c>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96</v>
      </c>
      <c r="AI470" s="231">
        <f>IF(AF470=1,IF(AE470&lt;15,VLOOKUP(AH470,data!$B$3:$E$32,2,0)*AE470,(VLOOKUP(AH470,data!$B$3:$E$32,2,0)*14)+(VLOOKUP(AH470,data!$B$3:$E$32,3,0))*(AE470-14)),0)</f>
        <v>0</v>
      </c>
      <c r="AJ470" s="265" t="s">
        <v>96</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96</v>
      </c>
      <c r="AW470" s="231">
        <f>IF(AT470=1,IF(AS470&lt;15,VLOOKUP(AV470,data!$B$3:$E$32,2,0)*AS470,(VLOOKUP(AV470,data!$B$3:$E$32,2,0)*14)+(VLOOKUP(AV470,data!$B$3:$E$32,3,0))*(AS470-14)),0)</f>
        <v>0</v>
      </c>
      <c r="AX470" s="265" t="s">
        <v>96</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96</v>
      </c>
      <c r="BK470" s="231">
        <f>IF(BH470=1,IF(BG470&lt;15,VLOOKUP(BJ470,data!$B$3:$E$32,2,0)*BG470,(VLOOKUP(BJ470,data!$B$3:$E$32,2,0)*14)+(VLOOKUP(BJ470,data!$B$3:$E$32,3,0))*(BG470-14)),0)</f>
        <v>0</v>
      </c>
      <c r="BL470" s="265" t="s">
        <v>96</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96</v>
      </c>
      <c r="BY470" s="231">
        <f>IF(BV470=1,IF(BU470&lt;15,VLOOKUP(BX470,data!$B$3:$E$32,2,0)*BU470,(VLOOKUP(BX470,data!$B$3:$E$32,2,0)*14)+(VLOOKUP(BX470,data!$B$3:$E$32,3,0))*(BU470-14)),0)</f>
        <v>0</v>
      </c>
      <c r="BZ470" s="265" t="s">
        <v>96</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96</v>
      </c>
      <c r="CM470" s="231">
        <f>IF(CJ470=1,IF(CI470&lt;15,VLOOKUP(CL470,data!$B$3:$E$32,2,0)*CI470,(VLOOKUP(CL470,data!$B$3:$E$32,2,0)*14)+(VLOOKUP(CL470,data!$B$3:$E$32,3,0))*(CI470-14)),0)</f>
        <v>0</v>
      </c>
      <c r="CN470" s="265" t="s">
        <v>96</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96</v>
      </c>
      <c r="DA470" s="231">
        <f>IF(CX470=1,IF(CW470&lt;15,VLOOKUP(CZ470,data!$B$3:$E$32,2,0)*CW470,(VLOOKUP(CZ470,data!$B$3:$E$32,2,0)*14)+(VLOOKUP(CZ470,data!$B$3:$E$32,3,0))*(CW470-14)),0)</f>
        <v>0</v>
      </c>
      <c r="DB470" s="265" t="s">
        <v>96</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96</v>
      </c>
      <c r="DO470" s="231">
        <f>IF(DL470=1,IF(DK470&lt;15,VLOOKUP(DN470,data!$B$3:$E$32,2,0)*DK470,(VLOOKUP(DN470,data!$B$3:$E$32,2,0)*14)+(VLOOKUP(DN470,data!$B$3:$E$32,3,0))*(DK470-14)),0)</f>
        <v>0</v>
      </c>
      <c r="DP470" s="265" t="s">
        <v>96</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96</v>
      </c>
      <c r="EC470" s="231">
        <f>IF(DZ470=1,IF(DY470&lt;15,VLOOKUP(EB470,data!$B$3:$E$32,2,0)*DY470,(VLOOKUP(EB470,data!$B$3:$E$32,2,0)*14)+(VLOOKUP(EB470,data!$B$3:$E$32,3,0))*(DY470-14)),0)</f>
        <v>0</v>
      </c>
      <c r="ED470" s="265" t="s">
        <v>96</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96</v>
      </c>
      <c r="EQ470" s="231">
        <f>IF(EN470=1,IF(EM470&lt;15,VLOOKUP(EP470,data!$B$3:$E$32,2,0)*EM470,(VLOOKUP(EP470,data!$B$3:$E$32,2,0)*14)+(VLOOKUP(EP470,data!$B$3:$E$32,3,0))*(EM470-14)),0)</f>
        <v>0</v>
      </c>
      <c r="ER470" s="265" t="s">
        <v>96</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96</v>
      </c>
      <c r="FE470" s="231">
        <f>IF(FB470=1,IF(FA470&lt;15,VLOOKUP(FD470,data!$B$3:$E$32,2,0)*FA470,(VLOOKUP(FD470,data!$B$3:$E$32,2,0)*14)+(VLOOKUP(FD470,data!$B$3:$E$32,3,0))*(FA470-14)),0)</f>
        <v>0</v>
      </c>
      <c r="FF470" s="265" t="s">
        <v>96</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4.75" hidden="1" customHeight="1" x14ac:dyDescent="0.25">
      <c r="A471" s="233"/>
      <c r="B471" s="222" t="s">
        <v>562</v>
      </c>
      <c r="C471" s="338"/>
      <c r="D471" s="223"/>
      <c r="E471" s="229"/>
      <c r="F471" s="225">
        <f t="shared" si="507"/>
        <v>0</v>
      </c>
      <c r="G471" s="230">
        <f>IF(F471=1,data!$C$41*E471,0)</f>
        <v>0</v>
      </c>
      <c r="H471" s="265" t="s">
        <v>96</v>
      </c>
      <c r="I471" s="231">
        <f>IF($F471=1,IF($E471&lt;15,VLOOKUP(H471,data!$B$3:$E$32,2,0)*$E471,(VLOOKUP(H471,data!$B$3:$E$32,2,0)*14)+(VLOOKUP(H471,data!$B$3:$E$32,3,0))*($E471-14)),0)</f>
        <v>0</v>
      </c>
      <c r="J471" s="265" t="s">
        <v>96</v>
      </c>
      <c r="K471" s="231">
        <f>IF($F471=1,VLOOKUP(J471,data!$B$35:$D$39,2,0),0)</f>
        <v>0</v>
      </c>
      <c r="L471" s="232">
        <f>IF(AND(I471&lt;&gt;0,K471&lt;&gt;0)=FALSE,0,data!$C$43)</f>
        <v>0</v>
      </c>
      <c r="M471" s="269">
        <f t="shared" si="505"/>
        <v>0</v>
      </c>
      <c r="N471" s="225">
        <f t="shared" si="576"/>
        <v>0</v>
      </c>
      <c r="O471" s="225">
        <f t="shared" si="508"/>
        <v>0</v>
      </c>
      <c r="P471" s="225">
        <f t="shared" si="509"/>
        <v>0</v>
      </c>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96</v>
      </c>
      <c r="AI471" s="231">
        <f>IF(AF471=1,IF(AE471&lt;15,VLOOKUP(AH471,data!$B$3:$E$32,2,0)*AE471,(VLOOKUP(AH471,data!$B$3:$E$32,2,0)*14)+(VLOOKUP(AH471,data!$B$3:$E$32,3,0))*(AE471-14)),0)</f>
        <v>0</v>
      </c>
      <c r="AJ471" s="265" t="s">
        <v>96</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96</v>
      </c>
      <c r="AW471" s="231">
        <f>IF(AT471=1,IF(AS471&lt;15,VLOOKUP(AV471,data!$B$3:$E$32,2,0)*AS471,(VLOOKUP(AV471,data!$B$3:$E$32,2,0)*14)+(VLOOKUP(AV471,data!$B$3:$E$32,3,0))*(AS471-14)),0)</f>
        <v>0</v>
      </c>
      <c r="AX471" s="265" t="s">
        <v>96</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96</v>
      </c>
      <c r="BK471" s="231">
        <f>IF(BH471=1,IF(BG471&lt;15,VLOOKUP(BJ471,data!$B$3:$E$32,2,0)*BG471,(VLOOKUP(BJ471,data!$B$3:$E$32,2,0)*14)+(VLOOKUP(BJ471,data!$B$3:$E$32,3,0))*(BG471-14)),0)</f>
        <v>0</v>
      </c>
      <c r="BL471" s="265" t="s">
        <v>96</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96</v>
      </c>
      <c r="BY471" s="231">
        <f>IF(BV471=1,IF(BU471&lt;15,VLOOKUP(BX471,data!$B$3:$E$32,2,0)*BU471,(VLOOKUP(BX471,data!$B$3:$E$32,2,0)*14)+(VLOOKUP(BX471,data!$B$3:$E$32,3,0))*(BU471-14)),0)</f>
        <v>0</v>
      </c>
      <c r="BZ471" s="265" t="s">
        <v>96</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96</v>
      </c>
      <c r="CM471" s="231">
        <f>IF(CJ471=1,IF(CI471&lt;15,VLOOKUP(CL471,data!$B$3:$E$32,2,0)*CI471,(VLOOKUP(CL471,data!$B$3:$E$32,2,0)*14)+(VLOOKUP(CL471,data!$B$3:$E$32,3,0))*(CI471-14)),0)</f>
        <v>0</v>
      </c>
      <c r="CN471" s="265" t="s">
        <v>96</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96</v>
      </c>
      <c r="DA471" s="231">
        <f>IF(CX471=1,IF(CW471&lt;15,VLOOKUP(CZ471,data!$B$3:$E$32,2,0)*CW471,(VLOOKUP(CZ471,data!$B$3:$E$32,2,0)*14)+(VLOOKUP(CZ471,data!$B$3:$E$32,3,0))*(CW471-14)),0)</f>
        <v>0</v>
      </c>
      <c r="DB471" s="265" t="s">
        <v>96</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96</v>
      </c>
      <c r="DO471" s="231">
        <f>IF(DL471=1,IF(DK471&lt;15,VLOOKUP(DN471,data!$B$3:$E$32,2,0)*DK471,(VLOOKUP(DN471,data!$B$3:$E$32,2,0)*14)+(VLOOKUP(DN471,data!$B$3:$E$32,3,0))*(DK471-14)),0)</f>
        <v>0</v>
      </c>
      <c r="DP471" s="265" t="s">
        <v>96</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96</v>
      </c>
      <c r="EC471" s="231">
        <f>IF(DZ471=1,IF(DY471&lt;15,VLOOKUP(EB471,data!$B$3:$E$32,2,0)*DY471,(VLOOKUP(EB471,data!$B$3:$E$32,2,0)*14)+(VLOOKUP(EB471,data!$B$3:$E$32,3,0))*(DY471-14)),0)</f>
        <v>0</v>
      </c>
      <c r="ED471" s="265" t="s">
        <v>96</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96</v>
      </c>
      <c r="EQ471" s="231">
        <f>IF(EN471=1,IF(EM471&lt;15,VLOOKUP(EP471,data!$B$3:$E$32,2,0)*EM471,(VLOOKUP(EP471,data!$B$3:$E$32,2,0)*14)+(VLOOKUP(EP471,data!$B$3:$E$32,3,0))*(EM471-14)),0)</f>
        <v>0</v>
      </c>
      <c r="ER471" s="265" t="s">
        <v>96</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96</v>
      </c>
      <c r="FE471" s="231">
        <f>IF(FB471=1,IF(FA471&lt;15,VLOOKUP(FD471,data!$B$3:$E$32,2,0)*FA471,(VLOOKUP(FD471,data!$B$3:$E$32,2,0)*14)+(VLOOKUP(FD471,data!$B$3:$E$32,3,0))*(FA471-14)),0)</f>
        <v>0</v>
      </c>
      <c r="FF471" s="265" t="s">
        <v>96</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4.75" hidden="1" customHeight="1" x14ac:dyDescent="0.25">
      <c r="A472" s="233"/>
      <c r="B472" s="222" t="s">
        <v>563</v>
      </c>
      <c r="C472" s="338"/>
      <c r="D472" s="223"/>
      <c r="E472" s="229"/>
      <c r="F472" s="225">
        <f t="shared" si="507"/>
        <v>0</v>
      </c>
      <c r="G472" s="230">
        <f>IF(F472=1,data!$C$41*E472,0)</f>
        <v>0</v>
      </c>
      <c r="H472" s="265" t="s">
        <v>96</v>
      </c>
      <c r="I472" s="231">
        <f>IF($F472=1,IF($E472&lt;15,VLOOKUP(H472,data!$B$3:$E$32,2,0)*$E472,(VLOOKUP(H472,data!$B$3:$E$32,2,0)*14)+(VLOOKUP(H472,data!$B$3:$E$32,3,0))*($E472-14)),0)</f>
        <v>0</v>
      </c>
      <c r="J472" s="265" t="s">
        <v>96</v>
      </c>
      <c r="K472" s="231">
        <f>IF($F472=1,VLOOKUP(J472,data!$B$35:$D$39,2,0),0)</f>
        <v>0</v>
      </c>
      <c r="L472" s="232">
        <f>IF(AND(I472&lt;&gt;0,K472&lt;&gt;0)=FALSE,0,data!$C$43)</f>
        <v>0</v>
      </c>
      <c r="M472" s="269">
        <f t="shared" si="505"/>
        <v>0</v>
      </c>
      <c r="N472" s="225">
        <f t="shared" si="576"/>
        <v>0</v>
      </c>
      <c r="O472" s="225">
        <f t="shared" si="508"/>
        <v>0</v>
      </c>
      <c r="P472" s="225">
        <f t="shared" si="509"/>
        <v>0</v>
      </c>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96</v>
      </c>
      <c r="AI472" s="231">
        <f>IF(AF472=1,IF(AE472&lt;15,VLOOKUP(AH472,data!$B$3:$E$32,2,0)*AE472,(VLOOKUP(AH472,data!$B$3:$E$32,2,0)*14)+(VLOOKUP(AH472,data!$B$3:$E$32,3,0))*(AE472-14)),0)</f>
        <v>0</v>
      </c>
      <c r="AJ472" s="265" t="s">
        <v>96</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96</v>
      </c>
      <c r="AW472" s="231">
        <f>IF(AT472=1,IF(AS472&lt;15,VLOOKUP(AV472,data!$B$3:$E$32,2,0)*AS472,(VLOOKUP(AV472,data!$B$3:$E$32,2,0)*14)+(VLOOKUP(AV472,data!$B$3:$E$32,3,0))*(AS472-14)),0)</f>
        <v>0</v>
      </c>
      <c r="AX472" s="265" t="s">
        <v>96</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96</v>
      </c>
      <c r="BK472" s="231">
        <f>IF(BH472=1,IF(BG472&lt;15,VLOOKUP(BJ472,data!$B$3:$E$32,2,0)*BG472,(VLOOKUP(BJ472,data!$B$3:$E$32,2,0)*14)+(VLOOKUP(BJ472,data!$B$3:$E$32,3,0))*(BG472-14)),0)</f>
        <v>0</v>
      </c>
      <c r="BL472" s="265" t="s">
        <v>96</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96</v>
      </c>
      <c r="BY472" s="231">
        <f>IF(BV472=1,IF(BU472&lt;15,VLOOKUP(BX472,data!$B$3:$E$32,2,0)*BU472,(VLOOKUP(BX472,data!$B$3:$E$32,2,0)*14)+(VLOOKUP(BX472,data!$B$3:$E$32,3,0))*(BU472-14)),0)</f>
        <v>0</v>
      </c>
      <c r="BZ472" s="265" t="s">
        <v>96</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96</v>
      </c>
      <c r="CM472" s="231">
        <f>IF(CJ472=1,IF(CI472&lt;15,VLOOKUP(CL472,data!$B$3:$E$32,2,0)*CI472,(VLOOKUP(CL472,data!$B$3:$E$32,2,0)*14)+(VLOOKUP(CL472,data!$B$3:$E$32,3,0))*(CI472-14)),0)</f>
        <v>0</v>
      </c>
      <c r="CN472" s="265" t="s">
        <v>96</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96</v>
      </c>
      <c r="DA472" s="231">
        <f>IF(CX472=1,IF(CW472&lt;15,VLOOKUP(CZ472,data!$B$3:$E$32,2,0)*CW472,(VLOOKUP(CZ472,data!$B$3:$E$32,2,0)*14)+(VLOOKUP(CZ472,data!$B$3:$E$32,3,0))*(CW472-14)),0)</f>
        <v>0</v>
      </c>
      <c r="DB472" s="265" t="s">
        <v>96</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96</v>
      </c>
      <c r="DO472" s="231">
        <f>IF(DL472=1,IF(DK472&lt;15,VLOOKUP(DN472,data!$B$3:$E$32,2,0)*DK472,(VLOOKUP(DN472,data!$B$3:$E$32,2,0)*14)+(VLOOKUP(DN472,data!$B$3:$E$32,3,0))*(DK472-14)),0)</f>
        <v>0</v>
      </c>
      <c r="DP472" s="265" t="s">
        <v>96</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96</v>
      </c>
      <c r="EC472" s="231">
        <f>IF(DZ472=1,IF(DY472&lt;15,VLOOKUP(EB472,data!$B$3:$E$32,2,0)*DY472,(VLOOKUP(EB472,data!$B$3:$E$32,2,0)*14)+(VLOOKUP(EB472,data!$B$3:$E$32,3,0))*(DY472-14)),0)</f>
        <v>0</v>
      </c>
      <c r="ED472" s="265" t="s">
        <v>96</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96</v>
      </c>
      <c r="EQ472" s="231">
        <f>IF(EN472=1,IF(EM472&lt;15,VLOOKUP(EP472,data!$B$3:$E$32,2,0)*EM472,(VLOOKUP(EP472,data!$B$3:$E$32,2,0)*14)+(VLOOKUP(EP472,data!$B$3:$E$32,3,0))*(EM472-14)),0)</f>
        <v>0</v>
      </c>
      <c r="ER472" s="265" t="s">
        <v>96</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96</v>
      </c>
      <c r="FE472" s="231">
        <f>IF(FB472=1,IF(FA472&lt;15,VLOOKUP(FD472,data!$B$3:$E$32,2,0)*FA472,(VLOOKUP(FD472,data!$B$3:$E$32,2,0)*14)+(VLOOKUP(FD472,data!$B$3:$E$32,3,0))*(FA472-14)),0)</f>
        <v>0</v>
      </c>
      <c r="FF472" s="265" t="s">
        <v>96</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4.75" hidden="1" customHeight="1" x14ac:dyDescent="0.25">
      <c r="A473" s="233"/>
      <c r="B473" s="222" t="s">
        <v>564</v>
      </c>
      <c r="C473" s="338"/>
      <c r="D473" s="223"/>
      <c r="E473" s="229"/>
      <c r="F473" s="225">
        <f t="shared" si="507"/>
        <v>0</v>
      </c>
      <c r="G473" s="230">
        <f>IF(F473=1,data!$C$41*E473,0)</f>
        <v>0</v>
      </c>
      <c r="H473" s="265" t="s">
        <v>96</v>
      </c>
      <c r="I473" s="231">
        <f>IF($F473=1,IF($E473&lt;15,VLOOKUP(H473,data!$B$3:$E$32,2,0)*$E473,(VLOOKUP(H473,data!$B$3:$E$32,2,0)*14)+(VLOOKUP(H473,data!$B$3:$E$32,3,0))*($E473-14)),0)</f>
        <v>0</v>
      </c>
      <c r="J473" s="265" t="s">
        <v>96</v>
      </c>
      <c r="K473" s="231">
        <f>IF($F473=1,VLOOKUP(J473,data!$B$35:$D$39,2,0),0)</f>
        <v>0</v>
      </c>
      <c r="L473" s="232">
        <f>IF(AND(I473&lt;&gt;0,K473&lt;&gt;0)=FALSE,0,data!$C$43)</f>
        <v>0</v>
      </c>
      <c r="M473" s="269">
        <f t="shared" si="505"/>
        <v>0</v>
      </c>
      <c r="N473" s="225">
        <f t="shared" si="576"/>
        <v>0</v>
      </c>
      <c r="O473" s="225">
        <f t="shared" si="508"/>
        <v>0</v>
      </c>
      <c r="P473" s="225">
        <f t="shared" si="509"/>
        <v>0</v>
      </c>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96</v>
      </c>
      <c r="AI473" s="231">
        <f>IF(AF473=1,IF(AE473&lt;15,VLOOKUP(AH473,data!$B$3:$E$32,2,0)*AE473,(VLOOKUP(AH473,data!$B$3:$E$32,2,0)*14)+(VLOOKUP(AH473,data!$B$3:$E$32,3,0))*(AE473-14)),0)</f>
        <v>0</v>
      </c>
      <c r="AJ473" s="265" t="s">
        <v>96</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96</v>
      </c>
      <c r="AW473" s="231">
        <f>IF(AT473=1,IF(AS473&lt;15,VLOOKUP(AV473,data!$B$3:$E$32,2,0)*AS473,(VLOOKUP(AV473,data!$B$3:$E$32,2,0)*14)+(VLOOKUP(AV473,data!$B$3:$E$32,3,0))*(AS473-14)),0)</f>
        <v>0</v>
      </c>
      <c r="AX473" s="265" t="s">
        <v>96</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96</v>
      </c>
      <c r="BK473" s="231">
        <f>IF(BH473=1,IF(BG473&lt;15,VLOOKUP(BJ473,data!$B$3:$E$32,2,0)*BG473,(VLOOKUP(BJ473,data!$B$3:$E$32,2,0)*14)+(VLOOKUP(BJ473,data!$B$3:$E$32,3,0))*(BG473-14)),0)</f>
        <v>0</v>
      </c>
      <c r="BL473" s="265" t="s">
        <v>96</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96</v>
      </c>
      <c r="BY473" s="231">
        <f>IF(BV473=1,IF(BU473&lt;15,VLOOKUP(BX473,data!$B$3:$E$32,2,0)*BU473,(VLOOKUP(BX473,data!$B$3:$E$32,2,0)*14)+(VLOOKUP(BX473,data!$B$3:$E$32,3,0))*(BU473-14)),0)</f>
        <v>0</v>
      </c>
      <c r="BZ473" s="265" t="s">
        <v>96</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96</v>
      </c>
      <c r="CM473" s="231">
        <f>IF(CJ473=1,IF(CI473&lt;15,VLOOKUP(CL473,data!$B$3:$E$32,2,0)*CI473,(VLOOKUP(CL473,data!$B$3:$E$32,2,0)*14)+(VLOOKUP(CL473,data!$B$3:$E$32,3,0))*(CI473-14)),0)</f>
        <v>0</v>
      </c>
      <c r="CN473" s="265" t="s">
        <v>96</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96</v>
      </c>
      <c r="DA473" s="231">
        <f>IF(CX473=1,IF(CW473&lt;15,VLOOKUP(CZ473,data!$B$3:$E$32,2,0)*CW473,(VLOOKUP(CZ473,data!$B$3:$E$32,2,0)*14)+(VLOOKUP(CZ473,data!$B$3:$E$32,3,0))*(CW473-14)),0)</f>
        <v>0</v>
      </c>
      <c r="DB473" s="265" t="s">
        <v>96</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96</v>
      </c>
      <c r="DO473" s="231">
        <f>IF(DL473=1,IF(DK473&lt;15,VLOOKUP(DN473,data!$B$3:$E$32,2,0)*DK473,(VLOOKUP(DN473,data!$B$3:$E$32,2,0)*14)+(VLOOKUP(DN473,data!$B$3:$E$32,3,0))*(DK473-14)),0)</f>
        <v>0</v>
      </c>
      <c r="DP473" s="265" t="s">
        <v>96</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96</v>
      </c>
      <c r="EC473" s="231">
        <f>IF(DZ473=1,IF(DY473&lt;15,VLOOKUP(EB473,data!$B$3:$E$32,2,0)*DY473,(VLOOKUP(EB473,data!$B$3:$E$32,2,0)*14)+(VLOOKUP(EB473,data!$B$3:$E$32,3,0))*(DY473-14)),0)</f>
        <v>0</v>
      </c>
      <c r="ED473" s="265" t="s">
        <v>96</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96</v>
      </c>
      <c r="EQ473" s="231">
        <f>IF(EN473=1,IF(EM473&lt;15,VLOOKUP(EP473,data!$B$3:$E$32,2,0)*EM473,(VLOOKUP(EP473,data!$B$3:$E$32,2,0)*14)+(VLOOKUP(EP473,data!$B$3:$E$32,3,0))*(EM473-14)),0)</f>
        <v>0</v>
      </c>
      <c r="ER473" s="265" t="s">
        <v>96</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96</v>
      </c>
      <c r="FE473" s="231">
        <f>IF(FB473=1,IF(FA473&lt;15,VLOOKUP(FD473,data!$B$3:$E$32,2,0)*FA473,(VLOOKUP(FD473,data!$B$3:$E$32,2,0)*14)+(VLOOKUP(FD473,data!$B$3:$E$32,3,0))*(FA473-14)),0)</f>
        <v>0</v>
      </c>
      <c r="FF473" s="265" t="s">
        <v>96</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4.75" hidden="1" customHeight="1" x14ac:dyDescent="0.25">
      <c r="A474" s="233"/>
      <c r="B474" s="222" t="s">
        <v>565</v>
      </c>
      <c r="C474" s="338"/>
      <c r="D474" s="223"/>
      <c r="E474" s="229"/>
      <c r="F474" s="225">
        <f t="shared" si="507"/>
        <v>0</v>
      </c>
      <c r="G474" s="230">
        <f>IF(F474=1,data!$C$41*E474,0)</f>
        <v>0</v>
      </c>
      <c r="H474" s="265" t="s">
        <v>96</v>
      </c>
      <c r="I474" s="231">
        <f>IF($F474=1,IF($E474&lt;15,VLOOKUP(H474,data!$B$3:$E$32,2,0)*$E474,(VLOOKUP(H474,data!$B$3:$E$32,2,0)*14)+(VLOOKUP(H474,data!$B$3:$E$32,3,0))*($E474-14)),0)</f>
        <v>0</v>
      </c>
      <c r="J474" s="265" t="s">
        <v>96</v>
      </c>
      <c r="K474" s="231">
        <f>IF($F474=1,VLOOKUP(J474,data!$B$35:$D$39,2,0),0)</f>
        <v>0</v>
      </c>
      <c r="L474" s="232">
        <f>IF(AND(I474&lt;&gt;0,K474&lt;&gt;0)=FALSE,0,data!$C$43)</f>
        <v>0</v>
      </c>
      <c r="M474" s="269">
        <f t="shared" si="505"/>
        <v>0</v>
      </c>
      <c r="N474" s="225">
        <f t="shared" si="576"/>
        <v>0</v>
      </c>
      <c r="O474" s="225">
        <f t="shared" si="508"/>
        <v>0</v>
      </c>
      <c r="P474" s="225">
        <f t="shared" si="509"/>
        <v>0</v>
      </c>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96</v>
      </c>
      <c r="AI474" s="231">
        <f>IF(AF474=1,IF(AE474&lt;15,VLOOKUP(AH474,data!$B$3:$E$32,2,0)*AE474,(VLOOKUP(AH474,data!$B$3:$E$32,2,0)*14)+(VLOOKUP(AH474,data!$B$3:$E$32,3,0))*(AE474-14)),0)</f>
        <v>0</v>
      </c>
      <c r="AJ474" s="265" t="s">
        <v>96</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96</v>
      </c>
      <c r="AW474" s="231">
        <f>IF(AT474=1,IF(AS474&lt;15,VLOOKUP(AV474,data!$B$3:$E$32,2,0)*AS474,(VLOOKUP(AV474,data!$B$3:$E$32,2,0)*14)+(VLOOKUP(AV474,data!$B$3:$E$32,3,0))*(AS474-14)),0)</f>
        <v>0</v>
      </c>
      <c r="AX474" s="265" t="s">
        <v>96</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96</v>
      </c>
      <c r="BK474" s="231">
        <f>IF(BH474=1,IF(BG474&lt;15,VLOOKUP(BJ474,data!$B$3:$E$32,2,0)*BG474,(VLOOKUP(BJ474,data!$B$3:$E$32,2,0)*14)+(VLOOKUP(BJ474,data!$B$3:$E$32,3,0))*(BG474-14)),0)</f>
        <v>0</v>
      </c>
      <c r="BL474" s="265" t="s">
        <v>96</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96</v>
      </c>
      <c r="BY474" s="231">
        <f>IF(BV474=1,IF(BU474&lt;15,VLOOKUP(BX474,data!$B$3:$E$32,2,0)*BU474,(VLOOKUP(BX474,data!$B$3:$E$32,2,0)*14)+(VLOOKUP(BX474,data!$B$3:$E$32,3,0))*(BU474-14)),0)</f>
        <v>0</v>
      </c>
      <c r="BZ474" s="265" t="s">
        <v>96</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96</v>
      </c>
      <c r="CM474" s="231">
        <f>IF(CJ474=1,IF(CI474&lt;15,VLOOKUP(CL474,data!$B$3:$E$32,2,0)*CI474,(VLOOKUP(CL474,data!$B$3:$E$32,2,0)*14)+(VLOOKUP(CL474,data!$B$3:$E$32,3,0))*(CI474-14)),0)</f>
        <v>0</v>
      </c>
      <c r="CN474" s="265" t="s">
        <v>96</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96</v>
      </c>
      <c r="DA474" s="231">
        <f>IF(CX474=1,IF(CW474&lt;15,VLOOKUP(CZ474,data!$B$3:$E$32,2,0)*CW474,(VLOOKUP(CZ474,data!$B$3:$E$32,2,0)*14)+(VLOOKUP(CZ474,data!$B$3:$E$32,3,0))*(CW474-14)),0)</f>
        <v>0</v>
      </c>
      <c r="DB474" s="265" t="s">
        <v>96</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96</v>
      </c>
      <c r="DO474" s="231">
        <f>IF(DL474=1,IF(DK474&lt;15,VLOOKUP(DN474,data!$B$3:$E$32,2,0)*DK474,(VLOOKUP(DN474,data!$B$3:$E$32,2,0)*14)+(VLOOKUP(DN474,data!$B$3:$E$32,3,0))*(DK474-14)),0)</f>
        <v>0</v>
      </c>
      <c r="DP474" s="265" t="s">
        <v>96</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96</v>
      </c>
      <c r="EC474" s="231">
        <f>IF(DZ474=1,IF(DY474&lt;15,VLOOKUP(EB474,data!$B$3:$E$32,2,0)*DY474,(VLOOKUP(EB474,data!$B$3:$E$32,2,0)*14)+(VLOOKUP(EB474,data!$B$3:$E$32,3,0))*(DY474-14)),0)</f>
        <v>0</v>
      </c>
      <c r="ED474" s="265" t="s">
        <v>96</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96</v>
      </c>
      <c r="EQ474" s="231">
        <f>IF(EN474=1,IF(EM474&lt;15,VLOOKUP(EP474,data!$B$3:$E$32,2,0)*EM474,(VLOOKUP(EP474,data!$B$3:$E$32,2,0)*14)+(VLOOKUP(EP474,data!$B$3:$E$32,3,0))*(EM474-14)),0)</f>
        <v>0</v>
      </c>
      <c r="ER474" s="265" t="s">
        <v>96</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96</v>
      </c>
      <c r="FE474" s="231">
        <f>IF(FB474=1,IF(FA474&lt;15,VLOOKUP(FD474,data!$B$3:$E$32,2,0)*FA474,(VLOOKUP(FD474,data!$B$3:$E$32,2,0)*14)+(VLOOKUP(FD474,data!$B$3:$E$32,3,0))*(FA474-14)),0)</f>
        <v>0</v>
      </c>
      <c r="FF474" s="265" t="s">
        <v>96</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4.75" hidden="1" customHeight="1" x14ac:dyDescent="0.25">
      <c r="A475" s="233"/>
      <c r="B475" s="222" t="s">
        <v>566</v>
      </c>
      <c r="C475" s="338"/>
      <c r="D475" s="223"/>
      <c r="E475" s="229"/>
      <c r="F475" s="225">
        <f t="shared" si="507"/>
        <v>0</v>
      </c>
      <c r="G475" s="230">
        <f>IF(F475=1,data!$C$41*E475,0)</f>
        <v>0</v>
      </c>
      <c r="H475" s="265" t="s">
        <v>96</v>
      </c>
      <c r="I475" s="231">
        <f>IF($F475=1,IF($E475&lt;15,VLOOKUP(H475,data!$B$3:$E$32,2,0)*$E475,(VLOOKUP(H475,data!$B$3:$E$32,2,0)*14)+(VLOOKUP(H475,data!$B$3:$E$32,3,0))*($E475-14)),0)</f>
        <v>0</v>
      </c>
      <c r="J475" s="265" t="s">
        <v>96</v>
      </c>
      <c r="K475" s="231">
        <f>IF($F475=1,VLOOKUP(J475,data!$B$35:$D$39,2,0),0)</f>
        <v>0</v>
      </c>
      <c r="L475" s="232">
        <f>IF(AND(I475&lt;&gt;0,K475&lt;&gt;0)=FALSE,0,data!$C$43)</f>
        <v>0</v>
      </c>
      <c r="M475" s="269">
        <f t="shared" si="505"/>
        <v>0</v>
      </c>
      <c r="N475" s="225">
        <f t="shared" si="576"/>
        <v>0</v>
      </c>
      <c r="O475" s="225">
        <f t="shared" si="508"/>
        <v>0</v>
      </c>
      <c r="P475" s="225">
        <f t="shared" si="509"/>
        <v>0</v>
      </c>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96</v>
      </c>
      <c r="AI475" s="231">
        <f>IF(AF475=1,IF(AE475&lt;15,VLOOKUP(AH475,data!$B$3:$E$32,2,0)*AE475,(VLOOKUP(AH475,data!$B$3:$E$32,2,0)*14)+(VLOOKUP(AH475,data!$B$3:$E$32,3,0))*(AE475-14)),0)</f>
        <v>0</v>
      </c>
      <c r="AJ475" s="265" t="s">
        <v>96</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96</v>
      </c>
      <c r="AW475" s="231">
        <f>IF(AT475=1,IF(AS475&lt;15,VLOOKUP(AV475,data!$B$3:$E$32,2,0)*AS475,(VLOOKUP(AV475,data!$B$3:$E$32,2,0)*14)+(VLOOKUP(AV475,data!$B$3:$E$32,3,0))*(AS475-14)),0)</f>
        <v>0</v>
      </c>
      <c r="AX475" s="265" t="s">
        <v>96</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96</v>
      </c>
      <c r="BK475" s="231">
        <f>IF(BH475=1,IF(BG475&lt;15,VLOOKUP(BJ475,data!$B$3:$E$32,2,0)*BG475,(VLOOKUP(BJ475,data!$B$3:$E$32,2,0)*14)+(VLOOKUP(BJ475,data!$B$3:$E$32,3,0))*(BG475-14)),0)</f>
        <v>0</v>
      </c>
      <c r="BL475" s="265" t="s">
        <v>96</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96</v>
      </c>
      <c r="BY475" s="231">
        <f>IF(BV475=1,IF(BU475&lt;15,VLOOKUP(BX475,data!$B$3:$E$32,2,0)*BU475,(VLOOKUP(BX475,data!$B$3:$E$32,2,0)*14)+(VLOOKUP(BX475,data!$B$3:$E$32,3,0))*(BU475-14)),0)</f>
        <v>0</v>
      </c>
      <c r="BZ475" s="265" t="s">
        <v>96</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96</v>
      </c>
      <c r="CM475" s="231">
        <f>IF(CJ475=1,IF(CI475&lt;15,VLOOKUP(CL475,data!$B$3:$E$32,2,0)*CI475,(VLOOKUP(CL475,data!$B$3:$E$32,2,0)*14)+(VLOOKUP(CL475,data!$B$3:$E$32,3,0))*(CI475-14)),0)</f>
        <v>0</v>
      </c>
      <c r="CN475" s="265" t="s">
        <v>96</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96</v>
      </c>
      <c r="DA475" s="231">
        <f>IF(CX475=1,IF(CW475&lt;15,VLOOKUP(CZ475,data!$B$3:$E$32,2,0)*CW475,(VLOOKUP(CZ475,data!$B$3:$E$32,2,0)*14)+(VLOOKUP(CZ475,data!$B$3:$E$32,3,0))*(CW475-14)),0)</f>
        <v>0</v>
      </c>
      <c r="DB475" s="265" t="s">
        <v>96</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96</v>
      </c>
      <c r="DO475" s="231">
        <f>IF(DL475=1,IF(DK475&lt;15,VLOOKUP(DN475,data!$B$3:$E$32,2,0)*DK475,(VLOOKUP(DN475,data!$B$3:$E$32,2,0)*14)+(VLOOKUP(DN475,data!$B$3:$E$32,3,0))*(DK475-14)),0)</f>
        <v>0</v>
      </c>
      <c r="DP475" s="265" t="s">
        <v>96</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96</v>
      </c>
      <c r="EC475" s="231">
        <f>IF(DZ475=1,IF(DY475&lt;15,VLOOKUP(EB475,data!$B$3:$E$32,2,0)*DY475,(VLOOKUP(EB475,data!$B$3:$E$32,2,0)*14)+(VLOOKUP(EB475,data!$B$3:$E$32,3,0))*(DY475-14)),0)</f>
        <v>0</v>
      </c>
      <c r="ED475" s="265" t="s">
        <v>96</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96</v>
      </c>
      <c r="EQ475" s="231">
        <f>IF(EN475=1,IF(EM475&lt;15,VLOOKUP(EP475,data!$B$3:$E$32,2,0)*EM475,(VLOOKUP(EP475,data!$B$3:$E$32,2,0)*14)+(VLOOKUP(EP475,data!$B$3:$E$32,3,0))*(EM475-14)),0)</f>
        <v>0</v>
      </c>
      <c r="ER475" s="265" t="s">
        <v>96</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96</v>
      </c>
      <c r="FE475" s="231">
        <f>IF(FB475=1,IF(FA475&lt;15,VLOOKUP(FD475,data!$B$3:$E$32,2,0)*FA475,(VLOOKUP(FD475,data!$B$3:$E$32,2,0)*14)+(VLOOKUP(FD475,data!$B$3:$E$32,3,0))*(FA475-14)),0)</f>
        <v>0</v>
      </c>
      <c r="FF475" s="265" t="s">
        <v>96</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4.75" hidden="1" customHeight="1" x14ac:dyDescent="0.25">
      <c r="A476" s="233"/>
      <c r="B476" s="222" t="s">
        <v>567</v>
      </c>
      <c r="C476" s="338"/>
      <c r="D476" s="223"/>
      <c r="E476" s="229"/>
      <c r="F476" s="225">
        <f t="shared" si="507"/>
        <v>0</v>
      </c>
      <c r="G476" s="230">
        <f>IF(F476=1,data!$C$41*E476,0)</f>
        <v>0</v>
      </c>
      <c r="H476" s="265" t="s">
        <v>96</v>
      </c>
      <c r="I476" s="231">
        <f>IF($F476=1,IF($E476&lt;15,VLOOKUP(H476,data!$B$3:$E$32,2,0)*$E476,(VLOOKUP(H476,data!$B$3:$E$32,2,0)*14)+(VLOOKUP(H476,data!$B$3:$E$32,3,0))*($E476-14)),0)</f>
        <v>0</v>
      </c>
      <c r="J476" s="265" t="s">
        <v>96</v>
      </c>
      <c r="K476" s="231">
        <f>IF($F476=1,VLOOKUP(J476,data!$B$35:$D$39,2,0),0)</f>
        <v>0</v>
      </c>
      <c r="L476" s="232">
        <f>IF(AND(I476&lt;&gt;0,K476&lt;&gt;0)=FALSE,0,data!$C$43)</f>
        <v>0</v>
      </c>
      <c r="M476" s="269">
        <f t="shared" si="505"/>
        <v>0</v>
      </c>
      <c r="N476" s="225">
        <f t="shared" si="576"/>
        <v>0</v>
      </c>
      <c r="O476" s="225">
        <f t="shared" si="508"/>
        <v>0</v>
      </c>
      <c r="P476" s="225">
        <f t="shared" si="509"/>
        <v>0</v>
      </c>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96</v>
      </c>
      <c r="AI476" s="231">
        <f>IF(AF476=1,IF(AE476&lt;15,VLOOKUP(AH476,data!$B$3:$E$32,2,0)*AE476,(VLOOKUP(AH476,data!$B$3:$E$32,2,0)*14)+(VLOOKUP(AH476,data!$B$3:$E$32,3,0))*(AE476-14)),0)</f>
        <v>0</v>
      </c>
      <c r="AJ476" s="265" t="s">
        <v>96</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96</v>
      </c>
      <c r="AW476" s="231">
        <f>IF(AT476=1,IF(AS476&lt;15,VLOOKUP(AV476,data!$B$3:$E$32,2,0)*AS476,(VLOOKUP(AV476,data!$B$3:$E$32,2,0)*14)+(VLOOKUP(AV476,data!$B$3:$E$32,3,0))*(AS476-14)),0)</f>
        <v>0</v>
      </c>
      <c r="AX476" s="265" t="s">
        <v>96</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96</v>
      </c>
      <c r="BK476" s="231">
        <f>IF(BH476=1,IF(BG476&lt;15,VLOOKUP(BJ476,data!$B$3:$E$32,2,0)*BG476,(VLOOKUP(BJ476,data!$B$3:$E$32,2,0)*14)+(VLOOKUP(BJ476,data!$B$3:$E$32,3,0))*(BG476-14)),0)</f>
        <v>0</v>
      </c>
      <c r="BL476" s="265" t="s">
        <v>96</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96</v>
      </c>
      <c r="BY476" s="231">
        <f>IF(BV476=1,IF(BU476&lt;15,VLOOKUP(BX476,data!$B$3:$E$32,2,0)*BU476,(VLOOKUP(BX476,data!$B$3:$E$32,2,0)*14)+(VLOOKUP(BX476,data!$B$3:$E$32,3,0))*(BU476-14)),0)</f>
        <v>0</v>
      </c>
      <c r="BZ476" s="265" t="s">
        <v>96</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96</v>
      </c>
      <c r="CM476" s="231">
        <f>IF(CJ476=1,IF(CI476&lt;15,VLOOKUP(CL476,data!$B$3:$E$32,2,0)*CI476,(VLOOKUP(CL476,data!$B$3:$E$32,2,0)*14)+(VLOOKUP(CL476,data!$B$3:$E$32,3,0))*(CI476-14)),0)</f>
        <v>0</v>
      </c>
      <c r="CN476" s="265" t="s">
        <v>96</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96</v>
      </c>
      <c r="DA476" s="231">
        <f>IF(CX476=1,IF(CW476&lt;15,VLOOKUP(CZ476,data!$B$3:$E$32,2,0)*CW476,(VLOOKUP(CZ476,data!$B$3:$E$32,2,0)*14)+(VLOOKUP(CZ476,data!$B$3:$E$32,3,0))*(CW476-14)),0)</f>
        <v>0</v>
      </c>
      <c r="DB476" s="265" t="s">
        <v>96</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96</v>
      </c>
      <c r="DO476" s="231">
        <f>IF(DL476=1,IF(DK476&lt;15,VLOOKUP(DN476,data!$B$3:$E$32,2,0)*DK476,(VLOOKUP(DN476,data!$B$3:$E$32,2,0)*14)+(VLOOKUP(DN476,data!$B$3:$E$32,3,0))*(DK476-14)),0)</f>
        <v>0</v>
      </c>
      <c r="DP476" s="265" t="s">
        <v>96</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96</v>
      </c>
      <c r="EC476" s="231">
        <f>IF(DZ476=1,IF(DY476&lt;15,VLOOKUP(EB476,data!$B$3:$E$32,2,0)*DY476,(VLOOKUP(EB476,data!$B$3:$E$32,2,0)*14)+(VLOOKUP(EB476,data!$B$3:$E$32,3,0))*(DY476-14)),0)</f>
        <v>0</v>
      </c>
      <c r="ED476" s="265" t="s">
        <v>96</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96</v>
      </c>
      <c r="EQ476" s="231">
        <f>IF(EN476=1,IF(EM476&lt;15,VLOOKUP(EP476,data!$B$3:$E$32,2,0)*EM476,(VLOOKUP(EP476,data!$B$3:$E$32,2,0)*14)+(VLOOKUP(EP476,data!$B$3:$E$32,3,0))*(EM476-14)),0)</f>
        <v>0</v>
      </c>
      <c r="ER476" s="265" t="s">
        <v>96</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96</v>
      </c>
      <c r="FE476" s="231">
        <f>IF(FB476=1,IF(FA476&lt;15,VLOOKUP(FD476,data!$B$3:$E$32,2,0)*FA476,(VLOOKUP(FD476,data!$B$3:$E$32,2,0)*14)+(VLOOKUP(FD476,data!$B$3:$E$32,3,0))*(FA476-14)),0)</f>
        <v>0</v>
      </c>
      <c r="FF476" s="265" t="s">
        <v>96</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4.75" hidden="1" customHeight="1" x14ac:dyDescent="0.25">
      <c r="A477" s="233"/>
      <c r="B477" s="222" t="s">
        <v>568</v>
      </c>
      <c r="C477" s="338"/>
      <c r="D477" s="223"/>
      <c r="E477" s="229"/>
      <c r="F477" s="225">
        <f t="shared" si="507"/>
        <v>0</v>
      </c>
      <c r="G477" s="230">
        <f>IF(F477=1,data!$C$41*E477,0)</f>
        <v>0</v>
      </c>
      <c r="H477" s="265" t="s">
        <v>96</v>
      </c>
      <c r="I477" s="231">
        <f>IF($F477=1,IF($E477&lt;15,VLOOKUP(H477,data!$B$3:$E$32,2,0)*$E477,(VLOOKUP(H477,data!$B$3:$E$32,2,0)*14)+(VLOOKUP(H477,data!$B$3:$E$32,3,0))*($E477-14)),0)</f>
        <v>0</v>
      </c>
      <c r="J477" s="265" t="s">
        <v>96</v>
      </c>
      <c r="K477" s="231">
        <f>IF($F477=1,VLOOKUP(J477,data!$B$35:$D$39,2,0),0)</f>
        <v>0</v>
      </c>
      <c r="L477" s="232">
        <f>IF(AND(I477&lt;&gt;0,K477&lt;&gt;0)=FALSE,0,data!$C$43)</f>
        <v>0</v>
      </c>
      <c r="M477" s="269">
        <f t="shared" si="505"/>
        <v>0</v>
      </c>
      <c r="N477" s="225">
        <f t="shared" si="576"/>
        <v>0</v>
      </c>
      <c r="O477" s="225">
        <f t="shared" si="508"/>
        <v>0</v>
      </c>
      <c r="P477" s="225">
        <f t="shared" si="509"/>
        <v>0</v>
      </c>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96</v>
      </c>
      <c r="AI477" s="231">
        <f>IF(AF477=1,IF(AE477&lt;15,VLOOKUP(AH477,data!$B$3:$E$32,2,0)*AE477,(VLOOKUP(AH477,data!$B$3:$E$32,2,0)*14)+(VLOOKUP(AH477,data!$B$3:$E$32,3,0))*(AE477-14)),0)</f>
        <v>0</v>
      </c>
      <c r="AJ477" s="265" t="s">
        <v>96</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96</v>
      </c>
      <c r="AW477" s="231">
        <f>IF(AT477=1,IF(AS477&lt;15,VLOOKUP(AV477,data!$B$3:$E$32,2,0)*AS477,(VLOOKUP(AV477,data!$B$3:$E$32,2,0)*14)+(VLOOKUP(AV477,data!$B$3:$E$32,3,0))*(AS477-14)),0)</f>
        <v>0</v>
      </c>
      <c r="AX477" s="265" t="s">
        <v>96</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96</v>
      </c>
      <c r="BK477" s="231">
        <f>IF(BH477=1,IF(BG477&lt;15,VLOOKUP(BJ477,data!$B$3:$E$32,2,0)*BG477,(VLOOKUP(BJ477,data!$B$3:$E$32,2,0)*14)+(VLOOKUP(BJ477,data!$B$3:$E$32,3,0))*(BG477-14)),0)</f>
        <v>0</v>
      </c>
      <c r="BL477" s="265" t="s">
        <v>96</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96</v>
      </c>
      <c r="BY477" s="231">
        <f>IF(BV477=1,IF(BU477&lt;15,VLOOKUP(BX477,data!$B$3:$E$32,2,0)*BU477,(VLOOKUP(BX477,data!$B$3:$E$32,2,0)*14)+(VLOOKUP(BX477,data!$B$3:$E$32,3,0))*(BU477-14)),0)</f>
        <v>0</v>
      </c>
      <c r="BZ477" s="265" t="s">
        <v>96</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96</v>
      </c>
      <c r="CM477" s="231">
        <f>IF(CJ477=1,IF(CI477&lt;15,VLOOKUP(CL477,data!$B$3:$E$32,2,0)*CI477,(VLOOKUP(CL477,data!$B$3:$E$32,2,0)*14)+(VLOOKUP(CL477,data!$B$3:$E$32,3,0))*(CI477-14)),0)</f>
        <v>0</v>
      </c>
      <c r="CN477" s="265" t="s">
        <v>96</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96</v>
      </c>
      <c r="DA477" s="231">
        <f>IF(CX477=1,IF(CW477&lt;15,VLOOKUP(CZ477,data!$B$3:$E$32,2,0)*CW477,(VLOOKUP(CZ477,data!$B$3:$E$32,2,0)*14)+(VLOOKUP(CZ477,data!$B$3:$E$32,3,0))*(CW477-14)),0)</f>
        <v>0</v>
      </c>
      <c r="DB477" s="265" t="s">
        <v>96</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96</v>
      </c>
      <c r="DO477" s="231">
        <f>IF(DL477=1,IF(DK477&lt;15,VLOOKUP(DN477,data!$B$3:$E$32,2,0)*DK477,(VLOOKUP(DN477,data!$B$3:$E$32,2,0)*14)+(VLOOKUP(DN477,data!$B$3:$E$32,3,0))*(DK477-14)),0)</f>
        <v>0</v>
      </c>
      <c r="DP477" s="265" t="s">
        <v>96</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96</v>
      </c>
      <c r="EC477" s="231">
        <f>IF(DZ477=1,IF(DY477&lt;15,VLOOKUP(EB477,data!$B$3:$E$32,2,0)*DY477,(VLOOKUP(EB477,data!$B$3:$E$32,2,0)*14)+(VLOOKUP(EB477,data!$B$3:$E$32,3,0))*(DY477-14)),0)</f>
        <v>0</v>
      </c>
      <c r="ED477" s="265" t="s">
        <v>96</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96</v>
      </c>
      <c r="EQ477" s="231">
        <f>IF(EN477=1,IF(EM477&lt;15,VLOOKUP(EP477,data!$B$3:$E$32,2,0)*EM477,(VLOOKUP(EP477,data!$B$3:$E$32,2,0)*14)+(VLOOKUP(EP477,data!$B$3:$E$32,3,0))*(EM477-14)),0)</f>
        <v>0</v>
      </c>
      <c r="ER477" s="265" t="s">
        <v>96</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96</v>
      </c>
      <c r="FE477" s="231">
        <f>IF(FB477=1,IF(FA477&lt;15,VLOOKUP(FD477,data!$B$3:$E$32,2,0)*FA477,(VLOOKUP(FD477,data!$B$3:$E$32,2,0)*14)+(VLOOKUP(FD477,data!$B$3:$E$32,3,0))*(FA477-14)),0)</f>
        <v>0</v>
      </c>
      <c r="FF477" s="265" t="s">
        <v>96</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4.75" hidden="1" customHeight="1" x14ac:dyDescent="0.25">
      <c r="A478" s="233"/>
      <c r="B478" s="222" t="s">
        <v>569</v>
      </c>
      <c r="C478" s="338"/>
      <c r="D478" s="223"/>
      <c r="E478" s="229"/>
      <c r="F478" s="225">
        <f t="shared" si="507"/>
        <v>0</v>
      </c>
      <c r="G478" s="230">
        <f>IF(F478=1,data!$C$41*E478,0)</f>
        <v>0</v>
      </c>
      <c r="H478" s="265" t="s">
        <v>96</v>
      </c>
      <c r="I478" s="231">
        <f>IF($F478=1,IF($E478&lt;15,VLOOKUP(H478,data!$B$3:$E$32,2,0)*$E478,(VLOOKUP(H478,data!$B$3:$E$32,2,0)*14)+(VLOOKUP(H478,data!$B$3:$E$32,3,0))*($E478-14)),0)</f>
        <v>0</v>
      </c>
      <c r="J478" s="265" t="s">
        <v>96</v>
      </c>
      <c r="K478" s="231">
        <f>IF($F478=1,VLOOKUP(J478,data!$B$35:$D$39,2,0),0)</f>
        <v>0</v>
      </c>
      <c r="L478" s="232">
        <f>IF(AND(I478&lt;&gt;0,K478&lt;&gt;0)=FALSE,0,data!$C$43)</f>
        <v>0</v>
      </c>
      <c r="M478" s="269">
        <f t="shared" si="505"/>
        <v>0</v>
      </c>
      <c r="N478" s="225">
        <f t="shared" si="576"/>
        <v>0</v>
      </c>
      <c r="O478" s="225">
        <f t="shared" si="508"/>
        <v>0</v>
      </c>
      <c r="P478" s="225">
        <f t="shared" si="509"/>
        <v>0</v>
      </c>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96</v>
      </c>
      <c r="AI478" s="231">
        <f>IF(AF478=1,IF(AE478&lt;15,VLOOKUP(AH478,data!$B$3:$E$32,2,0)*AE478,(VLOOKUP(AH478,data!$B$3:$E$32,2,0)*14)+(VLOOKUP(AH478,data!$B$3:$E$32,3,0))*(AE478-14)),0)</f>
        <v>0</v>
      </c>
      <c r="AJ478" s="265" t="s">
        <v>96</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96</v>
      </c>
      <c r="AW478" s="231">
        <f>IF(AT478=1,IF(AS478&lt;15,VLOOKUP(AV478,data!$B$3:$E$32,2,0)*AS478,(VLOOKUP(AV478,data!$B$3:$E$32,2,0)*14)+(VLOOKUP(AV478,data!$B$3:$E$32,3,0))*(AS478-14)),0)</f>
        <v>0</v>
      </c>
      <c r="AX478" s="265" t="s">
        <v>96</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96</v>
      </c>
      <c r="BK478" s="231">
        <f>IF(BH478=1,IF(BG478&lt;15,VLOOKUP(BJ478,data!$B$3:$E$32,2,0)*BG478,(VLOOKUP(BJ478,data!$B$3:$E$32,2,0)*14)+(VLOOKUP(BJ478,data!$B$3:$E$32,3,0))*(BG478-14)),0)</f>
        <v>0</v>
      </c>
      <c r="BL478" s="265" t="s">
        <v>96</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96</v>
      </c>
      <c r="BY478" s="231">
        <f>IF(BV478=1,IF(BU478&lt;15,VLOOKUP(BX478,data!$B$3:$E$32,2,0)*BU478,(VLOOKUP(BX478,data!$B$3:$E$32,2,0)*14)+(VLOOKUP(BX478,data!$B$3:$E$32,3,0))*(BU478-14)),0)</f>
        <v>0</v>
      </c>
      <c r="BZ478" s="265" t="s">
        <v>96</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96</v>
      </c>
      <c r="CM478" s="231">
        <f>IF(CJ478=1,IF(CI478&lt;15,VLOOKUP(CL478,data!$B$3:$E$32,2,0)*CI478,(VLOOKUP(CL478,data!$B$3:$E$32,2,0)*14)+(VLOOKUP(CL478,data!$B$3:$E$32,3,0))*(CI478-14)),0)</f>
        <v>0</v>
      </c>
      <c r="CN478" s="265" t="s">
        <v>96</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96</v>
      </c>
      <c r="DA478" s="231">
        <f>IF(CX478=1,IF(CW478&lt;15,VLOOKUP(CZ478,data!$B$3:$E$32,2,0)*CW478,(VLOOKUP(CZ478,data!$B$3:$E$32,2,0)*14)+(VLOOKUP(CZ478,data!$B$3:$E$32,3,0))*(CW478-14)),0)</f>
        <v>0</v>
      </c>
      <c r="DB478" s="265" t="s">
        <v>96</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96</v>
      </c>
      <c r="DO478" s="231">
        <f>IF(DL478=1,IF(DK478&lt;15,VLOOKUP(DN478,data!$B$3:$E$32,2,0)*DK478,(VLOOKUP(DN478,data!$B$3:$E$32,2,0)*14)+(VLOOKUP(DN478,data!$B$3:$E$32,3,0))*(DK478-14)),0)</f>
        <v>0</v>
      </c>
      <c r="DP478" s="265" t="s">
        <v>96</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96</v>
      </c>
      <c r="EC478" s="231">
        <f>IF(DZ478=1,IF(DY478&lt;15,VLOOKUP(EB478,data!$B$3:$E$32,2,0)*DY478,(VLOOKUP(EB478,data!$B$3:$E$32,2,0)*14)+(VLOOKUP(EB478,data!$B$3:$E$32,3,0))*(DY478-14)),0)</f>
        <v>0</v>
      </c>
      <c r="ED478" s="265" t="s">
        <v>96</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96</v>
      </c>
      <c r="EQ478" s="231">
        <f>IF(EN478=1,IF(EM478&lt;15,VLOOKUP(EP478,data!$B$3:$E$32,2,0)*EM478,(VLOOKUP(EP478,data!$B$3:$E$32,2,0)*14)+(VLOOKUP(EP478,data!$B$3:$E$32,3,0))*(EM478-14)),0)</f>
        <v>0</v>
      </c>
      <c r="ER478" s="265" t="s">
        <v>96</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96</v>
      </c>
      <c r="FE478" s="231">
        <f>IF(FB478=1,IF(FA478&lt;15,VLOOKUP(FD478,data!$B$3:$E$32,2,0)*FA478,(VLOOKUP(FD478,data!$B$3:$E$32,2,0)*14)+(VLOOKUP(FD478,data!$B$3:$E$32,3,0))*(FA478-14)),0)</f>
        <v>0</v>
      </c>
      <c r="FF478" s="265" t="s">
        <v>96</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4.75" hidden="1" customHeight="1" x14ac:dyDescent="0.25">
      <c r="A479" s="233"/>
      <c r="B479" s="222" t="s">
        <v>570</v>
      </c>
      <c r="C479" s="338"/>
      <c r="D479" s="223"/>
      <c r="E479" s="229"/>
      <c r="F479" s="225">
        <f t="shared" si="507"/>
        <v>0</v>
      </c>
      <c r="G479" s="230">
        <f>IF(F479=1,data!$C$41*E479,0)</f>
        <v>0</v>
      </c>
      <c r="H479" s="265" t="s">
        <v>96</v>
      </c>
      <c r="I479" s="231">
        <f>IF($F479=1,IF($E479&lt;15,VLOOKUP(H479,data!$B$3:$E$32,2,0)*$E479,(VLOOKUP(H479,data!$B$3:$E$32,2,0)*14)+(VLOOKUP(H479,data!$B$3:$E$32,3,0))*($E479-14)),0)</f>
        <v>0</v>
      </c>
      <c r="J479" s="265" t="s">
        <v>96</v>
      </c>
      <c r="K479" s="231">
        <f>IF($F479=1,VLOOKUP(J479,data!$B$35:$D$39,2,0),0)</f>
        <v>0</v>
      </c>
      <c r="L479" s="232">
        <f>IF(AND(I479&lt;&gt;0,K479&lt;&gt;0)=FALSE,0,data!$C$43)</f>
        <v>0</v>
      </c>
      <c r="M479" s="269">
        <f t="shared" si="505"/>
        <v>0</v>
      </c>
      <c r="N479" s="225">
        <f t="shared" si="576"/>
        <v>0</v>
      </c>
      <c r="O479" s="225">
        <f t="shared" si="508"/>
        <v>0</v>
      </c>
      <c r="P479" s="225">
        <f t="shared" si="509"/>
        <v>0</v>
      </c>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96</v>
      </c>
      <c r="AI479" s="231">
        <f>IF(AF479=1,IF(AE479&lt;15,VLOOKUP(AH479,data!$B$3:$E$32,2,0)*AE479,(VLOOKUP(AH479,data!$B$3:$E$32,2,0)*14)+(VLOOKUP(AH479,data!$B$3:$E$32,3,0))*(AE479-14)),0)</f>
        <v>0</v>
      </c>
      <c r="AJ479" s="265" t="s">
        <v>96</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96</v>
      </c>
      <c r="AW479" s="231">
        <f>IF(AT479=1,IF(AS479&lt;15,VLOOKUP(AV479,data!$B$3:$E$32,2,0)*AS479,(VLOOKUP(AV479,data!$B$3:$E$32,2,0)*14)+(VLOOKUP(AV479,data!$B$3:$E$32,3,0))*(AS479-14)),0)</f>
        <v>0</v>
      </c>
      <c r="AX479" s="265" t="s">
        <v>96</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96</v>
      </c>
      <c r="BK479" s="231">
        <f>IF(BH479=1,IF(BG479&lt;15,VLOOKUP(BJ479,data!$B$3:$E$32,2,0)*BG479,(VLOOKUP(BJ479,data!$B$3:$E$32,2,0)*14)+(VLOOKUP(BJ479,data!$B$3:$E$32,3,0))*(BG479-14)),0)</f>
        <v>0</v>
      </c>
      <c r="BL479" s="265" t="s">
        <v>96</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96</v>
      </c>
      <c r="BY479" s="231">
        <f>IF(BV479=1,IF(BU479&lt;15,VLOOKUP(BX479,data!$B$3:$E$32,2,0)*BU479,(VLOOKUP(BX479,data!$B$3:$E$32,2,0)*14)+(VLOOKUP(BX479,data!$B$3:$E$32,3,0))*(BU479-14)),0)</f>
        <v>0</v>
      </c>
      <c r="BZ479" s="265" t="s">
        <v>96</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96</v>
      </c>
      <c r="CM479" s="231">
        <f>IF(CJ479=1,IF(CI479&lt;15,VLOOKUP(CL479,data!$B$3:$E$32,2,0)*CI479,(VLOOKUP(CL479,data!$B$3:$E$32,2,0)*14)+(VLOOKUP(CL479,data!$B$3:$E$32,3,0))*(CI479-14)),0)</f>
        <v>0</v>
      </c>
      <c r="CN479" s="265" t="s">
        <v>96</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96</v>
      </c>
      <c r="DA479" s="231">
        <f>IF(CX479=1,IF(CW479&lt;15,VLOOKUP(CZ479,data!$B$3:$E$32,2,0)*CW479,(VLOOKUP(CZ479,data!$B$3:$E$32,2,0)*14)+(VLOOKUP(CZ479,data!$B$3:$E$32,3,0))*(CW479-14)),0)</f>
        <v>0</v>
      </c>
      <c r="DB479" s="265" t="s">
        <v>96</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96</v>
      </c>
      <c r="DO479" s="231">
        <f>IF(DL479=1,IF(DK479&lt;15,VLOOKUP(DN479,data!$B$3:$E$32,2,0)*DK479,(VLOOKUP(DN479,data!$B$3:$E$32,2,0)*14)+(VLOOKUP(DN479,data!$B$3:$E$32,3,0))*(DK479-14)),0)</f>
        <v>0</v>
      </c>
      <c r="DP479" s="265" t="s">
        <v>96</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96</v>
      </c>
      <c r="EC479" s="231">
        <f>IF(DZ479=1,IF(DY479&lt;15,VLOOKUP(EB479,data!$B$3:$E$32,2,0)*DY479,(VLOOKUP(EB479,data!$B$3:$E$32,2,0)*14)+(VLOOKUP(EB479,data!$B$3:$E$32,3,0))*(DY479-14)),0)</f>
        <v>0</v>
      </c>
      <c r="ED479" s="265" t="s">
        <v>96</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96</v>
      </c>
      <c r="EQ479" s="231">
        <f>IF(EN479=1,IF(EM479&lt;15,VLOOKUP(EP479,data!$B$3:$E$32,2,0)*EM479,(VLOOKUP(EP479,data!$B$3:$E$32,2,0)*14)+(VLOOKUP(EP479,data!$B$3:$E$32,3,0))*(EM479-14)),0)</f>
        <v>0</v>
      </c>
      <c r="ER479" s="265" t="s">
        <v>96</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96</v>
      </c>
      <c r="FE479" s="231">
        <f>IF(FB479=1,IF(FA479&lt;15,VLOOKUP(FD479,data!$B$3:$E$32,2,0)*FA479,(VLOOKUP(FD479,data!$B$3:$E$32,2,0)*14)+(VLOOKUP(FD479,data!$B$3:$E$32,3,0))*(FA479-14)),0)</f>
        <v>0</v>
      </c>
      <c r="FF479" s="265" t="s">
        <v>96</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4.75" hidden="1" customHeight="1" x14ac:dyDescent="0.25">
      <c r="A480" s="233"/>
      <c r="B480" s="222" t="s">
        <v>571</v>
      </c>
      <c r="C480" s="338"/>
      <c r="D480" s="223"/>
      <c r="E480" s="229"/>
      <c r="F480" s="225">
        <f t="shared" si="507"/>
        <v>0</v>
      </c>
      <c r="G480" s="230">
        <f>IF(F480=1,data!$C$41*E480,0)</f>
        <v>0</v>
      </c>
      <c r="H480" s="265" t="s">
        <v>96</v>
      </c>
      <c r="I480" s="231">
        <f>IF($F480=1,IF($E480&lt;15,VLOOKUP(H480,data!$B$3:$E$32,2,0)*$E480,(VLOOKUP(H480,data!$B$3:$E$32,2,0)*14)+(VLOOKUP(H480,data!$B$3:$E$32,3,0))*($E480-14)),0)</f>
        <v>0</v>
      </c>
      <c r="J480" s="265" t="s">
        <v>96</v>
      </c>
      <c r="K480" s="231">
        <f>IF($F480=1,VLOOKUP(J480,data!$B$35:$D$39,2,0),0)</f>
        <v>0</v>
      </c>
      <c r="L480" s="232">
        <f>IF(AND(I480&lt;&gt;0,K480&lt;&gt;0)=FALSE,0,data!$C$43)</f>
        <v>0</v>
      </c>
      <c r="M480" s="269">
        <f t="shared" si="505"/>
        <v>0</v>
      </c>
      <c r="N480" s="225">
        <f t="shared" si="576"/>
        <v>0</v>
      </c>
      <c r="O480" s="225">
        <f t="shared" si="508"/>
        <v>0</v>
      </c>
      <c r="P480" s="225">
        <f t="shared" si="509"/>
        <v>0</v>
      </c>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96</v>
      </c>
      <c r="AI480" s="231">
        <f>IF(AF480=1,IF(AE480&lt;15,VLOOKUP(AH480,data!$B$3:$E$32,2,0)*AE480,(VLOOKUP(AH480,data!$B$3:$E$32,2,0)*14)+(VLOOKUP(AH480,data!$B$3:$E$32,3,0))*(AE480-14)),0)</f>
        <v>0</v>
      </c>
      <c r="AJ480" s="265" t="s">
        <v>96</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96</v>
      </c>
      <c r="AW480" s="231">
        <f>IF(AT480=1,IF(AS480&lt;15,VLOOKUP(AV480,data!$B$3:$E$32,2,0)*AS480,(VLOOKUP(AV480,data!$B$3:$E$32,2,0)*14)+(VLOOKUP(AV480,data!$B$3:$E$32,3,0))*(AS480-14)),0)</f>
        <v>0</v>
      </c>
      <c r="AX480" s="265" t="s">
        <v>96</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96</v>
      </c>
      <c r="BK480" s="231">
        <f>IF(BH480=1,IF(BG480&lt;15,VLOOKUP(BJ480,data!$B$3:$E$32,2,0)*BG480,(VLOOKUP(BJ480,data!$B$3:$E$32,2,0)*14)+(VLOOKUP(BJ480,data!$B$3:$E$32,3,0))*(BG480-14)),0)</f>
        <v>0</v>
      </c>
      <c r="BL480" s="265" t="s">
        <v>96</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96</v>
      </c>
      <c r="BY480" s="231">
        <f>IF(BV480=1,IF(BU480&lt;15,VLOOKUP(BX480,data!$B$3:$E$32,2,0)*BU480,(VLOOKUP(BX480,data!$B$3:$E$32,2,0)*14)+(VLOOKUP(BX480,data!$B$3:$E$32,3,0))*(BU480-14)),0)</f>
        <v>0</v>
      </c>
      <c r="BZ480" s="265" t="s">
        <v>96</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96</v>
      </c>
      <c r="CM480" s="231">
        <f>IF(CJ480=1,IF(CI480&lt;15,VLOOKUP(CL480,data!$B$3:$E$32,2,0)*CI480,(VLOOKUP(CL480,data!$B$3:$E$32,2,0)*14)+(VLOOKUP(CL480,data!$B$3:$E$32,3,0))*(CI480-14)),0)</f>
        <v>0</v>
      </c>
      <c r="CN480" s="265" t="s">
        <v>96</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96</v>
      </c>
      <c r="DA480" s="231">
        <f>IF(CX480=1,IF(CW480&lt;15,VLOOKUP(CZ480,data!$B$3:$E$32,2,0)*CW480,(VLOOKUP(CZ480,data!$B$3:$E$32,2,0)*14)+(VLOOKUP(CZ480,data!$B$3:$E$32,3,0))*(CW480-14)),0)</f>
        <v>0</v>
      </c>
      <c r="DB480" s="265" t="s">
        <v>96</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96</v>
      </c>
      <c r="DO480" s="231">
        <f>IF(DL480=1,IF(DK480&lt;15,VLOOKUP(DN480,data!$B$3:$E$32,2,0)*DK480,(VLOOKUP(DN480,data!$B$3:$E$32,2,0)*14)+(VLOOKUP(DN480,data!$B$3:$E$32,3,0))*(DK480-14)),0)</f>
        <v>0</v>
      </c>
      <c r="DP480" s="265" t="s">
        <v>96</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96</v>
      </c>
      <c r="EC480" s="231">
        <f>IF(DZ480=1,IF(DY480&lt;15,VLOOKUP(EB480,data!$B$3:$E$32,2,0)*DY480,(VLOOKUP(EB480,data!$B$3:$E$32,2,0)*14)+(VLOOKUP(EB480,data!$B$3:$E$32,3,0))*(DY480-14)),0)</f>
        <v>0</v>
      </c>
      <c r="ED480" s="265" t="s">
        <v>96</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96</v>
      </c>
      <c r="EQ480" s="231">
        <f>IF(EN480=1,IF(EM480&lt;15,VLOOKUP(EP480,data!$B$3:$E$32,2,0)*EM480,(VLOOKUP(EP480,data!$B$3:$E$32,2,0)*14)+(VLOOKUP(EP480,data!$B$3:$E$32,3,0))*(EM480-14)),0)</f>
        <v>0</v>
      </c>
      <c r="ER480" s="265" t="s">
        <v>96</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96</v>
      </c>
      <c r="FE480" s="231">
        <f>IF(FB480=1,IF(FA480&lt;15,VLOOKUP(FD480,data!$B$3:$E$32,2,0)*FA480,(VLOOKUP(FD480,data!$B$3:$E$32,2,0)*14)+(VLOOKUP(FD480,data!$B$3:$E$32,3,0))*(FA480-14)),0)</f>
        <v>0</v>
      </c>
      <c r="FF480" s="265" t="s">
        <v>96</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4.75" hidden="1" customHeight="1" x14ac:dyDescent="0.25">
      <c r="A481" s="233"/>
      <c r="B481" s="222" t="s">
        <v>572</v>
      </c>
      <c r="C481" s="338"/>
      <c r="D481" s="223"/>
      <c r="E481" s="229"/>
      <c r="F481" s="225">
        <f t="shared" si="507"/>
        <v>0</v>
      </c>
      <c r="G481" s="230">
        <f>IF(F481=1,data!$C$41*E481,0)</f>
        <v>0</v>
      </c>
      <c r="H481" s="265" t="s">
        <v>96</v>
      </c>
      <c r="I481" s="231">
        <f>IF($F481=1,IF($E481&lt;15,VLOOKUP(H481,data!$B$3:$E$32,2,0)*$E481,(VLOOKUP(H481,data!$B$3:$E$32,2,0)*14)+(VLOOKUP(H481,data!$B$3:$E$32,3,0))*($E481-14)),0)</f>
        <v>0</v>
      </c>
      <c r="J481" s="265" t="s">
        <v>96</v>
      </c>
      <c r="K481" s="231">
        <f>IF($F481=1,VLOOKUP(J481,data!$B$35:$D$39,2,0),0)</f>
        <v>0</v>
      </c>
      <c r="L481" s="232">
        <f>IF(AND(I481&lt;&gt;0,K481&lt;&gt;0)=FALSE,0,data!$C$43)</f>
        <v>0</v>
      </c>
      <c r="M481" s="269">
        <f t="shared" si="505"/>
        <v>0</v>
      </c>
      <c r="N481" s="225">
        <f t="shared" si="576"/>
        <v>0</v>
      </c>
      <c r="O481" s="225">
        <f t="shared" si="508"/>
        <v>0</v>
      </c>
      <c r="P481" s="225">
        <f t="shared" si="509"/>
        <v>0</v>
      </c>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96</v>
      </c>
      <c r="AI481" s="231">
        <f>IF(AF481=1,IF(AE481&lt;15,VLOOKUP(AH481,data!$B$3:$E$32,2,0)*AE481,(VLOOKUP(AH481,data!$B$3:$E$32,2,0)*14)+(VLOOKUP(AH481,data!$B$3:$E$32,3,0))*(AE481-14)),0)</f>
        <v>0</v>
      </c>
      <c r="AJ481" s="265" t="s">
        <v>96</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96</v>
      </c>
      <c r="AW481" s="231">
        <f>IF(AT481=1,IF(AS481&lt;15,VLOOKUP(AV481,data!$B$3:$E$32,2,0)*AS481,(VLOOKUP(AV481,data!$B$3:$E$32,2,0)*14)+(VLOOKUP(AV481,data!$B$3:$E$32,3,0))*(AS481-14)),0)</f>
        <v>0</v>
      </c>
      <c r="AX481" s="265" t="s">
        <v>96</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96</v>
      </c>
      <c r="BK481" s="231">
        <f>IF(BH481=1,IF(BG481&lt;15,VLOOKUP(BJ481,data!$B$3:$E$32,2,0)*BG481,(VLOOKUP(BJ481,data!$B$3:$E$32,2,0)*14)+(VLOOKUP(BJ481,data!$B$3:$E$32,3,0))*(BG481-14)),0)</f>
        <v>0</v>
      </c>
      <c r="BL481" s="265" t="s">
        <v>96</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96</v>
      </c>
      <c r="BY481" s="231">
        <f>IF(BV481=1,IF(BU481&lt;15,VLOOKUP(BX481,data!$B$3:$E$32,2,0)*BU481,(VLOOKUP(BX481,data!$B$3:$E$32,2,0)*14)+(VLOOKUP(BX481,data!$B$3:$E$32,3,0))*(BU481-14)),0)</f>
        <v>0</v>
      </c>
      <c r="BZ481" s="265" t="s">
        <v>96</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96</v>
      </c>
      <c r="CM481" s="231">
        <f>IF(CJ481=1,IF(CI481&lt;15,VLOOKUP(CL481,data!$B$3:$E$32,2,0)*CI481,(VLOOKUP(CL481,data!$B$3:$E$32,2,0)*14)+(VLOOKUP(CL481,data!$B$3:$E$32,3,0))*(CI481-14)),0)</f>
        <v>0</v>
      </c>
      <c r="CN481" s="265" t="s">
        <v>96</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96</v>
      </c>
      <c r="DA481" s="231">
        <f>IF(CX481=1,IF(CW481&lt;15,VLOOKUP(CZ481,data!$B$3:$E$32,2,0)*CW481,(VLOOKUP(CZ481,data!$B$3:$E$32,2,0)*14)+(VLOOKUP(CZ481,data!$B$3:$E$32,3,0))*(CW481-14)),0)</f>
        <v>0</v>
      </c>
      <c r="DB481" s="265" t="s">
        <v>96</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96</v>
      </c>
      <c r="DO481" s="231">
        <f>IF(DL481=1,IF(DK481&lt;15,VLOOKUP(DN481,data!$B$3:$E$32,2,0)*DK481,(VLOOKUP(DN481,data!$B$3:$E$32,2,0)*14)+(VLOOKUP(DN481,data!$B$3:$E$32,3,0))*(DK481-14)),0)</f>
        <v>0</v>
      </c>
      <c r="DP481" s="265" t="s">
        <v>96</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96</v>
      </c>
      <c r="EC481" s="231">
        <f>IF(DZ481=1,IF(DY481&lt;15,VLOOKUP(EB481,data!$B$3:$E$32,2,0)*DY481,(VLOOKUP(EB481,data!$B$3:$E$32,2,0)*14)+(VLOOKUP(EB481,data!$B$3:$E$32,3,0))*(DY481-14)),0)</f>
        <v>0</v>
      </c>
      <c r="ED481" s="265" t="s">
        <v>96</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96</v>
      </c>
      <c r="EQ481" s="231">
        <f>IF(EN481=1,IF(EM481&lt;15,VLOOKUP(EP481,data!$B$3:$E$32,2,0)*EM481,(VLOOKUP(EP481,data!$B$3:$E$32,2,0)*14)+(VLOOKUP(EP481,data!$B$3:$E$32,3,0))*(EM481-14)),0)</f>
        <v>0</v>
      </c>
      <c r="ER481" s="265" t="s">
        <v>96</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96</v>
      </c>
      <c r="FE481" s="231">
        <f>IF(FB481=1,IF(FA481&lt;15,VLOOKUP(FD481,data!$B$3:$E$32,2,0)*FA481,(VLOOKUP(FD481,data!$B$3:$E$32,2,0)*14)+(VLOOKUP(FD481,data!$B$3:$E$32,3,0))*(FA481-14)),0)</f>
        <v>0</v>
      </c>
      <c r="FF481" s="265" t="s">
        <v>96</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4.75" hidden="1" customHeight="1" x14ac:dyDescent="0.25">
      <c r="A482" s="233"/>
      <c r="B482" s="222" t="s">
        <v>573</v>
      </c>
      <c r="C482" s="338"/>
      <c r="D482" s="223"/>
      <c r="E482" s="229"/>
      <c r="F482" s="225">
        <f t="shared" si="507"/>
        <v>0</v>
      </c>
      <c r="G482" s="230">
        <f>IF(F482=1,data!$C$41*E482,0)</f>
        <v>0</v>
      </c>
      <c r="H482" s="265" t="s">
        <v>96</v>
      </c>
      <c r="I482" s="231">
        <f>IF($F482=1,IF($E482&lt;15,VLOOKUP(H482,data!$B$3:$E$32,2,0)*$E482,(VLOOKUP(H482,data!$B$3:$E$32,2,0)*14)+(VLOOKUP(H482,data!$B$3:$E$32,3,0))*($E482-14)),0)</f>
        <v>0</v>
      </c>
      <c r="J482" s="265" t="s">
        <v>96</v>
      </c>
      <c r="K482" s="231">
        <f>IF($F482=1,VLOOKUP(J482,data!$B$35:$D$39,2,0),0)</f>
        <v>0</v>
      </c>
      <c r="L482" s="232">
        <f>IF(AND(I482&lt;&gt;0,K482&lt;&gt;0)=FALSE,0,data!$C$43)</f>
        <v>0</v>
      </c>
      <c r="M482" s="269">
        <f t="shared" si="505"/>
        <v>0</v>
      </c>
      <c r="N482" s="225">
        <f t="shared" si="576"/>
        <v>0</v>
      </c>
      <c r="O482" s="225">
        <f t="shared" si="508"/>
        <v>0</v>
      </c>
      <c r="P482" s="225">
        <f t="shared" si="509"/>
        <v>0</v>
      </c>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96</v>
      </c>
      <c r="AI482" s="231">
        <f>IF(AF482=1,IF(AE482&lt;15,VLOOKUP(AH482,data!$B$3:$E$32,2,0)*AE482,(VLOOKUP(AH482,data!$B$3:$E$32,2,0)*14)+(VLOOKUP(AH482,data!$B$3:$E$32,3,0))*(AE482-14)),0)</f>
        <v>0</v>
      </c>
      <c r="AJ482" s="265" t="s">
        <v>96</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96</v>
      </c>
      <c r="AW482" s="231">
        <f>IF(AT482=1,IF(AS482&lt;15,VLOOKUP(AV482,data!$B$3:$E$32,2,0)*AS482,(VLOOKUP(AV482,data!$B$3:$E$32,2,0)*14)+(VLOOKUP(AV482,data!$B$3:$E$32,3,0))*(AS482-14)),0)</f>
        <v>0</v>
      </c>
      <c r="AX482" s="265" t="s">
        <v>96</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96</v>
      </c>
      <c r="BK482" s="231">
        <f>IF(BH482=1,IF(BG482&lt;15,VLOOKUP(BJ482,data!$B$3:$E$32,2,0)*BG482,(VLOOKUP(BJ482,data!$B$3:$E$32,2,0)*14)+(VLOOKUP(BJ482,data!$B$3:$E$32,3,0))*(BG482-14)),0)</f>
        <v>0</v>
      </c>
      <c r="BL482" s="265" t="s">
        <v>96</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96</v>
      </c>
      <c r="BY482" s="231">
        <f>IF(BV482=1,IF(BU482&lt;15,VLOOKUP(BX482,data!$B$3:$E$32,2,0)*BU482,(VLOOKUP(BX482,data!$B$3:$E$32,2,0)*14)+(VLOOKUP(BX482,data!$B$3:$E$32,3,0))*(BU482-14)),0)</f>
        <v>0</v>
      </c>
      <c r="BZ482" s="265" t="s">
        <v>96</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96</v>
      </c>
      <c r="CM482" s="231">
        <f>IF(CJ482=1,IF(CI482&lt;15,VLOOKUP(CL482,data!$B$3:$E$32,2,0)*CI482,(VLOOKUP(CL482,data!$B$3:$E$32,2,0)*14)+(VLOOKUP(CL482,data!$B$3:$E$32,3,0))*(CI482-14)),0)</f>
        <v>0</v>
      </c>
      <c r="CN482" s="265" t="s">
        <v>96</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96</v>
      </c>
      <c r="DA482" s="231">
        <f>IF(CX482=1,IF(CW482&lt;15,VLOOKUP(CZ482,data!$B$3:$E$32,2,0)*CW482,(VLOOKUP(CZ482,data!$B$3:$E$32,2,0)*14)+(VLOOKUP(CZ482,data!$B$3:$E$32,3,0))*(CW482-14)),0)</f>
        <v>0</v>
      </c>
      <c r="DB482" s="265" t="s">
        <v>96</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96</v>
      </c>
      <c r="DO482" s="231">
        <f>IF(DL482=1,IF(DK482&lt;15,VLOOKUP(DN482,data!$B$3:$E$32,2,0)*DK482,(VLOOKUP(DN482,data!$B$3:$E$32,2,0)*14)+(VLOOKUP(DN482,data!$B$3:$E$32,3,0))*(DK482-14)),0)</f>
        <v>0</v>
      </c>
      <c r="DP482" s="265" t="s">
        <v>96</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96</v>
      </c>
      <c r="EC482" s="231">
        <f>IF(DZ482=1,IF(DY482&lt;15,VLOOKUP(EB482,data!$B$3:$E$32,2,0)*DY482,(VLOOKUP(EB482,data!$B$3:$E$32,2,0)*14)+(VLOOKUP(EB482,data!$B$3:$E$32,3,0))*(DY482-14)),0)</f>
        <v>0</v>
      </c>
      <c r="ED482" s="265" t="s">
        <v>96</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96</v>
      </c>
      <c r="EQ482" s="231">
        <f>IF(EN482=1,IF(EM482&lt;15,VLOOKUP(EP482,data!$B$3:$E$32,2,0)*EM482,(VLOOKUP(EP482,data!$B$3:$E$32,2,0)*14)+(VLOOKUP(EP482,data!$B$3:$E$32,3,0))*(EM482-14)),0)</f>
        <v>0</v>
      </c>
      <c r="ER482" s="265" t="s">
        <v>96</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96</v>
      </c>
      <c r="FE482" s="231">
        <f>IF(FB482=1,IF(FA482&lt;15,VLOOKUP(FD482,data!$B$3:$E$32,2,0)*FA482,(VLOOKUP(FD482,data!$B$3:$E$32,2,0)*14)+(VLOOKUP(FD482,data!$B$3:$E$32,3,0))*(FA482-14)),0)</f>
        <v>0</v>
      </c>
      <c r="FF482" s="265" t="s">
        <v>96</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4.75" hidden="1" customHeight="1" x14ac:dyDescent="0.25">
      <c r="A483" s="233"/>
      <c r="B483" s="222" t="s">
        <v>574</v>
      </c>
      <c r="C483" s="338"/>
      <c r="D483" s="223"/>
      <c r="E483" s="229"/>
      <c r="F483" s="225">
        <f t="shared" si="507"/>
        <v>0</v>
      </c>
      <c r="G483" s="230">
        <f>IF(F483=1,data!$C$41*E483,0)</f>
        <v>0</v>
      </c>
      <c r="H483" s="265" t="s">
        <v>96</v>
      </c>
      <c r="I483" s="231">
        <f>IF($F483=1,IF($E483&lt;15,VLOOKUP(H483,data!$B$3:$E$32,2,0)*$E483,(VLOOKUP(H483,data!$B$3:$E$32,2,0)*14)+(VLOOKUP(H483,data!$B$3:$E$32,3,0))*($E483-14)),0)</f>
        <v>0</v>
      </c>
      <c r="J483" s="265" t="s">
        <v>96</v>
      </c>
      <c r="K483" s="231">
        <f>IF($F483=1,VLOOKUP(J483,data!$B$35:$D$39,2,0),0)</f>
        <v>0</v>
      </c>
      <c r="L483" s="232">
        <f>IF(AND(I483&lt;&gt;0,K483&lt;&gt;0)=FALSE,0,data!$C$43)</f>
        <v>0</v>
      </c>
      <c r="M483" s="269">
        <f t="shared" si="505"/>
        <v>0</v>
      </c>
      <c r="N483" s="225">
        <f t="shared" si="576"/>
        <v>0</v>
      </c>
      <c r="O483" s="225">
        <f t="shared" si="508"/>
        <v>0</v>
      </c>
      <c r="P483" s="225">
        <f t="shared" si="509"/>
        <v>0</v>
      </c>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96</v>
      </c>
      <c r="AI483" s="231">
        <f>IF(AF483=1,IF(AE483&lt;15,VLOOKUP(AH483,data!$B$3:$E$32,2,0)*AE483,(VLOOKUP(AH483,data!$B$3:$E$32,2,0)*14)+(VLOOKUP(AH483,data!$B$3:$E$32,3,0))*(AE483-14)),0)</f>
        <v>0</v>
      </c>
      <c r="AJ483" s="265" t="s">
        <v>96</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96</v>
      </c>
      <c r="AW483" s="231">
        <f>IF(AT483=1,IF(AS483&lt;15,VLOOKUP(AV483,data!$B$3:$E$32,2,0)*AS483,(VLOOKUP(AV483,data!$B$3:$E$32,2,0)*14)+(VLOOKUP(AV483,data!$B$3:$E$32,3,0))*(AS483-14)),0)</f>
        <v>0</v>
      </c>
      <c r="AX483" s="265" t="s">
        <v>96</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96</v>
      </c>
      <c r="BK483" s="231">
        <f>IF(BH483=1,IF(BG483&lt;15,VLOOKUP(BJ483,data!$B$3:$E$32,2,0)*BG483,(VLOOKUP(BJ483,data!$B$3:$E$32,2,0)*14)+(VLOOKUP(BJ483,data!$B$3:$E$32,3,0))*(BG483-14)),0)</f>
        <v>0</v>
      </c>
      <c r="BL483" s="265" t="s">
        <v>96</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96</v>
      </c>
      <c r="BY483" s="231">
        <f>IF(BV483=1,IF(BU483&lt;15,VLOOKUP(BX483,data!$B$3:$E$32,2,0)*BU483,(VLOOKUP(BX483,data!$B$3:$E$32,2,0)*14)+(VLOOKUP(BX483,data!$B$3:$E$32,3,0))*(BU483-14)),0)</f>
        <v>0</v>
      </c>
      <c r="BZ483" s="265" t="s">
        <v>96</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96</v>
      </c>
      <c r="CM483" s="231">
        <f>IF(CJ483=1,IF(CI483&lt;15,VLOOKUP(CL483,data!$B$3:$E$32,2,0)*CI483,(VLOOKUP(CL483,data!$B$3:$E$32,2,0)*14)+(VLOOKUP(CL483,data!$B$3:$E$32,3,0))*(CI483-14)),0)</f>
        <v>0</v>
      </c>
      <c r="CN483" s="265" t="s">
        <v>96</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96</v>
      </c>
      <c r="DA483" s="231">
        <f>IF(CX483=1,IF(CW483&lt;15,VLOOKUP(CZ483,data!$B$3:$E$32,2,0)*CW483,(VLOOKUP(CZ483,data!$B$3:$E$32,2,0)*14)+(VLOOKUP(CZ483,data!$B$3:$E$32,3,0))*(CW483-14)),0)</f>
        <v>0</v>
      </c>
      <c r="DB483" s="265" t="s">
        <v>96</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96</v>
      </c>
      <c r="DO483" s="231">
        <f>IF(DL483=1,IF(DK483&lt;15,VLOOKUP(DN483,data!$B$3:$E$32,2,0)*DK483,(VLOOKUP(DN483,data!$B$3:$E$32,2,0)*14)+(VLOOKUP(DN483,data!$B$3:$E$32,3,0))*(DK483-14)),0)</f>
        <v>0</v>
      </c>
      <c r="DP483" s="265" t="s">
        <v>96</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96</v>
      </c>
      <c r="EC483" s="231">
        <f>IF(DZ483=1,IF(DY483&lt;15,VLOOKUP(EB483,data!$B$3:$E$32,2,0)*DY483,(VLOOKUP(EB483,data!$B$3:$E$32,2,0)*14)+(VLOOKUP(EB483,data!$B$3:$E$32,3,0))*(DY483-14)),0)</f>
        <v>0</v>
      </c>
      <c r="ED483" s="265" t="s">
        <v>96</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96</v>
      </c>
      <c r="EQ483" s="231">
        <f>IF(EN483=1,IF(EM483&lt;15,VLOOKUP(EP483,data!$B$3:$E$32,2,0)*EM483,(VLOOKUP(EP483,data!$B$3:$E$32,2,0)*14)+(VLOOKUP(EP483,data!$B$3:$E$32,3,0))*(EM483-14)),0)</f>
        <v>0</v>
      </c>
      <c r="ER483" s="265" t="s">
        <v>96</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96</v>
      </c>
      <c r="FE483" s="231">
        <f>IF(FB483=1,IF(FA483&lt;15,VLOOKUP(FD483,data!$B$3:$E$32,2,0)*FA483,(VLOOKUP(FD483,data!$B$3:$E$32,2,0)*14)+(VLOOKUP(FD483,data!$B$3:$E$32,3,0))*(FA483-14)),0)</f>
        <v>0</v>
      </c>
      <c r="FF483" s="265" t="s">
        <v>96</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4.75" hidden="1" customHeight="1" x14ac:dyDescent="0.25">
      <c r="A484" s="233"/>
      <c r="B484" s="222" t="s">
        <v>575</v>
      </c>
      <c r="C484" s="338"/>
      <c r="D484" s="223"/>
      <c r="E484" s="229"/>
      <c r="F484" s="225">
        <f t="shared" si="507"/>
        <v>0</v>
      </c>
      <c r="G484" s="230">
        <f>IF(F484=1,data!$C$41*E484,0)</f>
        <v>0</v>
      </c>
      <c r="H484" s="265" t="s">
        <v>96</v>
      </c>
      <c r="I484" s="231">
        <f>IF($F484=1,IF($E484&lt;15,VLOOKUP(H484,data!$B$3:$E$32,2,0)*$E484,(VLOOKUP(H484,data!$B$3:$E$32,2,0)*14)+(VLOOKUP(H484,data!$B$3:$E$32,3,0))*($E484-14)),0)</f>
        <v>0</v>
      </c>
      <c r="J484" s="265" t="s">
        <v>96</v>
      </c>
      <c r="K484" s="231">
        <f>IF($F484=1,VLOOKUP(J484,data!$B$35:$D$39,2,0),0)</f>
        <v>0</v>
      </c>
      <c r="L484" s="232">
        <f>IF(AND(I484&lt;&gt;0,K484&lt;&gt;0)=FALSE,0,data!$C$43)</f>
        <v>0</v>
      </c>
      <c r="M484" s="269">
        <f t="shared" si="505"/>
        <v>0</v>
      </c>
      <c r="N484" s="225">
        <f t="shared" si="576"/>
        <v>0</v>
      </c>
      <c r="O484" s="225">
        <f t="shared" si="508"/>
        <v>0</v>
      </c>
      <c r="P484" s="225">
        <f t="shared" si="509"/>
        <v>0</v>
      </c>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96</v>
      </c>
      <c r="AI484" s="231">
        <f>IF(AF484=1,IF(AE484&lt;15,VLOOKUP(AH484,data!$B$3:$E$32,2,0)*AE484,(VLOOKUP(AH484,data!$B$3:$E$32,2,0)*14)+(VLOOKUP(AH484,data!$B$3:$E$32,3,0))*(AE484-14)),0)</f>
        <v>0</v>
      </c>
      <c r="AJ484" s="265" t="s">
        <v>96</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96</v>
      </c>
      <c r="AW484" s="231">
        <f>IF(AT484=1,IF(AS484&lt;15,VLOOKUP(AV484,data!$B$3:$E$32,2,0)*AS484,(VLOOKUP(AV484,data!$B$3:$E$32,2,0)*14)+(VLOOKUP(AV484,data!$B$3:$E$32,3,0))*(AS484-14)),0)</f>
        <v>0</v>
      </c>
      <c r="AX484" s="265" t="s">
        <v>96</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96</v>
      </c>
      <c r="BK484" s="231">
        <f>IF(BH484=1,IF(BG484&lt;15,VLOOKUP(BJ484,data!$B$3:$E$32,2,0)*BG484,(VLOOKUP(BJ484,data!$B$3:$E$32,2,0)*14)+(VLOOKUP(BJ484,data!$B$3:$E$32,3,0))*(BG484-14)),0)</f>
        <v>0</v>
      </c>
      <c r="BL484" s="265" t="s">
        <v>96</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96</v>
      </c>
      <c r="BY484" s="231">
        <f>IF(BV484=1,IF(BU484&lt;15,VLOOKUP(BX484,data!$B$3:$E$32,2,0)*BU484,(VLOOKUP(BX484,data!$B$3:$E$32,2,0)*14)+(VLOOKUP(BX484,data!$B$3:$E$32,3,0))*(BU484-14)),0)</f>
        <v>0</v>
      </c>
      <c r="BZ484" s="265" t="s">
        <v>96</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96</v>
      </c>
      <c r="CM484" s="231">
        <f>IF(CJ484=1,IF(CI484&lt;15,VLOOKUP(CL484,data!$B$3:$E$32,2,0)*CI484,(VLOOKUP(CL484,data!$B$3:$E$32,2,0)*14)+(VLOOKUP(CL484,data!$B$3:$E$32,3,0))*(CI484-14)),0)</f>
        <v>0</v>
      </c>
      <c r="CN484" s="265" t="s">
        <v>96</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96</v>
      </c>
      <c r="DA484" s="231">
        <f>IF(CX484=1,IF(CW484&lt;15,VLOOKUP(CZ484,data!$B$3:$E$32,2,0)*CW484,(VLOOKUP(CZ484,data!$B$3:$E$32,2,0)*14)+(VLOOKUP(CZ484,data!$B$3:$E$32,3,0))*(CW484-14)),0)</f>
        <v>0</v>
      </c>
      <c r="DB484" s="265" t="s">
        <v>96</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96</v>
      </c>
      <c r="DO484" s="231">
        <f>IF(DL484=1,IF(DK484&lt;15,VLOOKUP(DN484,data!$B$3:$E$32,2,0)*DK484,(VLOOKUP(DN484,data!$B$3:$E$32,2,0)*14)+(VLOOKUP(DN484,data!$B$3:$E$32,3,0))*(DK484-14)),0)</f>
        <v>0</v>
      </c>
      <c r="DP484" s="265" t="s">
        <v>96</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96</v>
      </c>
      <c r="EC484" s="231">
        <f>IF(DZ484=1,IF(DY484&lt;15,VLOOKUP(EB484,data!$B$3:$E$32,2,0)*DY484,(VLOOKUP(EB484,data!$B$3:$E$32,2,0)*14)+(VLOOKUP(EB484,data!$B$3:$E$32,3,0))*(DY484-14)),0)</f>
        <v>0</v>
      </c>
      <c r="ED484" s="265" t="s">
        <v>96</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96</v>
      </c>
      <c r="EQ484" s="231">
        <f>IF(EN484=1,IF(EM484&lt;15,VLOOKUP(EP484,data!$B$3:$E$32,2,0)*EM484,(VLOOKUP(EP484,data!$B$3:$E$32,2,0)*14)+(VLOOKUP(EP484,data!$B$3:$E$32,3,0))*(EM484-14)),0)</f>
        <v>0</v>
      </c>
      <c r="ER484" s="265" t="s">
        <v>96</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96</v>
      </c>
      <c r="FE484" s="231">
        <f>IF(FB484=1,IF(FA484&lt;15,VLOOKUP(FD484,data!$B$3:$E$32,2,0)*FA484,(VLOOKUP(FD484,data!$B$3:$E$32,2,0)*14)+(VLOOKUP(FD484,data!$B$3:$E$32,3,0))*(FA484-14)),0)</f>
        <v>0</v>
      </c>
      <c r="FF484" s="265" t="s">
        <v>96</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4.75" hidden="1" customHeight="1" x14ac:dyDescent="0.25">
      <c r="A485" s="233"/>
      <c r="B485" s="222" t="s">
        <v>576</v>
      </c>
      <c r="C485" s="338"/>
      <c r="D485" s="223"/>
      <c r="E485" s="229"/>
      <c r="F485" s="225">
        <f t="shared" si="507"/>
        <v>0</v>
      </c>
      <c r="G485" s="230">
        <f>IF(F485=1,data!$C$41*E485,0)</f>
        <v>0</v>
      </c>
      <c r="H485" s="265" t="s">
        <v>96</v>
      </c>
      <c r="I485" s="231">
        <f>IF($F485=1,IF($E485&lt;15,VLOOKUP(H485,data!$B$3:$E$32,2,0)*$E485,(VLOOKUP(H485,data!$B$3:$E$32,2,0)*14)+(VLOOKUP(H485,data!$B$3:$E$32,3,0))*($E485-14)),0)</f>
        <v>0</v>
      </c>
      <c r="J485" s="265" t="s">
        <v>96</v>
      </c>
      <c r="K485" s="231">
        <f>IF($F485=1,VLOOKUP(J485,data!$B$35:$D$39,2,0),0)</f>
        <v>0</v>
      </c>
      <c r="L485" s="232">
        <f>IF(AND(I485&lt;&gt;0,K485&lt;&gt;0)=FALSE,0,data!$C$43)</f>
        <v>0</v>
      </c>
      <c r="M485" s="269">
        <f t="shared" si="505"/>
        <v>0</v>
      </c>
      <c r="N485" s="225">
        <f t="shared" si="576"/>
        <v>0</v>
      </c>
      <c r="O485" s="225">
        <f t="shared" si="508"/>
        <v>0</v>
      </c>
      <c r="P485" s="225">
        <f t="shared" si="509"/>
        <v>0</v>
      </c>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96</v>
      </c>
      <c r="AI485" s="231">
        <f>IF(AF485=1,IF(AE485&lt;15,VLOOKUP(AH485,data!$B$3:$E$32,2,0)*AE485,(VLOOKUP(AH485,data!$B$3:$E$32,2,0)*14)+(VLOOKUP(AH485,data!$B$3:$E$32,3,0))*(AE485-14)),0)</f>
        <v>0</v>
      </c>
      <c r="AJ485" s="265" t="s">
        <v>96</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96</v>
      </c>
      <c r="AW485" s="231">
        <f>IF(AT485=1,IF(AS485&lt;15,VLOOKUP(AV485,data!$B$3:$E$32,2,0)*AS485,(VLOOKUP(AV485,data!$B$3:$E$32,2,0)*14)+(VLOOKUP(AV485,data!$B$3:$E$32,3,0))*(AS485-14)),0)</f>
        <v>0</v>
      </c>
      <c r="AX485" s="265" t="s">
        <v>96</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96</v>
      </c>
      <c r="BK485" s="231">
        <f>IF(BH485=1,IF(BG485&lt;15,VLOOKUP(BJ485,data!$B$3:$E$32,2,0)*BG485,(VLOOKUP(BJ485,data!$B$3:$E$32,2,0)*14)+(VLOOKUP(BJ485,data!$B$3:$E$32,3,0))*(BG485-14)),0)</f>
        <v>0</v>
      </c>
      <c r="BL485" s="265" t="s">
        <v>96</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96</v>
      </c>
      <c r="BY485" s="231">
        <f>IF(BV485=1,IF(BU485&lt;15,VLOOKUP(BX485,data!$B$3:$E$32,2,0)*BU485,(VLOOKUP(BX485,data!$B$3:$E$32,2,0)*14)+(VLOOKUP(BX485,data!$B$3:$E$32,3,0))*(BU485-14)),0)</f>
        <v>0</v>
      </c>
      <c r="BZ485" s="265" t="s">
        <v>96</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96</v>
      </c>
      <c r="CM485" s="231">
        <f>IF(CJ485=1,IF(CI485&lt;15,VLOOKUP(CL485,data!$B$3:$E$32,2,0)*CI485,(VLOOKUP(CL485,data!$B$3:$E$32,2,0)*14)+(VLOOKUP(CL485,data!$B$3:$E$32,3,0))*(CI485-14)),0)</f>
        <v>0</v>
      </c>
      <c r="CN485" s="265" t="s">
        <v>96</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96</v>
      </c>
      <c r="DA485" s="231">
        <f>IF(CX485=1,IF(CW485&lt;15,VLOOKUP(CZ485,data!$B$3:$E$32,2,0)*CW485,(VLOOKUP(CZ485,data!$B$3:$E$32,2,0)*14)+(VLOOKUP(CZ485,data!$B$3:$E$32,3,0))*(CW485-14)),0)</f>
        <v>0</v>
      </c>
      <c r="DB485" s="265" t="s">
        <v>96</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96</v>
      </c>
      <c r="DO485" s="231">
        <f>IF(DL485=1,IF(DK485&lt;15,VLOOKUP(DN485,data!$B$3:$E$32,2,0)*DK485,(VLOOKUP(DN485,data!$B$3:$E$32,2,0)*14)+(VLOOKUP(DN485,data!$B$3:$E$32,3,0))*(DK485-14)),0)</f>
        <v>0</v>
      </c>
      <c r="DP485" s="265" t="s">
        <v>96</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96</v>
      </c>
      <c r="EC485" s="231">
        <f>IF(DZ485=1,IF(DY485&lt;15,VLOOKUP(EB485,data!$B$3:$E$32,2,0)*DY485,(VLOOKUP(EB485,data!$B$3:$E$32,2,0)*14)+(VLOOKUP(EB485,data!$B$3:$E$32,3,0))*(DY485-14)),0)</f>
        <v>0</v>
      </c>
      <c r="ED485" s="265" t="s">
        <v>96</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96</v>
      </c>
      <c r="EQ485" s="231">
        <f>IF(EN485=1,IF(EM485&lt;15,VLOOKUP(EP485,data!$B$3:$E$32,2,0)*EM485,(VLOOKUP(EP485,data!$B$3:$E$32,2,0)*14)+(VLOOKUP(EP485,data!$B$3:$E$32,3,0))*(EM485-14)),0)</f>
        <v>0</v>
      </c>
      <c r="ER485" s="265" t="s">
        <v>96</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96</v>
      </c>
      <c r="FE485" s="231">
        <f>IF(FB485=1,IF(FA485&lt;15,VLOOKUP(FD485,data!$B$3:$E$32,2,0)*FA485,(VLOOKUP(FD485,data!$B$3:$E$32,2,0)*14)+(VLOOKUP(FD485,data!$B$3:$E$32,3,0))*(FA485-14)),0)</f>
        <v>0</v>
      </c>
      <c r="FF485" s="265" t="s">
        <v>96</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4.75" hidden="1" customHeight="1" x14ac:dyDescent="0.25">
      <c r="A486" s="233"/>
      <c r="B486" s="222" t="s">
        <v>577</v>
      </c>
      <c r="C486" s="338"/>
      <c r="D486" s="223"/>
      <c r="E486" s="229"/>
      <c r="F486" s="225">
        <f t="shared" si="507"/>
        <v>0</v>
      </c>
      <c r="G486" s="230">
        <f>IF(F486=1,data!$C$41*E486,0)</f>
        <v>0</v>
      </c>
      <c r="H486" s="265" t="s">
        <v>96</v>
      </c>
      <c r="I486" s="231">
        <f>IF($F486=1,IF($E486&lt;15,VLOOKUP(H486,data!$B$3:$E$32,2,0)*$E486,(VLOOKUP(H486,data!$B$3:$E$32,2,0)*14)+(VLOOKUP(H486,data!$B$3:$E$32,3,0))*($E486-14)),0)</f>
        <v>0</v>
      </c>
      <c r="J486" s="265" t="s">
        <v>96</v>
      </c>
      <c r="K486" s="231">
        <f>IF($F486=1,VLOOKUP(J486,data!$B$35:$D$39,2,0),0)</f>
        <v>0</v>
      </c>
      <c r="L486" s="232">
        <f>IF(AND(I486&lt;&gt;0,K486&lt;&gt;0)=FALSE,0,data!$C$43)</f>
        <v>0</v>
      </c>
      <c r="M486" s="269">
        <f t="shared" si="505"/>
        <v>0</v>
      </c>
      <c r="N486" s="225">
        <f t="shared" si="576"/>
        <v>0</v>
      </c>
      <c r="O486" s="225">
        <f t="shared" si="508"/>
        <v>0</v>
      </c>
      <c r="P486" s="225">
        <f t="shared" si="509"/>
        <v>0</v>
      </c>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96</v>
      </c>
      <c r="AI486" s="231">
        <f>IF(AF486=1,IF(AE486&lt;15,VLOOKUP(AH486,data!$B$3:$E$32,2,0)*AE486,(VLOOKUP(AH486,data!$B$3:$E$32,2,0)*14)+(VLOOKUP(AH486,data!$B$3:$E$32,3,0))*(AE486-14)),0)</f>
        <v>0</v>
      </c>
      <c r="AJ486" s="265" t="s">
        <v>96</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96</v>
      </c>
      <c r="AW486" s="231">
        <f>IF(AT486=1,IF(AS486&lt;15,VLOOKUP(AV486,data!$B$3:$E$32,2,0)*AS486,(VLOOKUP(AV486,data!$B$3:$E$32,2,0)*14)+(VLOOKUP(AV486,data!$B$3:$E$32,3,0))*(AS486-14)),0)</f>
        <v>0</v>
      </c>
      <c r="AX486" s="265" t="s">
        <v>96</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96</v>
      </c>
      <c r="BK486" s="231">
        <f>IF(BH486=1,IF(BG486&lt;15,VLOOKUP(BJ486,data!$B$3:$E$32,2,0)*BG486,(VLOOKUP(BJ486,data!$B$3:$E$32,2,0)*14)+(VLOOKUP(BJ486,data!$B$3:$E$32,3,0))*(BG486-14)),0)</f>
        <v>0</v>
      </c>
      <c r="BL486" s="265" t="s">
        <v>96</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96</v>
      </c>
      <c r="BY486" s="231">
        <f>IF(BV486=1,IF(BU486&lt;15,VLOOKUP(BX486,data!$B$3:$E$32,2,0)*BU486,(VLOOKUP(BX486,data!$B$3:$E$32,2,0)*14)+(VLOOKUP(BX486,data!$B$3:$E$32,3,0))*(BU486-14)),0)</f>
        <v>0</v>
      </c>
      <c r="BZ486" s="265" t="s">
        <v>96</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96</v>
      </c>
      <c r="CM486" s="231">
        <f>IF(CJ486=1,IF(CI486&lt;15,VLOOKUP(CL486,data!$B$3:$E$32,2,0)*CI486,(VLOOKUP(CL486,data!$B$3:$E$32,2,0)*14)+(VLOOKUP(CL486,data!$B$3:$E$32,3,0))*(CI486-14)),0)</f>
        <v>0</v>
      </c>
      <c r="CN486" s="265" t="s">
        <v>96</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96</v>
      </c>
      <c r="DA486" s="231">
        <f>IF(CX486=1,IF(CW486&lt;15,VLOOKUP(CZ486,data!$B$3:$E$32,2,0)*CW486,(VLOOKUP(CZ486,data!$B$3:$E$32,2,0)*14)+(VLOOKUP(CZ486,data!$B$3:$E$32,3,0))*(CW486-14)),0)</f>
        <v>0</v>
      </c>
      <c r="DB486" s="265" t="s">
        <v>96</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96</v>
      </c>
      <c r="DO486" s="231">
        <f>IF(DL486=1,IF(DK486&lt;15,VLOOKUP(DN486,data!$B$3:$E$32,2,0)*DK486,(VLOOKUP(DN486,data!$B$3:$E$32,2,0)*14)+(VLOOKUP(DN486,data!$B$3:$E$32,3,0))*(DK486-14)),0)</f>
        <v>0</v>
      </c>
      <c r="DP486" s="265" t="s">
        <v>96</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96</v>
      </c>
      <c r="EC486" s="231">
        <f>IF(DZ486=1,IF(DY486&lt;15,VLOOKUP(EB486,data!$B$3:$E$32,2,0)*DY486,(VLOOKUP(EB486,data!$B$3:$E$32,2,0)*14)+(VLOOKUP(EB486,data!$B$3:$E$32,3,0))*(DY486-14)),0)</f>
        <v>0</v>
      </c>
      <c r="ED486" s="265" t="s">
        <v>96</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96</v>
      </c>
      <c r="EQ486" s="231">
        <f>IF(EN486=1,IF(EM486&lt;15,VLOOKUP(EP486,data!$B$3:$E$32,2,0)*EM486,(VLOOKUP(EP486,data!$B$3:$E$32,2,0)*14)+(VLOOKUP(EP486,data!$B$3:$E$32,3,0))*(EM486-14)),0)</f>
        <v>0</v>
      </c>
      <c r="ER486" s="265" t="s">
        <v>96</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96</v>
      </c>
      <c r="FE486" s="231">
        <f>IF(FB486=1,IF(FA486&lt;15,VLOOKUP(FD486,data!$B$3:$E$32,2,0)*FA486,(VLOOKUP(FD486,data!$B$3:$E$32,2,0)*14)+(VLOOKUP(FD486,data!$B$3:$E$32,3,0))*(FA486-14)),0)</f>
        <v>0</v>
      </c>
      <c r="FF486" s="265" t="s">
        <v>96</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4.75" hidden="1" customHeight="1" x14ac:dyDescent="0.25">
      <c r="A487" s="233"/>
      <c r="B487" s="222" t="s">
        <v>578</v>
      </c>
      <c r="C487" s="338"/>
      <c r="D487" s="223"/>
      <c r="E487" s="229"/>
      <c r="F487" s="225">
        <f t="shared" si="507"/>
        <v>0</v>
      </c>
      <c r="G487" s="230">
        <f>IF(F487=1,data!$C$41*E487,0)</f>
        <v>0</v>
      </c>
      <c r="H487" s="265" t="s">
        <v>96</v>
      </c>
      <c r="I487" s="231">
        <f>IF($F487=1,IF($E487&lt;15,VLOOKUP(H487,data!$B$3:$E$32,2,0)*$E487,(VLOOKUP(H487,data!$B$3:$E$32,2,0)*14)+(VLOOKUP(H487,data!$B$3:$E$32,3,0))*($E487-14)),0)</f>
        <v>0</v>
      </c>
      <c r="J487" s="265" t="s">
        <v>96</v>
      </c>
      <c r="K487" s="231">
        <f>IF($F487=1,VLOOKUP(J487,data!$B$35:$D$39,2,0),0)</f>
        <v>0</v>
      </c>
      <c r="L487" s="232">
        <f>IF(AND(I487&lt;&gt;0,K487&lt;&gt;0)=FALSE,0,data!$C$43)</f>
        <v>0</v>
      </c>
      <c r="M487" s="269">
        <f t="shared" si="505"/>
        <v>0</v>
      </c>
      <c r="N487" s="225">
        <f t="shared" si="576"/>
        <v>0</v>
      </c>
      <c r="O487" s="225">
        <f t="shared" si="508"/>
        <v>0</v>
      </c>
      <c r="P487" s="225">
        <f t="shared" si="509"/>
        <v>0</v>
      </c>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96</v>
      </c>
      <c r="AI487" s="231">
        <f>IF(AF487=1,IF(AE487&lt;15,VLOOKUP(AH487,data!$B$3:$E$32,2,0)*AE487,(VLOOKUP(AH487,data!$B$3:$E$32,2,0)*14)+(VLOOKUP(AH487,data!$B$3:$E$32,3,0))*(AE487-14)),0)</f>
        <v>0</v>
      </c>
      <c r="AJ487" s="265" t="s">
        <v>96</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96</v>
      </c>
      <c r="AW487" s="231">
        <f>IF(AT487=1,IF(AS487&lt;15,VLOOKUP(AV487,data!$B$3:$E$32,2,0)*AS487,(VLOOKUP(AV487,data!$B$3:$E$32,2,0)*14)+(VLOOKUP(AV487,data!$B$3:$E$32,3,0))*(AS487-14)),0)</f>
        <v>0</v>
      </c>
      <c r="AX487" s="265" t="s">
        <v>96</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96</v>
      </c>
      <c r="BK487" s="231">
        <f>IF(BH487=1,IF(BG487&lt;15,VLOOKUP(BJ487,data!$B$3:$E$32,2,0)*BG487,(VLOOKUP(BJ487,data!$B$3:$E$32,2,0)*14)+(VLOOKUP(BJ487,data!$B$3:$E$32,3,0))*(BG487-14)),0)</f>
        <v>0</v>
      </c>
      <c r="BL487" s="265" t="s">
        <v>96</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96</v>
      </c>
      <c r="BY487" s="231">
        <f>IF(BV487=1,IF(BU487&lt;15,VLOOKUP(BX487,data!$B$3:$E$32,2,0)*BU487,(VLOOKUP(BX487,data!$B$3:$E$32,2,0)*14)+(VLOOKUP(BX487,data!$B$3:$E$32,3,0))*(BU487-14)),0)</f>
        <v>0</v>
      </c>
      <c r="BZ487" s="265" t="s">
        <v>96</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96</v>
      </c>
      <c r="CM487" s="231">
        <f>IF(CJ487=1,IF(CI487&lt;15,VLOOKUP(CL487,data!$B$3:$E$32,2,0)*CI487,(VLOOKUP(CL487,data!$B$3:$E$32,2,0)*14)+(VLOOKUP(CL487,data!$B$3:$E$32,3,0))*(CI487-14)),0)</f>
        <v>0</v>
      </c>
      <c r="CN487" s="265" t="s">
        <v>96</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96</v>
      </c>
      <c r="DA487" s="231">
        <f>IF(CX487=1,IF(CW487&lt;15,VLOOKUP(CZ487,data!$B$3:$E$32,2,0)*CW487,(VLOOKUP(CZ487,data!$B$3:$E$32,2,0)*14)+(VLOOKUP(CZ487,data!$B$3:$E$32,3,0))*(CW487-14)),0)</f>
        <v>0</v>
      </c>
      <c r="DB487" s="265" t="s">
        <v>96</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96</v>
      </c>
      <c r="DO487" s="231">
        <f>IF(DL487=1,IF(DK487&lt;15,VLOOKUP(DN487,data!$B$3:$E$32,2,0)*DK487,(VLOOKUP(DN487,data!$B$3:$E$32,2,0)*14)+(VLOOKUP(DN487,data!$B$3:$E$32,3,0))*(DK487-14)),0)</f>
        <v>0</v>
      </c>
      <c r="DP487" s="265" t="s">
        <v>96</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96</v>
      </c>
      <c r="EC487" s="231">
        <f>IF(DZ487=1,IF(DY487&lt;15,VLOOKUP(EB487,data!$B$3:$E$32,2,0)*DY487,(VLOOKUP(EB487,data!$B$3:$E$32,2,0)*14)+(VLOOKUP(EB487,data!$B$3:$E$32,3,0))*(DY487-14)),0)</f>
        <v>0</v>
      </c>
      <c r="ED487" s="265" t="s">
        <v>96</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96</v>
      </c>
      <c r="EQ487" s="231">
        <f>IF(EN487=1,IF(EM487&lt;15,VLOOKUP(EP487,data!$B$3:$E$32,2,0)*EM487,(VLOOKUP(EP487,data!$B$3:$E$32,2,0)*14)+(VLOOKUP(EP487,data!$B$3:$E$32,3,0))*(EM487-14)),0)</f>
        <v>0</v>
      </c>
      <c r="ER487" s="265" t="s">
        <v>96</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96</v>
      </c>
      <c r="FE487" s="231">
        <f>IF(FB487=1,IF(FA487&lt;15,VLOOKUP(FD487,data!$B$3:$E$32,2,0)*FA487,(VLOOKUP(FD487,data!$B$3:$E$32,2,0)*14)+(VLOOKUP(FD487,data!$B$3:$E$32,3,0))*(FA487-14)),0)</f>
        <v>0</v>
      </c>
      <c r="FF487" s="265" t="s">
        <v>96</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4.75" hidden="1" customHeight="1" x14ac:dyDescent="0.25">
      <c r="A488" s="233"/>
      <c r="B488" s="222" t="s">
        <v>579</v>
      </c>
      <c r="C488" s="338"/>
      <c r="D488" s="223"/>
      <c r="E488" s="229"/>
      <c r="F488" s="225">
        <f t="shared" si="507"/>
        <v>0</v>
      </c>
      <c r="G488" s="230">
        <f>IF(F488=1,data!$C$41*E488,0)</f>
        <v>0</v>
      </c>
      <c r="H488" s="265" t="s">
        <v>96</v>
      </c>
      <c r="I488" s="231">
        <f>IF($F488=1,IF($E488&lt;15,VLOOKUP(H488,data!$B$3:$E$32,2,0)*$E488,(VLOOKUP(H488,data!$B$3:$E$32,2,0)*14)+(VLOOKUP(H488,data!$B$3:$E$32,3,0))*($E488-14)),0)</f>
        <v>0</v>
      </c>
      <c r="J488" s="265" t="s">
        <v>96</v>
      </c>
      <c r="K488" s="231">
        <f>IF($F488=1,VLOOKUP(J488,data!$B$35:$D$39,2,0),0)</f>
        <v>0</v>
      </c>
      <c r="L488" s="232">
        <f>IF(AND(I488&lt;&gt;0,K488&lt;&gt;0)=FALSE,0,data!$C$43)</f>
        <v>0</v>
      </c>
      <c r="M488" s="269">
        <f t="shared" si="505"/>
        <v>0</v>
      </c>
      <c r="N488" s="225">
        <f t="shared" si="576"/>
        <v>0</v>
      </c>
      <c r="O488" s="225">
        <f t="shared" si="508"/>
        <v>0</v>
      </c>
      <c r="P488" s="225">
        <f t="shared" si="509"/>
        <v>0</v>
      </c>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96</v>
      </c>
      <c r="AI488" s="231">
        <f>IF(AF488=1,IF(AE488&lt;15,VLOOKUP(AH488,data!$B$3:$E$32,2,0)*AE488,(VLOOKUP(AH488,data!$B$3:$E$32,2,0)*14)+(VLOOKUP(AH488,data!$B$3:$E$32,3,0))*(AE488-14)),0)</f>
        <v>0</v>
      </c>
      <c r="AJ488" s="265" t="s">
        <v>96</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96</v>
      </c>
      <c r="AW488" s="231">
        <f>IF(AT488=1,IF(AS488&lt;15,VLOOKUP(AV488,data!$B$3:$E$32,2,0)*AS488,(VLOOKUP(AV488,data!$B$3:$E$32,2,0)*14)+(VLOOKUP(AV488,data!$B$3:$E$32,3,0))*(AS488-14)),0)</f>
        <v>0</v>
      </c>
      <c r="AX488" s="265" t="s">
        <v>96</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96</v>
      </c>
      <c r="BK488" s="231">
        <f>IF(BH488=1,IF(BG488&lt;15,VLOOKUP(BJ488,data!$B$3:$E$32,2,0)*BG488,(VLOOKUP(BJ488,data!$B$3:$E$32,2,0)*14)+(VLOOKUP(BJ488,data!$B$3:$E$32,3,0))*(BG488-14)),0)</f>
        <v>0</v>
      </c>
      <c r="BL488" s="265" t="s">
        <v>96</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96</v>
      </c>
      <c r="BY488" s="231">
        <f>IF(BV488=1,IF(BU488&lt;15,VLOOKUP(BX488,data!$B$3:$E$32,2,0)*BU488,(VLOOKUP(BX488,data!$B$3:$E$32,2,0)*14)+(VLOOKUP(BX488,data!$B$3:$E$32,3,0))*(BU488-14)),0)</f>
        <v>0</v>
      </c>
      <c r="BZ488" s="265" t="s">
        <v>96</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96</v>
      </c>
      <c r="CM488" s="231">
        <f>IF(CJ488=1,IF(CI488&lt;15,VLOOKUP(CL488,data!$B$3:$E$32,2,0)*CI488,(VLOOKUP(CL488,data!$B$3:$E$32,2,0)*14)+(VLOOKUP(CL488,data!$B$3:$E$32,3,0))*(CI488-14)),0)</f>
        <v>0</v>
      </c>
      <c r="CN488" s="265" t="s">
        <v>96</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96</v>
      </c>
      <c r="DA488" s="231">
        <f>IF(CX488=1,IF(CW488&lt;15,VLOOKUP(CZ488,data!$B$3:$E$32,2,0)*CW488,(VLOOKUP(CZ488,data!$B$3:$E$32,2,0)*14)+(VLOOKUP(CZ488,data!$B$3:$E$32,3,0))*(CW488-14)),0)</f>
        <v>0</v>
      </c>
      <c r="DB488" s="265" t="s">
        <v>96</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96</v>
      </c>
      <c r="DO488" s="231">
        <f>IF(DL488=1,IF(DK488&lt;15,VLOOKUP(DN488,data!$B$3:$E$32,2,0)*DK488,(VLOOKUP(DN488,data!$B$3:$E$32,2,0)*14)+(VLOOKUP(DN488,data!$B$3:$E$32,3,0))*(DK488-14)),0)</f>
        <v>0</v>
      </c>
      <c r="DP488" s="265" t="s">
        <v>96</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96</v>
      </c>
      <c r="EC488" s="231">
        <f>IF(DZ488=1,IF(DY488&lt;15,VLOOKUP(EB488,data!$B$3:$E$32,2,0)*DY488,(VLOOKUP(EB488,data!$B$3:$E$32,2,0)*14)+(VLOOKUP(EB488,data!$B$3:$E$32,3,0))*(DY488-14)),0)</f>
        <v>0</v>
      </c>
      <c r="ED488" s="265" t="s">
        <v>96</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96</v>
      </c>
      <c r="EQ488" s="231">
        <f>IF(EN488=1,IF(EM488&lt;15,VLOOKUP(EP488,data!$B$3:$E$32,2,0)*EM488,(VLOOKUP(EP488,data!$B$3:$E$32,2,0)*14)+(VLOOKUP(EP488,data!$B$3:$E$32,3,0))*(EM488-14)),0)</f>
        <v>0</v>
      </c>
      <c r="ER488" s="265" t="s">
        <v>96</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96</v>
      </c>
      <c r="FE488" s="231">
        <f>IF(FB488=1,IF(FA488&lt;15,VLOOKUP(FD488,data!$B$3:$E$32,2,0)*FA488,(VLOOKUP(FD488,data!$B$3:$E$32,2,0)*14)+(VLOOKUP(FD488,data!$B$3:$E$32,3,0))*(FA488-14)),0)</f>
        <v>0</v>
      </c>
      <c r="FF488" s="265" t="s">
        <v>96</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4.75" hidden="1" customHeight="1" x14ac:dyDescent="0.25">
      <c r="A489" s="233"/>
      <c r="B489" s="222" t="s">
        <v>580</v>
      </c>
      <c r="C489" s="338"/>
      <c r="D489" s="223"/>
      <c r="E489" s="229"/>
      <c r="F489" s="225">
        <f t="shared" si="507"/>
        <v>0</v>
      </c>
      <c r="G489" s="230">
        <f>IF(F489=1,data!$C$41*E489,0)</f>
        <v>0</v>
      </c>
      <c r="H489" s="265" t="s">
        <v>96</v>
      </c>
      <c r="I489" s="231">
        <f>IF($F489=1,IF($E489&lt;15,VLOOKUP(H489,data!$B$3:$E$32,2,0)*$E489,(VLOOKUP(H489,data!$B$3:$E$32,2,0)*14)+(VLOOKUP(H489,data!$B$3:$E$32,3,0))*($E489-14)),0)</f>
        <v>0</v>
      </c>
      <c r="J489" s="265" t="s">
        <v>96</v>
      </c>
      <c r="K489" s="231">
        <f>IF($F489=1,VLOOKUP(J489,data!$B$35:$D$39,2,0),0)</f>
        <v>0</v>
      </c>
      <c r="L489" s="232">
        <f>IF(AND(I489&lt;&gt;0,K489&lt;&gt;0)=FALSE,0,data!$C$43)</f>
        <v>0</v>
      </c>
      <c r="M489" s="269">
        <f t="shared" si="505"/>
        <v>0</v>
      </c>
      <c r="N489" s="225">
        <f t="shared" si="576"/>
        <v>0</v>
      </c>
      <c r="O489" s="225">
        <f t="shared" si="508"/>
        <v>0</v>
      </c>
      <c r="P489" s="225">
        <f t="shared" si="509"/>
        <v>0</v>
      </c>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96</v>
      </c>
      <c r="AI489" s="231">
        <f>IF(AF489=1,IF(AE489&lt;15,VLOOKUP(AH489,data!$B$3:$E$32,2,0)*AE489,(VLOOKUP(AH489,data!$B$3:$E$32,2,0)*14)+(VLOOKUP(AH489,data!$B$3:$E$32,3,0))*(AE489-14)),0)</f>
        <v>0</v>
      </c>
      <c r="AJ489" s="265" t="s">
        <v>96</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96</v>
      </c>
      <c r="AW489" s="231">
        <f>IF(AT489=1,IF(AS489&lt;15,VLOOKUP(AV489,data!$B$3:$E$32,2,0)*AS489,(VLOOKUP(AV489,data!$B$3:$E$32,2,0)*14)+(VLOOKUP(AV489,data!$B$3:$E$32,3,0))*(AS489-14)),0)</f>
        <v>0</v>
      </c>
      <c r="AX489" s="265" t="s">
        <v>96</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96</v>
      </c>
      <c r="BK489" s="231">
        <f>IF(BH489=1,IF(BG489&lt;15,VLOOKUP(BJ489,data!$B$3:$E$32,2,0)*BG489,(VLOOKUP(BJ489,data!$B$3:$E$32,2,0)*14)+(VLOOKUP(BJ489,data!$B$3:$E$32,3,0))*(BG489-14)),0)</f>
        <v>0</v>
      </c>
      <c r="BL489" s="265" t="s">
        <v>96</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96</v>
      </c>
      <c r="BY489" s="231">
        <f>IF(BV489=1,IF(BU489&lt;15,VLOOKUP(BX489,data!$B$3:$E$32,2,0)*BU489,(VLOOKUP(BX489,data!$B$3:$E$32,2,0)*14)+(VLOOKUP(BX489,data!$B$3:$E$32,3,0))*(BU489-14)),0)</f>
        <v>0</v>
      </c>
      <c r="BZ489" s="265" t="s">
        <v>96</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96</v>
      </c>
      <c r="CM489" s="231">
        <f>IF(CJ489=1,IF(CI489&lt;15,VLOOKUP(CL489,data!$B$3:$E$32,2,0)*CI489,(VLOOKUP(CL489,data!$B$3:$E$32,2,0)*14)+(VLOOKUP(CL489,data!$B$3:$E$32,3,0))*(CI489-14)),0)</f>
        <v>0</v>
      </c>
      <c r="CN489" s="265" t="s">
        <v>96</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96</v>
      </c>
      <c r="DA489" s="231">
        <f>IF(CX489=1,IF(CW489&lt;15,VLOOKUP(CZ489,data!$B$3:$E$32,2,0)*CW489,(VLOOKUP(CZ489,data!$B$3:$E$32,2,0)*14)+(VLOOKUP(CZ489,data!$B$3:$E$32,3,0))*(CW489-14)),0)</f>
        <v>0</v>
      </c>
      <c r="DB489" s="265" t="s">
        <v>96</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96</v>
      </c>
      <c r="DO489" s="231">
        <f>IF(DL489=1,IF(DK489&lt;15,VLOOKUP(DN489,data!$B$3:$E$32,2,0)*DK489,(VLOOKUP(DN489,data!$B$3:$E$32,2,0)*14)+(VLOOKUP(DN489,data!$B$3:$E$32,3,0))*(DK489-14)),0)</f>
        <v>0</v>
      </c>
      <c r="DP489" s="265" t="s">
        <v>96</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96</v>
      </c>
      <c r="EC489" s="231">
        <f>IF(DZ489=1,IF(DY489&lt;15,VLOOKUP(EB489,data!$B$3:$E$32,2,0)*DY489,(VLOOKUP(EB489,data!$B$3:$E$32,2,0)*14)+(VLOOKUP(EB489,data!$B$3:$E$32,3,0))*(DY489-14)),0)</f>
        <v>0</v>
      </c>
      <c r="ED489" s="265" t="s">
        <v>96</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96</v>
      </c>
      <c r="EQ489" s="231">
        <f>IF(EN489=1,IF(EM489&lt;15,VLOOKUP(EP489,data!$B$3:$E$32,2,0)*EM489,(VLOOKUP(EP489,data!$B$3:$E$32,2,0)*14)+(VLOOKUP(EP489,data!$B$3:$E$32,3,0))*(EM489-14)),0)</f>
        <v>0</v>
      </c>
      <c r="ER489" s="265" t="s">
        <v>96</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96</v>
      </c>
      <c r="FE489" s="231">
        <f>IF(FB489=1,IF(FA489&lt;15,VLOOKUP(FD489,data!$B$3:$E$32,2,0)*FA489,(VLOOKUP(FD489,data!$B$3:$E$32,2,0)*14)+(VLOOKUP(FD489,data!$B$3:$E$32,3,0))*(FA489-14)),0)</f>
        <v>0</v>
      </c>
      <c r="FF489" s="265" t="s">
        <v>96</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4.75" hidden="1" customHeight="1" x14ac:dyDescent="0.25">
      <c r="A490" s="233"/>
      <c r="B490" s="222" t="s">
        <v>581</v>
      </c>
      <c r="C490" s="338"/>
      <c r="D490" s="223"/>
      <c r="E490" s="229"/>
      <c r="F490" s="225">
        <f t="shared" si="507"/>
        <v>0</v>
      </c>
      <c r="G490" s="230">
        <f>IF(F490=1,data!$C$41*E490,0)</f>
        <v>0</v>
      </c>
      <c r="H490" s="265" t="s">
        <v>96</v>
      </c>
      <c r="I490" s="231">
        <f>IF($F490=1,IF($E490&lt;15,VLOOKUP(H490,data!$B$3:$E$32,2,0)*$E490,(VLOOKUP(H490,data!$B$3:$E$32,2,0)*14)+(VLOOKUP(H490,data!$B$3:$E$32,3,0))*($E490-14)),0)</f>
        <v>0</v>
      </c>
      <c r="J490" s="265" t="s">
        <v>96</v>
      </c>
      <c r="K490" s="231">
        <f>IF($F490=1,VLOOKUP(J490,data!$B$35:$D$39,2,0),0)</f>
        <v>0</v>
      </c>
      <c r="L490" s="232">
        <f>IF(AND(I490&lt;&gt;0,K490&lt;&gt;0)=FALSE,0,data!$C$43)</f>
        <v>0</v>
      </c>
      <c r="M490" s="269">
        <f t="shared" si="505"/>
        <v>0</v>
      </c>
      <c r="N490" s="225">
        <f t="shared" si="576"/>
        <v>0</v>
      </c>
      <c r="O490" s="225">
        <f t="shared" si="508"/>
        <v>0</v>
      </c>
      <c r="P490" s="225">
        <f t="shared" si="509"/>
        <v>0</v>
      </c>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96</v>
      </c>
      <c r="AI490" s="231">
        <f>IF(AF490=1,IF(AE490&lt;15,VLOOKUP(AH490,data!$B$3:$E$32,2,0)*AE490,(VLOOKUP(AH490,data!$B$3:$E$32,2,0)*14)+(VLOOKUP(AH490,data!$B$3:$E$32,3,0))*(AE490-14)),0)</f>
        <v>0</v>
      </c>
      <c r="AJ490" s="265" t="s">
        <v>96</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96</v>
      </c>
      <c r="AW490" s="231">
        <f>IF(AT490=1,IF(AS490&lt;15,VLOOKUP(AV490,data!$B$3:$E$32,2,0)*AS490,(VLOOKUP(AV490,data!$B$3:$E$32,2,0)*14)+(VLOOKUP(AV490,data!$B$3:$E$32,3,0))*(AS490-14)),0)</f>
        <v>0</v>
      </c>
      <c r="AX490" s="265" t="s">
        <v>96</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96</v>
      </c>
      <c r="BK490" s="231">
        <f>IF(BH490=1,IF(BG490&lt;15,VLOOKUP(BJ490,data!$B$3:$E$32,2,0)*BG490,(VLOOKUP(BJ490,data!$B$3:$E$32,2,0)*14)+(VLOOKUP(BJ490,data!$B$3:$E$32,3,0))*(BG490-14)),0)</f>
        <v>0</v>
      </c>
      <c r="BL490" s="265" t="s">
        <v>96</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96</v>
      </c>
      <c r="BY490" s="231">
        <f>IF(BV490=1,IF(BU490&lt;15,VLOOKUP(BX490,data!$B$3:$E$32,2,0)*BU490,(VLOOKUP(BX490,data!$B$3:$E$32,2,0)*14)+(VLOOKUP(BX490,data!$B$3:$E$32,3,0))*(BU490-14)),0)</f>
        <v>0</v>
      </c>
      <c r="BZ490" s="265" t="s">
        <v>96</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96</v>
      </c>
      <c r="CM490" s="231">
        <f>IF(CJ490=1,IF(CI490&lt;15,VLOOKUP(CL490,data!$B$3:$E$32,2,0)*CI490,(VLOOKUP(CL490,data!$B$3:$E$32,2,0)*14)+(VLOOKUP(CL490,data!$B$3:$E$32,3,0))*(CI490-14)),0)</f>
        <v>0</v>
      </c>
      <c r="CN490" s="265" t="s">
        <v>96</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96</v>
      </c>
      <c r="DA490" s="231">
        <f>IF(CX490=1,IF(CW490&lt;15,VLOOKUP(CZ490,data!$B$3:$E$32,2,0)*CW490,(VLOOKUP(CZ490,data!$B$3:$E$32,2,0)*14)+(VLOOKUP(CZ490,data!$B$3:$E$32,3,0))*(CW490-14)),0)</f>
        <v>0</v>
      </c>
      <c r="DB490" s="265" t="s">
        <v>96</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96</v>
      </c>
      <c r="DO490" s="231">
        <f>IF(DL490=1,IF(DK490&lt;15,VLOOKUP(DN490,data!$B$3:$E$32,2,0)*DK490,(VLOOKUP(DN490,data!$B$3:$E$32,2,0)*14)+(VLOOKUP(DN490,data!$B$3:$E$32,3,0))*(DK490-14)),0)</f>
        <v>0</v>
      </c>
      <c r="DP490" s="265" t="s">
        <v>96</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96</v>
      </c>
      <c r="EC490" s="231">
        <f>IF(DZ490=1,IF(DY490&lt;15,VLOOKUP(EB490,data!$B$3:$E$32,2,0)*DY490,(VLOOKUP(EB490,data!$B$3:$E$32,2,0)*14)+(VLOOKUP(EB490,data!$B$3:$E$32,3,0))*(DY490-14)),0)</f>
        <v>0</v>
      </c>
      <c r="ED490" s="265" t="s">
        <v>96</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96</v>
      </c>
      <c r="EQ490" s="231">
        <f>IF(EN490=1,IF(EM490&lt;15,VLOOKUP(EP490,data!$B$3:$E$32,2,0)*EM490,(VLOOKUP(EP490,data!$B$3:$E$32,2,0)*14)+(VLOOKUP(EP490,data!$B$3:$E$32,3,0))*(EM490-14)),0)</f>
        <v>0</v>
      </c>
      <c r="ER490" s="265" t="s">
        <v>96</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96</v>
      </c>
      <c r="FE490" s="231">
        <f>IF(FB490=1,IF(FA490&lt;15,VLOOKUP(FD490,data!$B$3:$E$32,2,0)*FA490,(VLOOKUP(FD490,data!$B$3:$E$32,2,0)*14)+(VLOOKUP(FD490,data!$B$3:$E$32,3,0))*(FA490-14)),0)</f>
        <v>0</v>
      </c>
      <c r="FF490" s="265" t="s">
        <v>96</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4.75" hidden="1" customHeight="1" x14ac:dyDescent="0.25">
      <c r="A491" s="233"/>
      <c r="B491" s="222" t="s">
        <v>582</v>
      </c>
      <c r="C491" s="338"/>
      <c r="D491" s="223"/>
      <c r="E491" s="229"/>
      <c r="F491" s="225">
        <f t="shared" si="507"/>
        <v>0</v>
      </c>
      <c r="G491" s="230">
        <f>IF(F491=1,data!$C$41*E491,0)</f>
        <v>0</v>
      </c>
      <c r="H491" s="265" t="s">
        <v>96</v>
      </c>
      <c r="I491" s="231">
        <f>IF($F491=1,IF($E491&lt;15,VLOOKUP(H491,data!$B$3:$E$32,2,0)*$E491,(VLOOKUP(H491,data!$B$3:$E$32,2,0)*14)+(VLOOKUP(H491,data!$B$3:$E$32,3,0))*($E491-14)),0)</f>
        <v>0</v>
      </c>
      <c r="J491" s="265" t="s">
        <v>96</v>
      </c>
      <c r="K491" s="231">
        <f>IF($F491=1,VLOOKUP(J491,data!$B$35:$D$39,2,0),0)</f>
        <v>0</v>
      </c>
      <c r="L491" s="232">
        <f>IF(AND(I491&lt;&gt;0,K491&lt;&gt;0)=FALSE,0,data!$C$43)</f>
        <v>0</v>
      </c>
      <c r="M491" s="269">
        <f t="shared" si="505"/>
        <v>0</v>
      </c>
      <c r="N491" s="225">
        <f t="shared" si="576"/>
        <v>0</v>
      </c>
      <c r="O491" s="225">
        <f t="shared" si="508"/>
        <v>0</v>
      </c>
      <c r="P491" s="225">
        <f t="shared" si="509"/>
        <v>0</v>
      </c>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96</v>
      </c>
      <c r="AI491" s="231">
        <f>IF(AF491=1,IF(AE491&lt;15,VLOOKUP(AH491,data!$B$3:$E$32,2,0)*AE491,(VLOOKUP(AH491,data!$B$3:$E$32,2,0)*14)+(VLOOKUP(AH491,data!$B$3:$E$32,3,0))*(AE491-14)),0)</f>
        <v>0</v>
      </c>
      <c r="AJ491" s="265" t="s">
        <v>96</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96</v>
      </c>
      <c r="AW491" s="231">
        <f>IF(AT491=1,IF(AS491&lt;15,VLOOKUP(AV491,data!$B$3:$E$32,2,0)*AS491,(VLOOKUP(AV491,data!$B$3:$E$32,2,0)*14)+(VLOOKUP(AV491,data!$B$3:$E$32,3,0))*(AS491-14)),0)</f>
        <v>0</v>
      </c>
      <c r="AX491" s="265" t="s">
        <v>96</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96</v>
      </c>
      <c r="BK491" s="231">
        <f>IF(BH491=1,IF(BG491&lt;15,VLOOKUP(BJ491,data!$B$3:$E$32,2,0)*BG491,(VLOOKUP(BJ491,data!$B$3:$E$32,2,0)*14)+(VLOOKUP(BJ491,data!$B$3:$E$32,3,0))*(BG491-14)),0)</f>
        <v>0</v>
      </c>
      <c r="BL491" s="265" t="s">
        <v>96</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96</v>
      </c>
      <c r="BY491" s="231">
        <f>IF(BV491=1,IF(BU491&lt;15,VLOOKUP(BX491,data!$B$3:$E$32,2,0)*BU491,(VLOOKUP(BX491,data!$B$3:$E$32,2,0)*14)+(VLOOKUP(BX491,data!$B$3:$E$32,3,0))*(BU491-14)),0)</f>
        <v>0</v>
      </c>
      <c r="BZ491" s="265" t="s">
        <v>96</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96</v>
      </c>
      <c r="CM491" s="231">
        <f>IF(CJ491=1,IF(CI491&lt;15,VLOOKUP(CL491,data!$B$3:$E$32,2,0)*CI491,(VLOOKUP(CL491,data!$B$3:$E$32,2,0)*14)+(VLOOKUP(CL491,data!$B$3:$E$32,3,0))*(CI491-14)),0)</f>
        <v>0</v>
      </c>
      <c r="CN491" s="265" t="s">
        <v>96</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96</v>
      </c>
      <c r="DA491" s="231">
        <f>IF(CX491=1,IF(CW491&lt;15,VLOOKUP(CZ491,data!$B$3:$E$32,2,0)*CW491,(VLOOKUP(CZ491,data!$B$3:$E$32,2,0)*14)+(VLOOKUP(CZ491,data!$B$3:$E$32,3,0))*(CW491-14)),0)</f>
        <v>0</v>
      </c>
      <c r="DB491" s="265" t="s">
        <v>96</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96</v>
      </c>
      <c r="DO491" s="231">
        <f>IF(DL491=1,IF(DK491&lt;15,VLOOKUP(DN491,data!$B$3:$E$32,2,0)*DK491,(VLOOKUP(DN491,data!$B$3:$E$32,2,0)*14)+(VLOOKUP(DN491,data!$B$3:$E$32,3,0))*(DK491-14)),0)</f>
        <v>0</v>
      </c>
      <c r="DP491" s="265" t="s">
        <v>96</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96</v>
      </c>
      <c r="EC491" s="231">
        <f>IF(DZ491=1,IF(DY491&lt;15,VLOOKUP(EB491,data!$B$3:$E$32,2,0)*DY491,(VLOOKUP(EB491,data!$B$3:$E$32,2,0)*14)+(VLOOKUP(EB491,data!$B$3:$E$32,3,0))*(DY491-14)),0)</f>
        <v>0</v>
      </c>
      <c r="ED491" s="265" t="s">
        <v>96</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96</v>
      </c>
      <c r="EQ491" s="231">
        <f>IF(EN491=1,IF(EM491&lt;15,VLOOKUP(EP491,data!$B$3:$E$32,2,0)*EM491,(VLOOKUP(EP491,data!$B$3:$E$32,2,0)*14)+(VLOOKUP(EP491,data!$B$3:$E$32,3,0))*(EM491-14)),0)</f>
        <v>0</v>
      </c>
      <c r="ER491" s="265" t="s">
        <v>96</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96</v>
      </c>
      <c r="FE491" s="231">
        <f>IF(FB491=1,IF(FA491&lt;15,VLOOKUP(FD491,data!$B$3:$E$32,2,0)*FA491,(VLOOKUP(FD491,data!$B$3:$E$32,2,0)*14)+(VLOOKUP(FD491,data!$B$3:$E$32,3,0))*(FA491-14)),0)</f>
        <v>0</v>
      </c>
      <c r="FF491" s="265" t="s">
        <v>96</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4.75" hidden="1" customHeight="1" x14ac:dyDescent="0.25">
      <c r="A492" s="233"/>
      <c r="B492" s="222" t="s">
        <v>583</v>
      </c>
      <c r="C492" s="338"/>
      <c r="D492" s="223"/>
      <c r="E492" s="229"/>
      <c r="F492" s="225">
        <f t="shared" si="507"/>
        <v>0</v>
      </c>
      <c r="G492" s="230">
        <f>IF(F492=1,data!$C$41*E492,0)</f>
        <v>0</v>
      </c>
      <c r="H492" s="265" t="s">
        <v>96</v>
      </c>
      <c r="I492" s="231">
        <f>IF($F492=1,IF($E492&lt;15,VLOOKUP(H492,data!$B$3:$E$32,2,0)*$E492,(VLOOKUP(H492,data!$B$3:$E$32,2,0)*14)+(VLOOKUP(H492,data!$B$3:$E$32,3,0))*($E492-14)),0)</f>
        <v>0</v>
      </c>
      <c r="J492" s="265" t="s">
        <v>96</v>
      </c>
      <c r="K492" s="231">
        <f>IF($F492=1,VLOOKUP(J492,data!$B$35:$D$39,2,0),0)</f>
        <v>0</v>
      </c>
      <c r="L492" s="232">
        <f>IF(AND(I492&lt;&gt;0,K492&lt;&gt;0)=FALSE,0,data!$C$43)</f>
        <v>0</v>
      </c>
      <c r="M492" s="269">
        <f t="shared" si="505"/>
        <v>0</v>
      </c>
      <c r="N492" s="225">
        <f t="shared" si="576"/>
        <v>0</v>
      </c>
      <c r="O492" s="225">
        <f t="shared" si="508"/>
        <v>0</v>
      </c>
      <c r="P492" s="225">
        <f t="shared" si="509"/>
        <v>0</v>
      </c>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96</v>
      </c>
      <c r="AI492" s="231">
        <f>IF(AF492=1,IF(AE492&lt;15,VLOOKUP(AH492,data!$B$3:$E$32,2,0)*AE492,(VLOOKUP(AH492,data!$B$3:$E$32,2,0)*14)+(VLOOKUP(AH492,data!$B$3:$E$32,3,0))*(AE492-14)),0)</f>
        <v>0</v>
      </c>
      <c r="AJ492" s="265" t="s">
        <v>96</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96</v>
      </c>
      <c r="AW492" s="231">
        <f>IF(AT492=1,IF(AS492&lt;15,VLOOKUP(AV492,data!$B$3:$E$32,2,0)*AS492,(VLOOKUP(AV492,data!$B$3:$E$32,2,0)*14)+(VLOOKUP(AV492,data!$B$3:$E$32,3,0))*(AS492-14)),0)</f>
        <v>0</v>
      </c>
      <c r="AX492" s="265" t="s">
        <v>96</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IF(AS492="","ne",IF(AS492=0,"ano",IF(AND(AS492&gt;=5,AS492&lt;=20,AV492&lt;&gt;"",AV492&lt;&gt;" ",AX492&lt;&gt;"",AX492&lt;&gt;" ")=TRUE,"ano","ne")))</f>
        <v>ne</v>
      </c>
      <c r="BG492" s="229"/>
      <c r="BH492" s="225">
        <f t="shared" si="528"/>
        <v>0</v>
      </c>
      <c r="BI492" s="230">
        <f>IF(BH492=1,data!$C$41*BG492,0)</f>
        <v>0</v>
      </c>
      <c r="BJ492" s="265" t="s">
        <v>96</v>
      </c>
      <c r="BK492" s="231">
        <f>IF(BH492=1,IF(BG492&lt;15,VLOOKUP(BJ492,data!$B$3:$E$32,2,0)*BG492,(VLOOKUP(BJ492,data!$B$3:$E$32,2,0)*14)+(VLOOKUP(BJ492,data!$B$3:$E$32,3,0))*(BG492-14)),0)</f>
        <v>0</v>
      </c>
      <c r="BL492" s="265" t="s">
        <v>96</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IF(BG492="","ne",IF(BG492=0,"ano",IF(AND(BG492&gt;=5,BG492&lt;=20,BJ492&lt;&gt;"",BJ492&lt;&gt;" ",BL492&lt;&gt;"",BL492&lt;&gt;" ")=TRUE,"ano","ne")))</f>
        <v>ne</v>
      </c>
      <c r="BU492" s="229"/>
      <c r="BV492" s="225">
        <f t="shared" si="534"/>
        <v>0</v>
      </c>
      <c r="BW492" s="230">
        <f>IF(BV492=1,data!$C$41*BU492,0)</f>
        <v>0</v>
      </c>
      <c r="BX492" s="265" t="s">
        <v>96</v>
      </c>
      <c r="BY492" s="231">
        <f>IF(BV492=1,IF(BU492&lt;15,VLOOKUP(BX492,data!$B$3:$E$32,2,0)*BU492,(VLOOKUP(BX492,data!$B$3:$E$32,2,0)*14)+(VLOOKUP(BX492,data!$B$3:$E$32,3,0))*(BU492-14)),0)</f>
        <v>0</v>
      </c>
      <c r="BZ492" s="265" t="s">
        <v>96</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IF(BU492="","ne",IF(BU492=0,"ano",IF(AND(BU492&gt;=5,BU492&lt;=20,BX492&lt;&gt;"",BX492&lt;&gt;" ",BZ492&lt;&gt;"",BZ492&lt;&gt;" ")=TRUE,"ano","ne")))</f>
        <v>ne</v>
      </c>
      <c r="CI492" s="229"/>
      <c r="CJ492" s="225">
        <f t="shared" si="540"/>
        <v>0</v>
      </c>
      <c r="CK492" s="230">
        <f>IF(CJ492=1,data!$C$41*CI492,0)</f>
        <v>0</v>
      </c>
      <c r="CL492" s="265" t="s">
        <v>96</v>
      </c>
      <c r="CM492" s="231">
        <f>IF(CJ492=1,IF(CI492&lt;15,VLOOKUP(CL492,data!$B$3:$E$32,2,0)*CI492,(VLOOKUP(CL492,data!$B$3:$E$32,2,0)*14)+(VLOOKUP(CL492,data!$B$3:$E$32,3,0))*(CI492-14)),0)</f>
        <v>0</v>
      </c>
      <c r="CN492" s="265" t="s">
        <v>96</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IF(CI492="","ne",IF(CI492=0,"ano",IF(AND(CI492&gt;=5,CI492&lt;=20,CL492&lt;&gt;"",CL492&lt;&gt;" ",CN492&lt;&gt;"",CN492&lt;&gt;" ")=TRUE,"ano","ne")))</f>
        <v>ne</v>
      </c>
      <c r="CW492" s="229"/>
      <c r="CX492" s="225">
        <f t="shared" si="546"/>
        <v>0</v>
      </c>
      <c r="CY492" s="230">
        <f>IF(CX492=1,data!$C$41*CW492,0)</f>
        <v>0</v>
      </c>
      <c r="CZ492" s="265" t="s">
        <v>96</v>
      </c>
      <c r="DA492" s="231">
        <f>IF(CX492=1,IF(CW492&lt;15,VLOOKUP(CZ492,data!$B$3:$E$32,2,0)*CW492,(VLOOKUP(CZ492,data!$B$3:$E$32,2,0)*14)+(VLOOKUP(CZ492,data!$B$3:$E$32,3,0))*(CW492-14)),0)</f>
        <v>0</v>
      </c>
      <c r="DB492" s="265" t="s">
        <v>96</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IF(CW492="","ne",IF(CW492=0,"ano",IF(AND(CW492&gt;=5,CW492&lt;=20,CZ492&lt;&gt;"",CZ492&lt;&gt;" ",DB492&lt;&gt;"",DB492&lt;&gt;" ")=TRUE,"ano","ne")))</f>
        <v>ne</v>
      </c>
      <c r="DK492" s="229"/>
      <c r="DL492" s="225">
        <f t="shared" si="552"/>
        <v>0</v>
      </c>
      <c r="DM492" s="230">
        <f>IF(DL492=1,data!$C$41*DK492,0)</f>
        <v>0</v>
      </c>
      <c r="DN492" s="265" t="s">
        <v>96</v>
      </c>
      <c r="DO492" s="231">
        <f>IF(DL492=1,IF(DK492&lt;15,VLOOKUP(DN492,data!$B$3:$E$32,2,0)*DK492,(VLOOKUP(DN492,data!$B$3:$E$32,2,0)*14)+(VLOOKUP(DN492,data!$B$3:$E$32,3,0))*(DK492-14)),0)</f>
        <v>0</v>
      </c>
      <c r="DP492" s="265" t="s">
        <v>96</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IF(DK492="","ne",IF(DK492=0,"ano",IF(AND(DK492&gt;=5,DK492&lt;=20,DN492&lt;&gt;"",DN492&lt;&gt;" ",DP492&lt;&gt;"",DP492&lt;&gt;" ")=TRUE,"ano","ne")))</f>
        <v>ne</v>
      </c>
      <c r="DY492" s="229"/>
      <c r="DZ492" s="225">
        <f t="shared" si="558"/>
        <v>0</v>
      </c>
      <c r="EA492" s="230">
        <f>IF(DZ492=1,data!$C$41*DY492,0)</f>
        <v>0</v>
      </c>
      <c r="EB492" s="265" t="s">
        <v>96</v>
      </c>
      <c r="EC492" s="231">
        <f>IF(DZ492=1,IF(DY492&lt;15,VLOOKUP(EB492,data!$B$3:$E$32,2,0)*DY492,(VLOOKUP(EB492,data!$B$3:$E$32,2,0)*14)+(VLOOKUP(EB492,data!$B$3:$E$32,3,0))*(DY492-14)),0)</f>
        <v>0</v>
      </c>
      <c r="ED492" s="265" t="s">
        <v>96</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IF(DY492="","ne",IF(DY492=0,"ano",IF(AND(DY492&gt;=5,DY492&lt;=20,EB492&lt;&gt;"",EB492&lt;&gt;" ",ED492&lt;&gt;"",ED492&lt;&gt;" ")=TRUE,"ano","ne")))</f>
        <v>ne</v>
      </c>
      <c r="EM492" s="229"/>
      <c r="EN492" s="225">
        <f t="shared" si="564"/>
        <v>0</v>
      </c>
      <c r="EO492" s="230">
        <f>IF(EN492=1,data!$C$41*EM492,0)</f>
        <v>0</v>
      </c>
      <c r="EP492" s="265" t="s">
        <v>96</v>
      </c>
      <c r="EQ492" s="231">
        <f>IF(EN492=1,IF(EM492&lt;15,VLOOKUP(EP492,data!$B$3:$E$32,2,0)*EM492,(VLOOKUP(EP492,data!$B$3:$E$32,2,0)*14)+(VLOOKUP(EP492,data!$B$3:$E$32,3,0))*(EM492-14)),0)</f>
        <v>0</v>
      </c>
      <c r="ER492" s="265" t="s">
        <v>96</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IF(EM492="","ne",IF(EM492=0,"ano",IF(AND(EM492&gt;=5,EM492&lt;=20,EP492&lt;&gt;"",EP492&lt;&gt;" ",ER492&lt;&gt;"",ER492&lt;&gt;" ")=TRUE,"ano","ne")))</f>
        <v>ne</v>
      </c>
      <c r="FA492" s="229"/>
      <c r="FB492" s="225">
        <f t="shared" si="570"/>
        <v>0</v>
      </c>
      <c r="FC492" s="230">
        <f>IF(FB492=1,data!$C$41*FA492,0)</f>
        <v>0</v>
      </c>
      <c r="FD492" s="265" t="s">
        <v>96</v>
      </c>
      <c r="FE492" s="231">
        <f>IF(FB492=1,IF(FA492&lt;15,VLOOKUP(FD492,data!$B$3:$E$32,2,0)*FA492,(VLOOKUP(FD492,data!$B$3:$E$32,2,0)*14)+(VLOOKUP(FD492,data!$B$3:$E$32,3,0))*(FA492-14)),0)</f>
        <v>0</v>
      </c>
      <c r="FF492" s="265" t="s">
        <v>96</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IF(FA492="","ne",IF(FA492=0,"ano",IF(AND(FA492&gt;=5,FA492&lt;=20,FD492&lt;&gt;"",FD492&lt;&gt;" ",FF492&lt;&gt;"",FF492&lt;&gt;" ")=TRUE,"ano","ne")))</f>
        <v>ne</v>
      </c>
    </row>
    <row r="493" spans="1:169" ht="24.75" hidden="1" customHeight="1" x14ac:dyDescent="0.25">
      <c r="A493" s="233"/>
      <c r="B493" s="222" t="s">
        <v>584</v>
      </c>
      <c r="C493" s="338"/>
      <c r="D493" s="223"/>
      <c r="E493" s="229"/>
      <c r="F493" s="225">
        <f t="shared" si="507"/>
        <v>0</v>
      </c>
      <c r="G493" s="230">
        <f>IF(F493=1,data!$C$41*E493,0)</f>
        <v>0</v>
      </c>
      <c r="H493" s="265" t="s">
        <v>96</v>
      </c>
      <c r="I493" s="231">
        <f>IF($F493=1,IF($E493&lt;15,VLOOKUP(H493,data!$B$3:$E$32,2,0)*$E493,(VLOOKUP(H493,data!$B$3:$E$32,2,0)*14)+(VLOOKUP(H493,data!$B$3:$E$32,3,0))*($E493-14)),0)</f>
        <v>0</v>
      </c>
      <c r="J493" s="265" t="s">
        <v>96</v>
      </c>
      <c r="K493" s="231">
        <f>IF($F493=1,VLOOKUP(J493,data!$B$35:$D$39,2,0),0)</f>
        <v>0</v>
      </c>
      <c r="L493" s="232">
        <f>IF(AND(I493&lt;&gt;0,K493&lt;&gt;0)=FALSE,0,data!$C$43)</f>
        <v>0</v>
      </c>
      <c r="M493" s="269">
        <f t="shared" si="505"/>
        <v>0</v>
      </c>
      <c r="N493" s="225">
        <f t="shared" si="576"/>
        <v>0</v>
      </c>
      <c r="O493" s="225">
        <f t="shared" si="508"/>
        <v>0</v>
      </c>
      <c r="P493" s="225">
        <f t="shared" si="509"/>
        <v>0</v>
      </c>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96</v>
      </c>
      <c r="AI493" s="231">
        <f>IF(AF493=1,IF(AE493&lt;15,VLOOKUP(AH493,data!$B$3:$E$32,2,0)*AE493,(VLOOKUP(AH493,data!$B$3:$E$32,2,0)*14)+(VLOOKUP(AH493,data!$B$3:$E$32,3,0))*(AE493-14)),0)</f>
        <v>0</v>
      </c>
      <c r="AJ493" s="265" t="s">
        <v>96</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96</v>
      </c>
      <c r="AW493" s="231">
        <f>IF(AT493=1,IF(AS493&lt;15,VLOOKUP(AV493,data!$B$3:$E$32,2,0)*AS493,(VLOOKUP(AV493,data!$B$3:$E$32,2,0)*14)+(VLOOKUP(AV493,data!$B$3:$E$32,3,0))*(AS493-14)),0)</f>
        <v>0</v>
      </c>
      <c r="AX493" s="265" t="s">
        <v>96</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96</v>
      </c>
      <c r="BK493" s="231">
        <f>IF(BH493=1,IF(BG493&lt;15,VLOOKUP(BJ493,data!$B$3:$E$32,2,0)*BG493,(VLOOKUP(BJ493,data!$B$3:$E$32,2,0)*14)+(VLOOKUP(BJ493,data!$B$3:$E$32,3,0))*(BG493-14)),0)</f>
        <v>0</v>
      </c>
      <c r="BL493" s="265" t="s">
        <v>96</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96</v>
      </c>
      <c r="BY493" s="231">
        <f>IF(BV493=1,IF(BU493&lt;15,VLOOKUP(BX493,data!$B$3:$E$32,2,0)*BU493,(VLOOKUP(BX493,data!$B$3:$E$32,2,0)*14)+(VLOOKUP(BX493,data!$B$3:$E$32,3,0))*(BU493-14)),0)</f>
        <v>0</v>
      </c>
      <c r="BZ493" s="265" t="s">
        <v>96</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96</v>
      </c>
      <c r="CM493" s="231">
        <f>IF(CJ493=1,IF(CI493&lt;15,VLOOKUP(CL493,data!$B$3:$E$32,2,0)*CI493,(VLOOKUP(CL493,data!$B$3:$E$32,2,0)*14)+(VLOOKUP(CL493,data!$B$3:$E$32,3,0))*(CI493-14)),0)</f>
        <v>0</v>
      </c>
      <c r="CN493" s="265" t="s">
        <v>96</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96</v>
      </c>
      <c r="DA493" s="231">
        <f>IF(CX493=1,IF(CW493&lt;15,VLOOKUP(CZ493,data!$B$3:$E$32,2,0)*CW493,(VLOOKUP(CZ493,data!$B$3:$E$32,2,0)*14)+(VLOOKUP(CZ493,data!$B$3:$E$32,3,0))*(CW493-14)),0)</f>
        <v>0</v>
      </c>
      <c r="DB493" s="265" t="s">
        <v>96</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96</v>
      </c>
      <c r="DO493" s="231">
        <f>IF(DL493=1,IF(DK493&lt;15,VLOOKUP(DN493,data!$B$3:$E$32,2,0)*DK493,(VLOOKUP(DN493,data!$B$3:$E$32,2,0)*14)+(VLOOKUP(DN493,data!$B$3:$E$32,3,0))*(DK493-14)),0)</f>
        <v>0</v>
      </c>
      <c r="DP493" s="265" t="s">
        <v>96</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96</v>
      </c>
      <c r="EC493" s="231">
        <f>IF(DZ493=1,IF(DY493&lt;15,VLOOKUP(EB493,data!$B$3:$E$32,2,0)*DY493,(VLOOKUP(EB493,data!$B$3:$E$32,2,0)*14)+(VLOOKUP(EB493,data!$B$3:$E$32,3,0))*(DY493-14)),0)</f>
        <v>0</v>
      </c>
      <c r="ED493" s="265" t="s">
        <v>96</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96</v>
      </c>
      <c r="EQ493" s="231">
        <f>IF(EN493=1,IF(EM493&lt;15,VLOOKUP(EP493,data!$B$3:$E$32,2,0)*EM493,(VLOOKUP(EP493,data!$B$3:$E$32,2,0)*14)+(VLOOKUP(EP493,data!$B$3:$E$32,3,0))*(EM493-14)),0)</f>
        <v>0</v>
      </c>
      <c r="ER493" s="265" t="s">
        <v>96</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96</v>
      </c>
      <c r="FE493" s="231">
        <f>IF(FB493=1,IF(FA493&lt;15,VLOOKUP(FD493,data!$B$3:$E$32,2,0)*FA493,(VLOOKUP(FD493,data!$B$3:$E$32,2,0)*14)+(VLOOKUP(FD493,data!$B$3:$E$32,3,0))*(FA493-14)),0)</f>
        <v>0</v>
      </c>
      <c r="FF493" s="265" t="s">
        <v>96</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4.75" hidden="1" customHeight="1" x14ac:dyDescent="0.25">
      <c r="A494" s="233"/>
      <c r="B494" s="222" t="s">
        <v>585</v>
      </c>
      <c r="C494" s="338"/>
      <c r="D494" s="223"/>
      <c r="E494" s="229"/>
      <c r="F494" s="225">
        <f t="shared" si="507"/>
        <v>0</v>
      </c>
      <c r="G494" s="230">
        <f>IF(F494=1,data!$C$41*E494,0)</f>
        <v>0</v>
      </c>
      <c r="H494" s="265" t="s">
        <v>96</v>
      </c>
      <c r="I494" s="231">
        <f>IF($F494=1,IF($E494&lt;15,VLOOKUP(H494,data!$B$3:$E$32,2,0)*$E494,(VLOOKUP(H494,data!$B$3:$E$32,2,0)*14)+(VLOOKUP(H494,data!$B$3:$E$32,3,0))*($E494-14)),0)</f>
        <v>0</v>
      </c>
      <c r="J494" s="265" t="s">
        <v>96</v>
      </c>
      <c r="K494" s="231">
        <f>IF($F494=1,VLOOKUP(J494,data!$B$35:$D$39,2,0),0)</f>
        <v>0</v>
      </c>
      <c r="L494" s="232">
        <f>IF(AND(I494&lt;&gt;0,K494&lt;&gt;0)=FALSE,0,data!$C$43)</f>
        <v>0</v>
      </c>
      <c r="M494" s="269">
        <f t="shared" si="505"/>
        <v>0</v>
      </c>
      <c r="N494" s="225">
        <f t="shared" si="576"/>
        <v>0</v>
      </c>
      <c r="O494" s="225">
        <f t="shared" si="508"/>
        <v>0</v>
      </c>
      <c r="P494" s="225">
        <f t="shared" si="509"/>
        <v>0</v>
      </c>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96</v>
      </c>
      <c r="AI494" s="231">
        <f>IF(AF494=1,IF(AE494&lt;15,VLOOKUP(AH494,data!$B$3:$E$32,2,0)*AE494,(VLOOKUP(AH494,data!$B$3:$E$32,2,0)*14)+(VLOOKUP(AH494,data!$B$3:$E$32,3,0))*(AE494-14)),0)</f>
        <v>0</v>
      </c>
      <c r="AJ494" s="265" t="s">
        <v>96</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96</v>
      </c>
      <c r="AW494" s="231">
        <f>IF(AT494=1,IF(AS494&lt;15,VLOOKUP(AV494,data!$B$3:$E$32,2,0)*AS494,(VLOOKUP(AV494,data!$B$3:$E$32,2,0)*14)+(VLOOKUP(AV494,data!$B$3:$E$32,3,0))*(AS494-14)),0)</f>
        <v>0</v>
      </c>
      <c r="AX494" s="265" t="s">
        <v>96</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96</v>
      </c>
      <c r="BK494" s="231">
        <f>IF(BH494=1,IF(BG494&lt;15,VLOOKUP(BJ494,data!$B$3:$E$32,2,0)*BG494,(VLOOKUP(BJ494,data!$B$3:$E$32,2,0)*14)+(VLOOKUP(BJ494,data!$B$3:$E$32,3,0))*(BG494-14)),0)</f>
        <v>0</v>
      </c>
      <c r="BL494" s="265" t="s">
        <v>96</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96</v>
      </c>
      <c r="BY494" s="231">
        <f>IF(BV494=1,IF(BU494&lt;15,VLOOKUP(BX494,data!$B$3:$E$32,2,0)*BU494,(VLOOKUP(BX494,data!$B$3:$E$32,2,0)*14)+(VLOOKUP(BX494,data!$B$3:$E$32,3,0))*(BU494-14)),0)</f>
        <v>0</v>
      </c>
      <c r="BZ494" s="265" t="s">
        <v>96</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96</v>
      </c>
      <c r="CM494" s="231">
        <f>IF(CJ494=1,IF(CI494&lt;15,VLOOKUP(CL494,data!$B$3:$E$32,2,0)*CI494,(VLOOKUP(CL494,data!$B$3:$E$32,2,0)*14)+(VLOOKUP(CL494,data!$B$3:$E$32,3,0))*(CI494-14)),0)</f>
        <v>0</v>
      </c>
      <c r="CN494" s="265" t="s">
        <v>96</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96</v>
      </c>
      <c r="DA494" s="231">
        <f>IF(CX494=1,IF(CW494&lt;15,VLOOKUP(CZ494,data!$B$3:$E$32,2,0)*CW494,(VLOOKUP(CZ494,data!$B$3:$E$32,2,0)*14)+(VLOOKUP(CZ494,data!$B$3:$E$32,3,0))*(CW494-14)),0)</f>
        <v>0</v>
      </c>
      <c r="DB494" s="265" t="s">
        <v>96</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96</v>
      </c>
      <c r="DO494" s="231">
        <f>IF(DL494=1,IF(DK494&lt;15,VLOOKUP(DN494,data!$B$3:$E$32,2,0)*DK494,(VLOOKUP(DN494,data!$B$3:$E$32,2,0)*14)+(VLOOKUP(DN494,data!$B$3:$E$32,3,0))*(DK494-14)),0)</f>
        <v>0</v>
      </c>
      <c r="DP494" s="265" t="s">
        <v>96</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96</v>
      </c>
      <c r="EC494" s="231">
        <f>IF(DZ494=1,IF(DY494&lt;15,VLOOKUP(EB494,data!$B$3:$E$32,2,0)*DY494,(VLOOKUP(EB494,data!$B$3:$E$32,2,0)*14)+(VLOOKUP(EB494,data!$B$3:$E$32,3,0))*(DY494-14)),0)</f>
        <v>0</v>
      </c>
      <c r="ED494" s="265" t="s">
        <v>96</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96</v>
      </c>
      <c r="EQ494" s="231">
        <f>IF(EN494=1,IF(EM494&lt;15,VLOOKUP(EP494,data!$B$3:$E$32,2,0)*EM494,(VLOOKUP(EP494,data!$B$3:$E$32,2,0)*14)+(VLOOKUP(EP494,data!$B$3:$E$32,3,0))*(EM494-14)),0)</f>
        <v>0</v>
      </c>
      <c r="ER494" s="265" t="s">
        <v>96</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96</v>
      </c>
      <c r="FE494" s="231">
        <f>IF(FB494=1,IF(FA494&lt;15,VLOOKUP(FD494,data!$B$3:$E$32,2,0)*FA494,(VLOOKUP(FD494,data!$B$3:$E$32,2,0)*14)+(VLOOKUP(FD494,data!$B$3:$E$32,3,0))*(FA494-14)),0)</f>
        <v>0</v>
      </c>
      <c r="FF494" s="265" t="s">
        <v>96</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4.75" hidden="1" customHeight="1" x14ac:dyDescent="0.25">
      <c r="A495" s="233"/>
      <c r="B495" s="222" t="s">
        <v>586</v>
      </c>
      <c r="C495" s="338"/>
      <c r="D495" s="223"/>
      <c r="E495" s="229"/>
      <c r="F495" s="225">
        <f t="shared" si="507"/>
        <v>0</v>
      </c>
      <c r="G495" s="230">
        <f>IF(F495=1,data!$C$41*E495,0)</f>
        <v>0</v>
      </c>
      <c r="H495" s="265" t="s">
        <v>96</v>
      </c>
      <c r="I495" s="231">
        <f>IF($F495=1,IF($E495&lt;15,VLOOKUP(H495,data!$B$3:$E$32,2,0)*$E495,(VLOOKUP(H495,data!$B$3:$E$32,2,0)*14)+(VLOOKUP(H495,data!$B$3:$E$32,3,0))*($E495-14)),0)</f>
        <v>0</v>
      </c>
      <c r="J495" s="265" t="s">
        <v>96</v>
      </c>
      <c r="K495" s="231">
        <f>IF($F495=1,VLOOKUP(J495,data!$B$35:$D$39,2,0),0)</f>
        <v>0</v>
      </c>
      <c r="L495" s="232">
        <f>IF(AND(I495&lt;&gt;0,K495&lt;&gt;0)=FALSE,0,data!$C$43)</f>
        <v>0</v>
      </c>
      <c r="M495" s="269">
        <f t="shared" si="505"/>
        <v>0</v>
      </c>
      <c r="N495" s="225">
        <f t="shared" si="576"/>
        <v>0</v>
      </c>
      <c r="O495" s="225">
        <f t="shared" si="508"/>
        <v>0</v>
      </c>
      <c r="P495" s="225">
        <f t="shared" si="509"/>
        <v>0</v>
      </c>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96</v>
      </c>
      <c r="AI495" s="231">
        <f>IF(AF495=1,IF(AE495&lt;15,VLOOKUP(AH495,data!$B$3:$E$32,2,0)*AE495,(VLOOKUP(AH495,data!$B$3:$E$32,2,0)*14)+(VLOOKUP(AH495,data!$B$3:$E$32,3,0))*(AE495-14)),0)</f>
        <v>0</v>
      </c>
      <c r="AJ495" s="265" t="s">
        <v>96</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96</v>
      </c>
      <c r="AW495" s="231">
        <f>IF(AT495=1,IF(AS495&lt;15,VLOOKUP(AV495,data!$B$3:$E$32,2,0)*AS495,(VLOOKUP(AV495,data!$B$3:$E$32,2,0)*14)+(VLOOKUP(AV495,data!$B$3:$E$32,3,0))*(AS495-14)),0)</f>
        <v>0</v>
      </c>
      <c r="AX495" s="265" t="s">
        <v>96</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96</v>
      </c>
      <c r="BK495" s="231">
        <f>IF(BH495=1,IF(BG495&lt;15,VLOOKUP(BJ495,data!$B$3:$E$32,2,0)*BG495,(VLOOKUP(BJ495,data!$B$3:$E$32,2,0)*14)+(VLOOKUP(BJ495,data!$B$3:$E$32,3,0))*(BG495-14)),0)</f>
        <v>0</v>
      </c>
      <c r="BL495" s="265" t="s">
        <v>96</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96</v>
      </c>
      <c r="BY495" s="231">
        <f>IF(BV495=1,IF(BU495&lt;15,VLOOKUP(BX495,data!$B$3:$E$32,2,0)*BU495,(VLOOKUP(BX495,data!$B$3:$E$32,2,0)*14)+(VLOOKUP(BX495,data!$B$3:$E$32,3,0))*(BU495-14)),0)</f>
        <v>0</v>
      </c>
      <c r="BZ495" s="265" t="s">
        <v>96</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96</v>
      </c>
      <c r="CM495" s="231">
        <f>IF(CJ495=1,IF(CI495&lt;15,VLOOKUP(CL495,data!$B$3:$E$32,2,0)*CI495,(VLOOKUP(CL495,data!$B$3:$E$32,2,0)*14)+(VLOOKUP(CL495,data!$B$3:$E$32,3,0))*(CI495-14)),0)</f>
        <v>0</v>
      </c>
      <c r="CN495" s="265" t="s">
        <v>96</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96</v>
      </c>
      <c r="DA495" s="231">
        <f>IF(CX495=1,IF(CW495&lt;15,VLOOKUP(CZ495,data!$B$3:$E$32,2,0)*CW495,(VLOOKUP(CZ495,data!$B$3:$E$32,2,0)*14)+(VLOOKUP(CZ495,data!$B$3:$E$32,3,0))*(CW495-14)),0)</f>
        <v>0</v>
      </c>
      <c r="DB495" s="265" t="s">
        <v>96</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96</v>
      </c>
      <c r="DO495" s="231">
        <f>IF(DL495=1,IF(DK495&lt;15,VLOOKUP(DN495,data!$B$3:$E$32,2,0)*DK495,(VLOOKUP(DN495,data!$B$3:$E$32,2,0)*14)+(VLOOKUP(DN495,data!$B$3:$E$32,3,0))*(DK495-14)),0)</f>
        <v>0</v>
      </c>
      <c r="DP495" s="265" t="s">
        <v>96</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96</v>
      </c>
      <c r="EC495" s="231">
        <f>IF(DZ495=1,IF(DY495&lt;15,VLOOKUP(EB495,data!$B$3:$E$32,2,0)*DY495,(VLOOKUP(EB495,data!$B$3:$E$32,2,0)*14)+(VLOOKUP(EB495,data!$B$3:$E$32,3,0))*(DY495-14)),0)</f>
        <v>0</v>
      </c>
      <c r="ED495" s="265" t="s">
        <v>96</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96</v>
      </c>
      <c r="EQ495" s="231">
        <f>IF(EN495=1,IF(EM495&lt;15,VLOOKUP(EP495,data!$B$3:$E$32,2,0)*EM495,(VLOOKUP(EP495,data!$B$3:$E$32,2,0)*14)+(VLOOKUP(EP495,data!$B$3:$E$32,3,0))*(EM495-14)),0)</f>
        <v>0</v>
      </c>
      <c r="ER495" s="265" t="s">
        <v>96</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96</v>
      </c>
      <c r="FE495" s="231">
        <f>IF(FB495=1,IF(FA495&lt;15,VLOOKUP(FD495,data!$B$3:$E$32,2,0)*FA495,(VLOOKUP(FD495,data!$B$3:$E$32,2,0)*14)+(VLOOKUP(FD495,data!$B$3:$E$32,3,0))*(FA495-14)),0)</f>
        <v>0</v>
      </c>
      <c r="FF495" s="265" t="s">
        <v>96</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IF(FA495="","ne",IF(FA495=0,"ano",IF(AND(FA495&gt;=5,FA495&lt;=20,FD495&lt;&gt;"",FD495&lt;&gt;" ",FF495&lt;&gt;"",FF495&lt;&gt;" ")=TRUE,"ano","ne")))</f>
        <v>ne</v>
      </c>
    </row>
    <row r="496" spans="1:169" ht="24.75" hidden="1" customHeight="1" x14ac:dyDescent="0.25">
      <c r="A496" s="233"/>
      <c r="B496" s="222" t="s">
        <v>587</v>
      </c>
      <c r="C496" s="338"/>
      <c r="D496" s="223"/>
      <c r="E496" s="229"/>
      <c r="F496" s="225">
        <f t="shared" si="507"/>
        <v>0</v>
      </c>
      <c r="G496" s="230">
        <f>IF(F496=1,data!$C$41*E496,0)</f>
        <v>0</v>
      </c>
      <c r="H496" s="265" t="s">
        <v>96</v>
      </c>
      <c r="I496" s="231">
        <f>IF($F496=1,IF($E496&lt;15,VLOOKUP(H496,data!$B$3:$E$32,2,0)*$E496,(VLOOKUP(H496,data!$B$3:$E$32,2,0)*14)+(VLOOKUP(H496,data!$B$3:$E$32,3,0))*($E496-14)),0)</f>
        <v>0</v>
      </c>
      <c r="J496" s="265" t="s">
        <v>96</v>
      </c>
      <c r="K496" s="231">
        <f>IF($F496=1,VLOOKUP(J496,data!$B$35:$D$39,2,0),0)</f>
        <v>0</v>
      </c>
      <c r="L496" s="232">
        <f>IF(AND(I496&lt;&gt;0,K496&lt;&gt;0)=FALSE,0,data!$C$43)</f>
        <v>0</v>
      </c>
      <c r="M496" s="269">
        <f t="shared" si="505"/>
        <v>0</v>
      </c>
      <c r="N496" s="225">
        <f t="shared" si="576"/>
        <v>0</v>
      </c>
      <c r="O496" s="225">
        <f t="shared" si="508"/>
        <v>0</v>
      </c>
      <c r="P496" s="225">
        <f t="shared" si="509"/>
        <v>0</v>
      </c>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96</v>
      </c>
      <c r="AI496" s="231">
        <f>IF(AF496=1,IF(AE496&lt;15,VLOOKUP(AH496,data!$B$3:$E$32,2,0)*AE496,(VLOOKUP(AH496,data!$B$3:$E$32,2,0)*14)+(VLOOKUP(AH496,data!$B$3:$E$32,3,0))*(AE496-14)),0)</f>
        <v>0</v>
      </c>
      <c r="AJ496" s="265" t="s">
        <v>96</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96</v>
      </c>
      <c r="AW496" s="231">
        <f>IF(AT496=1,IF(AS496&lt;15,VLOOKUP(AV496,data!$B$3:$E$32,2,0)*AS496,(VLOOKUP(AV496,data!$B$3:$E$32,2,0)*14)+(VLOOKUP(AV496,data!$B$3:$E$32,3,0))*(AS496-14)),0)</f>
        <v>0</v>
      </c>
      <c r="AX496" s="265" t="s">
        <v>96</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96</v>
      </c>
      <c r="BK496" s="231">
        <f>IF(BH496=1,IF(BG496&lt;15,VLOOKUP(BJ496,data!$B$3:$E$32,2,0)*BG496,(VLOOKUP(BJ496,data!$B$3:$E$32,2,0)*14)+(VLOOKUP(BJ496,data!$B$3:$E$32,3,0))*(BG496-14)),0)</f>
        <v>0</v>
      </c>
      <c r="BL496" s="265" t="s">
        <v>96</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96</v>
      </c>
      <c r="BY496" s="231">
        <f>IF(BV496=1,IF(BU496&lt;15,VLOOKUP(BX496,data!$B$3:$E$32,2,0)*BU496,(VLOOKUP(BX496,data!$B$3:$E$32,2,0)*14)+(VLOOKUP(BX496,data!$B$3:$E$32,3,0))*(BU496-14)),0)</f>
        <v>0</v>
      </c>
      <c r="BZ496" s="265" t="s">
        <v>96</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96</v>
      </c>
      <c r="CM496" s="231">
        <f>IF(CJ496=1,IF(CI496&lt;15,VLOOKUP(CL496,data!$B$3:$E$32,2,0)*CI496,(VLOOKUP(CL496,data!$B$3:$E$32,2,0)*14)+(VLOOKUP(CL496,data!$B$3:$E$32,3,0))*(CI496-14)),0)</f>
        <v>0</v>
      </c>
      <c r="CN496" s="265" t="s">
        <v>96</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96</v>
      </c>
      <c r="DA496" s="231">
        <f>IF(CX496=1,IF(CW496&lt;15,VLOOKUP(CZ496,data!$B$3:$E$32,2,0)*CW496,(VLOOKUP(CZ496,data!$B$3:$E$32,2,0)*14)+(VLOOKUP(CZ496,data!$B$3:$E$32,3,0))*(CW496-14)),0)</f>
        <v>0</v>
      </c>
      <c r="DB496" s="265" t="s">
        <v>96</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96</v>
      </c>
      <c r="DO496" s="231">
        <f>IF(DL496=1,IF(DK496&lt;15,VLOOKUP(DN496,data!$B$3:$E$32,2,0)*DK496,(VLOOKUP(DN496,data!$B$3:$E$32,2,0)*14)+(VLOOKUP(DN496,data!$B$3:$E$32,3,0))*(DK496-14)),0)</f>
        <v>0</v>
      </c>
      <c r="DP496" s="265" t="s">
        <v>96</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96</v>
      </c>
      <c r="EC496" s="231">
        <f>IF(DZ496=1,IF(DY496&lt;15,VLOOKUP(EB496,data!$B$3:$E$32,2,0)*DY496,(VLOOKUP(EB496,data!$B$3:$E$32,2,0)*14)+(VLOOKUP(EB496,data!$B$3:$E$32,3,0))*(DY496-14)),0)</f>
        <v>0</v>
      </c>
      <c r="ED496" s="265" t="s">
        <v>96</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96</v>
      </c>
      <c r="EQ496" s="231">
        <f>IF(EN496=1,IF(EM496&lt;15,VLOOKUP(EP496,data!$B$3:$E$32,2,0)*EM496,(VLOOKUP(EP496,data!$B$3:$E$32,2,0)*14)+(VLOOKUP(EP496,data!$B$3:$E$32,3,0))*(EM496-14)),0)</f>
        <v>0</v>
      </c>
      <c r="ER496" s="265" t="s">
        <v>96</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96</v>
      </c>
      <c r="FE496" s="231">
        <f>IF(FB496=1,IF(FA496&lt;15,VLOOKUP(FD496,data!$B$3:$E$32,2,0)*FA496,(VLOOKUP(FD496,data!$B$3:$E$32,2,0)*14)+(VLOOKUP(FD496,data!$B$3:$E$32,3,0))*(FA496-14)),0)</f>
        <v>0</v>
      </c>
      <c r="FF496" s="265" t="s">
        <v>96</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4.75" hidden="1" customHeight="1" x14ac:dyDescent="0.25">
      <c r="A497" s="233"/>
      <c r="B497" s="222" t="s">
        <v>588</v>
      </c>
      <c r="C497" s="338"/>
      <c r="D497" s="223"/>
      <c r="E497" s="229"/>
      <c r="F497" s="225">
        <f t="shared" si="507"/>
        <v>0</v>
      </c>
      <c r="G497" s="230">
        <f>IF(F497=1,data!$C$41*E497,0)</f>
        <v>0</v>
      </c>
      <c r="H497" s="265" t="s">
        <v>96</v>
      </c>
      <c r="I497" s="231">
        <f>IF($F497=1,IF($E497&lt;15,VLOOKUP(H497,data!$B$3:$E$32,2,0)*$E497,(VLOOKUP(H497,data!$B$3:$E$32,2,0)*14)+(VLOOKUP(H497,data!$B$3:$E$32,3,0))*($E497-14)),0)</f>
        <v>0</v>
      </c>
      <c r="J497" s="265" t="s">
        <v>96</v>
      </c>
      <c r="K497" s="231">
        <f>IF($F497=1,VLOOKUP(J497,data!$B$35:$D$39,2,0),0)</f>
        <v>0</v>
      </c>
      <c r="L497" s="232">
        <f>IF(AND(I497&lt;&gt;0,K497&lt;&gt;0)=FALSE,0,data!$C$43)</f>
        <v>0</v>
      </c>
      <c r="M497" s="269">
        <f t="shared" si="505"/>
        <v>0</v>
      </c>
      <c r="N497" s="225">
        <f t="shared" si="576"/>
        <v>0</v>
      </c>
      <c r="O497" s="225">
        <f t="shared" si="508"/>
        <v>0</v>
      </c>
      <c r="P497" s="225">
        <f t="shared" si="509"/>
        <v>0</v>
      </c>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96</v>
      </c>
      <c r="AI497" s="231">
        <f>IF(AF497=1,IF(AE497&lt;15,VLOOKUP(AH497,data!$B$3:$E$32,2,0)*AE497,(VLOOKUP(AH497,data!$B$3:$E$32,2,0)*14)+(VLOOKUP(AH497,data!$B$3:$E$32,3,0))*(AE497-14)),0)</f>
        <v>0</v>
      </c>
      <c r="AJ497" s="265" t="s">
        <v>96</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96</v>
      </c>
      <c r="AW497" s="231">
        <f>IF(AT497=1,IF(AS497&lt;15,VLOOKUP(AV497,data!$B$3:$E$32,2,0)*AS497,(VLOOKUP(AV497,data!$B$3:$E$32,2,0)*14)+(VLOOKUP(AV497,data!$B$3:$E$32,3,0))*(AS497-14)),0)</f>
        <v>0</v>
      </c>
      <c r="AX497" s="265" t="s">
        <v>96</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96</v>
      </c>
      <c r="BK497" s="231">
        <f>IF(BH497=1,IF(BG497&lt;15,VLOOKUP(BJ497,data!$B$3:$E$32,2,0)*BG497,(VLOOKUP(BJ497,data!$B$3:$E$32,2,0)*14)+(VLOOKUP(BJ497,data!$B$3:$E$32,3,0))*(BG497-14)),0)</f>
        <v>0</v>
      </c>
      <c r="BL497" s="265" t="s">
        <v>96</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96</v>
      </c>
      <c r="BY497" s="231">
        <f>IF(BV497=1,IF(BU497&lt;15,VLOOKUP(BX497,data!$B$3:$E$32,2,0)*BU497,(VLOOKUP(BX497,data!$B$3:$E$32,2,0)*14)+(VLOOKUP(BX497,data!$B$3:$E$32,3,0))*(BU497-14)),0)</f>
        <v>0</v>
      </c>
      <c r="BZ497" s="265" t="s">
        <v>96</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96</v>
      </c>
      <c r="CM497" s="231">
        <f>IF(CJ497=1,IF(CI497&lt;15,VLOOKUP(CL497,data!$B$3:$E$32,2,0)*CI497,(VLOOKUP(CL497,data!$B$3:$E$32,2,0)*14)+(VLOOKUP(CL497,data!$B$3:$E$32,3,0))*(CI497-14)),0)</f>
        <v>0</v>
      </c>
      <c r="CN497" s="265" t="s">
        <v>96</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96</v>
      </c>
      <c r="DA497" s="231">
        <f>IF(CX497=1,IF(CW497&lt;15,VLOOKUP(CZ497,data!$B$3:$E$32,2,0)*CW497,(VLOOKUP(CZ497,data!$B$3:$E$32,2,0)*14)+(VLOOKUP(CZ497,data!$B$3:$E$32,3,0))*(CW497-14)),0)</f>
        <v>0</v>
      </c>
      <c r="DB497" s="265" t="s">
        <v>96</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96</v>
      </c>
      <c r="DO497" s="231">
        <f>IF(DL497=1,IF(DK497&lt;15,VLOOKUP(DN497,data!$B$3:$E$32,2,0)*DK497,(VLOOKUP(DN497,data!$B$3:$E$32,2,0)*14)+(VLOOKUP(DN497,data!$B$3:$E$32,3,0))*(DK497-14)),0)</f>
        <v>0</v>
      </c>
      <c r="DP497" s="265" t="s">
        <v>96</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96</v>
      </c>
      <c r="EC497" s="231">
        <f>IF(DZ497=1,IF(DY497&lt;15,VLOOKUP(EB497,data!$B$3:$E$32,2,0)*DY497,(VLOOKUP(EB497,data!$B$3:$E$32,2,0)*14)+(VLOOKUP(EB497,data!$B$3:$E$32,3,0))*(DY497-14)),0)</f>
        <v>0</v>
      </c>
      <c r="ED497" s="265" t="s">
        <v>96</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96</v>
      </c>
      <c r="EQ497" s="231">
        <f>IF(EN497=1,IF(EM497&lt;15,VLOOKUP(EP497,data!$B$3:$E$32,2,0)*EM497,(VLOOKUP(EP497,data!$B$3:$E$32,2,0)*14)+(VLOOKUP(EP497,data!$B$3:$E$32,3,0))*(EM497-14)),0)</f>
        <v>0</v>
      </c>
      <c r="ER497" s="265" t="s">
        <v>96</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96</v>
      </c>
      <c r="FE497" s="231">
        <f>IF(FB497=1,IF(FA497&lt;15,VLOOKUP(FD497,data!$B$3:$E$32,2,0)*FA497,(VLOOKUP(FD497,data!$B$3:$E$32,2,0)*14)+(VLOOKUP(FD497,data!$B$3:$E$32,3,0))*(FA497-14)),0)</f>
        <v>0</v>
      </c>
      <c r="FF497" s="265" t="s">
        <v>96</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4.75" hidden="1" customHeight="1" x14ac:dyDescent="0.25">
      <c r="A498" s="233"/>
      <c r="B498" s="222" t="s">
        <v>589</v>
      </c>
      <c r="C498" s="338"/>
      <c r="D498" s="223"/>
      <c r="E498" s="229"/>
      <c r="F498" s="225">
        <f t="shared" si="507"/>
        <v>0</v>
      </c>
      <c r="G498" s="230">
        <f>IF(F498=1,data!$C$41*E498,0)</f>
        <v>0</v>
      </c>
      <c r="H498" s="265" t="s">
        <v>96</v>
      </c>
      <c r="I498" s="231">
        <f>IF($F498=1,IF($E498&lt;15,VLOOKUP(H498,data!$B$3:$E$32,2,0)*$E498,(VLOOKUP(H498,data!$B$3:$E$32,2,0)*14)+(VLOOKUP(H498,data!$B$3:$E$32,3,0))*($E498-14)),0)</f>
        <v>0</v>
      </c>
      <c r="J498" s="265" t="s">
        <v>96</v>
      </c>
      <c r="K498" s="231">
        <f>IF($F498=1,VLOOKUP(J498,data!$B$35:$D$39,2,0),0)</f>
        <v>0</v>
      </c>
      <c r="L498" s="232">
        <f>IF(AND(I498&lt;&gt;0,K498&lt;&gt;0)=FALSE,0,data!$C$43)</f>
        <v>0</v>
      </c>
      <c r="M498" s="269">
        <f t="shared" si="505"/>
        <v>0</v>
      </c>
      <c r="N498" s="225">
        <f t="shared" si="576"/>
        <v>0</v>
      </c>
      <c r="O498" s="225">
        <f t="shared" si="508"/>
        <v>0</v>
      </c>
      <c r="P498" s="225">
        <f t="shared" si="509"/>
        <v>0</v>
      </c>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96</v>
      </c>
      <c r="AI498" s="231">
        <f>IF(AF498=1,IF(AE498&lt;15,VLOOKUP(AH498,data!$B$3:$E$32,2,0)*AE498,(VLOOKUP(AH498,data!$B$3:$E$32,2,0)*14)+(VLOOKUP(AH498,data!$B$3:$E$32,3,0))*(AE498-14)),0)</f>
        <v>0</v>
      </c>
      <c r="AJ498" s="265" t="s">
        <v>96</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96</v>
      </c>
      <c r="AW498" s="231">
        <f>IF(AT498=1,IF(AS498&lt;15,VLOOKUP(AV498,data!$B$3:$E$32,2,0)*AS498,(VLOOKUP(AV498,data!$B$3:$E$32,2,0)*14)+(VLOOKUP(AV498,data!$B$3:$E$32,3,0))*(AS498-14)),0)</f>
        <v>0</v>
      </c>
      <c r="AX498" s="265" t="s">
        <v>96</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96</v>
      </c>
      <c r="BK498" s="231">
        <f>IF(BH498=1,IF(BG498&lt;15,VLOOKUP(BJ498,data!$B$3:$E$32,2,0)*BG498,(VLOOKUP(BJ498,data!$B$3:$E$32,2,0)*14)+(VLOOKUP(BJ498,data!$B$3:$E$32,3,0))*(BG498-14)),0)</f>
        <v>0</v>
      </c>
      <c r="BL498" s="265" t="s">
        <v>96</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96</v>
      </c>
      <c r="BY498" s="231">
        <f>IF(BV498=1,IF(BU498&lt;15,VLOOKUP(BX498,data!$B$3:$E$32,2,0)*BU498,(VLOOKUP(BX498,data!$B$3:$E$32,2,0)*14)+(VLOOKUP(BX498,data!$B$3:$E$32,3,0))*(BU498-14)),0)</f>
        <v>0</v>
      </c>
      <c r="BZ498" s="265" t="s">
        <v>96</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96</v>
      </c>
      <c r="CM498" s="231">
        <f>IF(CJ498=1,IF(CI498&lt;15,VLOOKUP(CL498,data!$B$3:$E$32,2,0)*CI498,(VLOOKUP(CL498,data!$B$3:$E$32,2,0)*14)+(VLOOKUP(CL498,data!$B$3:$E$32,3,0))*(CI498-14)),0)</f>
        <v>0</v>
      </c>
      <c r="CN498" s="265" t="s">
        <v>96</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96</v>
      </c>
      <c r="DA498" s="231">
        <f>IF(CX498=1,IF(CW498&lt;15,VLOOKUP(CZ498,data!$B$3:$E$32,2,0)*CW498,(VLOOKUP(CZ498,data!$B$3:$E$32,2,0)*14)+(VLOOKUP(CZ498,data!$B$3:$E$32,3,0))*(CW498-14)),0)</f>
        <v>0</v>
      </c>
      <c r="DB498" s="265" t="s">
        <v>96</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96</v>
      </c>
      <c r="DO498" s="231">
        <f>IF(DL498=1,IF(DK498&lt;15,VLOOKUP(DN498,data!$B$3:$E$32,2,0)*DK498,(VLOOKUP(DN498,data!$B$3:$E$32,2,0)*14)+(VLOOKUP(DN498,data!$B$3:$E$32,3,0))*(DK498-14)),0)</f>
        <v>0</v>
      </c>
      <c r="DP498" s="265" t="s">
        <v>96</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96</v>
      </c>
      <c r="EC498" s="231">
        <f>IF(DZ498=1,IF(DY498&lt;15,VLOOKUP(EB498,data!$B$3:$E$32,2,0)*DY498,(VLOOKUP(EB498,data!$B$3:$E$32,2,0)*14)+(VLOOKUP(EB498,data!$B$3:$E$32,3,0))*(DY498-14)),0)</f>
        <v>0</v>
      </c>
      <c r="ED498" s="265" t="s">
        <v>96</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96</v>
      </c>
      <c r="EQ498" s="231">
        <f>IF(EN498=1,IF(EM498&lt;15,VLOOKUP(EP498,data!$B$3:$E$32,2,0)*EM498,(VLOOKUP(EP498,data!$B$3:$E$32,2,0)*14)+(VLOOKUP(EP498,data!$B$3:$E$32,3,0))*(EM498-14)),0)</f>
        <v>0</v>
      </c>
      <c r="ER498" s="265" t="s">
        <v>96</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96</v>
      </c>
      <c r="FE498" s="231">
        <f>IF(FB498=1,IF(FA498&lt;15,VLOOKUP(FD498,data!$B$3:$E$32,2,0)*FA498,(VLOOKUP(FD498,data!$B$3:$E$32,2,0)*14)+(VLOOKUP(FD498,data!$B$3:$E$32,3,0))*(FA498-14)),0)</f>
        <v>0</v>
      </c>
      <c r="FF498" s="265" t="s">
        <v>96</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4.75" hidden="1" customHeight="1" x14ac:dyDescent="0.25">
      <c r="A499" s="233"/>
      <c r="B499" s="222" t="s">
        <v>590</v>
      </c>
      <c r="C499" s="338"/>
      <c r="D499" s="223"/>
      <c r="E499" s="229"/>
      <c r="F499" s="225">
        <f t="shared" si="507"/>
        <v>0</v>
      </c>
      <c r="G499" s="230">
        <f>IF(F499=1,data!$C$41*E499,0)</f>
        <v>0</v>
      </c>
      <c r="H499" s="265" t="s">
        <v>96</v>
      </c>
      <c r="I499" s="231">
        <f>IF($F499=1,IF($E499&lt;15,VLOOKUP(H499,data!$B$3:$E$32,2,0)*$E499,(VLOOKUP(H499,data!$B$3:$E$32,2,0)*14)+(VLOOKUP(H499,data!$B$3:$E$32,3,0))*($E499-14)),0)</f>
        <v>0</v>
      </c>
      <c r="J499" s="265" t="s">
        <v>96</v>
      </c>
      <c r="K499" s="231">
        <f>IF($F499=1,VLOOKUP(J499,data!$B$35:$D$39,2,0),0)</f>
        <v>0</v>
      </c>
      <c r="L499" s="232">
        <f>IF(AND(I499&lt;&gt;0,K499&lt;&gt;0)=FALSE,0,data!$C$43)</f>
        <v>0</v>
      </c>
      <c r="M499" s="269">
        <f t="shared" si="505"/>
        <v>0</v>
      </c>
      <c r="N499" s="225">
        <f t="shared" si="576"/>
        <v>0</v>
      </c>
      <c r="O499" s="225">
        <f t="shared" si="508"/>
        <v>0</v>
      </c>
      <c r="P499" s="225">
        <f t="shared" si="509"/>
        <v>0</v>
      </c>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96</v>
      </c>
      <c r="AI499" s="231">
        <f>IF(AF499=1,IF(AE499&lt;15,VLOOKUP(AH499,data!$B$3:$E$32,2,0)*AE499,(VLOOKUP(AH499,data!$B$3:$E$32,2,0)*14)+(VLOOKUP(AH499,data!$B$3:$E$32,3,0))*(AE499-14)),0)</f>
        <v>0</v>
      </c>
      <c r="AJ499" s="265" t="s">
        <v>96</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96</v>
      </c>
      <c r="AW499" s="231">
        <f>IF(AT499=1,IF(AS499&lt;15,VLOOKUP(AV499,data!$B$3:$E$32,2,0)*AS499,(VLOOKUP(AV499,data!$B$3:$E$32,2,0)*14)+(VLOOKUP(AV499,data!$B$3:$E$32,3,0))*(AS499-14)),0)</f>
        <v>0</v>
      </c>
      <c r="AX499" s="265" t="s">
        <v>96</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96</v>
      </c>
      <c r="BK499" s="231">
        <f>IF(BH499=1,IF(BG499&lt;15,VLOOKUP(BJ499,data!$B$3:$E$32,2,0)*BG499,(VLOOKUP(BJ499,data!$B$3:$E$32,2,0)*14)+(VLOOKUP(BJ499,data!$B$3:$E$32,3,0))*(BG499-14)),0)</f>
        <v>0</v>
      </c>
      <c r="BL499" s="265" t="s">
        <v>96</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96</v>
      </c>
      <c r="BY499" s="231">
        <f>IF(BV499=1,IF(BU499&lt;15,VLOOKUP(BX499,data!$B$3:$E$32,2,0)*BU499,(VLOOKUP(BX499,data!$B$3:$E$32,2,0)*14)+(VLOOKUP(BX499,data!$B$3:$E$32,3,0))*(BU499-14)),0)</f>
        <v>0</v>
      </c>
      <c r="BZ499" s="265" t="s">
        <v>96</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96</v>
      </c>
      <c r="CM499" s="231">
        <f>IF(CJ499=1,IF(CI499&lt;15,VLOOKUP(CL499,data!$B$3:$E$32,2,0)*CI499,(VLOOKUP(CL499,data!$B$3:$E$32,2,0)*14)+(VLOOKUP(CL499,data!$B$3:$E$32,3,0))*(CI499-14)),0)</f>
        <v>0</v>
      </c>
      <c r="CN499" s="265" t="s">
        <v>96</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96</v>
      </c>
      <c r="DA499" s="231">
        <f>IF(CX499=1,IF(CW499&lt;15,VLOOKUP(CZ499,data!$B$3:$E$32,2,0)*CW499,(VLOOKUP(CZ499,data!$B$3:$E$32,2,0)*14)+(VLOOKUP(CZ499,data!$B$3:$E$32,3,0))*(CW499-14)),0)</f>
        <v>0</v>
      </c>
      <c r="DB499" s="265" t="s">
        <v>96</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96</v>
      </c>
      <c r="DO499" s="231">
        <f>IF(DL499=1,IF(DK499&lt;15,VLOOKUP(DN499,data!$B$3:$E$32,2,0)*DK499,(VLOOKUP(DN499,data!$B$3:$E$32,2,0)*14)+(VLOOKUP(DN499,data!$B$3:$E$32,3,0))*(DK499-14)),0)</f>
        <v>0</v>
      </c>
      <c r="DP499" s="265" t="s">
        <v>96</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96</v>
      </c>
      <c r="EC499" s="231">
        <f>IF(DZ499=1,IF(DY499&lt;15,VLOOKUP(EB499,data!$B$3:$E$32,2,0)*DY499,(VLOOKUP(EB499,data!$B$3:$E$32,2,0)*14)+(VLOOKUP(EB499,data!$B$3:$E$32,3,0))*(DY499-14)),0)</f>
        <v>0</v>
      </c>
      <c r="ED499" s="265" t="s">
        <v>96</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96</v>
      </c>
      <c r="EQ499" s="231">
        <f>IF(EN499=1,IF(EM499&lt;15,VLOOKUP(EP499,data!$B$3:$E$32,2,0)*EM499,(VLOOKUP(EP499,data!$B$3:$E$32,2,0)*14)+(VLOOKUP(EP499,data!$B$3:$E$32,3,0))*(EM499-14)),0)</f>
        <v>0</v>
      </c>
      <c r="ER499" s="265" t="s">
        <v>96</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96</v>
      </c>
      <c r="FE499" s="231">
        <f>IF(FB499=1,IF(FA499&lt;15,VLOOKUP(FD499,data!$B$3:$E$32,2,0)*FA499,(VLOOKUP(FD499,data!$B$3:$E$32,2,0)*14)+(VLOOKUP(FD499,data!$B$3:$E$32,3,0))*(FA499-14)),0)</f>
        <v>0</v>
      </c>
      <c r="FF499" s="265" t="s">
        <v>96</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4.75" hidden="1" customHeight="1" x14ac:dyDescent="0.25">
      <c r="A500" s="233"/>
      <c r="B500" s="222" t="s">
        <v>591</v>
      </c>
      <c r="C500" s="338"/>
      <c r="D500" s="223"/>
      <c r="E500" s="229"/>
      <c r="F500" s="225">
        <f t="shared" si="507"/>
        <v>0</v>
      </c>
      <c r="G500" s="230">
        <f>IF(F500=1,data!$C$41*E500,0)</f>
        <v>0</v>
      </c>
      <c r="H500" s="265" t="s">
        <v>96</v>
      </c>
      <c r="I500" s="231">
        <f>IF($F500=1,IF($E500&lt;15,VLOOKUP(H500,data!$B$3:$E$32,2,0)*$E500,(VLOOKUP(H500,data!$B$3:$E$32,2,0)*14)+(VLOOKUP(H500,data!$B$3:$E$32,3,0))*($E500-14)),0)</f>
        <v>0</v>
      </c>
      <c r="J500" s="265" t="s">
        <v>96</v>
      </c>
      <c r="K500" s="231">
        <f>IF($F500=1,VLOOKUP(J500,data!$B$35:$D$39,2,0),0)</f>
        <v>0</v>
      </c>
      <c r="L500" s="232">
        <f>IF(AND(I500&lt;&gt;0,K500&lt;&gt;0)=FALSE,0,data!$C$43)</f>
        <v>0</v>
      </c>
      <c r="M500" s="269">
        <f t="shared" si="505"/>
        <v>0</v>
      </c>
      <c r="N500" s="225">
        <f t="shared" si="576"/>
        <v>0</v>
      </c>
      <c r="O500" s="225">
        <f t="shared" si="508"/>
        <v>0</v>
      </c>
      <c r="P500" s="225">
        <f t="shared" si="509"/>
        <v>0</v>
      </c>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96</v>
      </c>
      <c r="AI500" s="231">
        <f>IF(AF500=1,IF(AE500&lt;15,VLOOKUP(AH500,data!$B$3:$E$32,2,0)*AE500,(VLOOKUP(AH500,data!$B$3:$E$32,2,0)*14)+(VLOOKUP(AH500,data!$B$3:$E$32,3,0))*(AE500-14)),0)</f>
        <v>0</v>
      </c>
      <c r="AJ500" s="265" t="s">
        <v>96</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96</v>
      </c>
      <c r="AW500" s="231">
        <f>IF(AT500=1,IF(AS500&lt;15,VLOOKUP(AV500,data!$B$3:$E$32,2,0)*AS500,(VLOOKUP(AV500,data!$B$3:$E$32,2,0)*14)+(VLOOKUP(AV500,data!$B$3:$E$32,3,0))*(AS500-14)),0)</f>
        <v>0</v>
      </c>
      <c r="AX500" s="265" t="s">
        <v>96</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96</v>
      </c>
      <c r="BK500" s="231">
        <f>IF(BH500=1,IF(BG500&lt;15,VLOOKUP(BJ500,data!$B$3:$E$32,2,0)*BG500,(VLOOKUP(BJ500,data!$B$3:$E$32,2,0)*14)+(VLOOKUP(BJ500,data!$B$3:$E$32,3,0))*(BG500-14)),0)</f>
        <v>0</v>
      </c>
      <c r="BL500" s="265" t="s">
        <v>96</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96</v>
      </c>
      <c r="BY500" s="231">
        <f>IF(BV500=1,IF(BU500&lt;15,VLOOKUP(BX500,data!$B$3:$E$32,2,0)*BU500,(VLOOKUP(BX500,data!$B$3:$E$32,2,0)*14)+(VLOOKUP(BX500,data!$B$3:$E$32,3,0))*(BU500-14)),0)</f>
        <v>0</v>
      </c>
      <c r="BZ500" s="265" t="s">
        <v>96</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96</v>
      </c>
      <c r="CM500" s="231">
        <f>IF(CJ500=1,IF(CI500&lt;15,VLOOKUP(CL500,data!$B$3:$E$32,2,0)*CI500,(VLOOKUP(CL500,data!$B$3:$E$32,2,0)*14)+(VLOOKUP(CL500,data!$B$3:$E$32,3,0))*(CI500-14)),0)</f>
        <v>0</v>
      </c>
      <c r="CN500" s="265" t="s">
        <v>96</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96</v>
      </c>
      <c r="DA500" s="231">
        <f>IF(CX500=1,IF(CW500&lt;15,VLOOKUP(CZ500,data!$B$3:$E$32,2,0)*CW500,(VLOOKUP(CZ500,data!$B$3:$E$32,2,0)*14)+(VLOOKUP(CZ500,data!$B$3:$E$32,3,0))*(CW500-14)),0)</f>
        <v>0</v>
      </c>
      <c r="DB500" s="265" t="s">
        <v>96</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96</v>
      </c>
      <c r="DO500" s="231">
        <f>IF(DL500=1,IF(DK500&lt;15,VLOOKUP(DN500,data!$B$3:$E$32,2,0)*DK500,(VLOOKUP(DN500,data!$B$3:$E$32,2,0)*14)+(VLOOKUP(DN500,data!$B$3:$E$32,3,0))*(DK500-14)),0)</f>
        <v>0</v>
      </c>
      <c r="DP500" s="265" t="s">
        <v>96</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96</v>
      </c>
      <c r="EC500" s="231">
        <f>IF(DZ500=1,IF(DY500&lt;15,VLOOKUP(EB500,data!$B$3:$E$32,2,0)*DY500,(VLOOKUP(EB500,data!$B$3:$E$32,2,0)*14)+(VLOOKUP(EB500,data!$B$3:$E$32,3,0))*(DY500-14)),0)</f>
        <v>0</v>
      </c>
      <c r="ED500" s="265" t="s">
        <v>96</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96</v>
      </c>
      <c r="EQ500" s="231">
        <f>IF(EN500=1,IF(EM500&lt;15,VLOOKUP(EP500,data!$B$3:$E$32,2,0)*EM500,(VLOOKUP(EP500,data!$B$3:$E$32,2,0)*14)+(VLOOKUP(EP500,data!$B$3:$E$32,3,0))*(EM500-14)),0)</f>
        <v>0</v>
      </c>
      <c r="ER500" s="265" t="s">
        <v>96</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96</v>
      </c>
      <c r="FE500" s="231">
        <f>IF(FB500=1,IF(FA500&lt;15,VLOOKUP(FD500,data!$B$3:$E$32,2,0)*FA500,(VLOOKUP(FD500,data!$B$3:$E$32,2,0)*14)+(VLOOKUP(FD500,data!$B$3:$E$32,3,0))*(FA500-14)),0)</f>
        <v>0</v>
      </c>
      <c r="FF500" s="265" t="s">
        <v>96</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4.75" hidden="1" customHeight="1" x14ac:dyDescent="0.25">
      <c r="A501" s="233"/>
      <c r="B501" s="222" t="s">
        <v>592</v>
      </c>
      <c r="C501" s="338"/>
      <c r="D501" s="223"/>
      <c r="E501" s="229"/>
      <c r="F501" s="225">
        <f t="shared" si="507"/>
        <v>0</v>
      </c>
      <c r="G501" s="230">
        <f>IF(F501=1,data!$C$41*E501,0)</f>
        <v>0</v>
      </c>
      <c r="H501" s="265" t="s">
        <v>96</v>
      </c>
      <c r="I501" s="231">
        <f>IF($F501=1,IF($E501&lt;15,VLOOKUP(H501,data!$B$3:$E$32,2,0)*$E501,(VLOOKUP(H501,data!$B$3:$E$32,2,0)*14)+(VLOOKUP(H501,data!$B$3:$E$32,3,0))*($E501-14)),0)</f>
        <v>0</v>
      </c>
      <c r="J501" s="265" t="s">
        <v>96</v>
      </c>
      <c r="K501" s="231">
        <f>IF($F501=1,VLOOKUP(J501,data!$B$35:$D$39,2,0),0)</f>
        <v>0</v>
      </c>
      <c r="L501" s="232">
        <f>IF(AND(I501&lt;&gt;0,K501&lt;&gt;0)=FALSE,0,data!$C$43)</f>
        <v>0</v>
      </c>
      <c r="M501" s="269">
        <f t="shared" si="505"/>
        <v>0</v>
      </c>
      <c r="N501" s="225">
        <f t="shared" si="576"/>
        <v>0</v>
      </c>
      <c r="O501" s="225">
        <f t="shared" si="508"/>
        <v>0</v>
      </c>
      <c r="P501" s="225">
        <f t="shared" si="509"/>
        <v>0</v>
      </c>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96</v>
      </c>
      <c r="AI501" s="231">
        <f>IF(AF501=1,IF(AE501&lt;15,VLOOKUP(AH501,data!$B$3:$E$32,2,0)*AE501,(VLOOKUP(AH501,data!$B$3:$E$32,2,0)*14)+(VLOOKUP(AH501,data!$B$3:$E$32,3,0))*(AE501-14)),0)</f>
        <v>0</v>
      </c>
      <c r="AJ501" s="265" t="s">
        <v>96</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96</v>
      </c>
      <c r="AW501" s="231">
        <f>IF(AT501=1,IF(AS501&lt;15,VLOOKUP(AV501,data!$B$3:$E$32,2,0)*AS501,(VLOOKUP(AV501,data!$B$3:$E$32,2,0)*14)+(VLOOKUP(AV501,data!$B$3:$E$32,3,0))*(AS501-14)),0)</f>
        <v>0</v>
      </c>
      <c r="AX501" s="265" t="s">
        <v>96</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96</v>
      </c>
      <c r="BK501" s="231">
        <f>IF(BH501=1,IF(BG501&lt;15,VLOOKUP(BJ501,data!$B$3:$E$32,2,0)*BG501,(VLOOKUP(BJ501,data!$B$3:$E$32,2,0)*14)+(VLOOKUP(BJ501,data!$B$3:$E$32,3,0))*(BG501-14)),0)</f>
        <v>0</v>
      </c>
      <c r="BL501" s="265" t="s">
        <v>96</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96</v>
      </c>
      <c r="BY501" s="231">
        <f>IF(BV501=1,IF(BU501&lt;15,VLOOKUP(BX501,data!$B$3:$E$32,2,0)*BU501,(VLOOKUP(BX501,data!$B$3:$E$32,2,0)*14)+(VLOOKUP(BX501,data!$B$3:$E$32,3,0))*(BU501-14)),0)</f>
        <v>0</v>
      </c>
      <c r="BZ501" s="265" t="s">
        <v>96</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96</v>
      </c>
      <c r="CM501" s="231">
        <f>IF(CJ501=1,IF(CI501&lt;15,VLOOKUP(CL501,data!$B$3:$E$32,2,0)*CI501,(VLOOKUP(CL501,data!$B$3:$E$32,2,0)*14)+(VLOOKUP(CL501,data!$B$3:$E$32,3,0))*(CI501-14)),0)</f>
        <v>0</v>
      </c>
      <c r="CN501" s="265" t="s">
        <v>96</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96</v>
      </c>
      <c r="DA501" s="231">
        <f>IF(CX501=1,IF(CW501&lt;15,VLOOKUP(CZ501,data!$B$3:$E$32,2,0)*CW501,(VLOOKUP(CZ501,data!$B$3:$E$32,2,0)*14)+(VLOOKUP(CZ501,data!$B$3:$E$32,3,0))*(CW501-14)),0)</f>
        <v>0</v>
      </c>
      <c r="DB501" s="265" t="s">
        <v>96</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96</v>
      </c>
      <c r="DO501" s="231">
        <f>IF(DL501=1,IF(DK501&lt;15,VLOOKUP(DN501,data!$B$3:$E$32,2,0)*DK501,(VLOOKUP(DN501,data!$B$3:$E$32,2,0)*14)+(VLOOKUP(DN501,data!$B$3:$E$32,3,0))*(DK501-14)),0)</f>
        <v>0</v>
      </c>
      <c r="DP501" s="265" t="s">
        <v>96</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96</v>
      </c>
      <c r="EC501" s="231">
        <f>IF(DZ501=1,IF(DY501&lt;15,VLOOKUP(EB501,data!$B$3:$E$32,2,0)*DY501,(VLOOKUP(EB501,data!$B$3:$E$32,2,0)*14)+(VLOOKUP(EB501,data!$B$3:$E$32,3,0))*(DY501-14)),0)</f>
        <v>0</v>
      </c>
      <c r="ED501" s="265" t="s">
        <v>96</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96</v>
      </c>
      <c r="EQ501" s="231">
        <f>IF(EN501=1,IF(EM501&lt;15,VLOOKUP(EP501,data!$B$3:$E$32,2,0)*EM501,(VLOOKUP(EP501,data!$B$3:$E$32,2,0)*14)+(VLOOKUP(EP501,data!$B$3:$E$32,3,0))*(EM501-14)),0)</f>
        <v>0</v>
      </c>
      <c r="ER501" s="265" t="s">
        <v>96</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96</v>
      </c>
      <c r="FE501" s="231">
        <f>IF(FB501=1,IF(FA501&lt;15,VLOOKUP(FD501,data!$B$3:$E$32,2,0)*FA501,(VLOOKUP(FD501,data!$B$3:$E$32,2,0)*14)+(VLOOKUP(FD501,data!$B$3:$E$32,3,0))*(FA501-14)),0)</f>
        <v>0</v>
      </c>
      <c r="FF501" s="265" t="s">
        <v>96</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4.75" hidden="1" customHeight="1" x14ac:dyDescent="0.25">
      <c r="A502" s="233"/>
      <c r="B502" s="222" t="s">
        <v>593</v>
      </c>
      <c r="C502" s="338"/>
      <c r="D502" s="223"/>
      <c r="E502" s="229"/>
      <c r="F502" s="225">
        <f t="shared" si="507"/>
        <v>0</v>
      </c>
      <c r="G502" s="230">
        <f>IF(F502=1,data!$C$41*E502,0)</f>
        <v>0</v>
      </c>
      <c r="H502" s="265" t="s">
        <v>96</v>
      </c>
      <c r="I502" s="231">
        <f>IF($F502=1,IF($E502&lt;15,VLOOKUP(H502,data!$B$3:$E$32,2,0)*$E502,(VLOOKUP(H502,data!$B$3:$E$32,2,0)*14)+(VLOOKUP(H502,data!$B$3:$E$32,3,0))*($E502-14)),0)</f>
        <v>0</v>
      </c>
      <c r="J502" s="265" t="s">
        <v>96</v>
      </c>
      <c r="K502" s="231">
        <f>IF($F502=1,VLOOKUP(J502,data!$B$35:$D$39,2,0),0)</f>
        <v>0</v>
      </c>
      <c r="L502" s="232">
        <f>IF(AND(I502&lt;&gt;0,K502&lt;&gt;0)=FALSE,0,data!$C$43)</f>
        <v>0</v>
      </c>
      <c r="M502" s="269">
        <f t="shared" si="505"/>
        <v>0</v>
      </c>
      <c r="N502" s="225">
        <f t="shared" si="576"/>
        <v>0</v>
      </c>
      <c r="O502" s="225">
        <f t="shared" si="508"/>
        <v>0</v>
      </c>
      <c r="P502" s="225">
        <f t="shared" si="509"/>
        <v>0</v>
      </c>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96</v>
      </c>
      <c r="AI502" s="231">
        <f>IF(AF502=1,IF(AE502&lt;15,VLOOKUP(AH502,data!$B$3:$E$32,2,0)*AE502,(VLOOKUP(AH502,data!$B$3:$E$32,2,0)*14)+(VLOOKUP(AH502,data!$B$3:$E$32,3,0))*(AE502-14)),0)</f>
        <v>0</v>
      </c>
      <c r="AJ502" s="265" t="s">
        <v>96</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96</v>
      </c>
      <c r="AW502" s="231">
        <f>IF(AT502=1,IF(AS502&lt;15,VLOOKUP(AV502,data!$B$3:$E$32,2,0)*AS502,(VLOOKUP(AV502,data!$B$3:$E$32,2,0)*14)+(VLOOKUP(AV502,data!$B$3:$E$32,3,0))*(AS502-14)),0)</f>
        <v>0</v>
      </c>
      <c r="AX502" s="265" t="s">
        <v>96</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96</v>
      </c>
      <c r="BK502" s="231">
        <f>IF(BH502=1,IF(BG502&lt;15,VLOOKUP(BJ502,data!$B$3:$E$32,2,0)*BG502,(VLOOKUP(BJ502,data!$B$3:$E$32,2,0)*14)+(VLOOKUP(BJ502,data!$B$3:$E$32,3,0))*(BG502-14)),0)</f>
        <v>0</v>
      </c>
      <c r="BL502" s="265" t="s">
        <v>96</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96</v>
      </c>
      <c r="BY502" s="231">
        <f>IF(BV502=1,IF(BU502&lt;15,VLOOKUP(BX502,data!$B$3:$E$32,2,0)*BU502,(VLOOKUP(BX502,data!$B$3:$E$32,2,0)*14)+(VLOOKUP(BX502,data!$B$3:$E$32,3,0))*(BU502-14)),0)</f>
        <v>0</v>
      </c>
      <c r="BZ502" s="265" t="s">
        <v>96</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96</v>
      </c>
      <c r="CM502" s="231">
        <f>IF(CJ502=1,IF(CI502&lt;15,VLOOKUP(CL502,data!$B$3:$E$32,2,0)*CI502,(VLOOKUP(CL502,data!$B$3:$E$32,2,0)*14)+(VLOOKUP(CL502,data!$B$3:$E$32,3,0))*(CI502-14)),0)</f>
        <v>0</v>
      </c>
      <c r="CN502" s="265" t="s">
        <v>96</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96</v>
      </c>
      <c r="DA502" s="231">
        <f>IF(CX502=1,IF(CW502&lt;15,VLOOKUP(CZ502,data!$B$3:$E$32,2,0)*CW502,(VLOOKUP(CZ502,data!$B$3:$E$32,2,0)*14)+(VLOOKUP(CZ502,data!$B$3:$E$32,3,0))*(CW502-14)),0)</f>
        <v>0</v>
      </c>
      <c r="DB502" s="265" t="s">
        <v>96</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96</v>
      </c>
      <c r="DO502" s="231">
        <f>IF(DL502=1,IF(DK502&lt;15,VLOOKUP(DN502,data!$B$3:$E$32,2,0)*DK502,(VLOOKUP(DN502,data!$B$3:$E$32,2,0)*14)+(VLOOKUP(DN502,data!$B$3:$E$32,3,0))*(DK502-14)),0)</f>
        <v>0</v>
      </c>
      <c r="DP502" s="265" t="s">
        <v>96</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96</v>
      </c>
      <c r="EC502" s="231">
        <f>IF(DZ502=1,IF(DY502&lt;15,VLOOKUP(EB502,data!$B$3:$E$32,2,0)*DY502,(VLOOKUP(EB502,data!$B$3:$E$32,2,0)*14)+(VLOOKUP(EB502,data!$B$3:$E$32,3,0))*(DY502-14)),0)</f>
        <v>0</v>
      </c>
      <c r="ED502" s="265" t="s">
        <v>96</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96</v>
      </c>
      <c r="EQ502" s="231">
        <f>IF(EN502=1,IF(EM502&lt;15,VLOOKUP(EP502,data!$B$3:$E$32,2,0)*EM502,(VLOOKUP(EP502,data!$B$3:$E$32,2,0)*14)+(VLOOKUP(EP502,data!$B$3:$E$32,3,0))*(EM502-14)),0)</f>
        <v>0</v>
      </c>
      <c r="ER502" s="265" t="s">
        <v>96</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96</v>
      </c>
      <c r="FE502" s="231">
        <f>IF(FB502=1,IF(FA502&lt;15,VLOOKUP(FD502,data!$B$3:$E$32,2,0)*FA502,(VLOOKUP(FD502,data!$B$3:$E$32,2,0)*14)+(VLOOKUP(FD502,data!$B$3:$E$32,3,0))*(FA502-14)),0)</f>
        <v>0</v>
      </c>
      <c r="FF502" s="265" t="s">
        <v>96</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4.75" hidden="1" customHeight="1" x14ac:dyDescent="0.25">
      <c r="A503" s="233"/>
      <c r="B503" s="222" t="s">
        <v>594</v>
      </c>
      <c r="C503" s="338"/>
      <c r="D503" s="223"/>
      <c r="E503" s="229"/>
      <c r="F503" s="225">
        <f t="shared" si="507"/>
        <v>0</v>
      </c>
      <c r="G503" s="230">
        <f>IF(F503=1,data!$C$41*E503,0)</f>
        <v>0</v>
      </c>
      <c r="H503" s="265" t="s">
        <v>96</v>
      </c>
      <c r="I503" s="231">
        <f>IF($F503=1,IF($E503&lt;15,VLOOKUP(H503,data!$B$3:$E$32,2,0)*$E503,(VLOOKUP(H503,data!$B$3:$E$32,2,0)*14)+(VLOOKUP(H503,data!$B$3:$E$32,3,0))*($E503-14)),0)</f>
        <v>0</v>
      </c>
      <c r="J503" s="265" t="s">
        <v>96</v>
      </c>
      <c r="K503" s="231">
        <f>IF($F503=1,VLOOKUP(J503,data!$B$35:$D$39,2,0),0)</f>
        <v>0</v>
      </c>
      <c r="L503" s="232">
        <f>IF(AND(I503&lt;&gt;0,K503&lt;&gt;0)=FALSE,0,data!$C$43)</f>
        <v>0</v>
      </c>
      <c r="M503" s="269">
        <f t="shared" si="505"/>
        <v>0</v>
      </c>
      <c r="N503" s="225">
        <f t="shared" si="576"/>
        <v>0</v>
      </c>
      <c r="O503" s="225">
        <f t="shared" si="508"/>
        <v>0</v>
      </c>
      <c r="P503" s="225">
        <f t="shared" si="509"/>
        <v>0</v>
      </c>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96</v>
      </c>
      <c r="AI503" s="231">
        <f>IF(AF503=1,IF(AE503&lt;15,VLOOKUP(AH503,data!$B$3:$E$32,2,0)*AE503,(VLOOKUP(AH503,data!$B$3:$E$32,2,0)*14)+(VLOOKUP(AH503,data!$B$3:$E$32,3,0))*(AE503-14)),0)</f>
        <v>0</v>
      </c>
      <c r="AJ503" s="265" t="s">
        <v>96</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96</v>
      </c>
      <c r="AW503" s="231">
        <f>IF(AT503=1,IF(AS503&lt;15,VLOOKUP(AV503,data!$B$3:$E$32,2,0)*AS503,(VLOOKUP(AV503,data!$B$3:$E$32,2,0)*14)+(VLOOKUP(AV503,data!$B$3:$E$32,3,0))*(AS503-14)),0)</f>
        <v>0</v>
      </c>
      <c r="AX503" s="265" t="s">
        <v>96</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96</v>
      </c>
      <c r="BK503" s="231">
        <f>IF(BH503=1,IF(BG503&lt;15,VLOOKUP(BJ503,data!$B$3:$E$32,2,0)*BG503,(VLOOKUP(BJ503,data!$B$3:$E$32,2,0)*14)+(VLOOKUP(BJ503,data!$B$3:$E$32,3,0))*(BG503-14)),0)</f>
        <v>0</v>
      </c>
      <c r="BL503" s="265" t="s">
        <v>96</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96</v>
      </c>
      <c r="BY503" s="231">
        <f>IF(BV503=1,IF(BU503&lt;15,VLOOKUP(BX503,data!$B$3:$E$32,2,0)*BU503,(VLOOKUP(BX503,data!$B$3:$E$32,2,0)*14)+(VLOOKUP(BX503,data!$B$3:$E$32,3,0))*(BU503-14)),0)</f>
        <v>0</v>
      </c>
      <c r="BZ503" s="265" t="s">
        <v>96</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96</v>
      </c>
      <c r="CM503" s="231">
        <f>IF(CJ503=1,IF(CI503&lt;15,VLOOKUP(CL503,data!$B$3:$E$32,2,0)*CI503,(VLOOKUP(CL503,data!$B$3:$E$32,2,0)*14)+(VLOOKUP(CL503,data!$B$3:$E$32,3,0))*(CI503-14)),0)</f>
        <v>0</v>
      </c>
      <c r="CN503" s="265" t="s">
        <v>96</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96</v>
      </c>
      <c r="DA503" s="231">
        <f>IF(CX503=1,IF(CW503&lt;15,VLOOKUP(CZ503,data!$B$3:$E$32,2,0)*CW503,(VLOOKUP(CZ503,data!$B$3:$E$32,2,0)*14)+(VLOOKUP(CZ503,data!$B$3:$E$32,3,0))*(CW503-14)),0)</f>
        <v>0</v>
      </c>
      <c r="DB503" s="265" t="s">
        <v>96</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96</v>
      </c>
      <c r="DO503" s="231">
        <f>IF(DL503=1,IF(DK503&lt;15,VLOOKUP(DN503,data!$B$3:$E$32,2,0)*DK503,(VLOOKUP(DN503,data!$B$3:$E$32,2,0)*14)+(VLOOKUP(DN503,data!$B$3:$E$32,3,0))*(DK503-14)),0)</f>
        <v>0</v>
      </c>
      <c r="DP503" s="265" t="s">
        <v>96</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96</v>
      </c>
      <c r="EC503" s="231">
        <f>IF(DZ503=1,IF(DY503&lt;15,VLOOKUP(EB503,data!$B$3:$E$32,2,0)*DY503,(VLOOKUP(EB503,data!$B$3:$E$32,2,0)*14)+(VLOOKUP(EB503,data!$B$3:$E$32,3,0))*(DY503-14)),0)</f>
        <v>0</v>
      </c>
      <c r="ED503" s="265" t="s">
        <v>96</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96</v>
      </c>
      <c r="EQ503" s="231">
        <f>IF(EN503=1,IF(EM503&lt;15,VLOOKUP(EP503,data!$B$3:$E$32,2,0)*EM503,(VLOOKUP(EP503,data!$B$3:$E$32,2,0)*14)+(VLOOKUP(EP503,data!$B$3:$E$32,3,0))*(EM503-14)),0)</f>
        <v>0</v>
      </c>
      <c r="ER503" s="265" t="s">
        <v>96</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96</v>
      </c>
      <c r="FE503" s="231">
        <f>IF(FB503=1,IF(FA503&lt;15,VLOOKUP(FD503,data!$B$3:$E$32,2,0)*FA503,(VLOOKUP(FD503,data!$B$3:$E$32,2,0)*14)+(VLOOKUP(FD503,data!$B$3:$E$32,3,0))*(FA503-14)),0)</f>
        <v>0</v>
      </c>
      <c r="FF503" s="265" t="s">
        <v>96</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4.75" hidden="1" customHeight="1" x14ac:dyDescent="0.25">
      <c r="A504" s="233"/>
      <c r="B504" s="222" t="s">
        <v>595</v>
      </c>
      <c r="C504" s="338"/>
      <c r="D504" s="223"/>
      <c r="E504" s="229"/>
      <c r="F504" s="225">
        <f t="shared" si="507"/>
        <v>0</v>
      </c>
      <c r="G504" s="230">
        <f>IF(F504=1,data!$C$41*E504,0)</f>
        <v>0</v>
      </c>
      <c r="H504" s="265" t="s">
        <v>96</v>
      </c>
      <c r="I504" s="231">
        <f>IF($F504=1,IF($E504&lt;15,VLOOKUP(H504,data!$B$3:$E$32,2,0)*$E504,(VLOOKUP(H504,data!$B$3:$E$32,2,0)*14)+(VLOOKUP(H504,data!$B$3:$E$32,3,0))*($E504-14)),0)</f>
        <v>0</v>
      </c>
      <c r="J504" s="265" t="s">
        <v>96</v>
      </c>
      <c r="K504" s="231">
        <f>IF($F504=1,VLOOKUP(J504,data!$B$35:$D$39,2,0),0)</f>
        <v>0</v>
      </c>
      <c r="L504" s="232">
        <f>IF(AND(I504&lt;&gt;0,K504&lt;&gt;0)=FALSE,0,data!$C$43)</f>
        <v>0</v>
      </c>
      <c r="M504" s="269">
        <f t="shared" si="505"/>
        <v>0</v>
      </c>
      <c r="N504" s="225">
        <f t="shared" si="576"/>
        <v>0</v>
      </c>
      <c r="O504" s="225">
        <f t="shared" si="508"/>
        <v>0</v>
      </c>
      <c r="P504" s="225">
        <f t="shared" si="509"/>
        <v>0</v>
      </c>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96</v>
      </c>
      <c r="AI504" s="231">
        <f>IF(AF504=1,IF(AE504&lt;15,VLOOKUP(AH504,data!$B$3:$E$32,2,0)*AE504,(VLOOKUP(AH504,data!$B$3:$E$32,2,0)*14)+(VLOOKUP(AH504,data!$B$3:$E$32,3,0))*(AE504-14)),0)</f>
        <v>0</v>
      </c>
      <c r="AJ504" s="265" t="s">
        <v>96</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96</v>
      </c>
      <c r="AW504" s="231">
        <f>IF(AT504=1,IF(AS504&lt;15,VLOOKUP(AV504,data!$B$3:$E$32,2,0)*AS504,(VLOOKUP(AV504,data!$B$3:$E$32,2,0)*14)+(VLOOKUP(AV504,data!$B$3:$E$32,3,0))*(AS504-14)),0)</f>
        <v>0</v>
      </c>
      <c r="AX504" s="265" t="s">
        <v>96</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96</v>
      </c>
      <c r="BK504" s="231">
        <f>IF(BH504=1,IF(BG504&lt;15,VLOOKUP(BJ504,data!$B$3:$E$32,2,0)*BG504,(VLOOKUP(BJ504,data!$B$3:$E$32,2,0)*14)+(VLOOKUP(BJ504,data!$B$3:$E$32,3,0))*(BG504-14)),0)</f>
        <v>0</v>
      </c>
      <c r="BL504" s="265" t="s">
        <v>96</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96</v>
      </c>
      <c r="BY504" s="231">
        <f>IF(BV504=1,IF(BU504&lt;15,VLOOKUP(BX504,data!$B$3:$E$32,2,0)*BU504,(VLOOKUP(BX504,data!$B$3:$E$32,2,0)*14)+(VLOOKUP(BX504,data!$B$3:$E$32,3,0))*(BU504-14)),0)</f>
        <v>0</v>
      </c>
      <c r="BZ504" s="265" t="s">
        <v>96</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96</v>
      </c>
      <c r="CM504" s="231">
        <f>IF(CJ504=1,IF(CI504&lt;15,VLOOKUP(CL504,data!$B$3:$E$32,2,0)*CI504,(VLOOKUP(CL504,data!$B$3:$E$32,2,0)*14)+(VLOOKUP(CL504,data!$B$3:$E$32,3,0))*(CI504-14)),0)</f>
        <v>0</v>
      </c>
      <c r="CN504" s="265" t="s">
        <v>96</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96</v>
      </c>
      <c r="DA504" s="231">
        <f>IF(CX504=1,IF(CW504&lt;15,VLOOKUP(CZ504,data!$B$3:$E$32,2,0)*CW504,(VLOOKUP(CZ504,data!$B$3:$E$32,2,0)*14)+(VLOOKUP(CZ504,data!$B$3:$E$32,3,0))*(CW504-14)),0)</f>
        <v>0</v>
      </c>
      <c r="DB504" s="265" t="s">
        <v>96</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96</v>
      </c>
      <c r="DO504" s="231">
        <f>IF(DL504=1,IF(DK504&lt;15,VLOOKUP(DN504,data!$B$3:$E$32,2,0)*DK504,(VLOOKUP(DN504,data!$B$3:$E$32,2,0)*14)+(VLOOKUP(DN504,data!$B$3:$E$32,3,0))*(DK504-14)),0)</f>
        <v>0</v>
      </c>
      <c r="DP504" s="265" t="s">
        <v>96</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96</v>
      </c>
      <c r="EC504" s="231">
        <f>IF(DZ504=1,IF(DY504&lt;15,VLOOKUP(EB504,data!$B$3:$E$32,2,0)*DY504,(VLOOKUP(EB504,data!$B$3:$E$32,2,0)*14)+(VLOOKUP(EB504,data!$B$3:$E$32,3,0))*(DY504-14)),0)</f>
        <v>0</v>
      </c>
      <c r="ED504" s="265" t="s">
        <v>96</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96</v>
      </c>
      <c r="EQ504" s="231">
        <f>IF(EN504=1,IF(EM504&lt;15,VLOOKUP(EP504,data!$B$3:$E$32,2,0)*EM504,(VLOOKUP(EP504,data!$B$3:$E$32,2,0)*14)+(VLOOKUP(EP504,data!$B$3:$E$32,3,0))*(EM504-14)),0)</f>
        <v>0</v>
      </c>
      <c r="ER504" s="265" t="s">
        <v>96</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96</v>
      </c>
      <c r="FE504" s="231">
        <f>IF(FB504=1,IF(FA504&lt;15,VLOOKUP(FD504,data!$B$3:$E$32,2,0)*FA504,(VLOOKUP(FD504,data!$B$3:$E$32,2,0)*14)+(VLOOKUP(FD504,data!$B$3:$E$32,3,0))*(FA504-14)),0)</f>
        <v>0</v>
      </c>
      <c r="FF504" s="265" t="s">
        <v>96</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4.75" hidden="1" customHeight="1" x14ac:dyDescent="0.25">
      <c r="A505" s="233"/>
      <c r="B505" s="222" t="s">
        <v>596</v>
      </c>
      <c r="C505" s="338"/>
      <c r="D505" s="223"/>
      <c r="E505" s="229"/>
      <c r="F505" s="225">
        <f t="shared" si="507"/>
        <v>0</v>
      </c>
      <c r="G505" s="230">
        <f>IF(F505=1,data!$C$41*E505,0)</f>
        <v>0</v>
      </c>
      <c r="H505" s="265" t="s">
        <v>96</v>
      </c>
      <c r="I505" s="231">
        <f>IF($F505=1,IF($E505&lt;15,VLOOKUP(H505,data!$B$3:$E$32,2,0)*$E505,(VLOOKUP(H505,data!$B$3:$E$32,2,0)*14)+(VLOOKUP(H505,data!$B$3:$E$32,3,0))*($E505-14)),0)</f>
        <v>0</v>
      </c>
      <c r="J505" s="265" t="s">
        <v>96</v>
      </c>
      <c r="K505" s="231">
        <f>IF($F505=1,VLOOKUP(J505,data!$B$35:$D$39,2,0),0)</f>
        <v>0</v>
      </c>
      <c r="L505" s="232">
        <f>IF(AND(I505&lt;&gt;0,K505&lt;&gt;0)=FALSE,0,data!$C$43)</f>
        <v>0</v>
      </c>
      <c r="M505" s="269">
        <f t="shared" si="505"/>
        <v>0</v>
      </c>
      <c r="N505" s="225">
        <f t="shared" si="576"/>
        <v>0</v>
      </c>
      <c r="O505" s="225">
        <f t="shared" si="508"/>
        <v>0</v>
      </c>
      <c r="P505" s="225">
        <f t="shared" si="509"/>
        <v>0</v>
      </c>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96</v>
      </c>
      <c r="AI505" s="231">
        <f>IF(AF505=1,IF(AE505&lt;15,VLOOKUP(AH505,data!$B$3:$E$32,2,0)*AE505,(VLOOKUP(AH505,data!$B$3:$E$32,2,0)*14)+(VLOOKUP(AH505,data!$B$3:$E$32,3,0))*(AE505-14)),0)</f>
        <v>0</v>
      </c>
      <c r="AJ505" s="265" t="s">
        <v>96</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96</v>
      </c>
      <c r="AW505" s="231">
        <f>IF(AT505=1,IF(AS505&lt;15,VLOOKUP(AV505,data!$B$3:$E$32,2,0)*AS505,(VLOOKUP(AV505,data!$B$3:$E$32,2,0)*14)+(VLOOKUP(AV505,data!$B$3:$E$32,3,0))*(AS505-14)),0)</f>
        <v>0</v>
      </c>
      <c r="AX505" s="265" t="s">
        <v>96</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96</v>
      </c>
      <c r="BK505" s="231">
        <f>IF(BH505=1,IF(BG505&lt;15,VLOOKUP(BJ505,data!$B$3:$E$32,2,0)*BG505,(VLOOKUP(BJ505,data!$B$3:$E$32,2,0)*14)+(VLOOKUP(BJ505,data!$B$3:$E$32,3,0))*(BG505-14)),0)</f>
        <v>0</v>
      </c>
      <c r="BL505" s="265" t="s">
        <v>96</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96</v>
      </c>
      <c r="BY505" s="231">
        <f>IF(BV505=1,IF(BU505&lt;15,VLOOKUP(BX505,data!$B$3:$E$32,2,0)*BU505,(VLOOKUP(BX505,data!$B$3:$E$32,2,0)*14)+(VLOOKUP(BX505,data!$B$3:$E$32,3,0))*(BU505-14)),0)</f>
        <v>0</v>
      </c>
      <c r="BZ505" s="265" t="s">
        <v>96</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96</v>
      </c>
      <c r="CM505" s="231">
        <f>IF(CJ505=1,IF(CI505&lt;15,VLOOKUP(CL505,data!$B$3:$E$32,2,0)*CI505,(VLOOKUP(CL505,data!$B$3:$E$32,2,0)*14)+(VLOOKUP(CL505,data!$B$3:$E$32,3,0))*(CI505-14)),0)</f>
        <v>0</v>
      </c>
      <c r="CN505" s="265" t="s">
        <v>96</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96</v>
      </c>
      <c r="DA505" s="231">
        <f>IF(CX505=1,IF(CW505&lt;15,VLOOKUP(CZ505,data!$B$3:$E$32,2,0)*CW505,(VLOOKUP(CZ505,data!$B$3:$E$32,2,0)*14)+(VLOOKUP(CZ505,data!$B$3:$E$32,3,0))*(CW505-14)),0)</f>
        <v>0</v>
      </c>
      <c r="DB505" s="265" t="s">
        <v>96</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96</v>
      </c>
      <c r="DO505" s="231">
        <f>IF(DL505=1,IF(DK505&lt;15,VLOOKUP(DN505,data!$B$3:$E$32,2,0)*DK505,(VLOOKUP(DN505,data!$B$3:$E$32,2,0)*14)+(VLOOKUP(DN505,data!$B$3:$E$32,3,0))*(DK505-14)),0)</f>
        <v>0</v>
      </c>
      <c r="DP505" s="265" t="s">
        <v>96</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 t="shared" si="557"/>
        <v>ne</v>
      </c>
      <c r="DY505" s="229"/>
      <c r="DZ505" s="225">
        <f t="shared" si="558"/>
        <v>0</v>
      </c>
      <c r="EA505" s="230">
        <f>IF(DZ505=1,data!$C$41*DY505,0)</f>
        <v>0</v>
      </c>
      <c r="EB505" s="265" t="s">
        <v>96</v>
      </c>
      <c r="EC505" s="231">
        <f>IF(DZ505=1,IF(DY505&lt;15,VLOOKUP(EB505,data!$B$3:$E$32,2,0)*DY505,(VLOOKUP(EB505,data!$B$3:$E$32,2,0)*14)+(VLOOKUP(EB505,data!$B$3:$E$32,3,0))*(DY505-14)),0)</f>
        <v>0</v>
      </c>
      <c r="ED505" s="265" t="s">
        <v>96</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 t="shared" si="563"/>
        <v>ne</v>
      </c>
      <c r="EM505" s="229"/>
      <c r="EN505" s="225">
        <f t="shared" si="564"/>
        <v>0</v>
      </c>
      <c r="EO505" s="230">
        <f>IF(EN505=1,data!$C$41*EM505,0)</f>
        <v>0</v>
      </c>
      <c r="EP505" s="265" t="s">
        <v>96</v>
      </c>
      <c r="EQ505" s="231">
        <f>IF(EN505=1,IF(EM505&lt;15,VLOOKUP(EP505,data!$B$3:$E$32,2,0)*EM505,(VLOOKUP(EP505,data!$B$3:$E$32,2,0)*14)+(VLOOKUP(EP505,data!$B$3:$E$32,3,0))*(EM505-14)),0)</f>
        <v>0</v>
      </c>
      <c r="ER505" s="265" t="s">
        <v>96</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96</v>
      </c>
      <c r="FE505" s="231">
        <f>IF(FB505=1,IF(FA505&lt;15,VLOOKUP(FD505,data!$B$3:$E$32,2,0)*FA505,(VLOOKUP(FD505,data!$B$3:$E$32,2,0)*14)+(VLOOKUP(FD505,data!$B$3:$E$32,3,0))*(FA505-14)),0)</f>
        <v>0</v>
      </c>
      <c r="FF505" s="265" t="s">
        <v>96</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4.75" hidden="1" customHeight="1" thickBot="1" x14ac:dyDescent="0.3">
      <c r="A506" s="233"/>
      <c r="B506" s="344" t="s">
        <v>597</v>
      </c>
      <c r="C506" s="345"/>
      <c r="D506" s="234"/>
      <c r="E506" s="235"/>
      <c r="F506" s="272">
        <f t="shared" si="507"/>
        <v>0</v>
      </c>
      <c r="G506" s="236">
        <f>IF(F506=1,data!$C$41*E506,0)</f>
        <v>0</v>
      </c>
      <c r="H506" s="266" t="s">
        <v>96</v>
      </c>
      <c r="I506" s="237">
        <f>IF($F506=1,IF($E506&lt;15,VLOOKUP(H506,data!$B$3:$E$32,2,0)*$E506,(VLOOKUP(H506,data!$B$3:$E$32,2,0)*14)+(VLOOKUP(H506,data!$B$3:$E$32,3,0))*($E506-14)),0)</f>
        <v>0</v>
      </c>
      <c r="J506" s="266" t="s">
        <v>96</v>
      </c>
      <c r="K506" s="237">
        <f>IF($F506=1,VLOOKUP(J506,data!$B$35:$D$39,2,0),0)</f>
        <v>0</v>
      </c>
      <c r="L506" s="238">
        <f>IF(AND(I506&lt;&gt;0,K506&lt;&gt;0)=FALSE,0,data!$C$43)</f>
        <v>0</v>
      </c>
      <c r="M506" s="270">
        <f t="shared" si="505"/>
        <v>0</v>
      </c>
      <c r="N506" s="239">
        <f t="shared" si="576"/>
        <v>0</v>
      </c>
      <c r="O506" s="225">
        <f t="shared" si="508"/>
        <v>0</v>
      </c>
      <c r="P506" s="225">
        <f t="shared" si="509"/>
        <v>0</v>
      </c>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96</v>
      </c>
      <c r="AI506" s="237">
        <f>IF(AF506=1,IF(AE506&lt;15,VLOOKUP(AH506,data!$B$3:$E$32,2,0)*AE506,(VLOOKUP(AH506,data!$B$3:$E$32,2,0)*14)+(VLOOKUP(AH506,data!$B$3:$E$32,3,0))*(AE506-14)),0)</f>
        <v>0</v>
      </c>
      <c r="AJ506" s="266" t="s">
        <v>96</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96</v>
      </c>
      <c r="AW506" s="237">
        <f>IF(AT506=1,IF(AS506&lt;15,VLOOKUP(AV506,data!$B$3:$E$32,2,0)*AS506,(VLOOKUP(AV506,data!$B$3:$E$32,2,0)*14)+(VLOOKUP(AV506,data!$B$3:$E$32,3,0))*(AS506-14)),0)</f>
        <v>0</v>
      </c>
      <c r="AX506" s="266" t="s">
        <v>96</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96</v>
      </c>
      <c r="BK506" s="237">
        <f>IF(BH506=1,IF(BG506&lt;15,VLOOKUP(BJ506,data!$B$3:$E$32,2,0)*BG506,(VLOOKUP(BJ506,data!$B$3:$E$32,2,0)*14)+(VLOOKUP(BJ506,data!$B$3:$E$32,3,0))*(BG506-14)),0)</f>
        <v>0</v>
      </c>
      <c r="BL506" s="266" t="s">
        <v>96</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96</v>
      </c>
      <c r="BY506" s="237">
        <f>IF(BV506=1,IF(BU506&lt;15,VLOOKUP(BX506,data!$B$3:$E$32,2,0)*BU506,(VLOOKUP(BX506,data!$B$3:$E$32,2,0)*14)+(VLOOKUP(BX506,data!$B$3:$E$32,3,0))*(BU506-14)),0)</f>
        <v>0</v>
      </c>
      <c r="BZ506" s="266" t="s">
        <v>96</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96</v>
      </c>
      <c r="CM506" s="237">
        <f>IF(CJ506=1,IF(CI506&lt;15,VLOOKUP(CL506,data!$B$3:$E$32,2,0)*CI506,(VLOOKUP(CL506,data!$B$3:$E$32,2,0)*14)+(VLOOKUP(CL506,data!$B$3:$E$32,3,0))*(CI506-14)),0)</f>
        <v>0</v>
      </c>
      <c r="CN506" s="266" t="s">
        <v>96</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96</v>
      </c>
      <c r="DA506" s="237">
        <f>IF(CX506=1,IF(CW506&lt;15,VLOOKUP(CZ506,data!$B$3:$E$32,2,0)*CW506,(VLOOKUP(CZ506,data!$B$3:$E$32,2,0)*14)+(VLOOKUP(CZ506,data!$B$3:$E$32,3,0))*(CW506-14)),0)</f>
        <v>0</v>
      </c>
      <c r="DB506" s="266" t="s">
        <v>96</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96</v>
      </c>
      <c r="DO506" s="237">
        <f>IF(DL506=1,IF(DK506&lt;15,VLOOKUP(DN506,data!$B$3:$E$32,2,0)*DK506,(VLOOKUP(DN506,data!$B$3:$E$32,2,0)*14)+(VLOOKUP(DN506,data!$B$3:$E$32,3,0))*(DK506-14)),0)</f>
        <v>0</v>
      </c>
      <c r="DP506" s="266" t="s">
        <v>96</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96</v>
      </c>
      <c r="EC506" s="237">
        <f>IF(DZ506=1,IF(DY506&lt;15,VLOOKUP(EB506,data!$B$3:$E$32,2,0)*DY506,(VLOOKUP(EB506,data!$B$3:$E$32,2,0)*14)+(VLOOKUP(EB506,data!$B$3:$E$32,3,0))*(DY506-14)),0)</f>
        <v>0</v>
      </c>
      <c r="ED506" s="266" t="s">
        <v>96</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96</v>
      </c>
      <c r="EQ506" s="237">
        <f>IF(EN506=1,IF(EM506&lt;15,VLOOKUP(EP506,data!$B$3:$E$32,2,0)*EM506,(VLOOKUP(EP506,data!$B$3:$E$32,2,0)*14)+(VLOOKUP(EP506,data!$B$3:$E$32,3,0))*(EM506-14)),0)</f>
        <v>0</v>
      </c>
      <c r="ER506" s="266" t="s">
        <v>96</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96</v>
      </c>
      <c r="FE506" s="237">
        <f>IF(FB506=1,IF(FA506&lt;15,VLOOKUP(FD506,data!$B$3:$E$32,2,0)*FA506,(VLOOKUP(FD506,data!$B$3:$E$32,2,0)*14)+(VLOOKUP(FD506,data!$B$3:$E$32,3,0))*(FA506-14)),0)</f>
        <v>0</v>
      </c>
      <c r="FF506" s="266" t="s">
        <v>96</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1.15" customHeight="1" thickBot="1" x14ac:dyDescent="0.3">
      <c r="A507" s="1"/>
      <c r="B507" s="339" t="s">
        <v>598</v>
      </c>
      <c r="C507" s="337"/>
      <c r="D507" s="340"/>
      <c r="E507" s="284">
        <f>O507</f>
        <v>0</v>
      </c>
      <c r="F507" s="284"/>
      <c r="G507" s="285"/>
      <c r="H507" s="285"/>
      <c r="I507" s="285"/>
      <c r="J507" s="285"/>
      <c r="K507" s="285"/>
      <c r="L507" s="285"/>
      <c r="M507" s="286">
        <f>SUM(M7:M506)</f>
        <v>0</v>
      </c>
      <c r="N507" s="355">
        <f>SUM(N7:N506)</f>
        <v>0</v>
      </c>
      <c r="O507" s="355">
        <f>SUM(O7:O506)</f>
        <v>0</v>
      </c>
      <c r="P507" s="355">
        <f>SUM(P7:P506)</f>
        <v>0</v>
      </c>
      <c r="R507" s="368">
        <f>AB507</f>
        <v>0</v>
      </c>
      <c r="S507" s="284"/>
      <c r="T507" s="285"/>
      <c r="U507" s="285"/>
      <c r="V507" s="285"/>
      <c r="W507" s="285"/>
      <c r="X507" s="285"/>
      <c r="Y507" s="285"/>
      <c r="Z507" s="286">
        <f>SUM(Z7:Z506)</f>
        <v>0</v>
      </c>
      <c r="AA507" s="240">
        <f>SUM(AA7:AA506)</f>
        <v>0</v>
      </c>
      <c r="AB507" s="240">
        <f>SUM(AB7:AB506)</f>
        <v>0</v>
      </c>
      <c r="AC507" s="240">
        <f>SUM(AC7:AC506)</f>
        <v>0</v>
      </c>
      <c r="AE507" s="368">
        <f>AO507</f>
        <v>0</v>
      </c>
      <c r="AF507" s="284"/>
      <c r="AG507" s="285"/>
      <c r="AH507" s="285"/>
      <c r="AI507" s="285"/>
      <c r="AJ507" s="285"/>
      <c r="AK507" s="285"/>
      <c r="AL507" s="285"/>
      <c r="AM507" s="286">
        <f>SUM(AM7:AM506)</f>
        <v>0</v>
      </c>
      <c r="AN507" s="240">
        <f>SUM(AN7:AN506)</f>
        <v>0</v>
      </c>
      <c r="AO507" s="240">
        <f>SUM(AO7:AO506)</f>
        <v>0</v>
      </c>
      <c r="AP507" s="240">
        <f>SUM(AP7:AP506)</f>
        <v>0</v>
      </c>
      <c r="AQ507" s="440"/>
      <c r="AS507" s="368">
        <f>BC507</f>
        <v>0</v>
      </c>
      <c r="AT507" s="284"/>
      <c r="AU507" s="285"/>
      <c r="AV507" s="285"/>
      <c r="AW507" s="285"/>
      <c r="AX507" s="285"/>
      <c r="AY507" s="285"/>
      <c r="AZ507" s="285"/>
      <c r="BA507" s="286">
        <f>SUM(BA7:BA506)</f>
        <v>0</v>
      </c>
      <c r="BB507" s="240">
        <f>SUM(BB7:BB506)</f>
        <v>0</v>
      </c>
      <c r="BC507" s="240">
        <f>SUM(BC7:BC506)</f>
        <v>0</v>
      </c>
      <c r="BD507" s="240">
        <f>SUM(BD7:BD506)</f>
        <v>0</v>
      </c>
      <c r="BE507" s="440"/>
      <c r="BG507" s="368">
        <f>BQ507</f>
        <v>0</v>
      </c>
      <c r="BH507" s="284"/>
      <c r="BI507" s="285"/>
      <c r="BJ507" s="285"/>
      <c r="BK507" s="285"/>
      <c r="BL507" s="285"/>
      <c r="BM507" s="285"/>
      <c r="BN507" s="285"/>
      <c r="BO507" s="286">
        <f>SUM(BO7:BO506)</f>
        <v>0</v>
      </c>
      <c r="BP507" s="240">
        <f>SUM(BP7:BP506)</f>
        <v>0</v>
      </c>
      <c r="BQ507" s="240">
        <f>SUM(BQ7:BQ506)</f>
        <v>0</v>
      </c>
      <c r="BR507" s="240">
        <f>SUM(BR7:BR506)</f>
        <v>0</v>
      </c>
      <c r="BS507" s="440"/>
      <c r="BU507" s="368">
        <f>CE507</f>
        <v>0</v>
      </c>
      <c r="BV507" s="284"/>
      <c r="BW507" s="285"/>
      <c r="BX507" s="285"/>
      <c r="BY507" s="285"/>
      <c r="BZ507" s="285"/>
      <c r="CA507" s="285"/>
      <c r="CB507" s="285"/>
      <c r="CC507" s="286">
        <f>SUM(CC7:CC506)</f>
        <v>0</v>
      </c>
      <c r="CD507" s="240">
        <f>SUM(CD7:CD506)</f>
        <v>0</v>
      </c>
      <c r="CE507" s="240">
        <f>SUM(CE7:CE506)</f>
        <v>0</v>
      </c>
      <c r="CF507" s="240">
        <f>SUM(CF7:CF506)</f>
        <v>0</v>
      </c>
      <c r="CG507" s="440"/>
      <c r="CI507" s="368">
        <f>CS507</f>
        <v>0</v>
      </c>
      <c r="CJ507" s="284"/>
      <c r="CK507" s="285"/>
      <c r="CL507" s="285"/>
      <c r="CM507" s="285"/>
      <c r="CN507" s="285"/>
      <c r="CO507" s="285"/>
      <c r="CP507" s="285"/>
      <c r="CQ507" s="286">
        <f>SUM(CQ7:CQ506)</f>
        <v>0</v>
      </c>
      <c r="CR507" s="240">
        <f>SUM(CR7:CR506)</f>
        <v>0</v>
      </c>
      <c r="CS507" s="240">
        <f>SUM(CS7:CS506)</f>
        <v>0</v>
      </c>
      <c r="CT507" s="240">
        <f>SUM(CT7:CT506)</f>
        <v>0</v>
      </c>
      <c r="CU507" s="440"/>
      <c r="CW507" s="368">
        <f>DG507</f>
        <v>0</v>
      </c>
      <c r="CX507" s="284"/>
      <c r="CY507" s="285"/>
      <c r="CZ507" s="285"/>
      <c r="DA507" s="285"/>
      <c r="DB507" s="285"/>
      <c r="DC507" s="285"/>
      <c r="DD507" s="285"/>
      <c r="DE507" s="286">
        <f>SUM(DE7:DE506)</f>
        <v>0</v>
      </c>
      <c r="DF507" s="240">
        <f>SUM(DF7:DF506)</f>
        <v>0</v>
      </c>
      <c r="DG507" s="240">
        <f>SUM(DG7:DG506)</f>
        <v>0</v>
      </c>
      <c r="DH507" s="240">
        <f>SUM(DH7:DH506)</f>
        <v>0</v>
      </c>
      <c r="DI507" s="440"/>
      <c r="DK507" s="368">
        <f>DU507</f>
        <v>0</v>
      </c>
      <c r="DL507" s="284"/>
      <c r="DM507" s="285"/>
      <c r="DN507" s="285"/>
      <c r="DO507" s="285"/>
      <c r="DP507" s="285"/>
      <c r="DQ507" s="285"/>
      <c r="DR507" s="285"/>
      <c r="DS507" s="286">
        <f>SUM(DS7:DS506)</f>
        <v>0</v>
      </c>
      <c r="DT507" s="240">
        <f>SUM(DT7:DT506)</f>
        <v>0</v>
      </c>
      <c r="DU507" s="240">
        <f>SUM(DU7:DU506)</f>
        <v>0</v>
      </c>
      <c r="DV507" s="240">
        <f>SUM(DV7:DV506)</f>
        <v>0</v>
      </c>
      <c r="DW507" s="440"/>
      <c r="DY507" s="368">
        <f>EI507</f>
        <v>0</v>
      </c>
      <c r="DZ507" s="284"/>
      <c r="EA507" s="285"/>
      <c r="EB507" s="285"/>
      <c r="EC507" s="285"/>
      <c r="ED507" s="285"/>
      <c r="EE507" s="285"/>
      <c r="EF507" s="285"/>
      <c r="EG507" s="286">
        <f>SUM(EG7:EG506)</f>
        <v>0</v>
      </c>
      <c r="EH507" s="240">
        <f>SUM(EH7:EH506)</f>
        <v>0</v>
      </c>
      <c r="EI507" s="240">
        <f>SUM(EI7:EI506)</f>
        <v>0</v>
      </c>
      <c r="EJ507" s="240">
        <f>SUM(EJ7:EJ506)</f>
        <v>0</v>
      </c>
      <c r="EK507" s="440"/>
      <c r="EM507" s="368">
        <f>EW507</f>
        <v>0</v>
      </c>
      <c r="EN507" s="284"/>
      <c r="EO507" s="285"/>
      <c r="EP507" s="285"/>
      <c r="EQ507" s="285"/>
      <c r="ER507" s="285"/>
      <c r="ES507" s="285"/>
      <c r="ET507" s="285"/>
      <c r="EU507" s="286">
        <f>SUM(EU7:EU506)</f>
        <v>0</v>
      </c>
      <c r="EV507" s="240">
        <f>SUM(EV7:EV506)</f>
        <v>0</v>
      </c>
      <c r="EW507" s="240">
        <f>SUM(EW7:EW506)</f>
        <v>0</v>
      </c>
      <c r="EX507" s="240">
        <f>SUM(EX7:EX506)</f>
        <v>0</v>
      </c>
      <c r="EY507" s="440"/>
      <c r="FA507" s="368">
        <f>FK507</f>
        <v>0</v>
      </c>
      <c r="FB507" s="284"/>
      <c r="FC507" s="285"/>
      <c r="FD507" s="285"/>
      <c r="FE507" s="285"/>
      <c r="FF507" s="285"/>
      <c r="FG507" s="285"/>
      <c r="FH507" s="285"/>
      <c r="FI507" s="286">
        <f>SUM(FI7:FI506)</f>
        <v>0</v>
      </c>
      <c r="FJ507" s="240">
        <f>SUM(FJ7:FJ506)</f>
        <v>0</v>
      </c>
      <c r="FK507" s="240">
        <f>SUM(FK7:FK506)</f>
        <v>0</v>
      </c>
      <c r="FL507" s="240">
        <f>SUM(FL7:FL506)</f>
        <v>0</v>
      </c>
      <c r="FM507" s="440"/>
    </row>
    <row r="508" spans="1:169" ht="19.899999999999999" customHeight="1" x14ac:dyDescent="0.25">
      <c r="A508" s="1"/>
      <c r="B508" s="213"/>
      <c r="C508" s="213"/>
      <c r="D508" s="241"/>
      <c r="E508" s="213"/>
      <c r="F508" s="213"/>
      <c r="G508" s="212"/>
      <c r="H508" s="213"/>
      <c r="I508" s="212"/>
      <c r="J508" s="213"/>
      <c r="K508" s="212"/>
      <c r="L508" s="212" t="s">
        <v>668</v>
      </c>
      <c r="M508" s="212">
        <f>P507</f>
        <v>0</v>
      </c>
      <c r="N508" s="213"/>
      <c r="O508" s="213"/>
      <c r="P508" s="213"/>
      <c r="T508" s="212"/>
      <c r="V508" s="212"/>
      <c r="X508" s="212"/>
      <c r="Y508" s="212" t="s">
        <v>668</v>
      </c>
      <c r="Z508" s="212">
        <f>AC507</f>
        <v>0</v>
      </c>
      <c r="AE508" s="213"/>
      <c r="AF508" s="213"/>
      <c r="AG508" s="212"/>
      <c r="AH508" s="213"/>
      <c r="AI508" s="212"/>
      <c r="AJ508" s="213"/>
      <c r="AK508" s="212"/>
      <c r="AL508" s="212" t="s">
        <v>668</v>
      </c>
      <c r="AM508" s="212">
        <f>AP507</f>
        <v>0</v>
      </c>
      <c r="AN508" s="213"/>
      <c r="AO508" s="213"/>
      <c r="AP508" s="213"/>
      <c r="AQ508" s="213"/>
      <c r="AS508" s="213"/>
      <c r="AT508" s="213"/>
      <c r="AU508" s="212"/>
      <c r="AV508" s="213"/>
      <c r="AW508" s="212"/>
      <c r="AX508" s="213"/>
      <c r="AY508" s="212"/>
      <c r="AZ508" s="212" t="s">
        <v>668</v>
      </c>
      <c r="BA508" s="212">
        <f>BD507</f>
        <v>0</v>
      </c>
      <c r="BB508" s="213"/>
      <c r="BC508" s="213"/>
      <c r="BD508" s="213"/>
      <c r="BE508" s="213"/>
      <c r="BG508" s="213"/>
      <c r="BH508" s="213"/>
      <c r="BI508" s="212"/>
      <c r="BJ508" s="213"/>
      <c r="BK508" s="212"/>
      <c r="BL508" s="213"/>
      <c r="BM508" s="212"/>
      <c r="BN508" s="212" t="s">
        <v>668</v>
      </c>
      <c r="BO508" s="212">
        <f>BR507</f>
        <v>0</v>
      </c>
      <c r="BP508" s="213"/>
      <c r="BQ508" s="213"/>
      <c r="BR508" s="213"/>
      <c r="BS508" s="213"/>
      <c r="BU508" s="213"/>
      <c r="BV508" s="213"/>
      <c r="BW508" s="212"/>
      <c r="BX508" s="213"/>
      <c r="BY508" s="212"/>
      <c r="BZ508" s="213"/>
      <c r="CA508" s="212"/>
      <c r="CB508" s="212" t="s">
        <v>668</v>
      </c>
      <c r="CC508" s="212">
        <f>CF507</f>
        <v>0</v>
      </c>
      <c r="CD508" s="213"/>
      <c r="CE508" s="213"/>
      <c r="CF508" s="213"/>
      <c r="CG508" s="213"/>
      <c r="CI508" s="213"/>
      <c r="CJ508" s="213"/>
      <c r="CK508" s="212"/>
      <c r="CL508" s="213"/>
      <c r="CM508" s="212"/>
      <c r="CN508" s="213"/>
      <c r="CO508" s="212"/>
      <c r="CP508" s="212" t="s">
        <v>668</v>
      </c>
      <c r="CQ508" s="212">
        <f>CT507</f>
        <v>0</v>
      </c>
      <c r="CR508" s="213"/>
      <c r="CS508" s="213"/>
      <c r="CT508" s="213"/>
      <c r="CU508" s="213"/>
      <c r="CW508" s="213"/>
      <c r="CX508" s="213"/>
      <c r="CY508" s="212"/>
      <c r="CZ508" s="213"/>
      <c r="DA508" s="212"/>
      <c r="DB508" s="213"/>
      <c r="DC508" s="212"/>
      <c r="DD508" s="212" t="s">
        <v>668</v>
      </c>
      <c r="DE508" s="212">
        <f>DH507</f>
        <v>0</v>
      </c>
      <c r="DF508" s="213"/>
      <c r="DG508" s="213"/>
      <c r="DH508" s="213"/>
      <c r="DI508" s="213"/>
      <c r="DK508" s="213"/>
      <c r="DL508" s="213"/>
      <c r="DM508" s="212"/>
      <c r="DN508" s="213"/>
      <c r="DO508" s="212"/>
      <c r="DP508" s="213"/>
      <c r="DQ508" s="212"/>
      <c r="DR508" s="212" t="s">
        <v>668</v>
      </c>
      <c r="DS508" s="212">
        <f>DV507</f>
        <v>0</v>
      </c>
      <c r="DT508" s="213"/>
      <c r="DU508" s="213"/>
      <c r="DV508" s="213"/>
      <c r="DW508" s="213"/>
      <c r="DY508" s="213"/>
      <c r="DZ508" s="213"/>
      <c r="EA508" s="212"/>
      <c r="EB508" s="213"/>
      <c r="EC508" s="212"/>
      <c r="ED508" s="213"/>
      <c r="EE508" s="212"/>
      <c r="EF508" s="212" t="s">
        <v>668</v>
      </c>
      <c r="EG508" s="212">
        <f>EJ507</f>
        <v>0</v>
      </c>
      <c r="EH508" s="213"/>
      <c r="EI508" s="213"/>
      <c r="EJ508" s="213"/>
      <c r="EK508" s="213"/>
      <c r="EM508" s="213"/>
      <c r="EN508" s="213"/>
      <c r="EO508" s="212"/>
      <c r="EP508" s="213"/>
      <c r="EQ508" s="212"/>
      <c r="ER508" s="213"/>
      <c r="ES508" s="212"/>
      <c r="ET508" s="212" t="s">
        <v>668</v>
      </c>
      <c r="EU508" s="212">
        <f>EX507</f>
        <v>0</v>
      </c>
      <c r="EV508" s="213"/>
      <c r="EW508" s="213"/>
      <c r="EX508" s="213"/>
      <c r="EY508" s="213"/>
      <c r="FA508" s="213"/>
      <c r="FB508" s="213"/>
      <c r="FC508" s="212"/>
      <c r="FD508" s="213"/>
      <c r="FE508" s="212"/>
      <c r="FF508" s="213"/>
      <c r="FG508" s="212"/>
      <c r="FH508" s="212" t="s">
        <v>668</v>
      </c>
      <c r="FI508" s="212">
        <f>FL507</f>
        <v>0</v>
      </c>
      <c r="FJ508" s="213"/>
      <c r="FK508" s="213"/>
      <c r="FL508" s="213"/>
      <c r="FM508" s="213"/>
    </row>
    <row r="509" spans="1:169" x14ac:dyDescent="0.25">
      <c r="A509" s="1"/>
      <c r="B509" s="213"/>
      <c r="C509" s="213"/>
      <c r="D509" s="241"/>
      <c r="E509" s="213"/>
      <c r="F509" s="213"/>
      <c r="G509" s="212"/>
      <c r="H509" s="213"/>
      <c r="I509" s="212"/>
      <c r="J509" s="213"/>
      <c r="K509" s="212"/>
      <c r="L509" s="212"/>
      <c r="M509" s="212"/>
      <c r="N509" s="213"/>
      <c r="O509" s="213"/>
      <c r="P509" s="213"/>
      <c r="T509" s="212"/>
      <c r="V509" s="212"/>
      <c r="X509" s="212"/>
      <c r="Y509" s="212"/>
      <c r="Z509" s="212"/>
      <c r="AE509" s="213"/>
      <c r="AF509" s="213"/>
      <c r="AG509" s="212"/>
      <c r="AH509" s="213"/>
      <c r="AI509" s="212"/>
      <c r="AJ509" s="213"/>
      <c r="AK509" s="212"/>
      <c r="AL509" s="212"/>
      <c r="AM509" s="212"/>
      <c r="AN509" s="213"/>
      <c r="AO509" s="213"/>
      <c r="AP509" s="213"/>
      <c r="AQ509" s="213"/>
      <c r="AS509" s="213"/>
      <c r="AT509" s="213"/>
      <c r="AU509" s="212"/>
      <c r="AV509" s="213"/>
      <c r="AW509" s="212"/>
      <c r="AX509" s="213"/>
      <c r="AY509" s="212"/>
      <c r="AZ509" s="212"/>
      <c r="BA509" s="212"/>
      <c r="BB509" s="213"/>
      <c r="BC509" s="213"/>
      <c r="BD509" s="213"/>
      <c r="BE509" s="213"/>
      <c r="BG509" s="213"/>
      <c r="BH509" s="213"/>
      <c r="BI509" s="212"/>
      <c r="BJ509" s="213"/>
      <c r="BK509" s="212"/>
      <c r="BL509" s="213"/>
      <c r="BM509" s="212"/>
      <c r="BN509" s="212"/>
      <c r="BO509" s="212"/>
      <c r="BP509" s="213"/>
      <c r="BQ509" s="213"/>
      <c r="BR509" s="213"/>
      <c r="BS509" s="213"/>
      <c r="BU509" s="213"/>
      <c r="BV509" s="213"/>
      <c r="BW509" s="212"/>
      <c r="BX509" s="213"/>
      <c r="BY509" s="212"/>
      <c r="BZ509" s="213"/>
      <c r="CA509" s="212"/>
      <c r="CB509" s="212"/>
      <c r="CC509" s="212"/>
      <c r="CD509" s="213"/>
      <c r="CE509" s="213"/>
      <c r="CF509" s="213"/>
      <c r="CG509" s="213"/>
      <c r="CI509" s="213"/>
      <c r="CJ509" s="213"/>
      <c r="CK509" s="212"/>
      <c r="CL509" s="213"/>
      <c r="CM509" s="212"/>
      <c r="CN509" s="213"/>
      <c r="CO509" s="212"/>
      <c r="CP509" s="212"/>
      <c r="CQ509" s="212"/>
      <c r="CR509" s="213"/>
      <c r="CS509" s="213"/>
      <c r="CT509" s="213"/>
      <c r="CU509" s="213"/>
      <c r="CW509" s="213"/>
      <c r="CX509" s="213"/>
      <c r="CY509" s="212"/>
      <c r="CZ509" s="213"/>
      <c r="DA509" s="212"/>
      <c r="DB509" s="213"/>
      <c r="DC509" s="212"/>
      <c r="DD509" s="212"/>
      <c r="DE509" s="212"/>
      <c r="DF509" s="213"/>
      <c r="DG509" s="213"/>
      <c r="DH509" s="213"/>
      <c r="DI509" s="213"/>
      <c r="DK509" s="213"/>
      <c r="DL509" s="213"/>
      <c r="DM509" s="212"/>
      <c r="DN509" s="213"/>
      <c r="DO509" s="212"/>
      <c r="DP509" s="213"/>
      <c r="DQ509" s="212"/>
      <c r="DR509" s="212"/>
      <c r="DS509" s="212"/>
      <c r="DT509" s="213"/>
      <c r="DU509" s="213"/>
      <c r="DV509" s="213"/>
      <c r="DW509" s="213"/>
      <c r="DY509" s="213"/>
      <c r="DZ509" s="213"/>
      <c r="EA509" s="212"/>
      <c r="EB509" s="213"/>
      <c r="EC509" s="212"/>
      <c r="ED509" s="213"/>
      <c r="EE509" s="212"/>
      <c r="EF509" s="212"/>
      <c r="EG509" s="212"/>
      <c r="EH509" s="213"/>
      <c r="EI509" s="213"/>
      <c r="EJ509" s="213"/>
      <c r="EK509" s="213"/>
      <c r="EM509" s="213"/>
      <c r="EN509" s="213"/>
      <c r="EO509" s="212"/>
      <c r="EP509" s="213"/>
      <c r="EQ509" s="212"/>
      <c r="ER509" s="213"/>
      <c r="ES509" s="212"/>
      <c r="ET509" s="212"/>
      <c r="EU509" s="212"/>
      <c r="EV509" s="213"/>
      <c r="EW509" s="213"/>
      <c r="EX509" s="213"/>
      <c r="EY509" s="213"/>
      <c r="FA509" s="213"/>
      <c r="FB509" s="213"/>
      <c r="FC509" s="212"/>
      <c r="FD509" s="213"/>
      <c r="FE509" s="212"/>
      <c r="FF509" s="213"/>
      <c r="FG509" s="212"/>
      <c r="FH509" s="212"/>
      <c r="FI509" s="212"/>
      <c r="FJ509" s="213"/>
      <c r="FK509" s="213"/>
      <c r="FL509" s="213"/>
      <c r="FM509" s="213"/>
    </row>
    <row r="510" spans="1:169" x14ac:dyDescent="0.25">
      <c r="A510" s="1"/>
      <c r="B510" s="213"/>
      <c r="C510" s="213"/>
      <c r="D510" s="241"/>
      <c r="E510" s="213"/>
      <c r="F510" s="213"/>
      <c r="G510" s="212"/>
      <c r="H510" s="213"/>
      <c r="I510" s="212"/>
      <c r="J510" s="213"/>
      <c r="K510" s="212"/>
      <c r="L510" s="212"/>
      <c r="M510" s="212"/>
      <c r="N510" s="213"/>
      <c r="O510" s="213"/>
      <c r="P510" s="213"/>
      <c r="T510" s="212"/>
      <c r="V510" s="212"/>
      <c r="X510" s="212"/>
      <c r="Y510" s="212"/>
      <c r="Z510" s="212"/>
      <c r="AE510" s="213"/>
      <c r="AF510" s="213"/>
      <c r="AG510" s="212"/>
      <c r="AH510" s="213"/>
      <c r="AI510" s="212"/>
      <c r="AJ510" s="213"/>
      <c r="AK510" s="212"/>
      <c r="AL510" s="212"/>
      <c r="AM510" s="212"/>
      <c r="AN510" s="213"/>
      <c r="AO510" s="213"/>
      <c r="AP510" s="213"/>
      <c r="AQ510" s="213"/>
      <c r="AS510" s="213"/>
      <c r="AT510" s="213"/>
      <c r="AU510" s="212"/>
      <c r="AV510" s="213"/>
      <c r="AW510" s="212"/>
      <c r="AX510" s="213"/>
      <c r="AY510" s="212"/>
      <c r="AZ510" s="212"/>
      <c r="BA510" s="212"/>
      <c r="BB510" s="213"/>
      <c r="BC510" s="213"/>
      <c r="BD510" s="213"/>
      <c r="BE510" s="213"/>
      <c r="BG510" s="213"/>
      <c r="BH510" s="213"/>
      <c r="BI510" s="212"/>
      <c r="BJ510" s="213"/>
      <c r="BK510" s="212"/>
      <c r="BL510" s="213"/>
      <c r="BM510" s="212"/>
      <c r="BN510" s="212"/>
      <c r="BO510" s="212"/>
      <c r="BP510" s="213"/>
      <c r="BQ510" s="213"/>
      <c r="BR510" s="213"/>
      <c r="BS510" s="213"/>
      <c r="BU510" s="213"/>
      <c r="BV510" s="213"/>
      <c r="BW510" s="212"/>
      <c r="BX510" s="213"/>
      <c r="BY510" s="212"/>
      <c r="BZ510" s="213"/>
      <c r="CA510" s="212"/>
      <c r="CB510" s="212"/>
      <c r="CC510" s="212"/>
      <c r="CD510" s="213"/>
      <c r="CE510" s="213"/>
      <c r="CF510" s="213"/>
      <c r="CG510" s="213"/>
      <c r="CI510" s="213"/>
      <c r="CJ510" s="213"/>
      <c r="CK510" s="212"/>
      <c r="CL510" s="213"/>
      <c r="CM510" s="212"/>
      <c r="CN510" s="213"/>
      <c r="CO510" s="212"/>
      <c r="CP510" s="212"/>
      <c r="CQ510" s="212"/>
      <c r="CR510" s="213"/>
      <c r="CS510" s="213"/>
      <c r="CT510" s="213"/>
      <c r="CU510" s="213"/>
      <c r="CW510" s="213"/>
      <c r="CX510" s="213"/>
      <c r="CY510" s="212"/>
      <c r="CZ510" s="213"/>
      <c r="DA510" s="212"/>
      <c r="DB510" s="213"/>
      <c r="DC510" s="212"/>
      <c r="DD510" s="212"/>
      <c r="DE510" s="212"/>
      <c r="DF510" s="213"/>
      <c r="DG510" s="213"/>
      <c r="DH510" s="213"/>
      <c r="DI510" s="213"/>
      <c r="DK510" s="213"/>
      <c r="DL510" s="213"/>
      <c r="DM510" s="212"/>
      <c r="DN510" s="213"/>
      <c r="DO510" s="212"/>
      <c r="DP510" s="213"/>
      <c r="DQ510" s="212"/>
      <c r="DR510" s="212"/>
      <c r="DS510" s="212"/>
      <c r="DT510" s="213"/>
      <c r="DU510" s="213"/>
      <c r="DV510" s="213"/>
      <c r="DW510" s="213"/>
      <c r="DY510" s="213"/>
      <c r="DZ510" s="213"/>
      <c r="EA510" s="212"/>
      <c r="EB510" s="213"/>
      <c r="EC510" s="212"/>
      <c r="ED510" s="213"/>
      <c r="EE510" s="212"/>
      <c r="EF510" s="212"/>
      <c r="EG510" s="212"/>
      <c r="EH510" s="213"/>
      <c r="EI510" s="213"/>
      <c r="EJ510" s="213"/>
      <c r="EK510" s="213"/>
      <c r="EM510" s="213"/>
      <c r="EN510" s="213"/>
      <c r="EO510" s="212"/>
      <c r="EP510" s="213"/>
      <c r="EQ510" s="212"/>
      <c r="ER510" s="213"/>
      <c r="ES510" s="212"/>
      <c r="ET510" s="212"/>
      <c r="EU510" s="212"/>
      <c r="EV510" s="213"/>
      <c r="EW510" s="213"/>
      <c r="EX510" s="213"/>
      <c r="EY510" s="213"/>
      <c r="FA510" s="213"/>
      <c r="FB510" s="213"/>
      <c r="FC510" s="212"/>
      <c r="FD510" s="213"/>
      <c r="FE510" s="212"/>
      <c r="FF510" s="213"/>
      <c r="FG510" s="212"/>
      <c r="FH510" s="212"/>
      <c r="FI510" s="212"/>
      <c r="FJ510" s="213"/>
      <c r="FK510" s="213"/>
      <c r="FL510" s="213"/>
      <c r="FM510" s="213"/>
    </row>
    <row r="511" spans="1:169" x14ac:dyDescent="0.25">
      <c r="A511" s="1"/>
      <c r="B511" s="213"/>
      <c r="C511" s="213"/>
      <c r="D511" s="241"/>
      <c r="E511" s="213"/>
      <c r="F511" s="213"/>
      <c r="G511" s="212"/>
      <c r="H511" s="213"/>
      <c r="I511" s="212"/>
      <c r="J511" s="213"/>
      <c r="K511" s="212"/>
      <c r="L511" s="212"/>
      <c r="M511" s="212"/>
      <c r="N511" s="213"/>
      <c r="O511" s="213"/>
      <c r="P511" s="213"/>
      <c r="T511" s="212"/>
      <c r="V511" s="212"/>
      <c r="X511" s="212"/>
      <c r="Y511" s="212"/>
      <c r="Z511" s="212"/>
      <c r="AE511" s="213"/>
      <c r="AF511" s="213"/>
      <c r="AG511" s="212"/>
      <c r="AH511" s="213"/>
      <c r="AI511" s="212"/>
      <c r="AJ511" s="213"/>
      <c r="AK511" s="212"/>
      <c r="AL511" s="212"/>
      <c r="AM511" s="212"/>
      <c r="AN511" s="213"/>
      <c r="AO511" s="213"/>
      <c r="AP511" s="213"/>
      <c r="AQ511" s="213"/>
      <c r="AS511" s="213"/>
      <c r="AT511" s="213"/>
      <c r="AU511" s="212"/>
      <c r="AV511" s="213"/>
      <c r="AW511" s="212"/>
      <c r="AX511" s="213"/>
      <c r="AY511" s="212"/>
      <c r="AZ511" s="212"/>
      <c r="BA511" s="212"/>
      <c r="BB511" s="213"/>
      <c r="BC511" s="213"/>
      <c r="BD511" s="213"/>
      <c r="BE511" s="213"/>
      <c r="BG511" s="213"/>
      <c r="BH511" s="213"/>
      <c r="BI511" s="212"/>
      <c r="BJ511" s="213"/>
      <c r="BK511" s="212"/>
      <c r="BL511" s="213"/>
      <c r="BM511" s="212"/>
      <c r="BN511" s="212"/>
      <c r="BO511" s="212"/>
      <c r="BP511" s="213"/>
      <c r="BQ511" s="213"/>
      <c r="BR511" s="213"/>
      <c r="BS511" s="213"/>
      <c r="BU511" s="213"/>
      <c r="BV511" s="213"/>
      <c r="BW511" s="212"/>
      <c r="BX511" s="213"/>
      <c r="BY511" s="212"/>
      <c r="BZ511" s="213"/>
      <c r="CA511" s="212"/>
      <c r="CB511" s="212"/>
      <c r="CC511" s="212"/>
      <c r="CD511" s="213"/>
      <c r="CE511" s="213"/>
      <c r="CF511" s="213"/>
      <c r="CG511" s="213"/>
      <c r="CI511" s="213"/>
      <c r="CJ511" s="213"/>
      <c r="CK511" s="212"/>
      <c r="CL511" s="213"/>
      <c r="CM511" s="212"/>
      <c r="CN511" s="213"/>
      <c r="CO511" s="212"/>
      <c r="CP511" s="212"/>
      <c r="CQ511" s="212"/>
      <c r="CR511" s="213"/>
      <c r="CS511" s="213"/>
      <c r="CT511" s="213"/>
      <c r="CU511" s="213"/>
      <c r="CW511" s="213"/>
      <c r="CX511" s="213"/>
      <c r="CY511" s="212"/>
      <c r="CZ511" s="213"/>
      <c r="DA511" s="212"/>
      <c r="DB511" s="213"/>
      <c r="DC511" s="212"/>
      <c r="DD511" s="212"/>
      <c r="DE511" s="212"/>
      <c r="DF511" s="213"/>
      <c r="DG511" s="213"/>
      <c r="DH511" s="213"/>
      <c r="DI511" s="213"/>
      <c r="DK511" s="213"/>
      <c r="DL511" s="213"/>
      <c r="DM511" s="212"/>
      <c r="DN511" s="213"/>
      <c r="DO511" s="212"/>
      <c r="DP511" s="213"/>
      <c r="DQ511" s="212"/>
      <c r="DR511" s="212"/>
      <c r="DS511" s="212"/>
      <c r="DT511" s="213"/>
      <c r="DU511" s="213"/>
      <c r="DV511" s="213"/>
      <c r="DW511" s="213"/>
      <c r="DY511" s="213"/>
      <c r="DZ511" s="213"/>
      <c r="EA511" s="212"/>
      <c r="EB511" s="213"/>
      <c r="EC511" s="212"/>
      <c r="ED511" s="213"/>
      <c r="EE511" s="212"/>
      <c r="EF511" s="212"/>
      <c r="EG511" s="212"/>
      <c r="EH511" s="213"/>
      <c r="EI511" s="213"/>
      <c r="EJ511" s="213"/>
      <c r="EK511" s="213"/>
      <c r="EM511" s="213"/>
      <c r="EN511" s="213"/>
      <c r="EO511" s="212"/>
      <c r="EP511" s="213"/>
      <c r="EQ511" s="212"/>
      <c r="ER511" s="213"/>
      <c r="ES511" s="212"/>
      <c r="ET511" s="212"/>
      <c r="EU511" s="212"/>
      <c r="EV511" s="213"/>
      <c r="EW511" s="213"/>
      <c r="EX511" s="213"/>
      <c r="EY511" s="213"/>
      <c r="FA511" s="213"/>
      <c r="FB511" s="213"/>
      <c r="FC511" s="212"/>
      <c r="FD511" s="213"/>
      <c r="FE511" s="212"/>
      <c r="FF511" s="213"/>
      <c r="FG511" s="212"/>
      <c r="FH511" s="212"/>
      <c r="FI511" s="212"/>
      <c r="FJ511" s="213"/>
      <c r="FK511" s="213"/>
      <c r="FL511" s="213"/>
      <c r="FM511" s="213"/>
    </row>
    <row r="512" spans="1:169" x14ac:dyDescent="0.25">
      <c r="A512" s="1"/>
      <c r="B512" s="213"/>
      <c r="C512" s="213"/>
      <c r="D512" s="241"/>
      <c r="E512" s="213"/>
      <c r="F512" s="213"/>
      <c r="G512" s="212"/>
      <c r="H512" s="213"/>
      <c r="I512" s="212"/>
      <c r="J512" s="213"/>
      <c r="K512" s="212"/>
      <c r="L512" s="212"/>
      <c r="M512" s="212"/>
      <c r="N512" s="213"/>
      <c r="O512" s="213"/>
      <c r="P512" s="213"/>
      <c r="T512" s="212"/>
      <c r="V512" s="212"/>
      <c r="X512" s="212"/>
      <c r="Y512" s="212"/>
      <c r="Z512" s="212"/>
      <c r="AE512" s="213"/>
      <c r="AF512" s="213"/>
      <c r="AG512" s="212"/>
      <c r="AH512" s="213"/>
      <c r="AI512" s="212"/>
      <c r="AJ512" s="213"/>
      <c r="AK512" s="212"/>
      <c r="AL512" s="212"/>
      <c r="AM512" s="212"/>
      <c r="AN512" s="213"/>
      <c r="AO512" s="213"/>
      <c r="AP512" s="213"/>
      <c r="AQ512" s="213"/>
      <c r="AS512" s="213"/>
      <c r="AT512" s="213"/>
      <c r="AU512" s="212"/>
      <c r="AV512" s="213"/>
      <c r="AW512" s="212"/>
      <c r="AX512" s="213"/>
      <c r="AY512" s="212"/>
      <c r="AZ512" s="212"/>
      <c r="BA512" s="212"/>
      <c r="BB512" s="213"/>
      <c r="BC512" s="213"/>
      <c r="BD512" s="213"/>
      <c r="BE512" s="213"/>
      <c r="BG512" s="213"/>
      <c r="BH512" s="213"/>
      <c r="BI512" s="212"/>
      <c r="BJ512" s="213"/>
      <c r="BK512" s="212"/>
      <c r="BL512" s="213"/>
      <c r="BM512" s="212"/>
      <c r="BN512" s="212"/>
      <c r="BO512" s="212"/>
      <c r="BP512" s="213"/>
      <c r="BQ512" s="213"/>
      <c r="BR512" s="213"/>
      <c r="BS512" s="213"/>
      <c r="BU512" s="213"/>
      <c r="BV512" s="213"/>
      <c r="BW512" s="212"/>
      <c r="BX512" s="213"/>
      <c r="BY512" s="212"/>
      <c r="BZ512" s="213"/>
      <c r="CA512" s="212"/>
      <c r="CB512" s="212"/>
      <c r="CC512" s="212"/>
      <c r="CD512" s="213"/>
      <c r="CE512" s="213"/>
      <c r="CF512" s="213"/>
      <c r="CG512" s="213"/>
      <c r="CI512" s="213"/>
      <c r="CJ512" s="213"/>
      <c r="CK512" s="212"/>
      <c r="CL512" s="213"/>
      <c r="CM512" s="212"/>
      <c r="CN512" s="213"/>
      <c r="CO512" s="212"/>
      <c r="CP512" s="212"/>
      <c r="CQ512" s="212"/>
      <c r="CR512" s="213"/>
      <c r="CS512" s="213"/>
      <c r="CT512" s="213"/>
      <c r="CU512" s="213"/>
      <c r="CW512" s="213"/>
      <c r="CX512" s="213"/>
      <c r="CY512" s="212"/>
      <c r="CZ512" s="213"/>
      <c r="DA512" s="212"/>
      <c r="DB512" s="213"/>
      <c r="DC512" s="212"/>
      <c r="DD512" s="212"/>
      <c r="DE512" s="212"/>
      <c r="DF512" s="213"/>
      <c r="DG512" s="213"/>
      <c r="DH512" s="213"/>
      <c r="DI512" s="213"/>
      <c r="DK512" s="213"/>
      <c r="DL512" s="213"/>
      <c r="DM512" s="212"/>
      <c r="DN512" s="213"/>
      <c r="DO512" s="212"/>
      <c r="DP512" s="213"/>
      <c r="DQ512" s="212"/>
      <c r="DR512" s="212"/>
      <c r="DS512" s="212"/>
      <c r="DT512" s="213"/>
      <c r="DU512" s="213"/>
      <c r="DV512" s="213"/>
      <c r="DW512" s="213"/>
      <c r="DY512" s="213"/>
      <c r="DZ512" s="213"/>
      <c r="EA512" s="212"/>
      <c r="EB512" s="213"/>
      <c r="EC512" s="212"/>
      <c r="ED512" s="213"/>
      <c r="EE512" s="212"/>
      <c r="EF512" s="212"/>
      <c r="EG512" s="212"/>
      <c r="EH512" s="213"/>
      <c r="EI512" s="213"/>
      <c r="EJ512" s="213"/>
      <c r="EK512" s="213"/>
      <c r="EM512" s="213"/>
      <c r="EN512" s="213"/>
      <c r="EO512" s="212"/>
      <c r="EP512" s="213"/>
      <c r="EQ512" s="212"/>
      <c r="ER512" s="213"/>
      <c r="ES512" s="212"/>
      <c r="ET512" s="212"/>
      <c r="EU512" s="212"/>
      <c r="EV512" s="213"/>
      <c r="EW512" s="213"/>
      <c r="EX512" s="213"/>
      <c r="EY512" s="213"/>
      <c r="FA512" s="213"/>
      <c r="FB512" s="213"/>
      <c r="FC512" s="212"/>
      <c r="FD512" s="213"/>
      <c r="FE512" s="212"/>
      <c r="FF512" s="213"/>
      <c r="FG512" s="212"/>
      <c r="FH512" s="212"/>
      <c r="FI512" s="212"/>
      <c r="FJ512" s="213"/>
      <c r="FK512" s="213"/>
      <c r="FL512" s="213"/>
      <c r="FM512" s="213"/>
    </row>
    <row r="513" spans="1:169" x14ac:dyDescent="0.25">
      <c r="A513" s="1"/>
      <c r="B513" s="213"/>
      <c r="C513" s="213"/>
      <c r="D513" s="241"/>
      <c r="E513" s="213"/>
      <c r="F513" s="213"/>
      <c r="G513" s="212"/>
      <c r="H513" s="213"/>
      <c r="I513" s="212"/>
      <c r="J513" s="213"/>
      <c r="K513" s="212"/>
      <c r="L513" s="212"/>
      <c r="M513" s="212"/>
      <c r="N513" s="213"/>
      <c r="O513" s="213"/>
      <c r="P513" s="213"/>
      <c r="T513" s="212"/>
      <c r="V513" s="212"/>
      <c r="X513" s="212"/>
      <c r="Y513" s="212"/>
      <c r="Z513" s="212"/>
      <c r="AE513" s="213"/>
      <c r="AF513" s="213"/>
      <c r="AG513" s="212"/>
      <c r="AH513" s="213"/>
      <c r="AI513" s="212"/>
      <c r="AJ513" s="213"/>
      <c r="AK513" s="212"/>
      <c r="AL513" s="212"/>
      <c r="AM513" s="212"/>
      <c r="AN513" s="213"/>
      <c r="AO513" s="213"/>
      <c r="AP513" s="213"/>
      <c r="AQ513" s="213"/>
      <c r="AS513" s="213"/>
      <c r="AT513" s="213"/>
      <c r="AU513" s="212"/>
      <c r="AV513" s="213"/>
      <c r="AW513" s="212"/>
      <c r="AX513" s="213"/>
      <c r="AY513" s="212"/>
      <c r="AZ513" s="212"/>
      <c r="BA513" s="212"/>
      <c r="BB513" s="213"/>
      <c r="BC513" s="213"/>
      <c r="BD513" s="213"/>
      <c r="BE513" s="213"/>
      <c r="BG513" s="213"/>
      <c r="BH513" s="213"/>
      <c r="BI513" s="212"/>
      <c r="BJ513" s="213"/>
      <c r="BK513" s="212"/>
      <c r="BL513" s="213"/>
      <c r="BM513" s="212"/>
      <c r="BN513" s="212"/>
      <c r="BO513" s="212"/>
      <c r="BP513" s="213"/>
      <c r="BQ513" s="213"/>
      <c r="BR513" s="213"/>
      <c r="BS513" s="213"/>
      <c r="BU513" s="213"/>
      <c r="BV513" s="213"/>
      <c r="BW513" s="212"/>
      <c r="BX513" s="213"/>
      <c r="BY513" s="212"/>
      <c r="BZ513" s="213"/>
      <c r="CA513" s="212"/>
      <c r="CB513" s="212"/>
      <c r="CC513" s="212"/>
      <c r="CD513" s="213"/>
      <c r="CE513" s="213"/>
      <c r="CF513" s="213"/>
      <c r="CG513" s="213"/>
      <c r="CI513" s="213"/>
      <c r="CJ513" s="213"/>
      <c r="CK513" s="212"/>
      <c r="CL513" s="213"/>
      <c r="CM513" s="212"/>
      <c r="CN513" s="213"/>
      <c r="CO513" s="212"/>
      <c r="CP513" s="212"/>
      <c r="CQ513" s="212"/>
      <c r="CR513" s="213"/>
      <c r="CS513" s="213"/>
      <c r="CT513" s="213"/>
      <c r="CU513" s="213"/>
      <c r="CW513" s="213"/>
      <c r="CX513" s="213"/>
      <c r="CY513" s="212"/>
      <c r="CZ513" s="213"/>
      <c r="DA513" s="212"/>
      <c r="DB513" s="213"/>
      <c r="DC513" s="212"/>
      <c r="DD513" s="212"/>
      <c r="DE513" s="212"/>
      <c r="DF513" s="213"/>
      <c r="DG513" s="213"/>
      <c r="DH513" s="213"/>
      <c r="DI513" s="213"/>
      <c r="DK513" s="213"/>
      <c r="DL513" s="213"/>
      <c r="DM513" s="212"/>
      <c r="DN513" s="213"/>
      <c r="DO513" s="212"/>
      <c r="DP513" s="213"/>
      <c r="DQ513" s="212"/>
      <c r="DR513" s="212"/>
      <c r="DS513" s="212"/>
      <c r="DT513" s="213"/>
      <c r="DU513" s="213"/>
      <c r="DV513" s="213"/>
      <c r="DW513" s="213"/>
      <c r="DY513" s="213"/>
      <c r="DZ513" s="213"/>
      <c r="EA513" s="212"/>
      <c r="EB513" s="213"/>
      <c r="EC513" s="212"/>
      <c r="ED513" s="213"/>
      <c r="EE513" s="212"/>
      <c r="EF513" s="212"/>
      <c r="EG513" s="212"/>
      <c r="EH513" s="213"/>
      <c r="EI513" s="213"/>
      <c r="EJ513" s="213"/>
      <c r="EK513" s="213"/>
      <c r="EM513" s="213"/>
      <c r="EN513" s="213"/>
      <c r="EO513" s="212"/>
      <c r="EP513" s="213"/>
      <c r="EQ513" s="212"/>
      <c r="ER513" s="213"/>
      <c r="ES513" s="212"/>
      <c r="ET513" s="212"/>
      <c r="EU513" s="212"/>
      <c r="EV513" s="213"/>
      <c r="EW513" s="213"/>
      <c r="EX513" s="213"/>
      <c r="EY513" s="213"/>
      <c r="FA513" s="213"/>
      <c r="FB513" s="213"/>
      <c r="FC513" s="212"/>
      <c r="FD513" s="213"/>
      <c r="FE513" s="212"/>
      <c r="FF513" s="213"/>
      <c r="FG513" s="212"/>
      <c r="FH513" s="212"/>
      <c r="FI513" s="212"/>
      <c r="FJ513" s="213"/>
      <c r="FK513" s="213"/>
      <c r="FL513" s="213"/>
      <c r="FM513" s="213"/>
    </row>
    <row r="514" spans="1:169" x14ac:dyDescent="0.25">
      <c r="A514" s="1"/>
      <c r="B514" s="213"/>
      <c r="C514" s="213"/>
      <c r="D514" s="241"/>
      <c r="E514" s="213"/>
      <c r="F514" s="213"/>
      <c r="G514" s="212"/>
      <c r="H514" s="213"/>
      <c r="I514" s="212"/>
      <c r="J514" s="213"/>
      <c r="K514" s="212"/>
      <c r="L514" s="212"/>
      <c r="M514" s="212"/>
      <c r="N514" s="213"/>
      <c r="O514" s="213"/>
      <c r="P514" s="213"/>
      <c r="T514" s="212"/>
      <c r="V514" s="212"/>
      <c r="X514" s="212"/>
      <c r="Y514" s="212"/>
      <c r="Z514" s="212"/>
      <c r="AE514" s="213"/>
      <c r="AF514" s="213"/>
      <c r="AG514" s="212"/>
      <c r="AH514" s="213"/>
      <c r="AI514" s="212"/>
      <c r="AJ514" s="213"/>
      <c r="AK514" s="212"/>
      <c r="AL514" s="212"/>
      <c r="AM514" s="212"/>
      <c r="AN514" s="213"/>
      <c r="AO514" s="213"/>
      <c r="AP514" s="213"/>
      <c r="AQ514" s="213"/>
      <c r="AS514" s="213"/>
      <c r="AT514" s="213"/>
      <c r="AU514" s="212"/>
      <c r="AV514" s="213"/>
      <c r="AW514" s="212"/>
      <c r="AX514" s="213"/>
      <c r="AY514" s="212"/>
      <c r="AZ514" s="212"/>
      <c r="BA514" s="212"/>
      <c r="BB514" s="213"/>
      <c r="BC514" s="213"/>
      <c r="BD514" s="213"/>
      <c r="BE514" s="213"/>
      <c r="BG514" s="213"/>
      <c r="BH514" s="213"/>
      <c r="BI514" s="212"/>
      <c r="BJ514" s="213"/>
      <c r="BK514" s="212"/>
      <c r="BL514" s="213"/>
      <c r="BM514" s="212"/>
      <c r="BN514" s="212"/>
      <c r="BO514" s="212"/>
      <c r="BP514" s="213"/>
      <c r="BQ514" s="213"/>
      <c r="BR514" s="213"/>
      <c r="BS514" s="213"/>
      <c r="BU514" s="213"/>
      <c r="BV514" s="213"/>
      <c r="BW514" s="212"/>
      <c r="BX514" s="213"/>
      <c r="BY514" s="212"/>
      <c r="BZ514" s="213"/>
      <c r="CA514" s="212"/>
      <c r="CB514" s="212"/>
      <c r="CC514" s="212"/>
      <c r="CD514" s="213"/>
      <c r="CE514" s="213"/>
      <c r="CF514" s="213"/>
      <c r="CG514" s="213"/>
      <c r="CI514" s="213"/>
      <c r="CJ514" s="213"/>
      <c r="CK514" s="212"/>
      <c r="CL514" s="213"/>
      <c r="CM514" s="212"/>
      <c r="CN514" s="213"/>
      <c r="CO514" s="212"/>
      <c r="CP514" s="212"/>
      <c r="CQ514" s="212"/>
      <c r="CR514" s="213"/>
      <c r="CS514" s="213"/>
      <c r="CT514" s="213"/>
      <c r="CU514" s="213"/>
      <c r="CW514" s="213"/>
      <c r="CX514" s="213"/>
      <c r="CY514" s="212"/>
      <c r="CZ514" s="213"/>
      <c r="DA514" s="212"/>
      <c r="DB514" s="213"/>
      <c r="DC514" s="212"/>
      <c r="DD514" s="212"/>
      <c r="DE514" s="212"/>
      <c r="DF514" s="213"/>
      <c r="DG514" s="213"/>
      <c r="DH514" s="213"/>
      <c r="DI514" s="213"/>
      <c r="DK514" s="213"/>
      <c r="DL514" s="213"/>
      <c r="DM514" s="212"/>
      <c r="DN514" s="213"/>
      <c r="DO514" s="212"/>
      <c r="DP514" s="213"/>
      <c r="DQ514" s="212"/>
      <c r="DR514" s="212"/>
      <c r="DS514" s="212"/>
      <c r="DT514" s="213"/>
      <c r="DU514" s="213"/>
      <c r="DV514" s="213"/>
      <c r="DW514" s="213"/>
      <c r="DY514" s="213"/>
      <c r="DZ514" s="213"/>
      <c r="EA514" s="212"/>
      <c r="EB514" s="213"/>
      <c r="EC514" s="212"/>
      <c r="ED514" s="213"/>
      <c r="EE514" s="212"/>
      <c r="EF514" s="212"/>
      <c r="EG514" s="212"/>
      <c r="EH514" s="213"/>
      <c r="EI514" s="213"/>
      <c r="EJ514" s="213"/>
      <c r="EK514" s="213"/>
      <c r="EM514" s="213"/>
      <c r="EN514" s="213"/>
      <c r="EO514" s="212"/>
      <c r="EP514" s="213"/>
      <c r="EQ514" s="212"/>
      <c r="ER514" s="213"/>
      <c r="ES514" s="212"/>
      <c r="ET514" s="212"/>
      <c r="EU514" s="212"/>
      <c r="EV514" s="213"/>
      <c r="EW514" s="213"/>
      <c r="EX514" s="213"/>
      <c r="EY514" s="213"/>
      <c r="FA514" s="213"/>
      <c r="FB514" s="213"/>
      <c r="FC514" s="212"/>
      <c r="FD514" s="213"/>
      <c r="FE514" s="212"/>
      <c r="FF514" s="213"/>
      <c r="FG514" s="212"/>
      <c r="FH514" s="212"/>
      <c r="FI514" s="212"/>
      <c r="FJ514" s="213"/>
      <c r="FK514" s="213"/>
      <c r="FL514" s="213"/>
      <c r="FM514" s="213"/>
    </row>
  </sheetData>
  <sheetProtection algorithmName="SHA-512" hashValue="4VjK5mUBROvSW43WTx9v0RoRdy/lxN5/LdvYyxS3ly4z28CDz/v17DhjYX5jN+Kmx9DeL7GzlewTc0IQUwFZLQ==" saltValue="zbddpeLidL37w/UFamzY3A==" spinCount="100000" sheet="1" objects="1" scenarios="1" autoFilter="0"/>
  <autoFilter ref="A6:GQ508" xr:uid="{00000000-0009-0000-0000-000004000000}">
    <filterColumn colId="4" showButton="0"/>
    <filterColumn colId="5" showButton="0"/>
    <filterColumn colId="7" showButton="0"/>
    <filterColumn colId="9" showButton="0"/>
    <filterColumn colId="17" showButton="0"/>
    <filterColumn colId="18" showButton="0"/>
    <filterColumn colId="20" showButton="0"/>
    <filterColumn colId="22" showButton="0"/>
    <filterColumn colId="30" showButton="0"/>
    <filterColumn colId="31" showButton="0"/>
    <filterColumn colId="33" showButton="0"/>
    <filterColumn colId="35" showButton="0"/>
    <filterColumn colId="44" showButton="0"/>
    <filterColumn colId="45" showButton="0"/>
    <filterColumn colId="47" showButton="0"/>
    <filterColumn colId="49" showButton="0"/>
    <filterColumn colId="58" showButton="0"/>
    <filterColumn colId="59" showButton="0"/>
    <filterColumn colId="61" showButton="0"/>
    <filterColumn colId="63" showButton="0"/>
    <filterColumn colId="72" showButton="0"/>
    <filterColumn colId="73" showButton="0"/>
    <filterColumn colId="75" showButton="0"/>
    <filterColumn colId="77" showButton="0"/>
    <filterColumn colId="86" showButton="0"/>
    <filterColumn colId="87" showButton="0"/>
    <filterColumn colId="89" showButton="0"/>
    <filterColumn colId="91" showButton="0"/>
    <filterColumn colId="100" showButton="0"/>
    <filterColumn colId="101" showButton="0"/>
    <filterColumn colId="103" showButton="0"/>
    <filterColumn colId="105" showButton="0"/>
    <filterColumn colId="114" showButton="0"/>
    <filterColumn colId="115" showButton="0"/>
    <filterColumn colId="117" showButton="0"/>
    <filterColumn colId="119" showButton="0"/>
    <filterColumn colId="128" showButton="0"/>
    <filterColumn colId="129" showButton="0"/>
    <filterColumn colId="131" showButton="0"/>
    <filterColumn colId="133" showButton="0"/>
    <filterColumn colId="142" showButton="0"/>
    <filterColumn colId="143" showButton="0"/>
    <filterColumn colId="145" showButton="0"/>
    <filterColumn colId="147" showButton="0"/>
    <filterColumn colId="156" showButton="0"/>
    <filterColumn colId="157" showButton="0"/>
    <filterColumn colId="159" showButton="0"/>
    <filterColumn colId="161" showButton="0"/>
  </autoFilter>
  <mergeCells count="166">
    <mergeCell ref="AS3:AX3"/>
    <mergeCell ref="AY3:AZ3"/>
    <mergeCell ref="BG3:BL3"/>
    <mergeCell ref="BM3:BN3"/>
    <mergeCell ref="BU3:BZ3"/>
    <mergeCell ref="CA3:CB3"/>
    <mergeCell ref="CI3:CN3"/>
    <mergeCell ref="CO3:CP3"/>
    <mergeCell ref="CW3:DB3"/>
    <mergeCell ref="CE2:CE6"/>
    <mergeCell ref="CF2:CF6"/>
    <mergeCell ref="CR2:CR6"/>
    <mergeCell ref="CS2:CS6"/>
    <mergeCell ref="CT2:CT6"/>
    <mergeCell ref="CI4:CQ4"/>
    <mergeCell ref="CL5:CM5"/>
    <mergeCell ref="CN5:CO5"/>
    <mergeCell ref="CP5:CP6"/>
    <mergeCell ref="CQ5:CQ6"/>
    <mergeCell ref="CI6:CK6"/>
    <mergeCell ref="CL6:CM6"/>
    <mergeCell ref="CN6:CO6"/>
    <mergeCell ref="BG4:BO4"/>
    <mergeCell ref="BJ5:BK5"/>
    <mergeCell ref="FM2:FM6"/>
    <mergeCell ref="AQ2:AQ6"/>
    <mergeCell ref="BE2:BE6"/>
    <mergeCell ref="BS2:BS6"/>
    <mergeCell ref="CG2:CG6"/>
    <mergeCell ref="CU2:CU6"/>
    <mergeCell ref="DI2:DI6"/>
    <mergeCell ref="DW2:DW6"/>
    <mergeCell ref="EK2:EK6"/>
    <mergeCell ref="EY2:EY6"/>
    <mergeCell ref="BB2:BB6"/>
    <mergeCell ref="BC2:BC6"/>
    <mergeCell ref="BD2:BD6"/>
    <mergeCell ref="AS4:BA4"/>
    <mergeCell ref="AV5:AW5"/>
    <mergeCell ref="AX5:AY5"/>
    <mergeCell ref="AZ5:AZ6"/>
    <mergeCell ref="BA5:BA6"/>
    <mergeCell ref="AS6:AU6"/>
    <mergeCell ref="AV6:AW6"/>
    <mergeCell ref="AX6:AY6"/>
    <mergeCell ref="BP2:BP6"/>
    <mergeCell ref="BQ2:BQ6"/>
    <mergeCell ref="BR2:BR6"/>
    <mergeCell ref="AB2:AB6"/>
    <mergeCell ref="AC2:AC6"/>
    <mergeCell ref="Z5:Z6"/>
    <mergeCell ref="AA2:AA6"/>
    <mergeCell ref="R3:X3"/>
    <mergeCell ref="R4:Z4"/>
    <mergeCell ref="U5:V5"/>
    <mergeCell ref="W5:X5"/>
    <mergeCell ref="Y5:Y6"/>
    <mergeCell ref="R6:T6"/>
    <mergeCell ref="U6:V6"/>
    <mergeCell ref="W6:X6"/>
    <mergeCell ref="O2:O6"/>
    <mergeCell ref="P2:P6"/>
    <mergeCell ref="E3:K3"/>
    <mergeCell ref="B4:M4"/>
    <mergeCell ref="B5:B6"/>
    <mergeCell ref="D5:D6"/>
    <mergeCell ref="H5:I5"/>
    <mergeCell ref="J5:K5"/>
    <mergeCell ref="L5:L6"/>
    <mergeCell ref="M5:M6"/>
    <mergeCell ref="E6:G6"/>
    <mergeCell ref="H6:I6"/>
    <mergeCell ref="J6:K6"/>
    <mergeCell ref="N2:N6"/>
    <mergeCell ref="C5:C6"/>
    <mergeCell ref="AN2:AN6"/>
    <mergeCell ref="AO2:AO6"/>
    <mergeCell ref="AP2:AP6"/>
    <mergeCell ref="AH5:AI5"/>
    <mergeCell ref="AJ5:AK5"/>
    <mergeCell ref="AL5:AL6"/>
    <mergeCell ref="AM5:AM6"/>
    <mergeCell ref="AE6:AG6"/>
    <mergeCell ref="AH6:AI6"/>
    <mergeCell ref="AJ6:AK6"/>
    <mergeCell ref="AE3:AJ3"/>
    <mergeCell ref="AK3:AL3"/>
    <mergeCell ref="BL5:BM5"/>
    <mergeCell ref="BN5:BN6"/>
    <mergeCell ref="BO5:BO6"/>
    <mergeCell ref="BG6:BI6"/>
    <mergeCell ref="BJ6:BK6"/>
    <mergeCell ref="BL6:BM6"/>
    <mergeCell ref="CD2:CD6"/>
    <mergeCell ref="BU4:CC4"/>
    <mergeCell ref="BX5:BY5"/>
    <mergeCell ref="BZ5:CA5"/>
    <mergeCell ref="CB5:CB6"/>
    <mergeCell ref="CC5:CC6"/>
    <mergeCell ref="BU6:BW6"/>
    <mergeCell ref="BX6:BY6"/>
    <mergeCell ref="BZ6:CA6"/>
    <mergeCell ref="DF2:DF6"/>
    <mergeCell ref="DG2:DG6"/>
    <mergeCell ref="DH2:DH6"/>
    <mergeCell ref="CW4:DE4"/>
    <mergeCell ref="CZ5:DA5"/>
    <mergeCell ref="DB5:DC5"/>
    <mergeCell ref="DD5:DD6"/>
    <mergeCell ref="DE5:DE6"/>
    <mergeCell ref="CW6:CY6"/>
    <mergeCell ref="CZ6:DA6"/>
    <mergeCell ref="DB6:DC6"/>
    <mergeCell ref="DC3:DD3"/>
    <mergeCell ref="DT2:DT6"/>
    <mergeCell ref="DU2:DU6"/>
    <mergeCell ref="DV2:DV6"/>
    <mergeCell ref="DK4:DS4"/>
    <mergeCell ref="DN5:DO5"/>
    <mergeCell ref="DP5:DQ5"/>
    <mergeCell ref="DR5:DR6"/>
    <mergeCell ref="DS5:DS6"/>
    <mergeCell ref="DK6:DM6"/>
    <mergeCell ref="DN6:DO6"/>
    <mergeCell ref="DP6:DQ6"/>
    <mergeCell ref="DK3:DP3"/>
    <mergeCell ref="DQ3:DR3"/>
    <mergeCell ref="EH2:EH6"/>
    <mergeCell ref="EI2:EI6"/>
    <mergeCell ref="EJ2:EJ6"/>
    <mergeCell ref="DY4:EG4"/>
    <mergeCell ref="EB5:EC5"/>
    <mergeCell ref="ED5:EE5"/>
    <mergeCell ref="EF5:EF6"/>
    <mergeCell ref="EG5:EG6"/>
    <mergeCell ref="DY6:EA6"/>
    <mergeCell ref="EB6:EC6"/>
    <mergeCell ref="ED6:EE6"/>
    <mergeCell ref="DY3:ED3"/>
    <mergeCell ref="EE3:EF3"/>
    <mergeCell ref="EV2:EV6"/>
    <mergeCell ref="EW2:EW6"/>
    <mergeCell ref="EX2:EX6"/>
    <mergeCell ref="EM4:EU4"/>
    <mergeCell ref="EP5:EQ5"/>
    <mergeCell ref="ER5:ES5"/>
    <mergeCell ref="ET5:ET6"/>
    <mergeCell ref="EU5:EU6"/>
    <mergeCell ref="EM6:EO6"/>
    <mergeCell ref="EP6:EQ6"/>
    <mergeCell ref="ER6:ES6"/>
    <mergeCell ref="EM3:ER3"/>
    <mergeCell ref="ES3:ET3"/>
    <mergeCell ref="FJ2:FJ6"/>
    <mergeCell ref="FK2:FK6"/>
    <mergeCell ref="FL2:FL6"/>
    <mergeCell ref="FA4:FI4"/>
    <mergeCell ref="FD5:FE5"/>
    <mergeCell ref="FF5:FG5"/>
    <mergeCell ref="FH5:FH6"/>
    <mergeCell ref="FI5:FI6"/>
    <mergeCell ref="FA6:FC6"/>
    <mergeCell ref="FD6:FE6"/>
    <mergeCell ref="FF6:FG6"/>
    <mergeCell ref="FA3:FF3"/>
    <mergeCell ref="FG3:FH3"/>
  </mergeCells>
  <conditionalFormatting sqref="J7:J506">
    <cfRule type="expression" dxfId="101" priority="49">
      <formula>AND($F7=1,$J7=" ")</formula>
    </cfRule>
    <cfRule type="expression" dxfId="100" priority="50">
      <formula>AND($F7=0,$J7&lt;&gt;" ")</formula>
    </cfRule>
  </conditionalFormatting>
  <conditionalFormatting sqref="H7:H506">
    <cfRule type="expression" dxfId="99" priority="51">
      <formula>AND($F7=1,$H7=" ")</formula>
    </cfRule>
    <cfRule type="expression" dxfId="98" priority="52">
      <formula>AND($F7=0,$H7&lt;&gt;" ")</formula>
    </cfRule>
  </conditionalFormatting>
  <conditionalFormatting sqref="AJ7:AJ506">
    <cfRule type="expression" dxfId="97" priority="41">
      <formula>AND($AF7=1,OR($AJ7=" ",$AJ7=""))</formula>
    </cfRule>
    <cfRule type="expression" dxfId="96" priority="42">
      <formula>AND($AE7="",$AF7=0,AND($AJ7&lt;&gt;" ",$AJ7&lt;&gt;""))</formula>
    </cfRule>
  </conditionalFormatting>
  <conditionalFormatting sqref="AH7:AH506">
    <cfRule type="expression" dxfId="95" priority="43">
      <formula>AND($AF7=1,OR($AH7=" ",$AH7=""))</formula>
    </cfRule>
    <cfRule type="expression" dxfId="94" priority="44">
      <formula>AND($AE7="",$AF7=0,AND($AH7&lt;&gt;" ",$AH7&lt;&gt;""))</formula>
    </cfRule>
  </conditionalFormatting>
  <conditionalFormatting sqref="AX7:AX506">
    <cfRule type="expression" dxfId="93" priority="37">
      <formula>AND($AT7=1,OR($AX7=" ",$AX7=""))</formula>
    </cfRule>
    <cfRule type="expression" dxfId="92" priority="38">
      <formula>AND($AS7="",$AT7=0,AND($AX7&lt;&gt;" ",$AX7&lt;&gt;""))</formula>
    </cfRule>
  </conditionalFormatting>
  <conditionalFormatting sqref="AV7:AV506">
    <cfRule type="expression" dxfId="91" priority="39">
      <formula>AND($AT7=1,OR($AV7=" ",$AV7=""))</formula>
    </cfRule>
    <cfRule type="expression" dxfId="90" priority="40">
      <formula>AND($AS7="",$AT7=0,AND($AV7&lt;&gt;" ",$AV7&lt;&gt;""))</formula>
    </cfRule>
  </conditionalFormatting>
  <conditionalFormatting sqref="BL7:BL506">
    <cfRule type="expression" dxfId="89" priority="33">
      <formula>AND($BH7=1,OR($BL7=" ",$BL7=""))</formula>
    </cfRule>
    <cfRule type="expression" dxfId="88" priority="34">
      <formula>AND($BG7="",$BH7=0,AND($BL7&lt;&gt;" ",$BL7&lt;&gt;""))</formula>
    </cfRule>
  </conditionalFormatting>
  <conditionalFormatting sqref="BJ7:BJ506">
    <cfRule type="expression" dxfId="87" priority="35">
      <formula>AND($BH7=1,OR($BJ7=" ",$BJ7=""))</formula>
    </cfRule>
    <cfRule type="expression" dxfId="86" priority="36">
      <formula>AND($BG7="",$BH7=0,AND($BJ7&lt;&gt;" ",$BJ7&lt;&gt;""))</formula>
    </cfRule>
  </conditionalFormatting>
  <conditionalFormatting sqref="BZ7:BZ506">
    <cfRule type="expression" dxfId="85" priority="29">
      <formula>AND($BV7=1,OR($BZ7=" ",$BZ7=""))</formula>
    </cfRule>
    <cfRule type="expression" dxfId="84" priority="30">
      <formula>AND($BU7="",$BV7=0,AND($BZ7&lt;&gt;" ",$BZ7&lt;&gt;""))</formula>
    </cfRule>
  </conditionalFormatting>
  <conditionalFormatting sqref="BX7:BX506">
    <cfRule type="expression" dxfId="83" priority="31">
      <formula>AND($BV7=1,OR($BX7=" ",$BX7=""))</formula>
    </cfRule>
    <cfRule type="expression" dxfId="82" priority="32">
      <formula>AND($BU7="",$BV7=0,AND($BX7&lt;&gt;" ",$BX7&lt;&gt;""))</formula>
    </cfRule>
  </conditionalFormatting>
  <conditionalFormatting sqref="CN7:CN506">
    <cfRule type="expression" dxfId="81" priority="25">
      <formula>AND($CJ7=1,OR($CN7=" ",$CN7=""))</formula>
    </cfRule>
    <cfRule type="expression" dxfId="80" priority="26">
      <formula>AND($CI7="",$CJ7=0,AND($CN7&lt;&gt;" ",$CN7&lt;&gt;""))</formula>
    </cfRule>
  </conditionalFormatting>
  <conditionalFormatting sqref="CL7:CL506">
    <cfRule type="expression" dxfId="79" priority="27">
      <formula>AND($CJ7=1,OR($CL7=" ",$CL7=""))</formula>
    </cfRule>
    <cfRule type="expression" dxfId="78" priority="28">
      <formula>AND($CI7="",$CJ7=0,AND($CL7&lt;&gt;" ",$CL7&lt;&gt;""))</formula>
    </cfRule>
  </conditionalFormatting>
  <conditionalFormatting sqref="DB7:DB506">
    <cfRule type="expression" dxfId="77" priority="21">
      <formula>AND($CX7=1,OR($DB7=" ",$DB7=""))</formula>
    </cfRule>
    <cfRule type="expression" dxfId="76" priority="22">
      <formula>AND($CW7="",$CX7=0,AND($DB7&lt;&gt;" ",$DB7&lt;&gt;""))</formula>
    </cfRule>
  </conditionalFormatting>
  <conditionalFormatting sqref="CZ7:CZ506">
    <cfRule type="expression" dxfId="75" priority="23">
      <formula>AND($CX7=1,OR($CZ7=" ",$CZ7=""))</formula>
    </cfRule>
    <cfRule type="expression" dxfId="74" priority="24">
      <formula>AND($CW7="",$CX7=0,AND($CZ7&lt;&gt;" ",$CZ7&lt;&gt;""))</formula>
    </cfRule>
  </conditionalFormatting>
  <conditionalFormatting sqref="DP7:DP506">
    <cfRule type="expression" dxfId="73" priority="17">
      <formula>AND($DL7=1,OR($DP7=" ",$DP7=""))</formula>
    </cfRule>
    <cfRule type="expression" dxfId="72" priority="18">
      <formula>AND($DK7="",$DL7=0,AND($DP7&lt;&gt;" ",$DP7&lt;&gt;""))</formula>
    </cfRule>
  </conditionalFormatting>
  <conditionalFormatting sqref="DN7:DN506">
    <cfRule type="expression" dxfId="71" priority="19">
      <formula>AND($DL7=1,OR($DN7=" ",$DN7=""))</formula>
    </cfRule>
    <cfRule type="expression" dxfId="70" priority="20">
      <formula>AND($DK7="",$DL7=0,AND($DN7&lt;&gt;" ",$DN7&lt;&gt;""))</formula>
    </cfRule>
  </conditionalFormatting>
  <conditionalFormatting sqref="ED7:ED506">
    <cfRule type="expression" dxfId="69" priority="13">
      <formula>AND($DZ7=1,OR($ED7=" ",$ED7=""))</formula>
    </cfRule>
    <cfRule type="expression" dxfId="68" priority="14">
      <formula>AND($DY7="",$DZ7=0,AND($ED7&lt;&gt;" ",$ED7&lt;&gt;""))</formula>
    </cfRule>
  </conditionalFormatting>
  <conditionalFormatting sqref="EB7:EB506">
    <cfRule type="expression" dxfId="67" priority="15">
      <formula>AND($DZ7=1,OR($EB7=" ",$EB7=""))</formula>
    </cfRule>
    <cfRule type="expression" dxfId="66" priority="16">
      <formula>AND($DY7="",$DZ7=0,AND($EB7&lt;&gt;" ",$EB7&lt;&gt;""))</formula>
    </cfRule>
  </conditionalFormatting>
  <conditionalFormatting sqref="ER7:ER506">
    <cfRule type="expression" dxfId="65" priority="9">
      <formula>AND($EN7=1,OR($ER7=" ",$ER7=""))</formula>
    </cfRule>
    <cfRule type="expression" dxfId="64" priority="10">
      <formula>AND($EM7="",$EN7=0,AND($ER7&lt;&gt;" ",$ER7&lt;&gt;""))</formula>
    </cfRule>
  </conditionalFormatting>
  <conditionalFormatting sqref="EP7:EP506">
    <cfRule type="expression" dxfId="63" priority="11">
      <formula>AND($EN7=1,OR($EP7=" ",$EP7=""))</formula>
    </cfRule>
    <cfRule type="expression" dxfId="62" priority="12">
      <formula>AND($EM7="",$EN7=0,AND($EP7&lt;&gt;" ",$EP7&lt;&gt;""))</formula>
    </cfRule>
  </conditionalFormatting>
  <conditionalFormatting sqref="FF7:FF506">
    <cfRule type="expression" dxfId="61" priority="5">
      <formula>AND($FB7=1,OR($FF7=" ",$FF7=""))</formula>
    </cfRule>
    <cfRule type="expression" dxfId="60" priority="6">
      <formula>AND($FA7="",$FB7=0,AND($FF7&lt;&gt;" ",$FF7&lt;&gt;""))</formula>
    </cfRule>
  </conditionalFormatting>
  <conditionalFormatting sqref="FD7:FD506">
    <cfRule type="expression" dxfId="59" priority="7">
      <formula>AND($FB7=1,OR($FD7=" ",$FD7=""))</formula>
    </cfRule>
    <cfRule type="expression" dxfId="58" priority="8">
      <formula>AND($FA7="",$FB7=0,AND($FD7&lt;&gt;" ",$FD7&lt;&gt;""))</formula>
    </cfRule>
  </conditionalFormatting>
  <conditionalFormatting sqref="R7:R506">
    <cfRule type="expression" dxfId="57" priority="3">
      <formula>$R7&lt;&gt;$E7</formula>
    </cfRule>
  </conditionalFormatting>
  <conditionalFormatting sqref="U7:U506">
    <cfRule type="expression" dxfId="56" priority="2">
      <formula>$U7&lt;&gt;$H7</formula>
    </cfRule>
  </conditionalFormatting>
  <conditionalFormatting sqref="W7:W506">
    <cfRule type="expression" dxfId="55" priority="1">
      <formula>$W7&lt;&gt;$J7</formula>
    </cfRule>
  </conditionalFormatting>
  <dataValidations count="4">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M7:EM506 FA7:FA506 AE7:AE506 AS7:AS506 BG7:BG506 BU7:BU506 CI7:CI506 CW7:CW506 DK7:DK506 DY7:DY506" xr:uid="{00000000-0002-0000-0400-000000000000}">
      <formula1>"0,5,6,7,8,9,10,11,12,13,14,15,16,17,18,19,20"</formula1>
    </dataValidation>
    <dataValidation type="whole" allowBlank="1" showDropDown="1" showInputMessage="1" showErrorMessage="1" error="Zadejte počet dní stáže v rozsahu 5 - 20." prompt="Stáže v rozsahu 5 - 20 dní." sqref="E7:E506" xr:uid="{00000000-0002-0000-0400-000001000000}">
      <formula1>5</formula1>
      <formula2>20</formula2>
    </dataValidation>
    <dataValidation type="list" allowBlank="1" showDropDown="1" sqref="R7:R506" xr:uid="{00000000-0002-0000-0400-000002000000}">
      <formula1>"0,5,6,7,8,9,10,11,12,13,14,15,16,17,18,19,20"</formula1>
    </dataValidation>
    <dataValidation type="list" allowBlank="1" showInputMessage="1" showErrorMessage="1" sqref="AM3 BA3 BO3 CC3 CQ3 DE3 DS3 EG3 EU3 FI3" xr:uid="{00000000-0002-0000-0400-000003000000}">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data!$B$35:$B$39</xm:f>
          </x14:formula1>
          <xm:sqref>J7:J506 FF7:FF506 AJ7:AJ506 AX7:AX506 BL7:BL506 BZ7:BZ506 CN7:CN506 DB7:DB506 DP7:DP506 ED7:ED506 ER7:ER506</xm:sqref>
        </x14:dataValidation>
        <x14:dataValidation type="list" allowBlank="1" showInputMessage="1" showErrorMessage="1" xr:uid="{00000000-0002-0000-0400-000005000000}">
          <x14:formula1>
            <xm:f>data!$B$3:$B$32</xm:f>
          </x14:formula1>
          <xm:sqref>H7:H506 FD7:FD506 AH7:AH506 AV7:AV506 BJ7:BJ506 BX7:BX506 CL7:CL506 CZ7:CZ506 DN7:DN506 EB7:EB506 EP7:EP506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M508"/>
  <sheetViews>
    <sheetView workbookViewId="0">
      <pane xSplit="4" ySplit="6" topLeftCell="E7" activePane="bottomRight" state="frozen"/>
      <selection pane="topRight" activeCell="E1" sqref="E1"/>
      <selection pane="bottomLeft" activeCell="A7" sqref="A7"/>
      <selection pane="bottomRight" activeCell="I13" sqref="I13"/>
    </sheetView>
  </sheetViews>
  <sheetFormatPr defaultColWidth="9.28515625" defaultRowHeight="15" x14ac:dyDescent="0.25"/>
  <cols>
    <col min="1" max="1" width="2.42578125" style="289" customWidth="1"/>
    <col min="2" max="2" width="14" style="289" customWidth="1"/>
    <col min="3" max="3" width="16.7109375" style="289" customWidth="1"/>
    <col min="4" max="4" width="9.28515625" style="289" hidden="1" customWidth="1"/>
    <col min="5" max="5" width="16.7109375" style="289" customWidth="1"/>
    <col min="6" max="6" width="9.28515625" style="289" hidden="1" customWidth="1"/>
    <col min="7" max="7" width="12.7109375" style="289" customWidth="1"/>
    <col min="8" max="8" width="18.7109375" style="289" customWidth="1"/>
    <col min="9" max="9" width="16.5703125" style="289" customWidth="1"/>
    <col min="10" max="10" width="18.7109375" style="289" customWidth="1"/>
    <col min="11" max="11" width="13.28515625" style="289" customWidth="1"/>
    <col min="12" max="12" width="16.42578125" style="289" customWidth="1"/>
    <col min="13" max="13" width="17.28515625" style="289" customWidth="1"/>
    <col min="14" max="14" width="9.28515625" style="289" hidden="1" customWidth="1"/>
    <col min="15" max="15" width="5.28515625" style="289" hidden="1" customWidth="1"/>
    <col min="16" max="16" width="9.85546875" style="289" hidden="1" customWidth="1"/>
    <col min="17" max="17" width="9.28515625" style="289"/>
    <col min="18" max="18" width="16.7109375" style="213" customWidth="1"/>
    <col min="19" max="19" width="9.28515625" style="213" hidden="1" customWidth="1"/>
    <col min="20" max="20" width="12.7109375" style="213" customWidth="1"/>
    <col min="21" max="21" width="18.7109375" style="213" customWidth="1"/>
    <col min="22" max="22" width="16.5703125" style="213" customWidth="1"/>
    <col min="23" max="23" width="18.7109375" style="213" customWidth="1"/>
    <col min="24" max="24" width="13.28515625" style="213" customWidth="1"/>
    <col min="25" max="25" width="16.42578125" style="213" customWidth="1"/>
    <col min="26" max="26" width="17.28515625" style="213" customWidth="1"/>
    <col min="27" max="27" width="9.28515625" style="213" hidden="1" customWidth="1"/>
    <col min="28" max="28" width="5.28515625" style="213" hidden="1" customWidth="1"/>
    <col min="29" max="29" width="9.85546875" style="213" hidden="1" customWidth="1"/>
    <col min="30" max="30" width="9.28515625" style="289"/>
    <col min="31" max="31" width="16.7109375" style="289" customWidth="1"/>
    <col min="32" max="32" width="9.28515625" style="289" hidden="1" customWidth="1"/>
    <col min="33" max="33" width="12.7109375" style="289" customWidth="1"/>
    <col min="34" max="34" width="18.7109375" style="289" customWidth="1"/>
    <col min="35" max="35" width="16.5703125" style="289" customWidth="1"/>
    <col min="36" max="36" width="18.7109375" style="289" customWidth="1"/>
    <col min="37" max="37" width="18.5703125" style="289" customWidth="1"/>
    <col min="38" max="38" width="16.42578125" style="289" customWidth="1"/>
    <col min="39" max="39" width="17.28515625" style="289" customWidth="1"/>
    <col min="40" max="40" width="9.28515625" style="289" hidden="1" customWidth="1"/>
    <col min="41" max="41" width="5.28515625" style="289" hidden="1" customWidth="1"/>
    <col min="42" max="42" width="9.85546875" style="289" hidden="1" customWidth="1"/>
    <col min="43" max="43" width="10.85546875" style="289" hidden="1" customWidth="1"/>
    <col min="44" max="44" width="9.28515625" style="289"/>
    <col min="45" max="45" width="16.7109375" style="289" customWidth="1"/>
    <col min="46" max="46" width="9.28515625" style="289" hidden="1" customWidth="1"/>
    <col min="47" max="47" width="12.7109375" style="289" customWidth="1"/>
    <col min="48" max="48" width="18.7109375" style="289" customWidth="1"/>
    <col min="49" max="49" width="16.5703125" style="289" customWidth="1"/>
    <col min="50" max="50" width="18.7109375" style="289" customWidth="1"/>
    <col min="51" max="51" width="18.5703125" style="289" customWidth="1"/>
    <col min="52" max="52" width="16.42578125" style="289" customWidth="1"/>
    <col min="53" max="53" width="17.28515625" style="289" customWidth="1"/>
    <col min="54" max="54" width="9.28515625" style="289" hidden="1" customWidth="1"/>
    <col min="55" max="55" width="5.28515625" style="289" hidden="1" customWidth="1"/>
    <col min="56" max="56" width="9.85546875" style="289" hidden="1" customWidth="1"/>
    <col min="57" max="57" width="10.85546875" style="289" hidden="1" customWidth="1"/>
    <col min="58" max="58" width="9.28515625" style="289"/>
    <col min="59" max="59" width="16.7109375" style="289" customWidth="1"/>
    <col min="60" max="60" width="9.28515625" style="289" hidden="1" customWidth="1"/>
    <col min="61" max="61" width="12.7109375" style="289" customWidth="1"/>
    <col min="62" max="62" width="18.7109375" style="289" customWidth="1"/>
    <col min="63" max="63" width="16.5703125" style="289" customWidth="1"/>
    <col min="64" max="64" width="18.7109375" style="289" customWidth="1"/>
    <col min="65" max="65" width="18.5703125" style="289" customWidth="1"/>
    <col min="66" max="66" width="16.42578125" style="289" customWidth="1"/>
    <col min="67" max="67" width="17.28515625" style="289" customWidth="1"/>
    <col min="68" max="68" width="9.28515625" style="289" hidden="1" customWidth="1"/>
    <col min="69" max="69" width="5.28515625" style="289" hidden="1" customWidth="1"/>
    <col min="70" max="70" width="9.85546875" style="289" hidden="1" customWidth="1"/>
    <col min="71" max="71" width="10.85546875" style="289" hidden="1" customWidth="1"/>
    <col min="72" max="72" width="0" style="289" hidden="1" customWidth="1"/>
    <col min="73" max="73" width="16.7109375" style="289" hidden="1" customWidth="1"/>
    <col min="74" max="74" width="9.28515625" style="289" hidden="1" customWidth="1"/>
    <col min="75" max="75" width="12.7109375" style="289" hidden="1" customWidth="1"/>
    <col min="76" max="76" width="18.7109375" style="289" hidden="1" customWidth="1"/>
    <col min="77" max="77" width="16.5703125" style="289" hidden="1" customWidth="1"/>
    <col min="78" max="78" width="18.7109375" style="289" hidden="1" customWidth="1"/>
    <col min="79" max="79" width="18.5703125" style="289" hidden="1" customWidth="1"/>
    <col min="80" max="80" width="16.42578125" style="289" hidden="1" customWidth="1"/>
    <col min="81" max="81" width="17.28515625" style="289" hidden="1" customWidth="1"/>
    <col min="82" max="82" width="9.28515625" style="289" hidden="1" customWidth="1"/>
    <col min="83" max="83" width="5.28515625" style="289" hidden="1" customWidth="1"/>
    <col min="84" max="84" width="9.85546875" style="289" hidden="1" customWidth="1"/>
    <col min="85" max="85" width="10.85546875" style="289" hidden="1" customWidth="1"/>
    <col min="86" max="86" width="0" style="289" hidden="1" customWidth="1"/>
    <col min="87" max="87" width="16.7109375" style="289" hidden="1" customWidth="1"/>
    <col min="88" max="88" width="9.28515625" style="289" hidden="1" customWidth="1"/>
    <col min="89" max="89" width="12.7109375" style="289" hidden="1" customWidth="1"/>
    <col min="90" max="90" width="18.7109375" style="289" hidden="1" customWidth="1"/>
    <col min="91" max="91" width="16.5703125" style="289" hidden="1" customWidth="1"/>
    <col min="92" max="92" width="18.7109375" style="289" hidden="1" customWidth="1"/>
    <col min="93" max="93" width="18.5703125" style="289" hidden="1" customWidth="1"/>
    <col min="94" max="94" width="16.42578125" style="289" hidden="1" customWidth="1"/>
    <col min="95" max="95" width="17.28515625" style="289" hidden="1" customWidth="1"/>
    <col min="96" max="96" width="9.28515625" style="289" hidden="1" customWidth="1"/>
    <col min="97" max="97" width="5.28515625" style="289" hidden="1" customWidth="1"/>
    <col min="98" max="98" width="9.85546875" style="289" hidden="1" customWidth="1"/>
    <col min="99" max="99" width="10.85546875" style="289" hidden="1" customWidth="1"/>
    <col min="100" max="100" width="0" style="289" hidden="1" customWidth="1"/>
    <col min="101" max="101" width="16.7109375" style="289" hidden="1" customWidth="1"/>
    <col min="102" max="102" width="9.28515625" style="289" hidden="1" customWidth="1"/>
    <col min="103" max="103" width="12.7109375" style="289" hidden="1" customWidth="1"/>
    <col min="104" max="104" width="18.7109375" style="289" hidden="1" customWidth="1"/>
    <col min="105" max="105" width="16.5703125" style="289" hidden="1" customWidth="1"/>
    <col min="106" max="106" width="18.7109375" style="289" hidden="1" customWidth="1"/>
    <col min="107" max="107" width="18.5703125" style="289" hidden="1" customWidth="1"/>
    <col min="108" max="108" width="16.42578125" style="289" hidden="1" customWidth="1"/>
    <col min="109" max="109" width="17.28515625" style="289" hidden="1" customWidth="1"/>
    <col min="110" max="110" width="9.28515625" style="289" hidden="1" customWidth="1"/>
    <col min="111" max="111" width="5.28515625" style="289" hidden="1" customWidth="1"/>
    <col min="112" max="112" width="9.85546875" style="289" hidden="1" customWidth="1"/>
    <col min="113" max="113" width="10.85546875" style="289" hidden="1" customWidth="1"/>
    <col min="114" max="114" width="0" style="289" hidden="1" customWidth="1"/>
    <col min="115" max="115" width="16.7109375" style="289" hidden="1" customWidth="1"/>
    <col min="116" max="116" width="9.28515625" style="289" hidden="1" customWidth="1"/>
    <col min="117" max="117" width="12.7109375" style="289" hidden="1" customWidth="1"/>
    <col min="118" max="118" width="18.7109375" style="289" hidden="1" customWidth="1"/>
    <col min="119" max="119" width="16.5703125" style="289" hidden="1" customWidth="1"/>
    <col min="120" max="120" width="18.7109375" style="289" hidden="1" customWidth="1"/>
    <col min="121" max="121" width="18.5703125" style="289" hidden="1" customWidth="1"/>
    <col min="122" max="122" width="16.42578125" style="289" hidden="1" customWidth="1"/>
    <col min="123" max="123" width="17.28515625" style="289" hidden="1" customWidth="1"/>
    <col min="124" max="124" width="9.28515625" style="289" hidden="1" customWidth="1"/>
    <col min="125" max="125" width="5.28515625" style="289" hidden="1" customWidth="1"/>
    <col min="126" max="126" width="9.85546875" style="289" hidden="1" customWidth="1"/>
    <col min="127" max="127" width="10.85546875" style="289" hidden="1" customWidth="1"/>
    <col min="128" max="128" width="0" style="289" hidden="1" customWidth="1"/>
    <col min="129" max="129" width="16.7109375" style="289" hidden="1" customWidth="1"/>
    <col min="130" max="130" width="9.28515625" style="289" hidden="1" customWidth="1"/>
    <col min="131" max="131" width="12.7109375" style="289" hidden="1" customWidth="1"/>
    <col min="132" max="132" width="18.7109375" style="289" hidden="1" customWidth="1"/>
    <col min="133" max="133" width="16.5703125" style="289" hidden="1" customWidth="1"/>
    <col min="134" max="134" width="18.7109375" style="289" hidden="1" customWidth="1"/>
    <col min="135" max="135" width="18.5703125" style="289" hidden="1" customWidth="1"/>
    <col min="136" max="136" width="16.42578125" style="289" hidden="1" customWidth="1"/>
    <col min="137" max="137" width="17.28515625" style="289" hidden="1" customWidth="1"/>
    <col min="138" max="138" width="9.28515625" style="289" hidden="1" customWidth="1"/>
    <col min="139" max="139" width="5.28515625" style="289" hidden="1" customWidth="1"/>
    <col min="140" max="140" width="9.85546875" style="289" hidden="1" customWidth="1"/>
    <col min="141" max="141" width="10.85546875" style="289" hidden="1" customWidth="1"/>
    <col min="142" max="142" width="0" style="289" hidden="1" customWidth="1"/>
    <col min="143" max="143" width="16.7109375" style="289" hidden="1" customWidth="1"/>
    <col min="144" max="144" width="9.28515625" style="289" hidden="1" customWidth="1"/>
    <col min="145" max="145" width="12.7109375" style="289" hidden="1" customWidth="1"/>
    <col min="146" max="146" width="18.7109375" style="289" hidden="1" customWidth="1"/>
    <col min="147" max="147" width="16.5703125" style="289" hidden="1" customWidth="1"/>
    <col min="148" max="148" width="18.7109375" style="289" hidden="1" customWidth="1"/>
    <col min="149" max="149" width="18.5703125" style="289" hidden="1" customWidth="1"/>
    <col min="150" max="150" width="16.42578125" style="289" hidden="1" customWidth="1"/>
    <col min="151" max="151" width="17.28515625" style="289" hidden="1" customWidth="1"/>
    <col min="152" max="152" width="9.28515625" style="289" hidden="1" customWidth="1"/>
    <col min="153" max="153" width="5.28515625" style="289" hidden="1" customWidth="1"/>
    <col min="154" max="154" width="9.85546875" style="289" hidden="1" customWidth="1"/>
    <col min="155" max="155" width="10.85546875" style="289" hidden="1" customWidth="1"/>
    <col min="156" max="156" width="0" style="289" hidden="1" customWidth="1"/>
    <col min="157" max="157" width="16.7109375" style="289" hidden="1" customWidth="1"/>
    <col min="158" max="158" width="9.28515625" style="289" hidden="1" customWidth="1"/>
    <col min="159" max="159" width="12.7109375" style="289" hidden="1" customWidth="1"/>
    <col min="160" max="160" width="18.7109375" style="289" hidden="1" customWidth="1"/>
    <col min="161" max="161" width="16.5703125" style="289" hidden="1" customWidth="1"/>
    <col min="162" max="162" width="18.7109375" style="289" hidden="1" customWidth="1"/>
    <col min="163" max="163" width="18.5703125" style="289" hidden="1" customWidth="1"/>
    <col min="164" max="164" width="16.42578125" style="289" hidden="1" customWidth="1"/>
    <col min="165" max="165" width="17.28515625" style="289" hidden="1" customWidth="1"/>
    <col min="166" max="166" width="9.28515625" style="289" hidden="1" customWidth="1"/>
    <col min="167" max="167" width="5.28515625" style="289" hidden="1" customWidth="1"/>
    <col min="168" max="168" width="9.85546875" style="289" hidden="1" customWidth="1"/>
    <col min="169" max="169" width="10.85546875" style="289" hidden="1" customWidth="1"/>
    <col min="170" max="170" width="0" style="289" hidden="1" customWidth="1"/>
    <col min="171" max="16384" width="9.28515625" style="289"/>
  </cols>
  <sheetData>
    <row r="1" spans="1:169" ht="15.75" thickBot="1" x14ac:dyDescent="0.3">
      <c r="A1" s="212"/>
      <c r="B1" s="212"/>
      <c r="C1" s="212"/>
      <c r="D1" s="334"/>
      <c r="E1" s="212"/>
      <c r="F1" s="335"/>
      <c r="G1" s="212"/>
      <c r="H1" s="212"/>
      <c r="I1" s="212"/>
      <c r="J1" s="213"/>
      <c r="K1" s="212"/>
      <c r="L1" s="212"/>
      <c r="M1" s="212"/>
      <c r="N1" s="336"/>
      <c r="O1" s="336"/>
      <c r="P1" s="336"/>
      <c r="Q1" s="213"/>
      <c r="R1" s="212"/>
      <c r="S1" s="335"/>
      <c r="T1" s="212"/>
      <c r="U1" s="212"/>
      <c r="V1" s="212"/>
      <c r="X1" s="212"/>
      <c r="Y1" s="212"/>
      <c r="Z1" s="212"/>
      <c r="AA1" s="336"/>
      <c r="AB1" s="336"/>
      <c r="AC1" s="336"/>
      <c r="AE1" s="212"/>
      <c r="AF1" s="335"/>
      <c r="AG1" s="212"/>
      <c r="AH1" s="212"/>
      <c r="AI1" s="212"/>
      <c r="AJ1" s="213"/>
      <c r="AK1" s="212"/>
      <c r="AL1" s="212"/>
      <c r="AM1" s="212"/>
      <c r="AN1" s="336"/>
      <c r="AO1" s="336"/>
      <c r="AP1" s="336"/>
      <c r="AQ1" s="336"/>
      <c r="AS1" s="212"/>
      <c r="AT1" s="335"/>
      <c r="AU1" s="212"/>
      <c r="AV1" s="212"/>
      <c r="AW1" s="212"/>
      <c r="AX1" s="213"/>
      <c r="AY1" s="212"/>
      <c r="AZ1" s="212"/>
      <c r="BA1" s="212"/>
      <c r="BB1" s="336"/>
      <c r="BC1" s="336"/>
      <c r="BD1" s="336"/>
      <c r="BE1" s="336"/>
      <c r="BG1" s="212"/>
      <c r="BH1" s="335"/>
      <c r="BI1" s="212"/>
      <c r="BJ1" s="212"/>
      <c r="BK1" s="212"/>
      <c r="BL1" s="213"/>
      <c r="BM1" s="212"/>
      <c r="BN1" s="212"/>
      <c r="BO1" s="212"/>
      <c r="BP1" s="336"/>
      <c r="BQ1" s="336"/>
      <c r="BR1" s="336"/>
      <c r="BS1" s="336"/>
      <c r="BU1" s="212"/>
      <c r="BV1" s="335"/>
      <c r="BW1" s="212"/>
      <c r="BX1" s="212"/>
      <c r="BY1" s="212"/>
      <c r="BZ1" s="213"/>
      <c r="CA1" s="212"/>
      <c r="CB1" s="212"/>
      <c r="CC1" s="212"/>
      <c r="CD1" s="336"/>
      <c r="CE1" s="336"/>
      <c r="CF1" s="336"/>
      <c r="CG1" s="336"/>
      <c r="CI1" s="212"/>
      <c r="CJ1" s="335"/>
      <c r="CK1" s="212"/>
      <c r="CL1" s="212"/>
      <c r="CM1" s="212"/>
      <c r="CN1" s="213"/>
      <c r="CO1" s="212"/>
      <c r="CP1" s="212"/>
      <c r="CQ1" s="212"/>
      <c r="CR1" s="336"/>
      <c r="CS1" s="336"/>
      <c r="CT1" s="336"/>
      <c r="CU1" s="336"/>
      <c r="CW1" s="212"/>
      <c r="CX1" s="335"/>
      <c r="CY1" s="212"/>
      <c r="CZ1" s="212"/>
      <c r="DA1" s="212"/>
      <c r="DB1" s="213"/>
      <c r="DC1" s="212"/>
      <c r="DD1" s="212"/>
      <c r="DE1" s="212"/>
      <c r="DF1" s="336"/>
      <c r="DG1" s="336"/>
      <c r="DH1" s="336"/>
      <c r="DI1" s="336"/>
      <c r="DK1" s="212"/>
      <c r="DL1" s="335"/>
      <c r="DM1" s="212"/>
      <c r="DN1" s="212"/>
      <c r="DO1" s="212"/>
      <c r="DP1" s="213"/>
      <c r="DQ1" s="212"/>
      <c r="DR1" s="212"/>
      <c r="DS1" s="212"/>
      <c r="DT1" s="336"/>
      <c r="DU1" s="336"/>
      <c r="DV1" s="336"/>
      <c r="DW1" s="336"/>
      <c r="DY1" s="212"/>
      <c r="DZ1" s="335"/>
      <c r="EA1" s="212"/>
      <c r="EB1" s="212"/>
      <c r="EC1" s="212"/>
      <c r="ED1" s="213"/>
      <c r="EE1" s="212"/>
      <c r="EF1" s="212"/>
      <c r="EG1" s="212"/>
      <c r="EH1" s="336"/>
      <c r="EI1" s="336"/>
      <c r="EJ1" s="336"/>
      <c r="EK1" s="336"/>
      <c r="EM1" s="212"/>
      <c r="EN1" s="335"/>
      <c r="EO1" s="212"/>
      <c r="EP1" s="212"/>
      <c r="EQ1" s="212"/>
      <c r="ER1" s="213"/>
      <c r="ES1" s="212"/>
      <c r="ET1" s="212"/>
      <c r="EU1" s="212"/>
      <c r="EV1" s="336"/>
      <c r="EW1" s="336"/>
      <c r="EX1" s="336"/>
      <c r="EY1" s="336"/>
      <c r="FA1" s="212"/>
      <c r="FB1" s="335"/>
      <c r="FC1" s="212"/>
      <c r="FD1" s="212"/>
      <c r="FE1" s="212"/>
      <c r="FF1" s="213"/>
      <c r="FG1" s="212"/>
      <c r="FH1" s="212"/>
      <c r="FI1" s="212"/>
      <c r="FJ1" s="336"/>
      <c r="FK1" s="336"/>
      <c r="FL1" s="336"/>
      <c r="FM1" s="336"/>
    </row>
    <row r="2" spans="1:169" ht="8.25" customHeight="1" x14ac:dyDescent="0.3">
      <c r="A2" s="4"/>
      <c r="B2" s="346"/>
      <c r="C2" s="347"/>
      <c r="D2" s="348"/>
      <c r="E2" s="347"/>
      <c r="F2" s="347"/>
      <c r="G2" s="349"/>
      <c r="H2" s="350"/>
      <c r="I2" s="350"/>
      <c r="J2" s="350"/>
      <c r="K2" s="350"/>
      <c r="L2" s="350"/>
      <c r="M2" s="351"/>
      <c r="N2" s="792" t="s">
        <v>84</v>
      </c>
      <c r="O2" s="792" t="s">
        <v>85</v>
      </c>
      <c r="P2" s="792" t="s">
        <v>668</v>
      </c>
      <c r="Q2" s="213"/>
      <c r="R2" s="346"/>
      <c r="S2" s="347"/>
      <c r="T2" s="349"/>
      <c r="U2" s="350"/>
      <c r="V2" s="350"/>
      <c r="W2" s="350"/>
      <c r="X2" s="350"/>
      <c r="Y2" s="350"/>
      <c r="Z2" s="351"/>
      <c r="AA2" s="792" t="s">
        <v>84</v>
      </c>
      <c r="AB2" s="792" t="s">
        <v>85</v>
      </c>
      <c r="AC2" s="792" t="s">
        <v>668</v>
      </c>
      <c r="AE2" s="214"/>
      <c r="AF2" s="215"/>
      <c r="AG2" s="216"/>
      <c r="AH2" s="217"/>
      <c r="AI2" s="217"/>
      <c r="AJ2" s="217"/>
      <c r="AK2" s="217"/>
      <c r="AL2" s="217"/>
      <c r="AM2" s="218"/>
      <c r="AN2" s="792" t="s">
        <v>84</v>
      </c>
      <c r="AO2" s="792" t="s">
        <v>85</v>
      </c>
      <c r="AP2" s="792" t="s">
        <v>668</v>
      </c>
      <c r="AQ2" s="792" t="s">
        <v>733</v>
      </c>
      <c r="AS2" s="214"/>
      <c r="AT2" s="215"/>
      <c r="AU2" s="216"/>
      <c r="AV2" s="217"/>
      <c r="AW2" s="217"/>
      <c r="AX2" s="217"/>
      <c r="AY2" s="217"/>
      <c r="AZ2" s="217"/>
      <c r="BA2" s="218"/>
      <c r="BB2" s="792" t="s">
        <v>84</v>
      </c>
      <c r="BC2" s="792" t="s">
        <v>85</v>
      </c>
      <c r="BD2" s="792" t="s">
        <v>668</v>
      </c>
      <c r="BE2" s="792" t="s">
        <v>733</v>
      </c>
      <c r="BG2" s="214"/>
      <c r="BH2" s="215"/>
      <c r="BI2" s="216"/>
      <c r="BJ2" s="217"/>
      <c r="BK2" s="217"/>
      <c r="BL2" s="217"/>
      <c r="BM2" s="217"/>
      <c r="BN2" s="217"/>
      <c r="BO2" s="218"/>
      <c r="BP2" s="792" t="s">
        <v>84</v>
      </c>
      <c r="BQ2" s="792" t="s">
        <v>85</v>
      </c>
      <c r="BR2" s="792" t="s">
        <v>668</v>
      </c>
      <c r="BS2" s="792" t="s">
        <v>733</v>
      </c>
      <c r="BU2" s="214"/>
      <c r="BV2" s="215"/>
      <c r="BW2" s="216"/>
      <c r="BX2" s="217"/>
      <c r="BY2" s="217"/>
      <c r="BZ2" s="217"/>
      <c r="CA2" s="217"/>
      <c r="CB2" s="217"/>
      <c r="CC2" s="218"/>
      <c r="CD2" s="792" t="s">
        <v>84</v>
      </c>
      <c r="CE2" s="792" t="s">
        <v>85</v>
      </c>
      <c r="CF2" s="792" t="s">
        <v>668</v>
      </c>
      <c r="CG2" s="792" t="s">
        <v>733</v>
      </c>
      <c r="CI2" s="214"/>
      <c r="CJ2" s="215"/>
      <c r="CK2" s="216"/>
      <c r="CL2" s="217"/>
      <c r="CM2" s="217"/>
      <c r="CN2" s="217"/>
      <c r="CO2" s="217"/>
      <c r="CP2" s="217"/>
      <c r="CQ2" s="218"/>
      <c r="CR2" s="792" t="s">
        <v>84</v>
      </c>
      <c r="CS2" s="792" t="s">
        <v>85</v>
      </c>
      <c r="CT2" s="792" t="s">
        <v>668</v>
      </c>
      <c r="CU2" s="792" t="s">
        <v>733</v>
      </c>
      <c r="CW2" s="214"/>
      <c r="CX2" s="215"/>
      <c r="CY2" s="216"/>
      <c r="CZ2" s="217"/>
      <c r="DA2" s="217"/>
      <c r="DB2" s="217"/>
      <c r="DC2" s="217"/>
      <c r="DD2" s="217"/>
      <c r="DE2" s="218"/>
      <c r="DF2" s="792" t="s">
        <v>84</v>
      </c>
      <c r="DG2" s="792" t="s">
        <v>85</v>
      </c>
      <c r="DH2" s="792" t="s">
        <v>668</v>
      </c>
      <c r="DI2" s="792" t="s">
        <v>733</v>
      </c>
      <c r="DK2" s="214"/>
      <c r="DL2" s="215"/>
      <c r="DM2" s="216"/>
      <c r="DN2" s="217"/>
      <c r="DO2" s="217"/>
      <c r="DP2" s="217"/>
      <c r="DQ2" s="217"/>
      <c r="DR2" s="217"/>
      <c r="DS2" s="218"/>
      <c r="DT2" s="792" t="s">
        <v>84</v>
      </c>
      <c r="DU2" s="792" t="s">
        <v>85</v>
      </c>
      <c r="DV2" s="792" t="s">
        <v>668</v>
      </c>
      <c r="DW2" s="792" t="s">
        <v>733</v>
      </c>
      <c r="DY2" s="214"/>
      <c r="DZ2" s="215"/>
      <c r="EA2" s="216"/>
      <c r="EB2" s="217"/>
      <c r="EC2" s="217"/>
      <c r="ED2" s="217"/>
      <c r="EE2" s="217"/>
      <c r="EF2" s="217"/>
      <c r="EG2" s="218"/>
      <c r="EH2" s="792" t="s">
        <v>84</v>
      </c>
      <c r="EI2" s="792" t="s">
        <v>85</v>
      </c>
      <c r="EJ2" s="792" t="s">
        <v>668</v>
      </c>
      <c r="EK2" s="792" t="s">
        <v>733</v>
      </c>
      <c r="EM2" s="214"/>
      <c r="EN2" s="215"/>
      <c r="EO2" s="216"/>
      <c r="EP2" s="217"/>
      <c r="EQ2" s="217"/>
      <c r="ER2" s="217"/>
      <c r="ES2" s="217"/>
      <c r="ET2" s="217"/>
      <c r="EU2" s="218"/>
      <c r="EV2" s="792" t="s">
        <v>84</v>
      </c>
      <c r="EW2" s="792" t="s">
        <v>85</v>
      </c>
      <c r="EX2" s="792" t="s">
        <v>668</v>
      </c>
      <c r="EY2" s="792" t="s">
        <v>733</v>
      </c>
      <c r="FA2" s="214"/>
      <c r="FB2" s="215"/>
      <c r="FC2" s="216"/>
      <c r="FD2" s="217"/>
      <c r="FE2" s="217"/>
      <c r="FF2" s="217"/>
      <c r="FG2" s="217"/>
      <c r="FH2" s="217"/>
      <c r="FI2" s="218"/>
      <c r="FJ2" s="792" t="s">
        <v>84</v>
      </c>
      <c r="FK2" s="792" t="s">
        <v>85</v>
      </c>
      <c r="FL2" s="792" t="s">
        <v>668</v>
      </c>
      <c r="FM2" s="792" t="s">
        <v>733</v>
      </c>
    </row>
    <row r="3" spans="1:169" ht="48.75" customHeight="1" x14ac:dyDescent="0.3">
      <c r="A3" s="1"/>
      <c r="B3" s="276"/>
      <c r="C3" s="277"/>
      <c r="D3" s="277"/>
      <c r="E3" s="828" t="s">
        <v>730</v>
      </c>
      <c r="F3" s="828"/>
      <c r="G3" s="828"/>
      <c r="H3" s="828"/>
      <c r="I3" s="828"/>
      <c r="J3" s="828"/>
      <c r="K3" s="828"/>
      <c r="L3" s="290"/>
      <c r="M3" s="278"/>
      <c r="N3" s="792"/>
      <c r="O3" s="792"/>
      <c r="P3" s="792"/>
      <c r="Q3" s="219"/>
      <c r="R3" s="827" t="s">
        <v>732</v>
      </c>
      <c r="S3" s="828"/>
      <c r="T3" s="828"/>
      <c r="U3" s="828"/>
      <c r="V3" s="828"/>
      <c r="W3" s="828"/>
      <c r="X3" s="828"/>
      <c r="Y3" s="430"/>
      <c r="Z3" s="278"/>
      <c r="AA3" s="792"/>
      <c r="AB3" s="792"/>
      <c r="AC3" s="792"/>
      <c r="AE3" s="827" t="s">
        <v>789</v>
      </c>
      <c r="AF3" s="828"/>
      <c r="AG3" s="828"/>
      <c r="AH3" s="828"/>
      <c r="AI3" s="828"/>
      <c r="AJ3" s="828"/>
      <c r="AK3" s="829" t="s">
        <v>774</v>
      </c>
      <c r="AL3" s="829"/>
      <c r="AM3" s="538"/>
      <c r="AN3" s="792"/>
      <c r="AO3" s="792"/>
      <c r="AP3" s="792"/>
      <c r="AQ3" s="792"/>
      <c r="AS3" s="827" t="s">
        <v>790</v>
      </c>
      <c r="AT3" s="828"/>
      <c r="AU3" s="828"/>
      <c r="AV3" s="828"/>
      <c r="AW3" s="828"/>
      <c r="AX3" s="828"/>
      <c r="AY3" s="829" t="s">
        <v>780</v>
      </c>
      <c r="AZ3" s="829"/>
      <c r="BA3" s="538"/>
      <c r="BB3" s="792"/>
      <c r="BC3" s="792"/>
      <c r="BD3" s="792"/>
      <c r="BE3" s="792"/>
      <c r="BG3" s="827" t="s">
        <v>791</v>
      </c>
      <c r="BH3" s="828"/>
      <c r="BI3" s="828"/>
      <c r="BJ3" s="828"/>
      <c r="BK3" s="828"/>
      <c r="BL3" s="828"/>
      <c r="BM3" s="829" t="s">
        <v>781</v>
      </c>
      <c r="BN3" s="829"/>
      <c r="BO3" s="538"/>
      <c r="BP3" s="792"/>
      <c r="BQ3" s="792"/>
      <c r="BR3" s="792"/>
      <c r="BS3" s="792"/>
      <c r="BU3" s="827" t="s">
        <v>792</v>
      </c>
      <c r="BV3" s="828"/>
      <c r="BW3" s="828"/>
      <c r="BX3" s="828"/>
      <c r="BY3" s="828"/>
      <c r="BZ3" s="828"/>
      <c r="CA3" s="829" t="s">
        <v>782</v>
      </c>
      <c r="CB3" s="829"/>
      <c r="CC3" s="538"/>
      <c r="CD3" s="792"/>
      <c r="CE3" s="792"/>
      <c r="CF3" s="792"/>
      <c r="CG3" s="792"/>
      <c r="CI3" s="827" t="s">
        <v>793</v>
      </c>
      <c r="CJ3" s="828"/>
      <c r="CK3" s="828"/>
      <c r="CL3" s="828"/>
      <c r="CM3" s="828"/>
      <c r="CN3" s="828"/>
      <c r="CO3" s="829" t="s">
        <v>783</v>
      </c>
      <c r="CP3" s="829"/>
      <c r="CQ3" s="538"/>
      <c r="CR3" s="792"/>
      <c r="CS3" s="792"/>
      <c r="CT3" s="792"/>
      <c r="CU3" s="792"/>
      <c r="CW3" s="827" t="s">
        <v>794</v>
      </c>
      <c r="CX3" s="828"/>
      <c r="CY3" s="828"/>
      <c r="CZ3" s="828"/>
      <c r="DA3" s="828"/>
      <c r="DB3" s="828"/>
      <c r="DC3" s="829" t="s">
        <v>784</v>
      </c>
      <c r="DD3" s="829"/>
      <c r="DE3" s="538"/>
      <c r="DF3" s="792"/>
      <c r="DG3" s="792"/>
      <c r="DH3" s="792"/>
      <c r="DI3" s="792"/>
      <c r="DK3" s="827" t="s">
        <v>795</v>
      </c>
      <c r="DL3" s="828"/>
      <c r="DM3" s="828"/>
      <c r="DN3" s="828"/>
      <c r="DO3" s="828"/>
      <c r="DP3" s="828"/>
      <c r="DQ3" s="829" t="s">
        <v>785</v>
      </c>
      <c r="DR3" s="829"/>
      <c r="DS3" s="538"/>
      <c r="DT3" s="792"/>
      <c r="DU3" s="792"/>
      <c r="DV3" s="792"/>
      <c r="DW3" s="792"/>
      <c r="DY3" s="827" t="s">
        <v>796</v>
      </c>
      <c r="DZ3" s="828"/>
      <c r="EA3" s="828"/>
      <c r="EB3" s="828"/>
      <c r="EC3" s="828"/>
      <c r="ED3" s="828"/>
      <c r="EE3" s="829" t="s">
        <v>786</v>
      </c>
      <c r="EF3" s="829"/>
      <c r="EG3" s="538"/>
      <c r="EH3" s="792"/>
      <c r="EI3" s="792"/>
      <c r="EJ3" s="792"/>
      <c r="EK3" s="792"/>
      <c r="EM3" s="827" t="s">
        <v>797</v>
      </c>
      <c r="EN3" s="828"/>
      <c r="EO3" s="828"/>
      <c r="EP3" s="828"/>
      <c r="EQ3" s="828"/>
      <c r="ER3" s="828"/>
      <c r="ES3" s="829" t="s">
        <v>787</v>
      </c>
      <c r="ET3" s="829"/>
      <c r="EU3" s="538"/>
      <c r="EV3" s="792"/>
      <c r="EW3" s="792"/>
      <c r="EX3" s="792"/>
      <c r="EY3" s="792"/>
      <c r="FA3" s="827" t="s">
        <v>798</v>
      </c>
      <c r="FB3" s="828"/>
      <c r="FC3" s="828"/>
      <c r="FD3" s="828"/>
      <c r="FE3" s="828"/>
      <c r="FF3" s="828"/>
      <c r="FG3" s="829" t="s">
        <v>788</v>
      </c>
      <c r="FH3" s="829"/>
      <c r="FI3" s="538"/>
      <c r="FJ3" s="792"/>
      <c r="FK3" s="792"/>
      <c r="FL3" s="792"/>
      <c r="FM3" s="792"/>
    </row>
    <row r="4" spans="1:169" ht="9" customHeight="1" thickBot="1" x14ac:dyDescent="0.3">
      <c r="A4" s="4"/>
      <c r="B4" s="809"/>
      <c r="C4" s="810"/>
      <c r="D4" s="810"/>
      <c r="E4" s="811"/>
      <c r="F4" s="811"/>
      <c r="G4" s="811"/>
      <c r="H4" s="811"/>
      <c r="I4" s="811"/>
      <c r="J4" s="811"/>
      <c r="K4" s="811"/>
      <c r="L4" s="811"/>
      <c r="M4" s="812"/>
      <c r="N4" s="792"/>
      <c r="O4" s="792"/>
      <c r="P4" s="792"/>
      <c r="Q4" s="213"/>
      <c r="R4" s="434"/>
      <c r="S4" s="435"/>
      <c r="T4" s="435"/>
      <c r="U4" s="435"/>
      <c r="V4" s="435"/>
      <c r="W4" s="435"/>
      <c r="X4" s="435"/>
      <c r="Y4" s="435"/>
      <c r="Z4" s="436"/>
      <c r="AA4" s="792"/>
      <c r="AB4" s="792"/>
      <c r="AC4" s="792"/>
      <c r="AE4" s="424"/>
      <c r="AF4" s="425"/>
      <c r="AG4" s="425"/>
      <c r="AH4" s="425"/>
      <c r="AI4" s="425"/>
      <c r="AJ4" s="425"/>
      <c r="AK4" s="425"/>
      <c r="AL4" s="425"/>
      <c r="AM4" s="426"/>
      <c r="AN4" s="792"/>
      <c r="AO4" s="792"/>
      <c r="AP4" s="792"/>
      <c r="AQ4" s="792"/>
      <c r="AS4" s="424"/>
      <c r="AT4" s="425"/>
      <c r="AU4" s="425"/>
      <c r="AV4" s="425"/>
      <c r="AW4" s="425"/>
      <c r="AX4" s="425"/>
      <c r="AY4" s="425"/>
      <c r="AZ4" s="425"/>
      <c r="BA4" s="426"/>
      <c r="BB4" s="792"/>
      <c r="BC4" s="792"/>
      <c r="BD4" s="792"/>
      <c r="BE4" s="792"/>
      <c r="BG4" s="424"/>
      <c r="BH4" s="425"/>
      <c r="BI4" s="425"/>
      <c r="BJ4" s="425"/>
      <c r="BK4" s="425"/>
      <c r="BL4" s="425"/>
      <c r="BM4" s="425"/>
      <c r="BN4" s="425"/>
      <c r="BO4" s="426"/>
      <c r="BP4" s="792"/>
      <c r="BQ4" s="792"/>
      <c r="BR4" s="792"/>
      <c r="BS4" s="792"/>
      <c r="BU4" s="424"/>
      <c r="BV4" s="425"/>
      <c r="BW4" s="425"/>
      <c r="BX4" s="425"/>
      <c r="BY4" s="425"/>
      <c r="BZ4" s="425"/>
      <c r="CA4" s="425"/>
      <c r="CB4" s="425"/>
      <c r="CC4" s="426"/>
      <c r="CD4" s="792"/>
      <c r="CE4" s="792"/>
      <c r="CF4" s="792"/>
      <c r="CG4" s="792"/>
      <c r="CI4" s="424"/>
      <c r="CJ4" s="425"/>
      <c r="CK4" s="425"/>
      <c r="CL4" s="425"/>
      <c r="CM4" s="425"/>
      <c r="CN4" s="425"/>
      <c r="CO4" s="425"/>
      <c r="CP4" s="425"/>
      <c r="CQ4" s="426"/>
      <c r="CR4" s="792"/>
      <c r="CS4" s="792"/>
      <c r="CT4" s="792"/>
      <c r="CU4" s="792"/>
      <c r="CW4" s="424"/>
      <c r="CX4" s="425"/>
      <c r="CY4" s="425"/>
      <c r="CZ4" s="425"/>
      <c r="DA4" s="425"/>
      <c r="DB4" s="425"/>
      <c r="DC4" s="425"/>
      <c r="DD4" s="425"/>
      <c r="DE4" s="426"/>
      <c r="DF4" s="792"/>
      <c r="DG4" s="792"/>
      <c r="DH4" s="792"/>
      <c r="DI4" s="792"/>
      <c r="DK4" s="424"/>
      <c r="DL4" s="425"/>
      <c r="DM4" s="425"/>
      <c r="DN4" s="425"/>
      <c r="DO4" s="425"/>
      <c r="DP4" s="425"/>
      <c r="DQ4" s="425"/>
      <c r="DR4" s="425"/>
      <c r="DS4" s="426"/>
      <c r="DT4" s="792"/>
      <c r="DU4" s="792"/>
      <c r="DV4" s="792"/>
      <c r="DW4" s="792"/>
      <c r="DY4" s="424"/>
      <c r="DZ4" s="425"/>
      <c r="EA4" s="425"/>
      <c r="EB4" s="425"/>
      <c r="EC4" s="425"/>
      <c r="ED4" s="425"/>
      <c r="EE4" s="425"/>
      <c r="EF4" s="425"/>
      <c r="EG4" s="426"/>
      <c r="EH4" s="792"/>
      <c r="EI4" s="792"/>
      <c r="EJ4" s="792"/>
      <c r="EK4" s="792"/>
      <c r="EM4" s="424"/>
      <c r="EN4" s="425"/>
      <c r="EO4" s="425"/>
      <c r="EP4" s="425"/>
      <c r="EQ4" s="425"/>
      <c r="ER4" s="425"/>
      <c r="ES4" s="425"/>
      <c r="ET4" s="425"/>
      <c r="EU4" s="426"/>
      <c r="EV4" s="792"/>
      <c r="EW4" s="792"/>
      <c r="EX4" s="792"/>
      <c r="EY4" s="792"/>
      <c r="FA4" s="424"/>
      <c r="FB4" s="425"/>
      <c r="FC4" s="425"/>
      <c r="FD4" s="425"/>
      <c r="FE4" s="425"/>
      <c r="FF4" s="425"/>
      <c r="FG4" s="425"/>
      <c r="FH4" s="425"/>
      <c r="FI4" s="426"/>
      <c r="FJ4" s="792"/>
      <c r="FK4" s="792"/>
      <c r="FL4" s="792"/>
      <c r="FM4" s="792"/>
    </row>
    <row r="5" spans="1:169" ht="35.25" customHeight="1" thickBot="1" x14ac:dyDescent="0.3">
      <c r="A5" s="422"/>
      <c r="B5" s="813" t="s">
        <v>671</v>
      </c>
      <c r="C5" s="830" t="s">
        <v>803</v>
      </c>
      <c r="D5" s="833" t="s">
        <v>667</v>
      </c>
      <c r="E5" s="378" t="s">
        <v>86</v>
      </c>
      <c r="F5" s="353"/>
      <c r="G5" s="379" t="s">
        <v>87</v>
      </c>
      <c r="H5" s="817" t="s">
        <v>88</v>
      </c>
      <c r="I5" s="818"/>
      <c r="J5" s="817" t="s">
        <v>89</v>
      </c>
      <c r="K5" s="818"/>
      <c r="L5" s="819" t="s">
        <v>672</v>
      </c>
      <c r="M5" s="821" t="s">
        <v>673</v>
      </c>
      <c r="N5" s="792"/>
      <c r="O5" s="792"/>
      <c r="P5" s="792"/>
      <c r="Q5" s="219"/>
      <c r="R5" s="428" t="s">
        <v>86</v>
      </c>
      <c r="S5" s="353"/>
      <c r="T5" s="428" t="s">
        <v>87</v>
      </c>
      <c r="U5" s="817" t="s">
        <v>88</v>
      </c>
      <c r="V5" s="818"/>
      <c r="W5" s="817" t="s">
        <v>89</v>
      </c>
      <c r="X5" s="818"/>
      <c r="Y5" s="819" t="s">
        <v>672</v>
      </c>
      <c r="Z5" s="821" t="s">
        <v>673</v>
      </c>
      <c r="AA5" s="792"/>
      <c r="AB5" s="792"/>
      <c r="AC5" s="792"/>
      <c r="AE5" s="377" t="s">
        <v>86</v>
      </c>
      <c r="AF5" s="220"/>
      <c r="AG5" s="429" t="s">
        <v>87</v>
      </c>
      <c r="AH5" s="797" t="s">
        <v>88</v>
      </c>
      <c r="AI5" s="798"/>
      <c r="AJ5" s="797" t="s">
        <v>89</v>
      </c>
      <c r="AK5" s="798"/>
      <c r="AL5" s="799" t="s">
        <v>672</v>
      </c>
      <c r="AM5" s="801" t="s">
        <v>673</v>
      </c>
      <c r="AN5" s="792"/>
      <c r="AO5" s="792"/>
      <c r="AP5" s="792"/>
      <c r="AQ5" s="792"/>
      <c r="AS5" s="377" t="s">
        <v>86</v>
      </c>
      <c r="AT5" s="220"/>
      <c r="AU5" s="377" t="s">
        <v>87</v>
      </c>
      <c r="AV5" s="797" t="s">
        <v>88</v>
      </c>
      <c r="AW5" s="798"/>
      <c r="AX5" s="797" t="s">
        <v>89</v>
      </c>
      <c r="AY5" s="798"/>
      <c r="AZ5" s="799" t="s">
        <v>672</v>
      </c>
      <c r="BA5" s="801" t="s">
        <v>673</v>
      </c>
      <c r="BB5" s="792"/>
      <c r="BC5" s="792"/>
      <c r="BD5" s="792"/>
      <c r="BE5" s="792"/>
      <c r="BG5" s="377" t="s">
        <v>86</v>
      </c>
      <c r="BH5" s="220"/>
      <c r="BI5" s="377" t="s">
        <v>87</v>
      </c>
      <c r="BJ5" s="797" t="s">
        <v>88</v>
      </c>
      <c r="BK5" s="798"/>
      <c r="BL5" s="797" t="s">
        <v>89</v>
      </c>
      <c r="BM5" s="798"/>
      <c r="BN5" s="799" t="s">
        <v>672</v>
      </c>
      <c r="BO5" s="801" t="s">
        <v>673</v>
      </c>
      <c r="BP5" s="792"/>
      <c r="BQ5" s="792"/>
      <c r="BR5" s="792"/>
      <c r="BS5" s="792"/>
      <c r="BU5" s="377" t="s">
        <v>86</v>
      </c>
      <c r="BV5" s="220"/>
      <c r="BW5" s="377" t="s">
        <v>87</v>
      </c>
      <c r="BX5" s="797" t="s">
        <v>88</v>
      </c>
      <c r="BY5" s="798"/>
      <c r="BZ5" s="797" t="s">
        <v>89</v>
      </c>
      <c r="CA5" s="798"/>
      <c r="CB5" s="799" t="s">
        <v>672</v>
      </c>
      <c r="CC5" s="801" t="s">
        <v>673</v>
      </c>
      <c r="CD5" s="792"/>
      <c r="CE5" s="792"/>
      <c r="CF5" s="792"/>
      <c r="CG5" s="792"/>
      <c r="CI5" s="377" t="s">
        <v>86</v>
      </c>
      <c r="CJ5" s="220"/>
      <c r="CK5" s="377" t="s">
        <v>87</v>
      </c>
      <c r="CL5" s="797" t="s">
        <v>88</v>
      </c>
      <c r="CM5" s="798"/>
      <c r="CN5" s="797" t="s">
        <v>89</v>
      </c>
      <c r="CO5" s="798"/>
      <c r="CP5" s="799" t="s">
        <v>672</v>
      </c>
      <c r="CQ5" s="801" t="s">
        <v>673</v>
      </c>
      <c r="CR5" s="792"/>
      <c r="CS5" s="792"/>
      <c r="CT5" s="792"/>
      <c r="CU5" s="792"/>
      <c r="CW5" s="377" t="s">
        <v>86</v>
      </c>
      <c r="CX5" s="220"/>
      <c r="CY5" s="377" t="s">
        <v>87</v>
      </c>
      <c r="CZ5" s="797" t="s">
        <v>88</v>
      </c>
      <c r="DA5" s="798"/>
      <c r="DB5" s="797" t="s">
        <v>89</v>
      </c>
      <c r="DC5" s="798"/>
      <c r="DD5" s="799" t="s">
        <v>672</v>
      </c>
      <c r="DE5" s="801" t="s">
        <v>673</v>
      </c>
      <c r="DF5" s="792"/>
      <c r="DG5" s="792"/>
      <c r="DH5" s="792"/>
      <c r="DI5" s="792"/>
      <c r="DK5" s="377" t="s">
        <v>86</v>
      </c>
      <c r="DL5" s="220"/>
      <c r="DM5" s="377" t="s">
        <v>87</v>
      </c>
      <c r="DN5" s="797" t="s">
        <v>88</v>
      </c>
      <c r="DO5" s="798"/>
      <c r="DP5" s="797" t="s">
        <v>89</v>
      </c>
      <c r="DQ5" s="798"/>
      <c r="DR5" s="799" t="s">
        <v>672</v>
      </c>
      <c r="DS5" s="801" t="s">
        <v>673</v>
      </c>
      <c r="DT5" s="792"/>
      <c r="DU5" s="792"/>
      <c r="DV5" s="792"/>
      <c r="DW5" s="792"/>
      <c r="DY5" s="377" t="s">
        <v>86</v>
      </c>
      <c r="DZ5" s="220"/>
      <c r="EA5" s="377" t="s">
        <v>87</v>
      </c>
      <c r="EB5" s="797" t="s">
        <v>88</v>
      </c>
      <c r="EC5" s="798"/>
      <c r="ED5" s="797" t="s">
        <v>89</v>
      </c>
      <c r="EE5" s="798"/>
      <c r="EF5" s="799" t="s">
        <v>672</v>
      </c>
      <c r="EG5" s="801" t="s">
        <v>673</v>
      </c>
      <c r="EH5" s="792"/>
      <c r="EI5" s="792"/>
      <c r="EJ5" s="792"/>
      <c r="EK5" s="792"/>
      <c r="EM5" s="377" t="s">
        <v>86</v>
      </c>
      <c r="EN5" s="220"/>
      <c r="EO5" s="377" t="s">
        <v>87</v>
      </c>
      <c r="EP5" s="797" t="s">
        <v>88</v>
      </c>
      <c r="EQ5" s="798"/>
      <c r="ER5" s="797" t="s">
        <v>89</v>
      </c>
      <c r="ES5" s="798"/>
      <c r="ET5" s="799" t="s">
        <v>672</v>
      </c>
      <c r="EU5" s="801" t="s">
        <v>673</v>
      </c>
      <c r="EV5" s="792"/>
      <c r="EW5" s="792"/>
      <c r="EX5" s="792"/>
      <c r="EY5" s="792"/>
      <c r="FA5" s="377" t="s">
        <v>86</v>
      </c>
      <c r="FB5" s="220"/>
      <c r="FC5" s="377" t="s">
        <v>87</v>
      </c>
      <c r="FD5" s="797" t="s">
        <v>88</v>
      </c>
      <c r="FE5" s="798"/>
      <c r="FF5" s="797" t="s">
        <v>89</v>
      </c>
      <c r="FG5" s="798"/>
      <c r="FH5" s="799" t="s">
        <v>672</v>
      </c>
      <c r="FI5" s="801" t="s">
        <v>673</v>
      </c>
      <c r="FJ5" s="792"/>
      <c r="FK5" s="792"/>
      <c r="FL5" s="792"/>
      <c r="FM5" s="792"/>
    </row>
    <row r="6" spans="1:169" ht="36.75" customHeight="1" thickBot="1" x14ac:dyDescent="0.3">
      <c r="A6" s="423"/>
      <c r="B6" s="832"/>
      <c r="C6" s="831"/>
      <c r="D6" s="834"/>
      <c r="E6" s="804" t="s">
        <v>674</v>
      </c>
      <c r="F6" s="804"/>
      <c r="G6" s="805"/>
      <c r="H6" s="803" t="s">
        <v>90</v>
      </c>
      <c r="I6" s="805"/>
      <c r="J6" s="803" t="s">
        <v>91</v>
      </c>
      <c r="K6" s="805"/>
      <c r="L6" s="820"/>
      <c r="M6" s="822"/>
      <c r="N6" s="793"/>
      <c r="O6" s="793"/>
      <c r="P6" s="793"/>
      <c r="Q6" s="219"/>
      <c r="R6" s="824" t="s">
        <v>674</v>
      </c>
      <c r="S6" s="825"/>
      <c r="T6" s="826"/>
      <c r="U6" s="824" t="s">
        <v>90</v>
      </c>
      <c r="V6" s="826"/>
      <c r="W6" s="824" t="s">
        <v>91</v>
      </c>
      <c r="X6" s="826"/>
      <c r="Y6" s="820"/>
      <c r="Z6" s="822"/>
      <c r="AA6" s="793"/>
      <c r="AB6" s="793"/>
      <c r="AC6" s="793"/>
      <c r="AE6" s="803" t="s">
        <v>674</v>
      </c>
      <c r="AF6" s="804"/>
      <c r="AG6" s="805"/>
      <c r="AH6" s="803" t="s">
        <v>90</v>
      </c>
      <c r="AI6" s="805"/>
      <c r="AJ6" s="803" t="s">
        <v>91</v>
      </c>
      <c r="AK6" s="805"/>
      <c r="AL6" s="800"/>
      <c r="AM6" s="802"/>
      <c r="AN6" s="793"/>
      <c r="AO6" s="793"/>
      <c r="AP6" s="793"/>
      <c r="AQ6" s="793"/>
      <c r="AS6" s="803" t="s">
        <v>674</v>
      </c>
      <c r="AT6" s="804"/>
      <c r="AU6" s="805"/>
      <c r="AV6" s="803" t="s">
        <v>90</v>
      </c>
      <c r="AW6" s="805"/>
      <c r="AX6" s="803" t="s">
        <v>91</v>
      </c>
      <c r="AY6" s="805"/>
      <c r="AZ6" s="800"/>
      <c r="BA6" s="802"/>
      <c r="BB6" s="793"/>
      <c r="BC6" s="793"/>
      <c r="BD6" s="793"/>
      <c r="BE6" s="793"/>
      <c r="BG6" s="803" t="s">
        <v>674</v>
      </c>
      <c r="BH6" s="804"/>
      <c r="BI6" s="805"/>
      <c r="BJ6" s="803" t="s">
        <v>90</v>
      </c>
      <c r="BK6" s="805"/>
      <c r="BL6" s="803" t="s">
        <v>91</v>
      </c>
      <c r="BM6" s="805"/>
      <c r="BN6" s="800"/>
      <c r="BO6" s="802"/>
      <c r="BP6" s="793"/>
      <c r="BQ6" s="793"/>
      <c r="BR6" s="793"/>
      <c r="BS6" s="793"/>
      <c r="BU6" s="803" t="s">
        <v>674</v>
      </c>
      <c r="BV6" s="804"/>
      <c r="BW6" s="805"/>
      <c r="BX6" s="803" t="s">
        <v>90</v>
      </c>
      <c r="BY6" s="805"/>
      <c r="BZ6" s="803" t="s">
        <v>91</v>
      </c>
      <c r="CA6" s="805"/>
      <c r="CB6" s="800"/>
      <c r="CC6" s="802"/>
      <c r="CD6" s="793"/>
      <c r="CE6" s="793"/>
      <c r="CF6" s="793"/>
      <c r="CG6" s="793"/>
      <c r="CI6" s="803" t="s">
        <v>674</v>
      </c>
      <c r="CJ6" s="804"/>
      <c r="CK6" s="805"/>
      <c r="CL6" s="803" t="s">
        <v>90</v>
      </c>
      <c r="CM6" s="805"/>
      <c r="CN6" s="803" t="s">
        <v>91</v>
      </c>
      <c r="CO6" s="805"/>
      <c r="CP6" s="800"/>
      <c r="CQ6" s="802"/>
      <c r="CR6" s="793"/>
      <c r="CS6" s="793"/>
      <c r="CT6" s="793"/>
      <c r="CU6" s="793"/>
      <c r="CW6" s="803" t="s">
        <v>674</v>
      </c>
      <c r="CX6" s="804"/>
      <c r="CY6" s="805"/>
      <c r="CZ6" s="803" t="s">
        <v>90</v>
      </c>
      <c r="DA6" s="805"/>
      <c r="DB6" s="803" t="s">
        <v>91</v>
      </c>
      <c r="DC6" s="805"/>
      <c r="DD6" s="800"/>
      <c r="DE6" s="802"/>
      <c r="DF6" s="793"/>
      <c r="DG6" s="793"/>
      <c r="DH6" s="793"/>
      <c r="DI6" s="793"/>
      <c r="DK6" s="803" t="s">
        <v>674</v>
      </c>
      <c r="DL6" s="804"/>
      <c r="DM6" s="805"/>
      <c r="DN6" s="803" t="s">
        <v>90</v>
      </c>
      <c r="DO6" s="805"/>
      <c r="DP6" s="803" t="s">
        <v>91</v>
      </c>
      <c r="DQ6" s="805"/>
      <c r="DR6" s="800"/>
      <c r="DS6" s="802"/>
      <c r="DT6" s="793"/>
      <c r="DU6" s="793"/>
      <c r="DV6" s="793"/>
      <c r="DW6" s="793"/>
      <c r="DY6" s="803" t="s">
        <v>674</v>
      </c>
      <c r="DZ6" s="804"/>
      <c r="EA6" s="805"/>
      <c r="EB6" s="803" t="s">
        <v>90</v>
      </c>
      <c r="EC6" s="805"/>
      <c r="ED6" s="803" t="s">
        <v>91</v>
      </c>
      <c r="EE6" s="805"/>
      <c r="EF6" s="800"/>
      <c r="EG6" s="802"/>
      <c r="EH6" s="793"/>
      <c r="EI6" s="793"/>
      <c r="EJ6" s="793"/>
      <c r="EK6" s="793"/>
      <c r="EM6" s="803" t="s">
        <v>674</v>
      </c>
      <c r="EN6" s="804"/>
      <c r="EO6" s="805"/>
      <c r="EP6" s="803" t="s">
        <v>90</v>
      </c>
      <c r="EQ6" s="805"/>
      <c r="ER6" s="803" t="s">
        <v>91</v>
      </c>
      <c r="ES6" s="805"/>
      <c r="ET6" s="800"/>
      <c r="EU6" s="802"/>
      <c r="EV6" s="793"/>
      <c r="EW6" s="793"/>
      <c r="EX6" s="793"/>
      <c r="EY6" s="793"/>
      <c r="FA6" s="803" t="s">
        <v>674</v>
      </c>
      <c r="FB6" s="804"/>
      <c r="FC6" s="805"/>
      <c r="FD6" s="803" t="s">
        <v>90</v>
      </c>
      <c r="FE6" s="805"/>
      <c r="FF6" s="803" t="s">
        <v>91</v>
      </c>
      <c r="FG6" s="805"/>
      <c r="FH6" s="800"/>
      <c r="FI6" s="802"/>
      <c r="FJ6" s="793"/>
      <c r="FK6" s="793"/>
      <c r="FL6" s="793"/>
      <c r="FM6" s="793"/>
    </row>
    <row r="7" spans="1:169" ht="25.15" customHeight="1" x14ac:dyDescent="0.25">
      <c r="A7" s="221"/>
      <c r="B7" s="420" t="s">
        <v>92</v>
      </c>
      <c r="C7" s="421"/>
      <c r="D7" s="418" t="s">
        <v>669</v>
      </c>
      <c r="E7" s="224"/>
      <c r="F7" s="271">
        <f>IF(D7&gt;0,IF(E7&gt;0,1,0),0)</f>
        <v>0</v>
      </c>
      <c r="G7" s="226">
        <f>IF(F7=1,data!$C$41*E7,0)</f>
        <v>0</v>
      </c>
      <c r="H7" s="264" t="s">
        <v>96</v>
      </c>
      <c r="I7" s="227">
        <f>IF($F7=1,IF($E7&lt;15,VLOOKUP(H7,data!$B$3:$E$32,2,0)*$E7,(VLOOKUP(H7,data!$B$3:$E$32,2,0)*14)+(VLOOKUP(H7,data!$B$3:$E$32,3,0))*($E7-14)),0)</f>
        <v>0</v>
      </c>
      <c r="J7" s="264" t="s">
        <v>96</v>
      </c>
      <c r="K7" s="227">
        <f>IF($F7=1,VLOOKUP(J7,data!$B$35:$D$39,2,0),0)</f>
        <v>0</v>
      </c>
      <c r="L7" s="267">
        <f>IF(AND(I7&lt;&gt;0,K7&lt;&gt;0)=FALSE,0,data!$C$43)</f>
        <v>0</v>
      </c>
      <c r="M7" s="268">
        <f>IF(AND(I7&lt;&gt;0,K7&lt;&gt;0)=FALSE,0,INT(G7+I7+K7+L7))</f>
        <v>0</v>
      </c>
      <c r="N7" s="225">
        <f>IF(M7&gt;0,1,0)</f>
        <v>0</v>
      </c>
      <c r="O7" s="225">
        <f>IF(N7=1,E7,0)</f>
        <v>0</v>
      </c>
      <c r="P7" s="225">
        <f>IF(OR(H7="Spojené Království",H7="Norsko",H7="Island"),M7,0)</f>
        <v>0</v>
      </c>
      <c r="Q7" s="228"/>
      <c r="R7" s="438">
        <f>IF($FM7="ANO",FA7,IF($EY7="ANO",EM7,IF($EK7="ANO",DY7,IF($DW7="ANO",DK7,IF($DI7="ANO",CW7,IF($CU7="ANO",CI7,IF($CG7="ANO",BU7,IF($BS7="ANO",BG7,IF($BE7="ANO",AS7,IF($AQ7="ANO",AE7,E7))))))))))</f>
        <v>0</v>
      </c>
      <c r="S7" s="271">
        <f>IF($D7&gt;0,IF(R7&gt;0,1,0),0)</f>
        <v>0</v>
      </c>
      <c r="T7" s="356">
        <f>IF(S7=1,data!$C$41*R7,0)</f>
        <v>0</v>
      </c>
      <c r="U7" s="369" t="str">
        <f>IF($FM7="ANO",FD7,IF($EY7="ANO",EP7,IF($EK7="ANO",EB7,IF($DW7="ANO",DN7,IF($DI7="ANO",CZ7,IF($CU7="ANO",CL7,IF($CG7="ANO",BX7,IF($BS7="ANO",BJ7,IF($BE7="ANO",AV7,IF($AQ7="ANO",AH7,H7))))))))))</f>
        <v xml:space="preserve"> </v>
      </c>
      <c r="V7" s="359">
        <f>IF($S7=1,IF(R7&lt;15,VLOOKUP(U7,data!$B$3:$E$32,2,0)*R7,(VLOOKUP(U7,data!$B$3:$E$32,2,0)*14)+(VLOOKUP(U7,data!$B$3:$E$32,3,0))*(R7-14)),0)</f>
        <v>0</v>
      </c>
      <c r="W7" s="369" t="str">
        <f>IF($FM7="ANO",FF7,IF($EY7="ANO",ER7,IF($EK7="ANO",ED7,IF($DW7="ANO",DP7,IF($DI7="ANO",DB7,IF($CU7="ANO",CN7,IF($CG7="ANO",BZ7,IF($BS7="ANO",BL7,IF($BE7="ANO",AX7,IF($AQ7="ANO",AJ7,J7))))))))))</f>
        <v xml:space="preserve"> </v>
      </c>
      <c r="X7" s="359">
        <f>IF($S7=1,VLOOKUP(W7,data!$B$35:$D$39,2,0),0)</f>
        <v>0</v>
      </c>
      <c r="Y7" s="362">
        <f>IF(AND(V7&lt;&gt;0,X7&lt;&gt;0)=FALSE,0,data!$C$43)</f>
        <v>0</v>
      </c>
      <c r="Z7" s="363">
        <f>IF(AND(V7&lt;&gt;0,X7&lt;&gt;0)=FALSE,0,INT(T7+V7+X7+Y7))</f>
        <v>0</v>
      </c>
      <c r="AA7" s="225">
        <f>IF(Z7&gt;0,1,0)</f>
        <v>0</v>
      </c>
      <c r="AB7" s="225">
        <f>IF(AA7=1,R7,0)</f>
        <v>0</v>
      </c>
      <c r="AC7" s="225">
        <f>IF(OR(U7="Spojené Království",U7="Norsko",U7="Island"),Z7,0)</f>
        <v>0</v>
      </c>
      <c r="AE7" s="224"/>
      <c r="AF7" s="271">
        <f>IF($D7&gt;0,IF(AE7&gt;0,1,0),0)</f>
        <v>0</v>
      </c>
      <c r="AG7" s="226">
        <f>IF(AF7=1,data!$C$41*AE7,0)</f>
        <v>0</v>
      </c>
      <c r="AH7" s="264" t="s">
        <v>96</v>
      </c>
      <c r="AI7" s="227">
        <f>IF(AF7=1,IF(AE7&lt;15,VLOOKUP(AH7,data!$B$3:$E$32,2,0)*AE7,(VLOOKUP(AH7,data!$B$3:$E$32,2,0)*14)+(VLOOKUP(AH7,data!$B$3:$E$32,3,0))*(AE7-14)),0)</f>
        <v>0</v>
      </c>
      <c r="AJ7" s="264" t="s">
        <v>96</v>
      </c>
      <c r="AK7" s="227">
        <f>IF(AF7=1,VLOOKUP(AJ7,data!$B$35:$D$39,2,0),0)</f>
        <v>0</v>
      </c>
      <c r="AL7" s="267">
        <f>IF(AND(AI7&lt;&gt;0,AK7&lt;&gt;0)=FALSE,0,data!$C$43)</f>
        <v>0</v>
      </c>
      <c r="AM7" s="268">
        <f>IF(AM$3="",0,IF(AQ7="ano",IF(AND(AI7&lt;&gt;0,AK7&lt;&gt;0)=FALSE,0,INT(AG7+AI7+AK7+AL7)),M7))</f>
        <v>0</v>
      </c>
      <c r="AN7" s="225">
        <f>IF(AM7&gt;0,1,0)</f>
        <v>0</v>
      </c>
      <c r="AO7" s="225">
        <f>IF(AM$3="",0,IF(AQ7="ano",IF(AN7=1,AE7,0),O7))</f>
        <v>0</v>
      </c>
      <c r="AP7" s="225">
        <f>IF(AM$3="",0,IF(AQ7="ano",IF(OR(AH7="Spojené Království",AH7="Norsko",AH7="Island"),AM7,0),IF(OR(H7="Spojené Království",H7="Norsko",H7="Island"),M7,0)))</f>
        <v>0</v>
      </c>
      <c r="AQ7" s="431" t="str">
        <f>IF(AE7="","ne",IF(AE7=0,"ano",IF(AND(AE7&gt;=5,AE7&lt;=20,AH7&lt;&gt;"",AH7&lt;&gt;" ",AJ7&lt;&gt;"",AJ7&lt;&gt;" ")=TRUE,"ano","ne")))</f>
        <v>ne</v>
      </c>
      <c r="AS7" s="224"/>
      <c r="AT7" s="271">
        <f>IF($D7&gt;0,IF(AS7&gt;0,1,0),0)</f>
        <v>0</v>
      </c>
      <c r="AU7" s="226">
        <f>IF(AT7=1,data!$C$41*AS7,0)</f>
        <v>0</v>
      </c>
      <c r="AV7" s="264" t="s">
        <v>96</v>
      </c>
      <c r="AW7" s="227">
        <f>IF(AT7=1,IF(AS7&lt;15,VLOOKUP(AV7,data!$B$3:$E$32,2,0)*AS7,(VLOOKUP(AV7,data!$B$3:$E$32,2,0)*14)+(VLOOKUP(AV7,data!$B$3:$E$32,3,0))*(AS7-14)),0)</f>
        <v>0</v>
      </c>
      <c r="AX7" s="264" t="s">
        <v>96</v>
      </c>
      <c r="AY7" s="227">
        <f>IF(AT7=1,VLOOKUP(AX7,data!$B$35:$D$39,2,0),0)</f>
        <v>0</v>
      </c>
      <c r="AZ7" s="267">
        <f>IF(AND(AW7&lt;&gt;0,AY7&lt;&gt;0)=FALSE,0,data!$C$43)</f>
        <v>0</v>
      </c>
      <c r="BA7" s="268">
        <f>IF(BA$3="",0,IF(BE7="ano",IF(AND(AW7&lt;&gt;0,AY7&lt;&gt;0)=FALSE,0,INT(AU7+AW7+AY7+AZ7)),AM7))</f>
        <v>0</v>
      </c>
      <c r="BB7" s="225">
        <f>IF(BA7&gt;0,1,0)</f>
        <v>0</v>
      </c>
      <c r="BC7" s="225">
        <f>IF(BA$3="",0,IF(BE7="ano",IF(BB7=1,AS7,0),AO7))</f>
        <v>0</v>
      </c>
      <c r="BD7" s="225">
        <f>IF(BA$3="",0,IF(BE7="ano",IF(OR(AV7="Spojené Království",AV7="Norsko",AV7="Island"),BA7,0),AP7))</f>
        <v>0</v>
      </c>
      <c r="BE7" s="431" t="str">
        <f>IF(AS7="","ne",IF(AS7=0,"ano",IF(AND(AS7&gt;=5,AS7&lt;=20,AV7&lt;&gt;"",AV7&lt;&gt;" ",AX7&lt;&gt;"",AX7&lt;&gt;" ")=TRUE,"ano","ne")))</f>
        <v>ne</v>
      </c>
      <c r="BG7" s="224"/>
      <c r="BH7" s="271">
        <f>IF($D7&gt;0,IF(BG7&gt;0,1,0),0)</f>
        <v>0</v>
      </c>
      <c r="BI7" s="226">
        <f>IF(BH7=1,data!$C$41*BG7,0)</f>
        <v>0</v>
      </c>
      <c r="BJ7" s="264" t="s">
        <v>96</v>
      </c>
      <c r="BK7" s="227">
        <f>IF(BH7=1,IF(BG7&lt;15,VLOOKUP(BJ7,data!$B$3:$E$32,2,0)*BG7,(VLOOKUP(BJ7,data!$B$3:$E$32,2,0)*14)+(VLOOKUP(BJ7,data!$B$3:$E$32,3,0))*(BG7-14)),0)</f>
        <v>0</v>
      </c>
      <c r="BL7" s="264" t="s">
        <v>96</v>
      </c>
      <c r="BM7" s="227">
        <f>IF(BH7=1,VLOOKUP(BL7,data!$B$35:$D$39,2,0),0)</f>
        <v>0</v>
      </c>
      <c r="BN7" s="267">
        <f>IF(AND(BK7&lt;&gt;0,BM7&lt;&gt;0)=FALSE,0,data!$C$43)</f>
        <v>0</v>
      </c>
      <c r="BO7" s="268">
        <f>IF(BO$3="",0,IF(BS7="ano",IF(AND(BK7&lt;&gt;0,BM7&lt;&gt;0)=FALSE,0,INT(BI7+BK7+BM7+BN7)),BA7))</f>
        <v>0</v>
      </c>
      <c r="BP7" s="225">
        <f>IF(BO7&gt;0,1,0)</f>
        <v>0</v>
      </c>
      <c r="BQ7" s="225">
        <f>IF(BO$3="",0,IF(BS7="ano",IF(BP7=1,BG7,0),BC7))</f>
        <v>0</v>
      </c>
      <c r="BR7" s="225">
        <f>IF(BO$3="",0,IF(BS7="ano",IF(OR(BJ7="Spojené Království",BJ7="Norsko",BJ7="Island"),BO7,0),BD7))</f>
        <v>0</v>
      </c>
      <c r="BS7" s="431" t="str">
        <f>IF(BG7="","ne",IF(BG7=0,"ano",IF(AND(BG7&gt;=5,BG7&lt;=20,BJ7&lt;&gt;"",BJ7&lt;&gt;" ",BL7&lt;&gt;"",BL7&lt;&gt;" ")=TRUE,"ano","ne")))</f>
        <v>ne</v>
      </c>
      <c r="BU7" s="224"/>
      <c r="BV7" s="271">
        <f>IF($D7&gt;0,IF(BU7&gt;0,1,0),0)</f>
        <v>0</v>
      </c>
      <c r="BW7" s="226">
        <f>IF(BV7=1,data!$C$41*BU7,0)</f>
        <v>0</v>
      </c>
      <c r="BX7" s="264" t="s">
        <v>96</v>
      </c>
      <c r="BY7" s="227">
        <f>IF(BV7=1,IF(BU7&lt;15,VLOOKUP(BX7,data!$B$3:$E$32,2,0)*BU7,(VLOOKUP(BX7,data!$B$3:$E$32,2,0)*14)+(VLOOKUP(BX7,data!$B$3:$E$32,3,0))*(BU7-14)),0)</f>
        <v>0</v>
      </c>
      <c r="BZ7" s="264" t="s">
        <v>96</v>
      </c>
      <c r="CA7" s="227">
        <f>IF(BV7=1,VLOOKUP(BZ7,data!$B$35:$D$39,2,0),0)</f>
        <v>0</v>
      </c>
      <c r="CB7" s="267">
        <f>IF(AND(BY7&lt;&gt;0,CA7&lt;&gt;0)=FALSE,0,data!$C$43)</f>
        <v>0</v>
      </c>
      <c r="CC7" s="268">
        <f>IF(CC$3="",0,IF(CG7="ano",IF(AND(BY7&lt;&gt;0,CA7&lt;&gt;0)=FALSE,0,INT(BW7+BY7+CA7+CB7)),BO7))</f>
        <v>0</v>
      </c>
      <c r="CD7" s="225">
        <f>IF(CC7&gt;0,1,0)</f>
        <v>0</v>
      </c>
      <c r="CE7" s="225">
        <f>IF(CC$3="",0,IF(CG7="ano",IF(CD7=1,BU7,0),BQ7))</f>
        <v>0</v>
      </c>
      <c r="CF7" s="225">
        <f>IF(CC$3="",0,IF(CG7="ano",IF(OR(BX7="Spojené Království",BX7="Norsko",BX7="Island"),CC7,0),BR7))</f>
        <v>0</v>
      </c>
      <c r="CG7" s="431" t="str">
        <f>IF(BU7="","ne",IF(BU7=0,"ano",IF(AND(BU7&gt;=5,BU7&lt;=20,BX7&lt;&gt;"",BX7&lt;&gt;" ",BZ7&lt;&gt;"",BZ7&lt;&gt;" ")=TRUE,"ano","ne")))</f>
        <v>ne</v>
      </c>
      <c r="CI7" s="224"/>
      <c r="CJ7" s="271">
        <f>IF($D7&gt;0,IF(CI7&gt;0,1,0),0)</f>
        <v>0</v>
      </c>
      <c r="CK7" s="226">
        <f>IF(CJ7=1,data!$C$41*CI7,0)</f>
        <v>0</v>
      </c>
      <c r="CL7" s="264" t="s">
        <v>96</v>
      </c>
      <c r="CM7" s="227">
        <f>IF(CJ7=1,IF(CI7&lt;15,VLOOKUP(CL7,data!$B$3:$E$32,2,0)*CI7,(VLOOKUP(CL7,data!$B$3:$E$32,2,0)*14)+(VLOOKUP(CL7,data!$B$3:$E$32,3,0))*(CI7-14)),0)</f>
        <v>0</v>
      </c>
      <c r="CN7" s="264" t="s">
        <v>96</v>
      </c>
      <c r="CO7" s="227">
        <f>IF(CJ7=1,VLOOKUP(CN7,data!$B$35:$D$39,2,0),0)</f>
        <v>0</v>
      </c>
      <c r="CP7" s="267">
        <f>IF(AND(CM7&lt;&gt;0,CO7&lt;&gt;0)=FALSE,0,data!$C$43)</f>
        <v>0</v>
      </c>
      <c r="CQ7" s="268">
        <f>IF(CQ$3="",0,IF(CU7="ano",IF(AND(CM7&lt;&gt;0,CO7&lt;&gt;0)=FALSE,0,INT(CK7+CM7+CO7+CP7)),CC7))</f>
        <v>0</v>
      </c>
      <c r="CR7" s="225">
        <f>IF(CQ7&gt;0,1,0)</f>
        <v>0</v>
      </c>
      <c r="CS7" s="225">
        <f>IF(CQ$3="",0,IF(CU7="ano",IF(CR7=1,CI7,0),CE7))</f>
        <v>0</v>
      </c>
      <c r="CT7" s="225">
        <f>IF(CQ$3="",0,IF(CU7="ano",IF(OR(CL7="Spojené Království",CL7="Norsko",CL7="Island"),CQ7,0),CF7))</f>
        <v>0</v>
      </c>
      <c r="CU7" s="431" t="str">
        <f>IF(CI7="","ne",IF(CI7=0,"ano",IF(AND(CI7&gt;=5,CI7&lt;=20,CL7&lt;&gt;"",CL7&lt;&gt;" ",CN7&lt;&gt;"",CN7&lt;&gt;" ")=TRUE,"ano","ne")))</f>
        <v>ne</v>
      </c>
      <c r="CW7" s="224"/>
      <c r="CX7" s="271">
        <f>IF($D7&gt;0,IF(CW7&gt;0,1,0),0)</f>
        <v>0</v>
      </c>
      <c r="CY7" s="226">
        <f>IF(CX7=1,data!$C$41*CW7,0)</f>
        <v>0</v>
      </c>
      <c r="CZ7" s="264" t="s">
        <v>96</v>
      </c>
      <c r="DA7" s="227">
        <f>IF(CX7=1,IF(CW7&lt;15,VLOOKUP(CZ7,data!$B$3:$E$32,2,0)*CW7,(VLOOKUP(CZ7,data!$B$3:$E$32,2,0)*14)+(VLOOKUP(CZ7,data!$B$3:$E$32,3,0))*(CW7-14)),0)</f>
        <v>0</v>
      </c>
      <c r="DB7" s="264" t="s">
        <v>96</v>
      </c>
      <c r="DC7" s="227">
        <f>IF(CX7=1,VLOOKUP(DB7,data!$B$35:$D$39,2,0),0)</f>
        <v>0</v>
      </c>
      <c r="DD7" s="267">
        <f>IF(AND(DA7&lt;&gt;0,DC7&lt;&gt;0)=FALSE,0,data!$C$43)</f>
        <v>0</v>
      </c>
      <c r="DE7" s="268">
        <f>IF(DE$3="",0,IF(DI7="ano",IF(AND(DA7&lt;&gt;0,DC7&lt;&gt;0)=FALSE,0,INT(CY7+DA7+DC7+DD7)),CQ7))</f>
        <v>0</v>
      </c>
      <c r="DF7" s="225">
        <f>IF(DE7&gt;0,1,0)</f>
        <v>0</v>
      </c>
      <c r="DG7" s="225">
        <f>IF(DE$3="",0,IF(DI7="ano",IF(DF7=1,CW7,0),CS7))</f>
        <v>0</v>
      </c>
      <c r="DH7" s="225">
        <f>IF(DE$3="",0,IF(DI7="ano",IF(OR(CZ7="Spojené Království",CZ7="Norsko",CZ7="Island"),DE7,0),CT7))</f>
        <v>0</v>
      </c>
      <c r="DI7" s="431" t="str">
        <f>IF(CW7="","ne",IF(CW7=0,"ano",IF(AND(CW7&gt;=5,CW7&lt;=20,CZ7&lt;&gt;"",CZ7&lt;&gt;" ",DB7&lt;&gt;"",DB7&lt;&gt;" ")=TRUE,"ano","ne")))</f>
        <v>ne</v>
      </c>
      <c r="DK7" s="224"/>
      <c r="DL7" s="271">
        <f>IF($D7&gt;0,IF(DK7&gt;0,1,0),0)</f>
        <v>0</v>
      </c>
      <c r="DM7" s="226">
        <f>IF(DL7=1,data!$C$41*DK7,0)</f>
        <v>0</v>
      </c>
      <c r="DN7" s="264" t="s">
        <v>96</v>
      </c>
      <c r="DO7" s="227">
        <f>IF(DL7=1,IF(DK7&lt;15,VLOOKUP(DN7,data!$B$3:$E$32,2,0)*DK7,(VLOOKUP(DN7,data!$B$3:$E$32,2,0)*14)+(VLOOKUP(DN7,data!$B$3:$E$32,3,0))*(DK7-14)),0)</f>
        <v>0</v>
      </c>
      <c r="DP7" s="264" t="s">
        <v>96</v>
      </c>
      <c r="DQ7" s="227">
        <f>IF(DL7=1,VLOOKUP(DP7,data!$B$35:$D$39,2,0),0)</f>
        <v>0</v>
      </c>
      <c r="DR7" s="267">
        <f>IF(AND(DO7&lt;&gt;0,DQ7&lt;&gt;0)=FALSE,0,data!$C$43)</f>
        <v>0</v>
      </c>
      <c r="DS7" s="268">
        <f>IF(DS$3="",0,IF(DW7="ano",IF(AND(DO7&lt;&gt;0,DQ7&lt;&gt;0)=FALSE,0,INT(DM7+DO7+DQ7+DR7)),DE7))</f>
        <v>0</v>
      </c>
      <c r="DT7" s="225">
        <f>IF(DS7&gt;0,1,0)</f>
        <v>0</v>
      </c>
      <c r="DU7" s="225">
        <f>IF(DS$3="",0,IF(DW7="ano",IF(DT7=1,DK7,0),DG7))</f>
        <v>0</v>
      </c>
      <c r="DV7" s="225">
        <f>IF(DS$3="",0,IF(DW7="ano",IF(OR(DN7="Spojené Království",DN7="Norsko",DN7="Island"),DS7,0),DH7))</f>
        <v>0</v>
      </c>
      <c r="DW7" s="431" t="str">
        <f>IF(DK7="","ne",IF(DK7=0,"ano",IF(AND(DK7&gt;=5,DK7&lt;=20,DN7&lt;&gt;"",DN7&lt;&gt;" ",DP7&lt;&gt;"",DP7&lt;&gt;" ")=TRUE,"ano","ne")))</f>
        <v>ne</v>
      </c>
      <c r="DY7" s="224"/>
      <c r="DZ7" s="271">
        <f>IF($D7&gt;0,IF(DY7&gt;0,1,0),0)</f>
        <v>0</v>
      </c>
      <c r="EA7" s="226">
        <f>IF(DZ7=1,data!$C$41*DY7,0)</f>
        <v>0</v>
      </c>
      <c r="EB7" s="264" t="s">
        <v>96</v>
      </c>
      <c r="EC7" s="227">
        <f>IF(DZ7=1,IF(DY7&lt;15,VLOOKUP(EB7,data!$B$3:$E$32,2,0)*DY7,(VLOOKUP(EB7,data!$B$3:$E$32,2,0)*14)+(VLOOKUP(EB7,data!$B$3:$E$32,3,0))*(DY7-14)),0)</f>
        <v>0</v>
      </c>
      <c r="ED7" s="264" t="s">
        <v>96</v>
      </c>
      <c r="EE7" s="227">
        <f>IF(DZ7=1,VLOOKUP(ED7,data!$B$35:$D$39,2,0),0)</f>
        <v>0</v>
      </c>
      <c r="EF7" s="267">
        <f>IF(AND(EC7&lt;&gt;0,EE7&lt;&gt;0)=FALSE,0,data!$C$43)</f>
        <v>0</v>
      </c>
      <c r="EG7" s="268">
        <f>IF(EG$3="",0,IF(EK7="ano",IF(AND(EC7&lt;&gt;0,EE7&lt;&gt;0)=FALSE,0,INT(EA7+EC7+EE7+EF7)),DS7))</f>
        <v>0</v>
      </c>
      <c r="EH7" s="225">
        <f>IF(EG7&gt;0,1,0)</f>
        <v>0</v>
      </c>
      <c r="EI7" s="225">
        <f>IF(EG$3="",0,IF(EK7="ano",IF(EH7=1,DY7,0),DU7))</f>
        <v>0</v>
      </c>
      <c r="EJ7" s="225">
        <f>IF(EG$3="",0,IF(EK7="ano",IF(OR(EB7="Spojené Království",EB7="Norsko",EB7="Island"),EG7,0),DV7))</f>
        <v>0</v>
      </c>
      <c r="EK7" s="431" t="str">
        <f>IF(DY7="","ne",IF(DY7=0,"ano",IF(AND(DY7&gt;=5,DY7&lt;=20,EB7&lt;&gt;"",EB7&lt;&gt;" ",ED7&lt;&gt;"",ED7&lt;&gt;" ")=TRUE,"ano","ne")))</f>
        <v>ne</v>
      </c>
      <c r="EM7" s="224"/>
      <c r="EN7" s="271">
        <f>IF($D7&gt;0,IF(EM7&gt;0,1,0),0)</f>
        <v>0</v>
      </c>
      <c r="EO7" s="226">
        <f>IF(EN7=1,data!$C$41*EM7,0)</f>
        <v>0</v>
      </c>
      <c r="EP7" s="264" t="s">
        <v>96</v>
      </c>
      <c r="EQ7" s="227">
        <f>IF(EN7=1,IF(EM7&lt;15,VLOOKUP(EP7,data!$B$3:$E$32,2,0)*EM7,(VLOOKUP(EP7,data!$B$3:$E$32,2,0)*14)+(VLOOKUP(EP7,data!$B$3:$E$32,3,0))*(EM7-14)),0)</f>
        <v>0</v>
      </c>
      <c r="ER7" s="264" t="s">
        <v>96</v>
      </c>
      <c r="ES7" s="227">
        <f>IF(EN7=1,VLOOKUP(ER7,data!$B$35:$D$39,2,0),0)</f>
        <v>0</v>
      </c>
      <c r="ET7" s="267">
        <f>IF(AND(EQ7&lt;&gt;0,ES7&lt;&gt;0)=FALSE,0,data!$C$43)</f>
        <v>0</v>
      </c>
      <c r="EU7" s="268">
        <f>IF(EU$3="",0,IF(EY7="ano",IF(AND(EQ7&lt;&gt;0,ES7&lt;&gt;0)=FALSE,0,INT(EO7+EQ7+ES7+ET7)),EG7))</f>
        <v>0</v>
      </c>
      <c r="EV7" s="225">
        <f>IF(EU7&gt;0,1,0)</f>
        <v>0</v>
      </c>
      <c r="EW7" s="225">
        <f>IF(EU$3="",0,IF(EY7="ano",IF(EV7=1,EM7,0),EI7))</f>
        <v>0</v>
      </c>
      <c r="EX7" s="225">
        <f>IF(EU$3="",0,IF(EY7="ano",IF(OR(EP7="Spojené Království",EP7="Norsko",EP7="Island"),EU7,0),EJ7))</f>
        <v>0</v>
      </c>
      <c r="EY7" s="431" t="str">
        <f>IF(EM7="","ne",IF(EM7=0,"ano",IF(AND(EM7&gt;=5,EM7&lt;=20,EP7&lt;&gt;"",EP7&lt;&gt;" ",ER7&lt;&gt;"",ER7&lt;&gt;" ")=TRUE,"ano","ne")))</f>
        <v>ne</v>
      </c>
      <c r="FA7" s="224"/>
      <c r="FB7" s="271">
        <f>IF($D7&gt;0,IF(FA7&gt;0,1,0),0)</f>
        <v>0</v>
      </c>
      <c r="FC7" s="226">
        <f>IF(FB7=1,data!$C$41*FA7,0)</f>
        <v>0</v>
      </c>
      <c r="FD7" s="264" t="s">
        <v>96</v>
      </c>
      <c r="FE7" s="227">
        <f>IF(FB7=1,IF(FA7&lt;15,VLOOKUP(FD7,data!$B$3:$E$32,2,0)*FA7,(VLOOKUP(FD7,data!$B$3:$E$32,2,0)*14)+(VLOOKUP(FD7,data!$B$3:$E$32,3,0))*(FA7-14)),0)</f>
        <v>0</v>
      </c>
      <c r="FF7" s="264" t="s">
        <v>96</v>
      </c>
      <c r="FG7" s="227">
        <f>IF(FB7=1,VLOOKUP(FF7,data!$B$35:$D$39,2,0),0)</f>
        <v>0</v>
      </c>
      <c r="FH7" s="267">
        <f>IF(AND(FE7&lt;&gt;0,FG7&lt;&gt;0)=FALSE,0,data!$C$43)</f>
        <v>0</v>
      </c>
      <c r="FI7" s="268">
        <f>IF(FI$3="",0,IF(FM7="ano",IF(AND(FE7&lt;&gt;0,FG7&lt;&gt;0)=FALSE,0,INT(FC7+FE7+FG7+FH7)),EU7))</f>
        <v>0</v>
      </c>
      <c r="FJ7" s="225">
        <f>IF(FI7&gt;0,1,0)</f>
        <v>0</v>
      </c>
      <c r="FK7" s="225">
        <f>IF(FI$3="",0,IF(FM7="ano",IF(FJ7=1,FA7,0),EW7))</f>
        <v>0</v>
      </c>
      <c r="FL7" s="225">
        <f>IF(FI$3="",0,IF(FM7="ano",IF(OR(FD7="Spojené Království",FD7="Norsko",FD7="Island"),FI7,0),EX7))</f>
        <v>0</v>
      </c>
      <c r="FM7" s="431" t="str">
        <f>IF(FA7="","ne",IF(FA7=0,"ano",IF(AND(FA7&gt;=5,FA7&lt;=20,FD7&lt;&gt;"",FD7&lt;&gt;" ",FF7&lt;&gt;"",FF7&lt;&gt;" ")=TRUE,"ano","ne")))</f>
        <v>ne</v>
      </c>
    </row>
    <row r="8" spans="1:169" ht="25.15" customHeight="1" x14ac:dyDescent="0.25">
      <c r="A8" s="221"/>
      <c r="B8" s="370" t="s">
        <v>95</v>
      </c>
      <c r="C8" s="416"/>
      <c r="D8" s="418" t="s">
        <v>669</v>
      </c>
      <c r="E8" s="229"/>
      <c r="F8" s="225">
        <f t="shared" ref="F8:F71" si="0">IF(D8&gt;0,IF(E8&gt;0,1,0),0)</f>
        <v>0</v>
      </c>
      <c r="G8" s="230">
        <f>IF(F8=1,data!$C$41*E8,0)</f>
        <v>0</v>
      </c>
      <c r="H8" s="265" t="s">
        <v>96</v>
      </c>
      <c r="I8" s="231">
        <f>IF($F8=1,IF($E8&lt;15,VLOOKUP(H8,data!$B$3:$E$32,2,0)*$E8,(VLOOKUP(H8,data!$B$3:$E$32,2,0)*14)+(VLOOKUP(H8,data!$B$3:$E$32,3,0))*($E8-14)),0)</f>
        <v>0</v>
      </c>
      <c r="J8" s="265" t="s">
        <v>96</v>
      </c>
      <c r="K8" s="231">
        <f>IF($F8=1,VLOOKUP(J8,data!$B$35:$D$39,2,0),0)</f>
        <v>0</v>
      </c>
      <c r="L8" s="232">
        <f>IF(AND(I8&lt;&gt;0,K8&lt;&gt;0)=FALSE,0,data!$C$43)</f>
        <v>0</v>
      </c>
      <c r="M8" s="269">
        <f t="shared" ref="M8:M71" si="1">IF(AND(I8&lt;&gt;0,K8&lt;&gt;0)=FALSE,0,INT(G8+I8+K8+L8))</f>
        <v>0</v>
      </c>
      <c r="N8" s="225">
        <f>IF(M8&gt;0,1,0)</f>
        <v>0</v>
      </c>
      <c r="O8" s="225">
        <f t="shared" ref="O8:O71" si="2">IF(N8=1,E8,0)</f>
        <v>0</v>
      </c>
      <c r="P8" s="225">
        <f t="shared" ref="P8:P71" si="3">IF(OR(H8="Spojené Království",H8="Norsko",H8="Island"),M8,0)</f>
        <v>0</v>
      </c>
      <c r="Q8" s="228"/>
      <c r="R8" s="438">
        <f t="shared" ref="R8:R71" si="4">IF($FM8="ANO",FA8,IF($EY8="ANO",EM8,IF($EK8="ANO",DY8,IF($DW8="ANO",DK8,IF($DI8="ANO",CW8,IF($CU8="ANO",CI8,IF($CG8="ANO",BU8,IF($BS8="ANO",BG8,IF($BE8="ANO",AS8,IF($AQ8="ANO",AE8,E8))))))))))</f>
        <v>0</v>
      </c>
      <c r="S8" s="225">
        <f t="shared" ref="S8:S71" si="5">IF($D8&gt;0,IF(R8&gt;0,1,0),0)</f>
        <v>0</v>
      </c>
      <c r="T8" s="357">
        <f>IF(S8=1,data!$C$41*R8,0)</f>
        <v>0</v>
      </c>
      <c r="U8" s="370" t="str">
        <f t="shared" ref="U8:U71" si="6">IF($FM8="ANO",FD8,IF($EY8="ANO",EP8,IF($EK8="ANO",EB8,IF($DW8="ANO",DN8,IF($DI8="ANO",CZ8,IF($CU8="ANO",CL8,IF($CG8="ANO",BX8,IF($BS8="ANO",BJ8,IF($BE8="ANO",AV8,IF($AQ8="ANO",AH8,H8))))))))))</f>
        <v xml:space="preserve"> </v>
      </c>
      <c r="V8" s="360">
        <f>IF($S8=1,IF(R8&lt;15,VLOOKUP(U8,data!$B$3:$E$32,2,0)*R8,(VLOOKUP(U8,data!$B$3:$E$32,2,0)*14)+(VLOOKUP(U8,data!$B$3:$E$32,3,0))*(R8-14)),0)</f>
        <v>0</v>
      </c>
      <c r="W8" s="370" t="str">
        <f t="shared" ref="W8:W71" si="7">IF($FM8="ANO",FF8,IF($EY8="ANO",ER8,IF($EK8="ANO",ED8,IF($DW8="ANO",DP8,IF($DI8="ANO",DB8,IF($CU8="ANO",CN8,IF($CG8="ANO",BZ8,IF($BS8="ANO",BL8,IF($BE8="ANO",AX8,IF($AQ8="ANO",AJ8,J8))))))))))</f>
        <v xml:space="preserve"> </v>
      </c>
      <c r="X8" s="360">
        <f>IF($S8=1,VLOOKUP(W8,data!$B$35:$D$39,2,0),0)</f>
        <v>0</v>
      </c>
      <c r="Y8" s="364">
        <f>IF(AND(V8&lt;&gt;0,X8&lt;&gt;0)=FALSE,0,data!$C$43)</f>
        <v>0</v>
      </c>
      <c r="Z8" s="365">
        <f t="shared" ref="Z8:Z71" si="8">IF(AND(V8&lt;&gt;0,X8&lt;&gt;0)=FALSE,0,INT(T8+V8+X8+Y8))</f>
        <v>0</v>
      </c>
      <c r="AA8" s="225">
        <f>IF(Z8&gt;0,1,0)</f>
        <v>0</v>
      </c>
      <c r="AB8" s="225">
        <f t="shared" ref="AB8:AB71" si="9">IF(AA8=1,R8,0)</f>
        <v>0</v>
      </c>
      <c r="AC8" s="225">
        <f t="shared" ref="AC8:AC71" si="10">IF(OR(U8="Spojené Království",U8="Norsko",U8="Island"),Z8,0)</f>
        <v>0</v>
      </c>
      <c r="AE8" s="229"/>
      <c r="AF8" s="225">
        <f t="shared" ref="AF8:AF71" si="11">IF($D8&gt;0,IF(AE8&gt;0,1,0),0)</f>
        <v>0</v>
      </c>
      <c r="AG8" s="230">
        <f>IF(AF8=1,data!$C$41*AE8,0)</f>
        <v>0</v>
      </c>
      <c r="AH8" s="265" t="s">
        <v>96</v>
      </c>
      <c r="AI8" s="231">
        <f>IF(AF8=1,IF(AE8&lt;15,VLOOKUP(AH8,data!$B$3:$E$32,2,0)*AE8,(VLOOKUP(AH8,data!$B$3:$E$32,2,0)*14)+(VLOOKUP(AH8,data!$B$3:$E$32,3,0))*(AE8-14)),0)</f>
        <v>0</v>
      </c>
      <c r="AJ8" s="265" t="s">
        <v>96</v>
      </c>
      <c r="AK8" s="231">
        <f>IF(AF8=1,VLOOKUP(AJ8,data!$B$35:$D$39,2,0),0)</f>
        <v>0</v>
      </c>
      <c r="AL8" s="232">
        <f>IF(AND(AI8&lt;&gt;0,AK8&lt;&gt;0)=FALSE,0,data!$C$43)</f>
        <v>0</v>
      </c>
      <c r="AM8" s="269">
        <f t="shared" ref="AM8:AM71" si="12">IF(AM$3="",0,IF(AQ8="ano",IF(AND(AI8&lt;&gt;0,AK8&lt;&gt;0)=FALSE,0,INT(AG8+AI8+AK8+AL8)),M8))</f>
        <v>0</v>
      </c>
      <c r="AN8" s="225">
        <f t="shared" ref="AN8:AN71" si="13">IF(AM8&gt;0,1,0)</f>
        <v>0</v>
      </c>
      <c r="AO8" s="225">
        <f t="shared" ref="AO8:AO71" si="14">IF(AM$3="",0,IF(AQ8="ano",IF(AN8=1,AE8,0),O8))</f>
        <v>0</v>
      </c>
      <c r="AP8" s="225">
        <f t="shared" ref="AP8:AP71" si="15">IF(AM$3="",0,IF(AQ8="ano",IF(OR(AH8="Spojené Království",AH8="Norsko",AH8="Island"),AM8,0),IF(OR(H8="Spojené Království",H8="Norsko",H8="Island"),M8,0)))</f>
        <v>0</v>
      </c>
      <c r="AQ8" s="431" t="str">
        <f t="shared" ref="AQ8:AQ71" si="16">IF(AE8="","ne",IF(AE8=0,"ano",IF(AND(AE8&gt;=5,AE8&lt;=20,AH8&lt;&gt;"",AH8&lt;&gt;" ",AJ8&lt;&gt;"",AJ8&lt;&gt;" ")=TRUE,"ano","ne")))</f>
        <v>ne</v>
      </c>
      <c r="AS8" s="229"/>
      <c r="AT8" s="225">
        <f t="shared" ref="AT8:AT71" si="17">IF($D8&gt;0,IF(AS8&gt;0,1,0),0)</f>
        <v>0</v>
      </c>
      <c r="AU8" s="230">
        <f>IF(AT8=1,data!$C$41*AS8,0)</f>
        <v>0</v>
      </c>
      <c r="AV8" s="265" t="s">
        <v>96</v>
      </c>
      <c r="AW8" s="231">
        <f>IF(AT8=1,IF(AS8&lt;15,VLOOKUP(AV8,data!$B$3:$E$32,2,0)*AS8,(VLOOKUP(AV8,data!$B$3:$E$32,2,0)*14)+(VLOOKUP(AV8,data!$B$3:$E$32,3,0))*(AS8-14)),0)</f>
        <v>0</v>
      </c>
      <c r="AX8" s="265" t="s">
        <v>96</v>
      </c>
      <c r="AY8" s="231">
        <f>IF(AT8=1,VLOOKUP(AX8,data!$B$35:$D$39,2,0),0)</f>
        <v>0</v>
      </c>
      <c r="AZ8" s="232">
        <f>IF(AND(AW8&lt;&gt;0,AY8&lt;&gt;0)=FALSE,0,data!$C$43)</f>
        <v>0</v>
      </c>
      <c r="BA8" s="269">
        <f t="shared" ref="BA8:BA71" si="18">IF(BA$3="",0,IF(BE8="ano",IF(AND(AW8&lt;&gt;0,AY8&lt;&gt;0)=FALSE,0,INT(AU8+AW8+AY8+AZ8)),AM8))</f>
        <v>0</v>
      </c>
      <c r="BB8" s="225">
        <f t="shared" ref="BB8:BB71" si="19">IF(BA8&gt;0,1,0)</f>
        <v>0</v>
      </c>
      <c r="BC8" s="225">
        <f t="shared" ref="BC8:BC71" si="20">IF(BA$3="",0,IF(BE8="ano",IF(BB8=1,AS8,0),AO8))</f>
        <v>0</v>
      </c>
      <c r="BD8" s="225">
        <f t="shared" ref="BD8:BD71" si="21">IF(BA$3="",0,IF(BE8="ano",IF(OR(AV8="Spojené Království",AV8="Norsko",AV8="Island"),BA8,0),AP8))</f>
        <v>0</v>
      </c>
      <c r="BE8" s="431" t="str">
        <f t="shared" ref="BE8:BE71" si="22">IF(AS8="","ne",IF(AS8=0,"ano",IF(AND(AS8&gt;=5,AS8&lt;=20,AV8&lt;&gt;"",AV8&lt;&gt;" ",AX8&lt;&gt;"",AX8&lt;&gt;" ")=TRUE,"ano","ne")))</f>
        <v>ne</v>
      </c>
      <c r="BG8" s="229"/>
      <c r="BH8" s="225">
        <f t="shared" ref="BH8:BH71" si="23">IF($D8&gt;0,IF(BG8&gt;0,1,0),0)</f>
        <v>0</v>
      </c>
      <c r="BI8" s="230">
        <f>IF(BH8=1,data!$C$41*BG8,0)</f>
        <v>0</v>
      </c>
      <c r="BJ8" s="265" t="s">
        <v>96</v>
      </c>
      <c r="BK8" s="231">
        <f>IF(BH8=1,IF(BG8&lt;15,VLOOKUP(BJ8,data!$B$3:$E$32,2,0)*BG8,(VLOOKUP(BJ8,data!$B$3:$E$32,2,0)*14)+(VLOOKUP(BJ8,data!$B$3:$E$32,3,0))*(BG8-14)),0)</f>
        <v>0</v>
      </c>
      <c r="BL8" s="265" t="s">
        <v>96</v>
      </c>
      <c r="BM8" s="231">
        <f>IF(BH8=1,VLOOKUP(BL8,data!$B$35:$D$39,2,0),0)</f>
        <v>0</v>
      </c>
      <c r="BN8" s="232">
        <f>IF(AND(BK8&lt;&gt;0,BM8&lt;&gt;0)=FALSE,0,data!$C$43)</f>
        <v>0</v>
      </c>
      <c r="BO8" s="269">
        <f t="shared" ref="BO8:BO71" si="24">IF(BO$3="",0,IF(BS8="ano",IF(AND(BK8&lt;&gt;0,BM8&lt;&gt;0)=FALSE,0,INT(BI8+BK8+BM8+BN8)),BA8))</f>
        <v>0</v>
      </c>
      <c r="BP8" s="225">
        <f t="shared" ref="BP8:BP71" si="25">IF(BO8&gt;0,1,0)</f>
        <v>0</v>
      </c>
      <c r="BQ8" s="225">
        <f t="shared" ref="BQ8:BQ71" si="26">IF(BO$3="",0,IF(BS8="ano",IF(BP8=1,BG8,0),BC8))</f>
        <v>0</v>
      </c>
      <c r="BR8" s="225">
        <f t="shared" ref="BR8:BR71" si="27">IF(BO$3="",0,IF(BS8="ano",IF(OR(BJ8="Spojené Království",BJ8="Norsko",BJ8="Island"),BO8,0),BD8))</f>
        <v>0</v>
      </c>
      <c r="BS8" s="431" t="str">
        <f t="shared" ref="BS8:BS71" si="28">IF(BG8="","ne",IF(BG8=0,"ano",IF(AND(BG8&gt;=5,BG8&lt;=20,BJ8&lt;&gt;"",BJ8&lt;&gt;" ",BL8&lt;&gt;"",BL8&lt;&gt;" ")=TRUE,"ano","ne")))</f>
        <v>ne</v>
      </c>
      <c r="BU8" s="229"/>
      <c r="BV8" s="225">
        <f t="shared" ref="BV8:BV71" si="29">IF($D8&gt;0,IF(BU8&gt;0,1,0),0)</f>
        <v>0</v>
      </c>
      <c r="BW8" s="230">
        <f>IF(BV8=1,data!$C$41*BU8,0)</f>
        <v>0</v>
      </c>
      <c r="BX8" s="265" t="s">
        <v>96</v>
      </c>
      <c r="BY8" s="231">
        <f>IF(BV8=1,IF(BU8&lt;15,VLOOKUP(BX8,data!$B$3:$E$32,2,0)*BU8,(VLOOKUP(BX8,data!$B$3:$E$32,2,0)*14)+(VLOOKUP(BX8,data!$B$3:$E$32,3,0))*(BU8-14)),0)</f>
        <v>0</v>
      </c>
      <c r="BZ8" s="265" t="s">
        <v>96</v>
      </c>
      <c r="CA8" s="231">
        <f>IF(BV8=1,VLOOKUP(BZ8,data!$B$35:$D$39,2,0),0)</f>
        <v>0</v>
      </c>
      <c r="CB8" s="232">
        <f>IF(AND(BY8&lt;&gt;0,CA8&lt;&gt;0)=FALSE,0,data!$C$43)</f>
        <v>0</v>
      </c>
      <c r="CC8" s="269">
        <f t="shared" ref="CC8:CC71" si="30">IF(CC$3="",0,IF(CG8="ano",IF(AND(BY8&lt;&gt;0,CA8&lt;&gt;0)=FALSE,0,INT(BW8+BY8+CA8+CB8)),BO8))</f>
        <v>0</v>
      </c>
      <c r="CD8" s="225">
        <f t="shared" ref="CD8:CD71" si="31">IF(CC8&gt;0,1,0)</f>
        <v>0</v>
      </c>
      <c r="CE8" s="225">
        <f t="shared" ref="CE8:CE71" si="32">IF(CC$3="",0,IF(CG8="ano",IF(CD8=1,BU8,0),BQ8))</f>
        <v>0</v>
      </c>
      <c r="CF8" s="225">
        <f t="shared" ref="CF8:CF71" si="33">IF(CC$3="",0,IF(CG8="ano",IF(OR(BX8="Spojené Království",BX8="Norsko",BX8="Island"),CC8,0),BR8))</f>
        <v>0</v>
      </c>
      <c r="CG8" s="431" t="str">
        <f t="shared" ref="CG8:CG71" si="34">IF(BU8="","ne",IF(BU8=0,"ano",IF(AND(BU8&gt;=5,BU8&lt;=20,BX8&lt;&gt;"",BX8&lt;&gt;" ",BZ8&lt;&gt;"",BZ8&lt;&gt;" ")=TRUE,"ano","ne")))</f>
        <v>ne</v>
      </c>
      <c r="CI8" s="229"/>
      <c r="CJ8" s="225">
        <f t="shared" ref="CJ8:CJ71" si="35">IF($D8&gt;0,IF(CI8&gt;0,1,0),0)</f>
        <v>0</v>
      </c>
      <c r="CK8" s="230">
        <f>IF(CJ8=1,data!$C$41*CI8,0)</f>
        <v>0</v>
      </c>
      <c r="CL8" s="265" t="s">
        <v>96</v>
      </c>
      <c r="CM8" s="231">
        <f>IF(CJ8=1,IF(CI8&lt;15,VLOOKUP(CL8,data!$B$3:$E$32,2,0)*CI8,(VLOOKUP(CL8,data!$B$3:$E$32,2,0)*14)+(VLOOKUP(CL8,data!$B$3:$E$32,3,0))*(CI8-14)),0)</f>
        <v>0</v>
      </c>
      <c r="CN8" s="265" t="s">
        <v>96</v>
      </c>
      <c r="CO8" s="231">
        <f>IF(CJ8=1,VLOOKUP(CN8,data!$B$35:$D$39,2,0),0)</f>
        <v>0</v>
      </c>
      <c r="CP8" s="232">
        <f>IF(AND(CM8&lt;&gt;0,CO8&lt;&gt;0)=FALSE,0,data!$C$43)</f>
        <v>0</v>
      </c>
      <c r="CQ8" s="269">
        <f t="shared" ref="CQ8:CQ71" si="36">IF(CQ$3="",0,IF(CU8="ano",IF(AND(CM8&lt;&gt;0,CO8&lt;&gt;0)=FALSE,0,INT(CK8+CM8+CO8+CP8)),CC8))</f>
        <v>0</v>
      </c>
      <c r="CR8" s="225">
        <f t="shared" ref="CR8:CR71" si="37">IF(CQ8&gt;0,1,0)</f>
        <v>0</v>
      </c>
      <c r="CS8" s="225">
        <f t="shared" ref="CS8:CS71" si="38">IF(CQ$3="",0,IF(CU8="ano",IF(CR8=1,CI8,0),CE8))</f>
        <v>0</v>
      </c>
      <c r="CT8" s="225">
        <f t="shared" ref="CT8:CT71" si="39">IF(CQ$3="",0,IF(CU8="ano",IF(OR(CL8="Spojené Království",CL8="Norsko",CL8="Island"),CQ8,0),CF8))</f>
        <v>0</v>
      </c>
      <c r="CU8" s="431" t="str">
        <f t="shared" ref="CU8:CU71" si="40">IF(CI8="","ne",IF(CI8=0,"ano",IF(AND(CI8&gt;=5,CI8&lt;=20,CL8&lt;&gt;"",CL8&lt;&gt;" ",CN8&lt;&gt;"",CN8&lt;&gt;" ")=TRUE,"ano","ne")))</f>
        <v>ne</v>
      </c>
      <c r="CW8" s="229"/>
      <c r="CX8" s="225">
        <f t="shared" ref="CX8:CX71" si="41">IF($D8&gt;0,IF(CW8&gt;0,1,0),0)</f>
        <v>0</v>
      </c>
      <c r="CY8" s="230">
        <f>IF(CX8=1,data!$C$41*CW8,0)</f>
        <v>0</v>
      </c>
      <c r="CZ8" s="265" t="s">
        <v>96</v>
      </c>
      <c r="DA8" s="231">
        <f>IF(CX8=1,IF(CW8&lt;15,VLOOKUP(CZ8,data!$B$3:$E$32,2,0)*CW8,(VLOOKUP(CZ8,data!$B$3:$E$32,2,0)*14)+(VLOOKUP(CZ8,data!$B$3:$E$32,3,0))*(CW8-14)),0)</f>
        <v>0</v>
      </c>
      <c r="DB8" s="265" t="s">
        <v>96</v>
      </c>
      <c r="DC8" s="231">
        <f>IF(CX8=1,VLOOKUP(DB8,data!$B$35:$D$39,2,0),0)</f>
        <v>0</v>
      </c>
      <c r="DD8" s="232">
        <f>IF(AND(DA8&lt;&gt;0,DC8&lt;&gt;0)=FALSE,0,data!$C$43)</f>
        <v>0</v>
      </c>
      <c r="DE8" s="269">
        <f t="shared" ref="DE8:DE71" si="42">IF(DE$3="",0,IF(DI8="ano",IF(AND(DA8&lt;&gt;0,DC8&lt;&gt;0)=FALSE,0,INT(CY8+DA8+DC8+DD8)),CQ8))</f>
        <v>0</v>
      </c>
      <c r="DF8" s="225">
        <f t="shared" ref="DF8:DF71" si="43">IF(DE8&gt;0,1,0)</f>
        <v>0</v>
      </c>
      <c r="DG8" s="225">
        <f t="shared" ref="DG8:DG71" si="44">IF(DE$3="",0,IF(DI8="ano",IF(DF8=1,CW8,0),CS8))</f>
        <v>0</v>
      </c>
      <c r="DH8" s="225">
        <f t="shared" ref="DH8:DH71" si="45">IF(DE$3="",0,IF(DI8="ano",IF(OR(CZ8="Spojené Království",CZ8="Norsko",CZ8="Island"),DE8,0),CT8))</f>
        <v>0</v>
      </c>
      <c r="DI8" s="431" t="str">
        <f t="shared" ref="DI8:DI71" si="46">IF(CW8="","ne",IF(CW8=0,"ano",IF(AND(CW8&gt;=5,CW8&lt;=20,CZ8&lt;&gt;"",CZ8&lt;&gt;" ",DB8&lt;&gt;"",DB8&lt;&gt;" ")=TRUE,"ano","ne")))</f>
        <v>ne</v>
      </c>
      <c r="DK8" s="229"/>
      <c r="DL8" s="225">
        <f t="shared" ref="DL8:DL71" si="47">IF($D8&gt;0,IF(DK8&gt;0,1,0),0)</f>
        <v>0</v>
      </c>
      <c r="DM8" s="230">
        <f>IF(DL8=1,data!$C$41*DK8,0)</f>
        <v>0</v>
      </c>
      <c r="DN8" s="265" t="s">
        <v>96</v>
      </c>
      <c r="DO8" s="231">
        <f>IF(DL8=1,IF(DK8&lt;15,VLOOKUP(DN8,data!$B$3:$E$32,2,0)*DK8,(VLOOKUP(DN8,data!$B$3:$E$32,2,0)*14)+(VLOOKUP(DN8,data!$B$3:$E$32,3,0))*(DK8-14)),0)</f>
        <v>0</v>
      </c>
      <c r="DP8" s="265" t="s">
        <v>96</v>
      </c>
      <c r="DQ8" s="231">
        <f>IF(DL8=1,VLOOKUP(DP8,data!$B$35:$D$39,2,0),0)</f>
        <v>0</v>
      </c>
      <c r="DR8" s="232">
        <f>IF(AND(DO8&lt;&gt;0,DQ8&lt;&gt;0)=FALSE,0,data!$C$43)</f>
        <v>0</v>
      </c>
      <c r="DS8" s="269">
        <f t="shared" ref="DS8:DS71" si="48">IF(DS$3="",0,IF(DW8="ano",IF(AND(DO8&lt;&gt;0,DQ8&lt;&gt;0)=FALSE,0,INT(DM8+DO8+DQ8+DR8)),DE8))</f>
        <v>0</v>
      </c>
      <c r="DT8" s="225">
        <f t="shared" ref="DT8:DT71" si="49">IF(DS8&gt;0,1,0)</f>
        <v>0</v>
      </c>
      <c r="DU8" s="225">
        <f t="shared" ref="DU8:DU71" si="50">IF(DS$3="",0,IF(DW8="ano",IF(DT8=1,DK8,0),DG8))</f>
        <v>0</v>
      </c>
      <c r="DV8" s="225">
        <f t="shared" ref="DV8:DV71" si="51">IF(DS$3="",0,IF(DW8="ano",IF(OR(DN8="Spojené Království",DN8="Norsko",DN8="Island"),DS8,0),DH8))</f>
        <v>0</v>
      </c>
      <c r="DW8" s="431" t="str">
        <f t="shared" ref="DW8:DW71" si="52">IF(DK8="","ne",IF(DK8=0,"ano",IF(AND(DK8&gt;=5,DK8&lt;=20,DN8&lt;&gt;"",DN8&lt;&gt;" ",DP8&lt;&gt;"",DP8&lt;&gt;" ")=TRUE,"ano","ne")))</f>
        <v>ne</v>
      </c>
      <c r="DY8" s="229"/>
      <c r="DZ8" s="225">
        <f t="shared" ref="DZ8:DZ71" si="53">IF($D8&gt;0,IF(DY8&gt;0,1,0),0)</f>
        <v>0</v>
      </c>
      <c r="EA8" s="230">
        <f>IF(DZ8=1,data!$C$41*DY8,0)</f>
        <v>0</v>
      </c>
      <c r="EB8" s="265" t="s">
        <v>96</v>
      </c>
      <c r="EC8" s="231">
        <f>IF(DZ8=1,IF(DY8&lt;15,VLOOKUP(EB8,data!$B$3:$E$32,2,0)*DY8,(VLOOKUP(EB8,data!$B$3:$E$32,2,0)*14)+(VLOOKUP(EB8,data!$B$3:$E$32,3,0))*(DY8-14)),0)</f>
        <v>0</v>
      </c>
      <c r="ED8" s="265" t="s">
        <v>96</v>
      </c>
      <c r="EE8" s="231">
        <f>IF(DZ8=1,VLOOKUP(ED8,data!$B$35:$D$39,2,0),0)</f>
        <v>0</v>
      </c>
      <c r="EF8" s="232">
        <f>IF(AND(EC8&lt;&gt;0,EE8&lt;&gt;0)=FALSE,0,data!$C$43)</f>
        <v>0</v>
      </c>
      <c r="EG8" s="269">
        <f t="shared" ref="EG8:EG71" si="54">IF(EG$3="",0,IF(EK8="ano",IF(AND(EC8&lt;&gt;0,EE8&lt;&gt;0)=FALSE,0,INT(EA8+EC8+EE8+EF8)),DS8))</f>
        <v>0</v>
      </c>
      <c r="EH8" s="225">
        <f t="shared" ref="EH8:EH71" si="55">IF(EG8&gt;0,1,0)</f>
        <v>0</v>
      </c>
      <c r="EI8" s="225">
        <f t="shared" ref="EI8:EI71" si="56">IF(EG$3="",0,IF(EK8="ano",IF(EH8=1,DY8,0),DU8))</f>
        <v>0</v>
      </c>
      <c r="EJ8" s="225">
        <f t="shared" ref="EJ8:EJ71" si="57">IF(EG$3="",0,IF(EK8="ano",IF(OR(EB8="Spojené Království",EB8="Norsko",EB8="Island"),EG8,0),DV8))</f>
        <v>0</v>
      </c>
      <c r="EK8" s="431" t="str">
        <f t="shared" ref="EK8:EK71" si="58">IF(DY8="","ne",IF(DY8=0,"ano",IF(AND(DY8&gt;=5,DY8&lt;=20,EB8&lt;&gt;"",EB8&lt;&gt;" ",ED8&lt;&gt;"",ED8&lt;&gt;" ")=TRUE,"ano","ne")))</f>
        <v>ne</v>
      </c>
      <c r="EM8" s="229"/>
      <c r="EN8" s="225">
        <f t="shared" ref="EN8:EN71" si="59">IF($D8&gt;0,IF(EM8&gt;0,1,0),0)</f>
        <v>0</v>
      </c>
      <c r="EO8" s="230">
        <f>IF(EN8=1,data!$C$41*EM8,0)</f>
        <v>0</v>
      </c>
      <c r="EP8" s="265" t="s">
        <v>96</v>
      </c>
      <c r="EQ8" s="231">
        <f>IF(EN8=1,IF(EM8&lt;15,VLOOKUP(EP8,data!$B$3:$E$32,2,0)*EM8,(VLOOKUP(EP8,data!$B$3:$E$32,2,0)*14)+(VLOOKUP(EP8,data!$B$3:$E$32,3,0))*(EM8-14)),0)</f>
        <v>0</v>
      </c>
      <c r="ER8" s="265" t="s">
        <v>96</v>
      </c>
      <c r="ES8" s="231">
        <f>IF(EN8=1,VLOOKUP(ER8,data!$B$35:$D$39,2,0),0)</f>
        <v>0</v>
      </c>
      <c r="ET8" s="232">
        <f>IF(AND(EQ8&lt;&gt;0,ES8&lt;&gt;0)=FALSE,0,data!$C$43)</f>
        <v>0</v>
      </c>
      <c r="EU8" s="269">
        <f t="shared" ref="EU8:EU71" si="60">IF(EU$3="",0,IF(EY8="ano",IF(AND(EQ8&lt;&gt;0,ES8&lt;&gt;0)=FALSE,0,INT(EO8+EQ8+ES8+ET8)),EG8))</f>
        <v>0</v>
      </c>
      <c r="EV8" s="225">
        <f t="shared" ref="EV8:EV71" si="61">IF(EU8&gt;0,1,0)</f>
        <v>0</v>
      </c>
      <c r="EW8" s="225">
        <f t="shared" ref="EW8:EW71" si="62">IF(EU$3="",0,IF(EY8="ano",IF(EV8=1,EM8,0),EI8))</f>
        <v>0</v>
      </c>
      <c r="EX8" s="225">
        <f t="shared" ref="EX8:EX71" si="63">IF(EU$3="",0,IF(EY8="ano",IF(OR(EP8="Spojené Království",EP8="Norsko",EP8="Island"),EU8,0),EJ8))</f>
        <v>0</v>
      </c>
      <c r="EY8" s="431" t="str">
        <f t="shared" ref="EY8:EY71" si="64">IF(EM8="","ne",IF(EM8=0,"ano",IF(AND(EM8&gt;=5,EM8&lt;=20,EP8&lt;&gt;"",EP8&lt;&gt;" ",ER8&lt;&gt;"",ER8&lt;&gt;" ")=TRUE,"ano","ne")))</f>
        <v>ne</v>
      </c>
      <c r="FA8" s="229"/>
      <c r="FB8" s="225">
        <f t="shared" ref="FB8:FB71" si="65">IF($D8&gt;0,IF(FA8&gt;0,1,0),0)</f>
        <v>0</v>
      </c>
      <c r="FC8" s="230">
        <f>IF(FB8=1,data!$C$41*FA8,0)</f>
        <v>0</v>
      </c>
      <c r="FD8" s="265" t="s">
        <v>96</v>
      </c>
      <c r="FE8" s="231">
        <f>IF(FB8=1,IF(FA8&lt;15,VLOOKUP(FD8,data!$B$3:$E$32,2,0)*FA8,(VLOOKUP(FD8,data!$B$3:$E$32,2,0)*14)+(VLOOKUP(FD8,data!$B$3:$E$32,3,0))*(FA8-14)),0)</f>
        <v>0</v>
      </c>
      <c r="FF8" s="265" t="s">
        <v>96</v>
      </c>
      <c r="FG8" s="231">
        <f>IF(FB8=1,VLOOKUP(FF8,data!$B$35:$D$39,2,0),0)</f>
        <v>0</v>
      </c>
      <c r="FH8" s="232">
        <f>IF(AND(FE8&lt;&gt;0,FG8&lt;&gt;0)=FALSE,0,data!$C$43)</f>
        <v>0</v>
      </c>
      <c r="FI8" s="269">
        <f t="shared" ref="FI8:FI71" si="66">IF(FI$3="",0,IF(FM8="ano",IF(AND(FE8&lt;&gt;0,FG8&lt;&gt;0)=FALSE,0,INT(FC8+FE8+FG8+FH8)),EU8))</f>
        <v>0</v>
      </c>
      <c r="FJ8" s="225">
        <f t="shared" ref="FJ8:FJ71" si="67">IF(FI8&gt;0,1,0)</f>
        <v>0</v>
      </c>
      <c r="FK8" s="225">
        <f t="shared" ref="FK8:FK71" si="68">IF(FI$3="",0,IF(FM8="ano",IF(FJ8=1,FA8,0),EW8))</f>
        <v>0</v>
      </c>
      <c r="FL8" s="225">
        <f t="shared" ref="FL8:FL71" si="69">IF(FI$3="",0,IF(FM8="ano",IF(OR(FD8="Spojené Království",FD8="Norsko",FD8="Island"),FI8,0),EX8))</f>
        <v>0</v>
      </c>
      <c r="FM8" s="431" t="str">
        <f t="shared" ref="FM8:FM71" si="70">IF(FA8="","ne",IF(FA8=0,"ano",IF(AND(FA8&gt;=5,FA8&lt;=20,FD8&lt;&gt;"",FD8&lt;&gt;" ",FF8&lt;&gt;"",FF8&lt;&gt;" ")=TRUE,"ano","ne")))</f>
        <v>ne</v>
      </c>
    </row>
    <row r="9" spans="1:169" ht="25.15" customHeight="1" x14ac:dyDescent="0.25">
      <c r="A9" s="221"/>
      <c r="B9" s="370" t="s">
        <v>97</v>
      </c>
      <c r="C9" s="416"/>
      <c r="D9" s="418" t="s">
        <v>669</v>
      </c>
      <c r="E9" s="229"/>
      <c r="F9" s="225">
        <f t="shared" si="0"/>
        <v>0</v>
      </c>
      <c r="G9" s="230">
        <f>IF(F9=1,data!$C$41*E9,0)</f>
        <v>0</v>
      </c>
      <c r="H9" s="265" t="s">
        <v>96</v>
      </c>
      <c r="I9" s="231">
        <f>IF($F9=1,IF($E9&lt;15,VLOOKUP(H9,data!$B$3:$E$32,2,0)*$E9,(VLOOKUP(H9,data!$B$3:$E$32,2,0)*14)+(VLOOKUP(H9,data!$B$3:$E$32,3,0))*($E9-14)),0)</f>
        <v>0</v>
      </c>
      <c r="J9" s="265" t="s">
        <v>96</v>
      </c>
      <c r="K9" s="231">
        <f>IF($F9=1,VLOOKUP(J9,data!$B$35:$D$39,2,0),0)</f>
        <v>0</v>
      </c>
      <c r="L9" s="232">
        <f>IF(AND(I9&lt;&gt;0,K9&lt;&gt;0)=FALSE,0,data!$C$43)</f>
        <v>0</v>
      </c>
      <c r="M9" s="269">
        <f t="shared" si="1"/>
        <v>0</v>
      </c>
      <c r="N9" s="225">
        <f t="shared" ref="N9:N13" si="71">IF(M9&gt;0,1,0)</f>
        <v>0</v>
      </c>
      <c r="O9" s="225">
        <f t="shared" si="2"/>
        <v>0</v>
      </c>
      <c r="P9" s="225">
        <f t="shared" si="3"/>
        <v>0</v>
      </c>
      <c r="Q9" s="228"/>
      <c r="R9" s="438">
        <f t="shared" si="4"/>
        <v>0</v>
      </c>
      <c r="S9" s="225">
        <f t="shared" si="5"/>
        <v>0</v>
      </c>
      <c r="T9" s="357">
        <f>IF(S9=1,data!$C$41*R9,0)</f>
        <v>0</v>
      </c>
      <c r="U9" s="370" t="str">
        <f t="shared" si="6"/>
        <v xml:space="preserve"> </v>
      </c>
      <c r="V9" s="360">
        <f>IF($S9=1,IF(R9&lt;15,VLOOKUP(U9,data!$B$3:$E$32,2,0)*R9,(VLOOKUP(U9,data!$B$3:$E$32,2,0)*14)+(VLOOKUP(U9,data!$B$3:$E$32,3,0))*(R9-14)),0)</f>
        <v>0</v>
      </c>
      <c r="W9" s="370" t="str">
        <f t="shared" si="7"/>
        <v xml:space="preserve"> </v>
      </c>
      <c r="X9" s="360">
        <f>IF($S9=1,VLOOKUP(W9,data!$B$35:$D$39,2,0),0)</f>
        <v>0</v>
      </c>
      <c r="Y9" s="364">
        <f>IF(AND(V9&lt;&gt;0,X9&lt;&gt;0)=FALSE,0,data!$C$43)</f>
        <v>0</v>
      </c>
      <c r="Z9" s="365">
        <f t="shared" si="8"/>
        <v>0</v>
      </c>
      <c r="AA9" s="225">
        <f t="shared" ref="AA9:AA13" si="72">IF(Z9&gt;0,1,0)</f>
        <v>0</v>
      </c>
      <c r="AB9" s="225">
        <f t="shared" si="9"/>
        <v>0</v>
      </c>
      <c r="AC9" s="225">
        <f t="shared" si="10"/>
        <v>0</v>
      </c>
      <c r="AE9" s="229"/>
      <c r="AF9" s="225">
        <f t="shared" si="11"/>
        <v>0</v>
      </c>
      <c r="AG9" s="230">
        <f>IF(AF9=1,data!$C$41*AE9,0)</f>
        <v>0</v>
      </c>
      <c r="AH9" s="265" t="s">
        <v>96</v>
      </c>
      <c r="AI9" s="231">
        <f>IF(AF9=1,IF(AE9&lt;15,VLOOKUP(AH9,data!$B$3:$E$32,2,0)*AE9,(VLOOKUP(AH9,data!$B$3:$E$32,2,0)*14)+(VLOOKUP(AH9,data!$B$3:$E$32,3,0))*(AE9-14)),0)</f>
        <v>0</v>
      </c>
      <c r="AJ9" s="265" t="s">
        <v>96</v>
      </c>
      <c r="AK9" s="231">
        <f>IF(AF9=1,VLOOKUP(AJ9,data!$B$35:$D$39,2,0),0)</f>
        <v>0</v>
      </c>
      <c r="AL9" s="232">
        <f>IF(AND(AI9&lt;&gt;0,AK9&lt;&gt;0)=FALSE,0,data!$C$43)</f>
        <v>0</v>
      </c>
      <c r="AM9" s="269">
        <f t="shared" si="12"/>
        <v>0</v>
      </c>
      <c r="AN9" s="225">
        <f t="shared" si="13"/>
        <v>0</v>
      </c>
      <c r="AO9" s="225">
        <f t="shared" si="14"/>
        <v>0</v>
      </c>
      <c r="AP9" s="225">
        <f t="shared" si="15"/>
        <v>0</v>
      </c>
      <c r="AQ9" s="431" t="str">
        <f t="shared" si="16"/>
        <v>ne</v>
      </c>
      <c r="AS9" s="229"/>
      <c r="AT9" s="225">
        <f t="shared" si="17"/>
        <v>0</v>
      </c>
      <c r="AU9" s="230">
        <f>IF(AT9=1,data!$C$41*AS9,0)</f>
        <v>0</v>
      </c>
      <c r="AV9" s="265" t="s">
        <v>96</v>
      </c>
      <c r="AW9" s="231">
        <f>IF(AT9=1,IF(AS9&lt;15,VLOOKUP(AV9,data!$B$3:$E$32,2,0)*AS9,(VLOOKUP(AV9,data!$B$3:$E$32,2,0)*14)+(VLOOKUP(AV9,data!$B$3:$E$32,3,0))*(AS9-14)),0)</f>
        <v>0</v>
      </c>
      <c r="AX9" s="265" t="s">
        <v>96</v>
      </c>
      <c r="AY9" s="231">
        <f>IF(AT9=1,VLOOKUP(AX9,data!$B$35:$D$39,2,0),0)</f>
        <v>0</v>
      </c>
      <c r="AZ9" s="232">
        <f>IF(AND(AW9&lt;&gt;0,AY9&lt;&gt;0)=FALSE,0,data!$C$43)</f>
        <v>0</v>
      </c>
      <c r="BA9" s="269">
        <f t="shared" si="18"/>
        <v>0</v>
      </c>
      <c r="BB9" s="225">
        <f t="shared" si="19"/>
        <v>0</v>
      </c>
      <c r="BC9" s="225">
        <f t="shared" si="20"/>
        <v>0</v>
      </c>
      <c r="BD9" s="225">
        <f t="shared" si="21"/>
        <v>0</v>
      </c>
      <c r="BE9" s="431" t="str">
        <f t="shared" si="22"/>
        <v>ne</v>
      </c>
      <c r="BG9" s="229"/>
      <c r="BH9" s="225">
        <f t="shared" si="23"/>
        <v>0</v>
      </c>
      <c r="BI9" s="230">
        <f>IF(BH9=1,data!$C$41*BG9,0)</f>
        <v>0</v>
      </c>
      <c r="BJ9" s="265" t="s">
        <v>96</v>
      </c>
      <c r="BK9" s="231">
        <f>IF(BH9=1,IF(BG9&lt;15,VLOOKUP(BJ9,data!$B$3:$E$32,2,0)*BG9,(VLOOKUP(BJ9,data!$B$3:$E$32,2,0)*14)+(VLOOKUP(BJ9,data!$B$3:$E$32,3,0))*(BG9-14)),0)</f>
        <v>0</v>
      </c>
      <c r="BL9" s="265" t="s">
        <v>96</v>
      </c>
      <c r="BM9" s="231">
        <f>IF(BH9=1,VLOOKUP(BL9,data!$B$35:$D$39,2,0),0)</f>
        <v>0</v>
      </c>
      <c r="BN9" s="232">
        <f>IF(AND(BK9&lt;&gt;0,BM9&lt;&gt;0)=FALSE,0,data!$C$43)</f>
        <v>0</v>
      </c>
      <c r="BO9" s="269">
        <f t="shared" si="24"/>
        <v>0</v>
      </c>
      <c r="BP9" s="225">
        <f t="shared" si="25"/>
        <v>0</v>
      </c>
      <c r="BQ9" s="225">
        <f t="shared" si="26"/>
        <v>0</v>
      </c>
      <c r="BR9" s="225">
        <f t="shared" si="27"/>
        <v>0</v>
      </c>
      <c r="BS9" s="431" t="str">
        <f t="shared" si="28"/>
        <v>ne</v>
      </c>
      <c r="BU9" s="229"/>
      <c r="BV9" s="225">
        <f t="shared" si="29"/>
        <v>0</v>
      </c>
      <c r="BW9" s="230">
        <f>IF(BV9=1,data!$C$41*BU9,0)</f>
        <v>0</v>
      </c>
      <c r="BX9" s="265" t="s">
        <v>96</v>
      </c>
      <c r="BY9" s="231">
        <f>IF(BV9=1,IF(BU9&lt;15,VLOOKUP(BX9,data!$B$3:$E$32,2,0)*BU9,(VLOOKUP(BX9,data!$B$3:$E$32,2,0)*14)+(VLOOKUP(BX9,data!$B$3:$E$32,3,0))*(BU9-14)),0)</f>
        <v>0</v>
      </c>
      <c r="BZ9" s="265" t="s">
        <v>96</v>
      </c>
      <c r="CA9" s="231">
        <f>IF(BV9=1,VLOOKUP(BZ9,data!$B$35:$D$39,2,0),0)</f>
        <v>0</v>
      </c>
      <c r="CB9" s="232">
        <f>IF(AND(BY9&lt;&gt;0,CA9&lt;&gt;0)=FALSE,0,data!$C$43)</f>
        <v>0</v>
      </c>
      <c r="CC9" s="269">
        <f t="shared" si="30"/>
        <v>0</v>
      </c>
      <c r="CD9" s="225">
        <f t="shared" si="31"/>
        <v>0</v>
      </c>
      <c r="CE9" s="225">
        <f t="shared" si="32"/>
        <v>0</v>
      </c>
      <c r="CF9" s="225">
        <f t="shared" si="33"/>
        <v>0</v>
      </c>
      <c r="CG9" s="431" t="str">
        <f t="shared" si="34"/>
        <v>ne</v>
      </c>
      <c r="CI9" s="229"/>
      <c r="CJ9" s="225">
        <f t="shared" si="35"/>
        <v>0</v>
      </c>
      <c r="CK9" s="230">
        <f>IF(CJ9=1,data!$C$41*CI9,0)</f>
        <v>0</v>
      </c>
      <c r="CL9" s="265" t="s">
        <v>96</v>
      </c>
      <c r="CM9" s="231">
        <f>IF(CJ9=1,IF(CI9&lt;15,VLOOKUP(CL9,data!$B$3:$E$32,2,0)*CI9,(VLOOKUP(CL9,data!$B$3:$E$32,2,0)*14)+(VLOOKUP(CL9,data!$B$3:$E$32,3,0))*(CI9-14)),0)</f>
        <v>0</v>
      </c>
      <c r="CN9" s="265" t="s">
        <v>96</v>
      </c>
      <c r="CO9" s="231">
        <f>IF(CJ9=1,VLOOKUP(CN9,data!$B$35:$D$39,2,0),0)</f>
        <v>0</v>
      </c>
      <c r="CP9" s="232">
        <f>IF(AND(CM9&lt;&gt;0,CO9&lt;&gt;0)=FALSE,0,data!$C$43)</f>
        <v>0</v>
      </c>
      <c r="CQ9" s="269">
        <f t="shared" si="36"/>
        <v>0</v>
      </c>
      <c r="CR9" s="225">
        <f t="shared" si="37"/>
        <v>0</v>
      </c>
      <c r="CS9" s="225">
        <f t="shared" si="38"/>
        <v>0</v>
      </c>
      <c r="CT9" s="225">
        <f t="shared" si="39"/>
        <v>0</v>
      </c>
      <c r="CU9" s="431" t="str">
        <f t="shared" si="40"/>
        <v>ne</v>
      </c>
      <c r="CW9" s="229"/>
      <c r="CX9" s="225">
        <f t="shared" si="41"/>
        <v>0</v>
      </c>
      <c r="CY9" s="230">
        <f>IF(CX9=1,data!$C$41*CW9,0)</f>
        <v>0</v>
      </c>
      <c r="CZ9" s="265" t="s">
        <v>96</v>
      </c>
      <c r="DA9" s="231">
        <f>IF(CX9=1,IF(CW9&lt;15,VLOOKUP(CZ9,data!$B$3:$E$32,2,0)*CW9,(VLOOKUP(CZ9,data!$B$3:$E$32,2,0)*14)+(VLOOKUP(CZ9,data!$B$3:$E$32,3,0))*(CW9-14)),0)</f>
        <v>0</v>
      </c>
      <c r="DB9" s="265" t="s">
        <v>96</v>
      </c>
      <c r="DC9" s="231">
        <f>IF(CX9=1,VLOOKUP(DB9,data!$B$35:$D$39,2,0),0)</f>
        <v>0</v>
      </c>
      <c r="DD9" s="232">
        <f>IF(AND(DA9&lt;&gt;0,DC9&lt;&gt;0)=FALSE,0,data!$C$43)</f>
        <v>0</v>
      </c>
      <c r="DE9" s="269">
        <f t="shared" si="42"/>
        <v>0</v>
      </c>
      <c r="DF9" s="225">
        <f t="shared" si="43"/>
        <v>0</v>
      </c>
      <c r="DG9" s="225">
        <f t="shared" si="44"/>
        <v>0</v>
      </c>
      <c r="DH9" s="225">
        <f t="shared" si="45"/>
        <v>0</v>
      </c>
      <c r="DI9" s="431" t="str">
        <f t="shared" si="46"/>
        <v>ne</v>
      </c>
      <c r="DK9" s="229"/>
      <c r="DL9" s="225">
        <f t="shared" si="47"/>
        <v>0</v>
      </c>
      <c r="DM9" s="230">
        <f>IF(DL9=1,data!$C$41*DK9,0)</f>
        <v>0</v>
      </c>
      <c r="DN9" s="265" t="s">
        <v>96</v>
      </c>
      <c r="DO9" s="231">
        <f>IF(DL9=1,IF(DK9&lt;15,VLOOKUP(DN9,data!$B$3:$E$32,2,0)*DK9,(VLOOKUP(DN9,data!$B$3:$E$32,2,0)*14)+(VLOOKUP(DN9,data!$B$3:$E$32,3,0))*(DK9-14)),0)</f>
        <v>0</v>
      </c>
      <c r="DP9" s="265" t="s">
        <v>96</v>
      </c>
      <c r="DQ9" s="231">
        <f>IF(DL9=1,VLOOKUP(DP9,data!$B$35:$D$39,2,0),0)</f>
        <v>0</v>
      </c>
      <c r="DR9" s="232">
        <f>IF(AND(DO9&lt;&gt;0,DQ9&lt;&gt;0)=FALSE,0,data!$C$43)</f>
        <v>0</v>
      </c>
      <c r="DS9" s="269">
        <f t="shared" si="48"/>
        <v>0</v>
      </c>
      <c r="DT9" s="225">
        <f t="shared" si="49"/>
        <v>0</v>
      </c>
      <c r="DU9" s="225">
        <f t="shared" si="50"/>
        <v>0</v>
      </c>
      <c r="DV9" s="225">
        <f t="shared" si="51"/>
        <v>0</v>
      </c>
      <c r="DW9" s="431" t="str">
        <f t="shared" si="52"/>
        <v>ne</v>
      </c>
      <c r="DY9" s="229"/>
      <c r="DZ9" s="225">
        <f t="shared" si="53"/>
        <v>0</v>
      </c>
      <c r="EA9" s="230">
        <f>IF(DZ9=1,data!$C$41*DY9,0)</f>
        <v>0</v>
      </c>
      <c r="EB9" s="265" t="s">
        <v>96</v>
      </c>
      <c r="EC9" s="231">
        <f>IF(DZ9=1,IF(DY9&lt;15,VLOOKUP(EB9,data!$B$3:$E$32,2,0)*DY9,(VLOOKUP(EB9,data!$B$3:$E$32,2,0)*14)+(VLOOKUP(EB9,data!$B$3:$E$32,3,0))*(DY9-14)),0)</f>
        <v>0</v>
      </c>
      <c r="ED9" s="265" t="s">
        <v>96</v>
      </c>
      <c r="EE9" s="231">
        <f>IF(DZ9=1,VLOOKUP(ED9,data!$B$35:$D$39,2,0),0)</f>
        <v>0</v>
      </c>
      <c r="EF9" s="232">
        <f>IF(AND(EC9&lt;&gt;0,EE9&lt;&gt;0)=FALSE,0,data!$C$43)</f>
        <v>0</v>
      </c>
      <c r="EG9" s="269">
        <f t="shared" si="54"/>
        <v>0</v>
      </c>
      <c r="EH9" s="225">
        <f t="shared" si="55"/>
        <v>0</v>
      </c>
      <c r="EI9" s="225">
        <f t="shared" si="56"/>
        <v>0</v>
      </c>
      <c r="EJ9" s="225">
        <f t="shared" si="57"/>
        <v>0</v>
      </c>
      <c r="EK9" s="431" t="str">
        <f t="shared" si="58"/>
        <v>ne</v>
      </c>
      <c r="EM9" s="229"/>
      <c r="EN9" s="225">
        <f t="shared" si="59"/>
        <v>0</v>
      </c>
      <c r="EO9" s="230">
        <f>IF(EN9=1,data!$C$41*EM9,0)</f>
        <v>0</v>
      </c>
      <c r="EP9" s="265" t="s">
        <v>96</v>
      </c>
      <c r="EQ9" s="231">
        <f>IF(EN9=1,IF(EM9&lt;15,VLOOKUP(EP9,data!$B$3:$E$32,2,0)*EM9,(VLOOKUP(EP9,data!$B$3:$E$32,2,0)*14)+(VLOOKUP(EP9,data!$B$3:$E$32,3,0))*(EM9-14)),0)</f>
        <v>0</v>
      </c>
      <c r="ER9" s="265" t="s">
        <v>96</v>
      </c>
      <c r="ES9" s="231">
        <f>IF(EN9=1,VLOOKUP(ER9,data!$B$35:$D$39,2,0),0)</f>
        <v>0</v>
      </c>
      <c r="ET9" s="232">
        <f>IF(AND(EQ9&lt;&gt;0,ES9&lt;&gt;0)=FALSE,0,data!$C$43)</f>
        <v>0</v>
      </c>
      <c r="EU9" s="269">
        <f t="shared" si="60"/>
        <v>0</v>
      </c>
      <c r="EV9" s="225">
        <f t="shared" si="61"/>
        <v>0</v>
      </c>
      <c r="EW9" s="225">
        <f t="shared" si="62"/>
        <v>0</v>
      </c>
      <c r="EX9" s="225">
        <f t="shared" si="63"/>
        <v>0</v>
      </c>
      <c r="EY9" s="431" t="str">
        <f t="shared" si="64"/>
        <v>ne</v>
      </c>
      <c r="FA9" s="229"/>
      <c r="FB9" s="225">
        <f t="shared" si="65"/>
        <v>0</v>
      </c>
      <c r="FC9" s="230">
        <f>IF(FB9=1,data!$C$41*FA9,0)</f>
        <v>0</v>
      </c>
      <c r="FD9" s="265" t="s">
        <v>96</v>
      </c>
      <c r="FE9" s="231">
        <f>IF(FB9=1,IF(FA9&lt;15,VLOOKUP(FD9,data!$B$3:$E$32,2,0)*FA9,(VLOOKUP(FD9,data!$B$3:$E$32,2,0)*14)+(VLOOKUP(FD9,data!$B$3:$E$32,3,0))*(FA9-14)),0)</f>
        <v>0</v>
      </c>
      <c r="FF9" s="265" t="s">
        <v>96</v>
      </c>
      <c r="FG9" s="231">
        <f>IF(FB9=1,VLOOKUP(FF9,data!$B$35:$D$39,2,0),0)</f>
        <v>0</v>
      </c>
      <c r="FH9" s="232">
        <f>IF(AND(FE9&lt;&gt;0,FG9&lt;&gt;0)=FALSE,0,data!$C$43)</f>
        <v>0</v>
      </c>
      <c r="FI9" s="269">
        <f t="shared" si="66"/>
        <v>0</v>
      </c>
      <c r="FJ9" s="225">
        <f t="shared" si="67"/>
        <v>0</v>
      </c>
      <c r="FK9" s="225">
        <f t="shared" si="68"/>
        <v>0</v>
      </c>
      <c r="FL9" s="225">
        <f t="shared" si="69"/>
        <v>0</v>
      </c>
      <c r="FM9" s="431" t="str">
        <f t="shared" si="70"/>
        <v>ne</v>
      </c>
    </row>
    <row r="10" spans="1:169" ht="25.15" customHeight="1" x14ac:dyDescent="0.25">
      <c r="A10" s="233"/>
      <c r="B10" s="370" t="s">
        <v>98</v>
      </c>
      <c r="C10" s="416"/>
      <c r="D10" s="418" t="s">
        <v>669</v>
      </c>
      <c r="E10" s="229"/>
      <c r="F10" s="225">
        <f t="shared" si="0"/>
        <v>0</v>
      </c>
      <c r="G10" s="230">
        <f>IF(F10=1,data!$C$41*E10,0)</f>
        <v>0</v>
      </c>
      <c r="H10" s="265" t="s">
        <v>96</v>
      </c>
      <c r="I10" s="231">
        <f>IF($F10=1,IF($E10&lt;15,VLOOKUP(H10,data!$B$3:$E$32,2,0)*$E10,(VLOOKUP(H10,data!$B$3:$E$32,2,0)*14)+(VLOOKUP(H10,data!$B$3:$E$32,3,0))*($E10-14)),0)</f>
        <v>0</v>
      </c>
      <c r="J10" s="265" t="s">
        <v>96</v>
      </c>
      <c r="K10" s="231">
        <f>IF($F10=1,VLOOKUP(J10,data!$B$35:$D$39,2,0),0)</f>
        <v>0</v>
      </c>
      <c r="L10" s="232">
        <f>IF(AND(I10&lt;&gt;0,K10&lt;&gt;0)=FALSE,0,data!$C$43)</f>
        <v>0</v>
      </c>
      <c r="M10" s="269">
        <f t="shared" si="1"/>
        <v>0</v>
      </c>
      <c r="N10" s="225">
        <f t="shared" si="71"/>
        <v>0</v>
      </c>
      <c r="O10" s="225">
        <f t="shared" si="2"/>
        <v>0</v>
      </c>
      <c r="P10" s="225">
        <f t="shared" si="3"/>
        <v>0</v>
      </c>
      <c r="Q10" s="228"/>
      <c r="R10" s="438">
        <f t="shared" si="4"/>
        <v>0</v>
      </c>
      <c r="S10" s="225">
        <f t="shared" si="5"/>
        <v>0</v>
      </c>
      <c r="T10" s="357">
        <f>IF(S10=1,data!$C$41*R10,0)</f>
        <v>0</v>
      </c>
      <c r="U10" s="370" t="str">
        <f t="shared" si="6"/>
        <v xml:space="preserve"> </v>
      </c>
      <c r="V10" s="360">
        <f>IF($S10=1,IF(R10&lt;15,VLOOKUP(U10,data!$B$3:$E$32,2,0)*R10,(VLOOKUP(U10,data!$B$3:$E$32,2,0)*14)+(VLOOKUP(U10,data!$B$3:$E$32,3,0))*(R10-14)),0)</f>
        <v>0</v>
      </c>
      <c r="W10" s="370" t="str">
        <f t="shared" si="7"/>
        <v xml:space="preserve"> </v>
      </c>
      <c r="X10" s="360">
        <f>IF($S10=1,VLOOKUP(W10,data!$B$35:$D$39,2,0),0)</f>
        <v>0</v>
      </c>
      <c r="Y10" s="364">
        <f>IF(AND(V10&lt;&gt;0,X10&lt;&gt;0)=FALSE,0,data!$C$43)</f>
        <v>0</v>
      </c>
      <c r="Z10" s="365">
        <f t="shared" si="8"/>
        <v>0</v>
      </c>
      <c r="AA10" s="225">
        <f t="shared" si="72"/>
        <v>0</v>
      </c>
      <c r="AB10" s="225">
        <f t="shared" si="9"/>
        <v>0</v>
      </c>
      <c r="AC10" s="225">
        <f t="shared" si="10"/>
        <v>0</v>
      </c>
      <c r="AE10" s="229"/>
      <c r="AF10" s="225">
        <f t="shared" si="11"/>
        <v>0</v>
      </c>
      <c r="AG10" s="230">
        <f>IF(AF10=1,data!$C$41*AE10,0)</f>
        <v>0</v>
      </c>
      <c r="AH10" s="265" t="s">
        <v>96</v>
      </c>
      <c r="AI10" s="231">
        <f>IF(AF10=1,IF(AE10&lt;15,VLOOKUP(AH10,data!$B$3:$E$32,2,0)*AE10,(VLOOKUP(AH10,data!$B$3:$E$32,2,0)*14)+(VLOOKUP(AH10,data!$B$3:$E$32,3,0))*(AE10-14)),0)</f>
        <v>0</v>
      </c>
      <c r="AJ10" s="265" t="s">
        <v>96</v>
      </c>
      <c r="AK10" s="231">
        <f>IF(AF10=1,VLOOKUP(AJ10,data!$B$35:$D$39,2,0),0)</f>
        <v>0</v>
      </c>
      <c r="AL10" s="232">
        <f>IF(AND(AI10&lt;&gt;0,AK10&lt;&gt;0)=FALSE,0,data!$C$43)</f>
        <v>0</v>
      </c>
      <c r="AM10" s="269">
        <f t="shared" si="12"/>
        <v>0</v>
      </c>
      <c r="AN10" s="225">
        <f t="shared" si="13"/>
        <v>0</v>
      </c>
      <c r="AO10" s="225">
        <f t="shared" si="14"/>
        <v>0</v>
      </c>
      <c r="AP10" s="225">
        <f t="shared" si="15"/>
        <v>0</v>
      </c>
      <c r="AQ10" s="431" t="str">
        <f t="shared" si="16"/>
        <v>ne</v>
      </c>
      <c r="AS10" s="229"/>
      <c r="AT10" s="225">
        <f t="shared" si="17"/>
        <v>0</v>
      </c>
      <c r="AU10" s="230">
        <f>IF(AT10=1,data!$C$41*AS10,0)</f>
        <v>0</v>
      </c>
      <c r="AV10" s="265" t="s">
        <v>96</v>
      </c>
      <c r="AW10" s="231">
        <f>IF(AT10=1,IF(AS10&lt;15,VLOOKUP(AV10,data!$B$3:$E$32,2,0)*AS10,(VLOOKUP(AV10,data!$B$3:$E$32,2,0)*14)+(VLOOKUP(AV10,data!$B$3:$E$32,3,0))*(AS10-14)),0)</f>
        <v>0</v>
      </c>
      <c r="AX10" s="265" t="s">
        <v>96</v>
      </c>
      <c r="AY10" s="231">
        <f>IF(AT10=1,VLOOKUP(AX10,data!$B$35:$D$39,2,0),0)</f>
        <v>0</v>
      </c>
      <c r="AZ10" s="232">
        <f>IF(AND(AW10&lt;&gt;0,AY10&lt;&gt;0)=FALSE,0,data!$C$43)</f>
        <v>0</v>
      </c>
      <c r="BA10" s="269">
        <f t="shared" si="18"/>
        <v>0</v>
      </c>
      <c r="BB10" s="225">
        <f t="shared" si="19"/>
        <v>0</v>
      </c>
      <c r="BC10" s="225">
        <f t="shared" si="20"/>
        <v>0</v>
      </c>
      <c r="BD10" s="225">
        <f t="shared" si="21"/>
        <v>0</v>
      </c>
      <c r="BE10" s="431" t="str">
        <f t="shared" si="22"/>
        <v>ne</v>
      </c>
      <c r="BG10" s="229"/>
      <c r="BH10" s="225">
        <f t="shared" si="23"/>
        <v>0</v>
      </c>
      <c r="BI10" s="230">
        <f>IF(BH10=1,data!$C$41*BG10,0)</f>
        <v>0</v>
      </c>
      <c r="BJ10" s="265" t="s">
        <v>96</v>
      </c>
      <c r="BK10" s="231">
        <f>IF(BH10=1,IF(BG10&lt;15,VLOOKUP(BJ10,data!$B$3:$E$32,2,0)*BG10,(VLOOKUP(BJ10,data!$B$3:$E$32,2,0)*14)+(VLOOKUP(BJ10,data!$B$3:$E$32,3,0))*(BG10-14)),0)</f>
        <v>0</v>
      </c>
      <c r="BL10" s="265" t="s">
        <v>96</v>
      </c>
      <c r="BM10" s="231">
        <f>IF(BH10=1,VLOOKUP(BL10,data!$B$35:$D$39,2,0),0)</f>
        <v>0</v>
      </c>
      <c r="BN10" s="232">
        <f>IF(AND(BK10&lt;&gt;0,BM10&lt;&gt;0)=FALSE,0,data!$C$43)</f>
        <v>0</v>
      </c>
      <c r="BO10" s="269">
        <f t="shared" si="24"/>
        <v>0</v>
      </c>
      <c r="BP10" s="225">
        <f t="shared" si="25"/>
        <v>0</v>
      </c>
      <c r="BQ10" s="225">
        <f t="shared" si="26"/>
        <v>0</v>
      </c>
      <c r="BR10" s="225">
        <f t="shared" si="27"/>
        <v>0</v>
      </c>
      <c r="BS10" s="431" t="str">
        <f t="shared" si="28"/>
        <v>ne</v>
      </c>
      <c r="BU10" s="229"/>
      <c r="BV10" s="225">
        <f t="shared" si="29"/>
        <v>0</v>
      </c>
      <c r="BW10" s="230">
        <f>IF(BV10=1,data!$C$41*BU10,0)</f>
        <v>0</v>
      </c>
      <c r="BX10" s="265" t="s">
        <v>96</v>
      </c>
      <c r="BY10" s="231">
        <f>IF(BV10=1,IF(BU10&lt;15,VLOOKUP(BX10,data!$B$3:$E$32,2,0)*BU10,(VLOOKUP(BX10,data!$B$3:$E$32,2,0)*14)+(VLOOKUP(BX10,data!$B$3:$E$32,3,0))*(BU10-14)),0)</f>
        <v>0</v>
      </c>
      <c r="BZ10" s="265" t="s">
        <v>96</v>
      </c>
      <c r="CA10" s="231">
        <f>IF(BV10=1,VLOOKUP(BZ10,data!$B$35:$D$39,2,0),0)</f>
        <v>0</v>
      </c>
      <c r="CB10" s="232">
        <f>IF(AND(BY10&lt;&gt;0,CA10&lt;&gt;0)=FALSE,0,data!$C$43)</f>
        <v>0</v>
      </c>
      <c r="CC10" s="269">
        <f t="shared" si="30"/>
        <v>0</v>
      </c>
      <c r="CD10" s="225">
        <f t="shared" si="31"/>
        <v>0</v>
      </c>
      <c r="CE10" s="225">
        <f t="shared" si="32"/>
        <v>0</v>
      </c>
      <c r="CF10" s="225">
        <f t="shared" si="33"/>
        <v>0</v>
      </c>
      <c r="CG10" s="431" t="str">
        <f t="shared" si="34"/>
        <v>ne</v>
      </c>
      <c r="CI10" s="229"/>
      <c r="CJ10" s="225">
        <f t="shared" si="35"/>
        <v>0</v>
      </c>
      <c r="CK10" s="230">
        <f>IF(CJ10=1,data!$C$41*CI10,0)</f>
        <v>0</v>
      </c>
      <c r="CL10" s="265" t="s">
        <v>96</v>
      </c>
      <c r="CM10" s="231">
        <f>IF(CJ10=1,IF(CI10&lt;15,VLOOKUP(CL10,data!$B$3:$E$32,2,0)*CI10,(VLOOKUP(CL10,data!$B$3:$E$32,2,0)*14)+(VLOOKUP(CL10,data!$B$3:$E$32,3,0))*(CI10-14)),0)</f>
        <v>0</v>
      </c>
      <c r="CN10" s="265" t="s">
        <v>96</v>
      </c>
      <c r="CO10" s="231">
        <f>IF(CJ10=1,VLOOKUP(CN10,data!$B$35:$D$39,2,0),0)</f>
        <v>0</v>
      </c>
      <c r="CP10" s="232">
        <f>IF(AND(CM10&lt;&gt;0,CO10&lt;&gt;0)=FALSE,0,data!$C$43)</f>
        <v>0</v>
      </c>
      <c r="CQ10" s="269">
        <f t="shared" si="36"/>
        <v>0</v>
      </c>
      <c r="CR10" s="225">
        <f t="shared" si="37"/>
        <v>0</v>
      </c>
      <c r="CS10" s="225">
        <f t="shared" si="38"/>
        <v>0</v>
      </c>
      <c r="CT10" s="225">
        <f t="shared" si="39"/>
        <v>0</v>
      </c>
      <c r="CU10" s="431" t="str">
        <f t="shared" si="40"/>
        <v>ne</v>
      </c>
      <c r="CW10" s="229"/>
      <c r="CX10" s="225">
        <f t="shared" si="41"/>
        <v>0</v>
      </c>
      <c r="CY10" s="230">
        <f>IF(CX10=1,data!$C$41*CW10,0)</f>
        <v>0</v>
      </c>
      <c r="CZ10" s="265" t="s">
        <v>96</v>
      </c>
      <c r="DA10" s="231">
        <f>IF(CX10=1,IF(CW10&lt;15,VLOOKUP(CZ10,data!$B$3:$E$32,2,0)*CW10,(VLOOKUP(CZ10,data!$B$3:$E$32,2,0)*14)+(VLOOKUP(CZ10,data!$B$3:$E$32,3,0))*(CW10-14)),0)</f>
        <v>0</v>
      </c>
      <c r="DB10" s="265" t="s">
        <v>96</v>
      </c>
      <c r="DC10" s="231">
        <f>IF(CX10=1,VLOOKUP(DB10,data!$B$35:$D$39,2,0),0)</f>
        <v>0</v>
      </c>
      <c r="DD10" s="232">
        <f>IF(AND(DA10&lt;&gt;0,DC10&lt;&gt;0)=FALSE,0,data!$C$43)</f>
        <v>0</v>
      </c>
      <c r="DE10" s="269">
        <f t="shared" si="42"/>
        <v>0</v>
      </c>
      <c r="DF10" s="225">
        <f t="shared" si="43"/>
        <v>0</v>
      </c>
      <c r="DG10" s="225">
        <f t="shared" si="44"/>
        <v>0</v>
      </c>
      <c r="DH10" s="225">
        <f t="shared" si="45"/>
        <v>0</v>
      </c>
      <c r="DI10" s="431" t="str">
        <f t="shared" si="46"/>
        <v>ne</v>
      </c>
      <c r="DK10" s="229"/>
      <c r="DL10" s="225">
        <f t="shared" si="47"/>
        <v>0</v>
      </c>
      <c r="DM10" s="230">
        <f>IF(DL10=1,data!$C$41*DK10,0)</f>
        <v>0</v>
      </c>
      <c r="DN10" s="265" t="s">
        <v>96</v>
      </c>
      <c r="DO10" s="231">
        <f>IF(DL10=1,IF(DK10&lt;15,VLOOKUP(DN10,data!$B$3:$E$32,2,0)*DK10,(VLOOKUP(DN10,data!$B$3:$E$32,2,0)*14)+(VLOOKUP(DN10,data!$B$3:$E$32,3,0))*(DK10-14)),0)</f>
        <v>0</v>
      </c>
      <c r="DP10" s="265" t="s">
        <v>96</v>
      </c>
      <c r="DQ10" s="231">
        <f>IF(DL10=1,VLOOKUP(DP10,data!$B$35:$D$39,2,0),0)</f>
        <v>0</v>
      </c>
      <c r="DR10" s="232">
        <f>IF(AND(DO10&lt;&gt;0,DQ10&lt;&gt;0)=FALSE,0,data!$C$43)</f>
        <v>0</v>
      </c>
      <c r="DS10" s="269">
        <f t="shared" si="48"/>
        <v>0</v>
      </c>
      <c r="DT10" s="225">
        <f t="shared" si="49"/>
        <v>0</v>
      </c>
      <c r="DU10" s="225">
        <f t="shared" si="50"/>
        <v>0</v>
      </c>
      <c r="DV10" s="225">
        <f t="shared" si="51"/>
        <v>0</v>
      </c>
      <c r="DW10" s="431" t="str">
        <f t="shared" si="52"/>
        <v>ne</v>
      </c>
      <c r="DY10" s="229"/>
      <c r="DZ10" s="225">
        <f t="shared" si="53"/>
        <v>0</v>
      </c>
      <c r="EA10" s="230">
        <f>IF(DZ10=1,data!$C$41*DY10,0)</f>
        <v>0</v>
      </c>
      <c r="EB10" s="265" t="s">
        <v>96</v>
      </c>
      <c r="EC10" s="231">
        <f>IF(DZ10=1,IF(DY10&lt;15,VLOOKUP(EB10,data!$B$3:$E$32,2,0)*DY10,(VLOOKUP(EB10,data!$B$3:$E$32,2,0)*14)+(VLOOKUP(EB10,data!$B$3:$E$32,3,0))*(DY10-14)),0)</f>
        <v>0</v>
      </c>
      <c r="ED10" s="265" t="s">
        <v>96</v>
      </c>
      <c r="EE10" s="231">
        <f>IF(DZ10=1,VLOOKUP(ED10,data!$B$35:$D$39,2,0),0)</f>
        <v>0</v>
      </c>
      <c r="EF10" s="232">
        <f>IF(AND(EC10&lt;&gt;0,EE10&lt;&gt;0)=FALSE,0,data!$C$43)</f>
        <v>0</v>
      </c>
      <c r="EG10" s="269">
        <f t="shared" si="54"/>
        <v>0</v>
      </c>
      <c r="EH10" s="225">
        <f t="shared" si="55"/>
        <v>0</v>
      </c>
      <c r="EI10" s="225">
        <f t="shared" si="56"/>
        <v>0</v>
      </c>
      <c r="EJ10" s="225">
        <f t="shared" si="57"/>
        <v>0</v>
      </c>
      <c r="EK10" s="431" t="str">
        <f t="shared" si="58"/>
        <v>ne</v>
      </c>
      <c r="EM10" s="229"/>
      <c r="EN10" s="225">
        <f t="shared" si="59"/>
        <v>0</v>
      </c>
      <c r="EO10" s="230">
        <f>IF(EN10=1,data!$C$41*EM10,0)</f>
        <v>0</v>
      </c>
      <c r="EP10" s="265" t="s">
        <v>96</v>
      </c>
      <c r="EQ10" s="231">
        <f>IF(EN10=1,IF(EM10&lt;15,VLOOKUP(EP10,data!$B$3:$E$32,2,0)*EM10,(VLOOKUP(EP10,data!$B$3:$E$32,2,0)*14)+(VLOOKUP(EP10,data!$B$3:$E$32,3,0))*(EM10-14)),0)</f>
        <v>0</v>
      </c>
      <c r="ER10" s="265" t="s">
        <v>96</v>
      </c>
      <c r="ES10" s="231">
        <f>IF(EN10=1,VLOOKUP(ER10,data!$B$35:$D$39,2,0),0)</f>
        <v>0</v>
      </c>
      <c r="ET10" s="232">
        <f>IF(AND(EQ10&lt;&gt;0,ES10&lt;&gt;0)=FALSE,0,data!$C$43)</f>
        <v>0</v>
      </c>
      <c r="EU10" s="269">
        <f t="shared" si="60"/>
        <v>0</v>
      </c>
      <c r="EV10" s="225">
        <f t="shared" si="61"/>
        <v>0</v>
      </c>
      <c r="EW10" s="225">
        <f t="shared" si="62"/>
        <v>0</v>
      </c>
      <c r="EX10" s="225">
        <f t="shared" si="63"/>
        <v>0</v>
      </c>
      <c r="EY10" s="431" t="str">
        <f t="shared" si="64"/>
        <v>ne</v>
      </c>
      <c r="FA10" s="229"/>
      <c r="FB10" s="225">
        <f t="shared" si="65"/>
        <v>0</v>
      </c>
      <c r="FC10" s="230">
        <f>IF(FB10=1,data!$C$41*FA10,0)</f>
        <v>0</v>
      </c>
      <c r="FD10" s="265" t="s">
        <v>96</v>
      </c>
      <c r="FE10" s="231">
        <f>IF(FB10=1,IF(FA10&lt;15,VLOOKUP(FD10,data!$B$3:$E$32,2,0)*FA10,(VLOOKUP(FD10,data!$B$3:$E$32,2,0)*14)+(VLOOKUP(FD10,data!$B$3:$E$32,3,0))*(FA10-14)),0)</f>
        <v>0</v>
      </c>
      <c r="FF10" s="265" t="s">
        <v>96</v>
      </c>
      <c r="FG10" s="231">
        <f>IF(FB10=1,VLOOKUP(FF10,data!$B$35:$D$39,2,0),0)</f>
        <v>0</v>
      </c>
      <c r="FH10" s="232">
        <f>IF(AND(FE10&lt;&gt;0,FG10&lt;&gt;0)=FALSE,0,data!$C$43)</f>
        <v>0</v>
      </c>
      <c r="FI10" s="269">
        <f t="shared" si="66"/>
        <v>0</v>
      </c>
      <c r="FJ10" s="225">
        <f t="shared" si="67"/>
        <v>0</v>
      </c>
      <c r="FK10" s="225">
        <f t="shared" si="68"/>
        <v>0</v>
      </c>
      <c r="FL10" s="225">
        <f t="shared" si="69"/>
        <v>0</v>
      </c>
      <c r="FM10" s="431" t="str">
        <f t="shared" si="70"/>
        <v>ne</v>
      </c>
    </row>
    <row r="11" spans="1:169" ht="25.15" customHeight="1" x14ac:dyDescent="0.25">
      <c r="A11" s="233"/>
      <c r="B11" s="370" t="s">
        <v>101</v>
      </c>
      <c r="C11" s="416"/>
      <c r="D11" s="418" t="s">
        <v>669</v>
      </c>
      <c r="E11" s="229"/>
      <c r="F11" s="225">
        <f t="shared" si="0"/>
        <v>0</v>
      </c>
      <c r="G11" s="230">
        <f>IF(F11=1,data!$C$41*E11,0)</f>
        <v>0</v>
      </c>
      <c r="H11" s="265" t="s">
        <v>96</v>
      </c>
      <c r="I11" s="231">
        <f>IF($F11=1,IF($E11&lt;15,VLOOKUP(H11,data!$B$3:$E$32,2,0)*$E11,(VLOOKUP(H11,data!$B$3:$E$32,2,0)*14)+(VLOOKUP(H11,data!$B$3:$E$32,3,0))*($E11-14)),0)</f>
        <v>0</v>
      </c>
      <c r="J11" s="265" t="s">
        <v>96</v>
      </c>
      <c r="K11" s="231">
        <f>IF($F11=1,VLOOKUP(J11,data!$B$35:$D$39,2,0),0)</f>
        <v>0</v>
      </c>
      <c r="L11" s="232">
        <f>IF(AND(I11&lt;&gt;0,K11&lt;&gt;0)=FALSE,0,data!$C$43)</f>
        <v>0</v>
      </c>
      <c r="M11" s="269">
        <f t="shared" si="1"/>
        <v>0</v>
      </c>
      <c r="N11" s="225">
        <f t="shared" si="71"/>
        <v>0</v>
      </c>
      <c r="O11" s="225">
        <f t="shared" si="2"/>
        <v>0</v>
      </c>
      <c r="P11" s="225">
        <f t="shared" si="3"/>
        <v>0</v>
      </c>
      <c r="Q11" s="228"/>
      <c r="R11" s="438">
        <f t="shared" si="4"/>
        <v>0</v>
      </c>
      <c r="S11" s="225">
        <f t="shared" si="5"/>
        <v>0</v>
      </c>
      <c r="T11" s="357">
        <f>IF(S11=1,data!$C$41*R11,0)</f>
        <v>0</v>
      </c>
      <c r="U11" s="370" t="str">
        <f t="shared" si="6"/>
        <v xml:space="preserve"> </v>
      </c>
      <c r="V11" s="360">
        <f>IF($S11=1,IF(R11&lt;15,VLOOKUP(U11,data!$B$3:$E$32,2,0)*R11,(VLOOKUP(U11,data!$B$3:$E$32,2,0)*14)+(VLOOKUP(U11,data!$B$3:$E$32,3,0))*(R11-14)),0)</f>
        <v>0</v>
      </c>
      <c r="W11" s="370" t="str">
        <f t="shared" si="7"/>
        <v xml:space="preserve"> </v>
      </c>
      <c r="X11" s="360">
        <f>IF($S11=1,VLOOKUP(W11,data!$B$35:$D$39,2,0),0)</f>
        <v>0</v>
      </c>
      <c r="Y11" s="364">
        <f>IF(AND(V11&lt;&gt;0,X11&lt;&gt;0)=FALSE,0,data!$C$43)</f>
        <v>0</v>
      </c>
      <c r="Z11" s="365">
        <f t="shared" si="8"/>
        <v>0</v>
      </c>
      <c r="AA11" s="225">
        <f t="shared" si="72"/>
        <v>0</v>
      </c>
      <c r="AB11" s="225">
        <f t="shared" si="9"/>
        <v>0</v>
      </c>
      <c r="AC11" s="225">
        <f t="shared" si="10"/>
        <v>0</v>
      </c>
      <c r="AE11" s="229"/>
      <c r="AF11" s="225">
        <f t="shared" si="11"/>
        <v>0</v>
      </c>
      <c r="AG11" s="230">
        <f>IF(AF11=1,data!$C$41*AE11,0)</f>
        <v>0</v>
      </c>
      <c r="AH11" s="265" t="s">
        <v>96</v>
      </c>
      <c r="AI11" s="231">
        <f>IF(AF11=1,IF(AE11&lt;15,VLOOKUP(AH11,data!$B$3:$E$32,2,0)*AE11,(VLOOKUP(AH11,data!$B$3:$E$32,2,0)*14)+(VLOOKUP(AH11,data!$B$3:$E$32,3,0))*(AE11-14)),0)</f>
        <v>0</v>
      </c>
      <c r="AJ11" s="265" t="s">
        <v>96</v>
      </c>
      <c r="AK11" s="231">
        <f>IF(AF11=1,VLOOKUP(AJ11,data!$B$35:$D$39,2,0),0)</f>
        <v>0</v>
      </c>
      <c r="AL11" s="232">
        <f>IF(AND(AI11&lt;&gt;0,AK11&lt;&gt;0)=FALSE,0,data!$C$43)</f>
        <v>0</v>
      </c>
      <c r="AM11" s="269">
        <f t="shared" si="12"/>
        <v>0</v>
      </c>
      <c r="AN11" s="225">
        <f t="shared" si="13"/>
        <v>0</v>
      </c>
      <c r="AO11" s="225">
        <f t="shared" si="14"/>
        <v>0</v>
      </c>
      <c r="AP11" s="225">
        <f t="shared" si="15"/>
        <v>0</v>
      </c>
      <c r="AQ11" s="431" t="str">
        <f t="shared" si="16"/>
        <v>ne</v>
      </c>
      <c r="AS11" s="229"/>
      <c r="AT11" s="225">
        <f t="shared" si="17"/>
        <v>0</v>
      </c>
      <c r="AU11" s="230">
        <f>IF(AT11=1,data!$C$41*AS11,0)</f>
        <v>0</v>
      </c>
      <c r="AV11" s="265" t="s">
        <v>96</v>
      </c>
      <c r="AW11" s="231">
        <f>IF(AT11=1,IF(AS11&lt;15,VLOOKUP(AV11,data!$B$3:$E$32,2,0)*AS11,(VLOOKUP(AV11,data!$B$3:$E$32,2,0)*14)+(VLOOKUP(AV11,data!$B$3:$E$32,3,0))*(AS11-14)),0)</f>
        <v>0</v>
      </c>
      <c r="AX11" s="265" t="s">
        <v>96</v>
      </c>
      <c r="AY11" s="231">
        <f>IF(AT11=1,VLOOKUP(AX11,data!$B$35:$D$39,2,0),0)</f>
        <v>0</v>
      </c>
      <c r="AZ11" s="232">
        <f>IF(AND(AW11&lt;&gt;0,AY11&lt;&gt;0)=FALSE,0,data!$C$43)</f>
        <v>0</v>
      </c>
      <c r="BA11" s="269">
        <f t="shared" si="18"/>
        <v>0</v>
      </c>
      <c r="BB11" s="225">
        <f t="shared" si="19"/>
        <v>0</v>
      </c>
      <c r="BC11" s="225">
        <f t="shared" si="20"/>
        <v>0</v>
      </c>
      <c r="BD11" s="225">
        <f t="shared" si="21"/>
        <v>0</v>
      </c>
      <c r="BE11" s="431" t="str">
        <f t="shared" si="22"/>
        <v>ne</v>
      </c>
      <c r="BG11" s="229"/>
      <c r="BH11" s="225">
        <f t="shared" si="23"/>
        <v>0</v>
      </c>
      <c r="BI11" s="230">
        <f>IF(BH11=1,data!$C$41*BG11,0)</f>
        <v>0</v>
      </c>
      <c r="BJ11" s="265" t="s">
        <v>96</v>
      </c>
      <c r="BK11" s="231">
        <f>IF(BH11=1,IF(BG11&lt;15,VLOOKUP(BJ11,data!$B$3:$E$32,2,0)*BG11,(VLOOKUP(BJ11,data!$B$3:$E$32,2,0)*14)+(VLOOKUP(BJ11,data!$B$3:$E$32,3,0))*(BG11-14)),0)</f>
        <v>0</v>
      </c>
      <c r="BL11" s="265" t="s">
        <v>96</v>
      </c>
      <c r="BM11" s="231">
        <f>IF(BH11=1,VLOOKUP(BL11,data!$B$35:$D$39,2,0),0)</f>
        <v>0</v>
      </c>
      <c r="BN11" s="232">
        <f>IF(AND(BK11&lt;&gt;0,BM11&lt;&gt;0)=FALSE,0,data!$C$43)</f>
        <v>0</v>
      </c>
      <c r="BO11" s="269">
        <f t="shared" si="24"/>
        <v>0</v>
      </c>
      <c r="BP11" s="225">
        <f t="shared" si="25"/>
        <v>0</v>
      </c>
      <c r="BQ11" s="225">
        <f t="shared" si="26"/>
        <v>0</v>
      </c>
      <c r="BR11" s="225">
        <f t="shared" si="27"/>
        <v>0</v>
      </c>
      <c r="BS11" s="431" t="str">
        <f t="shared" si="28"/>
        <v>ne</v>
      </c>
      <c r="BU11" s="229"/>
      <c r="BV11" s="225">
        <f t="shared" si="29"/>
        <v>0</v>
      </c>
      <c r="BW11" s="230">
        <f>IF(BV11=1,data!$C$41*BU11,0)</f>
        <v>0</v>
      </c>
      <c r="BX11" s="265" t="s">
        <v>96</v>
      </c>
      <c r="BY11" s="231">
        <f>IF(BV11=1,IF(BU11&lt;15,VLOOKUP(BX11,data!$B$3:$E$32,2,0)*BU11,(VLOOKUP(BX11,data!$B$3:$E$32,2,0)*14)+(VLOOKUP(BX11,data!$B$3:$E$32,3,0))*(BU11-14)),0)</f>
        <v>0</v>
      </c>
      <c r="BZ11" s="265" t="s">
        <v>96</v>
      </c>
      <c r="CA11" s="231">
        <f>IF(BV11=1,VLOOKUP(BZ11,data!$B$35:$D$39,2,0),0)</f>
        <v>0</v>
      </c>
      <c r="CB11" s="232">
        <f>IF(AND(BY11&lt;&gt;0,CA11&lt;&gt;0)=FALSE,0,data!$C$43)</f>
        <v>0</v>
      </c>
      <c r="CC11" s="269">
        <f t="shared" si="30"/>
        <v>0</v>
      </c>
      <c r="CD11" s="225">
        <f t="shared" si="31"/>
        <v>0</v>
      </c>
      <c r="CE11" s="225">
        <f t="shared" si="32"/>
        <v>0</v>
      </c>
      <c r="CF11" s="225">
        <f t="shared" si="33"/>
        <v>0</v>
      </c>
      <c r="CG11" s="431" t="str">
        <f t="shared" si="34"/>
        <v>ne</v>
      </c>
      <c r="CI11" s="229"/>
      <c r="CJ11" s="225">
        <f t="shared" si="35"/>
        <v>0</v>
      </c>
      <c r="CK11" s="230">
        <f>IF(CJ11=1,data!$C$41*CI11,0)</f>
        <v>0</v>
      </c>
      <c r="CL11" s="265" t="s">
        <v>96</v>
      </c>
      <c r="CM11" s="231">
        <f>IF(CJ11=1,IF(CI11&lt;15,VLOOKUP(CL11,data!$B$3:$E$32,2,0)*CI11,(VLOOKUP(CL11,data!$B$3:$E$32,2,0)*14)+(VLOOKUP(CL11,data!$B$3:$E$32,3,0))*(CI11-14)),0)</f>
        <v>0</v>
      </c>
      <c r="CN11" s="265" t="s">
        <v>96</v>
      </c>
      <c r="CO11" s="231">
        <f>IF(CJ11=1,VLOOKUP(CN11,data!$B$35:$D$39,2,0),0)</f>
        <v>0</v>
      </c>
      <c r="CP11" s="232">
        <f>IF(AND(CM11&lt;&gt;0,CO11&lt;&gt;0)=FALSE,0,data!$C$43)</f>
        <v>0</v>
      </c>
      <c r="CQ11" s="269">
        <f t="shared" si="36"/>
        <v>0</v>
      </c>
      <c r="CR11" s="225">
        <f t="shared" si="37"/>
        <v>0</v>
      </c>
      <c r="CS11" s="225">
        <f t="shared" si="38"/>
        <v>0</v>
      </c>
      <c r="CT11" s="225">
        <f t="shared" si="39"/>
        <v>0</v>
      </c>
      <c r="CU11" s="431" t="str">
        <f t="shared" si="40"/>
        <v>ne</v>
      </c>
      <c r="CW11" s="229"/>
      <c r="CX11" s="225">
        <f t="shared" si="41"/>
        <v>0</v>
      </c>
      <c r="CY11" s="230">
        <f>IF(CX11=1,data!$C$41*CW11,0)</f>
        <v>0</v>
      </c>
      <c r="CZ11" s="265" t="s">
        <v>96</v>
      </c>
      <c r="DA11" s="231">
        <f>IF(CX11=1,IF(CW11&lt;15,VLOOKUP(CZ11,data!$B$3:$E$32,2,0)*CW11,(VLOOKUP(CZ11,data!$B$3:$E$32,2,0)*14)+(VLOOKUP(CZ11,data!$B$3:$E$32,3,0))*(CW11-14)),0)</f>
        <v>0</v>
      </c>
      <c r="DB11" s="265" t="s">
        <v>96</v>
      </c>
      <c r="DC11" s="231">
        <f>IF(CX11=1,VLOOKUP(DB11,data!$B$35:$D$39,2,0),0)</f>
        <v>0</v>
      </c>
      <c r="DD11" s="232">
        <f>IF(AND(DA11&lt;&gt;0,DC11&lt;&gt;0)=FALSE,0,data!$C$43)</f>
        <v>0</v>
      </c>
      <c r="DE11" s="269">
        <f t="shared" si="42"/>
        <v>0</v>
      </c>
      <c r="DF11" s="225">
        <f t="shared" si="43"/>
        <v>0</v>
      </c>
      <c r="DG11" s="225">
        <f t="shared" si="44"/>
        <v>0</v>
      </c>
      <c r="DH11" s="225">
        <f t="shared" si="45"/>
        <v>0</v>
      </c>
      <c r="DI11" s="431" t="str">
        <f t="shared" si="46"/>
        <v>ne</v>
      </c>
      <c r="DK11" s="229"/>
      <c r="DL11" s="225">
        <f t="shared" si="47"/>
        <v>0</v>
      </c>
      <c r="DM11" s="230">
        <f>IF(DL11=1,data!$C$41*DK11,0)</f>
        <v>0</v>
      </c>
      <c r="DN11" s="265" t="s">
        <v>96</v>
      </c>
      <c r="DO11" s="231">
        <f>IF(DL11=1,IF(DK11&lt;15,VLOOKUP(DN11,data!$B$3:$E$32,2,0)*DK11,(VLOOKUP(DN11,data!$B$3:$E$32,2,0)*14)+(VLOOKUP(DN11,data!$B$3:$E$32,3,0))*(DK11-14)),0)</f>
        <v>0</v>
      </c>
      <c r="DP11" s="265" t="s">
        <v>96</v>
      </c>
      <c r="DQ11" s="231">
        <f>IF(DL11=1,VLOOKUP(DP11,data!$B$35:$D$39,2,0),0)</f>
        <v>0</v>
      </c>
      <c r="DR11" s="232">
        <f>IF(AND(DO11&lt;&gt;0,DQ11&lt;&gt;0)=FALSE,0,data!$C$43)</f>
        <v>0</v>
      </c>
      <c r="DS11" s="269">
        <f t="shared" si="48"/>
        <v>0</v>
      </c>
      <c r="DT11" s="225">
        <f t="shared" si="49"/>
        <v>0</v>
      </c>
      <c r="DU11" s="225">
        <f t="shared" si="50"/>
        <v>0</v>
      </c>
      <c r="DV11" s="225">
        <f t="shared" si="51"/>
        <v>0</v>
      </c>
      <c r="DW11" s="431" t="str">
        <f t="shared" si="52"/>
        <v>ne</v>
      </c>
      <c r="DY11" s="229"/>
      <c r="DZ11" s="225">
        <f t="shared" si="53"/>
        <v>0</v>
      </c>
      <c r="EA11" s="230">
        <f>IF(DZ11=1,data!$C$41*DY11,0)</f>
        <v>0</v>
      </c>
      <c r="EB11" s="265" t="s">
        <v>96</v>
      </c>
      <c r="EC11" s="231">
        <f>IF(DZ11=1,IF(DY11&lt;15,VLOOKUP(EB11,data!$B$3:$E$32,2,0)*DY11,(VLOOKUP(EB11,data!$B$3:$E$32,2,0)*14)+(VLOOKUP(EB11,data!$B$3:$E$32,3,0))*(DY11-14)),0)</f>
        <v>0</v>
      </c>
      <c r="ED11" s="265" t="s">
        <v>96</v>
      </c>
      <c r="EE11" s="231">
        <f>IF(DZ11=1,VLOOKUP(ED11,data!$B$35:$D$39,2,0),0)</f>
        <v>0</v>
      </c>
      <c r="EF11" s="232">
        <f>IF(AND(EC11&lt;&gt;0,EE11&lt;&gt;0)=FALSE,0,data!$C$43)</f>
        <v>0</v>
      </c>
      <c r="EG11" s="269">
        <f t="shared" si="54"/>
        <v>0</v>
      </c>
      <c r="EH11" s="225">
        <f t="shared" si="55"/>
        <v>0</v>
      </c>
      <c r="EI11" s="225">
        <f t="shared" si="56"/>
        <v>0</v>
      </c>
      <c r="EJ11" s="225">
        <f t="shared" si="57"/>
        <v>0</v>
      </c>
      <c r="EK11" s="431" t="str">
        <f t="shared" si="58"/>
        <v>ne</v>
      </c>
      <c r="EM11" s="229"/>
      <c r="EN11" s="225">
        <f t="shared" si="59"/>
        <v>0</v>
      </c>
      <c r="EO11" s="230">
        <f>IF(EN11=1,data!$C$41*EM11,0)</f>
        <v>0</v>
      </c>
      <c r="EP11" s="265" t="s">
        <v>96</v>
      </c>
      <c r="EQ11" s="231">
        <f>IF(EN11=1,IF(EM11&lt;15,VLOOKUP(EP11,data!$B$3:$E$32,2,0)*EM11,(VLOOKUP(EP11,data!$B$3:$E$32,2,0)*14)+(VLOOKUP(EP11,data!$B$3:$E$32,3,0))*(EM11-14)),0)</f>
        <v>0</v>
      </c>
      <c r="ER11" s="265" t="s">
        <v>96</v>
      </c>
      <c r="ES11" s="231">
        <f>IF(EN11=1,VLOOKUP(ER11,data!$B$35:$D$39,2,0),0)</f>
        <v>0</v>
      </c>
      <c r="ET11" s="232">
        <f>IF(AND(EQ11&lt;&gt;0,ES11&lt;&gt;0)=FALSE,0,data!$C$43)</f>
        <v>0</v>
      </c>
      <c r="EU11" s="269">
        <f t="shared" si="60"/>
        <v>0</v>
      </c>
      <c r="EV11" s="225">
        <f t="shared" si="61"/>
        <v>0</v>
      </c>
      <c r="EW11" s="225">
        <f t="shared" si="62"/>
        <v>0</v>
      </c>
      <c r="EX11" s="225">
        <f t="shared" si="63"/>
        <v>0</v>
      </c>
      <c r="EY11" s="431" t="str">
        <f t="shared" si="64"/>
        <v>ne</v>
      </c>
      <c r="FA11" s="229"/>
      <c r="FB11" s="225">
        <f t="shared" si="65"/>
        <v>0</v>
      </c>
      <c r="FC11" s="230">
        <f>IF(FB11=1,data!$C$41*FA11,0)</f>
        <v>0</v>
      </c>
      <c r="FD11" s="265" t="s">
        <v>96</v>
      </c>
      <c r="FE11" s="231">
        <f>IF(FB11=1,IF(FA11&lt;15,VLOOKUP(FD11,data!$B$3:$E$32,2,0)*FA11,(VLOOKUP(FD11,data!$B$3:$E$32,2,0)*14)+(VLOOKUP(FD11,data!$B$3:$E$32,3,0))*(FA11-14)),0)</f>
        <v>0</v>
      </c>
      <c r="FF11" s="265" t="s">
        <v>96</v>
      </c>
      <c r="FG11" s="231">
        <f>IF(FB11=1,VLOOKUP(FF11,data!$B$35:$D$39,2,0),0)</f>
        <v>0</v>
      </c>
      <c r="FH11" s="232">
        <f>IF(AND(FE11&lt;&gt;0,FG11&lt;&gt;0)=FALSE,0,data!$C$43)</f>
        <v>0</v>
      </c>
      <c r="FI11" s="269">
        <f t="shared" si="66"/>
        <v>0</v>
      </c>
      <c r="FJ11" s="225">
        <f t="shared" si="67"/>
        <v>0</v>
      </c>
      <c r="FK11" s="225">
        <f t="shared" si="68"/>
        <v>0</v>
      </c>
      <c r="FL11" s="225">
        <f t="shared" si="69"/>
        <v>0</v>
      </c>
      <c r="FM11" s="431" t="str">
        <f t="shared" si="70"/>
        <v>ne</v>
      </c>
    </row>
    <row r="12" spans="1:169" ht="25.15" customHeight="1" x14ac:dyDescent="0.25">
      <c r="A12" s="233"/>
      <c r="B12" s="370" t="s">
        <v>103</v>
      </c>
      <c r="C12" s="416"/>
      <c r="D12" s="418" t="s">
        <v>669</v>
      </c>
      <c r="E12" s="229"/>
      <c r="F12" s="225">
        <f t="shared" si="0"/>
        <v>0</v>
      </c>
      <c r="G12" s="230">
        <f>IF(F12=1,data!$C$41*E12,0)</f>
        <v>0</v>
      </c>
      <c r="H12" s="265" t="s">
        <v>96</v>
      </c>
      <c r="I12" s="231">
        <f>IF($F12=1,IF($E12&lt;15,VLOOKUP(H12,data!$B$3:$E$32,2,0)*$E12,(VLOOKUP(H12,data!$B$3:$E$32,2,0)*14)+(VLOOKUP(H12,data!$B$3:$E$32,3,0))*($E12-14)),0)</f>
        <v>0</v>
      </c>
      <c r="J12" s="265" t="s">
        <v>96</v>
      </c>
      <c r="K12" s="231">
        <f>IF($F12=1,VLOOKUP(J12,data!$B$35:$D$39,2,0),0)</f>
        <v>0</v>
      </c>
      <c r="L12" s="232">
        <f>IF(AND(I12&lt;&gt;0,K12&lt;&gt;0)=FALSE,0,data!$C$43)</f>
        <v>0</v>
      </c>
      <c r="M12" s="269">
        <f t="shared" si="1"/>
        <v>0</v>
      </c>
      <c r="N12" s="225">
        <f t="shared" si="71"/>
        <v>0</v>
      </c>
      <c r="O12" s="225">
        <f t="shared" si="2"/>
        <v>0</v>
      </c>
      <c r="P12" s="225">
        <f t="shared" si="3"/>
        <v>0</v>
      </c>
      <c r="Q12" s="228"/>
      <c r="R12" s="438">
        <f t="shared" si="4"/>
        <v>0</v>
      </c>
      <c r="S12" s="225">
        <f t="shared" si="5"/>
        <v>0</v>
      </c>
      <c r="T12" s="357">
        <f>IF(S12=1,data!$C$41*R12,0)</f>
        <v>0</v>
      </c>
      <c r="U12" s="370" t="str">
        <f t="shared" si="6"/>
        <v xml:space="preserve"> </v>
      </c>
      <c r="V12" s="360">
        <f>IF($S12=1,IF(R12&lt;15,VLOOKUP(U12,data!$B$3:$E$32,2,0)*R12,(VLOOKUP(U12,data!$B$3:$E$32,2,0)*14)+(VLOOKUP(U12,data!$B$3:$E$32,3,0))*(R12-14)),0)</f>
        <v>0</v>
      </c>
      <c r="W12" s="370" t="str">
        <f t="shared" si="7"/>
        <v xml:space="preserve"> </v>
      </c>
      <c r="X12" s="360">
        <f>IF($S12=1,VLOOKUP(W12,data!$B$35:$D$39,2,0),0)</f>
        <v>0</v>
      </c>
      <c r="Y12" s="364">
        <f>IF(AND(V12&lt;&gt;0,X12&lt;&gt;0)=FALSE,0,data!$C$43)</f>
        <v>0</v>
      </c>
      <c r="Z12" s="365">
        <f t="shared" si="8"/>
        <v>0</v>
      </c>
      <c r="AA12" s="225">
        <f t="shared" si="72"/>
        <v>0</v>
      </c>
      <c r="AB12" s="225">
        <f t="shared" si="9"/>
        <v>0</v>
      </c>
      <c r="AC12" s="225">
        <f t="shared" si="10"/>
        <v>0</v>
      </c>
      <c r="AE12" s="229"/>
      <c r="AF12" s="225">
        <f t="shared" si="11"/>
        <v>0</v>
      </c>
      <c r="AG12" s="230">
        <f>IF(AF12=1,data!$C$41*AE12,0)</f>
        <v>0</v>
      </c>
      <c r="AH12" s="265" t="s">
        <v>96</v>
      </c>
      <c r="AI12" s="231">
        <f>IF(AF12=1,IF(AE12&lt;15,VLOOKUP(AH12,data!$B$3:$E$32,2,0)*AE12,(VLOOKUP(AH12,data!$B$3:$E$32,2,0)*14)+(VLOOKUP(AH12,data!$B$3:$E$32,3,0))*(AE12-14)),0)</f>
        <v>0</v>
      </c>
      <c r="AJ12" s="265" t="s">
        <v>96</v>
      </c>
      <c r="AK12" s="231">
        <f>IF(AF12=1,VLOOKUP(AJ12,data!$B$35:$D$39,2,0),0)</f>
        <v>0</v>
      </c>
      <c r="AL12" s="232">
        <f>IF(AND(AI12&lt;&gt;0,AK12&lt;&gt;0)=FALSE,0,data!$C$43)</f>
        <v>0</v>
      </c>
      <c r="AM12" s="269">
        <f t="shared" si="12"/>
        <v>0</v>
      </c>
      <c r="AN12" s="225">
        <f t="shared" si="13"/>
        <v>0</v>
      </c>
      <c r="AO12" s="225">
        <f t="shared" si="14"/>
        <v>0</v>
      </c>
      <c r="AP12" s="225">
        <f t="shared" si="15"/>
        <v>0</v>
      </c>
      <c r="AQ12" s="431" t="str">
        <f t="shared" si="16"/>
        <v>ne</v>
      </c>
      <c r="AS12" s="229"/>
      <c r="AT12" s="225">
        <f t="shared" si="17"/>
        <v>0</v>
      </c>
      <c r="AU12" s="230">
        <f>IF(AT12=1,data!$C$41*AS12,0)</f>
        <v>0</v>
      </c>
      <c r="AV12" s="265" t="s">
        <v>96</v>
      </c>
      <c r="AW12" s="231">
        <f>IF(AT12=1,IF(AS12&lt;15,VLOOKUP(AV12,data!$B$3:$E$32,2,0)*AS12,(VLOOKUP(AV12,data!$B$3:$E$32,2,0)*14)+(VLOOKUP(AV12,data!$B$3:$E$32,3,0))*(AS12-14)),0)</f>
        <v>0</v>
      </c>
      <c r="AX12" s="265" t="s">
        <v>96</v>
      </c>
      <c r="AY12" s="231">
        <f>IF(AT12=1,VLOOKUP(AX12,data!$B$35:$D$39,2,0),0)</f>
        <v>0</v>
      </c>
      <c r="AZ12" s="232">
        <f>IF(AND(AW12&lt;&gt;0,AY12&lt;&gt;0)=FALSE,0,data!$C$43)</f>
        <v>0</v>
      </c>
      <c r="BA12" s="269">
        <f t="shared" si="18"/>
        <v>0</v>
      </c>
      <c r="BB12" s="225">
        <f t="shared" si="19"/>
        <v>0</v>
      </c>
      <c r="BC12" s="225">
        <f t="shared" si="20"/>
        <v>0</v>
      </c>
      <c r="BD12" s="225">
        <f t="shared" si="21"/>
        <v>0</v>
      </c>
      <c r="BE12" s="431" t="str">
        <f t="shared" si="22"/>
        <v>ne</v>
      </c>
      <c r="BG12" s="229"/>
      <c r="BH12" s="225">
        <f t="shared" si="23"/>
        <v>0</v>
      </c>
      <c r="BI12" s="230">
        <f>IF(BH12=1,data!$C$41*BG12,0)</f>
        <v>0</v>
      </c>
      <c r="BJ12" s="265" t="s">
        <v>96</v>
      </c>
      <c r="BK12" s="231">
        <f>IF(BH12=1,IF(BG12&lt;15,VLOOKUP(BJ12,data!$B$3:$E$32,2,0)*BG12,(VLOOKUP(BJ12,data!$B$3:$E$32,2,0)*14)+(VLOOKUP(BJ12,data!$B$3:$E$32,3,0))*(BG12-14)),0)</f>
        <v>0</v>
      </c>
      <c r="BL12" s="265" t="s">
        <v>96</v>
      </c>
      <c r="BM12" s="231">
        <f>IF(BH12=1,VLOOKUP(BL12,data!$B$35:$D$39,2,0),0)</f>
        <v>0</v>
      </c>
      <c r="BN12" s="232">
        <f>IF(AND(BK12&lt;&gt;0,BM12&lt;&gt;0)=FALSE,0,data!$C$43)</f>
        <v>0</v>
      </c>
      <c r="BO12" s="269">
        <f t="shared" si="24"/>
        <v>0</v>
      </c>
      <c r="BP12" s="225">
        <f t="shared" si="25"/>
        <v>0</v>
      </c>
      <c r="BQ12" s="225">
        <f t="shared" si="26"/>
        <v>0</v>
      </c>
      <c r="BR12" s="225">
        <f t="shared" si="27"/>
        <v>0</v>
      </c>
      <c r="BS12" s="431" t="str">
        <f t="shared" si="28"/>
        <v>ne</v>
      </c>
      <c r="BU12" s="229"/>
      <c r="BV12" s="225">
        <f t="shared" si="29"/>
        <v>0</v>
      </c>
      <c r="BW12" s="230">
        <f>IF(BV12=1,data!$C$41*BU12,0)</f>
        <v>0</v>
      </c>
      <c r="BX12" s="265" t="s">
        <v>96</v>
      </c>
      <c r="BY12" s="231">
        <f>IF(BV12=1,IF(BU12&lt;15,VLOOKUP(BX12,data!$B$3:$E$32,2,0)*BU12,(VLOOKUP(BX12,data!$B$3:$E$32,2,0)*14)+(VLOOKUP(BX12,data!$B$3:$E$32,3,0))*(BU12-14)),0)</f>
        <v>0</v>
      </c>
      <c r="BZ12" s="265" t="s">
        <v>96</v>
      </c>
      <c r="CA12" s="231">
        <f>IF(BV12=1,VLOOKUP(BZ12,data!$B$35:$D$39,2,0),0)</f>
        <v>0</v>
      </c>
      <c r="CB12" s="232">
        <f>IF(AND(BY12&lt;&gt;0,CA12&lt;&gt;0)=FALSE,0,data!$C$43)</f>
        <v>0</v>
      </c>
      <c r="CC12" s="269">
        <f t="shared" si="30"/>
        <v>0</v>
      </c>
      <c r="CD12" s="225">
        <f t="shared" si="31"/>
        <v>0</v>
      </c>
      <c r="CE12" s="225">
        <f t="shared" si="32"/>
        <v>0</v>
      </c>
      <c r="CF12" s="225">
        <f t="shared" si="33"/>
        <v>0</v>
      </c>
      <c r="CG12" s="431" t="str">
        <f t="shared" si="34"/>
        <v>ne</v>
      </c>
      <c r="CI12" s="229"/>
      <c r="CJ12" s="225">
        <f t="shared" si="35"/>
        <v>0</v>
      </c>
      <c r="CK12" s="230">
        <f>IF(CJ12=1,data!$C$41*CI12,0)</f>
        <v>0</v>
      </c>
      <c r="CL12" s="265" t="s">
        <v>96</v>
      </c>
      <c r="CM12" s="231">
        <f>IF(CJ12=1,IF(CI12&lt;15,VLOOKUP(CL12,data!$B$3:$E$32,2,0)*CI12,(VLOOKUP(CL12,data!$B$3:$E$32,2,0)*14)+(VLOOKUP(CL12,data!$B$3:$E$32,3,0))*(CI12-14)),0)</f>
        <v>0</v>
      </c>
      <c r="CN12" s="265" t="s">
        <v>96</v>
      </c>
      <c r="CO12" s="231">
        <f>IF(CJ12=1,VLOOKUP(CN12,data!$B$35:$D$39,2,0),0)</f>
        <v>0</v>
      </c>
      <c r="CP12" s="232">
        <f>IF(AND(CM12&lt;&gt;0,CO12&lt;&gt;0)=FALSE,0,data!$C$43)</f>
        <v>0</v>
      </c>
      <c r="CQ12" s="269">
        <f t="shared" si="36"/>
        <v>0</v>
      </c>
      <c r="CR12" s="225">
        <f t="shared" si="37"/>
        <v>0</v>
      </c>
      <c r="CS12" s="225">
        <f t="shared" si="38"/>
        <v>0</v>
      </c>
      <c r="CT12" s="225">
        <f t="shared" si="39"/>
        <v>0</v>
      </c>
      <c r="CU12" s="431" t="str">
        <f t="shared" si="40"/>
        <v>ne</v>
      </c>
      <c r="CW12" s="229"/>
      <c r="CX12" s="225">
        <f t="shared" si="41"/>
        <v>0</v>
      </c>
      <c r="CY12" s="230">
        <f>IF(CX12=1,data!$C$41*CW12,0)</f>
        <v>0</v>
      </c>
      <c r="CZ12" s="265" t="s">
        <v>96</v>
      </c>
      <c r="DA12" s="231">
        <f>IF(CX12=1,IF(CW12&lt;15,VLOOKUP(CZ12,data!$B$3:$E$32,2,0)*CW12,(VLOOKUP(CZ12,data!$B$3:$E$32,2,0)*14)+(VLOOKUP(CZ12,data!$B$3:$E$32,3,0))*(CW12-14)),0)</f>
        <v>0</v>
      </c>
      <c r="DB12" s="265" t="s">
        <v>96</v>
      </c>
      <c r="DC12" s="231">
        <f>IF(CX12=1,VLOOKUP(DB12,data!$B$35:$D$39,2,0),0)</f>
        <v>0</v>
      </c>
      <c r="DD12" s="232">
        <f>IF(AND(DA12&lt;&gt;0,DC12&lt;&gt;0)=FALSE,0,data!$C$43)</f>
        <v>0</v>
      </c>
      <c r="DE12" s="269">
        <f t="shared" si="42"/>
        <v>0</v>
      </c>
      <c r="DF12" s="225">
        <f t="shared" si="43"/>
        <v>0</v>
      </c>
      <c r="DG12" s="225">
        <f t="shared" si="44"/>
        <v>0</v>
      </c>
      <c r="DH12" s="225">
        <f t="shared" si="45"/>
        <v>0</v>
      </c>
      <c r="DI12" s="431" t="str">
        <f t="shared" si="46"/>
        <v>ne</v>
      </c>
      <c r="DK12" s="229"/>
      <c r="DL12" s="225">
        <f t="shared" si="47"/>
        <v>0</v>
      </c>
      <c r="DM12" s="230">
        <f>IF(DL12=1,data!$C$41*DK12,0)</f>
        <v>0</v>
      </c>
      <c r="DN12" s="265" t="s">
        <v>96</v>
      </c>
      <c r="DO12" s="231">
        <f>IF(DL12=1,IF(DK12&lt;15,VLOOKUP(DN12,data!$B$3:$E$32,2,0)*DK12,(VLOOKUP(DN12,data!$B$3:$E$32,2,0)*14)+(VLOOKUP(DN12,data!$B$3:$E$32,3,0))*(DK12-14)),0)</f>
        <v>0</v>
      </c>
      <c r="DP12" s="265" t="s">
        <v>96</v>
      </c>
      <c r="DQ12" s="231">
        <f>IF(DL12=1,VLOOKUP(DP12,data!$B$35:$D$39,2,0),0)</f>
        <v>0</v>
      </c>
      <c r="DR12" s="232">
        <f>IF(AND(DO12&lt;&gt;0,DQ12&lt;&gt;0)=FALSE,0,data!$C$43)</f>
        <v>0</v>
      </c>
      <c r="DS12" s="269">
        <f t="shared" si="48"/>
        <v>0</v>
      </c>
      <c r="DT12" s="225">
        <f t="shared" si="49"/>
        <v>0</v>
      </c>
      <c r="DU12" s="225">
        <f t="shared" si="50"/>
        <v>0</v>
      </c>
      <c r="DV12" s="225">
        <f t="shared" si="51"/>
        <v>0</v>
      </c>
      <c r="DW12" s="431" t="str">
        <f t="shared" si="52"/>
        <v>ne</v>
      </c>
      <c r="DY12" s="229"/>
      <c r="DZ12" s="225">
        <f t="shared" si="53"/>
        <v>0</v>
      </c>
      <c r="EA12" s="230">
        <f>IF(DZ12=1,data!$C$41*DY12,0)</f>
        <v>0</v>
      </c>
      <c r="EB12" s="265" t="s">
        <v>96</v>
      </c>
      <c r="EC12" s="231">
        <f>IF(DZ12=1,IF(DY12&lt;15,VLOOKUP(EB12,data!$B$3:$E$32,2,0)*DY12,(VLOOKUP(EB12,data!$B$3:$E$32,2,0)*14)+(VLOOKUP(EB12,data!$B$3:$E$32,3,0))*(DY12-14)),0)</f>
        <v>0</v>
      </c>
      <c r="ED12" s="265" t="s">
        <v>96</v>
      </c>
      <c r="EE12" s="231">
        <f>IF(DZ12=1,VLOOKUP(ED12,data!$B$35:$D$39,2,0),0)</f>
        <v>0</v>
      </c>
      <c r="EF12" s="232">
        <f>IF(AND(EC12&lt;&gt;0,EE12&lt;&gt;0)=FALSE,0,data!$C$43)</f>
        <v>0</v>
      </c>
      <c r="EG12" s="269">
        <f t="shared" si="54"/>
        <v>0</v>
      </c>
      <c r="EH12" s="225">
        <f t="shared" si="55"/>
        <v>0</v>
      </c>
      <c r="EI12" s="225">
        <f t="shared" si="56"/>
        <v>0</v>
      </c>
      <c r="EJ12" s="225">
        <f t="shared" si="57"/>
        <v>0</v>
      </c>
      <c r="EK12" s="431" t="str">
        <f t="shared" si="58"/>
        <v>ne</v>
      </c>
      <c r="EM12" s="229"/>
      <c r="EN12" s="225">
        <f t="shared" si="59"/>
        <v>0</v>
      </c>
      <c r="EO12" s="230">
        <f>IF(EN12=1,data!$C$41*EM12,0)</f>
        <v>0</v>
      </c>
      <c r="EP12" s="265" t="s">
        <v>96</v>
      </c>
      <c r="EQ12" s="231">
        <f>IF(EN12=1,IF(EM12&lt;15,VLOOKUP(EP12,data!$B$3:$E$32,2,0)*EM12,(VLOOKUP(EP12,data!$B$3:$E$32,2,0)*14)+(VLOOKUP(EP12,data!$B$3:$E$32,3,0))*(EM12-14)),0)</f>
        <v>0</v>
      </c>
      <c r="ER12" s="265" t="s">
        <v>96</v>
      </c>
      <c r="ES12" s="231">
        <f>IF(EN12=1,VLOOKUP(ER12,data!$B$35:$D$39,2,0),0)</f>
        <v>0</v>
      </c>
      <c r="ET12" s="232">
        <f>IF(AND(EQ12&lt;&gt;0,ES12&lt;&gt;0)=FALSE,0,data!$C$43)</f>
        <v>0</v>
      </c>
      <c r="EU12" s="269">
        <f t="shared" si="60"/>
        <v>0</v>
      </c>
      <c r="EV12" s="225">
        <f t="shared" si="61"/>
        <v>0</v>
      </c>
      <c r="EW12" s="225">
        <f t="shared" si="62"/>
        <v>0</v>
      </c>
      <c r="EX12" s="225">
        <f t="shared" si="63"/>
        <v>0</v>
      </c>
      <c r="EY12" s="431" t="str">
        <f t="shared" si="64"/>
        <v>ne</v>
      </c>
      <c r="FA12" s="229"/>
      <c r="FB12" s="225">
        <f t="shared" si="65"/>
        <v>0</v>
      </c>
      <c r="FC12" s="230">
        <f>IF(FB12=1,data!$C$41*FA12,0)</f>
        <v>0</v>
      </c>
      <c r="FD12" s="265" t="s">
        <v>96</v>
      </c>
      <c r="FE12" s="231">
        <f>IF(FB12=1,IF(FA12&lt;15,VLOOKUP(FD12,data!$B$3:$E$32,2,0)*FA12,(VLOOKUP(FD12,data!$B$3:$E$32,2,0)*14)+(VLOOKUP(FD12,data!$B$3:$E$32,3,0))*(FA12-14)),0)</f>
        <v>0</v>
      </c>
      <c r="FF12" s="265" t="s">
        <v>96</v>
      </c>
      <c r="FG12" s="231">
        <f>IF(FB12=1,VLOOKUP(FF12,data!$B$35:$D$39,2,0),0)</f>
        <v>0</v>
      </c>
      <c r="FH12" s="232">
        <f>IF(AND(FE12&lt;&gt;0,FG12&lt;&gt;0)=FALSE,0,data!$C$43)</f>
        <v>0</v>
      </c>
      <c r="FI12" s="269">
        <f t="shared" si="66"/>
        <v>0</v>
      </c>
      <c r="FJ12" s="225">
        <f t="shared" si="67"/>
        <v>0</v>
      </c>
      <c r="FK12" s="225">
        <f t="shared" si="68"/>
        <v>0</v>
      </c>
      <c r="FL12" s="225">
        <f t="shared" si="69"/>
        <v>0</v>
      </c>
      <c r="FM12" s="431" t="str">
        <f t="shared" si="70"/>
        <v>ne</v>
      </c>
    </row>
    <row r="13" spans="1:169" ht="25.15" customHeight="1" x14ac:dyDescent="0.25">
      <c r="A13" s="233"/>
      <c r="B13" s="370" t="s">
        <v>104</v>
      </c>
      <c r="C13" s="416"/>
      <c r="D13" s="418" t="s">
        <v>669</v>
      </c>
      <c r="E13" s="229"/>
      <c r="F13" s="225">
        <f t="shared" si="0"/>
        <v>0</v>
      </c>
      <c r="G13" s="230">
        <f>IF(F13=1,data!$C$41*E13,0)</f>
        <v>0</v>
      </c>
      <c r="H13" s="265" t="s">
        <v>96</v>
      </c>
      <c r="I13" s="231">
        <f>IF($F13=1,IF($E13&lt;15,VLOOKUP(H13,data!$B$3:$E$32,2,0)*$E13,(VLOOKUP(H13,data!$B$3:$E$32,2,0)*14)+(VLOOKUP(H13,data!$B$3:$E$32,3,0))*($E13-14)),0)</f>
        <v>0</v>
      </c>
      <c r="J13" s="265" t="s">
        <v>96</v>
      </c>
      <c r="K13" s="231">
        <f>IF($F13=1,VLOOKUP(J13,data!$B$35:$D$39,2,0),0)</f>
        <v>0</v>
      </c>
      <c r="L13" s="232">
        <f>IF(AND(I13&lt;&gt;0,K13&lt;&gt;0)=FALSE,0,data!$C$43)</f>
        <v>0</v>
      </c>
      <c r="M13" s="269">
        <f t="shared" si="1"/>
        <v>0</v>
      </c>
      <c r="N13" s="225">
        <f t="shared" si="71"/>
        <v>0</v>
      </c>
      <c r="O13" s="225">
        <f t="shared" si="2"/>
        <v>0</v>
      </c>
      <c r="P13" s="225">
        <f t="shared" si="3"/>
        <v>0</v>
      </c>
      <c r="Q13" s="228"/>
      <c r="R13" s="438">
        <f t="shared" si="4"/>
        <v>0</v>
      </c>
      <c r="S13" s="225">
        <f t="shared" si="5"/>
        <v>0</v>
      </c>
      <c r="T13" s="357">
        <f>IF(S13=1,data!$C$41*R13,0)</f>
        <v>0</v>
      </c>
      <c r="U13" s="370" t="str">
        <f t="shared" si="6"/>
        <v xml:space="preserve"> </v>
      </c>
      <c r="V13" s="360">
        <f>IF($S13=1,IF(R13&lt;15,VLOOKUP(U13,data!$B$3:$E$32,2,0)*R13,(VLOOKUP(U13,data!$B$3:$E$32,2,0)*14)+(VLOOKUP(U13,data!$B$3:$E$32,3,0))*(R13-14)),0)</f>
        <v>0</v>
      </c>
      <c r="W13" s="370" t="str">
        <f t="shared" si="7"/>
        <v xml:space="preserve"> </v>
      </c>
      <c r="X13" s="360">
        <f>IF($S13=1,VLOOKUP(W13,data!$B$35:$D$39,2,0),0)</f>
        <v>0</v>
      </c>
      <c r="Y13" s="364">
        <f>IF(AND(V13&lt;&gt;0,X13&lt;&gt;0)=FALSE,0,data!$C$43)</f>
        <v>0</v>
      </c>
      <c r="Z13" s="365">
        <f t="shared" si="8"/>
        <v>0</v>
      </c>
      <c r="AA13" s="225">
        <f t="shared" si="72"/>
        <v>0</v>
      </c>
      <c r="AB13" s="225">
        <f t="shared" si="9"/>
        <v>0</v>
      </c>
      <c r="AC13" s="225">
        <f t="shared" si="10"/>
        <v>0</v>
      </c>
      <c r="AE13" s="229"/>
      <c r="AF13" s="225">
        <f t="shared" si="11"/>
        <v>0</v>
      </c>
      <c r="AG13" s="230">
        <f>IF(AF13=1,data!$C$41*AE13,0)</f>
        <v>0</v>
      </c>
      <c r="AH13" s="265" t="s">
        <v>96</v>
      </c>
      <c r="AI13" s="231">
        <f>IF(AF13=1,IF(AE13&lt;15,VLOOKUP(AH13,data!$B$3:$E$32,2,0)*AE13,(VLOOKUP(AH13,data!$B$3:$E$32,2,0)*14)+(VLOOKUP(AH13,data!$B$3:$E$32,3,0))*(AE13-14)),0)</f>
        <v>0</v>
      </c>
      <c r="AJ13" s="265" t="s">
        <v>96</v>
      </c>
      <c r="AK13" s="231">
        <f>IF(AF13=1,VLOOKUP(AJ13,data!$B$35:$D$39,2,0),0)</f>
        <v>0</v>
      </c>
      <c r="AL13" s="232">
        <f>IF(AND(AI13&lt;&gt;0,AK13&lt;&gt;0)=FALSE,0,data!$C$43)</f>
        <v>0</v>
      </c>
      <c r="AM13" s="269">
        <f t="shared" si="12"/>
        <v>0</v>
      </c>
      <c r="AN13" s="225">
        <f t="shared" si="13"/>
        <v>0</v>
      </c>
      <c r="AO13" s="225">
        <f t="shared" si="14"/>
        <v>0</v>
      </c>
      <c r="AP13" s="225">
        <f t="shared" si="15"/>
        <v>0</v>
      </c>
      <c r="AQ13" s="431" t="str">
        <f t="shared" si="16"/>
        <v>ne</v>
      </c>
      <c r="AS13" s="229"/>
      <c r="AT13" s="225">
        <f t="shared" si="17"/>
        <v>0</v>
      </c>
      <c r="AU13" s="230">
        <f>IF(AT13=1,data!$C$41*AS13,0)</f>
        <v>0</v>
      </c>
      <c r="AV13" s="265" t="s">
        <v>96</v>
      </c>
      <c r="AW13" s="231">
        <f>IF(AT13=1,IF(AS13&lt;15,VLOOKUP(AV13,data!$B$3:$E$32,2,0)*AS13,(VLOOKUP(AV13,data!$B$3:$E$32,2,0)*14)+(VLOOKUP(AV13,data!$B$3:$E$32,3,0))*(AS13-14)),0)</f>
        <v>0</v>
      </c>
      <c r="AX13" s="265" t="s">
        <v>96</v>
      </c>
      <c r="AY13" s="231">
        <f>IF(AT13=1,VLOOKUP(AX13,data!$B$35:$D$39,2,0),0)</f>
        <v>0</v>
      </c>
      <c r="AZ13" s="232">
        <f>IF(AND(AW13&lt;&gt;0,AY13&lt;&gt;0)=FALSE,0,data!$C$43)</f>
        <v>0</v>
      </c>
      <c r="BA13" s="269">
        <f t="shared" si="18"/>
        <v>0</v>
      </c>
      <c r="BB13" s="225">
        <f t="shared" si="19"/>
        <v>0</v>
      </c>
      <c r="BC13" s="225">
        <f t="shared" si="20"/>
        <v>0</v>
      </c>
      <c r="BD13" s="225">
        <f t="shared" si="21"/>
        <v>0</v>
      </c>
      <c r="BE13" s="431" t="str">
        <f t="shared" si="22"/>
        <v>ne</v>
      </c>
      <c r="BG13" s="229"/>
      <c r="BH13" s="225">
        <f t="shared" si="23"/>
        <v>0</v>
      </c>
      <c r="BI13" s="230">
        <f>IF(BH13=1,data!$C$41*BG13,0)</f>
        <v>0</v>
      </c>
      <c r="BJ13" s="265" t="s">
        <v>96</v>
      </c>
      <c r="BK13" s="231">
        <f>IF(BH13=1,IF(BG13&lt;15,VLOOKUP(BJ13,data!$B$3:$E$32,2,0)*BG13,(VLOOKUP(BJ13,data!$B$3:$E$32,2,0)*14)+(VLOOKUP(BJ13,data!$B$3:$E$32,3,0))*(BG13-14)),0)</f>
        <v>0</v>
      </c>
      <c r="BL13" s="265" t="s">
        <v>96</v>
      </c>
      <c r="BM13" s="231">
        <f>IF(BH13=1,VLOOKUP(BL13,data!$B$35:$D$39,2,0),0)</f>
        <v>0</v>
      </c>
      <c r="BN13" s="232">
        <f>IF(AND(BK13&lt;&gt;0,BM13&lt;&gt;0)=FALSE,0,data!$C$43)</f>
        <v>0</v>
      </c>
      <c r="BO13" s="269">
        <f t="shared" si="24"/>
        <v>0</v>
      </c>
      <c r="BP13" s="225">
        <f t="shared" si="25"/>
        <v>0</v>
      </c>
      <c r="BQ13" s="225">
        <f t="shared" si="26"/>
        <v>0</v>
      </c>
      <c r="BR13" s="225">
        <f t="shared" si="27"/>
        <v>0</v>
      </c>
      <c r="BS13" s="431" t="str">
        <f t="shared" si="28"/>
        <v>ne</v>
      </c>
      <c r="BU13" s="229"/>
      <c r="BV13" s="225">
        <f t="shared" si="29"/>
        <v>0</v>
      </c>
      <c r="BW13" s="230">
        <f>IF(BV13=1,data!$C$41*BU13,0)</f>
        <v>0</v>
      </c>
      <c r="BX13" s="265" t="s">
        <v>96</v>
      </c>
      <c r="BY13" s="231">
        <f>IF(BV13=1,IF(BU13&lt;15,VLOOKUP(BX13,data!$B$3:$E$32,2,0)*BU13,(VLOOKUP(BX13,data!$B$3:$E$32,2,0)*14)+(VLOOKUP(BX13,data!$B$3:$E$32,3,0))*(BU13-14)),0)</f>
        <v>0</v>
      </c>
      <c r="BZ13" s="265" t="s">
        <v>96</v>
      </c>
      <c r="CA13" s="231">
        <f>IF(BV13=1,VLOOKUP(BZ13,data!$B$35:$D$39,2,0),0)</f>
        <v>0</v>
      </c>
      <c r="CB13" s="232">
        <f>IF(AND(BY13&lt;&gt;0,CA13&lt;&gt;0)=FALSE,0,data!$C$43)</f>
        <v>0</v>
      </c>
      <c r="CC13" s="269">
        <f t="shared" si="30"/>
        <v>0</v>
      </c>
      <c r="CD13" s="225">
        <f t="shared" si="31"/>
        <v>0</v>
      </c>
      <c r="CE13" s="225">
        <f t="shared" si="32"/>
        <v>0</v>
      </c>
      <c r="CF13" s="225">
        <f t="shared" si="33"/>
        <v>0</v>
      </c>
      <c r="CG13" s="431" t="str">
        <f t="shared" si="34"/>
        <v>ne</v>
      </c>
      <c r="CI13" s="229"/>
      <c r="CJ13" s="225">
        <f t="shared" si="35"/>
        <v>0</v>
      </c>
      <c r="CK13" s="230">
        <f>IF(CJ13=1,data!$C$41*CI13,0)</f>
        <v>0</v>
      </c>
      <c r="CL13" s="265" t="s">
        <v>96</v>
      </c>
      <c r="CM13" s="231">
        <f>IF(CJ13=1,IF(CI13&lt;15,VLOOKUP(CL13,data!$B$3:$E$32,2,0)*CI13,(VLOOKUP(CL13,data!$B$3:$E$32,2,0)*14)+(VLOOKUP(CL13,data!$B$3:$E$32,3,0))*(CI13-14)),0)</f>
        <v>0</v>
      </c>
      <c r="CN13" s="265" t="s">
        <v>96</v>
      </c>
      <c r="CO13" s="231">
        <f>IF(CJ13=1,VLOOKUP(CN13,data!$B$35:$D$39,2,0),0)</f>
        <v>0</v>
      </c>
      <c r="CP13" s="232">
        <f>IF(AND(CM13&lt;&gt;0,CO13&lt;&gt;0)=FALSE,0,data!$C$43)</f>
        <v>0</v>
      </c>
      <c r="CQ13" s="269">
        <f t="shared" si="36"/>
        <v>0</v>
      </c>
      <c r="CR13" s="225">
        <f t="shared" si="37"/>
        <v>0</v>
      </c>
      <c r="CS13" s="225">
        <f t="shared" si="38"/>
        <v>0</v>
      </c>
      <c r="CT13" s="225">
        <f t="shared" si="39"/>
        <v>0</v>
      </c>
      <c r="CU13" s="431" t="str">
        <f t="shared" si="40"/>
        <v>ne</v>
      </c>
      <c r="CW13" s="229"/>
      <c r="CX13" s="225">
        <f t="shared" si="41"/>
        <v>0</v>
      </c>
      <c r="CY13" s="230">
        <f>IF(CX13=1,data!$C$41*CW13,0)</f>
        <v>0</v>
      </c>
      <c r="CZ13" s="265" t="s">
        <v>96</v>
      </c>
      <c r="DA13" s="231">
        <f>IF(CX13=1,IF(CW13&lt;15,VLOOKUP(CZ13,data!$B$3:$E$32,2,0)*CW13,(VLOOKUP(CZ13,data!$B$3:$E$32,2,0)*14)+(VLOOKUP(CZ13,data!$B$3:$E$32,3,0))*(CW13-14)),0)</f>
        <v>0</v>
      </c>
      <c r="DB13" s="265" t="s">
        <v>96</v>
      </c>
      <c r="DC13" s="231">
        <f>IF(CX13=1,VLOOKUP(DB13,data!$B$35:$D$39,2,0),0)</f>
        <v>0</v>
      </c>
      <c r="DD13" s="232">
        <f>IF(AND(DA13&lt;&gt;0,DC13&lt;&gt;0)=FALSE,0,data!$C$43)</f>
        <v>0</v>
      </c>
      <c r="DE13" s="269">
        <f t="shared" si="42"/>
        <v>0</v>
      </c>
      <c r="DF13" s="225">
        <f t="shared" si="43"/>
        <v>0</v>
      </c>
      <c r="DG13" s="225">
        <f t="shared" si="44"/>
        <v>0</v>
      </c>
      <c r="DH13" s="225">
        <f t="shared" si="45"/>
        <v>0</v>
      </c>
      <c r="DI13" s="431" t="str">
        <f t="shared" si="46"/>
        <v>ne</v>
      </c>
      <c r="DK13" s="229"/>
      <c r="DL13" s="225">
        <f t="shared" si="47"/>
        <v>0</v>
      </c>
      <c r="DM13" s="230">
        <f>IF(DL13=1,data!$C$41*DK13,0)</f>
        <v>0</v>
      </c>
      <c r="DN13" s="265" t="s">
        <v>96</v>
      </c>
      <c r="DO13" s="231">
        <f>IF(DL13=1,IF(DK13&lt;15,VLOOKUP(DN13,data!$B$3:$E$32,2,0)*DK13,(VLOOKUP(DN13,data!$B$3:$E$32,2,0)*14)+(VLOOKUP(DN13,data!$B$3:$E$32,3,0))*(DK13-14)),0)</f>
        <v>0</v>
      </c>
      <c r="DP13" s="265" t="s">
        <v>96</v>
      </c>
      <c r="DQ13" s="231">
        <f>IF(DL13=1,VLOOKUP(DP13,data!$B$35:$D$39,2,0),0)</f>
        <v>0</v>
      </c>
      <c r="DR13" s="232">
        <f>IF(AND(DO13&lt;&gt;0,DQ13&lt;&gt;0)=FALSE,0,data!$C$43)</f>
        <v>0</v>
      </c>
      <c r="DS13" s="269">
        <f t="shared" si="48"/>
        <v>0</v>
      </c>
      <c r="DT13" s="225">
        <f t="shared" si="49"/>
        <v>0</v>
      </c>
      <c r="DU13" s="225">
        <f t="shared" si="50"/>
        <v>0</v>
      </c>
      <c r="DV13" s="225">
        <f t="shared" si="51"/>
        <v>0</v>
      </c>
      <c r="DW13" s="431" t="str">
        <f t="shared" si="52"/>
        <v>ne</v>
      </c>
      <c r="DY13" s="229"/>
      <c r="DZ13" s="225">
        <f t="shared" si="53"/>
        <v>0</v>
      </c>
      <c r="EA13" s="230">
        <f>IF(DZ13=1,data!$C$41*DY13,0)</f>
        <v>0</v>
      </c>
      <c r="EB13" s="265" t="s">
        <v>96</v>
      </c>
      <c r="EC13" s="231">
        <f>IF(DZ13=1,IF(DY13&lt;15,VLOOKUP(EB13,data!$B$3:$E$32,2,0)*DY13,(VLOOKUP(EB13,data!$B$3:$E$32,2,0)*14)+(VLOOKUP(EB13,data!$B$3:$E$32,3,0))*(DY13-14)),0)</f>
        <v>0</v>
      </c>
      <c r="ED13" s="265" t="s">
        <v>96</v>
      </c>
      <c r="EE13" s="231">
        <f>IF(DZ13=1,VLOOKUP(ED13,data!$B$35:$D$39,2,0),0)</f>
        <v>0</v>
      </c>
      <c r="EF13" s="232">
        <f>IF(AND(EC13&lt;&gt;0,EE13&lt;&gt;0)=FALSE,0,data!$C$43)</f>
        <v>0</v>
      </c>
      <c r="EG13" s="269">
        <f t="shared" si="54"/>
        <v>0</v>
      </c>
      <c r="EH13" s="225">
        <f t="shared" si="55"/>
        <v>0</v>
      </c>
      <c r="EI13" s="225">
        <f t="shared" si="56"/>
        <v>0</v>
      </c>
      <c r="EJ13" s="225">
        <f t="shared" si="57"/>
        <v>0</v>
      </c>
      <c r="EK13" s="431" t="str">
        <f t="shared" si="58"/>
        <v>ne</v>
      </c>
      <c r="EM13" s="229"/>
      <c r="EN13" s="225">
        <f t="shared" si="59"/>
        <v>0</v>
      </c>
      <c r="EO13" s="230">
        <f>IF(EN13=1,data!$C$41*EM13,0)</f>
        <v>0</v>
      </c>
      <c r="EP13" s="265" t="s">
        <v>96</v>
      </c>
      <c r="EQ13" s="231">
        <f>IF(EN13=1,IF(EM13&lt;15,VLOOKUP(EP13,data!$B$3:$E$32,2,0)*EM13,(VLOOKUP(EP13,data!$B$3:$E$32,2,0)*14)+(VLOOKUP(EP13,data!$B$3:$E$32,3,0))*(EM13-14)),0)</f>
        <v>0</v>
      </c>
      <c r="ER13" s="265" t="s">
        <v>96</v>
      </c>
      <c r="ES13" s="231">
        <f>IF(EN13=1,VLOOKUP(ER13,data!$B$35:$D$39,2,0),0)</f>
        <v>0</v>
      </c>
      <c r="ET13" s="232">
        <f>IF(AND(EQ13&lt;&gt;0,ES13&lt;&gt;0)=FALSE,0,data!$C$43)</f>
        <v>0</v>
      </c>
      <c r="EU13" s="269">
        <f t="shared" si="60"/>
        <v>0</v>
      </c>
      <c r="EV13" s="225">
        <f t="shared" si="61"/>
        <v>0</v>
      </c>
      <c r="EW13" s="225">
        <f t="shared" si="62"/>
        <v>0</v>
      </c>
      <c r="EX13" s="225">
        <f t="shared" si="63"/>
        <v>0</v>
      </c>
      <c r="EY13" s="431" t="str">
        <f t="shared" si="64"/>
        <v>ne</v>
      </c>
      <c r="FA13" s="229"/>
      <c r="FB13" s="225">
        <f t="shared" si="65"/>
        <v>0</v>
      </c>
      <c r="FC13" s="230">
        <f>IF(FB13=1,data!$C$41*FA13,0)</f>
        <v>0</v>
      </c>
      <c r="FD13" s="265" t="s">
        <v>96</v>
      </c>
      <c r="FE13" s="231">
        <f>IF(FB13=1,IF(FA13&lt;15,VLOOKUP(FD13,data!$B$3:$E$32,2,0)*FA13,(VLOOKUP(FD13,data!$B$3:$E$32,2,0)*14)+(VLOOKUP(FD13,data!$B$3:$E$32,3,0))*(FA13-14)),0)</f>
        <v>0</v>
      </c>
      <c r="FF13" s="265" t="s">
        <v>96</v>
      </c>
      <c r="FG13" s="231">
        <f>IF(FB13=1,VLOOKUP(FF13,data!$B$35:$D$39,2,0),0)</f>
        <v>0</v>
      </c>
      <c r="FH13" s="232">
        <f>IF(AND(FE13&lt;&gt;0,FG13&lt;&gt;0)=FALSE,0,data!$C$43)</f>
        <v>0</v>
      </c>
      <c r="FI13" s="269">
        <f t="shared" si="66"/>
        <v>0</v>
      </c>
      <c r="FJ13" s="225">
        <f t="shared" si="67"/>
        <v>0</v>
      </c>
      <c r="FK13" s="225">
        <f t="shared" si="68"/>
        <v>0</v>
      </c>
      <c r="FL13" s="225">
        <f t="shared" si="69"/>
        <v>0</v>
      </c>
      <c r="FM13" s="431" t="str">
        <f t="shared" si="70"/>
        <v>ne</v>
      </c>
    </row>
    <row r="14" spans="1:169" ht="25.15" customHeight="1" x14ac:dyDescent="0.25">
      <c r="A14" s="233"/>
      <c r="B14" s="370" t="s">
        <v>105</v>
      </c>
      <c r="C14" s="416"/>
      <c r="D14" s="418" t="s">
        <v>669</v>
      </c>
      <c r="E14" s="229"/>
      <c r="F14" s="225">
        <f t="shared" si="0"/>
        <v>0</v>
      </c>
      <c r="G14" s="230">
        <f>IF(F14=1,data!$C$41*E14,0)</f>
        <v>0</v>
      </c>
      <c r="H14" s="265" t="s">
        <v>96</v>
      </c>
      <c r="I14" s="231">
        <f>IF($F14=1,IF($E14&lt;15,VLOOKUP(H14,data!$B$3:$E$32,2,0)*$E14,(VLOOKUP(H14,data!$B$3:$E$32,2,0)*14)+(VLOOKUP(H14,data!$B$3:$E$32,3,0))*($E14-14)),0)</f>
        <v>0</v>
      </c>
      <c r="J14" s="265" t="s">
        <v>96</v>
      </c>
      <c r="K14" s="231">
        <f>IF($F14=1,VLOOKUP(J14,data!$B$35:$D$39,2,0),0)</f>
        <v>0</v>
      </c>
      <c r="L14" s="232">
        <f>IF(AND(I14&lt;&gt;0,K14&lt;&gt;0)=FALSE,0,data!$C$43)</f>
        <v>0</v>
      </c>
      <c r="M14" s="269">
        <f t="shared" si="1"/>
        <v>0</v>
      </c>
      <c r="N14" s="225">
        <f>IF(M14&gt;0,1,0)</f>
        <v>0</v>
      </c>
      <c r="O14" s="225">
        <f t="shared" si="2"/>
        <v>0</v>
      </c>
      <c r="P14" s="225">
        <f t="shared" si="3"/>
        <v>0</v>
      </c>
      <c r="Q14" s="228"/>
      <c r="R14" s="438">
        <f t="shared" si="4"/>
        <v>0</v>
      </c>
      <c r="S14" s="225">
        <f t="shared" si="5"/>
        <v>0</v>
      </c>
      <c r="T14" s="357">
        <f>IF(S14=1,data!$C$41*R14,0)</f>
        <v>0</v>
      </c>
      <c r="U14" s="370" t="str">
        <f t="shared" si="6"/>
        <v xml:space="preserve"> </v>
      </c>
      <c r="V14" s="360">
        <f>IF($S14=1,IF(R14&lt;15,VLOOKUP(U14,data!$B$3:$E$32,2,0)*R14,(VLOOKUP(U14,data!$B$3:$E$32,2,0)*14)+(VLOOKUP(U14,data!$B$3:$E$32,3,0))*(R14-14)),0)</f>
        <v>0</v>
      </c>
      <c r="W14" s="370" t="str">
        <f t="shared" si="7"/>
        <v xml:space="preserve"> </v>
      </c>
      <c r="X14" s="360">
        <f>IF($S14=1,VLOOKUP(W14,data!$B$35:$D$39,2,0),0)</f>
        <v>0</v>
      </c>
      <c r="Y14" s="364">
        <f>IF(AND(V14&lt;&gt;0,X14&lt;&gt;0)=FALSE,0,data!$C$43)</f>
        <v>0</v>
      </c>
      <c r="Z14" s="365">
        <f t="shared" si="8"/>
        <v>0</v>
      </c>
      <c r="AA14" s="225">
        <f>IF(Z14&gt;0,1,0)</f>
        <v>0</v>
      </c>
      <c r="AB14" s="225">
        <f t="shared" si="9"/>
        <v>0</v>
      </c>
      <c r="AC14" s="225">
        <f t="shared" si="10"/>
        <v>0</v>
      </c>
      <c r="AE14" s="229"/>
      <c r="AF14" s="225">
        <f t="shared" si="11"/>
        <v>0</v>
      </c>
      <c r="AG14" s="230">
        <f>IF(AF14=1,data!$C$41*AE14,0)</f>
        <v>0</v>
      </c>
      <c r="AH14" s="265" t="s">
        <v>96</v>
      </c>
      <c r="AI14" s="231">
        <f>IF(AF14=1,IF(AE14&lt;15,VLOOKUP(AH14,data!$B$3:$E$32,2,0)*AE14,(VLOOKUP(AH14,data!$B$3:$E$32,2,0)*14)+(VLOOKUP(AH14,data!$B$3:$E$32,3,0))*(AE14-14)),0)</f>
        <v>0</v>
      </c>
      <c r="AJ14" s="265" t="s">
        <v>96</v>
      </c>
      <c r="AK14" s="231">
        <f>IF(AF14=1,VLOOKUP(AJ14,data!$B$35:$D$39,2,0),0)</f>
        <v>0</v>
      </c>
      <c r="AL14" s="232">
        <f>IF(AND(AI14&lt;&gt;0,AK14&lt;&gt;0)=FALSE,0,data!$C$43)</f>
        <v>0</v>
      </c>
      <c r="AM14" s="269">
        <f t="shared" si="12"/>
        <v>0</v>
      </c>
      <c r="AN14" s="225">
        <f t="shared" si="13"/>
        <v>0</v>
      </c>
      <c r="AO14" s="225">
        <f t="shared" si="14"/>
        <v>0</v>
      </c>
      <c r="AP14" s="225">
        <f t="shared" si="15"/>
        <v>0</v>
      </c>
      <c r="AQ14" s="431" t="str">
        <f t="shared" si="16"/>
        <v>ne</v>
      </c>
      <c r="AS14" s="229"/>
      <c r="AT14" s="225">
        <f t="shared" si="17"/>
        <v>0</v>
      </c>
      <c r="AU14" s="230">
        <f>IF(AT14=1,data!$C$41*AS14,0)</f>
        <v>0</v>
      </c>
      <c r="AV14" s="265" t="s">
        <v>96</v>
      </c>
      <c r="AW14" s="231">
        <f>IF(AT14=1,IF(AS14&lt;15,VLOOKUP(AV14,data!$B$3:$E$32,2,0)*AS14,(VLOOKUP(AV14,data!$B$3:$E$32,2,0)*14)+(VLOOKUP(AV14,data!$B$3:$E$32,3,0))*(AS14-14)),0)</f>
        <v>0</v>
      </c>
      <c r="AX14" s="265" t="s">
        <v>96</v>
      </c>
      <c r="AY14" s="231">
        <f>IF(AT14=1,VLOOKUP(AX14,data!$B$35:$D$39,2,0),0)</f>
        <v>0</v>
      </c>
      <c r="AZ14" s="232">
        <f>IF(AND(AW14&lt;&gt;0,AY14&lt;&gt;0)=FALSE,0,data!$C$43)</f>
        <v>0</v>
      </c>
      <c r="BA14" s="269">
        <f t="shared" si="18"/>
        <v>0</v>
      </c>
      <c r="BB14" s="225">
        <f t="shared" si="19"/>
        <v>0</v>
      </c>
      <c r="BC14" s="225">
        <f t="shared" si="20"/>
        <v>0</v>
      </c>
      <c r="BD14" s="225">
        <f t="shared" si="21"/>
        <v>0</v>
      </c>
      <c r="BE14" s="431" t="str">
        <f t="shared" si="22"/>
        <v>ne</v>
      </c>
      <c r="BG14" s="229"/>
      <c r="BH14" s="225">
        <f t="shared" si="23"/>
        <v>0</v>
      </c>
      <c r="BI14" s="230">
        <f>IF(BH14=1,data!$C$41*BG14,0)</f>
        <v>0</v>
      </c>
      <c r="BJ14" s="265" t="s">
        <v>96</v>
      </c>
      <c r="BK14" s="231">
        <f>IF(BH14=1,IF(BG14&lt;15,VLOOKUP(BJ14,data!$B$3:$E$32,2,0)*BG14,(VLOOKUP(BJ14,data!$B$3:$E$32,2,0)*14)+(VLOOKUP(BJ14,data!$B$3:$E$32,3,0))*(BG14-14)),0)</f>
        <v>0</v>
      </c>
      <c r="BL14" s="265" t="s">
        <v>96</v>
      </c>
      <c r="BM14" s="231">
        <f>IF(BH14=1,VLOOKUP(BL14,data!$B$35:$D$39,2,0),0)</f>
        <v>0</v>
      </c>
      <c r="BN14" s="232">
        <f>IF(AND(BK14&lt;&gt;0,BM14&lt;&gt;0)=FALSE,0,data!$C$43)</f>
        <v>0</v>
      </c>
      <c r="BO14" s="269">
        <f t="shared" si="24"/>
        <v>0</v>
      </c>
      <c r="BP14" s="225">
        <f t="shared" si="25"/>
        <v>0</v>
      </c>
      <c r="BQ14" s="225">
        <f t="shared" si="26"/>
        <v>0</v>
      </c>
      <c r="BR14" s="225">
        <f t="shared" si="27"/>
        <v>0</v>
      </c>
      <c r="BS14" s="431" t="str">
        <f t="shared" si="28"/>
        <v>ne</v>
      </c>
      <c r="BU14" s="229"/>
      <c r="BV14" s="225">
        <f t="shared" si="29"/>
        <v>0</v>
      </c>
      <c r="BW14" s="230">
        <f>IF(BV14=1,data!$C$41*BU14,0)</f>
        <v>0</v>
      </c>
      <c r="BX14" s="265" t="s">
        <v>96</v>
      </c>
      <c r="BY14" s="231">
        <f>IF(BV14=1,IF(BU14&lt;15,VLOOKUP(BX14,data!$B$3:$E$32,2,0)*BU14,(VLOOKUP(BX14,data!$B$3:$E$32,2,0)*14)+(VLOOKUP(BX14,data!$B$3:$E$32,3,0))*(BU14-14)),0)</f>
        <v>0</v>
      </c>
      <c r="BZ14" s="265" t="s">
        <v>96</v>
      </c>
      <c r="CA14" s="231">
        <f>IF(BV14=1,VLOOKUP(BZ14,data!$B$35:$D$39,2,0),0)</f>
        <v>0</v>
      </c>
      <c r="CB14" s="232">
        <f>IF(AND(BY14&lt;&gt;0,CA14&lt;&gt;0)=FALSE,0,data!$C$43)</f>
        <v>0</v>
      </c>
      <c r="CC14" s="269">
        <f t="shared" si="30"/>
        <v>0</v>
      </c>
      <c r="CD14" s="225">
        <f t="shared" si="31"/>
        <v>0</v>
      </c>
      <c r="CE14" s="225">
        <f t="shared" si="32"/>
        <v>0</v>
      </c>
      <c r="CF14" s="225">
        <f t="shared" si="33"/>
        <v>0</v>
      </c>
      <c r="CG14" s="431" t="str">
        <f t="shared" si="34"/>
        <v>ne</v>
      </c>
      <c r="CI14" s="229"/>
      <c r="CJ14" s="225">
        <f t="shared" si="35"/>
        <v>0</v>
      </c>
      <c r="CK14" s="230">
        <f>IF(CJ14=1,data!$C$41*CI14,0)</f>
        <v>0</v>
      </c>
      <c r="CL14" s="265" t="s">
        <v>96</v>
      </c>
      <c r="CM14" s="231">
        <f>IF(CJ14=1,IF(CI14&lt;15,VLOOKUP(CL14,data!$B$3:$E$32,2,0)*CI14,(VLOOKUP(CL14,data!$B$3:$E$32,2,0)*14)+(VLOOKUP(CL14,data!$B$3:$E$32,3,0))*(CI14-14)),0)</f>
        <v>0</v>
      </c>
      <c r="CN14" s="265" t="s">
        <v>96</v>
      </c>
      <c r="CO14" s="231">
        <f>IF(CJ14=1,VLOOKUP(CN14,data!$B$35:$D$39,2,0),0)</f>
        <v>0</v>
      </c>
      <c r="CP14" s="232">
        <f>IF(AND(CM14&lt;&gt;0,CO14&lt;&gt;0)=FALSE,0,data!$C$43)</f>
        <v>0</v>
      </c>
      <c r="CQ14" s="269">
        <f t="shared" si="36"/>
        <v>0</v>
      </c>
      <c r="CR14" s="225">
        <f t="shared" si="37"/>
        <v>0</v>
      </c>
      <c r="CS14" s="225">
        <f t="shared" si="38"/>
        <v>0</v>
      </c>
      <c r="CT14" s="225">
        <f t="shared" si="39"/>
        <v>0</v>
      </c>
      <c r="CU14" s="431" t="str">
        <f t="shared" si="40"/>
        <v>ne</v>
      </c>
      <c r="CW14" s="229"/>
      <c r="CX14" s="225">
        <f t="shared" si="41"/>
        <v>0</v>
      </c>
      <c r="CY14" s="230">
        <f>IF(CX14=1,data!$C$41*CW14,0)</f>
        <v>0</v>
      </c>
      <c r="CZ14" s="265" t="s">
        <v>96</v>
      </c>
      <c r="DA14" s="231">
        <f>IF(CX14=1,IF(CW14&lt;15,VLOOKUP(CZ14,data!$B$3:$E$32,2,0)*CW14,(VLOOKUP(CZ14,data!$B$3:$E$32,2,0)*14)+(VLOOKUP(CZ14,data!$B$3:$E$32,3,0))*(CW14-14)),0)</f>
        <v>0</v>
      </c>
      <c r="DB14" s="265" t="s">
        <v>96</v>
      </c>
      <c r="DC14" s="231">
        <f>IF(CX14=1,VLOOKUP(DB14,data!$B$35:$D$39,2,0),0)</f>
        <v>0</v>
      </c>
      <c r="DD14" s="232">
        <f>IF(AND(DA14&lt;&gt;0,DC14&lt;&gt;0)=FALSE,0,data!$C$43)</f>
        <v>0</v>
      </c>
      <c r="DE14" s="269">
        <f t="shared" si="42"/>
        <v>0</v>
      </c>
      <c r="DF14" s="225">
        <f t="shared" si="43"/>
        <v>0</v>
      </c>
      <c r="DG14" s="225">
        <f t="shared" si="44"/>
        <v>0</v>
      </c>
      <c r="DH14" s="225">
        <f t="shared" si="45"/>
        <v>0</v>
      </c>
      <c r="DI14" s="431" t="str">
        <f t="shared" si="46"/>
        <v>ne</v>
      </c>
      <c r="DK14" s="229"/>
      <c r="DL14" s="225">
        <f t="shared" si="47"/>
        <v>0</v>
      </c>
      <c r="DM14" s="230">
        <f>IF(DL14=1,data!$C$41*DK14,0)</f>
        <v>0</v>
      </c>
      <c r="DN14" s="265" t="s">
        <v>96</v>
      </c>
      <c r="DO14" s="231">
        <f>IF(DL14=1,IF(DK14&lt;15,VLOOKUP(DN14,data!$B$3:$E$32,2,0)*DK14,(VLOOKUP(DN14,data!$B$3:$E$32,2,0)*14)+(VLOOKUP(DN14,data!$B$3:$E$32,3,0))*(DK14-14)),0)</f>
        <v>0</v>
      </c>
      <c r="DP14" s="265" t="s">
        <v>96</v>
      </c>
      <c r="DQ14" s="231">
        <f>IF(DL14=1,VLOOKUP(DP14,data!$B$35:$D$39,2,0),0)</f>
        <v>0</v>
      </c>
      <c r="DR14" s="232">
        <f>IF(AND(DO14&lt;&gt;0,DQ14&lt;&gt;0)=FALSE,0,data!$C$43)</f>
        <v>0</v>
      </c>
      <c r="DS14" s="269">
        <f t="shared" si="48"/>
        <v>0</v>
      </c>
      <c r="DT14" s="225">
        <f t="shared" si="49"/>
        <v>0</v>
      </c>
      <c r="DU14" s="225">
        <f t="shared" si="50"/>
        <v>0</v>
      </c>
      <c r="DV14" s="225">
        <f t="shared" si="51"/>
        <v>0</v>
      </c>
      <c r="DW14" s="431" t="str">
        <f t="shared" si="52"/>
        <v>ne</v>
      </c>
      <c r="DY14" s="229"/>
      <c r="DZ14" s="225">
        <f t="shared" si="53"/>
        <v>0</v>
      </c>
      <c r="EA14" s="230">
        <f>IF(DZ14=1,data!$C$41*DY14,0)</f>
        <v>0</v>
      </c>
      <c r="EB14" s="265" t="s">
        <v>96</v>
      </c>
      <c r="EC14" s="231">
        <f>IF(DZ14=1,IF(DY14&lt;15,VLOOKUP(EB14,data!$B$3:$E$32,2,0)*DY14,(VLOOKUP(EB14,data!$B$3:$E$32,2,0)*14)+(VLOOKUP(EB14,data!$B$3:$E$32,3,0))*(DY14-14)),0)</f>
        <v>0</v>
      </c>
      <c r="ED14" s="265" t="s">
        <v>96</v>
      </c>
      <c r="EE14" s="231">
        <f>IF(DZ14=1,VLOOKUP(ED14,data!$B$35:$D$39,2,0),0)</f>
        <v>0</v>
      </c>
      <c r="EF14" s="232">
        <f>IF(AND(EC14&lt;&gt;0,EE14&lt;&gt;0)=FALSE,0,data!$C$43)</f>
        <v>0</v>
      </c>
      <c r="EG14" s="269">
        <f t="shared" si="54"/>
        <v>0</v>
      </c>
      <c r="EH14" s="225">
        <f t="shared" si="55"/>
        <v>0</v>
      </c>
      <c r="EI14" s="225">
        <f t="shared" si="56"/>
        <v>0</v>
      </c>
      <c r="EJ14" s="225">
        <f t="shared" si="57"/>
        <v>0</v>
      </c>
      <c r="EK14" s="431" t="str">
        <f t="shared" si="58"/>
        <v>ne</v>
      </c>
      <c r="EM14" s="229"/>
      <c r="EN14" s="225">
        <f t="shared" si="59"/>
        <v>0</v>
      </c>
      <c r="EO14" s="230">
        <f>IF(EN14=1,data!$C$41*EM14,0)</f>
        <v>0</v>
      </c>
      <c r="EP14" s="265" t="s">
        <v>96</v>
      </c>
      <c r="EQ14" s="231">
        <f>IF(EN14=1,IF(EM14&lt;15,VLOOKUP(EP14,data!$B$3:$E$32,2,0)*EM14,(VLOOKUP(EP14,data!$B$3:$E$32,2,0)*14)+(VLOOKUP(EP14,data!$B$3:$E$32,3,0))*(EM14-14)),0)</f>
        <v>0</v>
      </c>
      <c r="ER14" s="265" t="s">
        <v>96</v>
      </c>
      <c r="ES14" s="231">
        <f>IF(EN14=1,VLOOKUP(ER14,data!$B$35:$D$39,2,0),0)</f>
        <v>0</v>
      </c>
      <c r="ET14" s="232">
        <f>IF(AND(EQ14&lt;&gt;0,ES14&lt;&gt;0)=FALSE,0,data!$C$43)</f>
        <v>0</v>
      </c>
      <c r="EU14" s="269">
        <f t="shared" si="60"/>
        <v>0</v>
      </c>
      <c r="EV14" s="225">
        <f t="shared" si="61"/>
        <v>0</v>
      </c>
      <c r="EW14" s="225">
        <f t="shared" si="62"/>
        <v>0</v>
      </c>
      <c r="EX14" s="225">
        <f t="shared" si="63"/>
        <v>0</v>
      </c>
      <c r="EY14" s="431" t="str">
        <f t="shared" si="64"/>
        <v>ne</v>
      </c>
      <c r="FA14" s="229"/>
      <c r="FB14" s="225">
        <f t="shared" si="65"/>
        <v>0</v>
      </c>
      <c r="FC14" s="230">
        <f>IF(FB14=1,data!$C$41*FA14,0)</f>
        <v>0</v>
      </c>
      <c r="FD14" s="265" t="s">
        <v>96</v>
      </c>
      <c r="FE14" s="231">
        <f>IF(FB14=1,IF(FA14&lt;15,VLOOKUP(FD14,data!$B$3:$E$32,2,0)*FA14,(VLOOKUP(FD14,data!$B$3:$E$32,2,0)*14)+(VLOOKUP(FD14,data!$B$3:$E$32,3,0))*(FA14-14)),0)</f>
        <v>0</v>
      </c>
      <c r="FF14" s="265" t="s">
        <v>96</v>
      </c>
      <c r="FG14" s="231">
        <f>IF(FB14=1,VLOOKUP(FF14,data!$B$35:$D$39,2,0),0)</f>
        <v>0</v>
      </c>
      <c r="FH14" s="232">
        <f>IF(AND(FE14&lt;&gt;0,FG14&lt;&gt;0)=FALSE,0,data!$C$43)</f>
        <v>0</v>
      </c>
      <c r="FI14" s="269">
        <f t="shared" si="66"/>
        <v>0</v>
      </c>
      <c r="FJ14" s="225">
        <f t="shared" si="67"/>
        <v>0</v>
      </c>
      <c r="FK14" s="225">
        <f t="shared" si="68"/>
        <v>0</v>
      </c>
      <c r="FL14" s="225">
        <f t="shared" si="69"/>
        <v>0</v>
      </c>
      <c r="FM14" s="431" t="str">
        <f t="shared" si="70"/>
        <v>ne</v>
      </c>
    </row>
    <row r="15" spans="1:169" ht="25.15" customHeight="1" x14ac:dyDescent="0.25">
      <c r="A15" s="233"/>
      <c r="B15" s="370" t="s">
        <v>106</v>
      </c>
      <c r="C15" s="416"/>
      <c r="D15" s="418" t="s">
        <v>669</v>
      </c>
      <c r="E15" s="229"/>
      <c r="F15" s="225">
        <f t="shared" si="0"/>
        <v>0</v>
      </c>
      <c r="G15" s="230">
        <f>IF(F15=1,data!$C$41*E15,0)</f>
        <v>0</v>
      </c>
      <c r="H15" s="265" t="s">
        <v>96</v>
      </c>
      <c r="I15" s="231">
        <f>IF($F15=1,IF($E15&lt;15,VLOOKUP(H15,data!$B$3:$E$32,2,0)*$E15,(VLOOKUP(H15,data!$B$3:$E$32,2,0)*14)+(VLOOKUP(H15,data!$B$3:$E$32,3,0))*($E15-14)),0)</f>
        <v>0</v>
      </c>
      <c r="J15" s="265" t="s">
        <v>96</v>
      </c>
      <c r="K15" s="231">
        <f>IF($F15=1,VLOOKUP(J15,data!$B$35:$D$39,2,0),0)</f>
        <v>0</v>
      </c>
      <c r="L15" s="232">
        <f>IF(AND(I15&lt;&gt;0,K15&lt;&gt;0)=FALSE,0,data!$C$43)</f>
        <v>0</v>
      </c>
      <c r="M15" s="269">
        <f t="shared" si="1"/>
        <v>0</v>
      </c>
      <c r="N15" s="225">
        <f>IF(M15&gt;0,1,0)</f>
        <v>0</v>
      </c>
      <c r="O15" s="225">
        <f t="shared" si="2"/>
        <v>0</v>
      </c>
      <c r="P15" s="225">
        <f t="shared" si="3"/>
        <v>0</v>
      </c>
      <c r="Q15" s="228"/>
      <c r="R15" s="438">
        <f t="shared" si="4"/>
        <v>0</v>
      </c>
      <c r="S15" s="225">
        <f t="shared" si="5"/>
        <v>0</v>
      </c>
      <c r="T15" s="357">
        <f>IF(S15=1,data!$C$41*R15,0)</f>
        <v>0</v>
      </c>
      <c r="U15" s="370" t="str">
        <f t="shared" si="6"/>
        <v xml:space="preserve"> </v>
      </c>
      <c r="V15" s="360">
        <f>IF($S15=1,IF(R15&lt;15,VLOOKUP(U15,data!$B$3:$E$32,2,0)*R15,(VLOOKUP(U15,data!$B$3:$E$32,2,0)*14)+(VLOOKUP(U15,data!$B$3:$E$32,3,0))*(R15-14)),0)</f>
        <v>0</v>
      </c>
      <c r="W15" s="370" t="str">
        <f t="shared" si="7"/>
        <v xml:space="preserve"> </v>
      </c>
      <c r="X15" s="360">
        <f>IF($S15=1,VLOOKUP(W15,data!$B$35:$D$39,2,0),0)</f>
        <v>0</v>
      </c>
      <c r="Y15" s="364">
        <f>IF(AND(V15&lt;&gt;0,X15&lt;&gt;0)=FALSE,0,data!$C$43)</f>
        <v>0</v>
      </c>
      <c r="Z15" s="365">
        <f t="shared" si="8"/>
        <v>0</v>
      </c>
      <c r="AA15" s="225">
        <f>IF(Z15&gt;0,1,0)</f>
        <v>0</v>
      </c>
      <c r="AB15" s="225">
        <f t="shared" si="9"/>
        <v>0</v>
      </c>
      <c r="AC15" s="225">
        <f t="shared" si="10"/>
        <v>0</v>
      </c>
      <c r="AE15" s="229"/>
      <c r="AF15" s="225">
        <f t="shared" si="11"/>
        <v>0</v>
      </c>
      <c r="AG15" s="230">
        <f>IF(AF15=1,data!$C$41*AE15,0)</f>
        <v>0</v>
      </c>
      <c r="AH15" s="265" t="s">
        <v>96</v>
      </c>
      <c r="AI15" s="231">
        <f>IF(AF15=1,IF(AE15&lt;15,VLOOKUP(AH15,data!$B$3:$E$32,2,0)*AE15,(VLOOKUP(AH15,data!$B$3:$E$32,2,0)*14)+(VLOOKUP(AH15,data!$B$3:$E$32,3,0))*(AE15-14)),0)</f>
        <v>0</v>
      </c>
      <c r="AJ15" s="265" t="s">
        <v>96</v>
      </c>
      <c r="AK15" s="231">
        <f>IF(AF15=1,VLOOKUP(AJ15,data!$B$35:$D$39,2,0),0)</f>
        <v>0</v>
      </c>
      <c r="AL15" s="232">
        <f>IF(AND(AI15&lt;&gt;0,AK15&lt;&gt;0)=FALSE,0,data!$C$43)</f>
        <v>0</v>
      </c>
      <c r="AM15" s="269">
        <f t="shared" si="12"/>
        <v>0</v>
      </c>
      <c r="AN15" s="225">
        <f t="shared" si="13"/>
        <v>0</v>
      </c>
      <c r="AO15" s="225">
        <f t="shared" si="14"/>
        <v>0</v>
      </c>
      <c r="AP15" s="225">
        <f t="shared" si="15"/>
        <v>0</v>
      </c>
      <c r="AQ15" s="431" t="str">
        <f t="shared" si="16"/>
        <v>ne</v>
      </c>
      <c r="AS15" s="229"/>
      <c r="AT15" s="225">
        <f t="shared" si="17"/>
        <v>0</v>
      </c>
      <c r="AU15" s="230">
        <f>IF(AT15=1,data!$C$41*AS15,0)</f>
        <v>0</v>
      </c>
      <c r="AV15" s="265" t="s">
        <v>96</v>
      </c>
      <c r="AW15" s="231">
        <f>IF(AT15=1,IF(AS15&lt;15,VLOOKUP(AV15,data!$B$3:$E$32,2,0)*AS15,(VLOOKUP(AV15,data!$B$3:$E$32,2,0)*14)+(VLOOKUP(AV15,data!$B$3:$E$32,3,0))*(AS15-14)),0)</f>
        <v>0</v>
      </c>
      <c r="AX15" s="265" t="s">
        <v>96</v>
      </c>
      <c r="AY15" s="231">
        <f>IF(AT15=1,VLOOKUP(AX15,data!$B$35:$D$39,2,0),0)</f>
        <v>0</v>
      </c>
      <c r="AZ15" s="232">
        <f>IF(AND(AW15&lt;&gt;0,AY15&lt;&gt;0)=FALSE,0,data!$C$43)</f>
        <v>0</v>
      </c>
      <c r="BA15" s="269">
        <f t="shared" si="18"/>
        <v>0</v>
      </c>
      <c r="BB15" s="225">
        <f t="shared" si="19"/>
        <v>0</v>
      </c>
      <c r="BC15" s="225">
        <f t="shared" si="20"/>
        <v>0</v>
      </c>
      <c r="BD15" s="225">
        <f t="shared" si="21"/>
        <v>0</v>
      </c>
      <c r="BE15" s="431" t="str">
        <f t="shared" si="22"/>
        <v>ne</v>
      </c>
      <c r="BG15" s="229"/>
      <c r="BH15" s="225">
        <f t="shared" si="23"/>
        <v>0</v>
      </c>
      <c r="BI15" s="230">
        <f>IF(BH15=1,data!$C$41*BG15,0)</f>
        <v>0</v>
      </c>
      <c r="BJ15" s="265" t="s">
        <v>96</v>
      </c>
      <c r="BK15" s="231">
        <f>IF(BH15=1,IF(BG15&lt;15,VLOOKUP(BJ15,data!$B$3:$E$32,2,0)*BG15,(VLOOKUP(BJ15,data!$B$3:$E$32,2,0)*14)+(VLOOKUP(BJ15,data!$B$3:$E$32,3,0))*(BG15-14)),0)</f>
        <v>0</v>
      </c>
      <c r="BL15" s="265" t="s">
        <v>96</v>
      </c>
      <c r="BM15" s="231">
        <f>IF(BH15=1,VLOOKUP(BL15,data!$B$35:$D$39,2,0),0)</f>
        <v>0</v>
      </c>
      <c r="BN15" s="232">
        <f>IF(AND(BK15&lt;&gt;0,BM15&lt;&gt;0)=FALSE,0,data!$C$43)</f>
        <v>0</v>
      </c>
      <c r="BO15" s="269">
        <f t="shared" si="24"/>
        <v>0</v>
      </c>
      <c r="BP15" s="225">
        <f t="shared" si="25"/>
        <v>0</v>
      </c>
      <c r="BQ15" s="225">
        <f t="shared" si="26"/>
        <v>0</v>
      </c>
      <c r="BR15" s="225">
        <f t="shared" si="27"/>
        <v>0</v>
      </c>
      <c r="BS15" s="431" t="str">
        <f t="shared" si="28"/>
        <v>ne</v>
      </c>
      <c r="BU15" s="229"/>
      <c r="BV15" s="225">
        <f t="shared" si="29"/>
        <v>0</v>
      </c>
      <c r="BW15" s="230">
        <f>IF(BV15=1,data!$C$41*BU15,0)</f>
        <v>0</v>
      </c>
      <c r="BX15" s="265" t="s">
        <v>96</v>
      </c>
      <c r="BY15" s="231">
        <f>IF(BV15=1,IF(BU15&lt;15,VLOOKUP(BX15,data!$B$3:$E$32,2,0)*BU15,(VLOOKUP(BX15,data!$B$3:$E$32,2,0)*14)+(VLOOKUP(BX15,data!$B$3:$E$32,3,0))*(BU15-14)),0)</f>
        <v>0</v>
      </c>
      <c r="BZ15" s="265" t="s">
        <v>96</v>
      </c>
      <c r="CA15" s="231">
        <f>IF(BV15=1,VLOOKUP(BZ15,data!$B$35:$D$39,2,0),0)</f>
        <v>0</v>
      </c>
      <c r="CB15" s="232">
        <f>IF(AND(BY15&lt;&gt;0,CA15&lt;&gt;0)=FALSE,0,data!$C$43)</f>
        <v>0</v>
      </c>
      <c r="CC15" s="269">
        <f t="shared" si="30"/>
        <v>0</v>
      </c>
      <c r="CD15" s="225">
        <f t="shared" si="31"/>
        <v>0</v>
      </c>
      <c r="CE15" s="225">
        <f t="shared" si="32"/>
        <v>0</v>
      </c>
      <c r="CF15" s="225">
        <f t="shared" si="33"/>
        <v>0</v>
      </c>
      <c r="CG15" s="431" t="str">
        <f t="shared" si="34"/>
        <v>ne</v>
      </c>
      <c r="CI15" s="229"/>
      <c r="CJ15" s="225">
        <f t="shared" si="35"/>
        <v>0</v>
      </c>
      <c r="CK15" s="230">
        <f>IF(CJ15=1,data!$C$41*CI15,0)</f>
        <v>0</v>
      </c>
      <c r="CL15" s="265" t="s">
        <v>96</v>
      </c>
      <c r="CM15" s="231">
        <f>IF(CJ15=1,IF(CI15&lt;15,VLOOKUP(CL15,data!$B$3:$E$32,2,0)*CI15,(VLOOKUP(CL15,data!$B$3:$E$32,2,0)*14)+(VLOOKUP(CL15,data!$B$3:$E$32,3,0))*(CI15-14)),0)</f>
        <v>0</v>
      </c>
      <c r="CN15" s="265" t="s">
        <v>96</v>
      </c>
      <c r="CO15" s="231">
        <f>IF(CJ15=1,VLOOKUP(CN15,data!$B$35:$D$39,2,0),0)</f>
        <v>0</v>
      </c>
      <c r="CP15" s="232">
        <f>IF(AND(CM15&lt;&gt;0,CO15&lt;&gt;0)=FALSE,0,data!$C$43)</f>
        <v>0</v>
      </c>
      <c r="CQ15" s="269">
        <f t="shared" si="36"/>
        <v>0</v>
      </c>
      <c r="CR15" s="225">
        <f t="shared" si="37"/>
        <v>0</v>
      </c>
      <c r="CS15" s="225">
        <f t="shared" si="38"/>
        <v>0</v>
      </c>
      <c r="CT15" s="225">
        <f t="shared" si="39"/>
        <v>0</v>
      </c>
      <c r="CU15" s="431" t="str">
        <f t="shared" si="40"/>
        <v>ne</v>
      </c>
      <c r="CW15" s="229"/>
      <c r="CX15" s="225">
        <f t="shared" si="41"/>
        <v>0</v>
      </c>
      <c r="CY15" s="230">
        <f>IF(CX15=1,data!$C$41*CW15,0)</f>
        <v>0</v>
      </c>
      <c r="CZ15" s="265" t="s">
        <v>96</v>
      </c>
      <c r="DA15" s="231">
        <f>IF(CX15=1,IF(CW15&lt;15,VLOOKUP(CZ15,data!$B$3:$E$32,2,0)*CW15,(VLOOKUP(CZ15,data!$B$3:$E$32,2,0)*14)+(VLOOKUP(CZ15,data!$B$3:$E$32,3,0))*(CW15-14)),0)</f>
        <v>0</v>
      </c>
      <c r="DB15" s="265" t="s">
        <v>96</v>
      </c>
      <c r="DC15" s="231">
        <f>IF(CX15=1,VLOOKUP(DB15,data!$B$35:$D$39,2,0),0)</f>
        <v>0</v>
      </c>
      <c r="DD15" s="232">
        <f>IF(AND(DA15&lt;&gt;0,DC15&lt;&gt;0)=FALSE,0,data!$C$43)</f>
        <v>0</v>
      </c>
      <c r="DE15" s="269">
        <f t="shared" si="42"/>
        <v>0</v>
      </c>
      <c r="DF15" s="225">
        <f t="shared" si="43"/>
        <v>0</v>
      </c>
      <c r="DG15" s="225">
        <f t="shared" si="44"/>
        <v>0</v>
      </c>
      <c r="DH15" s="225">
        <f t="shared" si="45"/>
        <v>0</v>
      </c>
      <c r="DI15" s="431" t="str">
        <f t="shared" si="46"/>
        <v>ne</v>
      </c>
      <c r="DK15" s="229"/>
      <c r="DL15" s="225">
        <f t="shared" si="47"/>
        <v>0</v>
      </c>
      <c r="DM15" s="230">
        <f>IF(DL15=1,data!$C$41*DK15,0)</f>
        <v>0</v>
      </c>
      <c r="DN15" s="265" t="s">
        <v>96</v>
      </c>
      <c r="DO15" s="231">
        <f>IF(DL15=1,IF(DK15&lt;15,VLOOKUP(DN15,data!$B$3:$E$32,2,0)*DK15,(VLOOKUP(DN15,data!$B$3:$E$32,2,0)*14)+(VLOOKUP(DN15,data!$B$3:$E$32,3,0))*(DK15-14)),0)</f>
        <v>0</v>
      </c>
      <c r="DP15" s="265" t="s">
        <v>96</v>
      </c>
      <c r="DQ15" s="231">
        <f>IF(DL15=1,VLOOKUP(DP15,data!$B$35:$D$39,2,0),0)</f>
        <v>0</v>
      </c>
      <c r="DR15" s="232">
        <f>IF(AND(DO15&lt;&gt;0,DQ15&lt;&gt;0)=FALSE,0,data!$C$43)</f>
        <v>0</v>
      </c>
      <c r="DS15" s="269">
        <f t="shared" si="48"/>
        <v>0</v>
      </c>
      <c r="DT15" s="225">
        <f t="shared" si="49"/>
        <v>0</v>
      </c>
      <c r="DU15" s="225">
        <f t="shared" si="50"/>
        <v>0</v>
      </c>
      <c r="DV15" s="225">
        <f t="shared" si="51"/>
        <v>0</v>
      </c>
      <c r="DW15" s="431" t="str">
        <f t="shared" si="52"/>
        <v>ne</v>
      </c>
      <c r="DY15" s="229"/>
      <c r="DZ15" s="225">
        <f t="shared" si="53"/>
        <v>0</v>
      </c>
      <c r="EA15" s="230">
        <f>IF(DZ15=1,data!$C$41*DY15,0)</f>
        <v>0</v>
      </c>
      <c r="EB15" s="265" t="s">
        <v>96</v>
      </c>
      <c r="EC15" s="231">
        <f>IF(DZ15=1,IF(DY15&lt;15,VLOOKUP(EB15,data!$B$3:$E$32,2,0)*DY15,(VLOOKUP(EB15,data!$B$3:$E$32,2,0)*14)+(VLOOKUP(EB15,data!$B$3:$E$32,3,0))*(DY15-14)),0)</f>
        <v>0</v>
      </c>
      <c r="ED15" s="265" t="s">
        <v>96</v>
      </c>
      <c r="EE15" s="231">
        <f>IF(DZ15=1,VLOOKUP(ED15,data!$B$35:$D$39,2,0),0)</f>
        <v>0</v>
      </c>
      <c r="EF15" s="232">
        <f>IF(AND(EC15&lt;&gt;0,EE15&lt;&gt;0)=FALSE,0,data!$C$43)</f>
        <v>0</v>
      </c>
      <c r="EG15" s="269">
        <f t="shared" si="54"/>
        <v>0</v>
      </c>
      <c r="EH15" s="225">
        <f t="shared" si="55"/>
        <v>0</v>
      </c>
      <c r="EI15" s="225">
        <f t="shared" si="56"/>
        <v>0</v>
      </c>
      <c r="EJ15" s="225">
        <f t="shared" si="57"/>
        <v>0</v>
      </c>
      <c r="EK15" s="431" t="str">
        <f t="shared" si="58"/>
        <v>ne</v>
      </c>
      <c r="EM15" s="229"/>
      <c r="EN15" s="225">
        <f t="shared" si="59"/>
        <v>0</v>
      </c>
      <c r="EO15" s="230">
        <f>IF(EN15=1,data!$C$41*EM15,0)</f>
        <v>0</v>
      </c>
      <c r="EP15" s="265" t="s">
        <v>96</v>
      </c>
      <c r="EQ15" s="231">
        <f>IF(EN15=1,IF(EM15&lt;15,VLOOKUP(EP15,data!$B$3:$E$32,2,0)*EM15,(VLOOKUP(EP15,data!$B$3:$E$32,2,0)*14)+(VLOOKUP(EP15,data!$B$3:$E$32,3,0))*(EM15-14)),0)</f>
        <v>0</v>
      </c>
      <c r="ER15" s="265" t="s">
        <v>96</v>
      </c>
      <c r="ES15" s="231">
        <f>IF(EN15=1,VLOOKUP(ER15,data!$B$35:$D$39,2,0),0)</f>
        <v>0</v>
      </c>
      <c r="ET15" s="232">
        <f>IF(AND(EQ15&lt;&gt;0,ES15&lt;&gt;0)=FALSE,0,data!$C$43)</f>
        <v>0</v>
      </c>
      <c r="EU15" s="269">
        <f t="shared" si="60"/>
        <v>0</v>
      </c>
      <c r="EV15" s="225">
        <f t="shared" si="61"/>
        <v>0</v>
      </c>
      <c r="EW15" s="225">
        <f t="shared" si="62"/>
        <v>0</v>
      </c>
      <c r="EX15" s="225">
        <f t="shared" si="63"/>
        <v>0</v>
      </c>
      <c r="EY15" s="431" t="str">
        <f t="shared" si="64"/>
        <v>ne</v>
      </c>
      <c r="FA15" s="229"/>
      <c r="FB15" s="225">
        <f t="shared" si="65"/>
        <v>0</v>
      </c>
      <c r="FC15" s="230">
        <f>IF(FB15=1,data!$C$41*FA15,0)</f>
        <v>0</v>
      </c>
      <c r="FD15" s="265" t="s">
        <v>96</v>
      </c>
      <c r="FE15" s="231">
        <f>IF(FB15=1,IF(FA15&lt;15,VLOOKUP(FD15,data!$B$3:$E$32,2,0)*FA15,(VLOOKUP(FD15,data!$B$3:$E$32,2,0)*14)+(VLOOKUP(FD15,data!$B$3:$E$32,3,0))*(FA15-14)),0)</f>
        <v>0</v>
      </c>
      <c r="FF15" s="265" t="s">
        <v>96</v>
      </c>
      <c r="FG15" s="231">
        <f>IF(FB15=1,VLOOKUP(FF15,data!$B$35:$D$39,2,0),0)</f>
        <v>0</v>
      </c>
      <c r="FH15" s="232">
        <f>IF(AND(FE15&lt;&gt;0,FG15&lt;&gt;0)=FALSE,0,data!$C$43)</f>
        <v>0</v>
      </c>
      <c r="FI15" s="269">
        <f t="shared" si="66"/>
        <v>0</v>
      </c>
      <c r="FJ15" s="225">
        <f t="shared" si="67"/>
        <v>0</v>
      </c>
      <c r="FK15" s="225">
        <f t="shared" si="68"/>
        <v>0</v>
      </c>
      <c r="FL15" s="225">
        <f t="shared" si="69"/>
        <v>0</v>
      </c>
      <c r="FM15" s="431" t="str">
        <f t="shared" si="70"/>
        <v>ne</v>
      </c>
    </row>
    <row r="16" spans="1:169" ht="25.15" customHeight="1" x14ac:dyDescent="0.25">
      <c r="A16" s="221"/>
      <c r="B16" s="370" t="s">
        <v>107</v>
      </c>
      <c r="C16" s="416"/>
      <c r="D16" s="418" t="s">
        <v>669</v>
      </c>
      <c r="E16" s="229"/>
      <c r="F16" s="225">
        <f t="shared" si="0"/>
        <v>0</v>
      </c>
      <c r="G16" s="230">
        <f>IF(F16=1,data!$C$41*E16,0)</f>
        <v>0</v>
      </c>
      <c r="H16" s="265" t="s">
        <v>96</v>
      </c>
      <c r="I16" s="231">
        <f>IF($F16=1,IF($E16&lt;15,VLOOKUP(H16,data!$B$3:$E$32,2,0)*$E16,(VLOOKUP(H16,data!$B$3:$E$32,2,0)*14)+(VLOOKUP(H16,data!$B$3:$E$32,3,0))*($E16-14)),0)</f>
        <v>0</v>
      </c>
      <c r="J16" s="265" t="s">
        <v>96</v>
      </c>
      <c r="K16" s="231">
        <f>IF($F16=1,VLOOKUP(J16,data!$B$35:$D$39,2,0),0)</f>
        <v>0</v>
      </c>
      <c r="L16" s="232">
        <f>IF(AND(I16&lt;&gt;0,K16&lt;&gt;0)=FALSE,0,data!$C$43)</f>
        <v>0</v>
      </c>
      <c r="M16" s="269">
        <f t="shared" si="1"/>
        <v>0</v>
      </c>
      <c r="N16" s="225">
        <f t="shared" ref="N16:N79" si="73">IF(M16&gt;0,1,0)</f>
        <v>0</v>
      </c>
      <c r="O16" s="225">
        <f t="shared" si="2"/>
        <v>0</v>
      </c>
      <c r="P16" s="225">
        <f t="shared" si="3"/>
        <v>0</v>
      </c>
      <c r="Q16" s="228"/>
      <c r="R16" s="438">
        <f t="shared" si="4"/>
        <v>0</v>
      </c>
      <c r="S16" s="225">
        <f t="shared" si="5"/>
        <v>0</v>
      </c>
      <c r="T16" s="357">
        <f>IF(S16=1,data!$C$41*R16,0)</f>
        <v>0</v>
      </c>
      <c r="U16" s="370" t="str">
        <f t="shared" si="6"/>
        <v xml:space="preserve"> </v>
      </c>
      <c r="V16" s="360">
        <f>IF($S16=1,IF(R16&lt;15,VLOOKUP(U16,data!$B$3:$E$32,2,0)*R16,(VLOOKUP(U16,data!$B$3:$E$32,2,0)*14)+(VLOOKUP(U16,data!$B$3:$E$32,3,0))*(R16-14)),0)</f>
        <v>0</v>
      </c>
      <c r="W16" s="370" t="str">
        <f t="shared" si="7"/>
        <v xml:space="preserve"> </v>
      </c>
      <c r="X16" s="360">
        <f>IF($S16=1,VLOOKUP(W16,data!$B$35:$D$39,2,0),0)</f>
        <v>0</v>
      </c>
      <c r="Y16" s="364">
        <f>IF(AND(V16&lt;&gt;0,X16&lt;&gt;0)=FALSE,0,data!$C$43)</f>
        <v>0</v>
      </c>
      <c r="Z16" s="365">
        <f t="shared" si="8"/>
        <v>0</v>
      </c>
      <c r="AA16" s="225">
        <f t="shared" ref="AA16:AA79" si="74">IF(Z16&gt;0,1,0)</f>
        <v>0</v>
      </c>
      <c r="AB16" s="225">
        <f t="shared" si="9"/>
        <v>0</v>
      </c>
      <c r="AC16" s="225">
        <f t="shared" si="10"/>
        <v>0</v>
      </c>
      <c r="AE16" s="229"/>
      <c r="AF16" s="225">
        <f t="shared" si="11"/>
        <v>0</v>
      </c>
      <c r="AG16" s="230">
        <f>IF(AF16=1,data!$C$41*AE16,0)</f>
        <v>0</v>
      </c>
      <c r="AH16" s="265" t="s">
        <v>96</v>
      </c>
      <c r="AI16" s="231">
        <f>IF(AF16=1,IF(AE16&lt;15,VLOOKUP(AH16,data!$B$3:$E$32,2,0)*AE16,(VLOOKUP(AH16,data!$B$3:$E$32,2,0)*14)+(VLOOKUP(AH16,data!$B$3:$E$32,3,0))*(AE16-14)),0)</f>
        <v>0</v>
      </c>
      <c r="AJ16" s="265" t="s">
        <v>96</v>
      </c>
      <c r="AK16" s="231">
        <f>IF(AF16=1,VLOOKUP(AJ16,data!$B$35:$D$39,2,0),0)</f>
        <v>0</v>
      </c>
      <c r="AL16" s="232">
        <f>IF(AND(AI16&lt;&gt;0,AK16&lt;&gt;0)=FALSE,0,data!$C$43)</f>
        <v>0</v>
      </c>
      <c r="AM16" s="269">
        <f t="shared" si="12"/>
        <v>0</v>
      </c>
      <c r="AN16" s="225">
        <f t="shared" si="13"/>
        <v>0</v>
      </c>
      <c r="AO16" s="225">
        <f t="shared" si="14"/>
        <v>0</v>
      </c>
      <c r="AP16" s="225">
        <f t="shared" si="15"/>
        <v>0</v>
      </c>
      <c r="AQ16" s="431" t="str">
        <f t="shared" si="16"/>
        <v>ne</v>
      </c>
      <c r="AS16" s="229"/>
      <c r="AT16" s="225">
        <f t="shared" si="17"/>
        <v>0</v>
      </c>
      <c r="AU16" s="230">
        <f>IF(AT16=1,data!$C$41*AS16,0)</f>
        <v>0</v>
      </c>
      <c r="AV16" s="265" t="s">
        <v>96</v>
      </c>
      <c r="AW16" s="231">
        <f>IF(AT16=1,IF(AS16&lt;15,VLOOKUP(AV16,data!$B$3:$E$32,2,0)*AS16,(VLOOKUP(AV16,data!$B$3:$E$32,2,0)*14)+(VLOOKUP(AV16,data!$B$3:$E$32,3,0))*(AS16-14)),0)</f>
        <v>0</v>
      </c>
      <c r="AX16" s="265" t="s">
        <v>96</v>
      </c>
      <c r="AY16" s="231">
        <f>IF(AT16=1,VLOOKUP(AX16,data!$B$35:$D$39,2,0),0)</f>
        <v>0</v>
      </c>
      <c r="AZ16" s="232">
        <f>IF(AND(AW16&lt;&gt;0,AY16&lt;&gt;0)=FALSE,0,data!$C$43)</f>
        <v>0</v>
      </c>
      <c r="BA16" s="269">
        <f t="shared" si="18"/>
        <v>0</v>
      </c>
      <c r="BB16" s="225">
        <f t="shared" si="19"/>
        <v>0</v>
      </c>
      <c r="BC16" s="225">
        <f t="shared" si="20"/>
        <v>0</v>
      </c>
      <c r="BD16" s="225">
        <f t="shared" si="21"/>
        <v>0</v>
      </c>
      <c r="BE16" s="431" t="str">
        <f t="shared" si="22"/>
        <v>ne</v>
      </c>
      <c r="BG16" s="229"/>
      <c r="BH16" s="225">
        <f t="shared" si="23"/>
        <v>0</v>
      </c>
      <c r="BI16" s="230">
        <f>IF(BH16=1,data!$C$41*BG16,0)</f>
        <v>0</v>
      </c>
      <c r="BJ16" s="265" t="s">
        <v>96</v>
      </c>
      <c r="BK16" s="231">
        <f>IF(BH16=1,IF(BG16&lt;15,VLOOKUP(BJ16,data!$B$3:$E$32,2,0)*BG16,(VLOOKUP(BJ16,data!$B$3:$E$32,2,0)*14)+(VLOOKUP(BJ16,data!$B$3:$E$32,3,0))*(BG16-14)),0)</f>
        <v>0</v>
      </c>
      <c r="BL16" s="265" t="s">
        <v>96</v>
      </c>
      <c r="BM16" s="231">
        <f>IF(BH16=1,VLOOKUP(BL16,data!$B$35:$D$39,2,0),0)</f>
        <v>0</v>
      </c>
      <c r="BN16" s="232">
        <f>IF(AND(BK16&lt;&gt;0,BM16&lt;&gt;0)=FALSE,0,data!$C$43)</f>
        <v>0</v>
      </c>
      <c r="BO16" s="269">
        <f t="shared" si="24"/>
        <v>0</v>
      </c>
      <c r="BP16" s="225">
        <f t="shared" si="25"/>
        <v>0</v>
      </c>
      <c r="BQ16" s="225">
        <f t="shared" si="26"/>
        <v>0</v>
      </c>
      <c r="BR16" s="225">
        <f t="shared" si="27"/>
        <v>0</v>
      </c>
      <c r="BS16" s="431" t="str">
        <f t="shared" si="28"/>
        <v>ne</v>
      </c>
      <c r="BU16" s="229"/>
      <c r="BV16" s="225">
        <f t="shared" si="29"/>
        <v>0</v>
      </c>
      <c r="BW16" s="230">
        <f>IF(BV16=1,data!$C$41*BU16,0)</f>
        <v>0</v>
      </c>
      <c r="BX16" s="265" t="s">
        <v>96</v>
      </c>
      <c r="BY16" s="231">
        <f>IF(BV16=1,IF(BU16&lt;15,VLOOKUP(BX16,data!$B$3:$E$32,2,0)*BU16,(VLOOKUP(BX16,data!$B$3:$E$32,2,0)*14)+(VLOOKUP(BX16,data!$B$3:$E$32,3,0))*(BU16-14)),0)</f>
        <v>0</v>
      </c>
      <c r="BZ16" s="265" t="s">
        <v>96</v>
      </c>
      <c r="CA16" s="231">
        <f>IF(BV16=1,VLOOKUP(BZ16,data!$B$35:$D$39,2,0),0)</f>
        <v>0</v>
      </c>
      <c r="CB16" s="232">
        <f>IF(AND(BY16&lt;&gt;0,CA16&lt;&gt;0)=FALSE,0,data!$C$43)</f>
        <v>0</v>
      </c>
      <c r="CC16" s="269">
        <f t="shared" si="30"/>
        <v>0</v>
      </c>
      <c r="CD16" s="225">
        <f t="shared" si="31"/>
        <v>0</v>
      </c>
      <c r="CE16" s="225">
        <f t="shared" si="32"/>
        <v>0</v>
      </c>
      <c r="CF16" s="225">
        <f t="shared" si="33"/>
        <v>0</v>
      </c>
      <c r="CG16" s="431" t="str">
        <f t="shared" si="34"/>
        <v>ne</v>
      </c>
      <c r="CI16" s="229"/>
      <c r="CJ16" s="225">
        <f t="shared" si="35"/>
        <v>0</v>
      </c>
      <c r="CK16" s="230">
        <f>IF(CJ16=1,data!$C$41*CI16,0)</f>
        <v>0</v>
      </c>
      <c r="CL16" s="265" t="s">
        <v>96</v>
      </c>
      <c r="CM16" s="231">
        <f>IF(CJ16=1,IF(CI16&lt;15,VLOOKUP(CL16,data!$B$3:$E$32,2,0)*CI16,(VLOOKUP(CL16,data!$B$3:$E$32,2,0)*14)+(VLOOKUP(CL16,data!$B$3:$E$32,3,0))*(CI16-14)),0)</f>
        <v>0</v>
      </c>
      <c r="CN16" s="265" t="s">
        <v>96</v>
      </c>
      <c r="CO16" s="231">
        <f>IF(CJ16=1,VLOOKUP(CN16,data!$B$35:$D$39,2,0),0)</f>
        <v>0</v>
      </c>
      <c r="CP16" s="232">
        <f>IF(AND(CM16&lt;&gt;0,CO16&lt;&gt;0)=FALSE,0,data!$C$43)</f>
        <v>0</v>
      </c>
      <c r="CQ16" s="269">
        <f t="shared" si="36"/>
        <v>0</v>
      </c>
      <c r="CR16" s="225">
        <f t="shared" si="37"/>
        <v>0</v>
      </c>
      <c r="CS16" s="225">
        <f t="shared" si="38"/>
        <v>0</v>
      </c>
      <c r="CT16" s="225">
        <f t="shared" si="39"/>
        <v>0</v>
      </c>
      <c r="CU16" s="431" t="str">
        <f t="shared" si="40"/>
        <v>ne</v>
      </c>
      <c r="CW16" s="229"/>
      <c r="CX16" s="225">
        <f t="shared" si="41"/>
        <v>0</v>
      </c>
      <c r="CY16" s="230">
        <f>IF(CX16=1,data!$C$41*CW16,0)</f>
        <v>0</v>
      </c>
      <c r="CZ16" s="265" t="s">
        <v>96</v>
      </c>
      <c r="DA16" s="231">
        <f>IF(CX16=1,IF(CW16&lt;15,VLOOKUP(CZ16,data!$B$3:$E$32,2,0)*CW16,(VLOOKUP(CZ16,data!$B$3:$E$32,2,0)*14)+(VLOOKUP(CZ16,data!$B$3:$E$32,3,0))*(CW16-14)),0)</f>
        <v>0</v>
      </c>
      <c r="DB16" s="265" t="s">
        <v>96</v>
      </c>
      <c r="DC16" s="231">
        <f>IF(CX16=1,VLOOKUP(DB16,data!$B$35:$D$39,2,0),0)</f>
        <v>0</v>
      </c>
      <c r="DD16" s="232">
        <f>IF(AND(DA16&lt;&gt;0,DC16&lt;&gt;0)=FALSE,0,data!$C$43)</f>
        <v>0</v>
      </c>
      <c r="DE16" s="269">
        <f t="shared" si="42"/>
        <v>0</v>
      </c>
      <c r="DF16" s="225">
        <f t="shared" si="43"/>
        <v>0</v>
      </c>
      <c r="DG16" s="225">
        <f t="shared" si="44"/>
        <v>0</v>
      </c>
      <c r="DH16" s="225">
        <f t="shared" si="45"/>
        <v>0</v>
      </c>
      <c r="DI16" s="431" t="str">
        <f t="shared" si="46"/>
        <v>ne</v>
      </c>
      <c r="DK16" s="229"/>
      <c r="DL16" s="225">
        <f t="shared" si="47"/>
        <v>0</v>
      </c>
      <c r="DM16" s="230">
        <f>IF(DL16=1,data!$C$41*DK16,0)</f>
        <v>0</v>
      </c>
      <c r="DN16" s="265" t="s">
        <v>96</v>
      </c>
      <c r="DO16" s="231">
        <f>IF(DL16=1,IF(DK16&lt;15,VLOOKUP(DN16,data!$B$3:$E$32,2,0)*DK16,(VLOOKUP(DN16,data!$B$3:$E$32,2,0)*14)+(VLOOKUP(DN16,data!$B$3:$E$32,3,0))*(DK16-14)),0)</f>
        <v>0</v>
      </c>
      <c r="DP16" s="265" t="s">
        <v>96</v>
      </c>
      <c r="DQ16" s="231">
        <f>IF(DL16=1,VLOOKUP(DP16,data!$B$35:$D$39,2,0),0)</f>
        <v>0</v>
      </c>
      <c r="DR16" s="232">
        <f>IF(AND(DO16&lt;&gt;0,DQ16&lt;&gt;0)=FALSE,0,data!$C$43)</f>
        <v>0</v>
      </c>
      <c r="DS16" s="269">
        <f t="shared" si="48"/>
        <v>0</v>
      </c>
      <c r="DT16" s="225">
        <f t="shared" si="49"/>
        <v>0</v>
      </c>
      <c r="DU16" s="225">
        <f t="shared" si="50"/>
        <v>0</v>
      </c>
      <c r="DV16" s="225">
        <f t="shared" si="51"/>
        <v>0</v>
      </c>
      <c r="DW16" s="431" t="str">
        <f t="shared" si="52"/>
        <v>ne</v>
      </c>
      <c r="DY16" s="229"/>
      <c r="DZ16" s="225">
        <f t="shared" si="53"/>
        <v>0</v>
      </c>
      <c r="EA16" s="230">
        <f>IF(DZ16=1,data!$C$41*DY16,0)</f>
        <v>0</v>
      </c>
      <c r="EB16" s="265" t="s">
        <v>96</v>
      </c>
      <c r="EC16" s="231">
        <f>IF(DZ16=1,IF(DY16&lt;15,VLOOKUP(EB16,data!$B$3:$E$32,2,0)*DY16,(VLOOKUP(EB16,data!$B$3:$E$32,2,0)*14)+(VLOOKUP(EB16,data!$B$3:$E$32,3,0))*(DY16-14)),0)</f>
        <v>0</v>
      </c>
      <c r="ED16" s="265" t="s">
        <v>96</v>
      </c>
      <c r="EE16" s="231">
        <f>IF(DZ16=1,VLOOKUP(ED16,data!$B$35:$D$39,2,0),0)</f>
        <v>0</v>
      </c>
      <c r="EF16" s="232">
        <f>IF(AND(EC16&lt;&gt;0,EE16&lt;&gt;0)=FALSE,0,data!$C$43)</f>
        <v>0</v>
      </c>
      <c r="EG16" s="269">
        <f t="shared" si="54"/>
        <v>0</v>
      </c>
      <c r="EH16" s="225">
        <f t="shared" si="55"/>
        <v>0</v>
      </c>
      <c r="EI16" s="225">
        <f t="shared" si="56"/>
        <v>0</v>
      </c>
      <c r="EJ16" s="225">
        <f t="shared" si="57"/>
        <v>0</v>
      </c>
      <c r="EK16" s="431" t="str">
        <f t="shared" si="58"/>
        <v>ne</v>
      </c>
      <c r="EM16" s="229"/>
      <c r="EN16" s="225">
        <f t="shared" si="59"/>
        <v>0</v>
      </c>
      <c r="EO16" s="230">
        <f>IF(EN16=1,data!$C$41*EM16,0)</f>
        <v>0</v>
      </c>
      <c r="EP16" s="265" t="s">
        <v>96</v>
      </c>
      <c r="EQ16" s="231">
        <f>IF(EN16=1,IF(EM16&lt;15,VLOOKUP(EP16,data!$B$3:$E$32,2,0)*EM16,(VLOOKUP(EP16,data!$B$3:$E$32,2,0)*14)+(VLOOKUP(EP16,data!$B$3:$E$32,3,0))*(EM16-14)),0)</f>
        <v>0</v>
      </c>
      <c r="ER16" s="265" t="s">
        <v>96</v>
      </c>
      <c r="ES16" s="231">
        <f>IF(EN16=1,VLOOKUP(ER16,data!$B$35:$D$39,2,0),0)</f>
        <v>0</v>
      </c>
      <c r="ET16" s="232">
        <f>IF(AND(EQ16&lt;&gt;0,ES16&lt;&gt;0)=FALSE,0,data!$C$43)</f>
        <v>0</v>
      </c>
      <c r="EU16" s="269">
        <f t="shared" si="60"/>
        <v>0</v>
      </c>
      <c r="EV16" s="225">
        <f t="shared" si="61"/>
        <v>0</v>
      </c>
      <c r="EW16" s="225">
        <f t="shared" si="62"/>
        <v>0</v>
      </c>
      <c r="EX16" s="225">
        <f t="shared" si="63"/>
        <v>0</v>
      </c>
      <c r="EY16" s="431" t="str">
        <f t="shared" si="64"/>
        <v>ne</v>
      </c>
      <c r="FA16" s="229"/>
      <c r="FB16" s="225">
        <f t="shared" si="65"/>
        <v>0</v>
      </c>
      <c r="FC16" s="230">
        <f>IF(FB16=1,data!$C$41*FA16,0)</f>
        <v>0</v>
      </c>
      <c r="FD16" s="265" t="s">
        <v>96</v>
      </c>
      <c r="FE16" s="231">
        <f>IF(FB16=1,IF(FA16&lt;15,VLOOKUP(FD16,data!$B$3:$E$32,2,0)*FA16,(VLOOKUP(FD16,data!$B$3:$E$32,2,0)*14)+(VLOOKUP(FD16,data!$B$3:$E$32,3,0))*(FA16-14)),0)</f>
        <v>0</v>
      </c>
      <c r="FF16" s="265" t="s">
        <v>96</v>
      </c>
      <c r="FG16" s="231">
        <f>IF(FB16=1,VLOOKUP(FF16,data!$B$35:$D$39,2,0),0)</f>
        <v>0</v>
      </c>
      <c r="FH16" s="232">
        <f>IF(AND(FE16&lt;&gt;0,FG16&lt;&gt;0)=FALSE,0,data!$C$43)</f>
        <v>0</v>
      </c>
      <c r="FI16" s="269">
        <f t="shared" si="66"/>
        <v>0</v>
      </c>
      <c r="FJ16" s="225">
        <f t="shared" si="67"/>
        <v>0</v>
      </c>
      <c r="FK16" s="225">
        <f t="shared" si="68"/>
        <v>0</v>
      </c>
      <c r="FL16" s="225">
        <f t="shared" si="69"/>
        <v>0</v>
      </c>
      <c r="FM16" s="431" t="str">
        <f t="shared" si="70"/>
        <v>ne</v>
      </c>
    </row>
    <row r="17" spans="1:169" ht="25.15" customHeight="1" x14ac:dyDescent="0.25">
      <c r="A17" s="221"/>
      <c r="B17" s="370" t="s">
        <v>108</v>
      </c>
      <c r="C17" s="416"/>
      <c r="D17" s="418" t="s">
        <v>669</v>
      </c>
      <c r="E17" s="229"/>
      <c r="F17" s="225">
        <f t="shared" si="0"/>
        <v>0</v>
      </c>
      <c r="G17" s="230">
        <f>IF(F17=1,data!$C$41*E17,0)</f>
        <v>0</v>
      </c>
      <c r="H17" s="265" t="s">
        <v>96</v>
      </c>
      <c r="I17" s="231">
        <f>IF($F17=1,IF($E17&lt;15,VLOOKUP(H17,data!$B$3:$E$32,2,0)*$E17,(VLOOKUP(H17,data!$B$3:$E$32,2,0)*14)+(VLOOKUP(H17,data!$B$3:$E$32,3,0))*($E17-14)),0)</f>
        <v>0</v>
      </c>
      <c r="J17" s="265" t="s">
        <v>96</v>
      </c>
      <c r="K17" s="231">
        <f>IF($F17=1,VLOOKUP(J17,data!$B$35:$D$39,2,0),0)</f>
        <v>0</v>
      </c>
      <c r="L17" s="232">
        <f>IF(AND(I17&lt;&gt;0,K17&lt;&gt;0)=FALSE,0,data!$C$43)</f>
        <v>0</v>
      </c>
      <c r="M17" s="269">
        <f t="shared" si="1"/>
        <v>0</v>
      </c>
      <c r="N17" s="225">
        <f t="shared" si="73"/>
        <v>0</v>
      </c>
      <c r="O17" s="225">
        <f t="shared" si="2"/>
        <v>0</v>
      </c>
      <c r="P17" s="225">
        <f t="shared" si="3"/>
        <v>0</v>
      </c>
      <c r="Q17" s="228"/>
      <c r="R17" s="438">
        <f t="shared" si="4"/>
        <v>0</v>
      </c>
      <c r="S17" s="225">
        <f t="shared" si="5"/>
        <v>0</v>
      </c>
      <c r="T17" s="357">
        <f>IF(S17=1,data!$C$41*R17,0)</f>
        <v>0</v>
      </c>
      <c r="U17" s="370" t="str">
        <f t="shared" si="6"/>
        <v xml:space="preserve"> </v>
      </c>
      <c r="V17" s="360">
        <f>IF($S17=1,IF(R17&lt;15,VLOOKUP(U17,data!$B$3:$E$32,2,0)*R17,(VLOOKUP(U17,data!$B$3:$E$32,2,0)*14)+(VLOOKUP(U17,data!$B$3:$E$32,3,0))*(R17-14)),0)</f>
        <v>0</v>
      </c>
      <c r="W17" s="370" t="str">
        <f t="shared" si="7"/>
        <v xml:space="preserve"> </v>
      </c>
      <c r="X17" s="360">
        <f>IF($S17=1,VLOOKUP(W17,data!$B$35:$D$39,2,0),0)</f>
        <v>0</v>
      </c>
      <c r="Y17" s="364">
        <f>IF(AND(V17&lt;&gt;0,X17&lt;&gt;0)=FALSE,0,data!$C$43)</f>
        <v>0</v>
      </c>
      <c r="Z17" s="365">
        <f t="shared" si="8"/>
        <v>0</v>
      </c>
      <c r="AA17" s="225">
        <f t="shared" si="74"/>
        <v>0</v>
      </c>
      <c r="AB17" s="225">
        <f t="shared" si="9"/>
        <v>0</v>
      </c>
      <c r="AC17" s="225">
        <f t="shared" si="10"/>
        <v>0</v>
      </c>
      <c r="AE17" s="229"/>
      <c r="AF17" s="225">
        <f t="shared" si="11"/>
        <v>0</v>
      </c>
      <c r="AG17" s="230">
        <f>IF(AF17=1,data!$C$41*AE17,0)</f>
        <v>0</v>
      </c>
      <c r="AH17" s="265" t="s">
        <v>96</v>
      </c>
      <c r="AI17" s="231">
        <f>IF(AF17=1,IF(AE17&lt;15,VLOOKUP(AH17,data!$B$3:$E$32,2,0)*AE17,(VLOOKUP(AH17,data!$B$3:$E$32,2,0)*14)+(VLOOKUP(AH17,data!$B$3:$E$32,3,0))*(AE17-14)),0)</f>
        <v>0</v>
      </c>
      <c r="AJ17" s="265" t="s">
        <v>96</v>
      </c>
      <c r="AK17" s="231">
        <f>IF(AF17=1,VLOOKUP(AJ17,data!$B$35:$D$39,2,0),0)</f>
        <v>0</v>
      </c>
      <c r="AL17" s="232">
        <f>IF(AND(AI17&lt;&gt;0,AK17&lt;&gt;0)=FALSE,0,data!$C$43)</f>
        <v>0</v>
      </c>
      <c r="AM17" s="269">
        <f t="shared" si="12"/>
        <v>0</v>
      </c>
      <c r="AN17" s="225">
        <f t="shared" si="13"/>
        <v>0</v>
      </c>
      <c r="AO17" s="225">
        <f t="shared" si="14"/>
        <v>0</v>
      </c>
      <c r="AP17" s="225">
        <f t="shared" si="15"/>
        <v>0</v>
      </c>
      <c r="AQ17" s="431" t="str">
        <f t="shared" si="16"/>
        <v>ne</v>
      </c>
      <c r="AS17" s="229"/>
      <c r="AT17" s="225">
        <f t="shared" si="17"/>
        <v>0</v>
      </c>
      <c r="AU17" s="230">
        <f>IF(AT17=1,data!$C$41*AS17,0)</f>
        <v>0</v>
      </c>
      <c r="AV17" s="265" t="s">
        <v>96</v>
      </c>
      <c r="AW17" s="231">
        <f>IF(AT17=1,IF(AS17&lt;15,VLOOKUP(AV17,data!$B$3:$E$32,2,0)*AS17,(VLOOKUP(AV17,data!$B$3:$E$32,2,0)*14)+(VLOOKUP(AV17,data!$B$3:$E$32,3,0))*(AS17-14)),0)</f>
        <v>0</v>
      </c>
      <c r="AX17" s="265" t="s">
        <v>96</v>
      </c>
      <c r="AY17" s="231">
        <f>IF(AT17=1,VLOOKUP(AX17,data!$B$35:$D$39,2,0),0)</f>
        <v>0</v>
      </c>
      <c r="AZ17" s="232">
        <f>IF(AND(AW17&lt;&gt;0,AY17&lt;&gt;0)=FALSE,0,data!$C$43)</f>
        <v>0</v>
      </c>
      <c r="BA17" s="269">
        <f t="shared" si="18"/>
        <v>0</v>
      </c>
      <c r="BB17" s="225">
        <f t="shared" si="19"/>
        <v>0</v>
      </c>
      <c r="BC17" s="225">
        <f t="shared" si="20"/>
        <v>0</v>
      </c>
      <c r="BD17" s="225">
        <f t="shared" si="21"/>
        <v>0</v>
      </c>
      <c r="BE17" s="431" t="str">
        <f t="shared" si="22"/>
        <v>ne</v>
      </c>
      <c r="BG17" s="229"/>
      <c r="BH17" s="225">
        <f t="shared" si="23"/>
        <v>0</v>
      </c>
      <c r="BI17" s="230">
        <f>IF(BH17=1,data!$C$41*BG17,0)</f>
        <v>0</v>
      </c>
      <c r="BJ17" s="265" t="s">
        <v>96</v>
      </c>
      <c r="BK17" s="231">
        <f>IF(BH17=1,IF(BG17&lt;15,VLOOKUP(BJ17,data!$B$3:$E$32,2,0)*BG17,(VLOOKUP(BJ17,data!$B$3:$E$32,2,0)*14)+(VLOOKUP(BJ17,data!$B$3:$E$32,3,0))*(BG17-14)),0)</f>
        <v>0</v>
      </c>
      <c r="BL17" s="265" t="s">
        <v>96</v>
      </c>
      <c r="BM17" s="231">
        <f>IF(BH17=1,VLOOKUP(BL17,data!$B$35:$D$39,2,0),0)</f>
        <v>0</v>
      </c>
      <c r="BN17" s="232">
        <f>IF(AND(BK17&lt;&gt;0,BM17&lt;&gt;0)=FALSE,0,data!$C$43)</f>
        <v>0</v>
      </c>
      <c r="BO17" s="269">
        <f t="shared" si="24"/>
        <v>0</v>
      </c>
      <c r="BP17" s="225">
        <f t="shared" si="25"/>
        <v>0</v>
      </c>
      <c r="BQ17" s="225">
        <f t="shared" si="26"/>
        <v>0</v>
      </c>
      <c r="BR17" s="225">
        <f t="shared" si="27"/>
        <v>0</v>
      </c>
      <c r="BS17" s="431" t="str">
        <f t="shared" si="28"/>
        <v>ne</v>
      </c>
      <c r="BU17" s="229"/>
      <c r="BV17" s="225">
        <f t="shared" si="29"/>
        <v>0</v>
      </c>
      <c r="BW17" s="230">
        <f>IF(BV17=1,data!$C$41*BU17,0)</f>
        <v>0</v>
      </c>
      <c r="BX17" s="265" t="s">
        <v>96</v>
      </c>
      <c r="BY17" s="231">
        <f>IF(BV17=1,IF(BU17&lt;15,VLOOKUP(BX17,data!$B$3:$E$32,2,0)*BU17,(VLOOKUP(BX17,data!$B$3:$E$32,2,0)*14)+(VLOOKUP(BX17,data!$B$3:$E$32,3,0))*(BU17-14)),0)</f>
        <v>0</v>
      </c>
      <c r="BZ17" s="265" t="s">
        <v>96</v>
      </c>
      <c r="CA17" s="231">
        <f>IF(BV17=1,VLOOKUP(BZ17,data!$B$35:$D$39,2,0),0)</f>
        <v>0</v>
      </c>
      <c r="CB17" s="232">
        <f>IF(AND(BY17&lt;&gt;0,CA17&lt;&gt;0)=FALSE,0,data!$C$43)</f>
        <v>0</v>
      </c>
      <c r="CC17" s="269">
        <f t="shared" si="30"/>
        <v>0</v>
      </c>
      <c r="CD17" s="225">
        <f t="shared" si="31"/>
        <v>0</v>
      </c>
      <c r="CE17" s="225">
        <f t="shared" si="32"/>
        <v>0</v>
      </c>
      <c r="CF17" s="225">
        <f t="shared" si="33"/>
        <v>0</v>
      </c>
      <c r="CG17" s="431" t="str">
        <f t="shared" si="34"/>
        <v>ne</v>
      </c>
      <c r="CI17" s="229"/>
      <c r="CJ17" s="225">
        <f t="shared" si="35"/>
        <v>0</v>
      </c>
      <c r="CK17" s="230">
        <f>IF(CJ17=1,data!$C$41*CI17,0)</f>
        <v>0</v>
      </c>
      <c r="CL17" s="265" t="s">
        <v>96</v>
      </c>
      <c r="CM17" s="231">
        <f>IF(CJ17=1,IF(CI17&lt;15,VLOOKUP(CL17,data!$B$3:$E$32,2,0)*CI17,(VLOOKUP(CL17,data!$B$3:$E$32,2,0)*14)+(VLOOKUP(CL17,data!$B$3:$E$32,3,0))*(CI17-14)),0)</f>
        <v>0</v>
      </c>
      <c r="CN17" s="265" t="s">
        <v>96</v>
      </c>
      <c r="CO17" s="231">
        <f>IF(CJ17=1,VLOOKUP(CN17,data!$B$35:$D$39,2,0),0)</f>
        <v>0</v>
      </c>
      <c r="CP17" s="232">
        <f>IF(AND(CM17&lt;&gt;0,CO17&lt;&gt;0)=FALSE,0,data!$C$43)</f>
        <v>0</v>
      </c>
      <c r="CQ17" s="269">
        <f t="shared" si="36"/>
        <v>0</v>
      </c>
      <c r="CR17" s="225">
        <f t="shared" si="37"/>
        <v>0</v>
      </c>
      <c r="CS17" s="225">
        <f t="shared" si="38"/>
        <v>0</v>
      </c>
      <c r="CT17" s="225">
        <f t="shared" si="39"/>
        <v>0</v>
      </c>
      <c r="CU17" s="431" t="str">
        <f t="shared" si="40"/>
        <v>ne</v>
      </c>
      <c r="CW17" s="229"/>
      <c r="CX17" s="225">
        <f t="shared" si="41"/>
        <v>0</v>
      </c>
      <c r="CY17" s="230">
        <f>IF(CX17=1,data!$C$41*CW17,0)</f>
        <v>0</v>
      </c>
      <c r="CZ17" s="265" t="s">
        <v>96</v>
      </c>
      <c r="DA17" s="231">
        <f>IF(CX17=1,IF(CW17&lt;15,VLOOKUP(CZ17,data!$B$3:$E$32,2,0)*CW17,(VLOOKUP(CZ17,data!$B$3:$E$32,2,0)*14)+(VLOOKUP(CZ17,data!$B$3:$E$32,3,0))*(CW17-14)),0)</f>
        <v>0</v>
      </c>
      <c r="DB17" s="265" t="s">
        <v>96</v>
      </c>
      <c r="DC17" s="231">
        <f>IF(CX17=1,VLOOKUP(DB17,data!$B$35:$D$39,2,0),0)</f>
        <v>0</v>
      </c>
      <c r="DD17" s="232">
        <f>IF(AND(DA17&lt;&gt;0,DC17&lt;&gt;0)=FALSE,0,data!$C$43)</f>
        <v>0</v>
      </c>
      <c r="DE17" s="269">
        <f t="shared" si="42"/>
        <v>0</v>
      </c>
      <c r="DF17" s="225">
        <f t="shared" si="43"/>
        <v>0</v>
      </c>
      <c r="DG17" s="225">
        <f t="shared" si="44"/>
        <v>0</v>
      </c>
      <c r="DH17" s="225">
        <f t="shared" si="45"/>
        <v>0</v>
      </c>
      <c r="DI17" s="431" t="str">
        <f t="shared" si="46"/>
        <v>ne</v>
      </c>
      <c r="DK17" s="229"/>
      <c r="DL17" s="225">
        <f t="shared" si="47"/>
        <v>0</v>
      </c>
      <c r="DM17" s="230">
        <f>IF(DL17=1,data!$C$41*DK17,0)</f>
        <v>0</v>
      </c>
      <c r="DN17" s="265" t="s">
        <v>96</v>
      </c>
      <c r="DO17" s="231">
        <f>IF(DL17=1,IF(DK17&lt;15,VLOOKUP(DN17,data!$B$3:$E$32,2,0)*DK17,(VLOOKUP(DN17,data!$B$3:$E$32,2,0)*14)+(VLOOKUP(DN17,data!$B$3:$E$32,3,0))*(DK17-14)),0)</f>
        <v>0</v>
      </c>
      <c r="DP17" s="265" t="s">
        <v>96</v>
      </c>
      <c r="DQ17" s="231">
        <f>IF(DL17=1,VLOOKUP(DP17,data!$B$35:$D$39,2,0),0)</f>
        <v>0</v>
      </c>
      <c r="DR17" s="232">
        <f>IF(AND(DO17&lt;&gt;0,DQ17&lt;&gt;0)=FALSE,0,data!$C$43)</f>
        <v>0</v>
      </c>
      <c r="DS17" s="269">
        <f t="shared" si="48"/>
        <v>0</v>
      </c>
      <c r="DT17" s="225">
        <f t="shared" si="49"/>
        <v>0</v>
      </c>
      <c r="DU17" s="225">
        <f t="shared" si="50"/>
        <v>0</v>
      </c>
      <c r="DV17" s="225">
        <f t="shared" si="51"/>
        <v>0</v>
      </c>
      <c r="DW17" s="431" t="str">
        <f t="shared" si="52"/>
        <v>ne</v>
      </c>
      <c r="DY17" s="229"/>
      <c r="DZ17" s="225">
        <f t="shared" si="53"/>
        <v>0</v>
      </c>
      <c r="EA17" s="230">
        <f>IF(DZ17=1,data!$C$41*DY17,0)</f>
        <v>0</v>
      </c>
      <c r="EB17" s="265" t="s">
        <v>96</v>
      </c>
      <c r="EC17" s="231">
        <f>IF(DZ17=1,IF(DY17&lt;15,VLOOKUP(EB17,data!$B$3:$E$32,2,0)*DY17,(VLOOKUP(EB17,data!$B$3:$E$32,2,0)*14)+(VLOOKUP(EB17,data!$B$3:$E$32,3,0))*(DY17-14)),0)</f>
        <v>0</v>
      </c>
      <c r="ED17" s="265" t="s">
        <v>96</v>
      </c>
      <c r="EE17" s="231">
        <f>IF(DZ17=1,VLOOKUP(ED17,data!$B$35:$D$39,2,0),0)</f>
        <v>0</v>
      </c>
      <c r="EF17" s="232">
        <f>IF(AND(EC17&lt;&gt;0,EE17&lt;&gt;0)=FALSE,0,data!$C$43)</f>
        <v>0</v>
      </c>
      <c r="EG17" s="269">
        <f t="shared" si="54"/>
        <v>0</v>
      </c>
      <c r="EH17" s="225">
        <f t="shared" si="55"/>
        <v>0</v>
      </c>
      <c r="EI17" s="225">
        <f t="shared" si="56"/>
        <v>0</v>
      </c>
      <c r="EJ17" s="225">
        <f t="shared" si="57"/>
        <v>0</v>
      </c>
      <c r="EK17" s="431" t="str">
        <f t="shared" si="58"/>
        <v>ne</v>
      </c>
      <c r="EM17" s="229"/>
      <c r="EN17" s="225">
        <f t="shared" si="59"/>
        <v>0</v>
      </c>
      <c r="EO17" s="230">
        <f>IF(EN17=1,data!$C$41*EM17,0)</f>
        <v>0</v>
      </c>
      <c r="EP17" s="265" t="s">
        <v>96</v>
      </c>
      <c r="EQ17" s="231">
        <f>IF(EN17=1,IF(EM17&lt;15,VLOOKUP(EP17,data!$B$3:$E$32,2,0)*EM17,(VLOOKUP(EP17,data!$B$3:$E$32,2,0)*14)+(VLOOKUP(EP17,data!$B$3:$E$32,3,0))*(EM17-14)),0)</f>
        <v>0</v>
      </c>
      <c r="ER17" s="265" t="s">
        <v>96</v>
      </c>
      <c r="ES17" s="231">
        <f>IF(EN17=1,VLOOKUP(ER17,data!$B$35:$D$39,2,0),0)</f>
        <v>0</v>
      </c>
      <c r="ET17" s="232">
        <f>IF(AND(EQ17&lt;&gt;0,ES17&lt;&gt;0)=FALSE,0,data!$C$43)</f>
        <v>0</v>
      </c>
      <c r="EU17" s="269">
        <f t="shared" si="60"/>
        <v>0</v>
      </c>
      <c r="EV17" s="225">
        <f t="shared" si="61"/>
        <v>0</v>
      </c>
      <c r="EW17" s="225">
        <f t="shared" si="62"/>
        <v>0</v>
      </c>
      <c r="EX17" s="225">
        <f t="shared" si="63"/>
        <v>0</v>
      </c>
      <c r="EY17" s="431" t="str">
        <f t="shared" si="64"/>
        <v>ne</v>
      </c>
      <c r="FA17" s="229"/>
      <c r="FB17" s="225">
        <f t="shared" si="65"/>
        <v>0</v>
      </c>
      <c r="FC17" s="230">
        <f>IF(FB17=1,data!$C$41*FA17,0)</f>
        <v>0</v>
      </c>
      <c r="FD17" s="265" t="s">
        <v>96</v>
      </c>
      <c r="FE17" s="231">
        <f>IF(FB17=1,IF(FA17&lt;15,VLOOKUP(FD17,data!$B$3:$E$32,2,0)*FA17,(VLOOKUP(FD17,data!$B$3:$E$32,2,0)*14)+(VLOOKUP(FD17,data!$B$3:$E$32,3,0))*(FA17-14)),0)</f>
        <v>0</v>
      </c>
      <c r="FF17" s="265" t="s">
        <v>96</v>
      </c>
      <c r="FG17" s="231">
        <f>IF(FB17=1,VLOOKUP(FF17,data!$B$35:$D$39,2,0),0)</f>
        <v>0</v>
      </c>
      <c r="FH17" s="232">
        <f>IF(AND(FE17&lt;&gt;0,FG17&lt;&gt;0)=FALSE,0,data!$C$43)</f>
        <v>0</v>
      </c>
      <c r="FI17" s="269">
        <f t="shared" si="66"/>
        <v>0</v>
      </c>
      <c r="FJ17" s="225">
        <f t="shared" si="67"/>
        <v>0</v>
      </c>
      <c r="FK17" s="225">
        <f t="shared" si="68"/>
        <v>0</v>
      </c>
      <c r="FL17" s="225">
        <f t="shared" si="69"/>
        <v>0</v>
      </c>
      <c r="FM17" s="431" t="str">
        <f t="shared" si="70"/>
        <v>ne</v>
      </c>
    </row>
    <row r="18" spans="1:169" ht="25.15" customHeight="1" x14ac:dyDescent="0.25">
      <c r="A18" s="233"/>
      <c r="B18" s="370" t="s">
        <v>109</v>
      </c>
      <c r="C18" s="416"/>
      <c r="D18" s="418" t="s">
        <v>669</v>
      </c>
      <c r="E18" s="229"/>
      <c r="F18" s="225">
        <f t="shared" si="0"/>
        <v>0</v>
      </c>
      <c r="G18" s="230">
        <f>IF(F18=1,data!$C$41*E18,0)</f>
        <v>0</v>
      </c>
      <c r="H18" s="265" t="s">
        <v>96</v>
      </c>
      <c r="I18" s="231">
        <f>IF($F18=1,IF($E18&lt;15,VLOOKUP(H18,data!$B$3:$E$32,2,0)*$E18,(VLOOKUP(H18,data!$B$3:$E$32,2,0)*14)+(VLOOKUP(H18,data!$B$3:$E$32,3,0))*($E18-14)),0)</f>
        <v>0</v>
      </c>
      <c r="J18" s="265" t="s">
        <v>96</v>
      </c>
      <c r="K18" s="231">
        <f>IF($F18=1,VLOOKUP(J18,data!$B$35:$D$39,2,0),0)</f>
        <v>0</v>
      </c>
      <c r="L18" s="232">
        <f>IF(AND(I18&lt;&gt;0,K18&lt;&gt;0)=FALSE,0,data!$C$43)</f>
        <v>0</v>
      </c>
      <c r="M18" s="269">
        <f t="shared" si="1"/>
        <v>0</v>
      </c>
      <c r="N18" s="225">
        <f t="shared" si="73"/>
        <v>0</v>
      </c>
      <c r="O18" s="225">
        <f t="shared" si="2"/>
        <v>0</v>
      </c>
      <c r="P18" s="225">
        <f t="shared" si="3"/>
        <v>0</v>
      </c>
      <c r="Q18" s="228"/>
      <c r="R18" s="438">
        <f t="shared" si="4"/>
        <v>0</v>
      </c>
      <c r="S18" s="225">
        <f t="shared" si="5"/>
        <v>0</v>
      </c>
      <c r="T18" s="357">
        <f>IF(S18=1,data!$C$41*R18,0)</f>
        <v>0</v>
      </c>
      <c r="U18" s="370" t="str">
        <f t="shared" si="6"/>
        <v xml:space="preserve"> </v>
      </c>
      <c r="V18" s="360">
        <f>IF($S18=1,IF(R18&lt;15,VLOOKUP(U18,data!$B$3:$E$32,2,0)*R18,(VLOOKUP(U18,data!$B$3:$E$32,2,0)*14)+(VLOOKUP(U18,data!$B$3:$E$32,3,0))*(R18-14)),0)</f>
        <v>0</v>
      </c>
      <c r="W18" s="370" t="str">
        <f t="shared" si="7"/>
        <v xml:space="preserve"> </v>
      </c>
      <c r="X18" s="360">
        <f>IF($S18=1,VLOOKUP(W18,data!$B$35:$D$39,2,0),0)</f>
        <v>0</v>
      </c>
      <c r="Y18" s="364">
        <f>IF(AND(V18&lt;&gt;0,X18&lt;&gt;0)=FALSE,0,data!$C$43)</f>
        <v>0</v>
      </c>
      <c r="Z18" s="365">
        <f t="shared" si="8"/>
        <v>0</v>
      </c>
      <c r="AA18" s="225">
        <f t="shared" si="74"/>
        <v>0</v>
      </c>
      <c r="AB18" s="225">
        <f t="shared" si="9"/>
        <v>0</v>
      </c>
      <c r="AC18" s="225">
        <f t="shared" si="10"/>
        <v>0</v>
      </c>
      <c r="AE18" s="229"/>
      <c r="AF18" s="225">
        <f t="shared" si="11"/>
        <v>0</v>
      </c>
      <c r="AG18" s="230">
        <f>IF(AF18=1,data!$C$41*AE18,0)</f>
        <v>0</v>
      </c>
      <c r="AH18" s="265" t="s">
        <v>96</v>
      </c>
      <c r="AI18" s="231">
        <f>IF(AF18=1,IF(AE18&lt;15,VLOOKUP(AH18,data!$B$3:$E$32,2,0)*AE18,(VLOOKUP(AH18,data!$B$3:$E$32,2,0)*14)+(VLOOKUP(AH18,data!$B$3:$E$32,3,0))*(AE18-14)),0)</f>
        <v>0</v>
      </c>
      <c r="AJ18" s="265" t="s">
        <v>96</v>
      </c>
      <c r="AK18" s="231">
        <f>IF(AF18=1,VLOOKUP(AJ18,data!$B$35:$D$39,2,0),0)</f>
        <v>0</v>
      </c>
      <c r="AL18" s="232">
        <f>IF(AND(AI18&lt;&gt;0,AK18&lt;&gt;0)=FALSE,0,data!$C$43)</f>
        <v>0</v>
      </c>
      <c r="AM18" s="269">
        <f t="shared" si="12"/>
        <v>0</v>
      </c>
      <c r="AN18" s="225">
        <f t="shared" si="13"/>
        <v>0</v>
      </c>
      <c r="AO18" s="225">
        <f t="shared" si="14"/>
        <v>0</v>
      </c>
      <c r="AP18" s="225">
        <f t="shared" si="15"/>
        <v>0</v>
      </c>
      <c r="AQ18" s="431" t="str">
        <f t="shared" si="16"/>
        <v>ne</v>
      </c>
      <c r="AS18" s="229"/>
      <c r="AT18" s="225">
        <f t="shared" si="17"/>
        <v>0</v>
      </c>
      <c r="AU18" s="230">
        <f>IF(AT18=1,data!$C$41*AS18,0)</f>
        <v>0</v>
      </c>
      <c r="AV18" s="265" t="s">
        <v>96</v>
      </c>
      <c r="AW18" s="231">
        <f>IF(AT18=1,IF(AS18&lt;15,VLOOKUP(AV18,data!$B$3:$E$32,2,0)*AS18,(VLOOKUP(AV18,data!$B$3:$E$32,2,0)*14)+(VLOOKUP(AV18,data!$B$3:$E$32,3,0))*(AS18-14)),0)</f>
        <v>0</v>
      </c>
      <c r="AX18" s="265" t="s">
        <v>96</v>
      </c>
      <c r="AY18" s="231">
        <f>IF(AT18=1,VLOOKUP(AX18,data!$B$35:$D$39,2,0),0)</f>
        <v>0</v>
      </c>
      <c r="AZ18" s="232">
        <f>IF(AND(AW18&lt;&gt;0,AY18&lt;&gt;0)=FALSE,0,data!$C$43)</f>
        <v>0</v>
      </c>
      <c r="BA18" s="269">
        <f t="shared" si="18"/>
        <v>0</v>
      </c>
      <c r="BB18" s="225">
        <f t="shared" si="19"/>
        <v>0</v>
      </c>
      <c r="BC18" s="225">
        <f t="shared" si="20"/>
        <v>0</v>
      </c>
      <c r="BD18" s="225">
        <f t="shared" si="21"/>
        <v>0</v>
      </c>
      <c r="BE18" s="431" t="str">
        <f t="shared" si="22"/>
        <v>ne</v>
      </c>
      <c r="BG18" s="229"/>
      <c r="BH18" s="225">
        <f t="shared" si="23"/>
        <v>0</v>
      </c>
      <c r="BI18" s="230">
        <f>IF(BH18=1,data!$C$41*BG18,0)</f>
        <v>0</v>
      </c>
      <c r="BJ18" s="265" t="s">
        <v>96</v>
      </c>
      <c r="BK18" s="231">
        <f>IF(BH18=1,IF(BG18&lt;15,VLOOKUP(BJ18,data!$B$3:$E$32,2,0)*BG18,(VLOOKUP(BJ18,data!$B$3:$E$32,2,0)*14)+(VLOOKUP(BJ18,data!$B$3:$E$32,3,0))*(BG18-14)),0)</f>
        <v>0</v>
      </c>
      <c r="BL18" s="265" t="s">
        <v>96</v>
      </c>
      <c r="BM18" s="231">
        <f>IF(BH18=1,VLOOKUP(BL18,data!$B$35:$D$39,2,0),0)</f>
        <v>0</v>
      </c>
      <c r="BN18" s="232">
        <f>IF(AND(BK18&lt;&gt;0,BM18&lt;&gt;0)=FALSE,0,data!$C$43)</f>
        <v>0</v>
      </c>
      <c r="BO18" s="269">
        <f t="shared" si="24"/>
        <v>0</v>
      </c>
      <c r="BP18" s="225">
        <f t="shared" si="25"/>
        <v>0</v>
      </c>
      <c r="BQ18" s="225">
        <f t="shared" si="26"/>
        <v>0</v>
      </c>
      <c r="BR18" s="225">
        <f t="shared" si="27"/>
        <v>0</v>
      </c>
      <c r="BS18" s="431" t="str">
        <f t="shared" si="28"/>
        <v>ne</v>
      </c>
      <c r="BU18" s="229"/>
      <c r="BV18" s="225">
        <f t="shared" si="29"/>
        <v>0</v>
      </c>
      <c r="BW18" s="230">
        <f>IF(BV18=1,data!$C$41*BU18,0)</f>
        <v>0</v>
      </c>
      <c r="BX18" s="265" t="s">
        <v>96</v>
      </c>
      <c r="BY18" s="231">
        <f>IF(BV18=1,IF(BU18&lt;15,VLOOKUP(BX18,data!$B$3:$E$32,2,0)*BU18,(VLOOKUP(BX18,data!$B$3:$E$32,2,0)*14)+(VLOOKUP(BX18,data!$B$3:$E$32,3,0))*(BU18-14)),0)</f>
        <v>0</v>
      </c>
      <c r="BZ18" s="265" t="s">
        <v>96</v>
      </c>
      <c r="CA18" s="231">
        <f>IF(BV18=1,VLOOKUP(BZ18,data!$B$35:$D$39,2,0),0)</f>
        <v>0</v>
      </c>
      <c r="CB18" s="232">
        <f>IF(AND(BY18&lt;&gt;0,CA18&lt;&gt;0)=FALSE,0,data!$C$43)</f>
        <v>0</v>
      </c>
      <c r="CC18" s="269">
        <f t="shared" si="30"/>
        <v>0</v>
      </c>
      <c r="CD18" s="225">
        <f t="shared" si="31"/>
        <v>0</v>
      </c>
      <c r="CE18" s="225">
        <f t="shared" si="32"/>
        <v>0</v>
      </c>
      <c r="CF18" s="225">
        <f t="shared" si="33"/>
        <v>0</v>
      </c>
      <c r="CG18" s="431" t="str">
        <f t="shared" si="34"/>
        <v>ne</v>
      </c>
      <c r="CI18" s="229"/>
      <c r="CJ18" s="225">
        <f t="shared" si="35"/>
        <v>0</v>
      </c>
      <c r="CK18" s="230">
        <f>IF(CJ18=1,data!$C$41*CI18,0)</f>
        <v>0</v>
      </c>
      <c r="CL18" s="265" t="s">
        <v>96</v>
      </c>
      <c r="CM18" s="231">
        <f>IF(CJ18=1,IF(CI18&lt;15,VLOOKUP(CL18,data!$B$3:$E$32,2,0)*CI18,(VLOOKUP(CL18,data!$B$3:$E$32,2,0)*14)+(VLOOKUP(CL18,data!$B$3:$E$32,3,0))*(CI18-14)),0)</f>
        <v>0</v>
      </c>
      <c r="CN18" s="265" t="s">
        <v>96</v>
      </c>
      <c r="CO18" s="231">
        <f>IF(CJ18=1,VLOOKUP(CN18,data!$B$35:$D$39,2,0),0)</f>
        <v>0</v>
      </c>
      <c r="CP18" s="232">
        <f>IF(AND(CM18&lt;&gt;0,CO18&lt;&gt;0)=FALSE,0,data!$C$43)</f>
        <v>0</v>
      </c>
      <c r="CQ18" s="269">
        <f t="shared" si="36"/>
        <v>0</v>
      </c>
      <c r="CR18" s="225">
        <f t="shared" si="37"/>
        <v>0</v>
      </c>
      <c r="CS18" s="225">
        <f t="shared" si="38"/>
        <v>0</v>
      </c>
      <c r="CT18" s="225">
        <f t="shared" si="39"/>
        <v>0</v>
      </c>
      <c r="CU18" s="431" t="str">
        <f t="shared" si="40"/>
        <v>ne</v>
      </c>
      <c r="CW18" s="229"/>
      <c r="CX18" s="225">
        <f t="shared" si="41"/>
        <v>0</v>
      </c>
      <c r="CY18" s="230">
        <f>IF(CX18=1,data!$C$41*CW18,0)</f>
        <v>0</v>
      </c>
      <c r="CZ18" s="265" t="s">
        <v>96</v>
      </c>
      <c r="DA18" s="231">
        <f>IF(CX18=1,IF(CW18&lt;15,VLOOKUP(CZ18,data!$B$3:$E$32,2,0)*CW18,(VLOOKUP(CZ18,data!$B$3:$E$32,2,0)*14)+(VLOOKUP(CZ18,data!$B$3:$E$32,3,0))*(CW18-14)),0)</f>
        <v>0</v>
      </c>
      <c r="DB18" s="265" t="s">
        <v>96</v>
      </c>
      <c r="DC18" s="231">
        <f>IF(CX18=1,VLOOKUP(DB18,data!$B$35:$D$39,2,0),0)</f>
        <v>0</v>
      </c>
      <c r="DD18" s="232">
        <f>IF(AND(DA18&lt;&gt;0,DC18&lt;&gt;0)=FALSE,0,data!$C$43)</f>
        <v>0</v>
      </c>
      <c r="DE18" s="269">
        <f t="shared" si="42"/>
        <v>0</v>
      </c>
      <c r="DF18" s="225">
        <f t="shared" si="43"/>
        <v>0</v>
      </c>
      <c r="DG18" s="225">
        <f t="shared" si="44"/>
        <v>0</v>
      </c>
      <c r="DH18" s="225">
        <f t="shared" si="45"/>
        <v>0</v>
      </c>
      <c r="DI18" s="431" t="str">
        <f t="shared" si="46"/>
        <v>ne</v>
      </c>
      <c r="DK18" s="229"/>
      <c r="DL18" s="225">
        <f t="shared" si="47"/>
        <v>0</v>
      </c>
      <c r="DM18" s="230">
        <f>IF(DL18=1,data!$C$41*DK18,0)</f>
        <v>0</v>
      </c>
      <c r="DN18" s="265" t="s">
        <v>96</v>
      </c>
      <c r="DO18" s="231">
        <f>IF(DL18=1,IF(DK18&lt;15,VLOOKUP(DN18,data!$B$3:$E$32,2,0)*DK18,(VLOOKUP(DN18,data!$B$3:$E$32,2,0)*14)+(VLOOKUP(DN18,data!$B$3:$E$32,3,0))*(DK18-14)),0)</f>
        <v>0</v>
      </c>
      <c r="DP18" s="265" t="s">
        <v>96</v>
      </c>
      <c r="DQ18" s="231">
        <f>IF(DL18=1,VLOOKUP(DP18,data!$B$35:$D$39,2,0),0)</f>
        <v>0</v>
      </c>
      <c r="DR18" s="232">
        <f>IF(AND(DO18&lt;&gt;0,DQ18&lt;&gt;0)=FALSE,0,data!$C$43)</f>
        <v>0</v>
      </c>
      <c r="DS18" s="269">
        <f t="shared" si="48"/>
        <v>0</v>
      </c>
      <c r="DT18" s="225">
        <f t="shared" si="49"/>
        <v>0</v>
      </c>
      <c r="DU18" s="225">
        <f t="shared" si="50"/>
        <v>0</v>
      </c>
      <c r="DV18" s="225">
        <f t="shared" si="51"/>
        <v>0</v>
      </c>
      <c r="DW18" s="431" t="str">
        <f t="shared" si="52"/>
        <v>ne</v>
      </c>
      <c r="DY18" s="229"/>
      <c r="DZ18" s="225">
        <f t="shared" si="53"/>
        <v>0</v>
      </c>
      <c r="EA18" s="230">
        <f>IF(DZ18=1,data!$C$41*DY18,0)</f>
        <v>0</v>
      </c>
      <c r="EB18" s="265" t="s">
        <v>96</v>
      </c>
      <c r="EC18" s="231">
        <f>IF(DZ18=1,IF(DY18&lt;15,VLOOKUP(EB18,data!$B$3:$E$32,2,0)*DY18,(VLOOKUP(EB18,data!$B$3:$E$32,2,0)*14)+(VLOOKUP(EB18,data!$B$3:$E$32,3,0))*(DY18-14)),0)</f>
        <v>0</v>
      </c>
      <c r="ED18" s="265" t="s">
        <v>96</v>
      </c>
      <c r="EE18" s="231">
        <f>IF(DZ18=1,VLOOKUP(ED18,data!$B$35:$D$39,2,0),0)</f>
        <v>0</v>
      </c>
      <c r="EF18" s="232">
        <f>IF(AND(EC18&lt;&gt;0,EE18&lt;&gt;0)=FALSE,0,data!$C$43)</f>
        <v>0</v>
      </c>
      <c r="EG18" s="269">
        <f t="shared" si="54"/>
        <v>0</v>
      </c>
      <c r="EH18" s="225">
        <f t="shared" si="55"/>
        <v>0</v>
      </c>
      <c r="EI18" s="225">
        <f t="shared" si="56"/>
        <v>0</v>
      </c>
      <c r="EJ18" s="225">
        <f t="shared" si="57"/>
        <v>0</v>
      </c>
      <c r="EK18" s="431" t="str">
        <f t="shared" si="58"/>
        <v>ne</v>
      </c>
      <c r="EM18" s="229"/>
      <c r="EN18" s="225">
        <f t="shared" si="59"/>
        <v>0</v>
      </c>
      <c r="EO18" s="230">
        <f>IF(EN18=1,data!$C$41*EM18,0)</f>
        <v>0</v>
      </c>
      <c r="EP18" s="265" t="s">
        <v>96</v>
      </c>
      <c r="EQ18" s="231">
        <f>IF(EN18=1,IF(EM18&lt;15,VLOOKUP(EP18,data!$B$3:$E$32,2,0)*EM18,(VLOOKUP(EP18,data!$B$3:$E$32,2,0)*14)+(VLOOKUP(EP18,data!$B$3:$E$32,3,0))*(EM18-14)),0)</f>
        <v>0</v>
      </c>
      <c r="ER18" s="265" t="s">
        <v>96</v>
      </c>
      <c r="ES18" s="231">
        <f>IF(EN18=1,VLOOKUP(ER18,data!$B$35:$D$39,2,0),0)</f>
        <v>0</v>
      </c>
      <c r="ET18" s="232">
        <f>IF(AND(EQ18&lt;&gt;0,ES18&lt;&gt;0)=FALSE,0,data!$C$43)</f>
        <v>0</v>
      </c>
      <c r="EU18" s="269">
        <f t="shared" si="60"/>
        <v>0</v>
      </c>
      <c r="EV18" s="225">
        <f t="shared" si="61"/>
        <v>0</v>
      </c>
      <c r="EW18" s="225">
        <f t="shared" si="62"/>
        <v>0</v>
      </c>
      <c r="EX18" s="225">
        <f t="shared" si="63"/>
        <v>0</v>
      </c>
      <c r="EY18" s="431" t="str">
        <f t="shared" si="64"/>
        <v>ne</v>
      </c>
      <c r="FA18" s="229"/>
      <c r="FB18" s="225">
        <f t="shared" si="65"/>
        <v>0</v>
      </c>
      <c r="FC18" s="230">
        <f>IF(FB18=1,data!$C$41*FA18,0)</f>
        <v>0</v>
      </c>
      <c r="FD18" s="265" t="s">
        <v>96</v>
      </c>
      <c r="FE18" s="231">
        <f>IF(FB18=1,IF(FA18&lt;15,VLOOKUP(FD18,data!$B$3:$E$32,2,0)*FA18,(VLOOKUP(FD18,data!$B$3:$E$32,2,0)*14)+(VLOOKUP(FD18,data!$B$3:$E$32,3,0))*(FA18-14)),0)</f>
        <v>0</v>
      </c>
      <c r="FF18" s="265" t="s">
        <v>96</v>
      </c>
      <c r="FG18" s="231">
        <f>IF(FB18=1,VLOOKUP(FF18,data!$B$35:$D$39,2,0),0)</f>
        <v>0</v>
      </c>
      <c r="FH18" s="232">
        <f>IF(AND(FE18&lt;&gt;0,FG18&lt;&gt;0)=FALSE,0,data!$C$43)</f>
        <v>0</v>
      </c>
      <c r="FI18" s="269">
        <f t="shared" si="66"/>
        <v>0</v>
      </c>
      <c r="FJ18" s="225">
        <f t="shared" si="67"/>
        <v>0</v>
      </c>
      <c r="FK18" s="225">
        <f t="shared" si="68"/>
        <v>0</v>
      </c>
      <c r="FL18" s="225">
        <f t="shared" si="69"/>
        <v>0</v>
      </c>
      <c r="FM18" s="431" t="str">
        <f t="shared" si="70"/>
        <v>ne</v>
      </c>
    </row>
    <row r="19" spans="1:169" ht="25.15" customHeight="1" x14ac:dyDescent="0.25">
      <c r="A19" s="233"/>
      <c r="B19" s="370" t="s">
        <v>110</v>
      </c>
      <c r="C19" s="416"/>
      <c r="D19" s="418" t="s">
        <v>669</v>
      </c>
      <c r="E19" s="229"/>
      <c r="F19" s="225">
        <f t="shared" si="0"/>
        <v>0</v>
      </c>
      <c r="G19" s="230">
        <f>IF(F19=1,data!$C$41*E19,0)</f>
        <v>0</v>
      </c>
      <c r="H19" s="265" t="s">
        <v>96</v>
      </c>
      <c r="I19" s="231">
        <f>IF($F19=1,IF($E19&lt;15,VLOOKUP(H19,data!$B$3:$E$32,2,0)*$E19,(VLOOKUP(H19,data!$B$3:$E$32,2,0)*14)+(VLOOKUP(H19,data!$B$3:$E$32,3,0))*($E19-14)),0)</f>
        <v>0</v>
      </c>
      <c r="J19" s="265" t="s">
        <v>96</v>
      </c>
      <c r="K19" s="231">
        <f>IF($F19=1,VLOOKUP(J19,data!$B$35:$D$39,2,0),0)</f>
        <v>0</v>
      </c>
      <c r="L19" s="232">
        <f>IF(AND(I19&lt;&gt;0,K19&lt;&gt;0)=FALSE,0,data!$C$43)</f>
        <v>0</v>
      </c>
      <c r="M19" s="269">
        <f t="shared" si="1"/>
        <v>0</v>
      </c>
      <c r="N19" s="225">
        <f t="shared" si="73"/>
        <v>0</v>
      </c>
      <c r="O19" s="225">
        <f t="shared" si="2"/>
        <v>0</v>
      </c>
      <c r="P19" s="225">
        <f t="shared" si="3"/>
        <v>0</v>
      </c>
      <c r="Q19" s="228"/>
      <c r="R19" s="438">
        <f t="shared" si="4"/>
        <v>0</v>
      </c>
      <c r="S19" s="225">
        <f t="shared" si="5"/>
        <v>0</v>
      </c>
      <c r="T19" s="357">
        <f>IF(S19=1,data!$C$41*R19,0)</f>
        <v>0</v>
      </c>
      <c r="U19" s="370" t="str">
        <f t="shared" si="6"/>
        <v xml:space="preserve"> </v>
      </c>
      <c r="V19" s="360">
        <f>IF($S19=1,IF(R19&lt;15,VLOOKUP(U19,data!$B$3:$E$32,2,0)*R19,(VLOOKUP(U19,data!$B$3:$E$32,2,0)*14)+(VLOOKUP(U19,data!$B$3:$E$32,3,0))*(R19-14)),0)</f>
        <v>0</v>
      </c>
      <c r="W19" s="370" t="str">
        <f t="shared" si="7"/>
        <v xml:space="preserve"> </v>
      </c>
      <c r="X19" s="360">
        <f>IF($S19=1,VLOOKUP(W19,data!$B$35:$D$39,2,0),0)</f>
        <v>0</v>
      </c>
      <c r="Y19" s="364">
        <f>IF(AND(V19&lt;&gt;0,X19&lt;&gt;0)=FALSE,0,data!$C$43)</f>
        <v>0</v>
      </c>
      <c r="Z19" s="365">
        <f t="shared" si="8"/>
        <v>0</v>
      </c>
      <c r="AA19" s="225">
        <f t="shared" si="74"/>
        <v>0</v>
      </c>
      <c r="AB19" s="225">
        <f t="shared" si="9"/>
        <v>0</v>
      </c>
      <c r="AC19" s="225">
        <f t="shared" si="10"/>
        <v>0</v>
      </c>
      <c r="AE19" s="229"/>
      <c r="AF19" s="225">
        <f t="shared" si="11"/>
        <v>0</v>
      </c>
      <c r="AG19" s="230">
        <f>IF(AF19=1,data!$C$41*AE19,0)</f>
        <v>0</v>
      </c>
      <c r="AH19" s="265" t="s">
        <v>96</v>
      </c>
      <c r="AI19" s="231">
        <f>IF(AF19=1,IF(AE19&lt;15,VLOOKUP(AH19,data!$B$3:$E$32,2,0)*AE19,(VLOOKUP(AH19,data!$B$3:$E$32,2,0)*14)+(VLOOKUP(AH19,data!$B$3:$E$32,3,0))*(AE19-14)),0)</f>
        <v>0</v>
      </c>
      <c r="AJ19" s="265" t="s">
        <v>96</v>
      </c>
      <c r="AK19" s="231">
        <f>IF(AF19=1,VLOOKUP(AJ19,data!$B$35:$D$39,2,0),0)</f>
        <v>0</v>
      </c>
      <c r="AL19" s="232">
        <f>IF(AND(AI19&lt;&gt;0,AK19&lt;&gt;0)=FALSE,0,data!$C$43)</f>
        <v>0</v>
      </c>
      <c r="AM19" s="269">
        <f t="shared" si="12"/>
        <v>0</v>
      </c>
      <c r="AN19" s="225">
        <f t="shared" si="13"/>
        <v>0</v>
      </c>
      <c r="AO19" s="225">
        <f t="shared" si="14"/>
        <v>0</v>
      </c>
      <c r="AP19" s="225">
        <f t="shared" si="15"/>
        <v>0</v>
      </c>
      <c r="AQ19" s="431" t="str">
        <f t="shared" si="16"/>
        <v>ne</v>
      </c>
      <c r="AS19" s="229"/>
      <c r="AT19" s="225">
        <f t="shared" si="17"/>
        <v>0</v>
      </c>
      <c r="AU19" s="230">
        <f>IF(AT19=1,data!$C$41*AS19,0)</f>
        <v>0</v>
      </c>
      <c r="AV19" s="265" t="s">
        <v>96</v>
      </c>
      <c r="AW19" s="231">
        <f>IF(AT19=1,IF(AS19&lt;15,VLOOKUP(AV19,data!$B$3:$E$32,2,0)*AS19,(VLOOKUP(AV19,data!$B$3:$E$32,2,0)*14)+(VLOOKUP(AV19,data!$B$3:$E$32,3,0))*(AS19-14)),0)</f>
        <v>0</v>
      </c>
      <c r="AX19" s="265" t="s">
        <v>96</v>
      </c>
      <c r="AY19" s="231">
        <f>IF(AT19=1,VLOOKUP(AX19,data!$B$35:$D$39,2,0),0)</f>
        <v>0</v>
      </c>
      <c r="AZ19" s="232">
        <f>IF(AND(AW19&lt;&gt;0,AY19&lt;&gt;0)=FALSE,0,data!$C$43)</f>
        <v>0</v>
      </c>
      <c r="BA19" s="269">
        <f t="shared" si="18"/>
        <v>0</v>
      </c>
      <c r="BB19" s="225">
        <f t="shared" si="19"/>
        <v>0</v>
      </c>
      <c r="BC19" s="225">
        <f t="shared" si="20"/>
        <v>0</v>
      </c>
      <c r="BD19" s="225">
        <f t="shared" si="21"/>
        <v>0</v>
      </c>
      <c r="BE19" s="431" t="str">
        <f t="shared" si="22"/>
        <v>ne</v>
      </c>
      <c r="BG19" s="229"/>
      <c r="BH19" s="225">
        <f t="shared" si="23"/>
        <v>0</v>
      </c>
      <c r="BI19" s="230">
        <f>IF(BH19=1,data!$C$41*BG19,0)</f>
        <v>0</v>
      </c>
      <c r="BJ19" s="265" t="s">
        <v>96</v>
      </c>
      <c r="BK19" s="231">
        <f>IF(BH19=1,IF(BG19&lt;15,VLOOKUP(BJ19,data!$B$3:$E$32,2,0)*BG19,(VLOOKUP(BJ19,data!$B$3:$E$32,2,0)*14)+(VLOOKUP(BJ19,data!$B$3:$E$32,3,0))*(BG19-14)),0)</f>
        <v>0</v>
      </c>
      <c r="BL19" s="265" t="s">
        <v>96</v>
      </c>
      <c r="BM19" s="231">
        <f>IF(BH19=1,VLOOKUP(BL19,data!$B$35:$D$39,2,0),0)</f>
        <v>0</v>
      </c>
      <c r="BN19" s="232">
        <f>IF(AND(BK19&lt;&gt;0,BM19&lt;&gt;0)=FALSE,0,data!$C$43)</f>
        <v>0</v>
      </c>
      <c r="BO19" s="269">
        <f t="shared" si="24"/>
        <v>0</v>
      </c>
      <c r="BP19" s="225">
        <f t="shared" si="25"/>
        <v>0</v>
      </c>
      <c r="BQ19" s="225">
        <f t="shared" si="26"/>
        <v>0</v>
      </c>
      <c r="BR19" s="225">
        <f t="shared" si="27"/>
        <v>0</v>
      </c>
      <c r="BS19" s="431" t="str">
        <f t="shared" si="28"/>
        <v>ne</v>
      </c>
      <c r="BU19" s="229"/>
      <c r="BV19" s="225">
        <f t="shared" si="29"/>
        <v>0</v>
      </c>
      <c r="BW19" s="230">
        <f>IF(BV19=1,data!$C$41*BU19,0)</f>
        <v>0</v>
      </c>
      <c r="BX19" s="265" t="s">
        <v>96</v>
      </c>
      <c r="BY19" s="231">
        <f>IF(BV19=1,IF(BU19&lt;15,VLOOKUP(BX19,data!$B$3:$E$32,2,0)*BU19,(VLOOKUP(BX19,data!$B$3:$E$32,2,0)*14)+(VLOOKUP(BX19,data!$B$3:$E$32,3,0))*(BU19-14)),0)</f>
        <v>0</v>
      </c>
      <c r="BZ19" s="265" t="s">
        <v>96</v>
      </c>
      <c r="CA19" s="231">
        <f>IF(BV19=1,VLOOKUP(BZ19,data!$B$35:$D$39,2,0),0)</f>
        <v>0</v>
      </c>
      <c r="CB19" s="232">
        <f>IF(AND(BY19&lt;&gt;0,CA19&lt;&gt;0)=FALSE,0,data!$C$43)</f>
        <v>0</v>
      </c>
      <c r="CC19" s="269">
        <f t="shared" si="30"/>
        <v>0</v>
      </c>
      <c r="CD19" s="225">
        <f t="shared" si="31"/>
        <v>0</v>
      </c>
      <c r="CE19" s="225">
        <f t="shared" si="32"/>
        <v>0</v>
      </c>
      <c r="CF19" s="225">
        <f t="shared" si="33"/>
        <v>0</v>
      </c>
      <c r="CG19" s="431" t="str">
        <f t="shared" si="34"/>
        <v>ne</v>
      </c>
      <c r="CI19" s="229"/>
      <c r="CJ19" s="225">
        <f t="shared" si="35"/>
        <v>0</v>
      </c>
      <c r="CK19" s="230">
        <f>IF(CJ19=1,data!$C$41*CI19,0)</f>
        <v>0</v>
      </c>
      <c r="CL19" s="265" t="s">
        <v>96</v>
      </c>
      <c r="CM19" s="231">
        <f>IF(CJ19=1,IF(CI19&lt;15,VLOOKUP(CL19,data!$B$3:$E$32,2,0)*CI19,(VLOOKUP(CL19,data!$B$3:$E$32,2,0)*14)+(VLOOKUP(CL19,data!$B$3:$E$32,3,0))*(CI19-14)),0)</f>
        <v>0</v>
      </c>
      <c r="CN19" s="265" t="s">
        <v>96</v>
      </c>
      <c r="CO19" s="231">
        <f>IF(CJ19=1,VLOOKUP(CN19,data!$B$35:$D$39,2,0),0)</f>
        <v>0</v>
      </c>
      <c r="CP19" s="232">
        <f>IF(AND(CM19&lt;&gt;0,CO19&lt;&gt;0)=FALSE,0,data!$C$43)</f>
        <v>0</v>
      </c>
      <c r="CQ19" s="269">
        <f t="shared" si="36"/>
        <v>0</v>
      </c>
      <c r="CR19" s="225">
        <f t="shared" si="37"/>
        <v>0</v>
      </c>
      <c r="CS19" s="225">
        <f t="shared" si="38"/>
        <v>0</v>
      </c>
      <c r="CT19" s="225">
        <f t="shared" si="39"/>
        <v>0</v>
      </c>
      <c r="CU19" s="431" t="str">
        <f t="shared" si="40"/>
        <v>ne</v>
      </c>
      <c r="CW19" s="229"/>
      <c r="CX19" s="225">
        <f t="shared" si="41"/>
        <v>0</v>
      </c>
      <c r="CY19" s="230">
        <f>IF(CX19=1,data!$C$41*CW19,0)</f>
        <v>0</v>
      </c>
      <c r="CZ19" s="265" t="s">
        <v>96</v>
      </c>
      <c r="DA19" s="231">
        <f>IF(CX19=1,IF(CW19&lt;15,VLOOKUP(CZ19,data!$B$3:$E$32,2,0)*CW19,(VLOOKUP(CZ19,data!$B$3:$E$32,2,0)*14)+(VLOOKUP(CZ19,data!$B$3:$E$32,3,0))*(CW19-14)),0)</f>
        <v>0</v>
      </c>
      <c r="DB19" s="265" t="s">
        <v>96</v>
      </c>
      <c r="DC19" s="231">
        <f>IF(CX19=1,VLOOKUP(DB19,data!$B$35:$D$39,2,0),0)</f>
        <v>0</v>
      </c>
      <c r="DD19" s="232">
        <f>IF(AND(DA19&lt;&gt;0,DC19&lt;&gt;0)=FALSE,0,data!$C$43)</f>
        <v>0</v>
      </c>
      <c r="DE19" s="269">
        <f t="shared" si="42"/>
        <v>0</v>
      </c>
      <c r="DF19" s="225">
        <f t="shared" si="43"/>
        <v>0</v>
      </c>
      <c r="DG19" s="225">
        <f t="shared" si="44"/>
        <v>0</v>
      </c>
      <c r="DH19" s="225">
        <f t="shared" si="45"/>
        <v>0</v>
      </c>
      <c r="DI19" s="431" t="str">
        <f t="shared" si="46"/>
        <v>ne</v>
      </c>
      <c r="DK19" s="229"/>
      <c r="DL19" s="225">
        <f t="shared" si="47"/>
        <v>0</v>
      </c>
      <c r="DM19" s="230">
        <f>IF(DL19=1,data!$C$41*DK19,0)</f>
        <v>0</v>
      </c>
      <c r="DN19" s="265" t="s">
        <v>96</v>
      </c>
      <c r="DO19" s="231">
        <f>IF(DL19=1,IF(DK19&lt;15,VLOOKUP(DN19,data!$B$3:$E$32,2,0)*DK19,(VLOOKUP(DN19,data!$B$3:$E$32,2,0)*14)+(VLOOKUP(DN19,data!$B$3:$E$32,3,0))*(DK19-14)),0)</f>
        <v>0</v>
      </c>
      <c r="DP19" s="265" t="s">
        <v>96</v>
      </c>
      <c r="DQ19" s="231">
        <f>IF(DL19=1,VLOOKUP(DP19,data!$B$35:$D$39,2,0),0)</f>
        <v>0</v>
      </c>
      <c r="DR19" s="232">
        <f>IF(AND(DO19&lt;&gt;0,DQ19&lt;&gt;0)=FALSE,0,data!$C$43)</f>
        <v>0</v>
      </c>
      <c r="DS19" s="269">
        <f t="shared" si="48"/>
        <v>0</v>
      </c>
      <c r="DT19" s="225">
        <f t="shared" si="49"/>
        <v>0</v>
      </c>
      <c r="DU19" s="225">
        <f t="shared" si="50"/>
        <v>0</v>
      </c>
      <c r="DV19" s="225">
        <f t="shared" si="51"/>
        <v>0</v>
      </c>
      <c r="DW19" s="431" t="str">
        <f t="shared" si="52"/>
        <v>ne</v>
      </c>
      <c r="DY19" s="229"/>
      <c r="DZ19" s="225">
        <f t="shared" si="53"/>
        <v>0</v>
      </c>
      <c r="EA19" s="230">
        <f>IF(DZ19=1,data!$C$41*DY19,0)</f>
        <v>0</v>
      </c>
      <c r="EB19" s="265" t="s">
        <v>96</v>
      </c>
      <c r="EC19" s="231">
        <f>IF(DZ19=1,IF(DY19&lt;15,VLOOKUP(EB19,data!$B$3:$E$32,2,0)*DY19,(VLOOKUP(EB19,data!$B$3:$E$32,2,0)*14)+(VLOOKUP(EB19,data!$B$3:$E$32,3,0))*(DY19-14)),0)</f>
        <v>0</v>
      </c>
      <c r="ED19" s="265" t="s">
        <v>96</v>
      </c>
      <c r="EE19" s="231">
        <f>IF(DZ19=1,VLOOKUP(ED19,data!$B$35:$D$39,2,0),0)</f>
        <v>0</v>
      </c>
      <c r="EF19" s="232">
        <f>IF(AND(EC19&lt;&gt;0,EE19&lt;&gt;0)=FALSE,0,data!$C$43)</f>
        <v>0</v>
      </c>
      <c r="EG19" s="269">
        <f t="shared" si="54"/>
        <v>0</v>
      </c>
      <c r="EH19" s="225">
        <f t="shared" si="55"/>
        <v>0</v>
      </c>
      <c r="EI19" s="225">
        <f t="shared" si="56"/>
        <v>0</v>
      </c>
      <c r="EJ19" s="225">
        <f t="shared" si="57"/>
        <v>0</v>
      </c>
      <c r="EK19" s="431" t="str">
        <f t="shared" si="58"/>
        <v>ne</v>
      </c>
      <c r="EM19" s="229"/>
      <c r="EN19" s="225">
        <f t="shared" si="59"/>
        <v>0</v>
      </c>
      <c r="EO19" s="230">
        <f>IF(EN19=1,data!$C$41*EM19,0)</f>
        <v>0</v>
      </c>
      <c r="EP19" s="265" t="s">
        <v>96</v>
      </c>
      <c r="EQ19" s="231">
        <f>IF(EN19=1,IF(EM19&lt;15,VLOOKUP(EP19,data!$B$3:$E$32,2,0)*EM19,(VLOOKUP(EP19,data!$B$3:$E$32,2,0)*14)+(VLOOKUP(EP19,data!$B$3:$E$32,3,0))*(EM19-14)),0)</f>
        <v>0</v>
      </c>
      <c r="ER19" s="265" t="s">
        <v>96</v>
      </c>
      <c r="ES19" s="231">
        <f>IF(EN19=1,VLOOKUP(ER19,data!$B$35:$D$39,2,0),0)</f>
        <v>0</v>
      </c>
      <c r="ET19" s="232">
        <f>IF(AND(EQ19&lt;&gt;0,ES19&lt;&gt;0)=FALSE,0,data!$C$43)</f>
        <v>0</v>
      </c>
      <c r="EU19" s="269">
        <f t="shared" si="60"/>
        <v>0</v>
      </c>
      <c r="EV19" s="225">
        <f t="shared" si="61"/>
        <v>0</v>
      </c>
      <c r="EW19" s="225">
        <f t="shared" si="62"/>
        <v>0</v>
      </c>
      <c r="EX19" s="225">
        <f t="shared" si="63"/>
        <v>0</v>
      </c>
      <c r="EY19" s="431" t="str">
        <f t="shared" si="64"/>
        <v>ne</v>
      </c>
      <c r="FA19" s="229"/>
      <c r="FB19" s="225">
        <f t="shared" si="65"/>
        <v>0</v>
      </c>
      <c r="FC19" s="230">
        <f>IF(FB19=1,data!$C$41*FA19,0)</f>
        <v>0</v>
      </c>
      <c r="FD19" s="265" t="s">
        <v>96</v>
      </c>
      <c r="FE19" s="231">
        <f>IF(FB19=1,IF(FA19&lt;15,VLOOKUP(FD19,data!$B$3:$E$32,2,0)*FA19,(VLOOKUP(FD19,data!$B$3:$E$32,2,0)*14)+(VLOOKUP(FD19,data!$B$3:$E$32,3,0))*(FA19-14)),0)</f>
        <v>0</v>
      </c>
      <c r="FF19" s="265" t="s">
        <v>96</v>
      </c>
      <c r="FG19" s="231">
        <f>IF(FB19=1,VLOOKUP(FF19,data!$B$35:$D$39,2,0),0)</f>
        <v>0</v>
      </c>
      <c r="FH19" s="232">
        <f>IF(AND(FE19&lt;&gt;0,FG19&lt;&gt;0)=FALSE,0,data!$C$43)</f>
        <v>0</v>
      </c>
      <c r="FI19" s="269">
        <f t="shared" si="66"/>
        <v>0</v>
      </c>
      <c r="FJ19" s="225">
        <f t="shared" si="67"/>
        <v>0</v>
      </c>
      <c r="FK19" s="225">
        <f t="shared" si="68"/>
        <v>0</v>
      </c>
      <c r="FL19" s="225">
        <f t="shared" si="69"/>
        <v>0</v>
      </c>
      <c r="FM19" s="431" t="str">
        <f t="shared" si="70"/>
        <v>ne</v>
      </c>
    </row>
    <row r="20" spans="1:169" ht="25.15" customHeight="1" x14ac:dyDescent="0.25">
      <c r="A20" s="233"/>
      <c r="B20" s="370" t="s">
        <v>111</v>
      </c>
      <c r="C20" s="416"/>
      <c r="D20" s="418" t="s">
        <v>669</v>
      </c>
      <c r="E20" s="229"/>
      <c r="F20" s="225">
        <f t="shared" si="0"/>
        <v>0</v>
      </c>
      <c r="G20" s="230">
        <f>IF(F20=1,data!$C$41*E20,0)</f>
        <v>0</v>
      </c>
      <c r="H20" s="265" t="s">
        <v>96</v>
      </c>
      <c r="I20" s="231">
        <f>IF($F20=1,IF($E20&lt;15,VLOOKUP(H20,data!$B$3:$E$32,2,0)*$E20,(VLOOKUP(H20,data!$B$3:$E$32,2,0)*14)+(VLOOKUP(H20,data!$B$3:$E$32,3,0))*($E20-14)),0)</f>
        <v>0</v>
      </c>
      <c r="J20" s="265" t="s">
        <v>96</v>
      </c>
      <c r="K20" s="231">
        <f>IF($F20=1,VLOOKUP(J20,data!$B$35:$D$39,2,0),0)</f>
        <v>0</v>
      </c>
      <c r="L20" s="232">
        <f>IF(AND(I20&lt;&gt;0,K20&lt;&gt;0)=FALSE,0,data!$C$43)</f>
        <v>0</v>
      </c>
      <c r="M20" s="269">
        <f t="shared" si="1"/>
        <v>0</v>
      </c>
      <c r="N20" s="225">
        <f t="shared" si="73"/>
        <v>0</v>
      </c>
      <c r="O20" s="225">
        <f t="shared" si="2"/>
        <v>0</v>
      </c>
      <c r="P20" s="225">
        <f t="shared" si="3"/>
        <v>0</v>
      </c>
      <c r="Q20" s="228"/>
      <c r="R20" s="438">
        <f t="shared" si="4"/>
        <v>0</v>
      </c>
      <c r="S20" s="225">
        <f t="shared" si="5"/>
        <v>0</v>
      </c>
      <c r="T20" s="357">
        <f>IF(S20=1,data!$C$41*R20,0)</f>
        <v>0</v>
      </c>
      <c r="U20" s="370" t="str">
        <f t="shared" si="6"/>
        <v xml:space="preserve"> </v>
      </c>
      <c r="V20" s="360">
        <f>IF($S20=1,IF(R20&lt;15,VLOOKUP(U20,data!$B$3:$E$32,2,0)*R20,(VLOOKUP(U20,data!$B$3:$E$32,2,0)*14)+(VLOOKUP(U20,data!$B$3:$E$32,3,0))*(R20-14)),0)</f>
        <v>0</v>
      </c>
      <c r="W20" s="370" t="str">
        <f t="shared" si="7"/>
        <v xml:space="preserve"> </v>
      </c>
      <c r="X20" s="360">
        <f>IF($S20=1,VLOOKUP(W20,data!$B$35:$D$39,2,0),0)</f>
        <v>0</v>
      </c>
      <c r="Y20" s="364">
        <f>IF(AND(V20&lt;&gt;0,X20&lt;&gt;0)=FALSE,0,data!$C$43)</f>
        <v>0</v>
      </c>
      <c r="Z20" s="365">
        <f t="shared" si="8"/>
        <v>0</v>
      </c>
      <c r="AA20" s="225">
        <f t="shared" si="74"/>
        <v>0</v>
      </c>
      <c r="AB20" s="225">
        <f t="shared" si="9"/>
        <v>0</v>
      </c>
      <c r="AC20" s="225">
        <f t="shared" si="10"/>
        <v>0</v>
      </c>
      <c r="AE20" s="229"/>
      <c r="AF20" s="225">
        <f t="shared" si="11"/>
        <v>0</v>
      </c>
      <c r="AG20" s="230">
        <f>IF(AF20=1,data!$C$41*AE20,0)</f>
        <v>0</v>
      </c>
      <c r="AH20" s="265" t="s">
        <v>96</v>
      </c>
      <c r="AI20" s="231">
        <f>IF(AF20=1,IF(AE20&lt;15,VLOOKUP(AH20,data!$B$3:$E$32,2,0)*AE20,(VLOOKUP(AH20,data!$B$3:$E$32,2,0)*14)+(VLOOKUP(AH20,data!$B$3:$E$32,3,0))*(AE20-14)),0)</f>
        <v>0</v>
      </c>
      <c r="AJ20" s="265" t="s">
        <v>96</v>
      </c>
      <c r="AK20" s="231">
        <f>IF(AF20=1,VLOOKUP(AJ20,data!$B$35:$D$39,2,0),0)</f>
        <v>0</v>
      </c>
      <c r="AL20" s="232">
        <f>IF(AND(AI20&lt;&gt;0,AK20&lt;&gt;0)=FALSE,0,data!$C$43)</f>
        <v>0</v>
      </c>
      <c r="AM20" s="269">
        <f t="shared" si="12"/>
        <v>0</v>
      </c>
      <c r="AN20" s="225">
        <f t="shared" si="13"/>
        <v>0</v>
      </c>
      <c r="AO20" s="225">
        <f t="shared" si="14"/>
        <v>0</v>
      </c>
      <c r="AP20" s="225">
        <f t="shared" si="15"/>
        <v>0</v>
      </c>
      <c r="AQ20" s="431" t="str">
        <f t="shared" si="16"/>
        <v>ne</v>
      </c>
      <c r="AS20" s="229"/>
      <c r="AT20" s="225">
        <f t="shared" si="17"/>
        <v>0</v>
      </c>
      <c r="AU20" s="230">
        <f>IF(AT20=1,data!$C$41*AS20,0)</f>
        <v>0</v>
      </c>
      <c r="AV20" s="265" t="s">
        <v>96</v>
      </c>
      <c r="AW20" s="231">
        <f>IF(AT20=1,IF(AS20&lt;15,VLOOKUP(AV20,data!$B$3:$E$32,2,0)*AS20,(VLOOKUP(AV20,data!$B$3:$E$32,2,0)*14)+(VLOOKUP(AV20,data!$B$3:$E$32,3,0))*(AS20-14)),0)</f>
        <v>0</v>
      </c>
      <c r="AX20" s="265" t="s">
        <v>96</v>
      </c>
      <c r="AY20" s="231">
        <f>IF(AT20=1,VLOOKUP(AX20,data!$B$35:$D$39,2,0),0)</f>
        <v>0</v>
      </c>
      <c r="AZ20" s="232">
        <f>IF(AND(AW20&lt;&gt;0,AY20&lt;&gt;0)=FALSE,0,data!$C$43)</f>
        <v>0</v>
      </c>
      <c r="BA20" s="269">
        <f t="shared" si="18"/>
        <v>0</v>
      </c>
      <c r="BB20" s="225">
        <f t="shared" si="19"/>
        <v>0</v>
      </c>
      <c r="BC20" s="225">
        <f t="shared" si="20"/>
        <v>0</v>
      </c>
      <c r="BD20" s="225">
        <f t="shared" si="21"/>
        <v>0</v>
      </c>
      <c r="BE20" s="431" t="str">
        <f t="shared" si="22"/>
        <v>ne</v>
      </c>
      <c r="BG20" s="229"/>
      <c r="BH20" s="225">
        <f t="shared" si="23"/>
        <v>0</v>
      </c>
      <c r="BI20" s="230">
        <f>IF(BH20=1,data!$C$41*BG20,0)</f>
        <v>0</v>
      </c>
      <c r="BJ20" s="265" t="s">
        <v>96</v>
      </c>
      <c r="BK20" s="231">
        <f>IF(BH20=1,IF(BG20&lt;15,VLOOKUP(BJ20,data!$B$3:$E$32,2,0)*BG20,(VLOOKUP(BJ20,data!$B$3:$E$32,2,0)*14)+(VLOOKUP(BJ20,data!$B$3:$E$32,3,0))*(BG20-14)),0)</f>
        <v>0</v>
      </c>
      <c r="BL20" s="265" t="s">
        <v>96</v>
      </c>
      <c r="BM20" s="231">
        <f>IF(BH20=1,VLOOKUP(BL20,data!$B$35:$D$39,2,0),0)</f>
        <v>0</v>
      </c>
      <c r="BN20" s="232">
        <f>IF(AND(BK20&lt;&gt;0,BM20&lt;&gt;0)=FALSE,0,data!$C$43)</f>
        <v>0</v>
      </c>
      <c r="BO20" s="269">
        <f t="shared" si="24"/>
        <v>0</v>
      </c>
      <c r="BP20" s="225">
        <f t="shared" si="25"/>
        <v>0</v>
      </c>
      <c r="BQ20" s="225">
        <f t="shared" si="26"/>
        <v>0</v>
      </c>
      <c r="BR20" s="225">
        <f t="shared" si="27"/>
        <v>0</v>
      </c>
      <c r="BS20" s="431" t="str">
        <f t="shared" si="28"/>
        <v>ne</v>
      </c>
      <c r="BU20" s="229"/>
      <c r="BV20" s="225">
        <f t="shared" si="29"/>
        <v>0</v>
      </c>
      <c r="BW20" s="230">
        <f>IF(BV20=1,data!$C$41*BU20,0)</f>
        <v>0</v>
      </c>
      <c r="BX20" s="265" t="s">
        <v>96</v>
      </c>
      <c r="BY20" s="231">
        <f>IF(BV20=1,IF(BU20&lt;15,VLOOKUP(BX20,data!$B$3:$E$32,2,0)*BU20,(VLOOKUP(BX20,data!$B$3:$E$32,2,0)*14)+(VLOOKUP(BX20,data!$B$3:$E$32,3,0))*(BU20-14)),0)</f>
        <v>0</v>
      </c>
      <c r="BZ20" s="265" t="s">
        <v>96</v>
      </c>
      <c r="CA20" s="231">
        <f>IF(BV20=1,VLOOKUP(BZ20,data!$B$35:$D$39,2,0),0)</f>
        <v>0</v>
      </c>
      <c r="CB20" s="232">
        <f>IF(AND(BY20&lt;&gt;0,CA20&lt;&gt;0)=FALSE,0,data!$C$43)</f>
        <v>0</v>
      </c>
      <c r="CC20" s="269">
        <f t="shared" si="30"/>
        <v>0</v>
      </c>
      <c r="CD20" s="225">
        <f t="shared" si="31"/>
        <v>0</v>
      </c>
      <c r="CE20" s="225">
        <f t="shared" si="32"/>
        <v>0</v>
      </c>
      <c r="CF20" s="225">
        <f t="shared" si="33"/>
        <v>0</v>
      </c>
      <c r="CG20" s="431" t="str">
        <f t="shared" si="34"/>
        <v>ne</v>
      </c>
      <c r="CI20" s="229"/>
      <c r="CJ20" s="225">
        <f t="shared" si="35"/>
        <v>0</v>
      </c>
      <c r="CK20" s="230">
        <f>IF(CJ20=1,data!$C$41*CI20,0)</f>
        <v>0</v>
      </c>
      <c r="CL20" s="265" t="s">
        <v>96</v>
      </c>
      <c r="CM20" s="231">
        <f>IF(CJ20=1,IF(CI20&lt;15,VLOOKUP(CL20,data!$B$3:$E$32,2,0)*CI20,(VLOOKUP(CL20,data!$B$3:$E$32,2,0)*14)+(VLOOKUP(CL20,data!$B$3:$E$32,3,0))*(CI20-14)),0)</f>
        <v>0</v>
      </c>
      <c r="CN20" s="265" t="s">
        <v>96</v>
      </c>
      <c r="CO20" s="231">
        <f>IF(CJ20=1,VLOOKUP(CN20,data!$B$35:$D$39,2,0),0)</f>
        <v>0</v>
      </c>
      <c r="CP20" s="232">
        <f>IF(AND(CM20&lt;&gt;0,CO20&lt;&gt;0)=FALSE,0,data!$C$43)</f>
        <v>0</v>
      </c>
      <c r="CQ20" s="269">
        <f t="shared" si="36"/>
        <v>0</v>
      </c>
      <c r="CR20" s="225">
        <f t="shared" si="37"/>
        <v>0</v>
      </c>
      <c r="CS20" s="225">
        <f t="shared" si="38"/>
        <v>0</v>
      </c>
      <c r="CT20" s="225">
        <f t="shared" si="39"/>
        <v>0</v>
      </c>
      <c r="CU20" s="431" t="str">
        <f t="shared" si="40"/>
        <v>ne</v>
      </c>
      <c r="CW20" s="229"/>
      <c r="CX20" s="225">
        <f t="shared" si="41"/>
        <v>0</v>
      </c>
      <c r="CY20" s="230">
        <f>IF(CX20=1,data!$C$41*CW20,0)</f>
        <v>0</v>
      </c>
      <c r="CZ20" s="265" t="s">
        <v>96</v>
      </c>
      <c r="DA20" s="231">
        <f>IF(CX20=1,IF(CW20&lt;15,VLOOKUP(CZ20,data!$B$3:$E$32,2,0)*CW20,(VLOOKUP(CZ20,data!$B$3:$E$32,2,0)*14)+(VLOOKUP(CZ20,data!$B$3:$E$32,3,0))*(CW20-14)),0)</f>
        <v>0</v>
      </c>
      <c r="DB20" s="265" t="s">
        <v>96</v>
      </c>
      <c r="DC20" s="231">
        <f>IF(CX20=1,VLOOKUP(DB20,data!$B$35:$D$39,2,0),0)</f>
        <v>0</v>
      </c>
      <c r="DD20" s="232">
        <f>IF(AND(DA20&lt;&gt;0,DC20&lt;&gt;0)=FALSE,0,data!$C$43)</f>
        <v>0</v>
      </c>
      <c r="DE20" s="269">
        <f t="shared" si="42"/>
        <v>0</v>
      </c>
      <c r="DF20" s="225">
        <f t="shared" si="43"/>
        <v>0</v>
      </c>
      <c r="DG20" s="225">
        <f t="shared" si="44"/>
        <v>0</v>
      </c>
      <c r="DH20" s="225">
        <f t="shared" si="45"/>
        <v>0</v>
      </c>
      <c r="DI20" s="431" t="str">
        <f t="shared" si="46"/>
        <v>ne</v>
      </c>
      <c r="DK20" s="229"/>
      <c r="DL20" s="225">
        <f t="shared" si="47"/>
        <v>0</v>
      </c>
      <c r="DM20" s="230">
        <f>IF(DL20=1,data!$C$41*DK20,0)</f>
        <v>0</v>
      </c>
      <c r="DN20" s="265" t="s">
        <v>96</v>
      </c>
      <c r="DO20" s="231">
        <f>IF(DL20=1,IF(DK20&lt;15,VLOOKUP(DN20,data!$B$3:$E$32,2,0)*DK20,(VLOOKUP(DN20,data!$B$3:$E$32,2,0)*14)+(VLOOKUP(DN20,data!$B$3:$E$32,3,0))*(DK20-14)),0)</f>
        <v>0</v>
      </c>
      <c r="DP20" s="265" t="s">
        <v>96</v>
      </c>
      <c r="DQ20" s="231">
        <f>IF(DL20=1,VLOOKUP(DP20,data!$B$35:$D$39,2,0),0)</f>
        <v>0</v>
      </c>
      <c r="DR20" s="232">
        <f>IF(AND(DO20&lt;&gt;0,DQ20&lt;&gt;0)=FALSE,0,data!$C$43)</f>
        <v>0</v>
      </c>
      <c r="DS20" s="269">
        <f t="shared" si="48"/>
        <v>0</v>
      </c>
      <c r="DT20" s="225">
        <f t="shared" si="49"/>
        <v>0</v>
      </c>
      <c r="DU20" s="225">
        <f t="shared" si="50"/>
        <v>0</v>
      </c>
      <c r="DV20" s="225">
        <f t="shared" si="51"/>
        <v>0</v>
      </c>
      <c r="DW20" s="431" t="str">
        <f t="shared" si="52"/>
        <v>ne</v>
      </c>
      <c r="DY20" s="229"/>
      <c r="DZ20" s="225">
        <f t="shared" si="53"/>
        <v>0</v>
      </c>
      <c r="EA20" s="230">
        <f>IF(DZ20=1,data!$C$41*DY20,0)</f>
        <v>0</v>
      </c>
      <c r="EB20" s="265" t="s">
        <v>96</v>
      </c>
      <c r="EC20" s="231">
        <f>IF(DZ20=1,IF(DY20&lt;15,VLOOKUP(EB20,data!$B$3:$E$32,2,0)*DY20,(VLOOKUP(EB20,data!$B$3:$E$32,2,0)*14)+(VLOOKUP(EB20,data!$B$3:$E$32,3,0))*(DY20-14)),0)</f>
        <v>0</v>
      </c>
      <c r="ED20" s="265" t="s">
        <v>96</v>
      </c>
      <c r="EE20" s="231">
        <f>IF(DZ20=1,VLOOKUP(ED20,data!$B$35:$D$39,2,0),0)</f>
        <v>0</v>
      </c>
      <c r="EF20" s="232">
        <f>IF(AND(EC20&lt;&gt;0,EE20&lt;&gt;0)=FALSE,0,data!$C$43)</f>
        <v>0</v>
      </c>
      <c r="EG20" s="269">
        <f t="shared" si="54"/>
        <v>0</v>
      </c>
      <c r="EH20" s="225">
        <f t="shared" si="55"/>
        <v>0</v>
      </c>
      <c r="EI20" s="225">
        <f t="shared" si="56"/>
        <v>0</v>
      </c>
      <c r="EJ20" s="225">
        <f t="shared" si="57"/>
        <v>0</v>
      </c>
      <c r="EK20" s="431" t="str">
        <f t="shared" si="58"/>
        <v>ne</v>
      </c>
      <c r="EM20" s="229"/>
      <c r="EN20" s="225">
        <f t="shared" si="59"/>
        <v>0</v>
      </c>
      <c r="EO20" s="230">
        <f>IF(EN20=1,data!$C$41*EM20,0)</f>
        <v>0</v>
      </c>
      <c r="EP20" s="265" t="s">
        <v>96</v>
      </c>
      <c r="EQ20" s="231">
        <f>IF(EN20=1,IF(EM20&lt;15,VLOOKUP(EP20,data!$B$3:$E$32,2,0)*EM20,(VLOOKUP(EP20,data!$B$3:$E$32,2,0)*14)+(VLOOKUP(EP20,data!$B$3:$E$32,3,0))*(EM20-14)),0)</f>
        <v>0</v>
      </c>
      <c r="ER20" s="265" t="s">
        <v>96</v>
      </c>
      <c r="ES20" s="231">
        <f>IF(EN20=1,VLOOKUP(ER20,data!$B$35:$D$39,2,0),0)</f>
        <v>0</v>
      </c>
      <c r="ET20" s="232">
        <f>IF(AND(EQ20&lt;&gt;0,ES20&lt;&gt;0)=FALSE,0,data!$C$43)</f>
        <v>0</v>
      </c>
      <c r="EU20" s="269">
        <f t="shared" si="60"/>
        <v>0</v>
      </c>
      <c r="EV20" s="225">
        <f t="shared" si="61"/>
        <v>0</v>
      </c>
      <c r="EW20" s="225">
        <f t="shared" si="62"/>
        <v>0</v>
      </c>
      <c r="EX20" s="225">
        <f t="shared" si="63"/>
        <v>0</v>
      </c>
      <c r="EY20" s="431" t="str">
        <f t="shared" si="64"/>
        <v>ne</v>
      </c>
      <c r="FA20" s="229"/>
      <c r="FB20" s="225">
        <f t="shared" si="65"/>
        <v>0</v>
      </c>
      <c r="FC20" s="230">
        <f>IF(FB20=1,data!$C$41*FA20,0)</f>
        <v>0</v>
      </c>
      <c r="FD20" s="265" t="s">
        <v>96</v>
      </c>
      <c r="FE20" s="231">
        <f>IF(FB20=1,IF(FA20&lt;15,VLOOKUP(FD20,data!$B$3:$E$32,2,0)*FA20,(VLOOKUP(FD20,data!$B$3:$E$32,2,0)*14)+(VLOOKUP(FD20,data!$B$3:$E$32,3,0))*(FA20-14)),0)</f>
        <v>0</v>
      </c>
      <c r="FF20" s="265" t="s">
        <v>96</v>
      </c>
      <c r="FG20" s="231">
        <f>IF(FB20=1,VLOOKUP(FF20,data!$B$35:$D$39,2,0),0)</f>
        <v>0</v>
      </c>
      <c r="FH20" s="232">
        <f>IF(AND(FE20&lt;&gt;0,FG20&lt;&gt;0)=FALSE,0,data!$C$43)</f>
        <v>0</v>
      </c>
      <c r="FI20" s="269">
        <f t="shared" si="66"/>
        <v>0</v>
      </c>
      <c r="FJ20" s="225">
        <f t="shared" si="67"/>
        <v>0</v>
      </c>
      <c r="FK20" s="225">
        <f t="shared" si="68"/>
        <v>0</v>
      </c>
      <c r="FL20" s="225">
        <f t="shared" si="69"/>
        <v>0</v>
      </c>
      <c r="FM20" s="431" t="str">
        <f t="shared" si="70"/>
        <v>ne</v>
      </c>
    </row>
    <row r="21" spans="1:169" ht="25.15" customHeight="1" x14ac:dyDescent="0.25">
      <c r="A21" s="233"/>
      <c r="B21" s="370" t="s">
        <v>112</v>
      </c>
      <c r="C21" s="416"/>
      <c r="D21" s="418" t="s">
        <v>669</v>
      </c>
      <c r="E21" s="229"/>
      <c r="F21" s="225">
        <f t="shared" si="0"/>
        <v>0</v>
      </c>
      <c r="G21" s="230">
        <f>IF(F21=1,data!$C$41*E21,0)</f>
        <v>0</v>
      </c>
      <c r="H21" s="265" t="s">
        <v>96</v>
      </c>
      <c r="I21" s="231">
        <f>IF($F21=1,IF($E21&lt;15,VLOOKUP(H21,data!$B$3:$E$32,2,0)*$E21,(VLOOKUP(H21,data!$B$3:$E$32,2,0)*14)+(VLOOKUP(H21,data!$B$3:$E$32,3,0))*($E21-14)),0)</f>
        <v>0</v>
      </c>
      <c r="J21" s="265" t="s">
        <v>96</v>
      </c>
      <c r="K21" s="231">
        <f>IF($F21=1,VLOOKUP(J21,data!$B$35:$D$39,2,0),0)</f>
        <v>0</v>
      </c>
      <c r="L21" s="232">
        <f>IF(AND(I21&lt;&gt;0,K21&lt;&gt;0)=FALSE,0,data!$C$43)</f>
        <v>0</v>
      </c>
      <c r="M21" s="269">
        <f t="shared" si="1"/>
        <v>0</v>
      </c>
      <c r="N21" s="225">
        <f t="shared" si="73"/>
        <v>0</v>
      </c>
      <c r="O21" s="225">
        <f t="shared" si="2"/>
        <v>0</v>
      </c>
      <c r="P21" s="225">
        <f t="shared" si="3"/>
        <v>0</v>
      </c>
      <c r="Q21" s="228"/>
      <c r="R21" s="438">
        <f t="shared" si="4"/>
        <v>0</v>
      </c>
      <c r="S21" s="225">
        <f t="shared" si="5"/>
        <v>0</v>
      </c>
      <c r="T21" s="357">
        <f>IF(S21=1,data!$C$41*R21,0)</f>
        <v>0</v>
      </c>
      <c r="U21" s="370" t="str">
        <f t="shared" si="6"/>
        <v xml:space="preserve"> </v>
      </c>
      <c r="V21" s="360">
        <f>IF($S21=1,IF(R21&lt;15,VLOOKUP(U21,data!$B$3:$E$32,2,0)*R21,(VLOOKUP(U21,data!$B$3:$E$32,2,0)*14)+(VLOOKUP(U21,data!$B$3:$E$32,3,0))*(R21-14)),0)</f>
        <v>0</v>
      </c>
      <c r="W21" s="370" t="str">
        <f t="shared" si="7"/>
        <v xml:space="preserve"> </v>
      </c>
      <c r="X21" s="360">
        <f>IF($S21=1,VLOOKUP(W21,data!$B$35:$D$39,2,0),0)</f>
        <v>0</v>
      </c>
      <c r="Y21" s="364">
        <f>IF(AND(V21&lt;&gt;0,X21&lt;&gt;0)=FALSE,0,data!$C$43)</f>
        <v>0</v>
      </c>
      <c r="Z21" s="365">
        <f t="shared" si="8"/>
        <v>0</v>
      </c>
      <c r="AA21" s="225">
        <f t="shared" si="74"/>
        <v>0</v>
      </c>
      <c r="AB21" s="225">
        <f t="shared" si="9"/>
        <v>0</v>
      </c>
      <c r="AC21" s="225">
        <f t="shared" si="10"/>
        <v>0</v>
      </c>
      <c r="AE21" s="229"/>
      <c r="AF21" s="225">
        <f t="shared" si="11"/>
        <v>0</v>
      </c>
      <c r="AG21" s="230">
        <f>IF(AF21=1,data!$C$41*AE21,0)</f>
        <v>0</v>
      </c>
      <c r="AH21" s="265" t="s">
        <v>96</v>
      </c>
      <c r="AI21" s="231">
        <f>IF(AF21=1,IF(AE21&lt;15,VLOOKUP(AH21,data!$B$3:$E$32,2,0)*AE21,(VLOOKUP(AH21,data!$B$3:$E$32,2,0)*14)+(VLOOKUP(AH21,data!$B$3:$E$32,3,0))*(AE21-14)),0)</f>
        <v>0</v>
      </c>
      <c r="AJ21" s="265" t="s">
        <v>96</v>
      </c>
      <c r="AK21" s="231">
        <f>IF(AF21=1,VLOOKUP(AJ21,data!$B$35:$D$39,2,0),0)</f>
        <v>0</v>
      </c>
      <c r="AL21" s="232">
        <f>IF(AND(AI21&lt;&gt;0,AK21&lt;&gt;0)=FALSE,0,data!$C$43)</f>
        <v>0</v>
      </c>
      <c r="AM21" s="269">
        <f t="shared" si="12"/>
        <v>0</v>
      </c>
      <c r="AN21" s="225">
        <f t="shared" si="13"/>
        <v>0</v>
      </c>
      <c r="AO21" s="225">
        <f t="shared" si="14"/>
        <v>0</v>
      </c>
      <c r="AP21" s="225">
        <f t="shared" si="15"/>
        <v>0</v>
      </c>
      <c r="AQ21" s="431" t="str">
        <f t="shared" si="16"/>
        <v>ne</v>
      </c>
      <c r="AS21" s="229"/>
      <c r="AT21" s="225">
        <f t="shared" si="17"/>
        <v>0</v>
      </c>
      <c r="AU21" s="230">
        <f>IF(AT21=1,data!$C$41*AS21,0)</f>
        <v>0</v>
      </c>
      <c r="AV21" s="265" t="s">
        <v>96</v>
      </c>
      <c r="AW21" s="231">
        <f>IF(AT21=1,IF(AS21&lt;15,VLOOKUP(AV21,data!$B$3:$E$32,2,0)*AS21,(VLOOKUP(AV21,data!$B$3:$E$32,2,0)*14)+(VLOOKUP(AV21,data!$B$3:$E$32,3,0))*(AS21-14)),0)</f>
        <v>0</v>
      </c>
      <c r="AX21" s="265" t="s">
        <v>96</v>
      </c>
      <c r="AY21" s="231">
        <f>IF(AT21=1,VLOOKUP(AX21,data!$B$35:$D$39,2,0),0)</f>
        <v>0</v>
      </c>
      <c r="AZ21" s="232">
        <f>IF(AND(AW21&lt;&gt;0,AY21&lt;&gt;0)=FALSE,0,data!$C$43)</f>
        <v>0</v>
      </c>
      <c r="BA21" s="269">
        <f t="shared" si="18"/>
        <v>0</v>
      </c>
      <c r="BB21" s="225">
        <f t="shared" si="19"/>
        <v>0</v>
      </c>
      <c r="BC21" s="225">
        <f t="shared" si="20"/>
        <v>0</v>
      </c>
      <c r="BD21" s="225">
        <f t="shared" si="21"/>
        <v>0</v>
      </c>
      <c r="BE21" s="431" t="str">
        <f t="shared" si="22"/>
        <v>ne</v>
      </c>
      <c r="BG21" s="229"/>
      <c r="BH21" s="225">
        <f t="shared" si="23"/>
        <v>0</v>
      </c>
      <c r="BI21" s="230">
        <f>IF(BH21=1,data!$C$41*BG21,0)</f>
        <v>0</v>
      </c>
      <c r="BJ21" s="265" t="s">
        <v>96</v>
      </c>
      <c r="BK21" s="231">
        <f>IF(BH21=1,IF(BG21&lt;15,VLOOKUP(BJ21,data!$B$3:$E$32,2,0)*BG21,(VLOOKUP(BJ21,data!$B$3:$E$32,2,0)*14)+(VLOOKUP(BJ21,data!$B$3:$E$32,3,0))*(BG21-14)),0)</f>
        <v>0</v>
      </c>
      <c r="BL21" s="265" t="s">
        <v>96</v>
      </c>
      <c r="BM21" s="231">
        <f>IF(BH21=1,VLOOKUP(BL21,data!$B$35:$D$39,2,0),0)</f>
        <v>0</v>
      </c>
      <c r="BN21" s="232">
        <f>IF(AND(BK21&lt;&gt;0,BM21&lt;&gt;0)=FALSE,0,data!$C$43)</f>
        <v>0</v>
      </c>
      <c r="BO21" s="269">
        <f t="shared" si="24"/>
        <v>0</v>
      </c>
      <c r="BP21" s="225">
        <f t="shared" si="25"/>
        <v>0</v>
      </c>
      <c r="BQ21" s="225">
        <f t="shared" si="26"/>
        <v>0</v>
      </c>
      <c r="BR21" s="225">
        <f t="shared" si="27"/>
        <v>0</v>
      </c>
      <c r="BS21" s="431" t="str">
        <f t="shared" si="28"/>
        <v>ne</v>
      </c>
      <c r="BU21" s="229"/>
      <c r="BV21" s="225">
        <f t="shared" si="29"/>
        <v>0</v>
      </c>
      <c r="BW21" s="230">
        <f>IF(BV21=1,data!$C$41*BU21,0)</f>
        <v>0</v>
      </c>
      <c r="BX21" s="265" t="s">
        <v>96</v>
      </c>
      <c r="BY21" s="231">
        <f>IF(BV21=1,IF(BU21&lt;15,VLOOKUP(BX21,data!$B$3:$E$32,2,0)*BU21,(VLOOKUP(BX21,data!$B$3:$E$32,2,0)*14)+(VLOOKUP(BX21,data!$B$3:$E$32,3,0))*(BU21-14)),0)</f>
        <v>0</v>
      </c>
      <c r="BZ21" s="265" t="s">
        <v>96</v>
      </c>
      <c r="CA21" s="231">
        <f>IF(BV21=1,VLOOKUP(BZ21,data!$B$35:$D$39,2,0),0)</f>
        <v>0</v>
      </c>
      <c r="CB21" s="232">
        <f>IF(AND(BY21&lt;&gt;0,CA21&lt;&gt;0)=FALSE,0,data!$C$43)</f>
        <v>0</v>
      </c>
      <c r="CC21" s="269">
        <f t="shared" si="30"/>
        <v>0</v>
      </c>
      <c r="CD21" s="225">
        <f t="shared" si="31"/>
        <v>0</v>
      </c>
      <c r="CE21" s="225">
        <f t="shared" si="32"/>
        <v>0</v>
      </c>
      <c r="CF21" s="225">
        <f t="shared" si="33"/>
        <v>0</v>
      </c>
      <c r="CG21" s="431" t="str">
        <f t="shared" si="34"/>
        <v>ne</v>
      </c>
      <c r="CI21" s="229"/>
      <c r="CJ21" s="225">
        <f t="shared" si="35"/>
        <v>0</v>
      </c>
      <c r="CK21" s="230">
        <f>IF(CJ21=1,data!$C$41*CI21,0)</f>
        <v>0</v>
      </c>
      <c r="CL21" s="265" t="s">
        <v>96</v>
      </c>
      <c r="CM21" s="231">
        <f>IF(CJ21=1,IF(CI21&lt;15,VLOOKUP(CL21,data!$B$3:$E$32,2,0)*CI21,(VLOOKUP(CL21,data!$B$3:$E$32,2,0)*14)+(VLOOKUP(CL21,data!$B$3:$E$32,3,0))*(CI21-14)),0)</f>
        <v>0</v>
      </c>
      <c r="CN21" s="265" t="s">
        <v>96</v>
      </c>
      <c r="CO21" s="231">
        <f>IF(CJ21=1,VLOOKUP(CN21,data!$B$35:$D$39,2,0),0)</f>
        <v>0</v>
      </c>
      <c r="CP21" s="232">
        <f>IF(AND(CM21&lt;&gt;0,CO21&lt;&gt;0)=FALSE,0,data!$C$43)</f>
        <v>0</v>
      </c>
      <c r="CQ21" s="269">
        <f t="shared" si="36"/>
        <v>0</v>
      </c>
      <c r="CR21" s="225">
        <f t="shared" si="37"/>
        <v>0</v>
      </c>
      <c r="CS21" s="225">
        <f t="shared" si="38"/>
        <v>0</v>
      </c>
      <c r="CT21" s="225">
        <f t="shared" si="39"/>
        <v>0</v>
      </c>
      <c r="CU21" s="431" t="str">
        <f t="shared" si="40"/>
        <v>ne</v>
      </c>
      <c r="CW21" s="229"/>
      <c r="CX21" s="225">
        <f t="shared" si="41"/>
        <v>0</v>
      </c>
      <c r="CY21" s="230">
        <f>IF(CX21=1,data!$C$41*CW21,0)</f>
        <v>0</v>
      </c>
      <c r="CZ21" s="265" t="s">
        <v>96</v>
      </c>
      <c r="DA21" s="231">
        <f>IF(CX21=1,IF(CW21&lt;15,VLOOKUP(CZ21,data!$B$3:$E$32,2,0)*CW21,(VLOOKUP(CZ21,data!$B$3:$E$32,2,0)*14)+(VLOOKUP(CZ21,data!$B$3:$E$32,3,0))*(CW21-14)),0)</f>
        <v>0</v>
      </c>
      <c r="DB21" s="265" t="s">
        <v>96</v>
      </c>
      <c r="DC21" s="231">
        <f>IF(CX21=1,VLOOKUP(DB21,data!$B$35:$D$39,2,0),0)</f>
        <v>0</v>
      </c>
      <c r="DD21" s="232">
        <f>IF(AND(DA21&lt;&gt;0,DC21&lt;&gt;0)=FALSE,0,data!$C$43)</f>
        <v>0</v>
      </c>
      <c r="DE21" s="269">
        <f t="shared" si="42"/>
        <v>0</v>
      </c>
      <c r="DF21" s="225">
        <f t="shared" si="43"/>
        <v>0</v>
      </c>
      <c r="DG21" s="225">
        <f t="shared" si="44"/>
        <v>0</v>
      </c>
      <c r="DH21" s="225">
        <f t="shared" si="45"/>
        <v>0</v>
      </c>
      <c r="DI21" s="431" t="str">
        <f t="shared" si="46"/>
        <v>ne</v>
      </c>
      <c r="DK21" s="229"/>
      <c r="DL21" s="225">
        <f t="shared" si="47"/>
        <v>0</v>
      </c>
      <c r="DM21" s="230">
        <f>IF(DL21=1,data!$C$41*DK21,0)</f>
        <v>0</v>
      </c>
      <c r="DN21" s="265" t="s">
        <v>96</v>
      </c>
      <c r="DO21" s="231">
        <f>IF(DL21=1,IF(DK21&lt;15,VLOOKUP(DN21,data!$B$3:$E$32,2,0)*DK21,(VLOOKUP(DN21,data!$B$3:$E$32,2,0)*14)+(VLOOKUP(DN21,data!$B$3:$E$32,3,0))*(DK21-14)),0)</f>
        <v>0</v>
      </c>
      <c r="DP21" s="265" t="s">
        <v>96</v>
      </c>
      <c r="DQ21" s="231">
        <f>IF(DL21=1,VLOOKUP(DP21,data!$B$35:$D$39,2,0),0)</f>
        <v>0</v>
      </c>
      <c r="DR21" s="232">
        <f>IF(AND(DO21&lt;&gt;0,DQ21&lt;&gt;0)=FALSE,0,data!$C$43)</f>
        <v>0</v>
      </c>
      <c r="DS21" s="269">
        <f t="shared" si="48"/>
        <v>0</v>
      </c>
      <c r="DT21" s="225">
        <f t="shared" si="49"/>
        <v>0</v>
      </c>
      <c r="DU21" s="225">
        <f t="shared" si="50"/>
        <v>0</v>
      </c>
      <c r="DV21" s="225">
        <f t="shared" si="51"/>
        <v>0</v>
      </c>
      <c r="DW21" s="431" t="str">
        <f t="shared" si="52"/>
        <v>ne</v>
      </c>
      <c r="DY21" s="229"/>
      <c r="DZ21" s="225">
        <f t="shared" si="53"/>
        <v>0</v>
      </c>
      <c r="EA21" s="230">
        <f>IF(DZ21=1,data!$C$41*DY21,0)</f>
        <v>0</v>
      </c>
      <c r="EB21" s="265" t="s">
        <v>96</v>
      </c>
      <c r="EC21" s="231">
        <f>IF(DZ21=1,IF(DY21&lt;15,VLOOKUP(EB21,data!$B$3:$E$32,2,0)*DY21,(VLOOKUP(EB21,data!$B$3:$E$32,2,0)*14)+(VLOOKUP(EB21,data!$B$3:$E$32,3,0))*(DY21-14)),0)</f>
        <v>0</v>
      </c>
      <c r="ED21" s="265" t="s">
        <v>96</v>
      </c>
      <c r="EE21" s="231">
        <f>IF(DZ21=1,VLOOKUP(ED21,data!$B$35:$D$39,2,0),0)</f>
        <v>0</v>
      </c>
      <c r="EF21" s="232">
        <f>IF(AND(EC21&lt;&gt;0,EE21&lt;&gt;0)=FALSE,0,data!$C$43)</f>
        <v>0</v>
      </c>
      <c r="EG21" s="269">
        <f t="shared" si="54"/>
        <v>0</v>
      </c>
      <c r="EH21" s="225">
        <f t="shared" si="55"/>
        <v>0</v>
      </c>
      <c r="EI21" s="225">
        <f t="shared" si="56"/>
        <v>0</v>
      </c>
      <c r="EJ21" s="225">
        <f t="shared" si="57"/>
        <v>0</v>
      </c>
      <c r="EK21" s="431" t="str">
        <f t="shared" si="58"/>
        <v>ne</v>
      </c>
      <c r="EM21" s="229"/>
      <c r="EN21" s="225">
        <f t="shared" si="59"/>
        <v>0</v>
      </c>
      <c r="EO21" s="230">
        <f>IF(EN21=1,data!$C$41*EM21,0)</f>
        <v>0</v>
      </c>
      <c r="EP21" s="265" t="s">
        <v>96</v>
      </c>
      <c r="EQ21" s="231">
        <f>IF(EN21=1,IF(EM21&lt;15,VLOOKUP(EP21,data!$B$3:$E$32,2,0)*EM21,(VLOOKUP(EP21,data!$B$3:$E$32,2,0)*14)+(VLOOKUP(EP21,data!$B$3:$E$32,3,0))*(EM21-14)),0)</f>
        <v>0</v>
      </c>
      <c r="ER21" s="265" t="s">
        <v>96</v>
      </c>
      <c r="ES21" s="231">
        <f>IF(EN21=1,VLOOKUP(ER21,data!$B$35:$D$39,2,0),0)</f>
        <v>0</v>
      </c>
      <c r="ET21" s="232">
        <f>IF(AND(EQ21&lt;&gt;0,ES21&lt;&gt;0)=FALSE,0,data!$C$43)</f>
        <v>0</v>
      </c>
      <c r="EU21" s="269">
        <f t="shared" si="60"/>
        <v>0</v>
      </c>
      <c r="EV21" s="225">
        <f t="shared" si="61"/>
        <v>0</v>
      </c>
      <c r="EW21" s="225">
        <f t="shared" si="62"/>
        <v>0</v>
      </c>
      <c r="EX21" s="225">
        <f t="shared" si="63"/>
        <v>0</v>
      </c>
      <c r="EY21" s="431" t="str">
        <f t="shared" si="64"/>
        <v>ne</v>
      </c>
      <c r="FA21" s="229"/>
      <c r="FB21" s="225">
        <f t="shared" si="65"/>
        <v>0</v>
      </c>
      <c r="FC21" s="230">
        <f>IF(FB21=1,data!$C$41*FA21,0)</f>
        <v>0</v>
      </c>
      <c r="FD21" s="265" t="s">
        <v>96</v>
      </c>
      <c r="FE21" s="231">
        <f>IF(FB21=1,IF(FA21&lt;15,VLOOKUP(FD21,data!$B$3:$E$32,2,0)*FA21,(VLOOKUP(FD21,data!$B$3:$E$32,2,0)*14)+(VLOOKUP(FD21,data!$B$3:$E$32,3,0))*(FA21-14)),0)</f>
        <v>0</v>
      </c>
      <c r="FF21" s="265" t="s">
        <v>96</v>
      </c>
      <c r="FG21" s="231">
        <f>IF(FB21=1,VLOOKUP(FF21,data!$B$35:$D$39,2,0),0)</f>
        <v>0</v>
      </c>
      <c r="FH21" s="232">
        <f>IF(AND(FE21&lt;&gt;0,FG21&lt;&gt;0)=FALSE,0,data!$C$43)</f>
        <v>0</v>
      </c>
      <c r="FI21" s="269">
        <f t="shared" si="66"/>
        <v>0</v>
      </c>
      <c r="FJ21" s="225">
        <f t="shared" si="67"/>
        <v>0</v>
      </c>
      <c r="FK21" s="225">
        <f t="shared" si="68"/>
        <v>0</v>
      </c>
      <c r="FL21" s="225">
        <f t="shared" si="69"/>
        <v>0</v>
      </c>
      <c r="FM21" s="431" t="str">
        <f t="shared" si="70"/>
        <v>ne</v>
      </c>
    </row>
    <row r="22" spans="1:169" ht="25.15" customHeight="1" x14ac:dyDescent="0.25">
      <c r="A22" s="233"/>
      <c r="B22" s="370" t="s">
        <v>113</v>
      </c>
      <c r="C22" s="416"/>
      <c r="D22" s="418" t="s">
        <v>669</v>
      </c>
      <c r="E22" s="229"/>
      <c r="F22" s="225">
        <f t="shared" si="0"/>
        <v>0</v>
      </c>
      <c r="G22" s="230">
        <f>IF(F22=1,data!$C$41*E22,0)</f>
        <v>0</v>
      </c>
      <c r="H22" s="265" t="s">
        <v>96</v>
      </c>
      <c r="I22" s="231">
        <f>IF($F22=1,IF($E22&lt;15,VLOOKUP(H22,data!$B$3:$E$32,2,0)*$E22,(VLOOKUP(H22,data!$B$3:$E$32,2,0)*14)+(VLOOKUP(H22,data!$B$3:$E$32,3,0))*($E22-14)),0)</f>
        <v>0</v>
      </c>
      <c r="J22" s="265" t="s">
        <v>96</v>
      </c>
      <c r="K22" s="231">
        <f>IF($F22=1,VLOOKUP(J22,data!$B$35:$D$39,2,0),0)</f>
        <v>0</v>
      </c>
      <c r="L22" s="232">
        <f>IF(AND(I22&lt;&gt;0,K22&lt;&gt;0)=FALSE,0,data!$C$43)</f>
        <v>0</v>
      </c>
      <c r="M22" s="269">
        <f t="shared" si="1"/>
        <v>0</v>
      </c>
      <c r="N22" s="225">
        <f t="shared" si="73"/>
        <v>0</v>
      </c>
      <c r="O22" s="225">
        <f t="shared" si="2"/>
        <v>0</v>
      </c>
      <c r="P22" s="225">
        <f t="shared" si="3"/>
        <v>0</v>
      </c>
      <c r="Q22" s="228"/>
      <c r="R22" s="438">
        <f t="shared" si="4"/>
        <v>0</v>
      </c>
      <c r="S22" s="225">
        <f t="shared" si="5"/>
        <v>0</v>
      </c>
      <c r="T22" s="357">
        <f>IF(S22=1,data!$C$41*R22,0)</f>
        <v>0</v>
      </c>
      <c r="U22" s="370" t="str">
        <f t="shared" si="6"/>
        <v xml:space="preserve"> </v>
      </c>
      <c r="V22" s="360">
        <f>IF($S22=1,IF(R22&lt;15,VLOOKUP(U22,data!$B$3:$E$32,2,0)*R22,(VLOOKUP(U22,data!$B$3:$E$32,2,0)*14)+(VLOOKUP(U22,data!$B$3:$E$32,3,0))*(R22-14)),0)</f>
        <v>0</v>
      </c>
      <c r="W22" s="370" t="str">
        <f t="shared" si="7"/>
        <v xml:space="preserve"> </v>
      </c>
      <c r="X22" s="360">
        <f>IF($S22=1,VLOOKUP(W22,data!$B$35:$D$39,2,0),0)</f>
        <v>0</v>
      </c>
      <c r="Y22" s="364">
        <f>IF(AND(V22&lt;&gt;0,X22&lt;&gt;0)=FALSE,0,data!$C$43)</f>
        <v>0</v>
      </c>
      <c r="Z22" s="365">
        <f t="shared" si="8"/>
        <v>0</v>
      </c>
      <c r="AA22" s="225">
        <f t="shared" si="74"/>
        <v>0</v>
      </c>
      <c r="AB22" s="225">
        <f t="shared" si="9"/>
        <v>0</v>
      </c>
      <c r="AC22" s="225">
        <f t="shared" si="10"/>
        <v>0</v>
      </c>
      <c r="AE22" s="229"/>
      <c r="AF22" s="225">
        <f t="shared" si="11"/>
        <v>0</v>
      </c>
      <c r="AG22" s="230">
        <f>IF(AF22=1,data!$C$41*AE22,0)</f>
        <v>0</v>
      </c>
      <c r="AH22" s="265" t="s">
        <v>96</v>
      </c>
      <c r="AI22" s="231">
        <f>IF(AF22=1,IF(AE22&lt;15,VLOOKUP(AH22,data!$B$3:$E$32,2,0)*AE22,(VLOOKUP(AH22,data!$B$3:$E$32,2,0)*14)+(VLOOKUP(AH22,data!$B$3:$E$32,3,0))*(AE22-14)),0)</f>
        <v>0</v>
      </c>
      <c r="AJ22" s="265" t="s">
        <v>96</v>
      </c>
      <c r="AK22" s="231">
        <f>IF(AF22=1,VLOOKUP(AJ22,data!$B$35:$D$39,2,0),0)</f>
        <v>0</v>
      </c>
      <c r="AL22" s="232">
        <f>IF(AND(AI22&lt;&gt;0,AK22&lt;&gt;0)=FALSE,0,data!$C$43)</f>
        <v>0</v>
      </c>
      <c r="AM22" s="269">
        <f t="shared" si="12"/>
        <v>0</v>
      </c>
      <c r="AN22" s="225">
        <f t="shared" si="13"/>
        <v>0</v>
      </c>
      <c r="AO22" s="225">
        <f t="shared" si="14"/>
        <v>0</v>
      </c>
      <c r="AP22" s="225">
        <f t="shared" si="15"/>
        <v>0</v>
      </c>
      <c r="AQ22" s="431" t="str">
        <f t="shared" si="16"/>
        <v>ne</v>
      </c>
      <c r="AS22" s="229"/>
      <c r="AT22" s="225">
        <f t="shared" si="17"/>
        <v>0</v>
      </c>
      <c r="AU22" s="230">
        <f>IF(AT22=1,data!$C$41*AS22,0)</f>
        <v>0</v>
      </c>
      <c r="AV22" s="265" t="s">
        <v>96</v>
      </c>
      <c r="AW22" s="231">
        <f>IF(AT22=1,IF(AS22&lt;15,VLOOKUP(AV22,data!$B$3:$E$32,2,0)*AS22,(VLOOKUP(AV22,data!$B$3:$E$32,2,0)*14)+(VLOOKUP(AV22,data!$B$3:$E$32,3,0))*(AS22-14)),0)</f>
        <v>0</v>
      </c>
      <c r="AX22" s="265" t="s">
        <v>96</v>
      </c>
      <c r="AY22" s="231">
        <f>IF(AT22=1,VLOOKUP(AX22,data!$B$35:$D$39,2,0),0)</f>
        <v>0</v>
      </c>
      <c r="AZ22" s="232">
        <f>IF(AND(AW22&lt;&gt;0,AY22&lt;&gt;0)=FALSE,0,data!$C$43)</f>
        <v>0</v>
      </c>
      <c r="BA22" s="269">
        <f t="shared" si="18"/>
        <v>0</v>
      </c>
      <c r="BB22" s="225">
        <f t="shared" si="19"/>
        <v>0</v>
      </c>
      <c r="BC22" s="225">
        <f t="shared" si="20"/>
        <v>0</v>
      </c>
      <c r="BD22" s="225">
        <f t="shared" si="21"/>
        <v>0</v>
      </c>
      <c r="BE22" s="431" t="str">
        <f t="shared" si="22"/>
        <v>ne</v>
      </c>
      <c r="BG22" s="229"/>
      <c r="BH22" s="225">
        <f t="shared" si="23"/>
        <v>0</v>
      </c>
      <c r="BI22" s="230">
        <f>IF(BH22=1,data!$C$41*BG22,0)</f>
        <v>0</v>
      </c>
      <c r="BJ22" s="265" t="s">
        <v>96</v>
      </c>
      <c r="BK22" s="231">
        <f>IF(BH22=1,IF(BG22&lt;15,VLOOKUP(BJ22,data!$B$3:$E$32,2,0)*BG22,(VLOOKUP(BJ22,data!$B$3:$E$32,2,0)*14)+(VLOOKUP(BJ22,data!$B$3:$E$32,3,0))*(BG22-14)),0)</f>
        <v>0</v>
      </c>
      <c r="BL22" s="265" t="s">
        <v>96</v>
      </c>
      <c r="BM22" s="231">
        <f>IF(BH22=1,VLOOKUP(BL22,data!$B$35:$D$39,2,0),0)</f>
        <v>0</v>
      </c>
      <c r="BN22" s="232">
        <f>IF(AND(BK22&lt;&gt;0,BM22&lt;&gt;0)=FALSE,0,data!$C$43)</f>
        <v>0</v>
      </c>
      <c r="BO22" s="269">
        <f t="shared" si="24"/>
        <v>0</v>
      </c>
      <c r="BP22" s="225">
        <f t="shared" si="25"/>
        <v>0</v>
      </c>
      <c r="BQ22" s="225">
        <f t="shared" si="26"/>
        <v>0</v>
      </c>
      <c r="BR22" s="225">
        <f t="shared" si="27"/>
        <v>0</v>
      </c>
      <c r="BS22" s="431" t="str">
        <f t="shared" si="28"/>
        <v>ne</v>
      </c>
      <c r="BU22" s="229"/>
      <c r="BV22" s="225">
        <f t="shared" si="29"/>
        <v>0</v>
      </c>
      <c r="BW22" s="230">
        <f>IF(BV22=1,data!$C$41*BU22,0)</f>
        <v>0</v>
      </c>
      <c r="BX22" s="265" t="s">
        <v>96</v>
      </c>
      <c r="BY22" s="231">
        <f>IF(BV22=1,IF(BU22&lt;15,VLOOKUP(BX22,data!$B$3:$E$32,2,0)*BU22,(VLOOKUP(BX22,data!$B$3:$E$32,2,0)*14)+(VLOOKUP(BX22,data!$B$3:$E$32,3,0))*(BU22-14)),0)</f>
        <v>0</v>
      </c>
      <c r="BZ22" s="265" t="s">
        <v>96</v>
      </c>
      <c r="CA22" s="231">
        <f>IF(BV22=1,VLOOKUP(BZ22,data!$B$35:$D$39,2,0),0)</f>
        <v>0</v>
      </c>
      <c r="CB22" s="232">
        <f>IF(AND(BY22&lt;&gt;0,CA22&lt;&gt;0)=FALSE,0,data!$C$43)</f>
        <v>0</v>
      </c>
      <c r="CC22" s="269">
        <f t="shared" si="30"/>
        <v>0</v>
      </c>
      <c r="CD22" s="225">
        <f t="shared" si="31"/>
        <v>0</v>
      </c>
      <c r="CE22" s="225">
        <f t="shared" si="32"/>
        <v>0</v>
      </c>
      <c r="CF22" s="225">
        <f t="shared" si="33"/>
        <v>0</v>
      </c>
      <c r="CG22" s="431" t="str">
        <f t="shared" si="34"/>
        <v>ne</v>
      </c>
      <c r="CI22" s="229"/>
      <c r="CJ22" s="225">
        <f t="shared" si="35"/>
        <v>0</v>
      </c>
      <c r="CK22" s="230">
        <f>IF(CJ22=1,data!$C$41*CI22,0)</f>
        <v>0</v>
      </c>
      <c r="CL22" s="265" t="s">
        <v>96</v>
      </c>
      <c r="CM22" s="231">
        <f>IF(CJ22=1,IF(CI22&lt;15,VLOOKUP(CL22,data!$B$3:$E$32,2,0)*CI22,(VLOOKUP(CL22,data!$B$3:$E$32,2,0)*14)+(VLOOKUP(CL22,data!$B$3:$E$32,3,0))*(CI22-14)),0)</f>
        <v>0</v>
      </c>
      <c r="CN22" s="265" t="s">
        <v>96</v>
      </c>
      <c r="CO22" s="231">
        <f>IF(CJ22=1,VLOOKUP(CN22,data!$B$35:$D$39,2,0),0)</f>
        <v>0</v>
      </c>
      <c r="CP22" s="232">
        <f>IF(AND(CM22&lt;&gt;0,CO22&lt;&gt;0)=FALSE,0,data!$C$43)</f>
        <v>0</v>
      </c>
      <c r="CQ22" s="269">
        <f t="shared" si="36"/>
        <v>0</v>
      </c>
      <c r="CR22" s="225">
        <f t="shared" si="37"/>
        <v>0</v>
      </c>
      <c r="CS22" s="225">
        <f t="shared" si="38"/>
        <v>0</v>
      </c>
      <c r="CT22" s="225">
        <f t="shared" si="39"/>
        <v>0</v>
      </c>
      <c r="CU22" s="431" t="str">
        <f t="shared" si="40"/>
        <v>ne</v>
      </c>
      <c r="CW22" s="229"/>
      <c r="CX22" s="225">
        <f t="shared" si="41"/>
        <v>0</v>
      </c>
      <c r="CY22" s="230">
        <f>IF(CX22=1,data!$C$41*CW22,0)</f>
        <v>0</v>
      </c>
      <c r="CZ22" s="265" t="s">
        <v>96</v>
      </c>
      <c r="DA22" s="231">
        <f>IF(CX22=1,IF(CW22&lt;15,VLOOKUP(CZ22,data!$B$3:$E$32,2,0)*CW22,(VLOOKUP(CZ22,data!$B$3:$E$32,2,0)*14)+(VLOOKUP(CZ22,data!$B$3:$E$32,3,0))*(CW22-14)),0)</f>
        <v>0</v>
      </c>
      <c r="DB22" s="265" t="s">
        <v>96</v>
      </c>
      <c r="DC22" s="231">
        <f>IF(CX22=1,VLOOKUP(DB22,data!$B$35:$D$39,2,0),0)</f>
        <v>0</v>
      </c>
      <c r="DD22" s="232">
        <f>IF(AND(DA22&lt;&gt;0,DC22&lt;&gt;0)=FALSE,0,data!$C$43)</f>
        <v>0</v>
      </c>
      <c r="DE22" s="269">
        <f t="shared" si="42"/>
        <v>0</v>
      </c>
      <c r="DF22" s="225">
        <f t="shared" si="43"/>
        <v>0</v>
      </c>
      <c r="DG22" s="225">
        <f t="shared" si="44"/>
        <v>0</v>
      </c>
      <c r="DH22" s="225">
        <f t="shared" si="45"/>
        <v>0</v>
      </c>
      <c r="DI22" s="431" t="str">
        <f t="shared" si="46"/>
        <v>ne</v>
      </c>
      <c r="DK22" s="229"/>
      <c r="DL22" s="225">
        <f t="shared" si="47"/>
        <v>0</v>
      </c>
      <c r="DM22" s="230">
        <f>IF(DL22=1,data!$C$41*DK22,0)</f>
        <v>0</v>
      </c>
      <c r="DN22" s="265" t="s">
        <v>96</v>
      </c>
      <c r="DO22" s="231">
        <f>IF(DL22=1,IF(DK22&lt;15,VLOOKUP(DN22,data!$B$3:$E$32,2,0)*DK22,(VLOOKUP(DN22,data!$B$3:$E$32,2,0)*14)+(VLOOKUP(DN22,data!$B$3:$E$32,3,0))*(DK22-14)),0)</f>
        <v>0</v>
      </c>
      <c r="DP22" s="265" t="s">
        <v>96</v>
      </c>
      <c r="DQ22" s="231">
        <f>IF(DL22=1,VLOOKUP(DP22,data!$B$35:$D$39,2,0),0)</f>
        <v>0</v>
      </c>
      <c r="DR22" s="232">
        <f>IF(AND(DO22&lt;&gt;0,DQ22&lt;&gt;0)=FALSE,0,data!$C$43)</f>
        <v>0</v>
      </c>
      <c r="DS22" s="269">
        <f t="shared" si="48"/>
        <v>0</v>
      </c>
      <c r="DT22" s="225">
        <f t="shared" si="49"/>
        <v>0</v>
      </c>
      <c r="DU22" s="225">
        <f t="shared" si="50"/>
        <v>0</v>
      </c>
      <c r="DV22" s="225">
        <f t="shared" si="51"/>
        <v>0</v>
      </c>
      <c r="DW22" s="431" t="str">
        <f t="shared" si="52"/>
        <v>ne</v>
      </c>
      <c r="DY22" s="229"/>
      <c r="DZ22" s="225">
        <f t="shared" si="53"/>
        <v>0</v>
      </c>
      <c r="EA22" s="230">
        <f>IF(DZ22=1,data!$C$41*DY22,0)</f>
        <v>0</v>
      </c>
      <c r="EB22" s="265" t="s">
        <v>96</v>
      </c>
      <c r="EC22" s="231">
        <f>IF(DZ22=1,IF(DY22&lt;15,VLOOKUP(EB22,data!$B$3:$E$32,2,0)*DY22,(VLOOKUP(EB22,data!$B$3:$E$32,2,0)*14)+(VLOOKUP(EB22,data!$B$3:$E$32,3,0))*(DY22-14)),0)</f>
        <v>0</v>
      </c>
      <c r="ED22" s="265" t="s">
        <v>96</v>
      </c>
      <c r="EE22" s="231">
        <f>IF(DZ22=1,VLOOKUP(ED22,data!$B$35:$D$39,2,0),0)</f>
        <v>0</v>
      </c>
      <c r="EF22" s="232">
        <f>IF(AND(EC22&lt;&gt;0,EE22&lt;&gt;0)=FALSE,0,data!$C$43)</f>
        <v>0</v>
      </c>
      <c r="EG22" s="269">
        <f t="shared" si="54"/>
        <v>0</v>
      </c>
      <c r="EH22" s="225">
        <f t="shared" si="55"/>
        <v>0</v>
      </c>
      <c r="EI22" s="225">
        <f t="shared" si="56"/>
        <v>0</v>
      </c>
      <c r="EJ22" s="225">
        <f t="shared" si="57"/>
        <v>0</v>
      </c>
      <c r="EK22" s="431" t="str">
        <f t="shared" si="58"/>
        <v>ne</v>
      </c>
      <c r="EM22" s="229"/>
      <c r="EN22" s="225">
        <f t="shared" si="59"/>
        <v>0</v>
      </c>
      <c r="EO22" s="230">
        <f>IF(EN22=1,data!$C$41*EM22,0)</f>
        <v>0</v>
      </c>
      <c r="EP22" s="265" t="s">
        <v>96</v>
      </c>
      <c r="EQ22" s="231">
        <f>IF(EN22=1,IF(EM22&lt;15,VLOOKUP(EP22,data!$B$3:$E$32,2,0)*EM22,(VLOOKUP(EP22,data!$B$3:$E$32,2,0)*14)+(VLOOKUP(EP22,data!$B$3:$E$32,3,0))*(EM22-14)),0)</f>
        <v>0</v>
      </c>
      <c r="ER22" s="265" t="s">
        <v>96</v>
      </c>
      <c r="ES22" s="231">
        <f>IF(EN22=1,VLOOKUP(ER22,data!$B$35:$D$39,2,0),0)</f>
        <v>0</v>
      </c>
      <c r="ET22" s="232">
        <f>IF(AND(EQ22&lt;&gt;0,ES22&lt;&gt;0)=FALSE,0,data!$C$43)</f>
        <v>0</v>
      </c>
      <c r="EU22" s="269">
        <f t="shared" si="60"/>
        <v>0</v>
      </c>
      <c r="EV22" s="225">
        <f t="shared" si="61"/>
        <v>0</v>
      </c>
      <c r="EW22" s="225">
        <f t="shared" si="62"/>
        <v>0</v>
      </c>
      <c r="EX22" s="225">
        <f t="shared" si="63"/>
        <v>0</v>
      </c>
      <c r="EY22" s="431" t="str">
        <f t="shared" si="64"/>
        <v>ne</v>
      </c>
      <c r="FA22" s="229"/>
      <c r="FB22" s="225">
        <f t="shared" si="65"/>
        <v>0</v>
      </c>
      <c r="FC22" s="230">
        <f>IF(FB22=1,data!$C$41*FA22,0)</f>
        <v>0</v>
      </c>
      <c r="FD22" s="265" t="s">
        <v>96</v>
      </c>
      <c r="FE22" s="231">
        <f>IF(FB22=1,IF(FA22&lt;15,VLOOKUP(FD22,data!$B$3:$E$32,2,0)*FA22,(VLOOKUP(FD22,data!$B$3:$E$32,2,0)*14)+(VLOOKUP(FD22,data!$B$3:$E$32,3,0))*(FA22-14)),0)</f>
        <v>0</v>
      </c>
      <c r="FF22" s="265" t="s">
        <v>96</v>
      </c>
      <c r="FG22" s="231">
        <f>IF(FB22=1,VLOOKUP(FF22,data!$B$35:$D$39,2,0),0)</f>
        <v>0</v>
      </c>
      <c r="FH22" s="232">
        <f>IF(AND(FE22&lt;&gt;0,FG22&lt;&gt;0)=FALSE,0,data!$C$43)</f>
        <v>0</v>
      </c>
      <c r="FI22" s="269">
        <f t="shared" si="66"/>
        <v>0</v>
      </c>
      <c r="FJ22" s="225">
        <f t="shared" si="67"/>
        <v>0</v>
      </c>
      <c r="FK22" s="225">
        <f t="shared" si="68"/>
        <v>0</v>
      </c>
      <c r="FL22" s="225">
        <f t="shared" si="69"/>
        <v>0</v>
      </c>
      <c r="FM22" s="431" t="str">
        <f t="shared" si="70"/>
        <v>ne</v>
      </c>
    </row>
    <row r="23" spans="1:169" ht="25.15" customHeight="1" x14ac:dyDescent="0.25">
      <c r="A23" s="233"/>
      <c r="B23" s="370" t="s">
        <v>114</v>
      </c>
      <c r="C23" s="416"/>
      <c r="D23" s="418" t="s">
        <v>669</v>
      </c>
      <c r="E23" s="229"/>
      <c r="F23" s="225">
        <f t="shared" si="0"/>
        <v>0</v>
      </c>
      <c r="G23" s="230">
        <f>IF(F23=1,data!$C$41*E23,0)</f>
        <v>0</v>
      </c>
      <c r="H23" s="265" t="s">
        <v>96</v>
      </c>
      <c r="I23" s="231">
        <f>IF($F23=1,IF($E23&lt;15,VLOOKUP(H23,data!$B$3:$E$32,2,0)*$E23,(VLOOKUP(H23,data!$B$3:$E$32,2,0)*14)+(VLOOKUP(H23,data!$B$3:$E$32,3,0))*($E23-14)),0)</f>
        <v>0</v>
      </c>
      <c r="J23" s="265" t="s">
        <v>96</v>
      </c>
      <c r="K23" s="231">
        <f>IF($F23=1,VLOOKUP(J23,data!$B$35:$D$39,2,0),0)</f>
        <v>0</v>
      </c>
      <c r="L23" s="232">
        <f>IF(AND(I23&lt;&gt;0,K23&lt;&gt;0)=FALSE,0,data!$C$43)</f>
        <v>0</v>
      </c>
      <c r="M23" s="269">
        <f t="shared" si="1"/>
        <v>0</v>
      </c>
      <c r="N23" s="225">
        <f t="shared" si="73"/>
        <v>0</v>
      </c>
      <c r="O23" s="225">
        <f t="shared" si="2"/>
        <v>0</v>
      </c>
      <c r="P23" s="225">
        <f t="shared" si="3"/>
        <v>0</v>
      </c>
      <c r="Q23" s="228"/>
      <c r="R23" s="438">
        <f t="shared" si="4"/>
        <v>0</v>
      </c>
      <c r="S23" s="225">
        <f t="shared" si="5"/>
        <v>0</v>
      </c>
      <c r="T23" s="357">
        <f>IF(S23=1,data!$C$41*R23,0)</f>
        <v>0</v>
      </c>
      <c r="U23" s="370" t="str">
        <f t="shared" si="6"/>
        <v xml:space="preserve"> </v>
      </c>
      <c r="V23" s="360">
        <f>IF($S23=1,IF(R23&lt;15,VLOOKUP(U23,data!$B$3:$E$32,2,0)*R23,(VLOOKUP(U23,data!$B$3:$E$32,2,0)*14)+(VLOOKUP(U23,data!$B$3:$E$32,3,0))*(R23-14)),0)</f>
        <v>0</v>
      </c>
      <c r="W23" s="370" t="str">
        <f t="shared" si="7"/>
        <v xml:space="preserve"> </v>
      </c>
      <c r="X23" s="360">
        <f>IF($S23=1,VLOOKUP(W23,data!$B$35:$D$39,2,0),0)</f>
        <v>0</v>
      </c>
      <c r="Y23" s="364">
        <f>IF(AND(V23&lt;&gt;0,X23&lt;&gt;0)=FALSE,0,data!$C$43)</f>
        <v>0</v>
      </c>
      <c r="Z23" s="365">
        <f t="shared" si="8"/>
        <v>0</v>
      </c>
      <c r="AA23" s="225">
        <f t="shared" si="74"/>
        <v>0</v>
      </c>
      <c r="AB23" s="225">
        <f t="shared" si="9"/>
        <v>0</v>
      </c>
      <c r="AC23" s="225">
        <f t="shared" si="10"/>
        <v>0</v>
      </c>
      <c r="AE23" s="229"/>
      <c r="AF23" s="225">
        <f t="shared" si="11"/>
        <v>0</v>
      </c>
      <c r="AG23" s="230">
        <f>IF(AF23=1,data!$C$41*AE23,0)</f>
        <v>0</v>
      </c>
      <c r="AH23" s="265" t="s">
        <v>96</v>
      </c>
      <c r="AI23" s="231">
        <f>IF(AF23=1,IF(AE23&lt;15,VLOOKUP(AH23,data!$B$3:$E$32,2,0)*AE23,(VLOOKUP(AH23,data!$B$3:$E$32,2,0)*14)+(VLOOKUP(AH23,data!$B$3:$E$32,3,0))*(AE23-14)),0)</f>
        <v>0</v>
      </c>
      <c r="AJ23" s="265" t="s">
        <v>96</v>
      </c>
      <c r="AK23" s="231">
        <f>IF(AF23=1,VLOOKUP(AJ23,data!$B$35:$D$39,2,0),0)</f>
        <v>0</v>
      </c>
      <c r="AL23" s="232">
        <f>IF(AND(AI23&lt;&gt;0,AK23&lt;&gt;0)=FALSE,0,data!$C$43)</f>
        <v>0</v>
      </c>
      <c r="AM23" s="269">
        <f t="shared" si="12"/>
        <v>0</v>
      </c>
      <c r="AN23" s="225">
        <f t="shared" si="13"/>
        <v>0</v>
      </c>
      <c r="AO23" s="225">
        <f t="shared" si="14"/>
        <v>0</v>
      </c>
      <c r="AP23" s="225">
        <f t="shared" si="15"/>
        <v>0</v>
      </c>
      <c r="AQ23" s="431" t="str">
        <f t="shared" si="16"/>
        <v>ne</v>
      </c>
      <c r="AS23" s="229"/>
      <c r="AT23" s="225">
        <f t="shared" si="17"/>
        <v>0</v>
      </c>
      <c r="AU23" s="230">
        <f>IF(AT23=1,data!$C$41*AS23,0)</f>
        <v>0</v>
      </c>
      <c r="AV23" s="265" t="s">
        <v>96</v>
      </c>
      <c r="AW23" s="231">
        <f>IF(AT23=1,IF(AS23&lt;15,VLOOKUP(AV23,data!$B$3:$E$32,2,0)*AS23,(VLOOKUP(AV23,data!$B$3:$E$32,2,0)*14)+(VLOOKUP(AV23,data!$B$3:$E$32,3,0))*(AS23-14)),0)</f>
        <v>0</v>
      </c>
      <c r="AX23" s="265" t="s">
        <v>96</v>
      </c>
      <c r="AY23" s="231">
        <f>IF(AT23=1,VLOOKUP(AX23,data!$B$35:$D$39,2,0),0)</f>
        <v>0</v>
      </c>
      <c r="AZ23" s="232">
        <f>IF(AND(AW23&lt;&gt;0,AY23&lt;&gt;0)=FALSE,0,data!$C$43)</f>
        <v>0</v>
      </c>
      <c r="BA23" s="269">
        <f t="shared" si="18"/>
        <v>0</v>
      </c>
      <c r="BB23" s="225">
        <f t="shared" si="19"/>
        <v>0</v>
      </c>
      <c r="BC23" s="225">
        <f t="shared" si="20"/>
        <v>0</v>
      </c>
      <c r="BD23" s="225">
        <f t="shared" si="21"/>
        <v>0</v>
      </c>
      <c r="BE23" s="431" t="str">
        <f t="shared" si="22"/>
        <v>ne</v>
      </c>
      <c r="BG23" s="229"/>
      <c r="BH23" s="225">
        <f t="shared" si="23"/>
        <v>0</v>
      </c>
      <c r="BI23" s="230">
        <f>IF(BH23=1,data!$C$41*BG23,0)</f>
        <v>0</v>
      </c>
      <c r="BJ23" s="265" t="s">
        <v>96</v>
      </c>
      <c r="BK23" s="231">
        <f>IF(BH23=1,IF(BG23&lt;15,VLOOKUP(BJ23,data!$B$3:$E$32,2,0)*BG23,(VLOOKUP(BJ23,data!$B$3:$E$32,2,0)*14)+(VLOOKUP(BJ23,data!$B$3:$E$32,3,0))*(BG23-14)),0)</f>
        <v>0</v>
      </c>
      <c r="BL23" s="265" t="s">
        <v>96</v>
      </c>
      <c r="BM23" s="231">
        <f>IF(BH23=1,VLOOKUP(BL23,data!$B$35:$D$39,2,0),0)</f>
        <v>0</v>
      </c>
      <c r="BN23" s="232">
        <f>IF(AND(BK23&lt;&gt;0,BM23&lt;&gt;0)=FALSE,0,data!$C$43)</f>
        <v>0</v>
      </c>
      <c r="BO23" s="269">
        <f t="shared" si="24"/>
        <v>0</v>
      </c>
      <c r="BP23" s="225">
        <f t="shared" si="25"/>
        <v>0</v>
      </c>
      <c r="BQ23" s="225">
        <f t="shared" si="26"/>
        <v>0</v>
      </c>
      <c r="BR23" s="225">
        <f t="shared" si="27"/>
        <v>0</v>
      </c>
      <c r="BS23" s="431" t="str">
        <f t="shared" si="28"/>
        <v>ne</v>
      </c>
      <c r="BU23" s="229"/>
      <c r="BV23" s="225">
        <f t="shared" si="29"/>
        <v>0</v>
      </c>
      <c r="BW23" s="230">
        <f>IF(BV23=1,data!$C$41*BU23,0)</f>
        <v>0</v>
      </c>
      <c r="BX23" s="265" t="s">
        <v>96</v>
      </c>
      <c r="BY23" s="231">
        <f>IF(BV23=1,IF(BU23&lt;15,VLOOKUP(BX23,data!$B$3:$E$32,2,0)*BU23,(VLOOKUP(BX23,data!$B$3:$E$32,2,0)*14)+(VLOOKUP(BX23,data!$B$3:$E$32,3,0))*(BU23-14)),0)</f>
        <v>0</v>
      </c>
      <c r="BZ23" s="265" t="s">
        <v>96</v>
      </c>
      <c r="CA23" s="231">
        <f>IF(BV23=1,VLOOKUP(BZ23,data!$B$35:$D$39,2,0),0)</f>
        <v>0</v>
      </c>
      <c r="CB23" s="232">
        <f>IF(AND(BY23&lt;&gt;0,CA23&lt;&gt;0)=FALSE,0,data!$C$43)</f>
        <v>0</v>
      </c>
      <c r="CC23" s="269">
        <f t="shared" si="30"/>
        <v>0</v>
      </c>
      <c r="CD23" s="225">
        <f t="shared" si="31"/>
        <v>0</v>
      </c>
      <c r="CE23" s="225">
        <f t="shared" si="32"/>
        <v>0</v>
      </c>
      <c r="CF23" s="225">
        <f t="shared" si="33"/>
        <v>0</v>
      </c>
      <c r="CG23" s="431" t="str">
        <f t="shared" si="34"/>
        <v>ne</v>
      </c>
      <c r="CI23" s="229"/>
      <c r="CJ23" s="225">
        <f t="shared" si="35"/>
        <v>0</v>
      </c>
      <c r="CK23" s="230">
        <f>IF(CJ23=1,data!$C$41*CI23,0)</f>
        <v>0</v>
      </c>
      <c r="CL23" s="265" t="s">
        <v>96</v>
      </c>
      <c r="CM23" s="231">
        <f>IF(CJ23=1,IF(CI23&lt;15,VLOOKUP(CL23,data!$B$3:$E$32,2,0)*CI23,(VLOOKUP(CL23,data!$B$3:$E$32,2,0)*14)+(VLOOKUP(CL23,data!$B$3:$E$32,3,0))*(CI23-14)),0)</f>
        <v>0</v>
      </c>
      <c r="CN23" s="265" t="s">
        <v>96</v>
      </c>
      <c r="CO23" s="231">
        <f>IF(CJ23=1,VLOOKUP(CN23,data!$B$35:$D$39,2,0),0)</f>
        <v>0</v>
      </c>
      <c r="CP23" s="232">
        <f>IF(AND(CM23&lt;&gt;0,CO23&lt;&gt;0)=FALSE,0,data!$C$43)</f>
        <v>0</v>
      </c>
      <c r="CQ23" s="269">
        <f t="shared" si="36"/>
        <v>0</v>
      </c>
      <c r="CR23" s="225">
        <f t="shared" si="37"/>
        <v>0</v>
      </c>
      <c r="CS23" s="225">
        <f t="shared" si="38"/>
        <v>0</v>
      </c>
      <c r="CT23" s="225">
        <f t="shared" si="39"/>
        <v>0</v>
      </c>
      <c r="CU23" s="431" t="str">
        <f t="shared" si="40"/>
        <v>ne</v>
      </c>
      <c r="CW23" s="229"/>
      <c r="CX23" s="225">
        <f t="shared" si="41"/>
        <v>0</v>
      </c>
      <c r="CY23" s="230">
        <f>IF(CX23=1,data!$C$41*CW23,0)</f>
        <v>0</v>
      </c>
      <c r="CZ23" s="265" t="s">
        <v>96</v>
      </c>
      <c r="DA23" s="231">
        <f>IF(CX23=1,IF(CW23&lt;15,VLOOKUP(CZ23,data!$B$3:$E$32,2,0)*CW23,(VLOOKUP(CZ23,data!$B$3:$E$32,2,0)*14)+(VLOOKUP(CZ23,data!$B$3:$E$32,3,0))*(CW23-14)),0)</f>
        <v>0</v>
      </c>
      <c r="DB23" s="265" t="s">
        <v>96</v>
      </c>
      <c r="DC23" s="231">
        <f>IF(CX23=1,VLOOKUP(DB23,data!$B$35:$D$39,2,0),0)</f>
        <v>0</v>
      </c>
      <c r="DD23" s="232">
        <f>IF(AND(DA23&lt;&gt;0,DC23&lt;&gt;0)=FALSE,0,data!$C$43)</f>
        <v>0</v>
      </c>
      <c r="DE23" s="269">
        <f t="shared" si="42"/>
        <v>0</v>
      </c>
      <c r="DF23" s="225">
        <f t="shared" si="43"/>
        <v>0</v>
      </c>
      <c r="DG23" s="225">
        <f t="shared" si="44"/>
        <v>0</v>
      </c>
      <c r="DH23" s="225">
        <f t="shared" si="45"/>
        <v>0</v>
      </c>
      <c r="DI23" s="431" t="str">
        <f t="shared" si="46"/>
        <v>ne</v>
      </c>
      <c r="DK23" s="229"/>
      <c r="DL23" s="225">
        <f t="shared" si="47"/>
        <v>0</v>
      </c>
      <c r="DM23" s="230">
        <f>IF(DL23=1,data!$C$41*DK23,0)</f>
        <v>0</v>
      </c>
      <c r="DN23" s="265" t="s">
        <v>96</v>
      </c>
      <c r="DO23" s="231">
        <f>IF(DL23=1,IF(DK23&lt;15,VLOOKUP(DN23,data!$B$3:$E$32,2,0)*DK23,(VLOOKUP(DN23,data!$B$3:$E$32,2,0)*14)+(VLOOKUP(DN23,data!$B$3:$E$32,3,0))*(DK23-14)),0)</f>
        <v>0</v>
      </c>
      <c r="DP23" s="265" t="s">
        <v>96</v>
      </c>
      <c r="DQ23" s="231">
        <f>IF(DL23=1,VLOOKUP(DP23,data!$B$35:$D$39,2,0),0)</f>
        <v>0</v>
      </c>
      <c r="DR23" s="232">
        <f>IF(AND(DO23&lt;&gt;0,DQ23&lt;&gt;0)=FALSE,0,data!$C$43)</f>
        <v>0</v>
      </c>
      <c r="DS23" s="269">
        <f t="shared" si="48"/>
        <v>0</v>
      </c>
      <c r="DT23" s="225">
        <f t="shared" si="49"/>
        <v>0</v>
      </c>
      <c r="DU23" s="225">
        <f t="shared" si="50"/>
        <v>0</v>
      </c>
      <c r="DV23" s="225">
        <f t="shared" si="51"/>
        <v>0</v>
      </c>
      <c r="DW23" s="431" t="str">
        <f t="shared" si="52"/>
        <v>ne</v>
      </c>
      <c r="DY23" s="229"/>
      <c r="DZ23" s="225">
        <f t="shared" si="53"/>
        <v>0</v>
      </c>
      <c r="EA23" s="230">
        <f>IF(DZ23=1,data!$C$41*DY23,0)</f>
        <v>0</v>
      </c>
      <c r="EB23" s="265" t="s">
        <v>96</v>
      </c>
      <c r="EC23" s="231">
        <f>IF(DZ23=1,IF(DY23&lt;15,VLOOKUP(EB23,data!$B$3:$E$32,2,0)*DY23,(VLOOKUP(EB23,data!$B$3:$E$32,2,0)*14)+(VLOOKUP(EB23,data!$B$3:$E$32,3,0))*(DY23-14)),0)</f>
        <v>0</v>
      </c>
      <c r="ED23" s="265" t="s">
        <v>96</v>
      </c>
      <c r="EE23" s="231">
        <f>IF(DZ23=1,VLOOKUP(ED23,data!$B$35:$D$39,2,0),0)</f>
        <v>0</v>
      </c>
      <c r="EF23" s="232">
        <f>IF(AND(EC23&lt;&gt;0,EE23&lt;&gt;0)=FALSE,0,data!$C$43)</f>
        <v>0</v>
      </c>
      <c r="EG23" s="269">
        <f t="shared" si="54"/>
        <v>0</v>
      </c>
      <c r="EH23" s="225">
        <f t="shared" si="55"/>
        <v>0</v>
      </c>
      <c r="EI23" s="225">
        <f t="shared" si="56"/>
        <v>0</v>
      </c>
      <c r="EJ23" s="225">
        <f t="shared" si="57"/>
        <v>0</v>
      </c>
      <c r="EK23" s="431" t="str">
        <f t="shared" si="58"/>
        <v>ne</v>
      </c>
      <c r="EM23" s="229"/>
      <c r="EN23" s="225">
        <f t="shared" si="59"/>
        <v>0</v>
      </c>
      <c r="EO23" s="230">
        <f>IF(EN23=1,data!$C$41*EM23,0)</f>
        <v>0</v>
      </c>
      <c r="EP23" s="265" t="s">
        <v>96</v>
      </c>
      <c r="EQ23" s="231">
        <f>IF(EN23=1,IF(EM23&lt;15,VLOOKUP(EP23,data!$B$3:$E$32,2,0)*EM23,(VLOOKUP(EP23,data!$B$3:$E$32,2,0)*14)+(VLOOKUP(EP23,data!$B$3:$E$32,3,0))*(EM23-14)),0)</f>
        <v>0</v>
      </c>
      <c r="ER23" s="265" t="s">
        <v>96</v>
      </c>
      <c r="ES23" s="231">
        <f>IF(EN23=1,VLOOKUP(ER23,data!$B$35:$D$39,2,0),0)</f>
        <v>0</v>
      </c>
      <c r="ET23" s="232">
        <f>IF(AND(EQ23&lt;&gt;0,ES23&lt;&gt;0)=FALSE,0,data!$C$43)</f>
        <v>0</v>
      </c>
      <c r="EU23" s="269">
        <f t="shared" si="60"/>
        <v>0</v>
      </c>
      <c r="EV23" s="225">
        <f t="shared" si="61"/>
        <v>0</v>
      </c>
      <c r="EW23" s="225">
        <f t="shared" si="62"/>
        <v>0</v>
      </c>
      <c r="EX23" s="225">
        <f t="shared" si="63"/>
        <v>0</v>
      </c>
      <c r="EY23" s="431" t="str">
        <f t="shared" si="64"/>
        <v>ne</v>
      </c>
      <c r="FA23" s="229"/>
      <c r="FB23" s="225">
        <f t="shared" si="65"/>
        <v>0</v>
      </c>
      <c r="FC23" s="230">
        <f>IF(FB23=1,data!$C$41*FA23,0)</f>
        <v>0</v>
      </c>
      <c r="FD23" s="265" t="s">
        <v>96</v>
      </c>
      <c r="FE23" s="231">
        <f>IF(FB23=1,IF(FA23&lt;15,VLOOKUP(FD23,data!$B$3:$E$32,2,0)*FA23,(VLOOKUP(FD23,data!$B$3:$E$32,2,0)*14)+(VLOOKUP(FD23,data!$B$3:$E$32,3,0))*(FA23-14)),0)</f>
        <v>0</v>
      </c>
      <c r="FF23" s="265" t="s">
        <v>96</v>
      </c>
      <c r="FG23" s="231">
        <f>IF(FB23=1,VLOOKUP(FF23,data!$B$35:$D$39,2,0),0)</f>
        <v>0</v>
      </c>
      <c r="FH23" s="232">
        <f>IF(AND(FE23&lt;&gt;0,FG23&lt;&gt;0)=FALSE,0,data!$C$43)</f>
        <v>0</v>
      </c>
      <c r="FI23" s="269">
        <f t="shared" si="66"/>
        <v>0</v>
      </c>
      <c r="FJ23" s="225">
        <f t="shared" si="67"/>
        <v>0</v>
      </c>
      <c r="FK23" s="225">
        <f t="shared" si="68"/>
        <v>0</v>
      </c>
      <c r="FL23" s="225">
        <f t="shared" si="69"/>
        <v>0</v>
      </c>
      <c r="FM23" s="431" t="str">
        <f t="shared" si="70"/>
        <v>ne</v>
      </c>
    </row>
    <row r="24" spans="1:169" ht="25.15" customHeight="1" x14ac:dyDescent="0.25">
      <c r="A24" s="221"/>
      <c r="B24" s="370" t="s">
        <v>115</v>
      </c>
      <c r="C24" s="416"/>
      <c r="D24" s="418" t="s">
        <v>669</v>
      </c>
      <c r="E24" s="229"/>
      <c r="F24" s="225">
        <f t="shared" si="0"/>
        <v>0</v>
      </c>
      <c r="G24" s="230">
        <f>IF(F24=1,data!$C$41*E24,0)</f>
        <v>0</v>
      </c>
      <c r="H24" s="265" t="s">
        <v>96</v>
      </c>
      <c r="I24" s="231">
        <f>IF($F24=1,IF($E24&lt;15,VLOOKUP(H24,data!$B$3:$E$32,2,0)*$E24,(VLOOKUP(H24,data!$B$3:$E$32,2,0)*14)+(VLOOKUP(H24,data!$B$3:$E$32,3,0))*($E24-14)),0)</f>
        <v>0</v>
      </c>
      <c r="J24" s="265" t="s">
        <v>96</v>
      </c>
      <c r="K24" s="231">
        <f>IF($F24=1,VLOOKUP(J24,data!$B$35:$D$39,2,0),0)</f>
        <v>0</v>
      </c>
      <c r="L24" s="232">
        <f>IF(AND(I24&lt;&gt;0,K24&lt;&gt;0)=FALSE,0,data!$C$43)</f>
        <v>0</v>
      </c>
      <c r="M24" s="269">
        <f t="shared" si="1"/>
        <v>0</v>
      </c>
      <c r="N24" s="225">
        <f t="shared" si="73"/>
        <v>0</v>
      </c>
      <c r="O24" s="225">
        <f t="shared" si="2"/>
        <v>0</v>
      </c>
      <c r="P24" s="225">
        <f t="shared" si="3"/>
        <v>0</v>
      </c>
      <c r="Q24" s="228"/>
      <c r="R24" s="438">
        <f t="shared" si="4"/>
        <v>0</v>
      </c>
      <c r="S24" s="225">
        <f t="shared" si="5"/>
        <v>0</v>
      </c>
      <c r="T24" s="357">
        <f>IF(S24=1,data!$C$41*R24,0)</f>
        <v>0</v>
      </c>
      <c r="U24" s="370" t="str">
        <f t="shared" si="6"/>
        <v xml:space="preserve"> </v>
      </c>
      <c r="V24" s="360">
        <f>IF($S24=1,IF(R24&lt;15,VLOOKUP(U24,data!$B$3:$E$32,2,0)*R24,(VLOOKUP(U24,data!$B$3:$E$32,2,0)*14)+(VLOOKUP(U24,data!$B$3:$E$32,3,0))*(R24-14)),0)</f>
        <v>0</v>
      </c>
      <c r="W24" s="370" t="str">
        <f t="shared" si="7"/>
        <v xml:space="preserve"> </v>
      </c>
      <c r="X24" s="360">
        <f>IF($S24=1,VLOOKUP(W24,data!$B$35:$D$39,2,0),0)</f>
        <v>0</v>
      </c>
      <c r="Y24" s="364">
        <f>IF(AND(V24&lt;&gt;0,X24&lt;&gt;0)=FALSE,0,data!$C$43)</f>
        <v>0</v>
      </c>
      <c r="Z24" s="365">
        <f t="shared" si="8"/>
        <v>0</v>
      </c>
      <c r="AA24" s="225">
        <f t="shared" si="74"/>
        <v>0</v>
      </c>
      <c r="AB24" s="225">
        <f t="shared" si="9"/>
        <v>0</v>
      </c>
      <c r="AC24" s="225">
        <f t="shared" si="10"/>
        <v>0</v>
      </c>
      <c r="AE24" s="229"/>
      <c r="AF24" s="225">
        <f t="shared" si="11"/>
        <v>0</v>
      </c>
      <c r="AG24" s="230">
        <f>IF(AF24=1,data!$C$41*AE24,0)</f>
        <v>0</v>
      </c>
      <c r="AH24" s="265" t="s">
        <v>96</v>
      </c>
      <c r="AI24" s="231">
        <f>IF(AF24=1,IF(AE24&lt;15,VLOOKUP(AH24,data!$B$3:$E$32,2,0)*AE24,(VLOOKUP(AH24,data!$B$3:$E$32,2,0)*14)+(VLOOKUP(AH24,data!$B$3:$E$32,3,0))*(AE24-14)),0)</f>
        <v>0</v>
      </c>
      <c r="AJ24" s="265" t="s">
        <v>96</v>
      </c>
      <c r="AK24" s="231">
        <f>IF(AF24=1,VLOOKUP(AJ24,data!$B$35:$D$39,2,0),0)</f>
        <v>0</v>
      </c>
      <c r="AL24" s="232">
        <f>IF(AND(AI24&lt;&gt;0,AK24&lt;&gt;0)=FALSE,0,data!$C$43)</f>
        <v>0</v>
      </c>
      <c r="AM24" s="269">
        <f t="shared" si="12"/>
        <v>0</v>
      </c>
      <c r="AN24" s="225">
        <f t="shared" si="13"/>
        <v>0</v>
      </c>
      <c r="AO24" s="225">
        <f t="shared" si="14"/>
        <v>0</v>
      </c>
      <c r="AP24" s="225">
        <f t="shared" si="15"/>
        <v>0</v>
      </c>
      <c r="AQ24" s="431" t="str">
        <f t="shared" si="16"/>
        <v>ne</v>
      </c>
      <c r="AS24" s="229"/>
      <c r="AT24" s="225">
        <f t="shared" si="17"/>
        <v>0</v>
      </c>
      <c r="AU24" s="230">
        <f>IF(AT24=1,data!$C$41*AS24,0)</f>
        <v>0</v>
      </c>
      <c r="AV24" s="265" t="s">
        <v>96</v>
      </c>
      <c r="AW24" s="231">
        <f>IF(AT24=1,IF(AS24&lt;15,VLOOKUP(AV24,data!$B$3:$E$32,2,0)*AS24,(VLOOKUP(AV24,data!$B$3:$E$32,2,0)*14)+(VLOOKUP(AV24,data!$B$3:$E$32,3,0))*(AS24-14)),0)</f>
        <v>0</v>
      </c>
      <c r="AX24" s="265" t="s">
        <v>96</v>
      </c>
      <c r="AY24" s="231">
        <f>IF(AT24=1,VLOOKUP(AX24,data!$B$35:$D$39,2,0),0)</f>
        <v>0</v>
      </c>
      <c r="AZ24" s="232">
        <f>IF(AND(AW24&lt;&gt;0,AY24&lt;&gt;0)=FALSE,0,data!$C$43)</f>
        <v>0</v>
      </c>
      <c r="BA24" s="269">
        <f t="shared" si="18"/>
        <v>0</v>
      </c>
      <c r="BB24" s="225">
        <f t="shared" si="19"/>
        <v>0</v>
      </c>
      <c r="BC24" s="225">
        <f t="shared" si="20"/>
        <v>0</v>
      </c>
      <c r="BD24" s="225">
        <f t="shared" si="21"/>
        <v>0</v>
      </c>
      <c r="BE24" s="431" t="str">
        <f t="shared" si="22"/>
        <v>ne</v>
      </c>
      <c r="BG24" s="229"/>
      <c r="BH24" s="225">
        <f t="shared" si="23"/>
        <v>0</v>
      </c>
      <c r="BI24" s="230">
        <f>IF(BH24=1,data!$C$41*BG24,0)</f>
        <v>0</v>
      </c>
      <c r="BJ24" s="265" t="s">
        <v>96</v>
      </c>
      <c r="BK24" s="231">
        <f>IF(BH24=1,IF(BG24&lt;15,VLOOKUP(BJ24,data!$B$3:$E$32,2,0)*BG24,(VLOOKUP(BJ24,data!$B$3:$E$32,2,0)*14)+(VLOOKUP(BJ24,data!$B$3:$E$32,3,0))*(BG24-14)),0)</f>
        <v>0</v>
      </c>
      <c r="BL24" s="265" t="s">
        <v>96</v>
      </c>
      <c r="BM24" s="231">
        <f>IF(BH24=1,VLOOKUP(BL24,data!$B$35:$D$39,2,0),0)</f>
        <v>0</v>
      </c>
      <c r="BN24" s="232">
        <f>IF(AND(BK24&lt;&gt;0,BM24&lt;&gt;0)=FALSE,0,data!$C$43)</f>
        <v>0</v>
      </c>
      <c r="BO24" s="269">
        <f t="shared" si="24"/>
        <v>0</v>
      </c>
      <c r="BP24" s="225">
        <f t="shared" si="25"/>
        <v>0</v>
      </c>
      <c r="BQ24" s="225">
        <f t="shared" si="26"/>
        <v>0</v>
      </c>
      <c r="BR24" s="225">
        <f t="shared" si="27"/>
        <v>0</v>
      </c>
      <c r="BS24" s="431" t="str">
        <f t="shared" si="28"/>
        <v>ne</v>
      </c>
      <c r="BU24" s="229"/>
      <c r="BV24" s="225">
        <f t="shared" si="29"/>
        <v>0</v>
      </c>
      <c r="BW24" s="230">
        <f>IF(BV24=1,data!$C$41*BU24,0)</f>
        <v>0</v>
      </c>
      <c r="BX24" s="265" t="s">
        <v>96</v>
      </c>
      <c r="BY24" s="231">
        <f>IF(BV24=1,IF(BU24&lt;15,VLOOKUP(BX24,data!$B$3:$E$32,2,0)*BU24,(VLOOKUP(BX24,data!$B$3:$E$32,2,0)*14)+(VLOOKUP(BX24,data!$B$3:$E$32,3,0))*(BU24-14)),0)</f>
        <v>0</v>
      </c>
      <c r="BZ24" s="265" t="s">
        <v>96</v>
      </c>
      <c r="CA24" s="231">
        <f>IF(BV24=1,VLOOKUP(BZ24,data!$B$35:$D$39,2,0),0)</f>
        <v>0</v>
      </c>
      <c r="CB24" s="232">
        <f>IF(AND(BY24&lt;&gt;0,CA24&lt;&gt;0)=FALSE,0,data!$C$43)</f>
        <v>0</v>
      </c>
      <c r="CC24" s="269">
        <f t="shared" si="30"/>
        <v>0</v>
      </c>
      <c r="CD24" s="225">
        <f t="shared" si="31"/>
        <v>0</v>
      </c>
      <c r="CE24" s="225">
        <f t="shared" si="32"/>
        <v>0</v>
      </c>
      <c r="CF24" s="225">
        <f t="shared" si="33"/>
        <v>0</v>
      </c>
      <c r="CG24" s="431" t="str">
        <f t="shared" si="34"/>
        <v>ne</v>
      </c>
      <c r="CI24" s="229"/>
      <c r="CJ24" s="225">
        <f t="shared" si="35"/>
        <v>0</v>
      </c>
      <c r="CK24" s="230">
        <f>IF(CJ24=1,data!$C$41*CI24,0)</f>
        <v>0</v>
      </c>
      <c r="CL24" s="265" t="s">
        <v>96</v>
      </c>
      <c r="CM24" s="231">
        <f>IF(CJ24=1,IF(CI24&lt;15,VLOOKUP(CL24,data!$B$3:$E$32,2,0)*CI24,(VLOOKUP(CL24,data!$B$3:$E$32,2,0)*14)+(VLOOKUP(CL24,data!$B$3:$E$32,3,0))*(CI24-14)),0)</f>
        <v>0</v>
      </c>
      <c r="CN24" s="265" t="s">
        <v>96</v>
      </c>
      <c r="CO24" s="231">
        <f>IF(CJ24=1,VLOOKUP(CN24,data!$B$35:$D$39,2,0),0)</f>
        <v>0</v>
      </c>
      <c r="CP24" s="232">
        <f>IF(AND(CM24&lt;&gt;0,CO24&lt;&gt;0)=FALSE,0,data!$C$43)</f>
        <v>0</v>
      </c>
      <c r="CQ24" s="269">
        <f t="shared" si="36"/>
        <v>0</v>
      </c>
      <c r="CR24" s="225">
        <f t="shared" si="37"/>
        <v>0</v>
      </c>
      <c r="CS24" s="225">
        <f t="shared" si="38"/>
        <v>0</v>
      </c>
      <c r="CT24" s="225">
        <f t="shared" si="39"/>
        <v>0</v>
      </c>
      <c r="CU24" s="431" t="str">
        <f t="shared" si="40"/>
        <v>ne</v>
      </c>
      <c r="CW24" s="229"/>
      <c r="CX24" s="225">
        <f t="shared" si="41"/>
        <v>0</v>
      </c>
      <c r="CY24" s="230">
        <f>IF(CX24=1,data!$C$41*CW24,0)</f>
        <v>0</v>
      </c>
      <c r="CZ24" s="265" t="s">
        <v>96</v>
      </c>
      <c r="DA24" s="231">
        <f>IF(CX24=1,IF(CW24&lt;15,VLOOKUP(CZ24,data!$B$3:$E$32,2,0)*CW24,(VLOOKUP(CZ24,data!$B$3:$E$32,2,0)*14)+(VLOOKUP(CZ24,data!$B$3:$E$32,3,0))*(CW24-14)),0)</f>
        <v>0</v>
      </c>
      <c r="DB24" s="265" t="s">
        <v>96</v>
      </c>
      <c r="DC24" s="231">
        <f>IF(CX24=1,VLOOKUP(DB24,data!$B$35:$D$39,2,0),0)</f>
        <v>0</v>
      </c>
      <c r="DD24" s="232">
        <f>IF(AND(DA24&lt;&gt;0,DC24&lt;&gt;0)=FALSE,0,data!$C$43)</f>
        <v>0</v>
      </c>
      <c r="DE24" s="269">
        <f t="shared" si="42"/>
        <v>0</v>
      </c>
      <c r="DF24" s="225">
        <f t="shared" si="43"/>
        <v>0</v>
      </c>
      <c r="DG24" s="225">
        <f t="shared" si="44"/>
        <v>0</v>
      </c>
      <c r="DH24" s="225">
        <f t="shared" si="45"/>
        <v>0</v>
      </c>
      <c r="DI24" s="431" t="str">
        <f t="shared" si="46"/>
        <v>ne</v>
      </c>
      <c r="DK24" s="229"/>
      <c r="DL24" s="225">
        <f t="shared" si="47"/>
        <v>0</v>
      </c>
      <c r="DM24" s="230">
        <f>IF(DL24=1,data!$C$41*DK24,0)</f>
        <v>0</v>
      </c>
      <c r="DN24" s="265" t="s">
        <v>96</v>
      </c>
      <c r="DO24" s="231">
        <f>IF(DL24=1,IF(DK24&lt;15,VLOOKUP(DN24,data!$B$3:$E$32,2,0)*DK24,(VLOOKUP(DN24,data!$B$3:$E$32,2,0)*14)+(VLOOKUP(DN24,data!$B$3:$E$32,3,0))*(DK24-14)),0)</f>
        <v>0</v>
      </c>
      <c r="DP24" s="265" t="s">
        <v>96</v>
      </c>
      <c r="DQ24" s="231">
        <f>IF(DL24=1,VLOOKUP(DP24,data!$B$35:$D$39,2,0),0)</f>
        <v>0</v>
      </c>
      <c r="DR24" s="232">
        <f>IF(AND(DO24&lt;&gt;0,DQ24&lt;&gt;0)=FALSE,0,data!$C$43)</f>
        <v>0</v>
      </c>
      <c r="DS24" s="269">
        <f t="shared" si="48"/>
        <v>0</v>
      </c>
      <c r="DT24" s="225">
        <f t="shared" si="49"/>
        <v>0</v>
      </c>
      <c r="DU24" s="225">
        <f t="shared" si="50"/>
        <v>0</v>
      </c>
      <c r="DV24" s="225">
        <f t="shared" si="51"/>
        <v>0</v>
      </c>
      <c r="DW24" s="431" t="str">
        <f t="shared" si="52"/>
        <v>ne</v>
      </c>
      <c r="DY24" s="229"/>
      <c r="DZ24" s="225">
        <f t="shared" si="53"/>
        <v>0</v>
      </c>
      <c r="EA24" s="230">
        <f>IF(DZ24=1,data!$C$41*DY24,0)</f>
        <v>0</v>
      </c>
      <c r="EB24" s="265" t="s">
        <v>96</v>
      </c>
      <c r="EC24" s="231">
        <f>IF(DZ24=1,IF(DY24&lt;15,VLOOKUP(EB24,data!$B$3:$E$32,2,0)*DY24,(VLOOKUP(EB24,data!$B$3:$E$32,2,0)*14)+(VLOOKUP(EB24,data!$B$3:$E$32,3,0))*(DY24-14)),0)</f>
        <v>0</v>
      </c>
      <c r="ED24" s="265" t="s">
        <v>96</v>
      </c>
      <c r="EE24" s="231">
        <f>IF(DZ24=1,VLOOKUP(ED24,data!$B$35:$D$39,2,0),0)</f>
        <v>0</v>
      </c>
      <c r="EF24" s="232">
        <f>IF(AND(EC24&lt;&gt;0,EE24&lt;&gt;0)=FALSE,0,data!$C$43)</f>
        <v>0</v>
      </c>
      <c r="EG24" s="269">
        <f t="shared" si="54"/>
        <v>0</v>
      </c>
      <c r="EH24" s="225">
        <f t="shared" si="55"/>
        <v>0</v>
      </c>
      <c r="EI24" s="225">
        <f t="shared" si="56"/>
        <v>0</v>
      </c>
      <c r="EJ24" s="225">
        <f t="shared" si="57"/>
        <v>0</v>
      </c>
      <c r="EK24" s="431" t="str">
        <f t="shared" si="58"/>
        <v>ne</v>
      </c>
      <c r="EM24" s="229"/>
      <c r="EN24" s="225">
        <f t="shared" si="59"/>
        <v>0</v>
      </c>
      <c r="EO24" s="230">
        <f>IF(EN24=1,data!$C$41*EM24,0)</f>
        <v>0</v>
      </c>
      <c r="EP24" s="265" t="s">
        <v>96</v>
      </c>
      <c r="EQ24" s="231">
        <f>IF(EN24=1,IF(EM24&lt;15,VLOOKUP(EP24,data!$B$3:$E$32,2,0)*EM24,(VLOOKUP(EP24,data!$B$3:$E$32,2,0)*14)+(VLOOKUP(EP24,data!$B$3:$E$32,3,0))*(EM24-14)),0)</f>
        <v>0</v>
      </c>
      <c r="ER24" s="265" t="s">
        <v>96</v>
      </c>
      <c r="ES24" s="231">
        <f>IF(EN24=1,VLOOKUP(ER24,data!$B$35:$D$39,2,0),0)</f>
        <v>0</v>
      </c>
      <c r="ET24" s="232">
        <f>IF(AND(EQ24&lt;&gt;0,ES24&lt;&gt;0)=FALSE,0,data!$C$43)</f>
        <v>0</v>
      </c>
      <c r="EU24" s="269">
        <f t="shared" si="60"/>
        <v>0</v>
      </c>
      <c r="EV24" s="225">
        <f t="shared" si="61"/>
        <v>0</v>
      </c>
      <c r="EW24" s="225">
        <f t="shared" si="62"/>
        <v>0</v>
      </c>
      <c r="EX24" s="225">
        <f t="shared" si="63"/>
        <v>0</v>
      </c>
      <c r="EY24" s="431" t="str">
        <f t="shared" si="64"/>
        <v>ne</v>
      </c>
      <c r="FA24" s="229"/>
      <c r="FB24" s="225">
        <f t="shared" si="65"/>
        <v>0</v>
      </c>
      <c r="FC24" s="230">
        <f>IF(FB24=1,data!$C$41*FA24,0)</f>
        <v>0</v>
      </c>
      <c r="FD24" s="265" t="s">
        <v>96</v>
      </c>
      <c r="FE24" s="231">
        <f>IF(FB24=1,IF(FA24&lt;15,VLOOKUP(FD24,data!$B$3:$E$32,2,0)*FA24,(VLOOKUP(FD24,data!$B$3:$E$32,2,0)*14)+(VLOOKUP(FD24,data!$B$3:$E$32,3,0))*(FA24-14)),0)</f>
        <v>0</v>
      </c>
      <c r="FF24" s="265" t="s">
        <v>96</v>
      </c>
      <c r="FG24" s="231">
        <f>IF(FB24=1,VLOOKUP(FF24,data!$B$35:$D$39,2,0),0)</f>
        <v>0</v>
      </c>
      <c r="FH24" s="232">
        <f>IF(AND(FE24&lt;&gt;0,FG24&lt;&gt;0)=FALSE,0,data!$C$43)</f>
        <v>0</v>
      </c>
      <c r="FI24" s="269">
        <f t="shared" si="66"/>
        <v>0</v>
      </c>
      <c r="FJ24" s="225">
        <f t="shared" si="67"/>
        <v>0</v>
      </c>
      <c r="FK24" s="225">
        <f t="shared" si="68"/>
        <v>0</v>
      </c>
      <c r="FL24" s="225">
        <f t="shared" si="69"/>
        <v>0</v>
      </c>
      <c r="FM24" s="431" t="str">
        <f t="shared" si="70"/>
        <v>ne</v>
      </c>
    </row>
    <row r="25" spans="1:169" ht="25.15" customHeight="1" x14ac:dyDescent="0.25">
      <c r="A25" s="221"/>
      <c r="B25" s="370" t="s">
        <v>116</v>
      </c>
      <c r="C25" s="416"/>
      <c r="D25" s="418" t="s">
        <v>669</v>
      </c>
      <c r="E25" s="229"/>
      <c r="F25" s="225">
        <f t="shared" si="0"/>
        <v>0</v>
      </c>
      <c r="G25" s="230">
        <f>IF(F25=1,data!$C$41*E25,0)</f>
        <v>0</v>
      </c>
      <c r="H25" s="265" t="s">
        <v>96</v>
      </c>
      <c r="I25" s="231">
        <f>IF($F25=1,IF($E25&lt;15,VLOOKUP(H25,data!$B$3:$E$32,2,0)*$E25,(VLOOKUP(H25,data!$B$3:$E$32,2,0)*14)+(VLOOKUP(H25,data!$B$3:$E$32,3,0))*($E25-14)),0)</f>
        <v>0</v>
      </c>
      <c r="J25" s="265" t="s">
        <v>96</v>
      </c>
      <c r="K25" s="231">
        <f>IF($F25=1,VLOOKUP(J25,data!$B$35:$D$39,2,0),0)</f>
        <v>0</v>
      </c>
      <c r="L25" s="232">
        <f>IF(AND(I25&lt;&gt;0,K25&lt;&gt;0)=FALSE,0,data!$C$43)</f>
        <v>0</v>
      </c>
      <c r="M25" s="269">
        <f t="shared" si="1"/>
        <v>0</v>
      </c>
      <c r="N25" s="225">
        <f t="shared" si="73"/>
        <v>0</v>
      </c>
      <c r="O25" s="225">
        <f t="shared" si="2"/>
        <v>0</v>
      </c>
      <c r="P25" s="225">
        <f t="shared" si="3"/>
        <v>0</v>
      </c>
      <c r="Q25" s="228"/>
      <c r="R25" s="438">
        <f>IF($FM25="ANO",FA25,IF($EY25="ANO",EM25,IF($EK25="ANO",DY25,IF($DW25="ANO",DK25,IF($DI25="ANO",CW25,IF($CU25="ANO",CI25,IF($CG25="ANO",BU25,IF($BS25="ANO",BG25,IF($BE25="ANO",AS25,IF($AQ25="ANO",AE25,E25))))))))))</f>
        <v>0</v>
      </c>
      <c r="S25" s="225">
        <f t="shared" si="5"/>
        <v>0</v>
      </c>
      <c r="T25" s="357">
        <f>IF(S25=1,data!$C$41*R25,0)</f>
        <v>0</v>
      </c>
      <c r="U25" s="370" t="str">
        <f t="shared" si="6"/>
        <v xml:space="preserve"> </v>
      </c>
      <c r="V25" s="360">
        <f>IF($S25=1,IF(R25&lt;15,VLOOKUP(U25,data!$B$3:$E$32,2,0)*R25,(VLOOKUP(U25,data!$B$3:$E$32,2,0)*14)+(VLOOKUP(U25,data!$B$3:$E$32,3,0))*(R25-14)),0)</f>
        <v>0</v>
      </c>
      <c r="W25" s="370" t="str">
        <f t="shared" si="7"/>
        <v xml:space="preserve"> </v>
      </c>
      <c r="X25" s="360">
        <f>IF($S25=1,VLOOKUP(W25,data!$B$35:$D$39,2,0),0)</f>
        <v>0</v>
      </c>
      <c r="Y25" s="364">
        <f>IF(AND(V25&lt;&gt;0,X25&lt;&gt;0)=FALSE,0,data!$C$43)</f>
        <v>0</v>
      </c>
      <c r="Z25" s="365">
        <f t="shared" si="8"/>
        <v>0</v>
      </c>
      <c r="AA25" s="225">
        <f t="shared" si="74"/>
        <v>0</v>
      </c>
      <c r="AB25" s="225">
        <f t="shared" si="9"/>
        <v>0</v>
      </c>
      <c r="AC25" s="225">
        <f t="shared" si="10"/>
        <v>0</v>
      </c>
      <c r="AE25" s="229"/>
      <c r="AF25" s="225">
        <f t="shared" si="11"/>
        <v>0</v>
      </c>
      <c r="AG25" s="230">
        <f>IF(AF25=1,data!$C$41*AE25,0)</f>
        <v>0</v>
      </c>
      <c r="AH25" s="265" t="s">
        <v>96</v>
      </c>
      <c r="AI25" s="231">
        <f>IF(AF25=1,IF(AE25&lt;15,VLOOKUP(AH25,data!$B$3:$E$32,2,0)*AE25,(VLOOKUP(AH25,data!$B$3:$E$32,2,0)*14)+(VLOOKUP(AH25,data!$B$3:$E$32,3,0))*(AE25-14)),0)</f>
        <v>0</v>
      </c>
      <c r="AJ25" s="265" t="s">
        <v>96</v>
      </c>
      <c r="AK25" s="231">
        <f>IF(AF25=1,VLOOKUP(AJ25,data!$B$35:$D$39,2,0),0)</f>
        <v>0</v>
      </c>
      <c r="AL25" s="232">
        <f>IF(AND(AI25&lt;&gt;0,AK25&lt;&gt;0)=FALSE,0,data!$C$43)</f>
        <v>0</v>
      </c>
      <c r="AM25" s="269">
        <f t="shared" si="12"/>
        <v>0</v>
      </c>
      <c r="AN25" s="225">
        <f t="shared" si="13"/>
        <v>0</v>
      </c>
      <c r="AO25" s="225">
        <f t="shared" si="14"/>
        <v>0</v>
      </c>
      <c r="AP25" s="225">
        <f t="shared" si="15"/>
        <v>0</v>
      </c>
      <c r="AQ25" s="431" t="str">
        <f t="shared" si="16"/>
        <v>ne</v>
      </c>
      <c r="AS25" s="229"/>
      <c r="AT25" s="225">
        <f t="shared" si="17"/>
        <v>0</v>
      </c>
      <c r="AU25" s="230">
        <f>IF(AT25=1,data!$C$41*AS25,0)</f>
        <v>0</v>
      </c>
      <c r="AV25" s="265" t="s">
        <v>96</v>
      </c>
      <c r="AW25" s="231">
        <f>IF(AT25=1,IF(AS25&lt;15,VLOOKUP(AV25,data!$B$3:$E$32,2,0)*AS25,(VLOOKUP(AV25,data!$B$3:$E$32,2,0)*14)+(VLOOKUP(AV25,data!$B$3:$E$32,3,0))*(AS25-14)),0)</f>
        <v>0</v>
      </c>
      <c r="AX25" s="265" t="s">
        <v>96</v>
      </c>
      <c r="AY25" s="231">
        <f>IF(AT25=1,VLOOKUP(AX25,data!$B$35:$D$39,2,0),0)</f>
        <v>0</v>
      </c>
      <c r="AZ25" s="232">
        <f>IF(AND(AW25&lt;&gt;0,AY25&lt;&gt;0)=FALSE,0,data!$C$43)</f>
        <v>0</v>
      </c>
      <c r="BA25" s="269">
        <f t="shared" si="18"/>
        <v>0</v>
      </c>
      <c r="BB25" s="225">
        <f t="shared" si="19"/>
        <v>0</v>
      </c>
      <c r="BC25" s="225">
        <f t="shared" si="20"/>
        <v>0</v>
      </c>
      <c r="BD25" s="225">
        <f t="shared" si="21"/>
        <v>0</v>
      </c>
      <c r="BE25" s="431" t="str">
        <f t="shared" si="22"/>
        <v>ne</v>
      </c>
      <c r="BG25" s="229"/>
      <c r="BH25" s="225">
        <f t="shared" si="23"/>
        <v>0</v>
      </c>
      <c r="BI25" s="230">
        <f>IF(BH25=1,data!$C$41*BG25,0)</f>
        <v>0</v>
      </c>
      <c r="BJ25" s="265" t="s">
        <v>96</v>
      </c>
      <c r="BK25" s="231">
        <f>IF(BH25=1,IF(BG25&lt;15,VLOOKUP(BJ25,data!$B$3:$E$32,2,0)*BG25,(VLOOKUP(BJ25,data!$B$3:$E$32,2,0)*14)+(VLOOKUP(BJ25,data!$B$3:$E$32,3,0))*(BG25-14)),0)</f>
        <v>0</v>
      </c>
      <c r="BL25" s="265" t="s">
        <v>96</v>
      </c>
      <c r="BM25" s="231">
        <f>IF(BH25=1,VLOOKUP(BL25,data!$B$35:$D$39,2,0),0)</f>
        <v>0</v>
      </c>
      <c r="BN25" s="232">
        <f>IF(AND(BK25&lt;&gt;0,BM25&lt;&gt;0)=FALSE,0,data!$C$43)</f>
        <v>0</v>
      </c>
      <c r="BO25" s="269">
        <f t="shared" si="24"/>
        <v>0</v>
      </c>
      <c r="BP25" s="225">
        <f t="shared" si="25"/>
        <v>0</v>
      </c>
      <c r="BQ25" s="225">
        <f t="shared" si="26"/>
        <v>0</v>
      </c>
      <c r="BR25" s="225">
        <f t="shared" si="27"/>
        <v>0</v>
      </c>
      <c r="BS25" s="431" t="str">
        <f t="shared" si="28"/>
        <v>ne</v>
      </c>
      <c r="BU25" s="229"/>
      <c r="BV25" s="225">
        <f t="shared" si="29"/>
        <v>0</v>
      </c>
      <c r="BW25" s="230">
        <f>IF(BV25=1,data!$C$41*BU25,0)</f>
        <v>0</v>
      </c>
      <c r="BX25" s="265" t="s">
        <v>96</v>
      </c>
      <c r="BY25" s="231">
        <f>IF(BV25=1,IF(BU25&lt;15,VLOOKUP(BX25,data!$B$3:$E$32,2,0)*BU25,(VLOOKUP(BX25,data!$B$3:$E$32,2,0)*14)+(VLOOKUP(BX25,data!$B$3:$E$32,3,0))*(BU25-14)),0)</f>
        <v>0</v>
      </c>
      <c r="BZ25" s="265" t="s">
        <v>96</v>
      </c>
      <c r="CA25" s="231">
        <f>IF(BV25=1,VLOOKUP(BZ25,data!$B$35:$D$39,2,0),0)</f>
        <v>0</v>
      </c>
      <c r="CB25" s="232">
        <f>IF(AND(BY25&lt;&gt;0,CA25&lt;&gt;0)=FALSE,0,data!$C$43)</f>
        <v>0</v>
      </c>
      <c r="CC25" s="269">
        <f t="shared" si="30"/>
        <v>0</v>
      </c>
      <c r="CD25" s="225">
        <f t="shared" si="31"/>
        <v>0</v>
      </c>
      <c r="CE25" s="225">
        <f t="shared" si="32"/>
        <v>0</v>
      </c>
      <c r="CF25" s="225">
        <f t="shared" si="33"/>
        <v>0</v>
      </c>
      <c r="CG25" s="431" t="str">
        <f t="shared" si="34"/>
        <v>ne</v>
      </c>
      <c r="CI25" s="229"/>
      <c r="CJ25" s="225">
        <f t="shared" si="35"/>
        <v>0</v>
      </c>
      <c r="CK25" s="230">
        <f>IF(CJ25=1,data!$C$41*CI25,0)</f>
        <v>0</v>
      </c>
      <c r="CL25" s="265" t="s">
        <v>96</v>
      </c>
      <c r="CM25" s="231">
        <f>IF(CJ25=1,IF(CI25&lt;15,VLOOKUP(CL25,data!$B$3:$E$32,2,0)*CI25,(VLOOKUP(CL25,data!$B$3:$E$32,2,0)*14)+(VLOOKUP(CL25,data!$B$3:$E$32,3,0))*(CI25-14)),0)</f>
        <v>0</v>
      </c>
      <c r="CN25" s="265" t="s">
        <v>96</v>
      </c>
      <c r="CO25" s="231">
        <f>IF(CJ25=1,VLOOKUP(CN25,data!$B$35:$D$39,2,0),0)</f>
        <v>0</v>
      </c>
      <c r="CP25" s="232">
        <f>IF(AND(CM25&lt;&gt;0,CO25&lt;&gt;0)=FALSE,0,data!$C$43)</f>
        <v>0</v>
      </c>
      <c r="CQ25" s="269">
        <f t="shared" si="36"/>
        <v>0</v>
      </c>
      <c r="CR25" s="225">
        <f t="shared" si="37"/>
        <v>0</v>
      </c>
      <c r="CS25" s="225">
        <f t="shared" si="38"/>
        <v>0</v>
      </c>
      <c r="CT25" s="225">
        <f t="shared" si="39"/>
        <v>0</v>
      </c>
      <c r="CU25" s="431" t="str">
        <f t="shared" si="40"/>
        <v>ne</v>
      </c>
      <c r="CW25" s="229"/>
      <c r="CX25" s="225">
        <f t="shared" si="41"/>
        <v>0</v>
      </c>
      <c r="CY25" s="230">
        <f>IF(CX25=1,data!$C$41*CW25,0)</f>
        <v>0</v>
      </c>
      <c r="CZ25" s="265" t="s">
        <v>96</v>
      </c>
      <c r="DA25" s="231">
        <f>IF(CX25=1,IF(CW25&lt;15,VLOOKUP(CZ25,data!$B$3:$E$32,2,0)*CW25,(VLOOKUP(CZ25,data!$B$3:$E$32,2,0)*14)+(VLOOKUP(CZ25,data!$B$3:$E$32,3,0))*(CW25-14)),0)</f>
        <v>0</v>
      </c>
      <c r="DB25" s="265" t="s">
        <v>96</v>
      </c>
      <c r="DC25" s="231">
        <f>IF(CX25=1,VLOOKUP(DB25,data!$B$35:$D$39,2,0),0)</f>
        <v>0</v>
      </c>
      <c r="DD25" s="232">
        <f>IF(AND(DA25&lt;&gt;0,DC25&lt;&gt;0)=FALSE,0,data!$C$43)</f>
        <v>0</v>
      </c>
      <c r="DE25" s="269">
        <f t="shared" si="42"/>
        <v>0</v>
      </c>
      <c r="DF25" s="225">
        <f t="shared" si="43"/>
        <v>0</v>
      </c>
      <c r="DG25" s="225">
        <f t="shared" si="44"/>
        <v>0</v>
      </c>
      <c r="DH25" s="225">
        <f t="shared" si="45"/>
        <v>0</v>
      </c>
      <c r="DI25" s="431" t="str">
        <f t="shared" si="46"/>
        <v>ne</v>
      </c>
      <c r="DK25" s="229"/>
      <c r="DL25" s="225">
        <f t="shared" si="47"/>
        <v>0</v>
      </c>
      <c r="DM25" s="230">
        <f>IF(DL25=1,data!$C$41*DK25,0)</f>
        <v>0</v>
      </c>
      <c r="DN25" s="265" t="s">
        <v>96</v>
      </c>
      <c r="DO25" s="231">
        <f>IF(DL25=1,IF(DK25&lt;15,VLOOKUP(DN25,data!$B$3:$E$32,2,0)*DK25,(VLOOKUP(DN25,data!$B$3:$E$32,2,0)*14)+(VLOOKUP(DN25,data!$B$3:$E$32,3,0))*(DK25-14)),0)</f>
        <v>0</v>
      </c>
      <c r="DP25" s="265" t="s">
        <v>96</v>
      </c>
      <c r="DQ25" s="231">
        <f>IF(DL25=1,VLOOKUP(DP25,data!$B$35:$D$39,2,0),0)</f>
        <v>0</v>
      </c>
      <c r="DR25" s="232">
        <f>IF(AND(DO25&lt;&gt;0,DQ25&lt;&gt;0)=FALSE,0,data!$C$43)</f>
        <v>0</v>
      </c>
      <c r="DS25" s="269">
        <f t="shared" si="48"/>
        <v>0</v>
      </c>
      <c r="DT25" s="225">
        <f t="shared" si="49"/>
        <v>0</v>
      </c>
      <c r="DU25" s="225">
        <f t="shared" si="50"/>
        <v>0</v>
      </c>
      <c r="DV25" s="225">
        <f t="shared" si="51"/>
        <v>0</v>
      </c>
      <c r="DW25" s="431" t="str">
        <f t="shared" si="52"/>
        <v>ne</v>
      </c>
      <c r="DY25" s="229"/>
      <c r="DZ25" s="225">
        <f t="shared" si="53"/>
        <v>0</v>
      </c>
      <c r="EA25" s="230">
        <f>IF(DZ25=1,data!$C$41*DY25,0)</f>
        <v>0</v>
      </c>
      <c r="EB25" s="265" t="s">
        <v>96</v>
      </c>
      <c r="EC25" s="231">
        <f>IF(DZ25=1,IF(DY25&lt;15,VLOOKUP(EB25,data!$B$3:$E$32,2,0)*DY25,(VLOOKUP(EB25,data!$B$3:$E$32,2,0)*14)+(VLOOKUP(EB25,data!$B$3:$E$32,3,0))*(DY25-14)),0)</f>
        <v>0</v>
      </c>
      <c r="ED25" s="265" t="s">
        <v>96</v>
      </c>
      <c r="EE25" s="231">
        <f>IF(DZ25=1,VLOOKUP(ED25,data!$B$35:$D$39,2,0),0)</f>
        <v>0</v>
      </c>
      <c r="EF25" s="232">
        <f>IF(AND(EC25&lt;&gt;0,EE25&lt;&gt;0)=FALSE,0,data!$C$43)</f>
        <v>0</v>
      </c>
      <c r="EG25" s="269">
        <f t="shared" si="54"/>
        <v>0</v>
      </c>
      <c r="EH25" s="225">
        <f t="shared" si="55"/>
        <v>0</v>
      </c>
      <c r="EI25" s="225">
        <f t="shared" si="56"/>
        <v>0</v>
      </c>
      <c r="EJ25" s="225">
        <f t="shared" si="57"/>
        <v>0</v>
      </c>
      <c r="EK25" s="431" t="str">
        <f t="shared" si="58"/>
        <v>ne</v>
      </c>
      <c r="EM25" s="229"/>
      <c r="EN25" s="225">
        <f t="shared" si="59"/>
        <v>0</v>
      </c>
      <c r="EO25" s="230">
        <f>IF(EN25=1,data!$C$41*EM25,0)</f>
        <v>0</v>
      </c>
      <c r="EP25" s="265" t="s">
        <v>96</v>
      </c>
      <c r="EQ25" s="231">
        <f>IF(EN25=1,IF(EM25&lt;15,VLOOKUP(EP25,data!$B$3:$E$32,2,0)*EM25,(VLOOKUP(EP25,data!$B$3:$E$32,2,0)*14)+(VLOOKUP(EP25,data!$B$3:$E$32,3,0))*(EM25-14)),0)</f>
        <v>0</v>
      </c>
      <c r="ER25" s="265" t="s">
        <v>96</v>
      </c>
      <c r="ES25" s="231">
        <f>IF(EN25=1,VLOOKUP(ER25,data!$B$35:$D$39,2,0),0)</f>
        <v>0</v>
      </c>
      <c r="ET25" s="232">
        <f>IF(AND(EQ25&lt;&gt;0,ES25&lt;&gt;0)=FALSE,0,data!$C$43)</f>
        <v>0</v>
      </c>
      <c r="EU25" s="269">
        <f t="shared" si="60"/>
        <v>0</v>
      </c>
      <c r="EV25" s="225">
        <f t="shared" si="61"/>
        <v>0</v>
      </c>
      <c r="EW25" s="225">
        <f t="shared" si="62"/>
        <v>0</v>
      </c>
      <c r="EX25" s="225">
        <f t="shared" si="63"/>
        <v>0</v>
      </c>
      <c r="EY25" s="431" t="str">
        <f t="shared" si="64"/>
        <v>ne</v>
      </c>
      <c r="FA25" s="229"/>
      <c r="FB25" s="225">
        <f t="shared" si="65"/>
        <v>0</v>
      </c>
      <c r="FC25" s="230">
        <f>IF(FB25=1,data!$C$41*FA25,0)</f>
        <v>0</v>
      </c>
      <c r="FD25" s="265" t="s">
        <v>96</v>
      </c>
      <c r="FE25" s="231">
        <f>IF(FB25=1,IF(FA25&lt;15,VLOOKUP(FD25,data!$B$3:$E$32,2,0)*FA25,(VLOOKUP(FD25,data!$B$3:$E$32,2,0)*14)+(VLOOKUP(FD25,data!$B$3:$E$32,3,0))*(FA25-14)),0)</f>
        <v>0</v>
      </c>
      <c r="FF25" s="265" t="s">
        <v>96</v>
      </c>
      <c r="FG25" s="231">
        <f>IF(FB25=1,VLOOKUP(FF25,data!$B$35:$D$39,2,0),0)</f>
        <v>0</v>
      </c>
      <c r="FH25" s="232">
        <f>IF(AND(FE25&lt;&gt;0,FG25&lt;&gt;0)=FALSE,0,data!$C$43)</f>
        <v>0</v>
      </c>
      <c r="FI25" s="269">
        <f t="shared" si="66"/>
        <v>0</v>
      </c>
      <c r="FJ25" s="225">
        <f t="shared" si="67"/>
        <v>0</v>
      </c>
      <c r="FK25" s="225">
        <f t="shared" si="68"/>
        <v>0</v>
      </c>
      <c r="FL25" s="225">
        <f t="shared" si="69"/>
        <v>0</v>
      </c>
      <c r="FM25" s="431" t="str">
        <f t="shared" si="70"/>
        <v>ne</v>
      </c>
    </row>
    <row r="26" spans="1:169" ht="25.15" customHeight="1" x14ac:dyDescent="0.25">
      <c r="A26" s="233"/>
      <c r="B26" s="370" t="s">
        <v>117</v>
      </c>
      <c r="C26" s="416"/>
      <c r="D26" s="418" t="s">
        <v>669</v>
      </c>
      <c r="E26" s="229"/>
      <c r="F26" s="225">
        <f t="shared" si="0"/>
        <v>0</v>
      </c>
      <c r="G26" s="230">
        <f>IF(F26=1,data!$C$41*E26,0)</f>
        <v>0</v>
      </c>
      <c r="H26" s="265" t="s">
        <v>96</v>
      </c>
      <c r="I26" s="231">
        <f>IF($F26=1,IF($E26&lt;15,VLOOKUP(H26,data!$B$3:$E$32,2,0)*$E26,(VLOOKUP(H26,data!$B$3:$E$32,2,0)*14)+(VLOOKUP(H26,data!$B$3:$E$32,3,0))*($E26-14)),0)</f>
        <v>0</v>
      </c>
      <c r="J26" s="265" t="s">
        <v>96</v>
      </c>
      <c r="K26" s="231">
        <f>IF($F26=1,VLOOKUP(J26,data!$B$35:$D$39,2,0),0)</f>
        <v>0</v>
      </c>
      <c r="L26" s="232">
        <f>IF(AND(I26&lt;&gt;0,K26&lt;&gt;0)=FALSE,0,data!$C$43)</f>
        <v>0</v>
      </c>
      <c r="M26" s="269">
        <f t="shared" si="1"/>
        <v>0</v>
      </c>
      <c r="N26" s="225">
        <f t="shared" si="73"/>
        <v>0</v>
      </c>
      <c r="O26" s="225">
        <f t="shared" si="2"/>
        <v>0</v>
      </c>
      <c r="P26" s="225">
        <f t="shared" si="3"/>
        <v>0</v>
      </c>
      <c r="Q26" s="228"/>
      <c r="R26" s="438">
        <f t="shared" si="4"/>
        <v>0</v>
      </c>
      <c r="S26" s="225">
        <f t="shared" si="5"/>
        <v>0</v>
      </c>
      <c r="T26" s="357">
        <f>IF(S26=1,data!$C$41*R26,0)</f>
        <v>0</v>
      </c>
      <c r="U26" s="370" t="str">
        <f t="shared" si="6"/>
        <v xml:space="preserve"> </v>
      </c>
      <c r="V26" s="360">
        <f>IF($S26=1,IF(R26&lt;15,VLOOKUP(U26,data!$B$3:$E$32,2,0)*R26,(VLOOKUP(U26,data!$B$3:$E$32,2,0)*14)+(VLOOKUP(U26,data!$B$3:$E$32,3,0))*(R26-14)),0)</f>
        <v>0</v>
      </c>
      <c r="W26" s="370" t="str">
        <f t="shared" si="7"/>
        <v xml:space="preserve"> </v>
      </c>
      <c r="X26" s="360">
        <f>IF($S26=1,VLOOKUP(W26,data!$B$35:$D$39,2,0),0)</f>
        <v>0</v>
      </c>
      <c r="Y26" s="364">
        <f>IF(AND(V26&lt;&gt;0,X26&lt;&gt;0)=FALSE,0,data!$C$43)</f>
        <v>0</v>
      </c>
      <c r="Z26" s="365">
        <f t="shared" si="8"/>
        <v>0</v>
      </c>
      <c r="AA26" s="225">
        <f t="shared" si="74"/>
        <v>0</v>
      </c>
      <c r="AB26" s="225">
        <f t="shared" si="9"/>
        <v>0</v>
      </c>
      <c r="AC26" s="225">
        <f t="shared" si="10"/>
        <v>0</v>
      </c>
      <c r="AE26" s="229"/>
      <c r="AF26" s="225">
        <f t="shared" si="11"/>
        <v>0</v>
      </c>
      <c r="AG26" s="230">
        <f>IF(AF26=1,data!$C$41*AE26,0)</f>
        <v>0</v>
      </c>
      <c r="AH26" s="265" t="s">
        <v>96</v>
      </c>
      <c r="AI26" s="231">
        <f>IF(AF26=1,IF(AE26&lt;15,VLOOKUP(AH26,data!$B$3:$E$32,2,0)*AE26,(VLOOKUP(AH26,data!$B$3:$E$32,2,0)*14)+(VLOOKUP(AH26,data!$B$3:$E$32,3,0))*(AE26-14)),0)</f>
        <v>0</v>
      </c>
      <c r="AJ26" s="265" t="s">
        <v>96</v>
      </c>
      <c r="AK26" s="231">
        <f>IF(AF26=1,VLOOKUP(AJ26,data!$B$35:$D$39,2,0),0)</f>
        <v>0</v>
      </c>
      <c r="AL26" s="232">
        <f>IF(AND(AI26&lt;&gt;0,AK26&lt;&gt;0)=FALSE,0,data!$C$43)</f>
        <v>0</v>
      </c>
      <c r="AM26" s="269">
        <f t="shared" si="12"/>
        <v>0</v>
      </c>
      <c r="AN26" s="225">
        <f t="shared" si="13"/>
        <v>0</v>
      </c>
      <c r="AO26" s="225">
        <f t="shared" si="14"/>
        <v>0</v>
      </c>
      <c r="AP26" s="225">
        <f t="shared" si="15"/>
        <v>0</v>
      </c>
      <c r="AQ26" s="431" t="str">
        <f t="shared" si="16"/>
        <v>ne</v>
      </c>
      <c r="AS26" s="229"/>
      <c r="AT26" s="225">
        <f t="shared" si="17"/>
        <v>0</v>
      </c>
      <c r="AU26" s="230">
        <f>IF(AT26=1,data!$C$41*AS26,0)</f>
        <v>0</v>
      </c>
      <c r="AV26" s="265" t="s">
        <v>96</v>
      </c>
      <c r="AW26" s="231">
        <f>IF(AT26=1,IF(AS26&lt;15,VLOOKUP(AV26,data!$B$3:$E$32,2,0)*AS26,(VLOOKUP(AV26,data!$B$3:$E$32,2,0)*14)+(VLOOKUP(AV26,data!$B$3:$E$32,3,0))*(AS26-14)),0)</f>
        <v>0</v>
      </c>
      <c r="AX26" s="265" t="s">
        <v>96</v>
      </c>
      <c r="AY26" s="231">
        <f>IF(AT26=1,VLOOKUP(AX26,data!$B$35:$D$39,2,0),0)</f>
        <v>0</v>
      </c>
      <c r="AZ26" s="232">
        <f>IF(AND(AW26&lt;&gt;0,AY26&lt;&gt;0)=FALSE,0,data!$C$43)</f>
        <v>0</v>
      </c>
      <c r="BA26" s="269">
        <f t="shared" si="18"/>
        <v>0</v>
      </c>
      <c r="BB26" s="225">
        <f t="shared" si="19"/>
        <v>0</v>
      </c>
      <c r="BC26" s="225">
        <f t="shared" si="20"/>
        <v>0</v>
      </c>
      <c r="BD26" s="225">
        <f t="shared" si="21"/>
        <v>0</v>
      </c>
      <c r="BE26" s="431" t="str">
        <f t="shared" si="22"/>
        <v>ne</v>
      </c>
      <c r="BG26" s="229"/>
      <c r="BH26" s="225">
        <f t="shared" si="23"/>
        <v>0</v>
      </c>
      <c r="BI26" s="230">
        <f>IF(BH26=1,data!$C$41*BG26,0)</f>
        <v>0</v>
      </c>
      <c r="BJ26" s="265" t="s">
        <v>96</v>
      </c>
      <c r="BK26" s="231">
        <f>IF(BH26=1,IF(BG26&lt;15,VLOOKUP(BJ26,data!$B$3:$E$32,2,0)*BG26,(VLOOKUP(BJ26,data!$B$3:$E$32,2,0)*14)+(VLOOKUP(BJ26,data!$B$3:$E$32,3,0))*(BG26-14)),0)</f>
        <v>0</v>
      </c>
      <c r="BL26" s="265" t="s">
        <v>96</v>
      </c>
      <c r="BM26" s="231">
        <f>IF(BH26=1,VLOOKUP(BL26,data!$B$35:$D$39,2,0),0)</f>
        <v>0</v>
      </c>
      <c r="BN26" s="232">
        <f>IF(AND(BK26&lt;&gt;0,BM26&lt;&gt;0)=FALSE,0,data!$C$43)</f>
        <v>0</v>
      </c>
      <c r="BO26" s="269">
        <f t="shared" si="24"/>
        <v>0</v>
      </c>
      <c r="BP26" s="225">
        <f t="shared" si="25"/>
        <v>0</v>
      </c>
      <c r="BQ26" s="225">
        <f t="shared" si="26"/>
        <v>0</v>
      </c>
      <c r="BR26" s="225">
        <f t="shared" si="27"/>
        <v>0</v>
      </c>
      <c r="BS26" s="431" t="str">
        <f t="shared" si="28"/>
        <v>ne</v>
      </c>
      <c r="BU26" s="229"/>
      <c r="BV26" s="225">
        <f t="shared" si="29"/>
        <v>0</v>
      </c>
      <c r="BW26" s="230">
        <f>IF(BV26=1,data!$C$41*BU26,0)</f>
        <v>0</v>
      </c>
      <c r="BX26" s="265" t="s">
        <v>96</v>
      </c>
      <c r="BY26" s="231">
        <f>IF(BV26=1,IF(BU26&lt;15,VLOOKUP(BX26,data!$B$3:$E$32,2,0)*BU26,(VLOOKUP(BX26,data!$B$3:$E$32,2,0)*14)+(VLOOKUP(BX26,data!$B$3:$E$32,3,0))*(BU26-14)),0)</f>
        <v>0</v>
      </c>
      <c r="BZ26" s="265" t="s">
        <v>96</v>
      </c>
      <c r="CA26" s="231">
        <f>IF(BV26=1,VLOOKUP(BZ26,data!$B$35:$D$39,2,0),0)</f>
        <v>0</v>
      </c>
      <c r="CB26" s="232">
        <f>IF(AND(BY26&lt;&gt;0,CA26&lt;&gt;0)=FALSE,0,data!$C$43)</f>
        <v>0</v>
      </c>
      <c r="CC26" s="269">
        <f t="shared" si="30"/>
        <v>0</v>
      </c>
      <c r="CD26" s="225">
        <f t="shared" si="31"/>
        <v>0</v>
      </c>
      <c r="CE26" s="225">
        <f t="shared" si="32"/>
        <v>0</v>
      </c>
      <c r="CF26" s="225">
        <f t="shared" si="33"/>
        <v>0</v>
      </c>
      <c r="CG26" s="431" t="str">
        <f t="shared" si="34"/>
        <v>ne</v>
      </c>
      <c r="CI26" s="229"/>
      <c r="CJ26" s="225">
        <f t="shared" si="35"/>
        <v>0</v>
      </c>
      <c r="CK26" s="230">
        <f>IF(CJ26=1,data!$C$41*CI26,0)</f>
        <v>0</v>
      </c>
      <c r="CL26" s="265" t="s">
        <v>96</v>
      </c>
      <c r="CM26" s="231">
        <f>IF(CJ26=1,IF(CI26&lt;15,VLOOKUP(CL26,data!$B$3:$E$32,2,0)*CI26,(VLOOKUP(CL26,data!$B$3:$E$32,2,0)*14)+(VLOOKUP(CL26,data!$B$3:$E$32,3,0))*(CI26-14)),0)</f>
        <v>0</v>
      </c>
      <c r="CN26" s="265" t="s">
        <v>96</v>
      </c>
      <c r="CO26" s="231">
        <f>IF(CJ26=1,VLOOKUP(CN26,data!$B$35:$D$39,2,0),0)</f>
        <v>0</v>
      </c>
      <c r="CP26" s="232">
        <f>IF(AND(CM26&lt;&gt;0,CO26&lt;&gt;0)=FALSE,0,data!$C$43)</f>
        <v>0</v>
      </c>
      <c r="CQ26" s="269">
        <f t="shared" si="36"/>
        <v>0</v>
      </c>
      <c r="CR26" s="225">
        <f t="shared" si="37"/>
        <v>0</v>
      </c>
      <c r="CS26" s="225">
        <f t="shared" si="38"/>
        <v>0</v>
      </c>
      <c r="CT26" s="225">
        <f t="shared" si="39"/>
        <v>0</v>
      </c>
      <c r="CU26" s="431" t="str">
        <f t="shared" si="40"/>
        <v>ne</v>
      </c>
      <c r="CW26" s="229"/>
      <c r="CX26" s="225">
        <f t="shared" si="41"/>
        <v>0</v>
      </c>
      <c r="CY26" s="230">
        <f>IF(CX26=1,data!$C$41*CW26,0)</f>
        <v>0</v>
      </c>
      <c r="CZ26" s="265" t="s">
        <v>96</v>
      </c>
      <c r="DA26" s="231">
        <f>IF(CX26=1,IF(CW26&lt;15,VLOOKUP(CZ26,data!$B$3:$E$32,2,0)*CW26,(VLOOKUP(CZ26,data!$B$3:$E$32,2,0)*14)+(VLOOKUP(CZ26,data!$B$3:$E$32,3,0))*(CW26-14)),0)</f>
        <v>0</v>
      </c>
      <c r="DB26" s="265" t="s">
        <v>96</v>
      </c>
      <c r="DC26" s="231">
        <f>IF(CX26=1,VLOOKUP(DB26,data!$B$35:$D$39,2,0),0)</f>
        <v>0</v>
      </c>
      <c r="DD26" s="232">
        <f>IF(AND(DA26&lt;&gt;0,DC26&lt;&gt;0)=FALSE,0,data!$C$43)</f>
        <v>0</v>
      </c>
      <c r="DE26" s="269">
        <f t="shared" si="42"/>
        <v>0</v>
      </c>
      <c r="DF26" s="225">
        <f t="shared" si="43"/>
        <v>0</v>
      </c>
      <c r="DG26" s="225">
        <f t="shared" si="44"/>
        <v>0</v>
      </c>
      <c r="DH26" s="225">
        <f t="shared" si="45"/>
        <v>0</v>
      </c>
      <c r="DI26" s="431" t="str">
        <f t="shared" si="46"/>
        <v>ne</v>
      </c>
      <c r="DK26" s="229"/>
      <c r="DL26" s="225">
        <f t="shared" si="47"/>
        <v>0</v>
      </c>
      <c r="DM26" s="230">
        <f>IF(DL26=1,data!$C$41*DK26,0)</f>
        <v>0</v>
      </c>
      <c r="DN26" s="265" t="s">
        <v>96</v>
      </c>
      <c r="DO26" s="231">
        <f>IF(DL26=1,IF(DK26&lt;15,VLOOKUP(DN26,data!$B$3:$E$32,2,0)*DK26,(VLOOKUP(DN26,data!$B$3:$E$32,2,0)*14)+(VLOOKUP(DN26,data!$B$3:$E$32,3,0))*(DK26-14)),0)</f>
        <v>0</v>
      </c>
      <c r="DP26" s="265" t="s">
        <v>96</v>
      </c>
      <c r="DQ26" s="231">
        <f>IF(DL26=1,VLOOKUP(DP26,data!$B$35:$D$39,2,0),0)</f>
        <v>0</v>
      </c>
      <c r="DR26" s="232">
        <f>IF(AND(DO26&lt;&gt;0,DQ26&lt;&gt;0)=FALSE,0,data!$C$43)</f>
        <v>0</v>
      </c>
      <c r="DS26" s="269">
        <f t="shared" si="48"/>
        <v>0</v>
      </c>
      <c r="DT26" s="225">
        <f t="shared" si="49"/>
        <v>0</v>
      </c>
      <c r="DU26" s="225">
        <f t="shared" si="50"/>
        <v>0</v>
      </c>
      <c r="DV26" s="225">
        <f t="shared" si="51"/>
        <v>0</v>
      </c>
      <c r="DW26" s="431" t="str">
        <f t="shared" si="52"/>
        <v>ne</v>
      </c>
      <c r="DY26" s="229"/>
      <c r="DZ26" s="225">
        <f t="shared" si="53"/>
        <v>0</v>
      </c>
      <c r="EA26" s="230">
        <f>IF(DZ26=1,data!$C$41*DY26,0)</f>
        <v>0</v>
      </c>
      <c r="EB26" s="265" t="s">
        <v>96</v>
      </c>
      <c r="EC26" s="231">
        <f>IF(DZ26=1,IF(DY26&lt;15,VLOOKUP(EB26,data!$B$3:$E$32,2,0)*DY26,(VLOOKUP(EB26,data!$B$3:$E$32,2,0)*14)+(VLOOKUP(EB26,data!$B$3:$E$32,3,0))*(DY26-14)),0)</f>
        <v>0</v>
      </c>
      <c r="ED26" s="265" t="s">
        <v>96</v>
      </c>
      <c r="EE26" s="231">
        <f>IF(DZ26=1,VLOOKUP(ED26,data!$B$35:$D$39,2,0),0)</f>
        <v>0</v>
      </c>
      <c r="EF26" s="232">
        <f>IF(AND(EC26&lt;&gt;0,EE26&lt;&gt;0)=FALSE,0,data!$C$43)</f>
        <v>0</v>
      </c>
      <c r="EG26" s="269">
        <f t="shared" si="54"/>
        <v>0</v>
      </c>
      <c r="EH26" s="225">
        <f t="shared" si="55"/>
        <v>0</v>
      </c>
      <c r="EI26" s="225">
        <f t="shared" si="56"/>
        <v>0</v>
      </c>
      <c r="EJ26" s="225">
        <f t="shared" si="57"/>
        <v>0</v>
      </c>
      <c r="EK26" s="431" t="str">
        <f t="shared" si="58"/>
        <v>ne</v>
      </c>
      <c r="EM26" s="229"/>
      <c r="EN26" s="225">
        <f t="shared" si="59"/>
        <v>0</v>
      </c>
      <c r="EO26" s="230">
        <f>IF(EN26=1,data!$C$41*EM26,0)</f>
        <v>0</v>
      </c>
      <c r="EP26" s="265" t="s">
        <v>96</v>
      </c>
      <c r="EQ26" s="231">
        <f>IF(EN26=1,IF(EM26&lt;15,VLOOKUP(EP26,data!$B$3:$E$32,2,0)*EM26,(VLOOKUP(EP26,data!$B$3:$E$32,2,0)*14)+(VLOOKUP(EP26,data!$B$3:$E$32,3,0))*(EM26-14)),0)</f>
        <v>0</v>
      </c>
      <c r="ER26" s="265" t="s">
        <v>96</v>
      </c>
      <c r="ES26" s="231">
        <f>IF(EN26=1,VLOOKUP(ER26,data!$B$35:$D$39,2,0),0)</f>
        <v>0</v>
      </c>
      <c r="ET26" s="232">
        <f>IF(AND(EQ26&lt;&gt;0,ES26&lt;&gt;0)=FALSE,0,data!$C$43)</f>
        <v>0</v>
      </c>
      <c r="EU26" s="269">
        <f t="shared" si="60"/>
        <v>0</v>
      </c>
      <c r="EV26" s="225">
        <f t="shared" si="61"/>
        <v>0</v>
      </c>
      <c r="EW26" s="225">
        <f t="shared" si="62"/>
        <v>0</v>
      </c>
      <c r="EX26" s="225">
        <f t="shared" si="63"/>
        <v>0</v>
      </c>
      <c r="EY26" s="431" t="str">
        <f t="shared" si="64"/>
        <v>ne</v>
      </c>
      <c r="FA26" s="229"/>
      <c r="FB26" s="225">
        <f t="shared" si="65"/>
        <v>0</v>
      </c>
      <c r="FC26" s="230">
        <f>IF(FB26=1,data!$C$41*FA26,0)</f>
        <v>0</v>
      </c>
      <c r="FD26" s="265" t="s">
        <v>96</v>
      </c>
      <c r="FE26" s="231">
        <f>IF(FB26=1,IF(FA26&lt;15,VLOOKUP(FD26,data!$B$3:$E$32,2,0)*FA26,(VLOOKUP(FD26,data!$B$3:$E$32,2,0)*14)+(VLOOKUP(FD26,data!$B$3:$E$32,3,0))*(FA26-14)),0)</f>
        <v>0</v>
      </c>
      <c r="FF26" s="265" t="s">
        <v>96</v>
      </c>
      <c r="FG26" s="231">
        <f>IF(FB26=1,VLOOKUP(FF26,data!$B$35:$D$39,2,0),0)</f>
        <v>0</v>
      </c>
      <c r="FH26" s="232">
        <f>IF(AND(FE26&lt;&gt;0,FG26&lt;&gt;0)=FALSE,0,data!$C$43)</f>
        <v>0</v>
      </c>
      <c r="FI26" s="269">
        <f t="shared" si="66"/>
        <v>0</v>
      </c>
      <c r="FJ26" s="225">
        <f t="shared" si="67"/>
        <v>0</v>
      </c>
      <c r="FK26" s="225">
        <f t="shared" si="68"/>
        <v>0</v>
      </c>
      <c r="FL26" s="225">
        <f t="shared" si="69"/>
        <v>0</v>
      </c>
      <c r="FM26" s="431" t="str">
        <f t="shared" si="70"/>
        <v>ne</v>
      </c>
    </row>
    <row r="27" spans="1:169" ht="25.15" customHeight="1" x14ac:dyDescent="0.25">
      <c r="A27" s="233"/>
      <c r="B27" s="370" t="s">
        <v>118</v>
      </c>
      <c r="C27" s="416"/>
      <c r="D27" s="418" t="s">
        <v>669</v>
      </c>
      <c r="E27" s="229"/>
      <c r="F27" s="225">
        <f t="shared" si="0"/>
        <v>0</v>
      </c>
      <c r="G27" s="230">
        <f>IF(F27=1,data!$C$41*E27,0)</f>
        <v>0</v>
      </c>
      <c r="H27" s="265" t="s">
        <v>96</v>
      </c>
      <c r="I27" s="231">
        <f>IF($F27=1,IF($E27&lt;15,VLOOKUP(H27,data!$B$3:$E$32,2,0)*$E27,(VLOOKUP(H27,data!$B$3:$E$32,2,0)*14)+(VLOOKUP(H27,data!$B$3:$E$32,3,0))*($E27-14)),0)</f>
        <v>0</v>
      </c>
      <c r="J27" s="265" t="s">
        <v>96</v>
      </c>
      <c r="K27" s="231">
        <f>IF($F27=1,VLOOKUP(J27,data!$B$35:$D$39,2,0),0)</f>
        <v>0</v>
      </c>
      <c r="L27" s="232">
        <f>IF(AND(I27&lt;&gt;0,K27&lt;&gt;0)=FALSE,0,data!$C$43)</f>
        <v>0</v>
      </c>
      <c r="M27" s="269">
        <f t="shared" si="1"/>
        <v>0</v>
      </c>
      <c r="N27" s="225">
        <f t="shared" si="73"/>
        <v>0</v>
      </c>
      <c r="O27" s="225">
        <f t="shared" si="2"/>
        <v>0</v>
      </c>
      <c r="P27" s="225">
        <f t="shared" si="3"/>
        <v>0</v>
      </c>
      <c r="Q27" s="228"/>
      <c r="R27" s="438">
        <f t="shared" si="4"/>
        <v>0</v>
      </c>
      <c r="S27" s="225">
        <f t="shared" si="5"/>
        <v>0</v>
      </c>
      <c r="T27" s="357">
        <f>IF(S27=1,data!$C$41*R27,0)</f>
        <v>0</v>
      </c>
      <c r="U27" s="370" t="str">
        <f t="shared" si="6"/>
        <v xml:space="preserve"> </v>
      </c>
      <c r="V27" s="360">
        <f>IF($S27=1,IF(R27&lt;15,VLOOKUP(U27,data!$B$3:$E$32,2,0)*R27,(VLOOKUP(U27,data!$B$3:$E$32,2,0)*14)+(VLOOKUP(U27,data!$B$3:$E$32,3,0))*(R27-14)),0)</f>
        <v>0</v>
      </c>
      <c r="W27" s="370" t="str">
        <f t="shared" si="7"/>
        <v xml:space="preserve"> </v>
      </c>
      <c r="X27" s="360">
        <f>IF($S27=1,VLOOKUP(W27,data!$B$35:$D$39,2,0),0)</f>
        <v>0</v>
      </c>
      <c r="Y27" s="364">
        <f>IF(AND(V27&lt;&gt;0,X27&lt;&gt;0)=FALSE,0,data!$C$43)</f>
        <v>0</v>
      </c>
      <c r="Z27" s="365">
        <f t="shared" si="8"/>
        <v>0</v>
      </c>
      <c r="AA27" s="225">
        <f t="shared" si="74"/>
        <v>0</v>
      </c>
      <c r="AB27" s="225">
        <f t="shared" si="9"/>
        <v>0</v>
      </c>
      <c r="AC27" s="225">
        <f t="shared" si="10"/>
        <v>0</v>
      </c>
      <c r="AE27" s="229"/>
      <c r="AF27" s="225">
        <f t="shared" si="11"/>
        <v>0</v>
      </c>
      <c r="AG27" s="230">
        <f>IF(AF27=1,data!$C$41*AE27,0)</f>
        <v>0</v>
      </c>
      <c r="AH27" s="265" t="s">
        <v>96</v>
      </c>
      <c r="AI27" s="231">
        <f>IF(AF27=1,IF(AE27&lt;15,VLOOKUP(AH27,data!$B$3:$E$32,2,0)*AE27,(VLOOKUP(AH27,data!$B$3:$E$32,2,0)*14)+(VLOOKUP(AH27,data!$B$3:$E$32,3,0))*(AE27-14)),0)</f>
        <v>0</v>
      </c>
      <c r="AJ27" s="265" t="s">
        <v>96</v>
      </c>
      <c r="AK27" s="231">
        <f>IF(AF27=1,VLOOKUP(AJ27,data!$B$35:$D$39,2,0),0)</f>
        <v>0</v>
      </c>
      <c r="AL27" s="232">
        <f>IF(AND(AI27&lt;&gt;0,AK27&lt;&gt;0)=FALSE,0,data!$C$43)</f>
        <v>0</v>
      </c>
      <c r="AM27" s="269">
        <f t="shared" si="12"/>
        <v>0</v>
      </c>
      <c r="AN27" s="225">
        <f t="shared" si="13"/>
        <v>0</v>
      </c>
      <c r="AO27" s="225">
        <f t="shared" si="14"/>
        <v>0</v>
      </c>
      <c r="AP27" s="225">
        <f t="shared" si="15"/>
        <v>0</v>
      </c>
      <c r="AQ27" s="431" t="str">
        <f t="shared" si="16"/>
        <v>ne</v>
      </c>
      <c r="AS27" s="229"/>
      <c r="AT27" s="225">
        <f t="shared" si="17"/>
        <v>0</v>
      </c>
      <c r="AU27" s="230">
        <f>IF(AT27=1,data!$C$41*AS27,0)</f>
        <v>0</v>
      </c>
      <c r="AV27" s="265" t="s">
        <v>96</v>
      </c>
      <c r="AW27" s="231">
        <f>IF(AT27=1,IF(AS27&lt;15,VLOOKUP(AV27,data!$B$3:$E$32,2,0)*AS27,(VLOOKUP(AV27,data!$B$3:$E$32,2,0)*14)+(VLOOKUP(AV27,data!$B$3:$E$32,3,0))*(AS27-14)),0)</f>
        <v>0</v>
      </c>
      <c r="AX27" s="265" t="s">
        <v>96</v>
      </c>
      <c r="AY27" s="231">
        <f>IF(AT27=1,VLOOKUP(AX27,data!$B$35:$D$39,2,0),0)</f>
        <v>0</v>
      </c>
      <c r="AZ27" s="232">
        <f>IF(AND(AW27&lt;&gt;0,AY27&lt;&gt;0)=FALSE,0,data!$C$43)</f>
        <v>0</v>
      </c>
      <c r="BA27" s="269">
        <f t="shared" si="18"/>
        <v>0</v>
      </c>
      <c r="BB27" s="225">
        <f t="shared" si="19"/>
        <v>0</v>
      </c>
      <c r="BC27" s="225">
        <f t="shared" si="20"/>
        <v>0</v>
      </c>
      <c r="BD27" s="225">
        <f t="shared" si="21"/>
        <v>0</v>
      </c>
      <c r="BE27" s="431" t="str">
        <f t="shared" si="22"/>
        <v>ne</v>
      </c>
      <c r="BG27" s="229"/>
      <c r="BH27" s="225">
        <f t="shared" si="23"/>
        <v>0</v>
      </c>
      <c r="BI27" s="230">
        <f>IF(BH27=1,data!$C$41*BG27,0)</f>
        <v>0</v>
      </c>
      <c r="BJ27" s="265" t="s">
        <v>96</v>
      </c>
      <c r="BK27" s="231">
        <f>IF(BH27=1,IF(BG27&lt;15,VLOOKUP(BJ27,data!$B$3:$E$32,2,0)*BG27,(VLOOKUP(BJ27,data!$B$3:$E$32,2,0)*14)+(VLOOKUP(BJ27,data!$B$3:$E$32,3,0))*(BG27-14)),0)</f>
        <v>0</v>
      </c>
      <c r="BL27" s="265" t="s">
        <v>96</v>
      </c>
      <c r="BM27" s="231">
        <f>IF(BH27=1,VLOOKUP(BL27,data!$B$35:$D$39,2,0),0)</f>
        <v>0</v>
      </c>
      <c r="BN27" s="232">
        <f>IF(AND(BK27&lt;&gt;0,BM27&lt;&gt;0)=FALSE,0,data!$C$43)</f>
        <v>0</v>
      </c>
      <c r="BO27" s="269">
        <f t="shared" si="24"/>
        <v>0</v>
      </c>
      <c r="BP27" s="225">
        <f t="shared" si="25"/>
        <v>0</v>
      </c>
      <c r="BQ27" s="225">
        <f t="shared" si="26"/>
        <v>0</v>
      </c>
      <c r="BR27" s="225">
        <f t="shared" si="27"/>
        <v>0</v>
      </c>
      <c r="BS27" s="431" t="str">
        <f t="shared" si="28"/>
        <v>ne</v>
      </c>
      <c r="BU27" s="229"/>
      <c r="BV27" s="225">
        <f t="shared" si="29"/>
        <v>0</v>
      </c>
      <c r="BW27" s="230">
        <f>IF(BV27=1,data!$C$41*BU27,0)</f>
        <v>0</v>
      </c>
      <c r="BX27" s="265" t="s">
        <v>96</v>
      </c>
      <c r="BY27" s="231">
        <f>IF(BV27=1,IF(BU27&lt;15,VLOOKUP(BX27,data!$B$3:$E$32,2,0)*BU27,(VLOOKUP(BX27,data!$B$3:$E$32,2,0)*14)+(VLOOKUP(BX27,data!$B$3:$E$32,3,0))*(BU27-14)),0)</f>
        <v>0</v>
      </c>
      <c r="BZ27" s="265" t="s">
        <v>96</v>
      </c>
      <c r="CA27" s="231">
        <f>IF(BV27=1,VLOOKUP(BZ27,data!$B$35:$D$39,2,0),0)</f>
        <v>0</v>
      </c>
      <c r="CB27" s="232">
        <f>IF(AND(BY27&lt;&gt;0,CA27&lt;&gt;0)=FALSE,0,data!$C$43)</f>
        <v>0</v>
      </c>
      <c r="CC27" s="269">
        <f t="shared" si="30"/>
        <v>0</v>
      </c>
      <c r="CD27" s="225">
        <f t="shared" si="31"/>
        <v>0</v>
      </c>
      <c r="CE27" s="225">
        <f t="shared" si="32"/>
        <v>0</v>
      </c>
      <c r="CF27" s="225">
        <f t="shared" si="33"/>
        <v>0</v>
      </c>
      <c r="CG27" s="431" t="str">
        <f t="shared" si="34"/>
        <v>ne</v>
      </c>
      <c r="CI27" s="229"/>
      <c r="CJ27" s="225">
        <f t="shared" si="35"/>
        <v>0</v>
      </c>
      <c r="CK27" s="230">
        <f>IF(CJ27=1,data!$C$41*CI27,0)</f>
        <v>0</v>
      </c>
      <c r="CL27" s="265" t="s">
        <v>96</v>
      </c>
      <c r="CM27" s="231">
        <f>IF(CJ27=1,IF(CI27&lt;15,VLOOKUP(CL27,data!$B$3:$E$32,2,0)*CI27,(VLOOKUP(CL27,data!$B$3:$E$32,2,0)*14)+(VLOOKUP(CL27,data!$B$3:$E$32,3,0))*(CI27-14)),0)</f>
        <v>0</v>
      </c>
      <c r="CN27" s="265" t="s">
        <v>96</v>
      </c>
      <c r="CO27" s="231">
        <f>IF(CJ27=1,VLOOKUP(CN27,data!$B$35:$D$39,2,0),0)</f>
        <v>0</v>
      </c>
      <c r="CP27" s="232">
        <f>IF(AND(CM27&lt;&gt;0,CO27&lt;&gt;0)=FALSE,0,data!$C$43)</f>
        <v>0</v>
      </c>
      <c r="CQ27" s="269">
        <f t="shared" si="36"/>
        <v>0</v>
      </c>
      <c r="CR27" s="225">
        <f t="shared" si="37"/>
        <v>0</v>
      </c>
      <c r="CS27" s="225">
        <f t="shared" si="38"/>
        <v>0</v>
      </c>
      <c r="CT27" s="225">
        <f t="shared" si="39"/>
        <v>0</v>
      </c>
      <c r="CU27" s="431" t="str">
        <f t="shared" si="40"/>
        <v>ne</v>
      </c>
      <c r="CW27" s="229"/>
      <c r="CX27" s="225">
        <f t="shared" si="41"/>
        <v>0</v>
      </c>
      <c r="CY27" s="230">
        <f>IF(CX27=1,data!$C$41*CW27,0)</f>
        <v>0</v>
      </c>
      <c r="CZ27" s="265" t="s">
        <v>96</v>
      </c>
      <c r="DA27" s="231">
        <f>IF(CX27=1,IF(CW27&lt;15,VLOOKUP(CZ27,data!$B$3:$E$32,2,0)*CW27,(VLOOKUP(CZ27,data!$B$3:$E$32,2,0)*14)+(VLOOKUP(CZ27,data!$B$3:$E$32,3,0))*(CW27-14)),0)</f>
        <v>0</v>
      </c>
      <c r="DB27" s="265" t="s">
        <v>96</v>
      </c>
      <c r="DC27" s="231">
        <f>IF(CX27=1,VLOOKUP(DB27,data!$B$35:$D$39,2,0),0)</f>
        <v>0</v>
      </c>
      <c r="DD27" s="232">
        <f>IF(AND(DA27&lt;&gt;0,DC27&lt;&gt;0)=FALSE,0,data!$C$43)</f>
        <v>0</v>
      </c>
      <c r="DE27" s="269">
        <f t="shared" si="42"/>
        <v>0</v>
      </c>
      <c r="DF27" s="225">
        <f t="shared" si="43"/>
        <v>0</v>
      </c>
      <c r="DG27" s="225">
        <f t="shared" si="44"/>
        <v>0</v>
      </c>
      <c r="DH27" s="225">
        <f t="shared" si="45"/>
        <v>0</v>
      </c>
      <c r="DI27" s="431" t="str">
        <f t="shared" si="46"/>
        <v>ne</v>
      </c>
      <c r="DK27" s="229"/>
      <c r="DL27" s="225">
        <f t="shared" si="47"/>
        <v>0</v>
      </c>
      <c r="DM27" s="230">
        <f>IF(DL27=1,data!$C$41*DK27,0)</f>
        <v>0</v>
      </c>
      <c r="DN27" s="265" t="s">
        <v>96</v>
      </c>
      <c r="DO27" s="231">
        <f>IF(DL27=1,IF(DK27&lt;15,VLOOKUP(DN27,data!$B$3:$E$32,2,0)*DK27,(VLOOKUP(DN27,data!$B$3:$E$32,2,0)*14)+(VLOOKUP(DN27,data!$B$3:$E$32,3,0))*(DK27-14)),0)</f>
        <v>0</v>
      </c>
      <c r="DP27" s="265" t="s">
        <v>96</v>
      </c>
      <c r="DQ27" s="231">
        <f>IF(DL27=1,VLOOKUP(DP27,data!$B$35:$D$39,2,0),0)</f>
        <v>0</v>
      </c>
      <c r="DR27" s="232">
        <f>IF(AND(DO27&lt;&gt;0,DQ27&lt;&gt;0)=FALSE,0,data!$C$43)</f>
        <v>0</v>
      </c>
      <c r="DS27" s="269">
        <f t="shared" si="48"/>
        <v>0</v>
      </c>
      <c r="DT27" s="225">
        <f t="shared" si="49"/>
        <v>0</v>
      </c>
      <c r="DU27" s="225">
        <f t="shared" si="50"/>
        <v>0</v>
      </c>
      <c r="DV27" s="225">
        <f t="shared" si="51"/>
        <v>0</v>
      </c>
      <c r="DW27" s="431" t="str">
        <f t="shared" si="52"/>
        <v>ne</v>
      </c>
      <c r="DY27" s="229"/>
      <c r="DZ27" s="225">
        <f t="shared" si="53"/>
        <v>0</v>
      </c>
      <c r="EA27" s="230">
        <f>IF(DZ27=1,data!$C$41*DY27,0)</f>
        <v>0</v>
      </c>
      <c r="EB27" s="265" t="s">
        <v>96</v>
      </c>
      <c r="EC27" s="231">
        <f>IF(DZ27=1,IF(DY27&lt;15,VLOOKUP(EB27,data!$B$3:$E$32,2,0)*DY27,(VLOOKUP(EB27,data!$B$3:$E$32,2,0)*14)+(VLOOKUP(EB27,data!$B$3:$E$32,3,0))*(DY27-14)),0)</f>
        <v>0</v>
      </c>
      <c r="ED27" s="265" t="s">
        <v>96</v>
      </c>
      <c r="EE27" s="231">
        <f>IF(DZ27=1,VLOOKUP(ED27,data!$B$35:$D$39,2,0),0)</f>
        <v>0</v>
      </c>
      <c r="EF27" s="232">
        <f>IF(AND(EC27&lt;&gt;0,EE27&lt;&gt;0)=FALSE,0,data!$C$43)</f>
        <v>0</v>
      </c>
      <c r="EG27" s="269">
        <f t="shared" si="54"/>
        <v>0</v>
      </c>
      <c r="EH27" s="225">
        <f t="shared" si="55"/>
        <v>0</v>
      </c>
      <c r="EI27" s="225">
        <f t="shared" si="56"/>
        <v>0</v>
      </c>
      <c r="EJ27" s="225">
        <f t="shared" si="57"/>
        <v>0</v>
      </c>
      <c r="EK27" s="431" t="str">
        <f t="shared" si="58"/>
        <v>ne</v>
      </c>
      <c r="EM27" s="229"/>
      <c r="EN27" s="225">
        <f t="shared" si="59"/>
        <v>0</v>
      </c>
      <c r="EO27" s="230">
        <f>IF(EN27=1,data!$C$41*EM27,0)</f>
        <v>0</v>
      </c>
      <c r="EP27" s="265" t="s">
        <v>96</v>
      </c>
      <c r="EQ27" s="231">
        <f>IF(EN27=1,IF(EM27&lt;15,VLOOKUP(EP27,data!$B$3:$E$32,2,0)*EM27,(VLOOKUP(EP27,data!$B$3:$E$32,2,0)*14)+(VLOOKUP(EP27,data!$B$3:$E$32,3,0))*(EM27-14)),0)</f>
        <v>0</v>
      </c>
      <c r="ER27" s="265" t="s">
        <v>96</v>
      </c>
      <c r="ES27" s="231">
        <f>IF(EN27=1,VLOOKUP(ER27,data!$B$35:$D$39,2,0),0)</f>
        <v>0</v>
      </c>
      <c r="ET27" s="232">
        <f>IF(AND(EQ27&lt;&gt;0,ES27&lt;&gt;0)=FALSE,0,data!$C$43)</f>
        <v>0</v>
      </c>
      <c r="EU27" s="269">
        <f t="shared" si="60"/>
        <v>0</v>
      </c>
      <c r="EV27" s="225">
        <f t="shared" si="61"/>
        <v>0</v>
      </c>
      <c r="EW27" s="225">
        <f t="shared" si="62"/>
        <v>0</v>
      </c>
      <c r="EX27" s="225">
        <f t="shared" si="63"/>
        <v>0</v>
      </c>
      <c r="EY27" s="431" t="str">
        <f t="shared" si="64"/>
        <v>ne</v>
      </c>
      <c r="FA27" s="229"/>
      <c r="FB27" s="225">
        <f t="shared" si="65"/>
        <v>0</v>
      </c>
      <c r="FC27" s="230">
        <f>IF(FB27=1,data!$C$41*FA27,0)</f>
        <v>0</v>
      </c>
      <c r="FD27" s="265" t="s">
        <v>96</v>
      </c>
      <c r="FE27" s="231">
        <f>IF(FB27=1,IF(FA27&lt;15,VLOOKUP(FD27,data!$B$3:$E$32,2,0)*FA27,(VLOOKUP(FD27,data!$B$3:$E$32,2,0)*14)+(VLOOKUP(FD27,data!$B$3:$E$32,3,0))*(FA27-14)),0)</f>
        <v>0</v>
      </c>
      <c r="FF27" s="265" t="s">
        <v>96</v>
      </c>
      <c r="FG27" s="231">
        <f>IF(FB27=1,VLOOKUP(FF27,data!$B$35:$D$39,2,0),0)</f>
        <v>0</v>
      </c>
      <c r="FH27" s="232">
        <f>IF(AND(FE27&lt;&gt;0,FG27&lt;&gt;0)=FALSE,0,data!$C$43)</f>
        <v>0</v>
      </c>
      <c r="FI27" s="269">
        <f t="shared" si="66"/>
        <v>0</v>
      </c>
      <c r="FJ27" s="225">
        <f t="shared" si="67"/>
        <v>0</v>
      </c>
      <c r="FK27" s="225">
        <f t="shared" si="68"/>
        <v>0</v>
      </c>
      <c r="FL27" s="225">
        <f t="shared" si="69"/>
        <v>0</v>
      </c>
      <c r="FM27" s="431" t="str">
        <f t="shared" si="70"/>
        <v>ne</v>
      </c>
    </row>
    <row r="28" spans="1:169" ht="25.15" customHeight="1" x14ac:dyDescent="0.25">
      <c r="A28" s="233"/>
      <c r="B28" s="370" t="s">
        <v>119</v>
      </c>
      <c r="C28" s="416"/>
      <c r="D28" s="418" t="s">
        <v>669</v>
      </c>
      <c r="E28" s="229"/>
      <c r="F28" s="225">
        <f t="shared" si="0"/>
        <v>0</v>
      </c>
      <c r="G28" s="230">
        <f>IF(F28=1,data!$C$41*E28,0)</f>
        <v>0</v>
      </c>
      <c r="H28" s="265" t="s">
        <v>96</v>
      </c>
      <c r="I28" s="231">
        <f>IF($F28=1,IF($E28&lt;15,VLOOKUP(H28,data!$B$3:$E$32,2,0)*$E28,(VLOOKUP(H28,data!$B$3:$E$32,2,0)*14)+(VLOOKUP(H28,data!$B$3:$E$32,3,0))*($E28-14)),0)</f>
        <v>0</v>
      </c>
      <c r="J28" s="265" t="s">
        <v>96</v>
      </c>
      <c r="K28" s="231">
        <f>IF($F28=1,VLOOKUP(J28,data!$B$35:$D$39,2,0),0)</f>
        <v>0</v>
      </c>
      <c r="L28" s="232">
        <f>IF(AND(I28&lt;&gt;0,K28&lt;&gt;0)=FALSE,0,data!$C$43)</f>
        <v>0</v>
      </c>
      <c r="M28" s="269">
        <f t="shared" si="1"/>
        <v>0</v>
      </c>
      <c r="N28" s="225">
        <f t="shared" si="73"/>
        <v>0</v>
      </c>
      <c r="O28" s="225">
        <f t="shared" si="2"/>
        <v>0</v>
      </c>
      <c r="P28" s="225">
        <f t="shared" si="3"/>
        <v>0</v>
      </c>
      <c r="Q28" s="228"/>
      <c r="R28" s="438">
        <f t="shared" si="4"/>
        <v>0</v>
      </c>
      <c r="S28" s="225">
        <f t="shared" si="5"/>
        <v>0</v>
      </c>
      <c r="T28" s="357">
        <f>IF(S28=1,data!$C$41*R28,0)</f>
        <v>0</v>
      </c>
      <c r="U28" s="370" t="str">
        <f t="shared" si="6"/>
        <v xml:space="preserve"> </v>
      </c>
      <c r="V28" s="360">
        <f>IF($S28=1,IF(R28&lt;15,VLOOKUP(U28,data!$B$3:$E$32,2,0)*R28,(VLOOKUP(U28,data!$B$3:$E$32,2,0)*14)+(VLOOKUP(U28,data!$B$3:$E$32,3,0))*(R28-14)),0)</f>
        <v>0</v>
      </c>
      <c r="W28" s="370" t="str">
        <f t="shared" si="7"/>
        <v xml:space="preserve"> </v>
      </c>
      <c r="X28" s="360">
        <f>IF($S28=1,VLOOKUP(W28,data!$B$35:$D$39,2,0),0)</f>
        <v>0</v>
      </c>
      <c r="Y28" s="364">
        <f>IF(AND(V28&lt;&gt;0,X28&lt;&gt;0)=FALSE,0,data!$C$43)</f>
        <v>0</v>
      </c>
      <c r="Z28" s="365">
        <f t="shared" si="8"/>
        <v>0</v>
      </c>
      <c r="AA28" s="225">
        <f t="shared" si="74"/>
        <v>0</v>
      </c>
      <c r="AB28" s="225">
        <f t="shared" si="9"/>
        <v>0</v>
      </c>
      <c r="AC28" s="225">
        <f t="shared" si="10"/>
        <v>0</v>
      </c>
      <c r="AE28" s="229"/>
      <c r="AF28" s="225">
        <f t="shared" si="11"/>
        <v>0</v>
      </c>
      <c r="AG28" s="230">
        <f>IF(AF28=1,data!$C$41*AE28,0)</f>
        <v>0</v>
      </c>
      <c r="AH28" s="265" t="s">
        <v>96</v>
      </c>
      <c r="AI28" s="231">
        <f>IF(AF28=1,IF(AE28&lt;15,VLOOKUP(AH28,data!$B$3:$E$32,2,0)*AE28,(VLOOKUP(AH28,data!$B$3:$E$32,2,0)*14)+(VLOOKUP(AH28,data!$B$3:$E$32,3,0))*(AE28-14)),0)</f>
        <v>0</v>
      </c>
      <c r="AJ28" s="265" t="s">
        <v>96</v>
      </c>
      <c r="AK28" s="231">
        <f>IF(AF28=1,VLOOKUP(AJ28,data!$B$35:$D$39,2,0),0)</f>
        <v>0</v>
      </c>
      <c r="AL28" s="232">
        <f>IF(AND(AI28&lt;&gt;0,AK28&lt;&gt;0)=FALSE,0,data!$C$43)</f>
        <v>0</v>
      </c>
      <c r="AM28" s="269">
        <f t="shared" si="12"/>
        <v>0</v>
      </c>
      <c r="AN28" s="225">
        <f t="shared" si="13"/>
        <v>0</v>
      </c>
      <c r="AO28" s="225">
        <f t="shared" si="14"/>
        <v>0</v>
      </c>
      <c r="AP28" s="225">
        <f t="shared" si="15"/>
        <v>0</v>
      </c>
      <c r="AQ28" s="431" t="str">
        <f t="shared" si="16"/>
        <v>ne</v>
      </c>
      <c r="AS28" s="229"/>
      <c r="AT28" s="225">
        <f t="shared" si="17"/>
        <v>0</v>
      </c>
      <c r="AU28" s="230">
        <f>IF(AT28=1,data!$C$41*AS28,0)</f>
        <v>0</v>
      </c>
      <c r="AV28" s="265" t="s">
        <v>96</v>
      </c>
      <c r="AW28" s="231">
        <f>IF(AT28=1,IF(AS28&lt;15,VLOOKUP(AV28,data!$B$3:$E$32,2,0)*AS28,(VLOOKUP(AV28,data!$B$3:$E$32,2,0)*14)+(VLOOKUP(AV28,data!$B$3:$E$32,3,0))*(AS28-14)),0)</f>
        <v>0</v>
      </c>
      <c r="AX28" s="265" t="s">
        <v>96</v>
      </c>
      <c r="AY28" s="231">
        <f>IF(AT28=1,VLOOKUP(AX28,data!$B$35:$D$39,2,0),0)</f>
        <v>0</v>
      </c>
      <c r="AZ28" s="232">
        <f>IF(AND(AW28&lt;&gt;0,AY28&lt;&gt;0)=FALSE,0,data!$C$43)</f>
        <v>0</v>
      </c>
      <c r="BA28" s="269">
        <f t="shared" si="18"/>
        <v>0</v>
      </c>
      <c r="BB28" s="225">
        <f t="shared" si="19"/>
        <v>0</v>
      </c>
      <c r="BC28" s="225">
        <f t="shared" si="20"/>
        <v>0</v>
      </c>
      <c r="BD28" s="225">
        <f t="shared" si="21"/>
        <v>0</v>
      </c>
      <c r="BE28" s="431" t="str">
        <f t="shared" si="22"/>
        <v>ne</v>
      </c>
      <c r="BG28" s="229"/>
      <c r="BH28" s="225">
        <f t="shared" si="23"/>
        <v>0</v>
      </c>
      <c r="BI28" s="230">
        <f>IF(BH28=1,data!$C$41*BG28,0)</f>
        <v>0</v>
      </c>
      <c r="BJ28" s="265" t="s">
        <v>96</v>
      </c>
      <c r="BK28" s="231">
        <f>IF(BH28=1,IF(BG28&lt;15,VLOOKUP(BJ28,data!$B$3:$E$32,2,0)*BG28,(VLOOKUP(BJ28,data!$B$3:$E$32,2,0)*14)+(VLOOKUP(BJ28,data!$B$3:$E$32,3,0))*(BG28-14)),0)</f>
        <v>0</v>
      </c>
      <c r="BL28" s="265" t="s">
        <v>96</v>
      </c>
      <c r="BM28" s="231">
        <f>IF(BH28=1,VLOOKUP(BL28,data!$B$35:$D$39,2,0),0)</f>
        <v>0</v>
      </c>
      <c r="BN28" s="232">
        <f>IF(AND(BK28&lt;&gt;0,BM28&lt;&gt;0)=FALSE,0,data!$C$43)</f>
        <v>0</v>
      </c>
      <c r="BO28" s="269">
        <f t="shared" si="24"/>
        <v>0</v>
      </c>
      <c r="BP28" s="225">
        <f t="shared" si="25"/>
        <v>0</v>
      </c>
      <c r="BQ28" s="225">
        <f t="shared" si="26"/>
        <v>0</v>
      </c>
      <c r="BR28" s="225">
        <f t="shared" si="27"/>
        <v>0</v>
      </c>
      <c r="BS28" s="431" t="str">
        <f t="shared" si="28"/>
        <v>ne</v>
      </c>
      <c r="BU28" s="229"/>
      <c r="BV28" s="225">
        <f t="shared" si="29"/>
        <v>0</v>
      </c>
      <c r="BW28" s="230">
        <f>IF(BV28=1,data!$C$41*BU28,0)</f>
        <v>0</v>
      </c>
      <c r="BX28" s="265" t="s">
        <v>96</v>
      </c>
      <c r="BY28" s="231">
        <f>IF(BV28=1,IF(BU28&lt;15,VLOOKUP(BX28,data!$B$3:$E$32,2,0)*BU28,(VLOOKUP(BX28,data!$B$3:$E$32,2,0)*14)+(VLOOKUP(BX28,data!$B$3:$E$32,3,0))*(BU28-14)),0)</f>
        <v>0</v>
      </c>
      <c r="BZ28" s="265" t="s">
        <v>96</v>
      </c>
      <c r="CA28" s="231">
        <f>IF(BV28=1,VLOOKUP(BZ28,data!$B$35:$D$39,2,0),0)</f>
        <v>0</v>
      </c>
      <c r="CB28" s="232">
        <f>IF(AND(BY28&lt;&gt;0,CA28&lt;&gt;0)=FALSE,0,data!$C$43)</f>
        <v>0</v>
      </c>
      <c r="CC28" s="269">
        <f t="shared" si="30"/>
        <v>0</v>
      </c>
      <c r="CD28" s="225">
        <f t="shared" si="31"/>
        <v>0</v>
      </c>
      <c r="CE28" s="225">
        <f t="shared" si="32"/>
        <v>0</v>
      </c>
      <c r="CF28" s="225">
        <f t="shared" si="33"/>
        <v>0</v>
      </c>
      <c r="CG28" s="431" t="str">
        <f t="shared" si="34"/>
        <v>ne</v>
      </c>
      <c r="CI28" s="229"/>
      <c r="CJ28" s="225">
        <f t="shared" si="35"/>
        <v>0</v>
      </c>
      <c r="CK28" s="230">
        <f>IF(CJ28=1,data!$C$41*CI28,0)</f>
        <v>0</v>
      </c>
      <c r="CL28" s="265" t="s">
        <v>96</v>
      </c>
      <c r="CM28" s="231">
        <f>IF(CJ28=1,IF(CI28&lt;15,VLOOKUP(CL28,data!$B$3:$E$32,2,0)*CI28,(VLOOKUP(CL28,data!$B$3:$E$32,2,0)*14)+(VLOOKUP(CL28,data!$B$3:$E$32,3,0))*(CI28-14)),0)</f>
        <v>0</v>
      </c>
      <c r="CN28" s="265" t="s">
        <v>96</v>
      </c>
      <c r="CO28" s="231">
        <f>IF(CJ28=1,VLOOKUP(CN28,data!$B$35:$D$39,2,0),0)</f>
        <v>0</v>
      </c>
      <c r="CP28" s="232">
        <f>IF(AND(CM28&lt;&gt;0,CO28&lt;&gt;0)=FALSE,0,data!$C$43)</f>
        <v>0</v>
      </c>
      <c r="CQ28" s="269">
        <f t="shared" si="36"/>
        <v>0</v>
      </c>
      <c r="CR28" s="225">
        <f t="shared" si="37"/>
        <v>0</v>
      </c>
      <c r="CS28" s="225">
        <f t="shared" si="38"/>
        <v>0</v>
      </c>
      <c r="CT28" s="225">
        <f t="shared" si="39"/>
        <v>0</v>
      </c>
      <c r="CU28" s="431" t="str">
        <f t="shared" si="40"/>
        <v>ne</v>
      </c>
      <c r="CW28" s="229"/>
      <c r="CX28" s="225">
        <f t="shared" si="41"/>
        <v>0</v>
      </c>
      <c r="CY28" s="230">
        <f>IF(CX28=1,data!$C$41*CW28,0)</f>
        <v>0</v>
      </c>
      <c r="CZ28" s="265" t="s">
        <v>96</v>
      </c>
      <c r="DA28" s="231">
        <f>IF(CX28=1,IF(CW28&lt;15,VLOOKUP(CZ28,data!$B$3:$E$32,2,0)*CW28,(VLOOKUP(CZ28,data!$B$3:$E$32,2,0)*14)+(VLOOKUP(CZ28,data!$B$3:$E$32,3,0))*(CW28-14)),0)</f>
        <v>0</v>
      </c>
      <c r="DB28" s="265" t="s">
        <v>96</v>
      </c>
      <c r="DC28" s="231">
        <f>IF(CX28=1,VLOOKUP(DB28,data!$B$35:$D$39,2,0),0)</f>
        <v>0</v>
      </c>
      <c r="DD28" s="232">
        <f>IF(AND(DA28&lt;&gt;0,DC28&lt;&gt;0)=FALSE,0,data!$C$43)</f>
        <v>0</v>
      </c>
      <c r="DE28" s="269">
        <f t="shared" si="42"/>
        <v>0</v>
      </c>
      <c r="DF28" s="225">
        <f t="shared" si="43"/>
        <v>0</v>
      </c>
      <c r="DG28" s="225">
        <f t="shared" si="44"/>
        <v>0</v>
      </c>
      <c r="DH28" s="225">
        <f t="shared" si="45"/>
        <v>0</v>
      </c>
      <c r="DI28" s="431" t="str">
        <f t="shared" si="46"/>
        <v>ne</v>
      </c>
      <c r="DK28" s="229"/>
      <c r="DL28" s="225">
        <f t="shared" si="47"/>
        <v>0</v>
      </c>
      <c r="DM28" s="230">
        <f>IF(DL28=1,data!$C$41*DK28,0)</f>
        <v>0</v>
      </c>
      <c r="DN28" s="265" t="s">
        <v>96</v>
      </c>
      <c r="DO28" s="231">
        <f>IF(DL28=1,IF(DK28&lt;15,VLOOKUP(DN28,data!$B$3:$E$32,2,0)*DK28,(VLOOKUP(DN28,data!$B$3:$E$32,2,0)*14)+(VLOOKUP(DN28,data!$B$3:$E$32,3,0))*(DK28-14)),0)</f>
        <v>0</v>
      </c>
      <c r="DP28" s="265" t="s">
        <v>96</v>
      </c>
      <c r="DQ28" s="231">
        <f>IF(DL28=1,VLOOKUP(DP28,data!$B$35:$D$39,2,0),0)</f>
        <v>0</v>
      </c>
      <c r="DR28" s="232">
        <f>IF(AND(DO28&lt;&gt;0,DQ28&lt;&gt;0)=FALSE,0,data!$C$43)</f>
        <v>0</v>
      </c>
      <c r="DS28" s="269">
        <f t="shared" si="48"/>
        <v>0</v>
      </c>
      <c r="DT28" s="225">
        <f t="shared" si="49"/>
        <v>0</v>
      </c>
      <c r="DU28" s="225">
        <f t="shared" si="50"/>
        <v>0</v>
      </c>
      <c r="DV28" s="225">
        <f t="shared" si="51"/>
        <v>0</v>
      </c>
      <c r="DW28" s="431" t="str">
        <f t="shared" si="52"/>
        <v>ne</v>
      </c>
      <c r="DY28" s="229"/>
      <c r="DZ28" s="225">
        <f t="shared" si="53"/>
        <v>0</v>
      </c>
      <c r="EA28" s="230">
        <f>IF(DZ28=1,data!$C$41*DY28,0)</f>
        <v>0</v>
      </c>
      <c r="EB28" s="265" t="s">
        <v>96</v>
      </c>
      <c r="EC28" s="231">
        <f>IF(DZ28=1,IF(DY28&lt;15,VLOOKUP(EB28,data!$B$3:$E$32,2,0)*DY28,(VLOOKUP(EB28,data!$B$3:$E$32,2,0)*14)+(VLOOKUP(EB28,data!$B$3:$E$32,3,0))*(DY28-14)),0)</f>
        <v>0</v>
      </c>
      <c r="ED28" s="265" t="s">
        <v>96</v>
      </c>
      <c r="EE28" s="231">
        <f>IF(DZ28=1,VLOOKUP(ED28,data!$B$35:$D$39,2,0),0)</f>
        <v>0</v>
      </c>
      <c r="EF28" s="232">
        <f>IF(AND(EC28&lt;&gt;0,EE28&lt;&gt;0)=FALSE,0,data!$C$43)</f>
        <v>0</v>
      </c>
      <c r="EG28" s="269">
        <f t="shared" si="54"/>
        <v>0</v>
      </c>
      <c r="EH28" s="225">
        <f t="shared" si="55"/>
        <v>0</v>
      </c>
      <c r="EI28" s="225">
        <f t="shared" si="56"/>
        <v>0</v>
      </c>
      <c r="EJ28" s="225">
        <f t="shared" si="57"/>
        <v>0</v>
      </c>
      <c r="EK28" s="431" t="str">
        <f t="shared" si="58"/>
        <v>ne</v>
      </c>
      <c r="EM28" s="229"/>
      <c r="EN28" s="225">
        <f t="shared" si="59"/>
        <v>0</v>
      </c>
      <c r="EO28" s="230">
        <f>IF(EN28=1,data!$C$41*EM28,0)</f>
        <v>0</v>
      </c>
      <c r="EP28" s="265" t="s">
        <v>96</v>
      </c>
      <c r="EQ28" s="231">
        <f>IF(EN28=1,IF(EM28&lt;15,VLOOKUP(EP28,data!$B$3:$E$32,2,0)*EM28,(VLOOKUP(EP28,data!$B$3:$E$32,2,0)*14)+(VLOOKUP(EP28,data!$B$3:$E$32,3,0))*(EM28-14)),0)</f>
        <v>0</v>
      </c>
      <c r="ER28" s="265" t="s">
        <v>96</v>
      </c>
      <c r="ES28" s="231">
        <f>IF(EN28=1,VLOOKUP(ER28,data!$B$35:$D$39,2,0),0)</f>
        <v>0</v>
      </c>
      <c r="ET28" s="232">
        <f>IF(AND(EQ28&lt;&gt;0,ES28&lt;&gt;0)=FALSE,0,data!$C$43)</f>
        <v>0</v>
      </c>
      <c r="EU28" s="269">
        <f t="shared" si="60"/>
        <v>0</v>
      </c>
      <c r="EV28" s="225">
        <f t="shared" si="61"/>
        <v>0</v>
      </c>
      <c r="EW28" s="225">
        <f t="shared" si="62"/>
        <v>0</v>
      </c>
      <c r="EX28" s="225">
        <f t="shared" si="63"/>
        <v>0</v>
      </c>
      <c r="EY28" s="431" t="str">
        <f t="shared" si="64"/>
        <v>ne</v>
      </c>
      <c r="FA28" s="229"/>
      <c r="FB28" s="225">
        <f t="shared" si="65"/>
        <v>0</v>
      </c>
      <c r="FC28" s="230">
        <f>IF(FB28=1,data!$C$41*FA28,0)</f>
        <v>0</v>
      </c>
      <c r="FD28" s="265" t="s">
        <v>96</v>
      </c>
      <c r="FE28" s="231">
        <f>IF(FB28=1,IF(FA28&lt;15,VLOOKUP(FD28,data!$B$3:$E$32,2,0)*FA28,(VLOOKUP(FD28,data!$B$3:$E$32,2,0)*14)+(VLOOKUP(FD28,data!$B$3:$E$32,3,0))*(FA28-14)),0)</f>
        <v>0</v>
      </c>
      <c r="FF28" s="265" t="s">
        <v>96</v>
      </c>
      <c r="FG28" s="231">
        <f>IF(FB28=1,VLOOKUP(FF28,data!$B$35:$D$39,2,0),0)</f>
        <v>0</v>
      </c>
      <c r="FH28" s="232">
        <f>IF(AND(FE28&lt;&gt;0,FG28&lt;&gt;0)=FALSE,0,data!$C$43)</f>
        <v>0</v>
      </c>
      <c r="FI28" s="269">
        <f t="shared" si="66"/>
        <v>0</v>
      </c>
      <c r="FJ28" s="225">
        <f t="shared" si="67"/>
        <v>0</v>
      </c>
      <c r="FK28" s="225">
        <f t="shared" si="68"/>
        <v>0</v>
      </c>
      <c r="FL28" s="225">
        <f t="shared" si="69"/>
        <v>0</v>
      </c>
      <c r="FM28" s="431" t="str">
        <f t="shared" si="70"/>
        <v>ne</v>
      </c>
    </row>
    <row r="29" spans="1:169" ht="25.15" customHeight="1" x14ac:dyDescent="0.25">
      <c r="A29" s="233"/>
      <c r="B29" s="370" t="s">
        <v>120</v>
      </c>
      <c r="C29" s="416"/>
      <c r="D29" s="418" t="s">
        <v>669</v>
      </c>
      <c r="E29" s="229"/>
      <c r="F29" s="225">
        <f t="shared" si="0"/>
        <v>0</v>
      </c>
      <c r="G29" s="230">
        <f>IF(F29=1,data!$C$41*E29,0)</f>
        <v>0</v>
      </c>
      <c r="H29" s="265" t="s">
        <v>96</v>
      </c>
      <c r="I29" s="231">
        <f>IF($F29=1,IF($E29&lt;15,VLOOKUP(H29,data!$B$3:$E$32,2,0)*$E29,(VLOOKUP(H29,data!$B$3:$E$32,2,0)*14)+(VLOOKUP(H29,data!$B$3:$E$32,3,0))*($E29-14)),0)</f>
        <v>0</v>
      </c>
      <c r="J29" s="265" t="s">
        <v>96</v>
      </c>
      <c r="K29" s="231">
        <f>IF($F29=1,VLOOKUP(J29,data!$B$35:$D$39,2,0),0)</f>
        <v>0</v>
      </c>
      <c r="L29" s="232">
        <f>IF(AND(I29&lt;&gt;0,K29&lt;&gt;0)=FALSE,0,data!$C$43)</f>
        <v>0</v>
      </c>
      <c r="M29" s="269">
        <f t="shared" si="1"/>
        <v>0</v>
      </c>
      <c r="N29" s="225">
        <f t="shared" si="73"/>
        <v>0</v>
      </c>
      <c r="O29" s="225">
        <f t="shared" si="2"/>
        <v>0</v>
      </c>
      <c r="P29" s="225">
        <f t="shared" si="3"/>
        <v>0</v>
      </c>
      <c r="Q29" s="228"/>
      <c r="R29" s="438">
        <f t="shared" si="4"/>
        <v>0</v>
      </c>
      <c r="S29" s="225">
        <f t="shared" si="5"/>
        <v>0</v>
      </c>
      <c r="T29" s="357">
        <f>IF(S29=1,data!$C$41*R29,0)</f>
        <v>0</v>
      </c>
      <c r="U29" s="370" t="str">
        <f t="shared" si="6"/>
        <v xml:space="preserve"> </v>
      </c>
      <c r="V29" s="360">
        <f>IF($S29=1,IF(R29&lt;15,VLOOKUP(U29,data!$B$3:$E$32,2,0)*R29,(VLOOKUP(U29,data!$B$3:$E$32,2,0)*14)+(VLOOKUP(U29,data!$B$3:$E$32,3,0))*(R29-14)),0)</f>
        <v>0</v>
      </c>
      <c r="W29" s="370" t="str">
        <f t="shared" si="7"/>
        <v xml:space="preserve"> </v>
      </c>
      <c r="X29" s="360">
        <f>IF($S29=1,VLOOKUP(W29,data!$B$35:$D$39,2,0),0)</f>
        <v>0</v>
      </c>
      <c r="Y29" s="364">
        <f>IF(AND(V29&lt;&gt;0,X29&lt;&gt;0)=FALSE,0,data!$C$43)</f>
        <v>0</v>
      </c>
      <c r="Z29" s="365">
        <f t="shared" si="8"/>
        <v>0</v>
      </c>
      <c r="AA29" s="225">
        <f t="shared" si="74"/>
        <v>0</v>
      </c>
      <c r="AB29" s="225">
        <f t="shared" si="9"/>
        <v>0</v>
      </c>
      <c r="AC29" s="225">
        <f t="shared" si="10"/>
        <v>0</v>
      </c>
      <c r="AE29" s="229"/>
      <c r="AF29" s="225">
        <f t="shared" si="11"/>
        <v>0</v>
      </c>
      <c r="AG29" s="230">
        <f>IF(AF29=1,data!$C$41*AE29,0)</f>
        <v>0</v>
      </c>
      <c r="AH29" s="265" t="s">
        <v>96</v>
      </c>
      <c r="AI29" s="231">
        <f>IF(AF29=1,IF(AE29&lt;15,VLOOKUP(AH29,data!$B$3:$E$32,2,0)*AE29,(VLOOKUP(AH29,data!$B$3:$E$32,2,0)*14)+(VLOOKUP(AH29,data!$B$3:$E$32,3,0))*(AE29-14)),0)</f>
        <v>0</v>
      </c>
      <c r="AJ29" s="265" t="s">
        <v>96</v>
      </c>
      <c r="AK29" s="231">
        <f>IF(AF29=1,VLOOKUP(AJ29,data!$B$35:$D$39,2,0),0)</f>
        <v>0</v>
      </c>
      <c r="AL29" s="232">
        <f>IF(AND(AI29&lt;&gt;0,AK29&lt;&gt;0)=FALSE,0,data!$C$43)</f>
        <v>0</v>
      </c>
      <c r="AM29" s="269">
        <f t="shared" si="12"/>
        <v>0</v>
      </c>
      <c r="AN29" s="225">
        <f t="shared" si="13"/>
        <v>0</v>
      </c>
      <c r="AO29" s="225">
        <f t="shared" si="14"/>
        <v>0</v>
      </c>
      <c r="AP29" s="225">
        <f t="shared" si="15"/>
        <v>0</v>
      </c>
      <c r="AQ29" s="431" t="str">
        <f t="shared" si="16"/>
        <v>ne</v>
      </c>
      <c r="AS29" s="229"/>
      <c r="AT29" s="225">
        <f t="shared" si="17"/>
        <v>0</v>
      </c>
      <c r="AU29" s="230">
        <f>IF(AT29=1,data!$C$41*AS29,0)</f>
        <v>0</v>
      </c>
      <c r="AV29" s="265" t="s">
        <v>96</v>
      </c>
      <c r="AW29" s="231">
        <f>IF(AT29=1,IF(AS29&lt;15,VLOOKUP(AV29,data!$B$3:$E$32,2,0)*AS29,(VLOOKUP(AV29,data!$B$3:$E$32,2,0)*14)+(VLOOKUP(AV29,data!$B$3:$E$32,3,0))*(AS29-14)),0)</f>
        <v>0</v>
      </c>
      <c r="AX29" s="265" t="s">
        <v>96</v>
      </c>
      <c r="AY29" s="231">
        <f>IF(AT29=1,VLOOKUP(AX29,data!$B$35:$D$39,2,0),0)</f>
        <v>0</v>
      </c>
      <c r="AZ29" s="232">
        <f>IF(AND(AW29&lt;&gt;0,AY29&lt;&gt;0)=FALSE,0,data!$C$43)</f>
        <v>0</v>
      </c>
      <c r="BA29" s="269">
        <f t="shared" si="18"/>
        <v>0</v>
      </c>
      <c r="BB29" s="225">
        <f t="shared" si="19"/>
        <v>0</v>
      </c>
      <c r="BC29" s="225">
        <f t="shared" si="20"/>
        <v>0</v>
      </c>
      <c r="BD29" s="225">
        <f t="shared" si="21"/>
        <v>0</v>
      </c>
      <c r="BE29" s="431" t="str">
        <f t="shared" si="22"/>
        <v>ne</v>
      </c>
      <c r="BG29" s="229"/>
      <c r="BH29" s="225">
        <f t="shared" si="23"/>
        <v>0</v>
      </c>
      <c r="BI29" s="230">
        <f>IF(BH29=1,data!$C$41*BG29,0)</f>
        <v>0</v>
      </c>
      <c r="BJ29" s="265" t="s">
        <v>96</v>
      </c>
      <c r="BK29" s="231">
        <f>IF(BH29=1,IF(BG29&lt;15,VLOOKUP(BJ29,data!$B$3:$E$32,2,0)*BG29,(VLOOKUP(BJ29,data!$B$3:$E$32,2,0)*14)+(VLOOKUP(BJ29,data!$B$3:$E$32,3,0))*(BG29-14)),0)</f>
        <v>0</v>
      </c>
      <c r="BL29" s="265" t="s">
        <v>96</v>
      </c>
      <c r="BM29" s="231">
        <f>IF(BH29=1,VLOOKUP(BL29,data!$B$35:$D$39,2,0),0)</f>
        <v>0</v>
      </c>
      <c r="BN29" s="232">
        <f>IF(AND(BK29&lt;&gt;0,BM29&lt;&gt;0)=FALSE,0,data!$C$43)</f>
        <v>0</v>
      </c>
      <c r="BO29" s="269">
        <f t="shared" si="24"/>
        <v>0</v>
      </c>
      <c r="BP29" s="225">
        <f t="shared" si="25"/>
        <v>0</v>
      </c>
      <c r="BQ29" s="225">
        <f t="shared" si="26"/>
        <v>0</v>
      </c>
      <c r="BR29" s="225">
        <f t="shared" si="27"/>
        <v>0</v>
      </c>
      <c r="BS29" s="431" t="str">
        <f t="shared" si="28"/>
        <v>ne</v>
      </c>
      <c r="BU29" s="229"/>
      <c r="BV29" s="225">
        <f t="shared" si="29"/>
        <v>0</v>
      </c>
      <c r="BW29" s="230">
        <f>IF(BV29=1,data!$C$41*BU29,0)</f>
        <v>0</v>
      </c>
      <c r="BX29" s="265" t="s">
        <v>96</v>
      </c>
      <c r="BY29" s="231">
        <f>IF(BV29=1,IF(BU29&lt;15,VLOOKUP(BX29,data!$B$3:$E$32,2,0)*BU29,(VLOOKUP(BX29,data!$B$3:$E$32,2,0)*14)+(VLOOKUP(BX29,data!$B$3:$E$32,3,0))*(BU29-14)),0)</f>
        <v>0</v>
      </c>
      <c r="BZ29" s="265" t="s">
        <v>96</v>
      </c>
      <c r="CA29" s="231">
        <f>IF(BV29=1,VLOOKUP(BZ29,data!$B$35:$D$39,2,0),0)</f>
        <v>0</v>
      </c>
      <c r="CB29" s="232">
        <f>IF(AND(BY29&lt;&gt;0,CA29&lt;&gt;0)=FALSE,0,data!$C$43)</f>
        <v>0</v>
      </c>
      <c r="CC29" s="269">
        <f t="shared" si="30"/>
        <v>0</v>
      </c>
      <c r="CD29" s="225">
        <f t="shared" si="31"/>
        <v>0</v>
      </c>
      <c r="CE29" s="225">
        <f t="shared" si="32"/>
        <v>0</v>
      </c>
      <c r="CF29" s="225">
        <f t="shared" si="33"/>
        <v>0</v>
      </c>
      <c r="CG29" s="431" t="str">
        <f t="shared" si="34"/>
        <v>ne</v>
      </c>
      <c r="CI29" s="229"/>
      <c r="CJ29" s="225">
        <f t="shared" si="35"/>
        <v>0</v>
      </c>
      <c r="CK29" s="230">
        <f>IF(CJ29=1,data!$C$41*CI29,0)</f>
        <v>0</v>
      </c>
      <c r="CL29" s="265" t="s">
        <v>96</v>
      </c>
      <c r="CM29" s="231">
        <f>IF(CJ29=1,IF(CI29&lt;15,VLOOKUP(CL29,data!$B$3:$E$32,2,0)*CI29,(VLOOKUP(CL29,data!$B$3:$E$32,2,0)*14)+(VLOOKUP(CL29,data!$B$3:$E$32,3,0))*(CI29-14)),0)</f>
        <v>0</v>
      </c>
      <c r="CN29" s="265" t="s">
        <v>96</v>
      </c>
      <c r="CO29" s="231">
        <f>IF(CJ29=1,VLOOKUP(CN29,data!$B$35:$D$39,2,0),0)</f>
        <v>0</v>
      </c>
      <c r="CP29" s="232">
        <f>IF(AND(CM29&lt;&gt;0,CO29&lt;&gt;0)=FALSE,0,data!$C$43)</f>
        <v>0</v>
      </c>
      <c r="CQ29" s="269">
        <f t="shared" si="36"/>
        <v>0</v>
      </c>
      <c r="CR29" s="225">
        <f t="shared" si="37"/>
        <v>0</v>
      </c>
      <c r="CS29" s="225">
        <f t="shared" si="38"/>
        <v>0</v>
      </c>
      <c r="CT29" s="225">
        <f t="shared" si="39"/>
        <v>0</v>
      </c>
      <c r="CU29" s="431" t="str">
        <f t="shared" si="40"/>
        <v>ne</v>
      </c>
      <c r="CW29" s="229"/>
      <c r="CX29" s="225">
        <f t="shared" si="41"/>
        <v>0</v>
      </c>
      <c r="CY29" s="230">
        <f>IF(CX29=1,data!$C$41*CW29,0)</f>
        <v>0</v>
      </c>
      <c r="CZ29" s="265" t="s">
        <v>96</v>
      </c>
      <c r="DA29" s="231">
        <f>IF(CX29=1,IF(CW29&lt;15,VLOOKUP(CZ29,data!$B$3:$E$32,2,0)*CW29,(VLOOKUP(CZ29,data!$B$3:$E$32,2,0)*14)+(VLOOKUP(CZ29,data!$B$3:$E$32,3,0))*(CW29-14)),0)</f>
        <v>0</v>
      </c>
      <c r="DB29" s="265" t="s">
        <v>96</v>
      </c>
      <c r="DC29" s="231">
        <f>IF(CX29=1,VLOOKUP(DB29,data!$B$35:$D$39,2,0),0)</f>
        <v>0</v>
      </c>
      <c r="DD29" s="232">
        <f>IF(AND(DA29&lt;&gt;0,DC29&lt;&gt;0)=FALSE,0,data!$C$43)</f>
        <v>0</v>
      </c>
      <c r="DE29" s="269">
        <f t="shared" si="42"/>
        <v>0</v>
      </c>
      <c r="DF29" s="225">
        <f t="shared" si="43"/>
        <v>0</v>
      </c>
      <c r="DG29" s="225">
        <f t="shared" si="44"/>
        <v>0</v>
      </c>
      <c r="DH29" s="225">
        <f t="shared" si="45"/>
        <v>0</v>
      </c>
      <c r="DI29" s="431" t="str">
        <f t="shared" si="46"/>
        <v>ne</v>
      </c>
      <c r="DK29" s="229"/>
      <c r="DL29" s="225">
        <f t="shared" si="47"/>
        <v>0</v>
      </c>
      <c r="DM29" s="230">
        <f>IF(DL29=1,data!$C$41*DK29,0)</f>
        <v>0</v>
      </c>
      <c r="DN29" s="265" t="s">
        <v>96</v>
      </c>
      <c r="DO29" s="231">
        <f>IF(DL29=1,IF(DK29&lt;15,VLOOKUP(DN29,data!$B$3:$E$32,2,0)*DK29,(VLOOKUP(DN29,data!$B$3:$E$32,2,0)*14)+(VLOOKUP(DN29,data!$B$3:$E$32,3,0))*(DK29-14)),0)</f>
        <v>0</v>
      </c>
      <c r="DP29" s="265" t="s">
        <v>96</v>
      </c>
      <c r="DQ29" s="231">
        <f>IF(DL29=1,VLOOKUP(DP29,data!$B$35:$D$39,2,0),0)</f>
        <v>0</v>
      </c>
      <c r="DR29" s="232">
        <f>IF(AND(DO29&lt;&gt;0,DQ29&lt;&gt;0)=FALSE,0,data!$C$43)</f>
        <v>0</v>
      </c>
      <c r="DS29" s="269">
        <f t="shared" si="48"/>
        <v>0</v>
      </c>
      <c r="DT29" s="225">
        <f t="shared" si="49"/>
        <v>0</v>
      </c>
      <c r="DU29" s="225">
        <f t="shared" si="50"/>
        <v>0</v>
      </c>
      <c r="DV29" s="225">
        <f t="shared" si="51"/>
        <v>0</v>
      </c>
      <c r="DW29" s="431" t="str">
        <f t="shared" si="52"/>
        <v>ne</v>
      </c>
      <c r="DY29" s="229"/>
      <c r="DZ29" s="225">
        <f t="shared" si="53"/>
        <v>0</v>
      </c>
      <c r="EA29" s="230">
        <f>IF(DZ29=1,data!$C$41*DY29,0)</f>
        <v>0</v>
      </c>
      <c r="EB29" s="265" t="s">
        <v>96</v>
      </c>
      <c r="EC29" s="231">
        <f>IF(DZ29=1,IF(DY29&lt;15,VLOOKUP(EB29,data!$B$3:$E$32,2,0)*DY29,(VLOOKUP(EB29,data!$B$3:$E$32,2,0)*14)+(VLOOKUP(EB29,data!$B$3:$E$32,3,0))*(DY29-14)),0)</f>
        <v>0</v>
      </c>
      <c r="ED29" s="265" t="s">
        <v>96</v>
      </c>
      <c r="EE29" s="231">
        <f>IF(DZ29=1,VLOOKUP(ED29,data!$B$35:$D$39,2,0),0)</f>
        <v>0</v>
      </c>
      <c r="EF29" s="232">
        <f>IF(AND(EC29&lt;&gt;0,EE29&lt;&gt;0)=FALSE,0,data!$C$43)</f>
        <v>0</v>
      </c>
      <c r="EG29" s="269">
        <f t="shared" si="54"/>
        <v>0</v>
      </c>
      <c r="EH29" s="225">
        <f t="shared" si="55"/>
        <v>0</v>
      </c>
      <c r="EI29" s="225">
        <f t="shared" si="56"/>
        <v>0</v>
      </c>
      <c r="EJ29" s="225">
        <f t="shared" si="57"/>
        <v>0</v>
      </c>
      <c r="EK29" s="431" t="str">
        <f t="shared" si="58"/>
        <v>ne</v>
      </c>
      <c r="EM29" s="229"/>
      <c r="EN29" s="225">
        <f t="shared" si="59"/>
        <v>0</v>
      </c>
      <c r="EO29" s="230">
        <f>IF(EN29=1,data!$C$41*EM29,0)</f>
        <v>0</v>
      </c>
      <c r="EP29" s="265" t="s">
        <v>96</v>
      </c>
      <c r="EQ29" s="231">
        <f>IF(EN29=1,IF(EM29&lt;15,VLOOKUP(EP29,data!$B$3:$E$32,2,0)*EM29,(VLOOKUP(EP29,data!$B$3:$E$32,2,0)*14)+(VLOOKUP(EP29,data!$B$3:$E$32,3,0))*(EM29-14)),0)</f>
        <v>0</v>
      </c>
      <c r="ER29" s="265" t="s">
        <v>96</v>
      </c>
      <c r="ES29" s="231">
        <f>IF(EN29=1,VLOOKUP(ER29,data!$B$35:$D$39,2,0),0)</f>
        <v>0</v>
      </c>
      <c r="ET29" s="232">
        <f>IF(AND(EQ29&lt;&gt;0,ES29&lt;&gt;0)=FALSE,0,data!$C$43)</f>
        <v>0</v>
      </c>
      <c r="EU29" s="269">
        <f t="shared" si="60"/>
        <v>0</v>
      </c>
      <c r="EV29" s="225">
        <f t="shared" si="61"/>
        <v>0</v>
      </c>
      <c r="EW29" s="225">
        <f t="shared" si="62"/>
        <v>0</v>
      </c>
      <c r="EX29" s="225">
        <f t="shared" si="63"/>
        <v>0</v>
      </c>
      <c r="EY29" s="431" t="str">
        <f t="shared" si="64"/>
        <v>ne</v>
      </c>
      <c r="FA29" s="229"/>
      <c r="FB29" s="225">
        <f t="shared" si="65"/>
        <v>0</v>
      </c>
      <c r="FC29" s="230">
        <f>IF(FB29=1,data!$C$41*FA29,0)</f>
        <v>0</v>
      </c>
      <c r="FD29" s="265" t="s">
        <v>96</v>
      </c>
      <c r="FE29" s="231">
        <f>IF(FB29=1,IF(FA29&lt;15,VLOOKUP(FD29,data!$B$3:$E$32,2,0)*FA29,(VLOOKUP(FD29,data!$B$3:$E$32,2,0)*14)+(VLOOKUP(FD29,data!$B$3:$E$32,3,0))*(FA29-14)),0)</f>
        <v>0</v>
      </c>
      <c r="FF29" s="265" t="s">
        <v>96</v>
      </c>
      <c r="FG29" s="231">
        <f>IF(FB29=1,VLOOKUP(FF29,data!$B$35:$D$39,2,0),0)</f>
        <v>0</v>
      </c>
      <c r="FH29" s="232">
        <f>IF(AND(FE29&lt;&gt;0,FG29&lt;&gt;0)=FALSE,0,data!$C$43)</f>
        <v>0</v>
      </c>
      <c r="FI29" s="269">
        <f t="shared" si="66"/>
        <v>0</v>
      </c>
      <c r="FJ29" s="225">
        <f t="shared" si="67"/>
        <v>0</v>
      </c>
      <c r="FK29" s="225">
        <f t="shared" si="68"/>
        <v>0</v>
      </c>
      <c r="FL29" s="225">
        <f t="shared" si="69"/>
        <v>0</v>
      </c>
      <c r="FM29" s="431" t="str">
        <f t="shared" si="70"/>
        <v>ne</v>
      </c>
    </row>
    <row r="30" spans="1:169" ht="25.15" customHeight="1" x14ac:dyDescent="0.25">
      <c r="A30" s="233"/>
      <c r="B30" s="370" t="s">
        <v>121</v>
      </c>
      <c r="C30" s="416"/>
      <c r="D30" s="418" t="s">
        <v>669</v>
      </c>
      <c r="E30" s="229"/>
      <c r="F30" s="225">
        <f t="shared" si="0"/>
        <v>0</v>
      </c>
      <c r="G30" s="230">
        <f>IF(F30=1,data!$C$41*E30,0)</f>
        <v>0</v>
      </c>
      <c r="H30" s="265" t="s">
        <v>96</v>
      </c>
      <c r="I30" s="231">
        <f>IF($F30=1,IF($E30&lt;15,VLOOKUP(H30,data!$B$3:$E$32,2,0)*$E30,(VLOOKUP(H30,data!$B$3:$E$32,2,0)*14)+(VLOOKUP(H30,data!$B$3:$E$32,3,0))*($E30-14)),0)</f>
        <v>0</v>
      </c>
      <c r="J30" s="265" t="s">
        <v>96</v>
      </c>
      <c r="K30" s="231">
        <f>IF($F30=1,VLOOKUP(J30,data!$B$35:$D$39,2,0),0)</f>
        <v>0</v>
      </c>
      <c r="L30" s="232">
        <f>IF(AND(I30&lt;&gt;0,K30&lt;&gt;0)=FALSE,0,data!$C$43)</f>
        <v>0</v>
      </c>
      <c r="M30" s="269">
        <f t="shared" si="1"/>
        <v>0</v>
      </c>
      <c r="N30" s="225">
        <f t="shared" si="73"/>
        <v>0</v>
      </c>
      <c r="O30" s="225">
        <f t="shared" si="2"/>
        <v>0</v>
      </c>
      <c r="P30" s="225">
        <f t="shared" si="3"/>
        <v>0</v>
      </c>
      <c r="Q30" s="228"/>
      <c r="R30" s="438">
        <f t="shared" si="4"/>
        <v>0</v>
      </c>
      <c r="S30" s="225">
        <f t="shared" si="5"/>
        <v>0</v>
      </c>
      <c r="T30" s="357">
        <f>IF(S30=1,data!$C$41*R30,0)</f>
        <v>0</v>
      </c>
      <c r="U30" s="370" t="str">
        <f t="shared" si="6"/>
        <v xml:space="preserve"> </v>
      </c>
      <c r="V30" s="360">
        <f>IF($S30=1,IF(R30&lt;15,VLOOKUP(U30,data!$B$3:$E$32,2,0)*R30,(VLOOKUP(U30,data!$B$3:$E$32,2,0)*14)+(VLOOKUP(U30,data!$B$3:$E$32,3,0))*(R30-14)),0)</f>
        <v>0</v>
      </c>
      <c r="W30" s="370" t="str">
        <f t="shared" si="7"/>
        <v xml:space="preserve"> </v>
      </c>
      <c r="X30" s="360">
        <f>IF($S30=1,VLOOKUP(W30,data!$B$35:$D$39,2,0),0)</f>
        <v>0</v>
      </c>
      <c r="Y30" s="364">
        <f>IF(AND(V30&lt;&gt;0,X30&lt;&gt;0)=FALSE,0,data!$C$43)</f>
        <v>0</v>
      </c>
      <c r="Z30" s="365">
        <f t="shared" si="8"/>
        <v>0</v>
      </c>
      <c r="AA30" s="225">
        <f t="shared" si="74"/>
        <v>0</v>
      </c>
      <c r="AB30" s="225">
        <f t="shared" si="9"/>
        <v>0</v>
      </c>
      <c r="AC30" s="225">
        <f t="shared" si="10"/>
        <v>0</v>
      </c>
      <c r="AE30" s="229"/>
      <c r="AF30" s="225">
        <f t="shared" si="11"/>
        <v>0</v>
      </c>
      <c r="AG30" s="230">
        <f>IF(AF30=1,data!$C$41*AE30,0)</f>
        <v>0</v>
      </c>
      <c r="AH30" s="265" t="s">
        <v>96</v>
      </c>
      <c r="AI30" s="231">
        <f>IF(AF30=1,IF(AE30&lt;15,VLOOKUP(AH30,data!$B$3:$E$32,2,0)*AE30,(VLOOKUP(AH30,data!$B$3:$E$32,2,0)*14)+(VLOOKUP(AH30,data!$B$3:$E$32,3,0))*(AE30-14)),0)</f>
        <v>0</v>
      </c>
      <c r="AJ30" s="265" t="s">
        <v>96</v>
      </c>
      <c r="AK30" s="231">
        <f>IF(AF30=1,VLOOKUP(AJ30,data!$B$35:$D$39,2,0),0)</f>
        <v>0</v>
      </c>
      <c r="AL30" s="232">
        <f>IF(AND(AI30&lt;&gt;0,AK30&lt;&gt;0)=FALSE,0,data!$C$43)</f>
        <v>0</v>
      </c>
      <c r="AM30" s="269">
        <f t="shared" si="12"/>
        <v>0</v>
      </c>
      <c r="AN30" s="225">
        <f t="shared" si="13"/>
        <v>0</v>
      </c>
      <c r="AO30" s="225">
        <f t="shared" si="14"/>
        <v>0</v>
      </c>
      <c r="AP30" s="225">
        <f t="shared" si="15"/>
        <v>0</v>
      </c>
      <c r="AQ30" s="431" t="str">
        <f t="shared" si="16"/>
        <v>ne</v>
      </c>
      <c r="AS30" s="229"/>
      <c r="AT30" s="225">
        <f t="shared" si="17"/>
        <v>0</v>
      </c>
      <c r="AU30" s="230">
        <f>IF(AT30=1,data!$C$41*AS30,0)</f>
        <v>0</v>
      </c>
      <c r="AV30" s="265" t="s">
        <v>96</v>
      </c>
      <c r="AW30" s="231">
        <f>IF(AT30=1,IF(AS30&lt;15,VLOOKUP(AV30,data!$B$3:$E$32,2,0)*AS30,(VLOOKUP(AV30,data!$B$3:$E$32,2,0)*14)+(VLOOKUP(AV30,data!$B$3:$E$32,3,0))*(AS30-14)),0)</f>
        <v>0</v>
      </c>
      <c r="AX30" s="265" t="s">
        <v>96</v>
      </c>
      <c r="AY30" s="231">
        <f>IF(AT30=1,VLOOKUP(AX30,data!$B$35:$D$39,2,0),0)</f>
        <v>0</v>
      </c>
      <c r="AZ30" s="232">
        <f>IF(AND(AW30&lt;&gt;0,AY30&lt;&gt;0)=FALSE,0,data!$C$43)</f>
        <v>0</v>
      </c>
      <c r="BA30" s="269">
        <f t="shared" si="18"/>
        <v>0</v>
      </c>
      <c r="BB30" s="225">
        <f t="shared" si="19"/>
        <v>0</v>
      </c>
      <c r="BC30" s="225">
        <f t="shared" si="20"/>
        <v>0</v>
      </c>
      <c r="BD30" s="225">
        <f t="shared" si="21"/>
        <v>0</v>
      </c>
      <c r="BE30" s="431" t="str">
        <f t="shared" si="22"/>
        <v>ne</v>
      </c>
      <c r="BG30" s="229"/>
      <c r="BH30" s="225">
        <f t="shared" si="23"/>
        <v>0</v>
      </c>
      <c r="BI30" s="230">
        <f>IF(BH30=1,data!$C$41*BG30,0)</f>
        <v>0</v>
      </c>
      <c r="BJ30" s="265" t="s">
        <v>96</v>
      </c>
      <c r="BK30" s="231">
        <f>IF(BH30=1,IF(BG30&lt;15,VLOOKUP(BJ30,data!$B$3:$E$32,2,0)*BG30,(VLOOKUP(BJ30,data!$B$3:$E$32,2,0)*14)+(VLOOKUP(BJ30,data!$B$3:$E$32,3,0))*(BG30-14)),0)</f>
        <v>0</v>
      </c>
      <c r="BL30" s="265" t="s">
        <v>96</v>
      </c>
      <c r="BM30" s="231">
        <f>IF(BH30=1,VLOOKUP(BL30,data!$B$35:$D$39,2,0),0)</f>
        <v>0</v>
      </c>
      <c r="BN30" s="232">
        <f>IF(AND(BK30&lt;&gt;0,BM30&lt;&gt;0)=FALSE,0,data!$C$43)</f>
        <v>0</v>
      </c>
      <c r="BO30" s="269">
        <f t="shared" si="24"/>
        <v>0</v>
      </c>
      <c r="BP30" s="225">
        <f t="shared" si="25"/>
        <v>0</v>
      </c>
      <c r="BQ30" s="225">
        <f t="shared" si="26"/>
        <v>0</v>
      </c>
      <c r="BR30" s="225">
        <f t="shared" si="27"/>
        <v>0</v>
      </c>
      <c r="BS30" s="431" t="str">
        <f t="shared" si="28"/>
        <v>ne</v>
      </c>
      <c r="BU30" s="229"/>
      <c r="BV30" s="225">
        <f t="shared" si="29"/>
        <v>0</v>
      </c>
      <c r="BW30" s="230">
        <f>IF(BV30=1,data!$C$41*BU30,0)</f>
        <v>0</v>
      </c>
      <c r="BX30" s="265" t="s">
        <v>96</v>
      </c>
      <c r="BY30" s="231">
        <f>IF(BV30=1,IF(BU30&lt;15,VLOOKUP(BX30,data!$B$3:$E$32,2,0)*BU30,(VLOOKUP(BX30,data!$B$3:$E$32,2,0)*14)+(VLOOKUP(BX30,data!$B$3:$E$32,3,0))*(BU30-14)),0)</f>
        <v>0</v>
      </c>
      <c r="BZ30" s="265" t="s">
        <v>96</v>
      </c>
      <c r="CA30" s="231">
        <f>IF(BV30=1,VLOOKUP(BZ30,data!$B$35:$D$39,2,0),0)</f>
        <v>0</v>
      </c>
      <c r="CB30" s="232">
        <f>IF(AND(BY30&lt;&gt;0,CA30&lt;&gt;0)=FALSE,0,data!$C$43)</f>
        <v>0</v>
      </c>
      <c r="CC30" s="269">
        <f t="shared" si="30"/>
        <v>0</v>
      </c>
      <c r="CD30" s="225">
        <f t="shared" si="31"/>
        <v>0</v>
      </c>
      <c r="CE30" s="225">
        <f t="shared" si="32"/>
        <v>0</v>
      </c>
      <c r="CF30" s="225">
        <f t="shared" si="33"/>
        <v>0</v>
      </c>
      <c r="CG30" s="431" t="str">
        <f t="shared" si="34"/>
        <v>ne</v>
      </c>
      <c r="CI30" s="229"/>
      <c r="CJ30" s="225">
        <f t="shared" si="35"/>
        <v>0</v>
      </c>
      <c r="CK30" s="230">
        <f>IF(CJ30=1,data!$C$41*CI30,0)</f>
        <v>0</v>
      </c>
      <c r="CL30" s="265" t="s">
        <v>96</v>
      </c>
      <c r="CM30" s="231">
        <f>IF(CJ30=1,IF(CI30&lt;15,VLOOKUP(CL30,data!$B$3:$E$32,2,0)*CI30,(VLOOKUP(CL30,data!$B$3:$E$32,2,0)*14)+(VLOOKUP(CL30,data!$B$3:$E$32,3,0))*(CI30-14)),0)</f>
        <v>0</v>
      </c>
      <c r="CN30" s="265" t="s">
        <v>96</v>
      </c>
      <c r="CO30" s="231">
        <f>IF(CJ30=1,VLOOKUP(CN30,data!$B$35:$D$39,2,0),0)</f>
        <v>0</v>
      </c>
      <c r="CP30" s="232">
        <f>IF(AND(CM30&lt;&gt;0,CO30&lt;&gt;0)=FALSE,0,data!$C$43)</f>
        <v>0</v>
      </c>
      <c r="CQ30" s="269">
        <f t="shared" si="36"/>
        <v>0</v>
      </c>
      <c r="CR30" s="225">
        <f t="shared" si="37"/>
        <v>0</v>
      </c>
      <c r="CS30" s="225">
        <f t="shared" si="38"/>
        <v>0</v>
      </c>
      <c r="CT30" s="225">
        <f t="shared" si="39"/>
        <v>0</v>
      </c>
      <c r="CU30" s="431" t="str">
        <f t="shared" si="40"/>
        <v>ne</v>
      </c>
      <c r="CW30" s="229"/>
      <c r="CX30" s="225">
        <f t="shared" si="41"/>
        <v>0</v>
      </c>
      <c r="CY30" s="230">
        <f>IF(CX30=1,data!$C$41*CW30,0)</f>
        <v>0</v>
      </c>
      <c r="CZ30" s="265" t="s">
        <v>96</v>
      </c>
      <c r="DA30" s="231">
        <f>IF(CX30=1,IF(CW30&lt;15,VLOOKUP(CZ30,data!$B$3:$E$32,2,0)*CW30,(VLOOKUP(CZ30,data!$B$3:$E$32,2,0)*14)+(VLOOKUP(CZ30,data!$B$3:$E$32,3,0))*(CW30-14)),0)</f>
        <v>0</v>
      </c>
      <c r="DB30" s="265" t="s">
        <v>96</v>
      </c>
      <c r="DC30" s="231">
        <f>IF(CX30=1,VLOOKUP(DB30,data!$B$35:$D$39,2,0),0)</f>
        <v>0</v>
      </c>
      <c r="DD30" s="232">
        <f>IF(AND(DA30&lt;&gt;0,DC30&lt;&gt;0)=FALSE,0,data!$C$43)</f>
        <v>0</v>
      </c>
      <c r="DE30" s="269">
        <f t="shared" si="42"/>
        <v>0</v>
      </c>
      <c r="DF30" s="225">
        <f t="shared" si="43"/>
        <v>0</v>
      </c>
      <c r="DG30" s="225">
        <f t="shared" si="44"/>
        <v>0</v>
      </c>
      <c r="DH30" s="225">
        <f t="shared" si="45"/>
        <v>0</v>
      </c>
      <c r="DI30" s="431" t="str">
        <f t="shared" si="46"/>
        <v>ne</v>
      </c>
      <c r="DK30" s="229"/>
      <c r="DL30" s="225">
        <f t="shared" si="47"/>
        <v>0</v>
      </c>
      <c r="DM30" s="230">
        <f>IF(DL30=1,data!$C$41*DK30,0)</f>
        <v>0</v>
      </c>
      <c r="DN30" s="265" t="s">
        <v>96</v>
      </c>
      <c r="DO30" s="231">
        <f>IF(DL30=1,IF(DK30&lt;15,VLOOKUP(DN30,data!$B$3:$E$32,2,0)*DK30,(VLOOKUP(DN30,data!$B$3:$E$32,2,0)*14)+(VLOOKUP(DN30,data!$B$3:$E$32,3,0))*(DK30-14)),0)</f>
        <v>0</v>
      </c>
      <c r="DP30" s="265" t="s">
        <v>96</v>
      </c>
      <c r="DQ30" s="231">
        <f>IF(DL30=1,VLOOKUP(DP30,data!$B$35:$D$39,2,0),0)</f>
        <v>0</v>
      </c>
      <c r="DR30" s="232">
        <f>IF(AND(DO30&lt;&gt;0,DQ30&lt;&gt;0)=FALSE,0,data!$C$43)</f>
        <v>0</v>
      </c>
      <c r="DS30" s="269">
        <f t="shared" si="48"/>
        <v>0</v>
      </c>
      <c r="DT30" s="225">
        <f t="shared" si="49"/>
        <v>0</v>
      </c>
      <c r="DU30" s="225">
        <f t="shared" si="50"/>
        <v>0</v>
      </c>
      <c r="DV30" s="225">
        <f t="shared" si="51"/>
        <v>0</v>
      </c>
      <c r="DW30" s="431" t="str">
        <f t="shared" si="52"/>
        <v>ne</v>
      </c>
      <c r="DY30" s="229"/>
      <c r="DZ30" s="225">
        <f t="shared" si="53"/>
        <v>0</v>
      </c>
      <c r="EA30" s="230">
        <f>IF(DZ30=1,data!$C$41*DY30,0)</f>
        <v>0</v>
      </c>
      <c r="EB30" s="265" t="s">
        <v>96</v>
      </c>
      <c r="EC30" s="231">
        <f>IF(DZ30=1,IF(DY30&lt;15,VLOOKUP(EB30,data!$B$3:$E$32,2,0)*DY30,(VLOOKUP(EB30,data!$B$3:$E$32,2,0)*14)+(VLOOKUP(EB30,data!$B$3:$E$32,3,0))*(DY30-14)),0)</f>
        <v>0</v>
      </c>
      <c r="ED30" s="265" t="s">
        <v>96</v>
      </c>
      <c r="EE30" s="231">
        <f>IF(DZ30=1,VLOOKUP(ED30,data!$B$35:$D$39,2,0),0)</f>
        <v>0</v>
      </c>
      <c r="EF30" s="232">
        <f>IF(AND(EC30&lt;&gt;0,EE30&lt;&gt;0)=FALSE,0,data!$C$43)</f>
        <v>0</v>
      </c>
      <c r="EG30" s="269">
        <f t="shared" si="54"/>
        <v>0</v>
      </c>
      <c r="EH30" s="225">
        <f t="shared" si="55"/>
        <v>0</v>
      </c>
      <c r="EI30" s="225">
        <f t="shared" si="56"/>
        <v>0</v>
      </c>
      <c r="EJ30" s="225">
        <f t="shared" si="57"/>
        <v>0</v>
      </c>
      <c r="EK30" s="431" t="str">
        <f t="shared" si="58"/>
        <v>ne</v>
      </c>
      <c r="EM30" s="229"/>
      <c r="EN30" s="225">
        <f t="shared" si="59"/>
        <v>0</v>
      </c>
      <c r="EO30" s="230">
        <f>IF(EN30=1,data!$C$41*EM30,0)</f>
        <v>0</v>
      </c>
      <c r="EP30" s="265" t="s">
        <v>96</v>
      </c>
      <c r="EQ30" s="231">
        <f>IF(EN30=1,IF(EM30&lt;15,VLOOKUP(EP30,data!$B$3:$E$32,2,0)*EM30,(VLOOKUP(EP30,data!$B$3:$E$32,2,0)*14)+(VLOOKUP(EP30,data!$B$3:$E$32,3,0))*(EM30-14)),0)</f>
        <v>0</v>
      </c>
      <c r="ER30" s="265" t="s">
        <v>96</v>
      </c>
      <c r="ES30" s="231">
        <f>IF(EN30=1,VLOOKUP(ER30,data!$B$35:$D$39,2,0),0)</f>
        <v>0</v>
      </c>
      <c r="ET30" s="232">
        <f>IF(AND(EQ30&lt;&gt;0,ES30&lt;&gt;0)=FALSE,0,data!$C$43)</f>
        <v>0</v>
      </c>
      <c r="EU30" s="269">
        <f t="shared" si="60"/>
        <v>0</v>
      </c>
      <c r="EV30" s="225">
        <f t="shared" si="61"/>
        <v>0</v>
      </c>
      <c r="EW30" s="225">
        <f t="shared" si="62"/>
        <v>0</v>
      </c>
      <c r="EX30" s="225">
        <f t="shared" si="63"/>
        <v>0</v>
      </c>
      <c r="EY30" s="431" t="str">
        <f t="shared" si="64"/>
        <v>ne</v>
      </c>
      <c r="FA30" s="229"/>
      <c r="FB30" s="225">
        <f t="shared" si="65"/>
        <v>0</v>
      </c>
      <c r="FC30" s="230">
        <f>IF(FB30=1,data!$C$41*FA30,0)</f>
        <v>0</v>
      </c>
      <c r="FD30" s="265" t="s">
        <v>96</v>
      </c>
      <c r="FE30" s="231">
        <f>IF(FB30=1,IF(FA30&lt;15,VLOOKUP(FD30,data!$B$3:$E$32,2,0)*FA30,(VLOOKUP(FD30,data!$B$3:$E$32,2,0)*14)+(VLOOKUP(FD30,data!$B$3:$E$32,3,0))*(FA30-14)),0)</f>
        <v>0</v>
      </c>
      <c r="FF30" s="265" t="s">
        <v>96</v>
      </c>
      <c r="FG30" s="231">
        <f>IF(FB30=1,VLOOKUP(FF30,data!$B$35:$D$39,2,0),0)</f>
        <v>0</v>
      </c>
      <c r="FH30" s="232">
        <f>IF(AND(FE30&lt;&gt;0,FG30&lt;&gt;0)=FALSE,0,data!$C$43)</f>
        <v>0</v>
      </c>
      <c r="FI30" s="269">
        <f t="shared" si="66"/>
        <v>0</v>
      </c>
      <c r="FJ30" s="225">
        <f t="shared" si="67"/>
        <v>0</v>
      </c>
      <c r="FK30" s="225">
        <f t="shared" si="68"/>
        <v>0</v>
      </c>
      <c r="FL30" s="225">
        <f t="shared" si="69"/>
        <v>0</v>
      </c>
      <c r="FM30" s="431" t="str">
        <f t="shared" si="70"/>
        <v>ne</v>
      </c>
    </row>
    <row r="31" spans="1:169" ht="25.15" customHeight="1" x14ac:dyDescent="0.25">
      <c r="A31" s="233"/>
      <c r="B31" s="370" t="s">
        <v>122</v>
      </c>
      <c r="C31" s="416"/>
      <c r="D31" s="418" t="s">
        <v>669</v>
      </c>
      <c r="E31" s="229"/>
      <c r="F31" s="225">
        <f t="shared" si="0"/>
        <v>0</v>
      </c>
      <c r="G31" s="230">
        <f>IF(F31=1,data!$C$41*E31,0)</f>
        <v>0</v>
      </c>
      <c r="H31" s="265" t="s">
        <v>96</v>
      </c>
      <c r="I31" s="231">
        <f>IF($F31=1,IF($E31&lt;15,VLOOKUP(H31,data!$B$3:$E$32,2,0)*$E31,(VLOOKUP(H31,data!$B$3:$E$32,2,0)*14)+(VLOOKUP(H31,data!$B$3:$E$32,3,0))*($E31-14)),0)</f>
        <v>0</v>
      </c>
      <c r="J31" s="265" t="s">
        <v>96</v>
      </c>
      <c r="K31" s="231">
        <f>IF($F31=1,VLOOKUP(J31,data!$B$35:$D$39,2,0),0)</f>
        <v>0</v>
      </c>
      <c r="L31" s="232">
        <f>IF(AND(I31&lt;&gt;0,K31&lt;&gt;0)=FALSE,0,data!$C$43)</f>
        <v>0</v>
      </c>
      <c r="M31" s="269">
        <f t="shared" si="1"/>
        <v>0</v>
      </c>
      <c r="N31" s="225">
        <f t="shared" si="73"/>
        <v>0</v>
      </c>
      <c r="O31" s="225">
        <f t="shared" si="2"/>
        <v>0</v>
      </c>
      <c r="P31" s="225">
        <f t="shared" si="3"/>
        <v>0</v>
      </c>
      <c r="Q31" s="228"/>
      <c r="R31" s="438">
        <f t="shared" si="4"/>
        <v>0</v>
      </c>
      <c r="S31" s="225">
        <f t="shared" si="5"/>
        <v>0</v>
      </c>
      <c r="T31" s="357">
        <f>IF(S31=1,data!$C$41*R31,0)</f>
        <v>0</v>
      </c>
      <c r="U31" s="370" t="str">
        <f t="shared" si="6"/>
        <v xml:space="preserve"> </v>
      </c>
      <c r="V31" s="360">
        <f>IF($S31=1,IF(R31&lt;15,VLOOKUP(U31,data!$B$3:$E$32,2,0)*R31,(VLOOKUP(U31,data!$B$3:$E$32,2,0)*14)+(VLOOKUP(U31,data!$B$3:$E$32,3,0))*(R31-14)),0)</f>
        <v>0</v>
      </c>
      <c r="W31" s="370" t="str">
        <f t="shared" si="7"/>
        <v xml:space="preserve"> </v>
      </c>
      <c r="X31" s="360">
        <f>IF($S31=1,VLOOKUP(W31,data!$B$35:$D$39,2,0),0)</f>
        <v>0</v>
      </c>
      <c r="Y31" s="364">
        <f>IF(AND(V31&lt;&gt;0,X31&lt;&gt;0)=FALSE,0,data!$C$43)</f>
        <v>0</v>
      </c>
      <c r="Z31" s="365">
        <f t="shared" si="8"/>
        <v>0</v>
      </c>
      <c r="AA31" s="225">
        <f t="shared" si="74"/>
        <v>0</v>
      </c>
      <c r="AB31" s="225">
        <f t="shared" si="9"/>
        <v>0</v>
      </c>
      <c r="AC31" s="225">
        <f t="shared" si="10"/>
        <v>0</v>
      </c>
      <c r="AE31" s="229"/>
      <c r="AF31" s="225">
        <f t="shared" si="11"/>
        <v>0</v>
      </c>
      <c r="AG31" s="230">
        <f>IF(AF31=1,data!$C$41*AE31,0)</f>
        <v>0</v>
      </c>
      <c r="AH31" s="265" t="s">
        <v>96</v>
      </c>
      <c r="AI31" s="231">
        <f>IF(AF31=1,IF(AE31&lt;15,VLOOKUP(AH31,data!$B$3:$E$32,2,0)*AE31,(VLOOKUP(AH31,data!$B$3:$E$32,2,0)*14)+(VLOOKUP(AH31,data!$B$3:$E$32,3,0))*(AE31-14)),0)</f>
        <v>0</v>
      </c>
      <c r="AJ31" s="265" t="s">
        <v>96</v>
      </c>
      <c r="AK31" s="231">
        <f>IF(AF31=1,VLOOKUP(AJ31,data!$B$35:$D$39,2,0),0)</f>
        <v>0</v>
      </c>
      <c r="AL31" s="232">
        <f>IF(AND(AI31&lt;&gt;0,AK31&lt;&gt;0)=FALSE,0,data!$C$43)</f>
        <v>0</v>
      </c>
      <c r="AM31" s="269">
        <f t="shared" si="12"/>
        <v>0</v>
      </c>
      <c r="AN31" s="225">
        <f t="shared" si="13"/>
        <v>0</v>
      </c>
      <c r="AO31" s="225">
        <f t="shared" si="14"/>
        <v>0</v>
      </c>
      <c r="AP31" s="225">
        <f t="shared" si="15"/>
        <v>0</v>
      </c>
      <c r="AQ31" s="431" t="str">
        <f t="shared" si="16"/>
        <v>ne</v>
      </c>
      <c r="AS31" s="229"/>
      <c r="AT31" s="225">
        <f t="shared" si="17"/>
        <v>0</v>
      </c>
      <c r="AU31" s="230">
        <f>IF(AT31=1,data!$C$41*AS31,0)</f>
        <v>0</v>
      </c>
      <c r="AV31" s="265" t="s">
        <v>96</v>
      </c>
      <c r="AW31" s="231">
        <f>IF(AT31=1,IF(AS31&lt;15,VLOOKUP(AV31,data!$B$3:$E$32,2,0)*AS31,(VLOOKUP(AV31,data!$B$3:$E$32,2,0)*14)+(VLOOKUP(AV31,data!$B$3:$E$32,3,0))*(AS31-14)),0)</f>
        <v>0</v>
      </c>
      <c r="AX31" s="265" t="s">
        <v>96</v>
      </c>
      <c r="AY31" s="231">
        <f>IF(AT31=1,VLOOKUP(AX31,data!$B$35:$D$39,2,0),0)</f>
        <v>0</v>
      </c>
      <c r="AZ31" s="232">
        <f>IF(AND(AW31&lt;&gt;0,AY31&lt;&gt;0)=FALSE,0,data!$C$43)</f>
        <v>0</v>
      </c>
      <c r="BA31" s="269">
        <f t="shared" si="18"/>
        <v>0</v>
      </c>
      <c r="BB31" s="225">
        <f t="shared" si="19"/>
        <v>0</v>
      </c>
      <c r="BC31" s="225">
        <f t="shared" si="20"/>
        <v>0</v>
      </c>
      <c r="BD31" s="225">
        <f t="shared" si="21"/>
        <v>0</v>
      </c>
      <c r="BE31" s="431" t="str">
        <f t="shared" si="22"/>
        <v>ne</v>
      </c>
      <c r="BG31" s="229"/>
      <c r="BH31" s="225">
        <f t="shared" si="23"/>
        <v>0</v>
      </c>
      <c r="BI31" s="230">
        <f>IF(BH31=1,data!$C$41*BG31,0)</f>
        <v>0</v>
      </c>
      <c r="BJ31" s="265" t="s">
        <v>96</v>
      </c>
      <c r="BK31" s="231">
        <f>IF(BH31=1,IF(BG31&lt;15,VLOOKUP(BJ31,data!$B$3:$E$32,2,0)*BG31,(VLOOKUP(BJ31,data!$B$3:$E$32,2,0)*14)+(VLOOKUP(BJ31,data!$B$3:$E$32,3,0))*(BG31-14)),0)</f>
        <v>0</v>
      </c>
      <c r="BL31" s="265" t="s">
        <v>96</v>
      </c>
      <c r="BM31" s="231">
        <f>IF(BH31=1,VLOOKUP(BL31,data!$B$35:$D$39,2,0),0)</f>
        <v>0</v>
      </c>
      <c r="BN31" s="232">
        <f>IF(AND(BK31&lt;&gt;0,BM31&lt;&gt;0)=FALSE,0,data!$C$43)</f>
        <v>0</v>
      </c>
      <c r="BO31" s="269">
        <f t="shared" si="24"/>
        <v>0</v>
      </c>
      <c r="BP31" s="225">
        <f t="shared" si="25"/>
        <v>0</v>
      </c>
      <c r="BQ31" s="225">
        <f t="shared" si="26"/>
        <v>0</v>
      </c>
      <c r="BR31" s="225">
        <f t="shared" si="27"/>
        <v>0</v>
      </c>
      <c r="BS31" s="431" t="str">
        <f t="shared" si="28"/>
        <v>ne</v>
      </c>
      <c r="BU31" s="229"/>
      <c r="BV31" s="225">
        <f t="shared" si="29"/>
        <v>0</v>
      </c>
      <c r="BW31" s="230">
        <f>IF(BV31=1,data!$C$41*BU31,0)</f>
        <v>0</v>
      </c>
      <c r="BX31" s="265" t="s">
        <v>96</v>
      </c>
      <c r="BY31" s="231">
        <f>IF(BV31=1,IF(BU31&lt;15,VLOOKUP(BX31,data!$B$3:$E$32,2,0)*BU31,(VLOOKUP(BX31,data!$B$3:$E$32,2,0)*14)+(VLOOKUP(BX31,data!$B$3:$E$32,3,0))*(BU31-14)),0)</f>
        <v>0</v>
      </c>
      <c r="BZ31" s="265" t="s">
        <v>96</v>
      </c>
      <c r="CA31" s="231">
        <f>IF(BV31=1,VLOOKUP(BZ31,data!$B$35:$D$39,2,0),0)</f>
        <v>0</v>
      </c>
      <c r="CB31" s="232">
        <f>IF(AND(BY31&lt;&gt;0,CA31&lt;&gt;0)=FALSE,0,data!$C$43)</f>
        <v>0</v>
      </c>
      <c r="CC31" s="269">
        <f t="shared" si="30"/>
        <v>0</v>
      </c>
      <c r="CD31" s="225">
        <f t="shared" si="31"/>
        <v>0</v>
      </c>
      <c r="CE31" s="225">
        <f t="shared" si="32"/>
        <v>0</v>
      </c>
      <c r="CF31" s="225">
        <f t="shared" si="33"/>
        <v>0</v>
      </c>
      <c r="CG31" s="431" t="str">
        <f t="shared" si="34"/>
        <v>ne</v>
      </c>
      <c r="CI31" s="229"/>
      <c r="CJ31" s="225">
        <f t="shared" si="35"/>
        <v>0</v>
      </c>
      <c r="CK31" s="230">
        <f>IF(CJ31=1,data!$C$41*CI31,0)</f>
        <v>0</v>
      </c>
      <c r="CL31" s="265" t="s">
        <v>96</v>
      </c>
      <c r="CM31" s="231">
        <f>IF(CJ31=1,IF(CI31&lt;15,VLOOKUP(CL31,data!$B$3:$E$32,2,0)*CI31,(VLOOKUP(CL31,data!$B$3:$E$32,2,0)*14)+(VLOOKUP(CL31,data!$B$3:$E$32,3,0))*(CI31-14)),0)</f>
        <v>0</v>
      </c>
      <c r="CN31" s="265" t="s">
        <v>96</v>
      </c>
      <c r="CO31" s="231">
        <f>IF(CJ31=1,VLOOKUP(CN31,data!$B$35:$D$39,2,0),0)</f>
        <v>0</v>
      </c>
      <c r="CP31" s="232">
        <f>IF(AND(CM31&lt;&gt;0,CO31&lt;&gt;0)=FALSE,0,data!$C$43)</f>
        <v>0</v>
      </c>
      <c r="CQ31" s="269">
        <f t="shared" si="36"/>
        <v>0</v>
      </c>
      <c r="CR31" s="225">
        <f t="shared" si="37"/>
        <v>0</v>
      </c>
      <c r="CS31" s="225">
        <f t="shared" si="38"/>
        <v>0</v>
      </c>
      <c r="CT31" s="225">
        <f t="shared" si="39"/>
        <v>0</v>
      </c>
      <c r="CU31" s="431" t="str">
        <f t="shared" si="40"/>
        <v>ne</v>
      </c>
      <c r="CW31" s="229"/>
      <c r="CX31" s="225">
        <f t="shared" si="41"/>
        <v>0</v>
      </c>
      <c r="CY31" s="230">
        <f>IF(CX31=1,data!$C$41*CW31,0)</f>
        <v>0</v>
      </c>
      <c r="CZ31" s="265" t="s">
        <v>96</v>
      </c>
      <c r="DA31" s="231">
        <f>IF(CX31=1,IF(CW31&lt;15,VLOOKUP(CZ31,data!$B$3:$E$32,2,0)*CW31,(VLOOKUP(CZ31,data!$B$3:$E$32,2,0)*14)+(VLOOKUP(CZ31,data!$B$3:$E$32,3,0))*(CW31-14)),0)</f>
        <v>0</v>
      </c>
      <c r="DB31" s="265" t="s">
        <v>96</v>
      </c>
      <c r="DC31" s="231">
        <f>IF(CX31=1,VLOOKUP(DB31,data!$B$35:$D$39,2,0),0)</f>
        <v>0</v>
      </c>
      <c r="DD31" s="232">
        <f>IF(AND(DA31&lt;&gt;0,DC31&lt;&gt;0)=FALSE,0,data!$C$43)</f>
        <v>0</v>
      </c>
      <c r="DE31" s="269">
        <f t="shared" si="42"/>
        <v>0</v>
      </c>
      <c r="DF31" s="225">
        <f t="shared" si="43"/>
        <v>0</v>
      </c>
      <c r="DG31" s="225">
        <f t="shared" si="44"/>
        <v>0</v>
      </c>
      <c r="DH31" s="225">
        <f t="shared" si="45"/>
        <v>0</v>
      </c>
      <c r="DI31" s="431" t="str">
        <f t="shared" si="46"/>
        <v>ne</v>
      </c>
      <c r="DK31" s="229"/>
      <c r="DL31" s="225">
        <f t="shared" si="47"/>
        <v>0</v>
      </c>
      <c r="DM31" s="230">
        <f>IF(DL31=1,data!$C$41*DK31,0)</f>
        <v>0</v>
      </c>
      <c r="DN31" s="265" t="s">
        <v>96</v>
      </c>
      <c r="DO31" s="231">
        <f>IF(DL31=1,IF(DK31&lt;15,VLOOKUP(DN31,data!$B$3:$E$32,2,0)*DK31,(VLOOKUP(DN31,data!$B$3:$E$32,2,0)*14)+(VLOOKUP(DN31,data!$B$3:$E$32,3,0))*(DK31-14)),0)</f>
        <v>0</v>
      </c>
      <c r="DP31" s="265" t="s">
        <v>96</v>
      </c>
      <c r="DQ31" s="231">
        <f>IF(DL31=1,VLOOKUP(DP31,data!$B$35:$D$39,2,0),0)</f>
        <v>0</v>
      </c>
      <c r="DR31" s="232">
        <f>IF(AND(DO31&lt;&gt;0,DQ31&lt;&gt;0)=FALSE,0,data!$C$43)</f>
        <v>0</v>
      </c>
      <c r="DS31" s="269">
        <f t="shared" si="48"/>
        <v>0</v>
      </c>
      <c r="DT31" s="225">
        <f t="shared" si="49"/>
        <v>0</v>
      </c>
      <c r="DU31" s="225">
        <f t="shared" si="50"/>
        <v>0</v>
      </c>
      <c r="DV31" s="225">
        <f t="shared" si="51"/>
        <v>0</v>
      </c>
      <c r="DW31" s="431" t="str">
        <f t="shared" si="52"/>
        <v>ne</v>
      </c>
      <c r="DY31" s="229"/>
      <c r="DZ31" s="225">
        <f t="shared" si="53"/>
        <v>0</v>
      </c>
      <c r="EA31" s="230">
        <f>IF(DZ31=1,data!$C$41*DY31,0)</f>
        <v>0</v>
      </c>
      <c r="EB31" s="265" t="s">
        <v>96</v>
      </c>
      <c r="EC31" s="231">
        <f>IF(DZ31=1,IF(DY31&lt;15,VLOOKUP(EB31,data!$B$3:$E$32,2,0)*DY31,(VLOOKUP(EB31,data!$B$3:$E$32,2,0)*14)+(VLOOKUP(EB31,data!$B$3:$E$32,3,0))*(DY31-14)),0)</f>
        <v>0</v>
      </c>
      <c r="ED31" s="265" t="s">
        <v>96</v>
      </c>
      <c r="EE31" s="231">
        <f>IF(DZ31=1,VLOOKUP(ED31,data!$B$35:$D$39,2,0),0)</f>
        <v>0</v>
      </c>
      <c r="EF31" s="232">
        <f>IF(AND(EC31&lt;&gt;0,EE31&lt;&gt;0)=FALSE,0,data!$C$43)</f>
        <v>0</v>
      </c>
      <c r="EG31" s="269">
        <f t="shared" si="54"/>
        <v>0</v>
      </c>
      <c r="EH31" s="225">
        <f t="shared" si="55"/>
        <v>0</v>
      </c>
      <c r="EI31" s="225">
        <f t="shared" si="56"/>
        <v>0</v>
      </c>
      <c r="EJ31" s="225">
        <f t="shared" si="57"/>
        <v>0</v>
      </c>
      <c r="EK31" s="431" t="str">
        <f t="shared" si="58"/>
        <v>ne</v>
      </c>
      <c r="EM31" s="229"/>
      <c r="EN31" s="225">
        <f t="shared" si="59"/>
        <v>0</v>
      </c>
      <c r="EO31" s="230">
        <f>IF(EN31=1,data!$C$41*EM31,0)</f>
        <v>0</v>
      </c>
      <c r="EP31" s="265" t="s">
        <v>96</v>
      </c>
      <c r="EQ31" s="231">
        <f>IF(EN31=1,IF(EM31&lt;15,VLOOKUP(EP31,data!$B$3:$E$32,2,0)*EM31,(VLOOKUP(EP31,data!$B$3:$E$32,2,0)*14)+(VLOOKUP(EP31,data!$B$3:$E$32,3,0))*(EM31-14)),0)</f>
        <v>0</v>
      </c>
      <c r="ER31" s="265" t="s">
        <v>96</v>
      </c>
      <c r="ES31" s="231">
        <f>IF(EN31=1,VLOOKUP(ER31,data!$B$35:$D$39,2,0),0)</f>
        <v>0</v>
      </c>
      <c r="ET31" s="232">
        <f>IF(AND(EQ31&lt;&gt;0,ES31&lt;&gt;0)=FALSE,0,data!$C$43)</f>
        <v>0</v>
      </c>
      <c r="EU31" s="269">
        <f t="shared" si="60"/>
        <v>0</v>
      </c>
      <c r="EV31" s="225">
        <f t="shared" si="61"/>
        <v>0</v>
      </c>
      <c r="EW31" s="225">
        <f t="shared" si="62"/>
        <v>0</v>
      </c>
      <c r="EX31" s="225">
        <f t="shared" si="63"/>
        <v>0</v>
      </c>
      <c r="EY31" s="431" t="str">
        <f t="shared" si="64"/>
        <v>ne</v>
      </c>
      <c r="FA31" s="229"/>
      <c r="FB31" s="225">
        <f t="shared" si="65"/>
        <v>0</v>
      </c>
      <c r="FC31" s="230">
        <f>IF(FB31=1,data!$C$41*FA31,0)</f>
        <v>0</v>
      </c>
      <c r="FD31" s="265" t="s">
        <v>96</v>
      </c>
      <c r="FE31" s="231">
        <f>IF(FB31=1,IF(FA31&lt;15,VLOOKUP(FD31,data!$B$3:$E$32,2,0)*FA31,(VLOOKUP(FD31,data!$B$3:$E$32,2,0)*14)+(VLOOKUP(FD31,data!$B$3:$E$32,3,0))*(FA31-14)),0)</f>
        <v>0</v>
      </c>
      <c r="FF31" s="265" t="s">
        <v>96</v>
      </c>
      <c r="FG31" s="231">
        <f>IF(FB31=1,VLOOKUP(FF31,data!$B$35:$D$39,2,0),0)</f>
        <v>0</v>
      </c>
      <c r="FH31" s="232">
        <f>IF(AND(FE31&lt;&gt;0,FG31&lt;&gt;0)=FALSE,0,data!$C$43)</f>
        <v>0</v>
      </c>
      <c r="FI31" s="269">
        <f t="shared" si="66"/>
        <v>0</v>
      </c>
      <c r="FJ31" s="225">
        <f t="shared" si="67"/>
        <v>0</v>
      </c>
      <c r="FK31" s="225">
        <f t="shared" si="68"/>
        <v>0</v>
      </c>
      <c r="FL31" s="225">
        <f t="shared" si="69"/>
        <v>0</v>
      </c>
      <c r="FM31" s="431" t="str">
        <f t="shared" si="70"/>
        <v>ne</v>
      </c>
    </row>
    <row r="32" spans="1:169" ht="25.15" customHeight="1" x14ac:dyDescent="0.25">
      <c r="A32" s="221"/>
      <c r="B32" s="370" t="s">
        <v>123</v>
      </c>
      <c r="C32" s="416"/>
      <c r="D32" s="418" t="s">
        <v>669</v>
      </c>
      <c r="E32" s="229"/>
      <c r="F32" s="225">
        <f t="shared" si="0"/>
        <v>0</v>
      </c>
      <c r="G32" s="230">
        <f>IF(F32=1,data!$C$41*E32,0)</f>
        <v>0</v>
      </c>
      <c r="H32" s="265" t="s">
        <v>96</v>
      </c>
      <c r="I32" s="231">
        <f>IF($F32=1,IF($E32&lt;15,VLOOKUP(H32,data!$B$3:$E$32,2,0)*$E32,(VLOOKUP(H32,data!$B$3:$E$32,2,0)*14)+(VLOOKUP(H32,data!$B$3:$E$32,3,0))*($E32-14)),0)</f>
        <v>0</v>
      </c>
      <c r="J32" s="265" t="s">
        <v>96</v>
      </c>
      <c r="K32" s="231">
        <f>IF($F32=1,VLOOKUP(J32,data!$B$35:$D$39,2,0),0)</f>
        <v>0</v>
      </c>
      <c r="L32" s="232">
        <f>IF(AND(I32&lt;&gt;0,K32&lt;&gt;0)=FALSE,0,data!$C$43)</f>
        <v>0</v>
      </c>
      <c r="M32" s="269">
        <f t="shared" si="1"/>
        <v>0</v>
      </c>
      <c r="N32" s="225">
        <f t="shared" si="73"/>
        <v>0</v>
      </c>
      <c r="O32" s="225">
        <f t="shared" si="2"/>
        <v>0</v>
      </c>
      <c r="P32" s="225">
        <f t="shared" si="3"/>
        <v>0</v>
      </c>
      <c r="Q32" s="228"/>
      <c r="R32" s="438">
        <f t="shared" si="4"/>
        <v>0</v>
      </c>
      <c r="S32" s="225">
        <f t="shared" si="5"/>
        <v>0</v>
      </c>
      <c r="T32" s="357">
        <f>IF(S32=1,data!$C$41*R32,0)</f>
        <v>0</v>
      </c>
      <c r="U32" s="370" t="str">
        <f t="shared" si="6"/>
        <v xml:space="preserve"> </v>
      </c>
      <c r="V32" s="360">
        <f>IF($S32=1,IF(R32&lt;15,VLOOKUP(U32,data!$B$3:$E$32,2,0)*R32,(VLOOKUP(U32,data!$B$3:$E$32,2,0)*14)+(VLOOKUP(U32,data!$B$3:$E$32,3,0))*(R32-14)),0)</f>
        <v>0</v>
      </c>
      <c r="W32" s="370" t="str">
        <f t="shared" si="7"/>
        <v xml:space="preserve"> </v>
      </c>
      <c r="X32" s="360">
        <f>IF($S32=1,VLOOKUP(W32,data!$B$35:$D$39,2,0),0)</f>
        <v>0</v>
      </c>
      <c r="Y32" s="364">
        <f>IF(AND(V32&lt;&gt;0,X32&lt;&gt;0)=FALSE,0,data!$C$43)</f>
        <v>0</v>
      </c>
      <c r="Z32" s="365">
        <f t="shared" si="8"/>
        <v>0</v>
      </c>
      <c r="AA32" s="225">
        <f t="shared" si="74"/>
        <v>0</v>
      </c>
      <c r="AB32" s="225">
        <f t="shared" si="9"/>
        <v>0</v>
      </c>
      <c r="AC32" s="225">
        <f t="shared" si="10"/>
        <v>0</v>
      </c>
      <c r="AE32" s="229"/>
      <c r="AF32" s="225">
        <f t="shared" si="11"/>
        <v>0</v>
      </c>
      <c r="AG32" s="230">
        <f>IF(AF32=1,data!$C$41*AE32,0)</f>
        <v>0</v>
      </c>
      <c r="AH32" s="265" t="s">
        <v>96</v>
      </c>
      <c r="AI32" s="231">
        <f>IF(AF32=1,IF(AE32&lt;15,VLOOKUP(AH32,data!$B$3:$E$32,2,0)*AE32,(VLOOKUP(AH32,data!$B$3:$E$32,2,0)*14)+(VLOOKUP(AH32,data!$B$3:$E$32,3,0))*(AE32-14)),0)</f>
        <v>0</v>
      </c>
      <c r="AJ32" s="265" t="s">
        <v>96</v>
      </c>
      <c r="AK32" s="231">
        <f>IF(AF32=1,VLOOKUP(AJ32,data!$B$35:$D$39,2,0),0)</f>
        <v>0</v>
      </c>
      <c r="AL32" s="232">
        <f>IF(AND(AI32&lt;&gt;0,AK32&lt;&gt;0)=FALSE,0,data!$C$43)</f>
        <v>0</v>
      </c>
      <c r="AM32" s="269">
        <f t="shared" si="12"/>
        <v>0</v>
      </c>
      <c r="AN32" s="225">
        <f t="shared" si="13"/>
        <v>0</v>
      </c>
      <c r="AO32" s="225">
        <f t="shared" si="14"/>
        <v>0</v>
      </c>
      <c r="AP32" s="225">
        <f t="shared" si="15"/>
        <v>0</v>
      </c>
      <c r="AQ32" s="431" t="str">
        <f t="shared" si="16"/>
        <v>ne</v>
      </c>
      <c r="AS32" s="229"/>
      <c r="AT32" s="225">
        <f t="shared" si="17"/>
        <v>0</v>
      </c>
      <c r="AU32" s="230">
        <f>IF(AT32=1,data!$C$41*AS32,0)</f>
        <v>0</v>
      </c>
      <c r="AV32" s="265" t="s">
        <v>96</v>
      </c>
      <c r="AW32" s="231">
        <f>IF(AT32=1,IF(AS32&lt;15,VLOOKUP(AV32,data!$B$3:$E$32,2,0)*AS32,(VLOOKUP(AV32,data!$B$3:$E$32,2,0)*14)+(VLOOKUP(AV32,data!$B$3:$E$32,3,0))*(AS32-14)),0)</f>
        <v>0</v>
      </c>
      <c r="AX32" s="265" t="s">
        <v>96</v>
      </c>
      <c r="AY32" s="231">
        <f>IF(AT32=1,VLOOKUP(AX32,data!$B$35:$D$39,2,0),0)</f>
        <v>0</v>
      </c>
      <c r="AZ32" s="232">
        <f>IF(AND(AW32&lt;&gt;0,AY32&lt;&gt;0)=FALSE,0,data!$C$43)</f>
        <v>0</v>
      </c>
      <c r="BA32" s="269">
        <f t="shared" si="18"/>
        <v>0</v>
      </c>
      <c r="BB32" s="225">
        <f t="shared" si="19"/>
        <v>0</v>
      </c>
      <c r="BC32" s="225">
        <f t="shared" si="20"/>
        <v>0</v>
      </c>
      <c r="BD32" s="225">
        <f t="shared" si="21"/>
        <v>0</v>
      </c>
      <c r="BE32" s="431" t="str">
        <f t="shared" si="22"/>
        <v>ne</v>
      </c>
      <c r="BG32" s="229"/>
      <c r="BH32" s="225">
        <f t="shared" si="23"/>
        <v>0</v>
      </c>
      <c r="BI32" s="230">
        <f>IF(BH32=1,data!$C$41*BG32,0)</f>
        <v>0</v>
      </c>
      <c r="BJ32" s="265" t="s">
        <v>96</v>
      </c>
      <c r="BK32" s="231">
        <f>IF(BH32=1,IF(BG32&lt;15,VLOOKUP(BJ32,data!$B$3:$E$32,2,0)*BG32,(VLOOKUP(BJ32,data!$B$3:$E$32,2,0)*14)+(VLOOKUP(BJ32,data!$B$3:$E$32,3,0))*(BG32-14)),0)</f>
        <v>0</v>
      </c>
      <c r="BL32" s="265" t="s">
        <v>96</v>
      </c>
      <c r="BM32" s="231">
        <f>IF(BH32=1,VLOOKUP(BL32,data!$B$35:$D$39,2,0),0)</f>
        <v>0</v>
      </c>
      <c r="BN32" s="232">
        <f>IF(AND(BK32&lt;&gt;0,BM32&lt;&gt;0)=FALSE,0,data!$C$43)</f>
        <v>0</v>
      </c>
      <c r="BO32" s="269">
        <f t="shared" si="24"/>
        <v>0</v>
      </c>
      <c r="BP32" s="225">
        <f t="shared" si="25"/>
        <v>0</v>
      </c>
      <c r="BQ32" s="225">
        <f t="shared" si="26"/>
        <v>0</v>
      </c>
      <c r="BR32" s="225">
        <f t="shared" si="27"/>
        <v>0</v>
      </c>
      <c r="BS32" s="431" t="str">
        <f t="shared" si="28"/>
        <v>ne</v>
      </c>
      <c r="BU32" s="229"/>
      <c r="BV32" s="225">
        <f t="shared" si="29"/>
        <v>0</v>
      </c>
      <c r="BW32" s="230">
        <f>IF(BV32=1,data!$C$41*BU32,0)</f>
        <v>0</v>
      </c>
      <c r="BX32" s="265" t="s">
        <v>96</v>
      </c>
      <c r="BY32" s="231">
        <f>IF(BV32=1,IF(BU32&lt;15,VLOOKUP(BX32,data!$B$3:$E$32,2,0)*BU32,(VLOOKUP(BX32,data!$B$3:$E$32,2,0)*14)+(VLOOKUP(BX32,data!$B$3:$E$32,3,0))*(BU32-14)),0)</f>
        <v>0</v>
      </c>
      <c r="BZ32" s="265" t="s">
        <v>96</v>
      </c>
      <c r="CA32" s="231">
        <f>IF(BV32=1,VLOOKUP(BZ32,data!$B$35:$D$39,2,0),0)</f>
        <v>0</v>
      </c>
      <c r="CB32" s="232">
        <f>IF(AND(BY32&lt;&gt;0,CA32&lt;&gt;0)=FALSE,0,data!$C$43)</f>
        <v>0</v>
      </c>
      <c r="CC32" s="269">
        <f t="shared" si="30"/>
        <v>0</v>
      </c>
      <c r="CD32" s="225">
        <f t="shared" si="31"/>
        <v>0</v>
      </c>
      <c r="CE32" s="225">
        <f t="shared" si="32"/>
        <v>0</v>
      </c>
      <c r="CF32" s="225">
        <f t="shared" si="33"/>
        <v>0</v>
      </c>
      <c r="CG32" s="431" t="str">
        <f t="shared" si="34"/>
        <v>ne</v>
      </c>
      <c r="CI32" s="229"/>
      <c r="CJ32" s="225">
        <f t="shared" si="35"/>
        <v>0</v>
      </c>
      <c r="CK32" s="230">
        <f>IF(CJ32=1,data!$C$41*CI32,0)</f>
        <v>0</v>
      </c>
      <c r="CL32" s="265" t="s">
        <v>96</v>
      </c>
      <c r="CM32" s="231">
        <f>IF(CJ32=1,IF(CI32&lt;15,VLOOKUP(CL32,data!$B$3:$E$32,2,0)*CI32,(VLOOKUP(CL32,data!$B$3:$E$32,2,0)*14)+(VLOOKUP(CL32,data!$B$3:$E$32,3,0))*(CI32-14)),0)</f>
        <v>0</v>
      </c>
      <c r="CN32" s="265" t="s">
        <v>96</v>
      </c>
      <c r="CO32" s="231">
        <f>IF(CJ32=1,VLOOKUP(CN32,data!$B$35:$D$39,2,0),0)</f>
        <v>0</v>
      </c>
      <c r="CP32" s="232">
        <f>IF(AND(CM32&lt;&gt;0,CO32&lt;&gt;0)=FALSE,0,data!$C$43)</f>
        <v>0</v>
      </c>
      <c r="CQ32" s="269">
        <f t="shared" si="36"/>
        <v>0</v>
      </c>
      <c r="CR32" s="225">
        <f t="shared" si="37"/>
        <v>0</v>
      </c>
      <c r="CS32" s="225">
        <f t="shared" si="38"/>
        <v>0</v>
      </c>
      <c r="CT32" s="225">
        <f t="shared" si="39"/>
        <v>0</v>
      </c>
      <c r="CU32" s="431" t="str">
        <f t="shared" si="40"/>
        <v>ne</v>
      </c>
      <c r="CW32" s="229"/>
      <c r="CX32" s="225">
        <f t="shared" si="41"/>
        <v>0</v>
      </c>
      <c r="CY32" s="230">
        <f>IF(CX32=1,data!$C$41*CW32,0)</f>
        <v>0</v>
      </c>
      <c r="CZ32" s="265" t="s">
        <v>96</v>
      </c>
      <c r="DA32" s="231">
        <f>IF(CX32=1,IF(CW32&lt;15,VLOOKUP(CZ32,data!$B$3:$E$32,2,0)*CW32,(VLOOKUP(CZ32,data!$B$3:$E$32,2,0)*14)+(VLOOKUP(CZ32,data!$B$3:$E$32,3,0))*(CW32-14)),0)</f>
        <v>0</v>
      </c>
      <c r="DB32" s="265" t="s">
        <v>96</v>
      </c>
      <c r="DC32" s="231">
        <f>IF(CX32=1,VLOOKUP(DB32,data!$B$35:$D$39,2,0),0)</f>
        <v>0</v>
      </c>
      <c r="DD32" s="232">
        <f>IF(AND(DA32&lt;&gt;0,DC32&lt;&gt;0)=FALSE,0,data!$C$43)</f>
        <v>0</v>
      </c>
      <c r="DE32" s="269">
        <f t="shared" si="42"/>
        <v>0</v>
      </c>
      <c r="DF32" s="225">
        <f t="shared" si="43"/>
        <v>0</v>
      </c>
      <c r="DG32" s="225">
        <f t="shared" si="44"/>
        <v>0</v>
      </c>
      <c r="DH32" s="225">
        <f t="shared" si="45"/>
        <v>0</v>
      </c>
      <c r="DI32" s="431" t="str">
        <f t="shared" si="46"/>
        <v>ne</v>
      </c>
      <c r="DK32" s="229"/>
      <c r="DL32" s="225">
        <f t="shared" si="47"/>
        <v>0</v>
      </c>
      <c r="DM32" s="230">
        <f>IF(DL32=1,data!$C$41*DK32,0)</f>
        <v>0</v>
      </c>
      <c r="DN32" s="265" t="s">
        <v>96</v>
      </c>
      <c r="DO32" s="231">
        <f>IF(DL32=1,IF(DK32&lt;15,VLOOKUP(DN32,data!$B$3:$E$32,2,0)*DK32,(VLOOKUP(DN32,data!$B$3:$E$32,2,0)*14)+(VLOOKUP(DN32,data!$B$3:$E$32,3,0))*(DK32-14)),0)</f>
        <v>0</v>
      </c>
      <c r="DP32" s="265" t="s">
        <v>96</v>
      </c>
      <c r="DQ32" s="231">
        <f>IF(DL32=1,VLOOKUP(DP32,data!$B$35:$D$39,2,0),0)</f>
        <v>0</v>
      </c>
      <c r="DR32" s="232">
        <f>IF(AND(DO32&lt;&gt;0,DQ32&lt;&gt;0)=FALSE,0,data!$C$43)</f>
        <v>0</v>
      </c>
      <c r="DS32" s="269">
        <f t="shared" si="48"/>
        <v>0</v>
      </c>
      <c r="DT32" s="225">
        <f t="shared" si="49"/>
        <v>0</v>
      </c>
      <c r="DU32" s="225">
        <f t="shared" si="50"/>
        <v>0</v>
      </c>
      <c r="DV32" s="225">
        <f t="shared" si="51"/>
        <v>0</v>
      </c>
      <c r="DW32" s="431" t="str">
        <f t="shared" si="52"/>
        <v>ne</v>
      </c>
      <c r="DY32" s="229"/>
      <c r="DZ32" s="225">
        <f t="shared" si="53"/>
        <v>0</v>
      </c>
      <c r="EA32" s="230">
        <f>IF(DZ32=1,data!$C$41*DY32,0)</f>
        <v>0</v>
      </c>
      <c r="EB32" s="265" t="s">
        <v>96</v>
      </c>
      <c r="EC32" s="231">
        <f>IF(DZ32=1,IF(DY32&lt;15,VLOOKUP(EB32,data!$B$3:$E$32,2,0)*DY32,(VLOOKUP(EB32,data!$B$3:$E$32,2,0)*14)+(VLOOKUP(EB32,data!$B$3:$E$32,3,0))*(DY32-14)),0)</f>
        <v>0</v>
      </c>
      <c r="ED32" s="265" t="s">
        <v>96</v>
      </c>
      <c r="EE32" s="231">
        <f>IF(DZ32=1,VLOOKUP(ED32,data!$B$35:$D$39,2,0),0)</f>
        <v>0</v>
      </c>
      <c r="EF32" s="232">
        <f>IF(AND(EC32&lt;&gt;0,EE32&lt;&gt;0)=FALSE,0,data!$C$43)</f>
        <v>0</v>
      </c>
      <c r="EG32" s="269">
        <f t="shared" si="54"/>
        <v>0</v>
      </c>
      <c r="EH32" s="225">
        <f t="shared" si="55"/>
        <v>0</v>
      </c>
      <c r="EI32" s="225">
        <f t="shared" si="56"/>
        <v>0</v>
      </c>
      <c r="EJ32" s="225">
        <f t="shared" si="57"/>
        <v>0</v>
      </c>
      <c r="EK32" s="431" t="str">
        <f t="shared" si="58"/>
        <v>ne</v>
      </c>
      <c r="EM32" s="229"/>
      <c r="EN32" s="225">
        <f t="shared" si="59"/>
        <v>0</v>
      </c>
      <c r="EO32" s="230">
        <f>IF(EN32=1,data!$C$41*EM32,0)</f>
        <v>0</v>
      </c>
      <c r="EP32" s="265" t="s">
        <v>96</v>
      </c>
      <c r="EQ32" s="231">
        <f>IF(EN32=1,IF(EM32&lt;15,VLOOKUP(EP32,data!$B$3:$E$32,2,0)*EM32,(VLOOKUP(EP32,data!$B$3:$E$32,2,0)*14)+(VLOOKUP(EP32,data!$B$3:$E$32,3,0))*(EM32-14)),0)</f>
        <v>0</v>
      </c>
      <c r="ER32" s="265" t="s">
        <v>96</v>
      </c>
      <c r="ES32" s="231">
        <f>IF(EN32=1,VLOOKUP(ER32,data!$B$35:$D$39,2,0),0)</f>
        <v>0</v>
      </c>
      <c r="ET32" s="232">
        <f>IF(AND(EQ32&lt;&gt;0,ES32&lt;&gt;0)=FALSE,0,data!$C$43)</f>
        <v>0</v>
      </c>
      <c r="EU32" s="269">
        <f t="shared" si="60"/>
        <v>0</v>
      </c>
      <c r="EV32" s="225">
        <f t="shared" si="61"/>
        <v>0</v>
      </c>
      <c r="EW32" s="225">
        <f t="shared" si="62"/>
        <v>0</v>
      </c>
      <c r="EX32" s="225">
        <f t="shared" si="63"/>
        <v>0</v>
      </c>
      <c r="EY32" s="431" t="str">
        <f t="shared" si="64"/>
        <v>ne</v>
      </c>
      <c r="FA32" s="229"/>
      <c r="FB32" s="225">
        <f t="shared" si="65"/>
        <v>0</v>
      </c>
      <c r="FC32" s="230">
        <f>IF(FB32=1,data!$C$41*FA32,0)</f>
        <v>0</v>
      </c>
      <c r="FD32" s="265" t="s">
        <v>96</v>
      </c>
      <c r="FE32" s="231">
        <f>IF(FB32=1,IF(FA32&lt;15,VLOOKUP(FD32,data!$B$3:$E$32,2,0)*FA32,(VLOOKUP(FD32,data!$B$3:$E$32,2,0)*14)+(VLOOKUP(FD32,data!$B$3:$E$32,3,0))*(FA32-14)),0)</f>
        <v>0</v>
      </c>
      <c r="FF32" s="265" t="s">
        <v>96</v>
      </c>
      <c r="FG32" s="231">
        <f>IF(FB32=1,VLOOKUP(FF32,data!$B$35:$D$39,2,0),0)</f>
        <v>0</v>
      </c>
      <c r="FH32" s="232">
        <f>IF(AND(FE32&lt;&gt;0,FG32&lt;&gt;0)=FALSE,0,data!$C$43)</f>
        <v>0</v>
      </c>
      <c r="FI32" s="269">
        <f t="shared" si="66"/>
        <v>0</v>
      </c>
      <c r="FJ32" s="225">
        <f t="shared" si="67"/>
        <v>0</v>
      </c>
      <c r="FK32" s="225">
        <f t="shared" si="68"/>
        <v>0</v>
      </c>
      <c r="FL32" s="225">
        <f t="shared" si="69"/>
        <v>0</v>
      </c>
      <c r="FM32" s="431" t="str">
        <f t="shared" si="70"/>
        <v>ne</v>
      </c>
    </row>
    <row r="33" spans="1:169" ht="25.15" customHeight="1" x14ac:dyDescent="0.25">
      <c r="A33" s="221"/>
      <c r="B33" s="370" t="s">
        <v>124</v>
      </c>
      <c r="C33" s="416"/>
      <c r="D33" s="418" t="s">
        <v>669</v>
      </c>
      <c r="E33" s="229"/>
      <c r="F33" s="225">
        <f t="shared" si="0"/>
        <v>0</v>
      </c>
      <c r="G33" s="230">
        <f>IF(F33=1,data!$C$41*E33,0)</f>
        <v>0</v>
      </c>
      <c r="H33" s="265" t="s">
        <v>96</v>
      </c>
      <c r="I33" s="231">
        <f>IF($F33=1,IF($E33&lt;15,VLOOKUP(H33,data!$B$3:$E$32,2,0)*$E33,(VLOOKUP(H33,data!$B$3:$E$32,2,0)*14)+(VLOOKUP(H33,data!$B$3:$E$32,3,0))*($E33-14)),0)</f>
        <v>0</v>
      </c>
      <c r="J33" s="265" t="s">
        <v>96</v>
      </c>
      <c r="K33" s="231">
        <f>IF($F33=1,VLOOKUP(J33,data!$B$35:$D$39,2,0),0)</f>
        <v>0</v>
      </c>
      <c r="L33" s="232">
        <f>IF(AND(I33&lt;&gt;0,K33&lt;&gt;0)=FALSE,0,data!$C$43)</f>
        <v>0</v>
      </c>
      <c r="M33" s="269">
        <f t="shared" si="1"/>
        <v>0</v>
      </c>
      <c r="N33" s="225">
        <f t="shared" si="73"/>
        <v>0</v>
      </c>
      <c r="O33" s="225">
        <f t="shared" si="2"/>
        <v>0</v>
      </c>
      <c r="P33" s="225">
        <f t="shared" si="3"/>
        <v>0</v>
      </c>
      <c r="Q33" s="228"/>
      <c r="R33" s="438">
        <f t="shared" si="4"/>
        <v>0</v>
      </c>
      <c r="S33" s="225">
        <f t="shared" si="5"/>
        <v>0</v>
      </c>
      <c r="T33" s="357">
        <f>IF(S33=1,data!$C$41*R33,0)</f>
        <v>0</v>
      </c>
      <c r="U33" s="370" t="str">
        <f t="shared" si="6"/>
        <v xml:space="preserve"> </v>
      </c>
      <c r="V33" s="360">
        <f>IF($S33=1,IF(R33&lt;15,VLOOKUP(U33,data!$B$3:$E$32,2,0)*R33,(VLOOKUP(U33,data!$B$3:$E$32,2,0)*14)+(VLOOKUP(U33,data!$B$3:$E$32,3,0))*(R33-14)),0)</f>
        <v>0</v>
      </c>
      <c r="W33" s="370" t="str">
        <f t="shared" si="7"/>
        <v xml:space="preserve"> </v>
      </c>
      <c r="X33" s="360">
        <f>IF($S33=1,VLOOKUP(W33,data!$B$35:$D$39,2,0),0)</f>
        <v>0</v>
      </c>
      <c r="Y33" s="364">
        <f>IF(AND(V33&lt;&gt;0,X33&lt;&gt;0)=FALSE,0,data!$C$43)</f>
        <v>0</v>
      </c>
      <c r="Z33" s="365">
        <f t="shared" si="8"/>
        <v>0</v>
      </c>
      <c r="AA33" s="225">
        <f t="shared" si="74"/>
        <v>0</v>
      </c>
      <c r="AB33" s="225">
        <f t="shared" si="9"/>
        <v>0</v>
      </c>
      <c r="AC33" s="225">
        <f t="shared" si="10"/>
        <v>0</v>
      </c>
      <c r="AE33" s="229"/>
      <c r="AF33" s="225">
        <f t="shared" si="11"/>
        <v>0</v>
      </c>
      <c r="AG33" s="230">
        <f>IF(AF33=1,data!$C$41*AE33,0)</f>
        <v>0</v>
      </c>
      <c r="AH33" s="265" t="s">
        <v>96</v>
      </c>
      <c r="AI33" s="231">
        <f>IF(AF33=1,IF(AE33&lt;15,VLOOKUP(AH33,data!$B$3:$E$32,2,0)*AE33,(VLOOKUP(AH33,data!$B$3:$E$32,2,0)*14)+(VLOOKUP(AH33,data!$B$3:$E$32,3,0))*(AE33-14)),0)</f>
        <v>0</v>
      </c>
      <c r="AJ33" s="265" t="s">
        <v>96</v>
      </c>
      <c r="AK33" s="231">
        <f>IF(AF33=1,VLOOKUP(AJ33,data!$B$35:$D$39,2,0),0)</f>
        <v>0</v>
      </c>
      <c r="AL33" s="232">
        <f>IF(AND(AI33&lt;&gt;0,AK33&lt;&gt;0)=FALSE,0,data!$C$43)</f>
        <v>0</v>
      </c>
      <c r="AM33" s="269">
        <f t="shared" si="12"/>
        <v>0</v>
      </c>
      <c r="AN33" s="225">
        <f t="shared" si="13"/>
        <v>0</v>
      </c>
      <c r="AO33" s="225">
        <f t="shared" si="14"/>
        <v>0</v>
      </c>
      <c r="AP33" s="225">
        <f t="shared" si="15"/>
        <v>0</v>
      </c>
      <c r="AQ33" s="431" t="str">
        <f t="shared" si="16"/>
        <v>ne</v>
      </c>
      <c r="AS33" s="229"/>
      <c r="AT33" s="225">
        <f t="shared" si="17"/>
        <v>0</v>
      </c>
      <c r="AU33" s="230">
        <f>IF(AT33=1,data!$C$41*AS33,0)</f>
        <v>0</v>
      </c>
      <c r="AV33" s="265" t="s">
        <v>96</v>
      </c>
      <c r="AW33" s="231">
        <f>IF(AT33=1,IF(AS33&lt;15,VLOOKUP(AV33,data!$B$3:$E$32,2,0)*AS33,(VLOOKUP(AV33,data!$B$3:$E$32,2,0)*14)+(VLOOKUP(AV33,data!$B$3:$E$32,3,0))*(AS33-14)),0)</f>
        <v>0</v>
      </c>
      <c r="AX33" s="265" t="s">
        <v>96</v>
      </c>
      <c r="AY33" s="231">
        <f>IF(AT33=1,VLOOKUP(AX33,data!$B$35:$D$39,2,0),0)</f>
        <v>0</v>
      </c>
      <c r="AZ33" s="232">
        <f>IF(AND(AW33&lt;&gt;0,AY33&lt;&gt;0)=FALSE,0,data!$C$43)</f>
        <v>0</v>
      </c>
      <c r="BA33" s="269">
        <f t="shared" si="18"/>
        <v>0</v>
      </c>
      <c r="BB33" s="225">
        <f t="shared" si="19"/>
        <v>0</v>
      </c>
      <c r="BC33" s="225">
        <f t="shared" si="20"/>
        <v>0</v>
      </c>
      <c r="BD33" s="225">
        <f t="shared" si="21"/>
        <v>0</v>
      </c>
      <c r="BE33" s="431" t="str">
        <f t="shared" si="22"/>
        <v>ne</v>
      </c>
      <c r="BG33" s="229"/>
      <c r="BH33" s="225">
        <f t="shared" si="23"/>
        <v>0</v>
      </c>
      <c r="BI33" s="230">
        <f>IF(BH33=1,data!$C$41*BG33,0)</f>
        <v>0</v>
      </c>
      <c r="BJ33" s="265" t="s">
        <v>96</v>
      </c>
      <c r="BK33" s="231">
        <f>IF(BH33=1,IF(BG33&lt;15,VLOOKUP(BJ33,data!$B$3:$E$32,2,0)*BG33,(VLOOKUP(BJ33,data!$B$3:$E$32,2,0)*14)+(VLOOKUP(BJ33,data!$B$3:$E$32,3,0))*(BG33-14)),0)</f>
        <v>0</v>
      </c>
      <c r="BL33" s="265" t="s">
        <v>96</v>
      </c>
      <c r="BM33" s="231">
        <f>IF(BH33=1,VLOOKUP(BL33,data!$B$35:$D$39,2,0),0)</f>
        <v>0</v>
      </c>
      <c r="BN33" s="232">
        <f>IF(AND(BK33&lt;&gt;0,BM33&lt;&gt;0)=FALSE,0,data!$C$43)</f>
        <v>0</v>
      </c>
      <c r="BO33" s="269">
        <f t="shared" si="24"/>
        <v>0</v>
      </c>
      <c r="BP33" s="225">
        <f t="shared" si="25"/>
        <v>0</v>
      </c>
      <c r="BQ33" s="225">
        <f t="shared" si="26"/>
        <v>0</v>
      </c>
      <c r="BR33" s="225">
        <f t="shared" si="27"/>
        <v>0</v>
      </c>
      <c r="BS33" s="431" t="str">
        <f t="shared" si="28"/>
        <v>ne</v>
      </c>
      <c r="BU33" s="229"/>
      <c r="BV33" s="225">
        <f t="shared" si="29"/>
        <v>0</v>
      </c>
      <c r="BW33" s="230">
        <f>IF(BV33=1,data!$C$41*BU33,0)</f>
        <v>0</v>
      </c>
      <c r="BX33" s="265" t="s">
        <v>96</v>
      </c>
      <c r="BY33" s="231">
        <f>IF(BV33=1,IF(BU33&lt;15,VLOOKUP(BX33,data!$B$3:$E$32,2,0)*BU33,(VLOOKUP(BX33,data!$B$3:$E$32,2,0)*14)+(VLOOKUP(BX33,data!$B$3:$E$32,3,0))*(BU33-14)),0)</f>
        <v>0</v>
      </c>
      <c r="BZ33" s="265" t="s">
        <v>96</v>
      </c>
      <c r="CA33" s="231">
        <f>IF(BV33=1,VLOOKUP(BZ33,data!$B$35:$D$39,2,0),0)</f>
        <v>0</v>
      </c>
      <c r="CB33" s="232">
        <f>IF(AND(BY33&lt;&gt;0,CA33&lt;&gt;0)=FALSE,0,data!$C$43)</f>
        <v>0</v>
      </c>
      <c r="CC33" s="269">
        <f t="shared" si="30"/>
        <v>0</v>
      </c>
      <c r="CD33" s="225">
        <f t="shared" si="31"/>
        <v>0</v>
      </c>
      <c r="CE33" s="225">
        <f t="shared" si="32"/>
        <v>0</v>
      </c>
      <c r="CF33" s="225">
        <f t="shared" si="33"/>
        <v>0</v>
      </c>
      <c r="CG33" s="431" t="str">
        <f t="shared" si="34"/>
        <v>ne</v>
      </c>
      <c r="CI33" s="229"/>
      <c r="CJ33" s="225">
        <f t="shared" si="35"/>
        <v>0</v>
      </c>
      <c r="CK33" s="230">
        <f>IF(CJ33=1,data!$C$41*CI33,0)</f>
        <v>0</v>
      </c>
      <c r="CL33" s="265" t="s">
        <v>96</v>
      </c>
      <c r="CM33" s="231">
        <f>IF(CJ33=1,IF(CI33&lt;15,VLOOKUP(CL33,data!$B$3:$E$32,2,0)*CI33,(VLOOKUP(CL33,data!$B$3:$E$32,2,0)*14)+(VLOOKUP(CL33,data!$B$3:$E$32,3,0))*(CI33-14)),0)</f>
        <v>0</v>
      </c>
      <c r="CN33" s="265" t="s">
        <v>96</v>
      </c>
      <c r="CO33" s="231">
        <f>IF(CJ33=1,VLOOKUP(CN33,data!$B$35:$D$39,2,0),0)</f>
        <v>0</v>
      </c>
      <c r="CP33" s="232">
        <f>IF(AND(CM33&lt;&gt;0,CO33&lt;&gt;0)=FALSE,0,data!$C$43)</f>
        <v>0</v>
      </c>
      <c r="CQ33" s="269">
        <f t="shared" si="36"/>
        <v>0</v>
      </c>
      <c r="CR33" s="225">
        <f t="shared" si="37"/>
        <v>0</v>
      </c>
      <c r="CS33" s="225">
        <f t="shared" si="38"/>
        <v>0</v>
      </c>
      <c r="CT33" s="225">
        <f t="shared" si="39"/>
        <v>0</v>
      </c>
      <c r="CU33" s="431" t="str">
        <f t="shared" si="40"/>
        <v>ne</v>
      </c>
      <c r="CW33" s="229"/>
      <c r="CX33" s="225">
        <f t="shared" si="41"/>
        <v>0</v>
      </c>
      <c r="CY33" s="230">
        <f>IF(CX33=1,data!$C$41*CW33,0)</f>
        <v>0</v>
      </c>
      <c r="CZ33" s="265" t="s">
        <v>96</v>
      </c>
      <c r="DA33" s="231">
        <f>IF(CX33=1,IF(CW33&lt;15,VLOOKUP(CZ33,data!$B$3:$E$32,2,0)*CW33,(VLOOKUP(CZ33,data!$B$3:$E$32,2,0)*14)+(VLOOKUP(CZ33,data!$B$3:$E$32,3,0))*(CW33-14)),0)</f>
        <v>0</v>
      </c>
      <c r="DB33" s="265" t="s">
        <v>96</v>
      </c>
      <c r="DC33" s="231">
        <f>IF(CX33=1,VLOOKUP(DB33,data!$B$35:$D$39,2,0),0)</f>
        <v>0</v>
      </c>
      <c r="DD33" s="232">
        <f>IF(AND(DA33&lt;&gt;0,DC33&lt;&gt;0)=FALSE,0,data!$C$43)</f>
        <v>0</v>
      </c>
      <c r="DE33" s="269">
        <f t="shared" si="42"/>
        <v>0</v>
      </c>
      <c r="DF33" s="225">
        <f t="shared" si="43"/>
        <v>0</v>
      </c>
      <c r="DG33" s="225">
        <f t="shared" si="44"/>
        <v>0</v>
      </c>
      <c r="DH33" s="225">
        <f t="shared" si="45"/>
        <v>0</v>
      </c>
      <c r="DI33" s="431" t="str">
        <f t="shared" si="46"/>
        <v>ne</v>
      </c>
      <c r="DK33" s="229"/>
      <c r="DL33" s="225">
        <f t="shared" si="47"/>
        <v>0</v>
      </c>
      <c r="DM33" s="230">
        <f>IF(DL33=1,data!$C$41*DK33,0)</f>
        <v>0</v>
      </c>
      <c r="DN33" s="265" t="s">
        <v>96</v>
      </c>
      <c r="DO33" s="231">
        <f>IF(DL33=1,IF(DK33&lt;15,VLOOKUP(DN33,data!$B$3:$E$32,2,0)*DK33,(VLOOKUP(DN33,data!$B$3:$E$32,2,0)*14)+(VLOOKUP(DN33,data!$B$3:$E$32,3,0))*(DK33-14)),0)</f>
        <v>0</v>
      </c>
      <c r="DP33" s="265" t="s">
        <v>96</v>
      </c>
      <c r="DQ33" s="231">
        <f>IF(DL33=1,VLOOKUP(DP33,data!$B$35:$D$39,2,0),0)</f>
        <v>0</v>
      </c>
      <c r="DR33" s="232">
        <f>IF(AND(DO33&lt;&gt;0,DQ33&lt;&gt;0)=FALSE,0,data!$C$43)</f>
        <v>0</v>
      </c>
      <c r="DS33" s="269">
        <f t="shared" si="48"/>
        <v>0</v>
      </c>
      <c r="DT33" s="225">
        <f t="shared" si="49"/>
        <v>0</v>
      </c>
      <c r="DU33" s="225">
        <f t="shared" si="50"/>
        <v>0</v>
      </c>
      <c r="DV33" s="225">
        <f t="shared" si="51"/>
        <v>0</v>
      </c>
      <c r="DW33" s="431" t="str">
        <f t="shared" si="52"/>
        <v>ne</v>
      </c>
      <c r="DY33" s="229"/>
      <c r="DZ33" s="225">
        <f t="shared" si="53"/>
        <v>0</v>
      </c>
      <c r="EA33" s="230">
        <f>IF(DZ33=1,data!$C$41*DY33,0)</f>
        <v>0</v>
      </c>
      <c r="EB33" s="265" t="s">
        <v>96</v>
      </c>
      <c r="EC33" s="231">
        <f>IF(DZ33=1,IF(DY33&lt;15,VLOOKUP(EB33,data!$B$3:$E$32,2,0)*DY33,(VLOOKUP(EB33,data!$B$3:$E$32,2,0)*14)+(VLOOKUP(EB33,data!$B$3:$E$32,3,0))*(DY33-14)),0)</f>
        <v>0</v>
      </c>
      <c r="ED33" s="265" t="s">
        <v>96</v>
      </c>
      <c r="EE33" s="231">
        <f>IF(DZ33=1,VLOOKUP(ED33,data!$B$35:$D$39,2,0),0)</f>
        <v>0</v>
      </c>
      <c r="EF33" s="232">
        <f>IF(AND(EC33&lt;&gt;0,EE33&lt;&gt;0)=FALSE,0,data!$C$43)</f>
        <v>0</v>
      </c>
      <c r="EG33" s="269">
        <f t="shared" si="54"/>
        <v>0</v>
      </c>
      <c r="EH33" s="225">
        <f t="shared" si="55"/>
        <v>0</v>
      </c>
      <c r="EI33" s="225">
        <f t="shared" si="56"/>
        <v>0</v>
      </c>
      <c r="EJ33" s="225">
        <f t="shared" si="57"/>
        <v>0</v>
      </c>
      <c r="EK33" s="431" t="str">
        <f t="shared" si="58"/>
        <v>ne</v>
      </c>
      <c r="EM33" s="229"/>
      <c r="EN33" s="225">
        <f t="shared" si="59"/>
        <v>0</v>
      </c>
      <c r="EO33" s="230">
        <f>IF(EN33=1,data!$C$41*EM33,0)</f>
        <v>0</v>
      </c>
      <c r="EP33" s="265" t="s">
        <v>96</v>
      </c>
      <c r="EQ33" s="231">
        <f>IF(EN33=1,IF(EM33&lt;15,VLOOKUP(EP33,data!$B$3:$E$32,2,0)*EM33,(VLOOKUP(EP33,data!$B$3:$E$32,2,0)*14)+(VLOOKUP(EP33,data!$B$3:$E$32,3,0))*(EM33-14)),0)</f>
        <v>0</v>
      </c>
      <c r="ER33" s="265" t="s">
        <v>96</v>
      </c>
      <c r="ES33" s="231">
        <f>IF(EN33=1,VLOOKUP(ER33,data!$B$35:$D$39,2,0),0)</f>
        <v>0</v>
      </c>
      <c r="ET33" s="232">
        <f>IF(AND(EQ33&lt;&gt;0,ES33&lt;&gt;0)=FALSE,0,data!$C$43)</f>
        <v>0</v>
      </c>
      <c r="EU33" s="269">
        <f t="shared" si="60"/>
        <v>0</v>
      </c>
      <c r="EV33" s="225">
        <f t="shared" si="61"/>
        <v>0</v>
      </c>
      <c r="EW33" s="225">
        <f t="shared" si="62"/>
        <v>0</v>
      </c>
      <c r="EX33" s="225">
        <f t="shared" si="63"/>
        <v>0</v>
      </c>
      <c r="EY33" s="431" t="str">
        <f t="shared" si="64"/>
        <v>ne</v>
      </c>
      <c r="FA33" s="229"/>
      <c r="FB33" s="225">
        <f t="shared" si="65"/>
        <v>0</v>
      </c>
      <c r="FC33" s="230">
        <f>IF(FB33=1,data!$C$41*FA33,0)</f>
        <v>0</v>
      </c>
      <c r="FD33" s="265" t="s">
        <v>96</v>
      </c>
      <c r="FE33" s="231">
        <f>IF(FB33=1,IF(FA33&lt;15,VLOOKUP(FD33,data!$B$3:$E$32,2,0)*FA33,(VLOOKUP(FD33,data!$B$3:$E$32,2,0)*14)+(VLOOKUP(FD33,data!$B$3:$E$32,3,0))*(FA33-14)),0)</f>
        <v>0</v>
      </c>
      <c r="FF33" s="265" t="s">
        <v>96</v>
      </c>
      <c r="FG33" s="231">
        <f>IF(FB33=1,VLOOKUP(FF33,data!$B$35:$D$39,2,0),0)</f>
        <v>0</v>
      </c>
      <c r="FH33" s="232">
        <f>IF(AND(FE33&lt;&gt;0,FG33&lt;&gt;0)=FALSE,0,data!$C$43)</f>
        <v>0</v>
      </c>
      <c r="FI33" s="269">
        <f t="shared" si="66"/>
        <v>0</v>
      </c>
      <c r="FJ33" s="225">
        <f t="shared" si="67"/>
        <v>0</v>
      </c>
      <c r="FK33" s="225">
        <f t="shared" si="68"/>
        <v>0</v>
      </c>
      <c r="FL33" s="225">
        <f t="shared" si="69"/>
        <v>0</v>
      </c>
      <c r="FM33" s="431" t="str">
        <f t="shared" si="70"/>
        <v>ne</v>
      </c>
    </row>
    <row r="34" spans="1:169" ht="25.15" customHeight="1" x14ac:dyDescent="0.25">
      <c r="A34" s="233"/>
      <c r="B34" s="370" t="s">
        <v>125</v>
      </c>
      <c r="C34" s="416"/>
      <c r="D34" s="418" t="s">
        <v>669</v>
      </c>
      <c r="E34" s="229"/>
      <c r="F34" s="225">
        <f t="shared" si="0"/>
        <v>0</v>
      </c>
      <c r="G34" s="230">
        <f>IF(F34=1,data!$C$41*E34,0)</f>
        <v>0</v>
      </c>
      <c r="H34" s="265" t="s">
        <v>96</v>
      </c>
      <c r="I34" s="231">
        <f>IF($F34=1,IF($E34&lt;15,VLOOKUP(H34,data!$B$3:$E$32,2,0)*$E34,(VLOOKUP(H34,data!$B$3:$E$32,2,0)*14)+(VLOOKUP(H34,data!$B$3:$E$32,3,0))*($E34-14)),0)</f>
        <v>0</v>
      </c>
      <c r="J34" s="265" t="s">
        <v>96</v>
      </c>
      <c r="K34" s="231">
        <f>IF($F34=1,VLOOKUP(J34,data!$B$35:$D$39,2,0),0)</f>
        <v>0</v>
      </c>
      <c r="L34" s="232">
        <f>IF(AND(I34&lt;&gt;0,K34&lt;&gt;0)=FALSE,0,data!$C$43)</f>
        <v>0</v>
      </c>
      <c r="M34" s="269">
        <f t="shared" si="1"/>
        <v>0</v>
      </c>
      <c r="N34" s="225">
        <f t="shared" si="73"/>
        <v>0</v>
      </c>
      <c r="O34" s="225">
        <f t="shared" si="2"/>
        <v>0</v>
      </c>
      <c r="P34" s="225">
        <f t="shared" si="3"/>
        <v>0</v>
      </c>
      <c r="Q34" s="228"/>
      <c r="R34" s="438">
        <f t="shared" si="4"/>
        <v>0</v>
      </c>
      <c r="S34" s="225">
        <f t="shared" si="5"/>
        <v>0</v>
      </c>
      <c r="T34" s="357">
        <f>IF(S34=1,data!$C$41*R34,0)</f>
        <v>0</v>
      </c>
      <c r="U34" s="370" t="str">
        <f t="shared" si="6"/>
        <v xml:space="preserve"> </v>
      </c>
      <c r="V34" s="360">
        <f>IF($S34=1,IF(R34&lt;15,VLOOKUP(U34,data!$B$3:$E$32,2,0)*R34,(VLOOKUP(U34,data!$B$3:$E$32,2,0)*14)+(VLOOKUP(U34,data!$B$3:$E$32,3,0))*(R34-14)),0)</f>
        <v>0</v>
      </c>
      <c r="W34" s="370" t="str">
        <f t="shared" si="7"/>
        <v xml:space="preserve"> </v>
      </c>
      <c r="X34" s="360">
        <f>IF($S34=1,VLOOKUP(W34,data!$B$35:$D$39,2,0),0)</f>
        <v>0</v>
      </c>
      <c r="Y34" s="364">
        <f>IF(AND(V34&lt;&gt;0,X34&lt;&gt;0)=FALSE,0,data!$C$43)</f>
        <v>0</v>
      </c>
      <c r="Z34" s="365">
        <f t="shared" si="8"/>
        <v>0</v>
      </c>
      <c r="AA34" s="225">
        <f t="shared" si="74"/>
        <v>0</v>
      </c>
      <c r="AB34" s="225">
        <f t="shared" si="9"/>
        <v>0</v>
      </c>
      <c r="AC34" s="225">
        <f t="shared" si="10"/>
        <v>0</v>
      </c>
      <c r="AE34" s="229"/>
      <c r="AF34" s="225">
        <f t="shared" si="11"/>
        <v>0</v>
      </c>
      <c r="AG34" s="230">
        <f>IF(AF34=1,data!$C$41*AE34,0)</f>
        <v>0</v>
      </c>
      <c r="AH34" s="265" t="s">
        <v>96</v>
      </c>
      <c r="AI34" s="231">
        <f>IF(AF34=1,IF(AE34&lt;15,VLOOKUP(AH34,data!$B$3:$E$32,2,0)*AE34,(VLOOKUP(AH34,data!$B$3:$E$32,2,0)*14)+(VLOOKUP(AH34,data!$B$3:$E$32,3,0))*(AE34-14)),0)</f>
        <v>0</v>
      </c>
      <c r="AJ34" s="265" t="s">
        <v>96</v>
      </c>
      <c r="AK34" s="231">
        <f>IF(AF34=1,VLOOKUP(AJ34,data!$B$35:$D$39,2,0),0)</f>
        <v>0</v>
      </c>
      <c r="AL34" s="232">
        <f>IF(AND(AI34&lt;&gt;0,AK34&lt;&gt;0)=FALSE,0,data!$C$43)</f>
        <v>0</v>
      </c>
      <c r="AM34" s="269">
        <f t="shared" si="12"/>
        <v>0</v>
      </c>
      <c r="AN34" s="225">
        <f t="shared" si="13"/>
        <v>0</v>
      </c>
      <c r="AO34" s="225">
        <f t="shared" si="14"/>
        <v>0</v>
      </c>
      <c r="AP34" s="225">
        <f t="shared" si="15"/>
        <v>0</v>
      </c>
      <c r="AQ34" s="431" t="str">
        <f t="shared" si="16"/>
        <v>ne</v>
      </c>
      <c r="AS34" s="229"/>
      <c r="AT34" s="225">
        <f t="shared" si="17"/>
        <v>0</v>
      </c>
      <c r="AU34" s="230">
        <f>IF(AT34=1,data!$C$41*AS34,0)</f>
        <v>0</v>
      </c>
      <c r="AV34" s="265" t="s">
        <v>96</v>
      </c>
      <c r="AW34" s="231">
        <f>IF(AT34=1,IF(AS34&lt;15,VLOOKUP(AV34,data!$B$3:$E$32,2,0)*AS34,(VLOOKUP(AV34,data!$B$3:$E$32,2,0)*14)+(VLOOKUP(AV34,data!$B$3:$E$32,3,0))*(AS34-14)),0)</f>
        <v>0</v>
      </c>
      <c r="AX34" s="265" t="s">
        <v>96</v>
      </c>
      <c r="AY34" s="231">
        <f>IF(AT34=1,VLOOKUP(AX34,data!$B$35:$D$39,2,0),0)</f>
        <v>0</v>
      </c>
      <c r="AZ34" s="232">
        <f>IF(AND(AW34&lt;&gt;0,AY34&lt;&gt;0)=FALSE,0,data!$C$43)</f>
        <v>0</v>
      </c>
      <c r="BA34" s="269">
        <f t="shared" si="18"/>
        <v>0</v>
      </c>
      <c r="BB34" s="225">
        <f t="shared" si="19"/>
        <v>0</v>
      </c>
      <c r="BC34" s="225">
        <f t="shared" si="20"/>
        <v>0</v>
      </c>
      <c r="BD34" s="225">
        <f t="shared" si="21"/>
        <v>0</v>
      </c>
      <c r="BE34" s="431" t="str">
        <f t="shared" si="22"/>
        <v>ne</v>
      </c>
      <c r="BG34" s="229"/>
      <c r="BH34" s="225">
        <f t="shared" si="23"/>
        <v>0</v>
      </c>
      <c r="BI34" s="230">
        <f>IF(BH34=1,data!$C$41*BG34,0)</f>
        <v>0</v>
      </c>
      <c r="BJ34" s="265" t="s">
        <v>96</v>
      </c>
      <c r="BK34" s="231">
        <f>IF(BH34=1,IF(BG34&lt;15,VLOOKUP(BJ34,data!$B$3:$E$32,2,0)*BG34,(VLOOKUP(BJ34,data!$B$3:$E$32,2,0)*14)+(VLOOKUP(BJ34,data!$B$3:$E$32,3,0))*(BG34-14)),0)</f>
        <v>0</v>
      </c>
      <c r="BL34" s="265" t="s">
        <v>96</v>
      </c>
      <c r="BM34" s="231">
        <f>IF(BH34=1,VLOOKUP(BL34,data!$B$35:$D$39,2,0),0)</f>
        <v>0</v>
      </c>
      <c r="BN34" s="232">
        <f>IF(AND(BK34&lt;&gt;0,BM34&lt;&gt;0)=FALSE,0,data!$C$43)</f>
        <v>0</v>
      </c>
      <c r="BO34" s="269">
        <f t="shared" si="24"/>
        <v>0</v>
      </c>
      <c r="BP34" s="225">
        <f t="shared" si="25"/>
        <v>0</v>
      </c>
      <c r="BQ34" s="225">
        <f t="shared" si="26"/>
        <v>0</v>
      </c>
      <c r="BR34" s="225">
        <f t="shared" si="27"/>
        <v>0</v>
      </c>
      <c r="BS34" s="431" t="str">
        <f t="shared" si="28"/>
        <v>ne</v>
      </c>
      <c r="BU34" s="229"/>
      <c r="BV34" s="225">
        <f t="shared" si="29"/>
        <v>0</v>
      </c>
      <c r="BW34" s="230">
        <f>IF(BV34=1,data!$C$41*BU34,0)</f>
        <v>0</v>
      </c>
      <c r="BX34" s="265" t="s">
        <v>96</v>
      </c>
      <c r="BY34" s="231">
        <f>IF(BV34=1,IF(BU34&lt;15,VLOOKUP(BX34,data!$B$3:$E$32,2,0)*BU34,(VLOOKUP(BX34,data!$B$3:$E$32,2,0)*14)+(VLOOKUP(BX34,data!$B$3:$E$32,3,0))*(BU34-14)),0)</f>
        <v>0</v>
      </c>
      <c r="BZ34" s="265" t="s">
        <v>96</v>
      </c>
      <c r="CA34" s="231">
        <f>IF(BV34=1,VLOOKUP(BZ34,data!$B$35:$D$39,2,0),0)</f>
        <v>0</v>
      </c>
      <c r="CB34" s="232">
        <f>IF(AND(BY34&lt;&gt;0,CA34&lt;&gt;0)=FALSE,0,data!$C$43)</f>
        <v>0</v>
      </c>
      <c r="CC34" s="269">
        <f t="shared" si="30"/>
        <v>0</v>
      </c>
      <c r="CD34" s="225">
        <f t="shared" si="31"/>
        <v>0</v>
      </c>
      <c r="CE34" s="225">
        <f t="shared" si="32"/>
        <v>0</v>
      </c>
      <c r="CF34" s="225">
        <f t="shared" si="33"/>
        <v>0</v>
      </c>
      <c r="CG34" s="431" t="str">
        <f t="shared" si="34"/>
        <v>ne</v>
      </c>
      <c r="CI34" s="229"/>
      <c r="CJ34" s="225">
        <f t="shared" si="35"/>
        <v>0</v>
      </c>
      <c r="CK34" s="230">
        <f>IF(CJ34=1,data!$C$41*CI34,0)</f>
        <v>0</v>
      </c>
      <c r="CL34" s="265" t="s">
        <v>96</v>
      </c>
      <c r="CM34" s="231">
        <f>IF(CJ34=1,IF(CI34&lt;15,VLOOKUP(CL34,data!$B$3:$E$32,2,0)*CI34,(VLOOKUP(CL34,data!$B$3:$E$32,2,0)*14)+(VLOOKUP(CL34,data!$B$3:$E$32,3,0))*(CI34-14)),0)</f>
        <v>0</v>
      </c>
      <c r="CN34" s="265" t="s">
        <v>96</v>
      </c>
      <c r="CO34" s="231">
        <f>IF(CJ34=1,VLOOKUP(CN34,data!$B$35:$D$39,2,0),0)</f>
        <v>0</v>
      </c>
      <c r="CP34" s="232">
        <f>IF(AND(CM34&lt;&gt;0,CO34&lt;&gt;0)=FALSE,0,data!$C$43)</f>
        <v>0</v>
      </c>
      <c r="CQ34" s="269">
        <f t="shared" si="36"/>
        <v>0</v>
      </c>
      <c r="CR34" s="225">
        <f t="shared" si="37"/>
        <v>0</v>
      </c>
      <c r="CS34" s="225">
        <f t="shared" si="38"/>
        <v>0</v>
      </c>
      <c r="CT34" s="225">
        <f t="shared" si="39"/>
        <v>0</v>
      </c>
      <c r="CU34" s="431" t="str">
        <f t="shared" si="40"/>
        <v>ne</v>
      </c>
      <c r="CW34" s="229"/>
      <c r="CX34" s="225">
        <f t="shared" si="41"/>
        <v>0</v>
      </c>
      <c r="CY34" s="230">
        <f>IF(CX34=1,data!$C$41*CW34,0)</f>
        <v>0</v>
      </c>
      <c r="CZ34" s="265" t="s">
        <v>96</v>
      </c>
      <c r="DA34" s="231">
        <f>IF(CX34=1,IF(CW34&lt;15,VLOOKUP(CZ34,data!$B$3:$E$32,2,0)*CW34,(VLOOKUP(CZ34,data!$B$3:$E$32,2,0)*14)+(VLOOKUP(CZ34,data!$B$3:$E$32,3,0))*(CW34-14)),0)</f>
        <v>0</v>
      </c>
      <c r="DB34" s="265" t="s">
        <v>96</v>
      </c>
      <c r="DC34" s="231">
        <f>IF(CX34=1,VLOOKUP(DB34,data!$B$35:$D$39,2,0),0)</f>
        <v>0</v>
      </c>
      <c r="DD34" s="232">
        <f>IF(AND(DA34&lt;&gt;0,DC34&lt;&gt;0)=FALSE,0,data!$C$43)</f>
        <v>0</v>
      </c>
      <c r="DE34" s="269">
        <f t="shared" si="42"/>
        <v>0</v>
      </c>
      <c r="DF34" s="225">
        <f t="shared" si="43"/>
        <v>0</v>
      </c>
      <c r="DG34" s="225">
        <f t="shared" si="44"/>
        <v>0</v>
      </c>
      <c r="DH34" s="225">
        <f t="shared" si="45"/>
        <v>0</v>
      </c>
      <c r="DI34" s="431" t="str">
        <f t="shared" si="46"/>
        <v>ne</v>
      </c>
      <c r="DK34" s="229"/>
      <c r="DL34" s="225">
        <f t="shared" si="47"/>
        <v>0</v>
      </c>
      <c r="DM34" s="230">
        <f>IF(DL34=1,data!$C$41*DK34,0)</f>
        <v>0</v>
      </c>
      <c r="DN34" s="265" t="s">
        <v>96</v>
      </c>
      <c r="DO34" s="231">
        <f>IF(DL34=1,IF(DK34&lt;15,VLOOKUP(DN34,data!$B$3:$E$32,2,0)*DK34,(VLOOKUP(DN34,data!$B$3:$E$32,2,0)*14)+(VLOOKUP(DN34,data!$B$3:$E$32,3,0))*(DK34-14)),0)</f>
        <v>0</v>
      </c>
      <c r="DP34" s="265" t="s">
        <v>96</v>
      </c>
      <c r="DQ34" s="231">
        <f>IF(DL34=1,VLOOKUP(DP34,data!$B$35:$D$39,2,0),0)</f>
        <v>0</v>
      </c>
      <c r="DR34" s="232">
        <f>IF(AND(DO34&lt;&gt;0,DQ34&lt;&gt;0)=FALSE,0,data!$C$43)</f>
        <v>0</v>
      </c>
      <c r="DS34" s="269">
        <f t="shared" si="48"/>
        <v>0</v>
      </c>
      <c r="DT34" s="225">
        <f t="shared" si="49"/>
        <v>0</v>
      </c>
      <c r="DU34" s="225">
        <f t="shared" si="50"/>
        <v>0</v>
      </c>
      <c r="DV34" s="225">
        <f t="shared" si="51"/>
        <v>0</v>
      </c>
      <c r="DW34" s="431" t="str">
        <f t="shared" si="52"/>
        <v>ne</v>
      </c>
      <c r="DY34" s="229"/>
      <c r="DZ34" s="225">
        <f t="shared" si="53"/>
        <v>0</v>
      </c>
      <c r="EA34" s="230">
        <f>IF(DZ34=1,data!$C$41*DY34,0)</f>
        <v>0</v>
      </c>
      <c r="EB34" s="265" t="s">
        <v>96</v>
      </c>
      <c r="EC34" s="231">
        <f>IF(DZ34=1,IF(DY34&lt;15,VLOOKUP(EB34,data!$B$3:$E$32,2,0)*DY34,(VLOOKUP(EB34,data!$B$3:$E$32,2,0)*14)+(VLOOKUP(EB34,data!$B$3:$E$32,3,0))*(DY34-14)),0)</f>
        <v>0</v>
      </c>
      <c r="ED34" s="265" t="s">
        <v>96</v>
      </c>
      <c r="EE34" s="231">
        <f>IF(DZ34=1,VLOOKUP(ED34,data!$B$35:$D$39,2,0),0)</f>
        <v>0</v>
      </c>
      <c r="EF34" s="232">
        <f>IF(AND(EC34&lt;&gt;0,EE34&lt;&gt;0)=FALSE,0,data!$C$43)</f>
        <v>0</v>
      </c>
      <c r="EG34" s="269">
        <f t="shared" si="54"/>
        <v>0</v>
      </c>
      <c r="EH34" s="225">
        <f t="shared" si="55"/>
        <v>0</v>
      </c>
      <c r="EI34" s="225">
        <f t="shared" si="56"/>
        <v>0</v>
      </c>
      <c r="EJ34" s="225">
        <f t="shared" si="57"/>
        <v>0</v>
      </c>
      <c r="EK34" s="431" t="str">
        <f t="shared" si="58"/>
        <v>ne</v>
      </c>
      <c r="EM34" s="229"/>
      <c r="EN34" s="225">
        <f t="shared" si="59"/>
        <v>0</v>
      </c>
      <c r="EO34" s="230">
        <f>IF(EN34=1,data!$C$41*EM34,0)</f>
        <v>0</v>
      </c>
      <c r="EP34" s="265" t="s">
        <v>96</v>
      </c>
      <c r="EQ34" s="231">
        <f>IF(EN34=1,IF(EM34&lt;15,VLOOKUP(EP34,data!$B$3:$E$32,2,0)*EM34,(VLOOKUP(EP34,data!$B$3:$E$32,2,0)*14)+(VLOOKUP(EP34,data!$B$3:$E$32,3,0))*(EM34-14)),0)</f>
        <v>0</v>
      </c>
      <c r="ER34" s="265" t="s">
        <v>96</v>
      </c>
      <c r="ES34" s="231">
        <f>IF(EN34=1,VLOOKUP(ER34,data!$B$35:$D$39,2,0),0)</f>
        <v>0</v>
      </c>
      <c r="ET34" s="232">
        <f>IF(AND(EQ34&lt;&gt;0,ES34&lt;&gt;0)=FALSE,0,data!$C$43)</f>
        <v>0</v>
      </c>
      <c r="EU34" s="269">
        <f t="shared" si="60"/>
        <v>0</v>
      </c>
      <c r="EV34" s="225">
        <f t="shared" si="61"/>
        <v>0</v>
      </c>
      <c r="EW34" s="225">
        <f t="shared" si="62"/>
        <v>0</v>
      </c>
      <c r="EX34" s="225">
        <f t="shared" si="63"/>
        <v>0</v>
      </c>
      <c r="EY34" s="431" t="str">
        <f t="shared" si="64"/>
        <v>ne</v>
      </c>
      <c r="FA34" s="229"/>
      <c r="FB34" s="225">
        <f t="shared" si="65"/>
        <v>0</v>
      </c>
      <c r="FC34" s="230">
        <f>IF(FB34=1,data!$C$41*FA34,0)</f>
        <v>0</v>
      </c>
      <c r="FD34" s="265" t="s">
        <v>96</v>
      </c>
      <c r="FE34" s="231">
        <f>IF(FB34=1,IF(FA34&lt;15,VLOOKUP(FD34,data!$B$3:$E$32,2,0)*FA34,(VLOOKUP(FD34,data!$B$3:$E$32,2,0)*14)+(VLOOKUP(FD34,data!$B$3:$E$32,3,0))*(FA34-14)),0)</f>
        <v>0</v>
      </c>
      <c r="FF34" s="265" t="s">
        <v>96</v>
      </c>
      <c r="FG34" s="231">
        <f>IF(FB34=1,VLOOKUP(FF34,data!$B$35:$D$39,2,0),0)</f>
        <v>0</v>
      </c>
      <c r="FH34" s="232">
        <f>IF(AND(FE34&lt;&gt;0,FG34&lt;&gt;0)=FALSE,0,data!$C$43)</f>
        <v>0</v>
      </c>
      <c r="FI34" s="269">
        <f t="shared" si="66"/>
        <v>0</v>
      </c>
      <c r="FJ34" s="225">
        <f t="shared" si="67"/>
        <v>0</v>
      </c>
      <c r="FK34" s="225">
        <f t="shared" si="68"/>
        <v>0</v>
      </c>
      <c r="FL34" s="225">
        <f t="shared" si="69"/>
        <v>0</v>
      </c>
      <c r="FM34" s="431" t="str">
        <f t="shared" si="70"/>
        <v>ne</v>
      </c>
    </row>
    <row r="35" spans="1:169" ht="25.15" customHeight="1" x14ac:dyDescent="0.25">
      <c r="A35" s="233"/>
      <c r="B35" s="370" t="s">
        <v>126</v>
      </c>
      <c r="C35" s="416"/>
      <c r="D35" s="418" t="s">
        <v>669</v>
      </c>
      <c r="E35" s="229"/>
      <c r="F35" s="225">
        <f t="shared" si="0"/>
        <v>0</v>
      </c>
      <c r="G35" s="230">
        <f>IF(F35=1,data!$C$41*E35,0)</f>
        <v>0</v>
      </c>
      <c r="H35" s="265" t="s">
        <v>96</v>
      </c>
      <c r="I35" s="231">
        <f>IF($F35=1,IF($E35&lt;15,VLOOKUP(H35,data!$B$3:$E$32,2,0)*$E35,(VLOOKUP(H35,data!$B$3:$E$32,2,0)*14)+(VLOOKUP(H35,data!$B$3:$E$32,3,0))*($E35-14)),0)</f>
        <v>0</v>
      </c>
      <c r="J35" s="265" t="s">
        <v>96</v>
      </c>
      <c r="K35" s="231">
        <f>IF($F35=1,VLOOKUP(J35,data!$B$35:$D$39,2,0),0)</f>
        <v>0</v>
      </c>
      <c r="L35" s="232">
        <f>IF(AND(I35&lt;&gt;0,K35&lt;&gt;0)=FALSE,0,data!$C$43)</f>
        <v>0</v>
      </c>
      <c r="M35" s="269">
        <f t="shared" si="1"/>
        <v>0</v>
      </c>
      <c r="N35" s="225">
        <f t="shared" si="73"/>
        <v>0</v>
      </c>
      <c r="O35" s="225">
        <f t="shared" si="2"/>
        <v>0</v>
      </c>
      <c r="P35" s="225">
        <f t="shared" si="3"/>
        <v>0</v>
      </c>
      <c r="Q35" s="228"/>
      <c r="R35" s="438">
        <f t="shared" si="4"/>
        <v>0</v>
      </c>
      <c r="S35" s="225">
        <f t="shared" si="5"/>
        <v>0</v>
      </c>
      <c r="T35" s="357">
        <f>IF(S35=1,data!$C$41*R35,0)</f>
        <v>0</v>
      </c>
      <c r="U35" s="370" t="str">
        <f t="shared" si="6"/>
        <v xml:space="preserve"> </v>
      </c>
      <c r="V35" s="360">
        <f>IF($S35=1,IF(R35&lt;15,VLOOKUP(U35,data!$B$3:$E$32,2,0)*R35,(VLOOKUP(U35,data!$B$3:$E$32,2,0)*14)+(VLOOKUP(U35,data!$B$3:$E$32,3,0))*(R35-14)),0)</f>
        <v>0</v>
      </c>
      <c r="W35" s="370" t="str">
        <f t="shared" si="7"/>
        <v xml:space="preserve"> </v>
      </c>
      <c r="X35" s="360">
        <f>IF($S35=1,VLOOKUP(W35,data!$B$35:$D$39,2,0),0)</f>
        <v>0</v>
      </c>
      <c r="Y35" s="364">
        <f>IF(AND(V35&lt;&gt;0,X35&lt;&gt;0)=FALSE,0,data!$C$43)</f>
        <v>0</v>
      </c>
      <c r="Z35" s="365">
        <f t="shared" si="8"/>
        <v>0</v>
      </c>
      <c r="AA35" s="225">
        <f t="shared" si="74"/>
        <v>0</v>
      </c>
      <c r="AB35" s="225">
        <f t="shared" si="9"/>
        <v>0</v>
      </c>
      <c r="AC35" s="225">
        <f t="shared" si="10"/>
        <v>0</v>
      </c>
      <c r="AE35" s="229"/>
      <c r="AF35" s="225">
        <f t="shared" si="11"/>
        <v>0</v>
      </c>
      <c r="AG35" s="230">
        <f>IF(AF35=1,data!$C$41*AE35,0)</f>
        <v>0</v>
      </c>
      <c r="AH35" s="265" t="s">
        <v>96</v>
      </c>
      <c r="AI35" s="231">
        <f>IF(AF35=1,IF(AE35&lt;15,VLOOKUP(AH35,data!$B$3:$E$32,2,0)*AE35,(VLOOKUP(AH35,data!$B$3:$E$32,2,0)*14)+(VLOOKUP(AH35,data!$B$3:$E$32,3,0))*(AE35-14)),0)</f>
        <v>0</v>
      </c>
      <c r="AJ35" s="265" t="s">
        <v>96</v>
      </c>
      <c r="AK35" s="231">
        <f>IF(AF35=1,VLOOKUP(AJ35,data!$B$35:$D$39,2,0),0)</f>
        <v>0</v>
      </c>
      <c r="AL35" s="232">
        <f>IF(AND(AI35&lt;&gt;0,AK35&lt;&gt;0)=FALSE,0,data!$C$43)</f>
        <v>0</v>
      </c>
      <c r="AM35" s="269">
        <f t="shared" si="12"/>
        <v>0</v>
      </c>
      <c r="AN35" s="225">
        <f t="shared" si="13"/>
        <v>0</v>
      </c>
      <c r="AO35" s="225">
        <f t="shared" si="14"/>
        <v>0</v>
      </c>
      <c r="AP35" s="225">
        <f t="shared" si="15"/>
        <v>0</v>
      </c>
      <c r="AQ35" s="431" t="str">
        <f t="shared" si="16"/>
        <v>ne</v>
      </c>
      <c r="AS35" s="229"/>
      <c r="AT35" s="225">
        <f t="shared" si="17"/>
        <v>0</v>
      </c>
      <c r="AU35" s="230">
        <f>IF(AT35=1,data!$C$41*AS35,0)</f>
        <v>0</v>
      </c>
      <c r="AV35" s="265" t="s">
        <v>96</v>
      </c>
      <c r="AW35" s="231">
        <f>IF(AT35=1,IF(AS35&lt;15,VLOOKUP(AV35,data!$B$3:$E$32,2,0)*AS35,(VLOOKUP(AV35,data!$B$3:$E$32,2,0)*14)+(VLOOKUP(AV35,data!$B$3:$E$32,3,0))*(AS35-14)),0)</f>
        <v>0</v>
      </c>
      <c r="AX35" s="265" t="s">
        <v>96</v>
      </c>
      <c r="AY35" s="231">
        <f>IF(AT35=1,VLOOKUP(AX35,data!$B$35:$D$39,2,0),0)</f>
        <v>0</v>
      </c>
      <c r="AZ35" s="232">
        <f>IF(AND(AW35&lt;&gt;0,AY35&lt;&gt;0)=FALSE,0,data!$C$43)</f>
        <v>0</v>
      </c>
      <c r="BA35" s="269">
        <f t="shared" si="18"/>
        <v>0</v>
      </c>
      <c r="BB35" s="225">
        <f t="shared" si="19"/>
        <v>0</v>
      </c>
      <c r="BC35" s="225">
        <f t="shared" si="20"/>
        <v>0</v>
      </c>
      <c r="BD35" s="225">
        <f t="shared" si="21"/>
        <v>0</v>
      </c>
      <c r="BE35" s="431" t="str">
        <f t="shared" si="22"/>
        <v>ne</v>
      </c>
      <c r="BG35" s="229"/>
      <c r="BH35" s="225">
        <f t="shared" si="23"/>
        <v>0</v>
      </c>
      <c r="BI35" s="230">
        <f>IF(BH35=1,data!$C$41*BG35,0)</f>
        <v>0</v>
      </c>
      <c r="BJ35" s="265" t="s">
        <v>96</v>
      </c>
      <c r="BK35" s="231">
        <f>IF(BH35=1,IF(BG35&lt;15,VLOOKUP(BJ35,data!$B$3:$E$32,2,0)*BG35,(VLOOKUP(BJ35,data!$B$3:$E$32,2,0)*14)+(VLOOKUP(BJ35,data!$B$3:$E$32,3,0))*(BG35-14)),0)</f>
        <v>0</v>
      </c>
      <c r="BL35" s="265" t="s">
        <v>96</v>
      </c>
      <c r="BM35" s="231">
        <f>IF(BH35=1,VLOOKUP(BL35,data!$B$35:$D$39,2,0),0)</f>
        <v>0</v>
      </c>
      <c r="BN35" s="232">
        <f>IF(AND(BK35&lt;&gt;0,BM35&lt;&gt;0)=FALSE,0,data!$C$43)</f>
        <v>0</v>
      </c>
      <c r="BO35" s="269">
        <f t="shared" si="24"/>
        <v>0</v>
      </c>
      <c r="BP35" s="225">
        <f t="shared" si="25"/>
        <v>0</v>
      </c>
      <c r="BQ35" s="225">
        <f t="shared" si="26"/>
        <v>0</v>
      </c>
      <c r="BR35" s="225">
        <f t="shared" si="27"/>
        <v>0</v>
      </c>
      <c r="BS35" s="431" t="str">
        <f t="shared" si="28"/>
        <v>ne</v>
      </c>
      <c r="BU35" s="229"/>
      <c r="BV35" s="225">
        <f t="shared" si="29"/>
        <v>0</v>
      </c>
      <c r="BW35" s="230">
        <f>IF(BV35=1,data!$C$41*BU35,0)</f>
        <v>0</v>
      </c>
      <c r="BX35" s="265" t="s">
        <v>96</v>
      </c>
      <c r="BY35" s="231">
        <f>IF(BV35=1,IF(BU35&lt;15,VLOOKUP(BX35,data!$B$3:$E$32,2,0)*BU35,(VLOOKUP(BX35,data!$B$3:$E$32,2,0)*14)+(VLOOKUP(BX35,data!$B$3:$E$32,3,0))*(BU35-14)),0)</f>
        <v>0</v>
      </c>
      <c r="BZ35" s="265" t="s">
        <v>96</v>
      </c>
      <c r="CA35" s="231">
        <f>IF(BV35=1,VLOOKUP(BZ35,data!$B$35:$D$39,2,0),0)</f>
        <v>0</v>
      </c>
      <c r="CB35" s="232">
        <f>IF(AND(BY35&lt;&gt;0,CA35&lt;&gt;0)=FALSE,0,data!$C$43)</f>
        <v>0</v>
      </c>
      <c r="CC35" s="269">
        <f t="shared" si="30"/>
        <v>0</v>
      </c>
      <c r="CD35" s="225">
        <f t="shared" si="31"/>
        <v>0</v>
      </c>
      <c r="CE35" s="225">
        <f t="shared" si="32"/>
        <v>0</v>
      </c>
      <c r="CF35" s="225">
        <f t="shared" si="33"/>
        <v>0</v>
      </c>
      <c r="CG35" s="431" t="str">
        <f t="shared" si="34"/>
        <v>ne</v>
      </c>
      <c r="CI35" s="229"/>
      <c r="CJ35" s="225">
        <f t="shared" si="35"/>
        <v>0</v>
      </c>
      <c r="CK35" s="230">
        <f>IF(CJ35=1,data!$C$41*CI35,0)</f>
        <v>0</v>
      </c>
      <c r="CL35" s="265" t="s">
        <v>96</v>
      </c>
      <c r="CM35" s="231">
        <f>IF(CJ35=1,IF(CI35&lt;15,VLOOKUP(CL35,data!$B$3:$E$32,2,0)*CI35,(VLOOKUP(CL35,data!$B$3:$E$32,2,0)*14)+(VLOOKUP(CL35,data!$B$3:$E$32,3,0))*(CI35-14)),0)</f>
        <v>0</v>
      </c>
      <c r="CN35" s="265" t="s">
        <v>96</v>
      </c>
      <c r="CO35" s="231">
        <f>IF(CJ35=1,VLOOKUP(CN35,data!$B$35:$D$39,2,0),0)</f>
        <v>0</v>
      </c>
      <c r="CP35" s="232">
        <f>IF(AND(CM35&lt;&gt;0,CO35&lt;&gt;0)=FALSE,0,data!$C$43)</f>
        <v>0</v>
      </c>
      <c r="CQ35" s="269">
        <f t="shared" si="36"/>
        <v>0</v>
      </c>
      <c r="CR35" s="225">
        <f t="shared" si="37"/>
        <v>0</v>
      </c>
      <c r="CS35" s="225">
        <f t="shared" si="38"/>
        <v>0</v>
      </c>
      <c r="CT35" s="225">
        <f t="shared" si="39"/>
        <v>0</v>
      </c>
      <c r="CU35" s="431" t="str">
        <f t="shared" si="40"/>
        <v>ne</v>
      </c>
      <c r="CW35" s="229"/>
      <c r="CX35" s="225">
        <f t="shared" si="41"/>
        <v>0</v>
      </c>
      <c r="CY35" s="230">
        <f>IF(CX35=1,data!$C$41*CW35,0)</f>
        <v>0</v>
      </c>
      <c r="CZ35" s="265" t="s">
        <v>96</v>
      </c>
      <c r="DA35" s="231">
        <f>IF(CX35=1,IF(CW35&lt;15,VLOOKUP(CZ35,data!$B$3:$E$32,2,0)*CW35,(VLOOKUP(CZ35,data!$B$3:$E$32,2,0)*14)+(VLOOKUP(CZ35,data!$B$3:$E$32,3,0))*(CW35-14)),0)</f>
        <v>0</v>
      </c>
      <c r="DB35" s="265" t="s">
        <v>96</v>
      </c>
      <c r="DC35" s="231">
        <f>IF(CX35=1,VLOOKUP(DB35,data!$B$35:$D$39,2,0),0)</f>
        <v>0</v>
      </c>
      <c r="DD35" s="232">
        <f>IF(AND(DA35&lt;&gt;0,DC35&lt;&gt;0)=FALSE,0,data!$C$43)</f>
        <v>0</v>
      </c>
      <c r="DE35" s="269">
        <f t="shared" si="42"/>
        <v>0</v>
      </c>
      <c r="DF35" s="225">
        <f t="shared" si="43"/>
        <v>0</v>
      </c>
      <c r="DG35" s="225">
        <f t="shared" si="44"/>
        <v>0</v>
      </c>
      <c r="DH35" s="225">
        <f t="shared" si="45"/>
        <v>0</v>
      </c>
      <c r="DI35" s="431" t="str">
        <f t="shared" si="46"/>
        <v>ne</v>
      </c>
      <c r="DK35" s="229"/>
      <c r="DL35" s="225">
        <f t="shared" si="47"/>
        <v>0</v>
      </c>
      <c r="DM35" s="230">
        <f>IF(DL35=1,data!$C$41*DK35,0)</f>
        <v>0</v>
      </c>
      <c r="DN35" s="265" t="s">
        <v>96</v>
      </c>
      <c r="DO35" s="231">
        <f>IF(DL35=1,IF(DK35&lt;15,VLOOKUP(DN35,data!$B$3:$E$32,2,0)*DK35,(VLOOKUP(DN35,data!$B$3:$E$32,2,0)*14)+(VLOOKUP(DN35,data!$B$3:$E$32,3,0))*(DK35-14)),0)</f>
        <v>0</v>
      </c>
      <c r="DP35" s="265" t="s">
        <v>96</v>
      </c>
      <c r="DQ35" s="231">
        <f>IF(DL35=1,VLOOKUP(DP35,data!$B$35:$D$39,2,0),0)</f>
        <v>0</v>
      </c>
      <c r="DR35" s="232">
        <f>IF(AND(DO35&lt;&gt;0,DQ35&lt;&gt;0)=FALSE,0,data!$C$43)</f>
        <v>0</v>
      </c>
      <c r="DS35" s="269">
        <f t="shared" si="48"/>
        <v>0</v>
      </c>
      <c r="DT35" s="225">
        <f t="shared" si="49"/>
        <v>0</v>
      </c>
      <c r="DU35" s="225">
        <f t="shared" si="50"/>
        <v>0</v>
      </c>
      <c r="DV35" s="225">
        <f t="shared" si="51"/>
        <v>0</v>
      </c>
      <c r="DW35" s="431" t="str">
        <f t="shared" si="52"/>
        <v>ne</v>
      </c>
      <c r="DY35" s="229"/>
      <c r="DZ35" s="225">
        <f t="shared" si="53"/>
        <v>0</v>
      </c>
      <c r="EA35" s="230">
        <f>IF(DZ35=1,data!$C$41*DY35,0)</f>
        <v>0</v>
      </c>
      <c r="EB35" s="265" t="s">
        <v>96</v>
      </c>
      <c r="EC35" s="231">
        <f>IF(DZ35=1,IF(DY35&lt;15,VLOOKUP(EB35,data!$B$3:$E$32,2,0)*DY35,(VLOOKUP(EB35,data!$B$3:$E$32,2,0)*14)+(VLOOKUP(EB35,data!$B$3:$E$32,3,0))*(DY35-14)),0)</f>
        <v>0</v>
      </c>
      <c r="ED35" s="265" t="s">
        <v>96</v>
      </c>
      <c r="EE35" s="231">
        <f>IF(DZ35=1,VLOOKUP(ED35,data!$B$35:$D$39,2,0),0)</f>
        <v>0</v>
      </c>
      <c r="EF35" s="232">
        <f>IF(AND(EC35&lt;&gt;0,EE35&lt;&gt;0)=FALSE,0,data!$C$43)</f>
        <v>0</v>
      </c>
      <c r="EG35" s="269">
        <f t="shared" si="54"/>
        <v>0</v>
      </c>
      <c r="EH35" s="225">
        <f t="shared" si="55"/>
        <v>0</v>
      </c>
      <c r="EI35" s="225">
        <f t="shared" si="56"/>
        <v>0</v>
      </c>
      <c r="EJ35" s="225">
        <f t="shared" si="57"/>
        <v>0</v>
      </c>
      <c r="EK35" s="431" t="str">
        <f t="shared" si="58"/>
        <v>ne</v>
      </c>
      <c r="EM35" s="229"/>
      <c r="EN35" s="225">
        <f t="shared" si="59"/>
        <v>0</v>
      </c>
      <c r="EO35" s="230">
        <f>IF(EN35=1,data!$C$41*EM35,0)</f>
        <v>0</v>
      </c>
      <c r="EP35" s="265" t="s">
        <v>96</v>
      </c>
      <c r="EQ35" s="231">
        <f>IF(EN35=1,IF(EM35&lt;15,VLOOKUP(EP35,data!$B$3:$E$32,2,0)*EM35,(VLOOKUP(EP35,data!$B$3:$E$32,2,0)*14)+(VLOOKUP(EP35,data!$B$3:$E$32,3,0))*(EM35-14)),0)</f>
        <v>0</v>
      </c>
      <c r="ER35" s="265" t="s">
        <v>96</v>
      </c>
      <c r="ES35" s="231">
        <f>IF(EN35=1,VLOOKUP(ER35,data!$B$35:$D$39,2,0),0)</f>
        <v>0</v>
      </c>
      <c r="ET35" s="232">
        <f>IF(AND(EQ35&lt;&gt;0,ES35&lt;&gt;0)=FALSE,0,data!$C$43)</f>
        <v>0</v>
      </c>
      <c r="EU35" s="269">
        <f t="shared" si="60"/>
        <v>0</v>
      </c>
      <c r="EV35" s="225">
        <f t="shared" si="61"/>
        <v>0</v>
      </c>
      <c r="EW35" s="225">
        <f t="shared" si="62"/>
        <v>0</v>
      </c>
      <c r="EX35" s="225">
        <f t="shared" si="63"/>
        <v>0</v>
      </c>
      <c r="EY35" s="431" t="str">
        <f t="shared" si="64"/>
        <v>ne</v>
      </c>
      <c r="FA35" s="229"/>
      <c r="FB35" s="225">
        <f t="shared" si="65"/>
        <v>0</v>
      </c>
      <c r="FC35" s="230">
        <f>IF(FB35=1,data!$C$41*FA35,0)</f>
        <v>0</v>
      </c>
      <c r="FD35" s="265" t="s">
        <v>96</v>
      </c>
      <c r="FE35" s="231">
        <f>IF(FB35=1,IF(FA35&lt;15,VLOOKUP(FD35,data!$B$3:$E$32,2,0)*FA35,(VLOOKUP(FD35,data!$B$3:$E$32,2,0)*14)+(VLOOKUP(FD35,data!$B$3:$E$32,3,0))*(FA35-14)),0)</f>
        <v>0</v>
      </c>
      <c r="FF35" s="265" t="s">
        <v>96</v>
      </c>
      <c r="FG35" s="231">
        <f>IF(FB35=1,VLOOKUP(FF35,data!$B$35:$D$39,2,0),0)</f>
        <v>0</v>
      </c>
      <c r="FH35" s="232">
        <f>IF(AND(FE35&lt;&gt;0,FG35&lt;&gt;0)=FALSE,0,data!$C$43)</f>
        <v>0</v>
      </c>
      <c r="FI35" s="269">
        <f t="shared" si="66"/>
        <v>0</v>
      </c>
      <c r="FJ35" s="225">
        <f t="shared" si="67"/>
        <v>0</v>
      </c>
      <c r="FK35" s="225">
        <f t="shared" si="68"/>
        <v>0</v>
      </c>
      <c r="FL35" s="225">
        <f t="shared" si="69"/>
        <v>0</v>
      </c>
      <c r="FM35" s="431" t="str">
        <f t="shared" si="70"/>
        <v>ne</v>
      </c>
    </row>
    <row r="36" spans="1:169" ht="25.15" customHeight="1" x14ac:dyDescent="0.25">
      <c r="A36" s="233"/>
      <c r="B36" s="370" t="s">
        <v>127</v>
      </c>
      <c r="C36" s="416"/>
      <c r="D36" s="418" t="s">
        <v>669</v>
      </c>
      <c r="E36" s="229"/>
      <c r="F36" s="225">
        <f t="shared" si="0"/>
        <v>0</v>
      </c>
      <c r="G36" s="230">
        <f>IF(F36=1,data!$C$41*E36,0)</f>
        <v>0</v>
      </c>
      <c r="H36" s="265" t="s">
        <v>96</v>
      </c>
      <c r="I36" s="231">
        <f>IF($F36=1,IF($E36&lt;15,VLOOKUP(H36,data!$B$3:$E$32,2,0)*$E36,(VLOOKUP(H36,data!$B$3:$E$32,2,0)*14)+(VLOOKUP(H36,data!$B$3:$E$32,3,0))*($E36-14)),0)</f>
        <v>0</v>
      </c>
      <c r="J36" s="265" t="s">
        <v>96</v>
      </c>
      <c r="K36" s="231">
        <f>IF($F36=1,VLOOKUP(J36,data!$B$35:$D$39,2,0),0)</f>
        <v>0</v>
      </c>
      <c r="L36" s="232">
        <f>IF(AND(I36&lt;&gt;0,K36&lt;&gt;0)=FALSE,0,data!$C$43)</f>
        <v>0</v>
      </c>
      <c r="M36" s="269">
        <f t="shared" si="1"/>
        <v>0</v>
      </c>
      <c r="N36" s="225">
        <f t="shared" si="73"/>
        <v>0</v>
      </c>
      <c r="O36" s="225">
        <f t="shared" si="2"/>
        <v>0</v>
      </c>
      <c r="P36" s="225">
        <f t="shared" si="3"/>
        <v>0</v>
      </c>
      <c r="Q36" s="228"/>
      <c r="R36" s="438">
        <f t="shared" si="4"/>
        <v>0</v>
      </c>
      <c r="S36" s="225">
        <f t="shared" si="5"/>
        <v>0</v>
      </c>
      <c r="T36" s="357">
        <f>IF(S36=1,data!$C$41*R36,0)</f>
        <v>0</v>
      </c>
      <c r="U36" s="370" t="str">
        <f t="shared" si="6"/>
        <v xml:space="preserve"> </v>
      </c>
      <c r="V36" s="360">
        <f>IF($S36=1,IF(R36&lt;15,VLOOKUP(U36,data!$B$3:$E$32,2,0)*R36,(VLOOKUP(U36,data!$B$3:$E$32,2,0)*14)+(VLOOKUP(U36,data!$B$3:$E$32,3,0))*(R36-14)),0)</f>
        <v>0</v>
      </c>
      <c r="W36" s="370" t="str">
        <f t="shared" si="7"/>
        <v xml:space="preserve"> </v>
      </c>
      <c r="X36" s="360">
        <f>IF($S36=1,VLOOKUP(W36,data!$B$35:$D$39,2,0),0)</f>
        <v>0</v>
      </c>
      <c r="Y36" s="364">
        <f>IF(AND(V36&lt;&gt;0,X36&lt;&gt;0)=FALSE,0,data!$C$43)</f>
        <v>0</v>
      </c>
      <c r="Z36" s="365">
        <f t="shared" si="8"/>
        <v>0</v>
      </c>
      <c r="AA36" s="225">
        <f t="shared" si="74"/>
        <v>0</v>
      </c>
      <c r="AB36" s="225">
        <f t="shared" si="9"/>
        <v>0</v>
      </c>
      <c r="AC36" s="225">
        <f t="shared" si="10"/>
        <v>0</v>
      </c>
      <c r="AE36" s="229"/>
      <c r="AF36" s="225">
        <f t="shared" si="11"/>
        <v>0</v>
      </c>
      <c r="AG36" s="230">
        <f>IF(AF36=1,data!$C$41*AE36,0)</f>
        <v>0</v>
      </c>
      <c r="AH36" s="265" t="s">
        <v>96</v>
      </c>
      <c r="AI36" s="231">
        <f>IF(AF36=1,IF(AE36&lt;15,VLOOKUP(AH36,data!$B$3:$E$32,2,0)*AE36,(VLOOKUP(AH36,data!$B$3:$E$32,2,0)*14)+(VLOOKUP(AH36,data!$B$3:$E$32,3,0))*(AE36-14)),0)</f>
        <v>0</v>
      </c>
      <c r="AJ36" s="265" t="s">
        <v>96</v>
      </c>
      <c r="AK36" s="231">
        <f>IF(AF36=1,VLOOKUP(AJ36,data!$B$35:$D$39,2,0),0)</f>
        <v>0</v>
      </c>
      <c r="AL36" s="232">
        <f>IF(AND(AI36&lt;&gt;0,AK36&lt;&gt;0)=FALSE,0,data!$C$43)</f>
        <v>0</v>
      </c>
      <c r="AM36" s="269">
        <f t="shared" si="12"/>
        <v>0</v>
      </c>
      <c r="AN36" s="225">
        <f t="shared" si="13"/>
        <v>0</v>
      </c>
      <c r="AO36" s="225">
        <f t="shared" si="14"/>
        <v>0</v>
      </c>
      <c r="AP36" s="225">
        <f t="shared" si="15"/>
        <v>0</v>
      </c>
      <c r="AQ36" s="431" t="str">
        <f t="shared" si="16"/>
        <v>ne</v>
      </c>
      <c r="AS36" s="229"/>
      <c r="AT36" s="225">
        <f t="shared" si="17"/>
        <v>0</v>
      </c>
      <c r="AU36" s="230">
        <f>IF(AT36=1,data!$C$41*AS36,0)</f>
        <v>0</v>
      </c>
      <c r="AV36" s="265" t="s">
        <v>96</v>
      </c>
      <c r="AW36" s="231">
        <f>IF(AT36=1,IF(AS36&lt;15,VLOOKUP(AV36,data!$B$3:$E$32,2,0)*AS36,(VLOOKUP(AV36,data!$B$3:$E$32,2,0)*14)+(VLOOKUP(AV36,data!$B$3:$E$32,3,0))*(AS36-14)),0)</f>
        <v>0</v>
      </c>
      <c r="AX36" s="265" t="s">
        <v>96</v>
      </c>
      <c r="AY36" s="231">
        <f>IF(AT36=1,VLOOKUP(AX36,data!$B$35:$D$39,2,0),0)</f>
        <v>0</v>
      </c>
      <c r="AZ36" s="232">
        <f>IF(AND(AW36&lt;&gt;0,AY36&lt;&gt;0)=FALSE,0,data!$C$43)</f>
        <v>0</v>
      </c>
      <c r="BA36" s="269">
        <f t="shared" si="18"/>
        <v>0</v>
      </c>
      <c r="BB36" s="225">
        <f t="shared" si="19"/>
        <v>0</v>
      </c>
      <c r="BC36" s="225">
        <f t="shared" si="20"/>
        <v>0</v>
      </c>
      <c r="BD36" s="225">
        <f t="shared" si="21"/>
        <v>0</v>
      </c>
      <c r="BE36" s="431" t="str">
        <f t="shared" si="22"/>
        <v>ne</v>
      </c>
      <c r="BG36" s="229"/>
      <c r="BH36" s="225">
        <f t="shared" si="23"/>
        <v>0</v>
      </c>
      <c r="BI36" s="230">
        <f>IF(BH36=1,data!$C$41*BG36,0)</f>
        <v>0</v>
      </c>
      <c r="BJ36" s="265" t="s">
        <v>96</v>
      </c>
      <c r="BK36" s="231">
        <f>IF(BH36=1,IF(BG36&lt;15,VLOOKUP(BJ36,data!$B$3:$E$32,2,0)*BG36,(VLOOKUP(BJ36,data!$B$3:$E$32,2,0)*14)+(VLOOKUP(BJ36,data!$B$3:$E$32,3,0))*(BG36-14)),0)</f>
        <v>0</v>
      </c>
      <c r="BL36" s="265" t="s">
        <v>96</v>
      </c>
      <c r="BM36" s="231">
        <f>IF(BH36=1,VLOOKUP(BL36,data!$B$35:$D$39,2,0),0)</f>
        <v>0</v>
      </c>
      <c r="BN36" s="232">
        <f>IF(AND(BK36&lt;&gt;0,BM36&lt;&gt;0)=FALSE,0,data!$C$43)</f>
        <v>0</v>
      </c>
      <c r="BO36" s="269">
        <f t="shared" si="24"/>
        <v>0</v>
      </c>
      <c r="BP36" s="225">
        <f t="shared" si="25"/>
        <v>0</v>
      </c>
      <c r="BQ36" s="225">
        <f t="shared" si="26"/>
        <v>0</v>
      </c>
      <c r="BR36" s="225">
        <f t="shared" si="27"/>
        <v>0</v>
      </c>
      <c r="BS36" s="431" t="str">
        <f t="shared" si="28"/>
        <v>ne</v>
      </c>
      <c r="BU36" s="229"/>
      <c r="BV36" s="225">
        <f t="shared" si="29"/>
        <v>0</v>
      </c>
      <c r="BW36" s="230">
        <f>IF(BV36=1,data!$C$41*BU36,0)</f>
        <v>0</v>
      </c>
      <c r="BX36" s="265" t="s">
        <v>96</v>
      </c>
      <c r="BY36" s="231">
        <f>IF(BV36=1,IF(BU36&lt;15,VLOOKUP(BX36,data!$B$3:$E$32,2,0)*BU36,(VLOOKUP(BX36,data!$B$3:$E$32,2,0)*14)+(VLOOKUP(BX36,data!$B$3:$E$32,3,0))*(BU36-14)),0)</f>
        <v>0</v>
      </c>
      <c r="BZ36" s="265" t="s">
        <v>96</v>
      </c>
      <c r="CA36" s="231">
        <f>IF(BV36=1,VLOOKUP(BZ36,data!$B$35:$D$39,2,0),0)</f>
        <v>0</v>
      </c>
      <c r="CB36" s="232">
        <f>IF(AND(BY36&lt;&gt;0,CA36&lt;&gt;0)=FALSE,0,data!$C$43)</f>
        <v>0</v>
      </c>
      <c r="CC36" s="269">
        <f t="shared" si="30"/>
        <v>0</v>
      </c>
      <c r="CD36" s="225">
        <f t="shared" si="31"/>
        <v>0</v>
      </c>
      <c r="CE36" s="225">
        <f t="shared" si="32"/>
        <v>0</v>
      </c>
      <c r="CF36" s="225">
        <f t="shared" si="33"/>
        <v>0</v>
      </c>
      <c r="CG36" s="431" t="str">
        <f t="shared" si="34"/>
        <v>ne</v>
      </c>
      <c r="CI36" s="229"/>
      <c r="CJ36" s="225">
        <f t="shared" si="35"/>
        <v>0</v>
      </c>
      <c r="CK36" s="230">
        <f>IF(CJ36=1,data!$C$41*CI36,0)</f>
        <v>0</v>
      </c>
      <c r="CL36" s="265" t="s">
        <v>96</v>
      </c>
      <c r="CM36" s="231">
        <f>IF(CJ36=1,IF(CI36&lt;15,VLOOKUP(CL36,data!$B$3:$E$32,2,0)*CI36,(VLOOKUP(CL36,data!$B$3:$E$32,2,0)*14)+(VLOOKUP(CL36,data!$B$3:$E$32,3,0))*(CI36-14)),0)</f>
        <v>0</v>
      </c>
      <c r="CN36" s="265" t="s">
        <v>96</v>
      </c>
      <c r="CO36" s="231">
        <f>IF(CJ36=1,VLOOKUP(CN36,data!$B$35:$D$39,2,0),0)</f>
        <v>0</v>
      </c>
      <c r="CP36" s="232">
        <f>IF(AND(CM36&lt;&gt;0,CO36&lt;&gt;0)=FALSE,0,data!$C$43)</f>
        <v>0</v>
      </c>
      <c r="CQ36" s="269">
        <f t="shared" si="36"/>
        <v>0</v>
      </c>
      <c r="CR36" s="225">
        <f t="shared" si="37"/>
        <v>0</v>
      </c>
      <c r="CS36" s="225">
        <f t="shared" si="38"/>
        <v>0</v>
      </c>
      <c r="CT36" s="225">
        <f t="shared" si="39"/>
        <v>0</v>
      </c>
      <c r="CU36" s="431" t="str">
        <f t="shared" si="40"/>
        <v>ne</v>
      </c>
      <c r="CW36" s="229"/>
      <c r="CX36" s="225">
        <f t="shared" si="41"/>
        <v>0</v>
      </c>
      <c r="CY36" s="230">
        <f>IF(CX36=1,data!$C$41*CW36,0)</f>
        <v>0</v>
      </c>
      <c r="CZ36" s="265" t="s">
        <v>96</v>
      </c>
      <c r="DA36" s="231">
        <f>IF(CX36=1,IF(CW36&lt;15,VLOOKUP(CZ36,data!$B$3:$E$32,2,0)*CW36,(VLOOKUP(CZ36,data!$B$3:$E$32,2,0)*14)+(VLOOKUP(CZ36,data!$B$3:$E$32,3,0))*(CW36-14)),0)</f>
        <v>0</v>
      </c>
      <c r="DB36" s="265" t="s">
        <v>96</v>
      </c>
      <c r="DC36" s="231">
        <f>IF(CX36=1,VLOOKUP(DB36,data!$B$35:$D$39,2,0),0)</f>
        <v>0</v>
      </c>
      <c r="DD36" s="232">
        <f>IF(AND(DA36&lt;&gt;0,DC36&lt;&gt;0)=FALSE,0,data!$C$43)</f>
        <v>0</v>
      </c>
      <c r="DE36" s="269">
        <f t="shared" si="42"/>
        <v>0</v>
      </c>
      <c r="DF36" s="225">
        <f t="shared" si="43"/>
        <v>0</v>
      </c>
      <c r="DG36" s="225">
        <f t="shared" si="44"/>
        <v>0</v>
      </c>
      <c r="DH36" s="225">
        <f t="shared" si="45"/>
        <v>0</v>
      </c>
      <c r="DI36" s="431" t="str">
        <f t="shared" si="46"/>
        <v>ne</v>
      </c>
      <c r="DK36" s="229"/>
      <c r="DL36" s="225">
        <f t="shared" si="47"/>
        <v>0</v>
      </c>
      <c r="DM36" s="230">
        <f>IF(DL36=1,data!$C$41*DK36,0)</f>
        <v>0</v>
      </c>
      <c r="DN36" s="265" t="s">
        <v>96</v>
      </c>
      <c r="DO36" s="231">
        <f>IF(DL36=1,IF(DK36&lt;15,VLOOKUP(DN36,data!$B$3:$E$32,2,0)*DK36,(VLOOKUP(DN36,data!$B$3:$E$32,2,0)*14)+(VLOOKUP(DN36,data!$B$3:$E$32,3,0))*(DK36-14)),0)</f>
        <v>0</v>
      </c>
      <c r="DP36" s="265" t="s">
        <v>96</v>
      </c>
      <c r="DQ36" s="231">
        <f>IF(DL36=1,VLOOKUP(DP36,data!$B$35:$D$39,2,0),0)</f>
        <v>0</v>
      </c>
      <c r="DR36" s="232">
        <f>IF(AND(DO36&lt;&gt;0,DQ36&lt;&gt;0)=FALSE,0,data!$C$43)</f>
        <v>0</v>
      </c>
      <c r="DS36" s="269">
        <f t="shared" si="48"/>
        <v>0</v>
      </c>
      <c r="DT36" s="225">
        <f t="shared" si="49"/>
        <v>0</v>
      </c>
      <c r="DU36" s="225">
        <f t="shared" si="50"/>
        <v>0</v>
      </c>
      <c r="DV36" s="225">
        <f t="shared" si="51"/>
        <v>0</v>
      </c>
      <c r="DW36" s="431" t="str">
        <f t="shared" si="52"/>
        <v>ne</v>
      </c>
      <c r="DY36" s="229"/>
      <c r="DZ36" s="225">
        <f t="shared" si="53"/>
        <v>0</v>
      </c>
      <c r="EA36" s="230">
        <f>IF(DZ36=1,data!$C$41*DY36,0)</f>
        <v>0</v>
      </c>
      <c r="EB36" s="265" t="s">
        <v>96</v>
      </c>
      <c r="EC36" s="231">
        <f>IF(DZ36=1,IF(DY36&lt;15,VLOOKUP(EB36,data!$B$3:$E$32,2,0)*DY36,(VLOOKUP(EB36,data!$B$3:$E$32,2,0)*14)+(VLOOKUP(EB36,data!$B$3:$E$32,3,0))*(DY36-14)),0)</f>
        <v>0</v>
      </c>
      <c r="ED36" s="265" t="s">
        <v>96</v>
      </c>
      <c r="EE36" s="231">
        <f>IF(DZ36=1,VLOOKUP(ED36,data!$B$35:$D$39,2,0),0)</f>
        <v>0</v>
      </c>
      <c r="EF36" s="232">
        <f>IF(AND(EC36&lt;&gt;0,EE36&lt;&gt;0)=FALSE,0,data!$C$43)</f>
        <v>0</v>
      </c>
      <c r="EG36" s="269">
        <f t="shared" si="54"/>
        <v>0</v>
      </c>
      <c r="EH36" s="225">
        <f t="shared" si="55"/>
        <v>0</v>
      </c>
      <c r="EI36" s="225">
        <f t="shared" si="56"/>
        <v>0</v>
      </c>
      <c r="EJ36" s="225">
        <f t="shared" si="57"/>
        <v>0</v>
      </c>
      <c r="EK36" s="431" t="str">
        <f t="shared" si="58"/>
        <v>ne</v>
      </c>
      <c r="EM36" s="229"/>
      <c r="EN36" s="225">
        <f t="shared" si="59"/>
        <v>0</v>
      </c>
      <c r="EO36" s="230">
        <f>IF(EN36=1,data!$C$41*EM36,0)</f>
        <v>0</v>
      </c>
      <c r="EP36" s="265" t="s">
        <v>96</v>
      </c>
      <c r="EQ36" s="231">
        <f>IF(EN36=1,IF(EM36&lt;15,VLOOKUP(EP36,data!$B$3:$E$32,2,0)*EM36,(VLOOKUP(EP36,data!$B$3:$E$32,2,0)*14)+(VLOOKUP(EP36,data!$B$3:$E$32,3,0))*(EM36-14)),0)</f>
        <v>0</v>
      </c>
      <c r="ER36" s="265" t="s">
        <v>96</v>
      </c>
      <c r="ES36" s="231">
        <f>IF(EN36=1,VLOOKUP(ER36,data!$B$35:$D$39,2,0),0)</f>
        <v>0</v>
      </c>
      <c r="ET36" s="232">
        <f>IF(AND(EQ36&lt;&gt;0,ES36&lt;&gt;0)=FALSE,0,data!$C$43)</f>
        <v>0</v>
      </c>
      <c r="EU36" s="269">
        <f t="shared" si="60"/>
        <v>0</v>
      </c>
      <c r="EV36" s="225">
        <f t="shared" si="61"/>
        <v>0</v>
      </c>
      <c r="EW36" s="225">
        <f t="shared" si="62"/>
        <v>0</v>
      </c>
      <c r="EX36" s="225">
        <f t="shared" si="63"/>
        <v>0</v>
      </c>
      <c r="EY36" s="431" t="str">
        <f t="shared" si="64"/>
        <v>ne</v>
      </c>
      <c r="FA36" s="229"/>
      <c r="FB36" s="225">
        <f t="shared" si="65"/>
        <v>0</v>
      </c>
      <c r="FC36" s="230">
        <f>IF(FB36=1,data!$C$41*FA36,0)</f>
        <v>0</v>
      </c>
      <c r="FD36" s="265" t="s">
        <v>96</v>
      </c>
      <c r="FE36" s="231">
        <f>IF(FB36=1,IF(FA36&lt;15,VLOOKUP(FD36,data!$B$3:$E$32,2,0)*FA36,(VLOOKUP(FD36,data!$B$3:$E$32,2,0)*14)+(VLOOKUP(FD36,data!$B$3:$E$32,3,0))*(FA36-14)),0)</f>
        <v>0</v>
      </c>
      <c r="FF36" s="265" t="s">
        <v>96</v>
      </c>
      <c r="FG36" s="231">
        <f>IF(FB36=1,VLOOKUP(FF36,data!$B$35:$D$39,2,0),0)</f>
        <v>0</v>
      </c>
      <c r="FH36" s="232">
        <f>IF(AND(FE36&lt;&gt;0,FG36&lt;&gt;0)=FALSE,0,data!$C$43)</f>
        <v>0</v>
      </c>
      <c r="FI36" s="269">
        <f t="shared" si="66"/>
        <v>0</v>
      </c>
      <c r="FJ36" s="225">
        <f t="shared" si="67"/>
        <v>0</v>
      </c>
      <c r="FK36" s="225">
        <f t="shared" si="68"/>
        <v>0</v>
      </c>
      <c r="FL36" s="225">
        <f t="shared" si="69"/>
        <v>0</v>
      </c>
      <c r="FM36" s="431" t="str">
        <f t="shared" si="70"/>
        <v>ne</v>
      </c>
    </row>
    <row r="37" spans="1:169" ht="25.15" customHeight="1" x14ac:dyDescent="0.25">
      <c r="A37" s="233"/>
      <c r="B37" s="370" t="s">
        <v>128</v>
      </c>
      <c r="C37" s="416"/>
      <c r="D37" s="418" t="s">
        <v>669</v>
      </c>
      <c r="E37" s="229"/>
      <c r="F37" s="225">
        <f t="shared" si="0"/>
        <v>0</v>
      </c>
      <c r="G37" s="230">
        <f>IF(F37=1,data!$C$41*E37,0)</f>
        <v>0</v>
      </c>
      <c r="H37" s="265" t="s">
        <v>96</v>
      </c>
      <c r="I37" s="231">
        <f>IF($F37=1,IF($E37&lt;15,VLOOKUP(H37,data!$B$3:$E$32,2,0)*$E37,(VLOOKUP(H37,data!$B$3:$E$32,2,0)*14)+(VLOOKUP(H37,data!$B$3:$E$32,3,0))*($E37-14)),0)</f>
        <v>0</v>
      </c>
      <c r="J37" s="265" t="s">
        <v>96</v>
      </c>
      <c r="K37" s="231">
        <f>IF($F37=1,VLOOKUP(J37,data!$B$35:$D$39,2,0),0)</f>
        <v>0</v>
      </c>
      <c r="L37" s="232">
        <f>IF(AND(I37&lt;&gt;0,K37&lt;&gt;0)=FALSE,0,data!$C$43)</f>
        <v>0</v>
      </c>
      <c r="M37" s="269">
        <f t="shared" si="1"/>
        <v>0</v>
      </c>
      <c r="N37" s="225">
        <f t="shared" si="73"/>
        <v>0</v>
      </c>
      <c r="O37" s="225">
        <f t="shared" si="2"/>
        <v>0</v>
      </c>
      <c r="P37" s="225">
        <f t="shared" si="3"/>
        <v>0</v>
      </c>
      <c r="Q37" s="228"/>
      <c r="R37" s="438">
        <f t="shared" si="4"/>
        <v>0</v>
      </c>
      <c r="S37" s="225">
        <f t="shared" si="5"/>
        <v>0</v>
      </c>
      <c r="T37" s="357">
        <f>IF(S37=1,data!$C$41*R37,0)</f>
        <v>0</v>
      </c>
      <c r="U37" s="370" t="str">
        <f t="shared" si="6"/>
        <v xml:space="preserve"> </v>
      </c>
      <c r="V37" s="360">
        <f>IF($S37=1,IF(R37&lt;15,VLOOKUP(U37,data!$B$3:$E$32,2,0)*R37,(VLOOKUP(U37,data!$B$3:$E$32,2,0)*14)+(VLOOKUP(U37,data!$B$3:$E$32,3,0))*(R37-14)),0)</f>
        <v>0</v>
      </c>
      <c r="W37" s="370" t="str">
        <f t="shared" si="7"/>
        <v xml:space="preserve"> </v>
      </c>
      <c r="X37" s="360">
        <f>IF($S37=1,VLOOKUP(W37,data!$B$35:$D$39,2,0),0)</f>
        <v>0</v>
      </c>
      <c r="Y37" s="364">
        <f>IF(AND(V37&lt;&gt;0,X37&lt;&gt;0)=FALSE,0,data!$C$43)</f>
        <v>0</v>
      </c>
      <c r="Z37" s="365">
        <f t="shared" si="8"/>
        <v>0</v>
      </c>
      <c r="AA37" s="225">
        <f t="shared" si="74"/>
        <v>0</v>
      </c>
      <c r="AB37" s="225">
        <f t="shared" si="9"/>
        <v>0</v>
      </c>
      <c r="AC37" s="225">
        <f t="shared" si="10"/>
        <v>0</v>
      </c>
      <c r="AE37" s="229"/>
      <c r="AF37" s="225">
        <f t="shared" si="11"/>
        <v>0</v>
      </c>
      <c r="AG37" s="230">
        <f>IF(AF37=1,data!$C$41*AE37,0)</f>
        <v>0</v>
      </c>
      <c r="AH37" s="265" t="s">
        <v>96</v>
      </c>
      <c r="AI37" s="231">
        <f>IF(AF37=1,IF(AE37&lt;15,VLOOKUP(AH37,data!$B$3:$E$32,2,0)*AE37,(VLOOKUP(AH37,data!$B$3:$E$32,2,0)*14)+(VLOOKUP(AH37,data!$B$3:$E$32,3,0))*(AE37-14)),0)</f>
        <v>0</v>
      </c>
      <c r="AJ37" s="265" t="s">
        <v>96</v>
      </c>
      <c r="AK37" s="231">
        <f>IF(AF37=1,VLOOKUP(AJ37,data!$B$35:$D$39,2,0),0)</f>
        <v>0</v>
      </c>
      <c r="AL37" s="232">
        <f>IF(AND(AI37&lt;&gt;0,AK37&lt;&gt;0)=FALSE,0,data!$C$43)</f>
        <v>0</v>
      </c>
      <c r="AM37" s="269">
        <f t="shared" si="12"/>
        <v>0</v>
      </c>
      <c r="AN37" s="225">
        <f t="shared" si="13"/>
        <v>0</v>
      </c>
      <c r="AO37" s="225">
        <f t="shared" si="14"/>
        <v>0</v>
      </c>
      <c r="AP37" s="225">
        <f t="shared" si="15"/>
        <v>0</v>
      </c>
      <c r="AQ37" s="431" t="str">
        <f t="shared" si="16"/>
        <v>ne</v>
      </c>
      <c r="AS37" s="229"/>
      <c r="AT37" s="225">
        <f t="shared" si="17"/>
        <v>0</v>
      </c>
      <c r="AU37" s="230">
        <f>IF(AT37=1,data!$C$41*AS37,0)</f>
        <v>0</v>
      </c>
      <c r="AV37" s="265" t="s">
        <v>96</v>
      </c>
      <c r="AW37" s="231">
        <f>IF(AT37=1,IF(AS37&lt;15,VLOOKUP(AV37,data!$B$3:$E$32,2,0)*AS37,(VLOOKUP(AV37,data!$B$3:$E$32,2,0)*14)+(VLOOKUP(AV37,data!$B$3:$E$32,3,0))*(AS37-14)),0)</f>
        <v>0</v>
      </c>
      <c r="AX37" s="265" t="s">
        <v>96</v>
      </c>
      <c r="AY37" s="231">
        <f>IF(AT37=1,VLOOKUP(AX37,data!$B$35:$D$39,2,0),0)</f>
        <v>0</v>
      </c>
      <c r="AZ37" s="232">
        <f>IF(AND(AW37&lt;&gt;0,AY37&lt;&gt;0)=FALSE,0,data!$C$43)</f>
        <v>0</v>
      </c>
      <c r="BA37" s="269">
        <f t="shared" si="18"/>
        <v>0</v>
      </c>
      <c r="BB37" s="225">
        <f t="shared" si="19"/>
        <v>0</v>
      </c>
      <c r="BC37" s="225">
        <f t="shared" si="20"/>
        <v>0</v>
      </c>
      <c r="BD37" s="225">
        <f t="shared" si="21"/>
        <v>0</v>
      </c>
      <c r="BE37" s="431" t="str">
        <f t="shared" si="22"/>
        <v>ne</v>
      </c>
      <c r="BG37" s="229"/>
      <c r="BH37" s="225">
        <f t="shared" si="23"/>
        <v>0</v>
      </c>
      <c r="BI37" s="230">
        <f>IF(BH37=1,data!$C$41*BG37,0)</f>
        <v>0</v>
      </c>
      <c r="BJ37" s="265" t="s">
        <v>96</v>
      </c>
      <c r="BK37" s="231">
        <f>IF(BH37=1,IF(BG37&lt;15,VLOOKUP(BJ37,data!$B$3:$E$32,2,0)*BG37,(VLOOKUP(BJ37,data!$B$3:$E$32,2,0)*14)+(VLOOKUP(BJ37,data!$B$3:$E$32,3,0))*(BG37-14)),0)</f>
        <v>0</v>
      </c>
      <c r="BL37" s="265" t="s">
        <v>96</v>
      </c>
      <c r="BM37" s="231">
        <f>IF(BH37=1,VLOOKUP(BL37,data!$B$35:$D$39,2,0),0)</f>
        <v>0</v>
      </c>
      <c r="BN37" s="232">
        <f>IF(AND(BK37&lt;&gt;0,BM37&lt;&gt;0)=FALSE,0,data!$C$43)</f>
        <v>0</v>
      </c>
      <c r="BO37" s="269">
        <f t="shared" si="24"/>
        <v>0</v>
      </c>
      <c r="BP37" s="225">
        <f t="shared" si="25"/>
        <v>0</v>
      </c>
      <c r="BQ37" s="225">
        <f t="shared" si="26"/>
        <v>0</v>
      </c>
      <c r="BR37" s="225">
        <f t="shared" si="27"/>
        <v>0</v>
      </c>
      <c r="BS37" s="431" t="str">
        <f t="shared" si="28"/>
        <v>ne</v>
      </c>
      <c r="BU37" s="229"/>
      <c r="BV37" s="225">
        <f t="shared" si="29"/>
        <v>0</v>
      </c>
      <c r="BW37" s="230">
        <f>IF(BV37=1,data!$C$41*BU37,0)</f>
        <v>0</v>
      </c>
      <c r="BX37" s="265" t="s">
        <v>96</v>
      </c>
      <c r="BY37" s="231">
        <f>IF(BV37=1,IF(BU37&lt;15,VLOOKUP(BX37,data!$B$3:$E$32,2,0)*BU37,(VLOOKUP(BX37,data!$B$3:$E$32,2,0)*14)+(VLOOKUP(BX37,data!$B$3:$E$32,3,0))*(BU37-14)),0)</f>
        <v>0</v>
      </c>
      <c r="BZ37" s="265" t="s">
        <v>96</v>
      </c>
      <c r="CA37" s="231">
        <f>IF(BV37=1,VLOOKUP(BZ37,data!$B$35:$D$39,2,0),0)</f>
        <v>0</v>
      </c>
      <c r="CB37" s="232">
        <f>IF(AND(BY37&lt;&gt;0,CA37&lt;&gt;0)=FALSE,0,data!$C$43)</f>
        <v>0</v>
      </c>
      <c r="CC37" s="269">
        <f t="shared" si="30"/>
        <v>0</v>
      </c>
      <c r="CD37" s="225">
        <f t="shared" si="31"/>
        <v>0</v>
      </c>
      <c r="CE37" s="225">
        <f t="shared" si="32"/>
        <v>0</v>
      </c>
      <c r="CF37" s="225">
        <f t="shared" si="33"/>
        <v>0</v>
      </c>
      <c r="CG37" s="431" t="str">
        <f t="shared" si="34"/>
        <v>ne</v>
      </c>
      <c r="CI37" s="229"/>
      <c r="CJ37" s="225">
        <f t="shared" si="35"/>
        <v>0</v>
      </c>
      <c r="CK37" s="230">
        <f>IF(CJ37=1,data!$C$41*CI37,0)</f>
        <v>0</v>
      </c>
      <c r="CL37" s="265" t="s">
        <v>96</v>
      </c>
      <c r="CM37" s="231">
        <f>IF(CJ37=1,IF(CI37&lt;15,VLOOKUP(CL37,data!$B$3:$E$32,2,0)*CI37,(VLOOKUP(CL37,data!$B$3:$E$32,2,0)*14)+(VLOOKUP(CL37,data!$B$3:$E$32,3,0))*(CI37-14)),0)</f>
        <v>0</v>
      </c>
      <c r="CN37" s="265" t="s">
        <v>96</v>
      </c>
      <c r="CO37" s="231">
        <f>IF(CJ37=1,VLOOKUP(CN37,data!$B$35:$D$39,2,0),0)</f>
        <v>0</v>
      </c>
      <c r="CP37" s="232">
        <f>IF(AND(CM37&lt;&gt;0,CO37&lt;&gt;0)=FALSE,0,data!$C$43)</f>
        <v>0</v>
      </c>
      <c r="CQ37" s="269">
        <f t="shared" si="36"/>
        <v>0</v>
      </c>
      <c r="CR37" s="225">
        <f t="shared" si="37"/>
        <v>0</v>
      </c>
      <c r="CS37" s="225">
        <f t="shared" si="38"/>
        <v>0</v>
      </c>
      <c r="CT37" s="225">
        <f t="shared" si="39"/>
        <v>0</v>
      </c>
      <c r="CU37" s="431" t="str">
        <f t="shared" si="40"/>
        <v>ne</v>
      </c>
      <c r="CW37" s="229"/>
      <c r="CX37" s="225">
        <f t="shared" si="41"/>
        <v>0</v>
      </c>
      <c r="CY37" s="230">
        <f>IF(CX37=1,data!$C$41*CW37,0)</f>
        <v>0</v>
      </c>
      <c r="CZ37" s="265" t="s">
        <v>96</v>
      </c>
      <c r="DA37" s="231">
        <f>IF(CX37=1,IF(CW37&lt;15,VLOOKUP(CZ37,data!$B$3:$E$32,2,0)*CW37,(VLOOKUP(CZ37,data!$B$3:$E$32,2,0)*14)+(VLOOKUP(CZ37,data!$B$3:$E$32,3,0))*(CW37-14)),0)</f>
        <v>0</v>
      </c>
      <c r="DB37" s="265" t="s">
        <v>96</v>
      </c>
      <c r="DC37" s="231">
        <f>IF(CX37=1,VLOOKUP(DB37,data!$B$35:$D$39,2,0),0)</f>
        <v>0</v>
      </c>
      <c r="DD37" s="232">
        <f>IF(AND(DA37&lt;&gt;0,DC37&lt;&gt;0)=FALSE,0,data!$C$43)</f>
        <v>0</v>
      </c>
      <c r="DE37" s="269">
        <f t="shared" si="42"/>
        <v>0</v>
      </c>
      <c r="DF37" s="225">
        <f t="shared" si="43"/>
        <v>0</v>
      </c>
      <c r="DG37" s="225">
        <f t="shared" si="44"/>
        <v>0</v>
      </c>
      <c r="DH37" s="225">
        <f t="shared" si="45"/>
        <v>0</v>
      </c>
      <c r="DI37" s="431" t="str">
        <f t="shared" si="46"/>
        <v>ne</v>
      </c>
      <c r="DK37" s="229"/>
      <c r="DL37" s="225">
        <f t="shared" si="47"/>
        <v>0</v>
      </c>
      <c r="DM37" s="230">
        <f>IF(DL37=1,data!$C$41*DK37,0)</f>
        <v>0</v>
      </c>
      <c r="DN37" s="265" t="s">
        <v>96</v>
      </c>
      <c r="DO37" s="231">
        <f>IF(DL37=1,IF(DK37&lt;15,VLOOKUP(DN37,data!$B$3:$E$32,2,0)*DK37,(VLOOKUP(DN37,data!$B$3:$E$32,2,0)*14)+(VLOOKUP(DN37,data!$B$3:$E$32,3,0))*(DK37-14)),0)</f>
        <v>0</v>
      </c>
      <c r="DP37" s="265" t="s">
        <v>96</v>
      </c>
      <c r="DQ37" s="231">
        <f>IF(DL37=1,VLOOKUP(DP37,data!$B$35:$D$39,2,0),0)</f>
        <v>0</v>
      </c>
      <c r="DR37" s="232">
        <f>IF(AND(DO37&lt;&gt;0,DQ37&lt;&gt;0)=FALSE,0,data!$C$43)</f>
        <v>0</v>
      </c>
      <c r="DS37" s="269">
        <f t="shared" si="48"/>
        <v>0</v>
      </c>
      <c r="DT37" s="225">
        <f t="shared" si="49"/>
        <v>0</v>
      </c>
      <c r="DU37" s="225">
        <f t="shared" si="50"/>
        <v>0</v>
      </c>
      <c r="DV37" s="225">
        <f t="shared" si="51"/>
        <v>0</v>
      </c>
      <c r="DW37" s="431" t="str">
        <f t="shared" si="52"/>
        <v>ne</v>
      </c>
      <c r="DY37" s="229"/>
      <c r="DZ37" s="225">
        <f t="shared" si="53"/>
        <v>0</v>
      </c>
      <c r="EA37" s="230">
        <f>IF(DZ37=1,data!$C$41*DY37,0)</f>
        <v>0</v>
      </c>
      <c r="EB37" s="265" t="s">
        <v>96</v>
      </c>
      <c r="EC37" s="231">
        <f>IF(DZ37=1,IF(DY37&lt;15,VLOOKUP(EB37,data!$B$3:$E$32,2,0)*DY37,(VLOOKUP(EB37,data!$B$3:$E$32,2,0)*14)+(VLOOKUP(EB37,data!$B$3:$E$32,3,0))*(DY37-14)),0)</f>
        <v>0</v>
      </c>
      <c r="ED37" s="265" t="s">
        <v>96</v>
      </c>
      <c r="EE37" s="231">
        <f>IF(DZ37=1,VLOOKUP(ED37,data!$B$35:$D$39,2,0),0)</f>
        <v>0</v>
      </c>
      <c r="EF37" s="232">
        <f>IF(AND(EC37&lt;&gt;0,EE37&lt;&gt;0)=FALSE,0,data!$C$43)</f>
        <v>0</v>
      </c>
      <c r="EG37" s="269">
        <f t="shared" si="54"/>
        <v>0</v>
      </c>
      <c r="EH37" s="225">
        <f t="shared" si="55"/>
        <v>0</v>
      </c>
      <c r="EI37" s="225">
        <f t="shared" si="56"/>
        <v>0</v>
      </c>
      <c r="EJ37" s="225">
        <f t="shared" si="57"/>
        <v>0</v>
      </c>
      <c r="EK37" s="431" t="str">
        <f t="shared" si="58"/>
        <v>ne</v>
      </c>
      <c r="EM37" s="229"/>
      <c r="EN37" s="225">
        <f t="shared" si="59"/>
        <v>0</v>
      </c>
      <c r="EO37" s="230">
        <f>IF(EN37=1,data!$C$41*EM37,0)</f>
        <v>0</v>
      </c>
      <c r="EP37" s="265" t="s">
        <v>96</v>
      </c>
      <c r="EQ37" s="231">
        <f>IF(EN37=1,IF(EM37&lt;15,VLOOKUP(EP37,data!$B$3:$E$32,2,0)*EM37,(VLOOKUP(EP37,data!$B$3:$E$32,2,0)*14)+(VLOOKUP(EP37,data!$B$3:$E$32,3,0))*(EM37-14)),0)</f>
        <v>0</v>
      </c>
      <c r="ER37" s="265" t="s">
        <v>96</v>
      </c>
      <c r="ES37" s="231">
        <f>IF(EN37=1,VLOOKUP(ER37,data!$B$35:$D$39,2,0),0)</f>
        <v>0</v>
      </c>
      <c r="ET37" s="232">
        <f>IF(AND(EQ37&lt;&gt;0,ES37&lt;&gt;0)=FALSE,0,data!$C$43)</f>
        <v>0</v>
      </c>
      <c r="EU37" s="269">
        <f t="shared" si="60"/>
        <v>0</v>
      </c>
      <c r="EV37" s="225">
        <f t="shared" si="61"/>
        <v>0</v>
      </c>
      <c r="EW37" s="225">
        <f t="shared" si="62"/>
        <v>0</v>
      </c>
      <c r="EX37" s="225">
        <f t="shared" si="63"/>
        <v>0</v>
      </c>
      <c r="EY37" s="431" t="str">
        <f t="shared" si="64"/>
        <v>ne</v>
      </c>
      <c r="FA37" s="229"/>
      <c r="FB37" s="225">
        <f t="shared" si="65"/>
        <v>0</v>
      </c>
      <c r="FC37" s="230">
        <f>IF(FB37=1,data!$C$41*FA37,0)</f>
        <v>0</v>
      </c>
      <c r="FD37" s="265" t="s">
        <v>96</v>
      </c>
      <c r="FE37" s="231">
        <f>IF(FB37=1,IF(FA37&lt;15,VLOOKUP(FD37,data!$B$3:$E$32,2,0)*FA37,(VLOOKUP(FD37,data!$B$3:$E$32,2,0)*14)+(VLOOKUP(FD37,data!$B$3:$E$32,3,0))*(FA37-14)),0)</f>
        <v>0</v>
      </c>
      <c r="FF37" s="265" t="s">
        <v>96</v>
      </c>
      <c r="FG37" s="231">
        <f>IF(FB37=1,VLOOKUP(FF37,data!$B$35:$D$39,2,0),0)</f>
        <v>0</v>
      </c>
      <c r="FH37" s="232">
        <f>IF(AND(FE37&lt;&gt;0,FG37&lt;&gt;0)=FALSE,0,data!$C$43)</f>
        <v>0</v>
      </c>
      <c r="FI37" s="269">
        <f t="shared" si="66"/>
        <v>0</v>
      </c>
      <c r="FJ37" s="225">
        <f t="shared" si="67"/>
        <v>0</v>
      </c>
      <c r="FK37" s="225">
        <f t="shared" si="68"/>
        <v>0</v>
      </c>
      <c r="FL37" s="225">
        <f t="shared" si="69"/>
        <v>0</v>
      </c>
      <c r="FM37" s="431" t="str">
        <f t="shared" si="70"/>
        <v>ne</v>
      </c>
    </row>
    <row r="38" spans="1:169" ht="25.15" customHeight="1" x14ac:dyDescent="0.25">
      <c r="A38" s="233"/>
      <c r="B38" s="370" t="s">
        <v>129</v>
      </c>
      <c r="C38" s="416"/>
      <c r="D38" s="418" t="s">
        <v>669</v>
      </c>
      <c r="E38" s="229"/>
      <c r="F38" s="225">
        <f t="shared" si="0"/>
        <v>0</v>
      </c>
      <c r="G38" s="230">
        <f>IF(F38=1,data!$C$41*E38,0)</f>
        <v>0</v>
      </c>
      <c r="H38" s="265" t="s">
        <v>96</v>
      </c>
      <c r="I38" s="231">
        <f>IF($F38=1,IF($E38&lt;15,VLOOKUP(H38,data!$B$3:$E$32,2,0)*$E38,(VLOOKUP(H38,data!$B$3:$E$32,2,0)*14)+(VLOOKUP(H38,data!$B$3:$E$32,3,0))*($E38-14)),0)</f>
        <v>0</v>
      </c>
      <c r="J38" s="265" t="s">
        <v>96</v>
      </c>
      <c r="K38" s="231">
        <f>IF($F38=1,VLOOKUP(J38,data!$B$35:$D$39,2,0),0)</f>
        <v>0</v>
      </c>
      <c r="L38" s="232">
        <f>IF(AND(I38&lt;&gt;0,K38&lt;&gt;0)=FALSE,0,data!$C$43)</f>
        <v>0</v>
      </c>
      <c r="M38" s="269">
        <f t="shared" si="1"/>
        <v>0</v>
      </c>
      <c r="N38" s="225">
        <f t="shared" si="73"/>
        <v>0</v>
      </c>
      <c r="O38" s="225">
        <f t="shared" si="2"/>
        <v>0</v>
      </c>
      <c r="P38" s="225">
        <f t="shared" si="3"/>
        <v>0</v>
      </c>
      <c r="Q38" s="228"/>
      <c r="R38" s="438">
        <f t="shared" si="4"/>
        <v>0</v>
      </c>
      <c r="S38" s="225">
        <f t="shared" si="5"/>
        <v>0</v>
      </c>
      <c r="T38" s="357">
        <f>IF(S38=1,data!$C$41*R38,0)</f>
        <v>0</v>
      </c>
      <c r="U38" s="370" t="str">
        <f t="shared" si="6"/>
        <v xml:space="preserve"> </v>
      </c>
      <c r="V38" s="360">
        <f>IF($S38=1,IF(R38&lt;15,VLOOKUP(U38,data!$B$3:$E$32,2,0)*R38,(VLOOKUP(U38,data!$B$3:$E$32,2,0)*14)+(VLOOKUP(U38,data!$B$3:$E$32,3,0))*(R38-14)),0)</f>
        <v>0</v>
      </c>
      <c r="W38" s="370" t="str">
        <f t="shared" si="7"/>
        <v xml:space="preserve"> </v>
      </c>
      <c r="X38" s="360">
        <f>IF($S38=1,VLOOKUP(W38,data!$B$35:$D$39,2,0),0)</f>
        <v>0</v>
      </c>
      <c r="Y38" s="364">
        <f>IF(AND(V38&lt;&gt;0,X38&lt;&gt;0)=FALSE,0,data!$C$43)</f>
        <v>0</v>
      </c>
      <c r="Z38" s="365">
        <f t="shared" si="8"/>
        <v>0</v>
      </c>
      <c r="AA38" s="225">
        <f t="shared" si="74"/>
        <v>0</v>
      </c>
      <c r="AB38" s="225">
        <f t="shared" si="9"/>
        <v>0</v>
      </c>
      <c r="AC38" s="225">
        <f t="shared" si="10"/>
        <v>0</v>
      </c>
      <c r="AE38" s="229"/>
      <c r="AF38" s="225">
        <f t="shared" si="11"/>
        <v>0</v>
      </c>
      <c r="AG38" s="230">
        <f>IF(AF38=1,data!$C$41*AE38,0)</f>
        <v>0</v>
      </c>
      <c r="AH38" s="265" t="s">
        <v>96</v>
      </c>
      <c r="AI38" s="231">
        <f>IF(AF38=1,IF(AE38&lt;15,VLOOKUP(AH38,data!$B$3:$E$32,2,0)*AE38,(VLOOKUP(AH38,data!$B$3:$E$32,2,0)*14)+(VLOOKUP(AH38,data!$B$3:$E$32,3,0))*(AE38-14)),0)</f>
        <v>0</v>
      </c>
      <c r="AJ38" s="265" t="s">
        <v>96</v>
      </c>
      <c r="AK38" s="231">
        <f>IF(AF38=1,VLOOKUP(AJ38,data!$B$35:$D$39,2,0),0)</f>
        <v>0</v>
      </c>
      <c r="AL38" s="232">
        <f>IF(AND(AI38&lt;&gt;0,AK38&lt;&gt;0)=FALSE,0,data!$C$43)</f>
        <v>0</v>
      </c>
      <c r="AM38" s="269">
        <f t="shared" si="12"/>
        <v>0</v>
      </c>
      <c r="AN38" s="225">
        <f t="shared" si="13"/>
        <v>0</v>
      </c>
      <c r="AO38" s="225">
        <f t="shared" si="14"/>
        <v>0</v>
      </c>
      <c r="AP38" s="225">
        <f t="shared" si="15"/>
        <v>0</v>
      </c>
      <c r="AQ38" s="431" t="str">
        <f t="shared" si="16"/>
        <v>ne</v>
      </c>
      <c r="AS38" s="229"/>
      <c r="AT38" s="225">
        <f t="shared" si="17"/>
        <v>0</v>
      </c>
      <c r="AU38" s="230">
        <f>IF(AT38=1,data!$C$41*AS38,0)</f>
        <v>0</v>
      </c>
      <c r="AV38" s="265" t="s">
        <v>96</v>
      </c>
      <c r="AW38" s="231">
        <f>IF(AT38=1,IF(AS38&lt;15,VLOOKUP(AV38,data!$B$3:$E$32,2,0)*AS38,(VLOOKUP(AV38,data!$B$3:$E$32,2,0)*14)+(VLOOKUP(AV38,data!$B$3:$E$32,3,0))*(AS38-14)),0)</f>
        <v>0</v>
      </c>
      <c r="AX38" s="265" t="s">
        <v>96</v>
      </c>
      <c r="AY38" s="231">
        <f>IF(AT38=1,VLOOKUP(AX38,data!$B$35:$D$39,2,0),0)</f>
        <v>0</v>
      </c>
      <c r="AZ38" s="232">
        <f>IF(AND(AW38&lt;&gt;0,AY38&lt;&gt;0)=FALSE,0,data!$C$43)</f>
        <v>0</v>
      </c>
      <c r="BA38" s="269">
        <f t="shared" si="18"/>
        <v>0</v>
      </c>
      <c r="BB38" s="225">
        <f t="shared" si="19"/>
        <v>0</v>
      </c>
      <c r="BC38" s="225">
        <f t="shared" si="20"/>
        <v>0</v>
      </c>
      <c r="BD38" s="225">
        <f t="shared" si="21"/>
        <v>0</v>
      </c>
      <c r="BE38" s="431" t="str">
        <f t="shared" si="22"/>
        <v>ne</v>
      </c>
      <c r="BG38" s="229"/>
      <c r="BH38" s="225">
        <f t="shared" si="23"/>
        <v>0</v>
      </c>
      <c r="BI38" s="230">
        <f>IF(BH38=1,data!$C$41*BG38,0)</f>
        <v>0</v>
      </c>
      <c r="BJ38" s="265" t="s">
        <v>96</v>
      </c>
      <c r="BK38" s="231">
        <f>IF(BH38=1,IF(BG38&lt;15,VLOOKUP(BJ38,data!$B$3:$E$32,2,0)*BG38,(VLOOKUP(BJ38,data!$B$3:$E$32,2,0)*14)+(VLOOKUP(BJ38,data!$B$3:$E$32,3,0))*(BG38-14)),0)</f>
        <v>0</v>
      </c>
      <c r="BL38" s="265" t="s">
        <v>96</v>
      </c>
      <c r="BM38" s="231">
        <f>IF(BH38=1,VLOOKUP(BL38,data!$B$35:$D$39,2,0),0)</f>
        <v>0</v>
      </c>
      <c r="BN38" s="232">
        <f>IF(AND(BK38&lt;&gt;0,BM38&lt;&gt;0)=FALSE,0,data!$C$43)</f>
        <v>0</v>
      </c>
      <c r="BO38" s="269">
        <f t="shared" si="24"/>
        <v>0</v>
      </c>
      <c r="BP38" s="225">
        <f t="shared" si="25"/>
        <v>0</v>
      </c>
      <c r="BQ38" s="225">
        <f t="shared" si="26"/>
        <v>0</v>
      </c>
      <c r="BR38" s="225">
        <f t="shared" si="27"/>
        <v>0</v>
      </c>
      <c r="BS38" s="431" t="str">
        <f t="shared" si="28"/>
        <v>ne</v>
      </c>
      <c r="BU38" s="229"/>
      <c r="BV38" s="225">
        <f t="shared" si="29"/>
        <v>0</v>
      </c>
      <c r="BW38" s="230">
        <f>IF(BV38=1,data!$C$41*BU38,0)</f>
        <v>0</v>
      </c>
      <c r="BX38" s="265" t="s">
        <v>96</v>
      </c>
      <c r="BY38" s="231">
        <f>IF(BV38=1,IF(BU38&lt;15,VLOOKUP(BX38,data!$B$3:$E$32,2,0)*BU38,(VLOOKUP(BX38,data!$B$3:$E$32,2,0)*14)+(VLOOKUP(BX38,data!$B$3:$E$32,3,0))*(BU38-14)),0)</f>
        <v>0</v>
      </c>
      <c r="BZ38" s="265" t="s">
        <v>96</v>
      </c>
      <c r="CA38" s="231">
        <f>IF(BV38=1,VLOOKUP(BZ38,data!$B$35:$D$39,2,0),0)</f>
        <v>0</v>
      </c>
      <c r="CB38" s="232">
        <f>IF(AND(BY38&lt;&gt;0,CA38&lt;&gt;0)=FALSE,0,data!$C$43)</f>
        <v>0</v>
      </c>
      <c r="CC38" s="269">
        <f t="shared" si="30"/>
        <v>0</v>
      </c>
      <c r="CD38" s="225">
        <f t="shared" si="31"/>
        <v>0</v>
      </c>
      <c r="CE38" s="225">
        <f t="shared" si="32"/>
        <v>0</v>
      </c>
      <c r="CF38" s="225">
        <f t="shared" si="33"/>
        <v>0</v>
      </c>
      <c r="CG38" s="431" t="str">
        <f t="shared" si="34"/>
        <v>ne</v>
      </c>
      <c r="CI38" s="229"/>
      <c r="CJ38" s="225">
        <f t="shared" si="35"/>
        <v>0</v>
      </c>
      <c r="CK38" s="230">
        <f>IF(CJ38=1,data!$C$41*CI38,0)</f>
        <v>0</v>
      </c>
      <c r="CL38" s="265" t="s">
        <v>96</v>
      </c>
      <c r="CM38" s="231">
        <f>IF(CJ38=1,IF(CI38&lt;15,VLOOKUP(CL38,data!$B$3:$E$32,2,0)*CI38,(VLOOKUP(CL38,data!$B$3:$E$32,2,0)*14)+(VLOOKUP(CL38,data!$B$3:$E$32,3,0))*(CI38-14)),0)</f>
        <v>0</v>
      </c>
      <c r="CN38" s="265" t="s">
        <v>96</v>
      </c>
      <c r="CO38" s="231">
        <f>IF(CJ38=1,VLOOKUP(CN38,data!$B$35:$D$39,2,0),0)</f>
        <v>0</v>
      </c>
      <c r="CP38" s="232">
        <f>IF(AND(CM38&lt;&gt;0,CO38&lt;&gt;0)=FALSE,0,data!$C$43)</f>
        <v>0</v>
      </c>
      <c r="CQ38" s="269">
        <f t="shared" si="36"/>
        <v>0</v>
      </c>
      <c r="CR38" s="225">
        <f t="shared" si="37"/>
        <v>0</v>
      </c>
      <c r="CS38" s="225">
        <f t="shared" si="38"/>
        <v>0</v>
      </c>
      <c r="CT38" s="225">
        <f t="shared" si="39"/>
        <v>0</v>
      </c>
      <c r="CU38" s="431" t="str">
        <f t="shared" si="40"/>
        <v>ne</v>
      </c>
      <c r="CW38" s="229"/>
      <c r="CX38" s="225">
        <f t="shared" si="41"/>
        <v>0</v>
      </c>
      <c r="CY38" s="230">
        <f>IF(CX38=1,data!$C$41*CW38,0)</f>
        <v>0</v>
      </c>
      <c r="CZ38" s="265" t="s">
        <v>96</v>
      </c>
      <c r="DA38" s="231">
        <f>IF(CX38=1,IF(CW38&lt;15,VLOOKUP(CZ38,data!$B$3:$E$32,2,0)*CW38,(VLOOKUP(CZ38,data!$B$3:$E$32,2,0)*14)+(VLOOKUP(CZ38,data!$B$3:$E$32,3,0))*(CW38-14)),0)</f>
        <v>0</v>
      </c>
      <c r="DB38" s="265" t="s">
        <v>96</v>
      </c>
      <c r="DC38" s="231">
        <f>IF(CX38=1,VLOOKUP(DB38,data!$B$35:$D$39,2,0),0)</f>
        <v>0</v>
      </c>
      <c r="DD38" s="232">
        <f>IF(AND(DA38&lt;&gt;0,DC38&lt;&gt;0)=FALSE,0,data!$C$43)</f>
        <v>0</v>
      </c>
      <c r="DE38" s="269">
        <f t="shared" si="42"/>
        <v>0</v>
      </c>
      <c r="DF38" s="225">
        <f t="shared" si="43"/>
        <v>0</v>
      </c>
      <c r="DG38" s="225">
        <f t="shared" si="44"/>
        <v>0</v>
      </c>
      <c r="DH38" s="225">
        <f t="shared" si="45"/>
        <v>0</v>
      </c>
      <c r="DI38" s="431" t="str">
        <f t="shared" si="46"/>
        <v>ne</v>
      </c>
      <c r="DK38" s="229"/>
      <c r="DL38" s="225">
        <f t="shared" si="47"/>
        <v>0</v>
      </c>
      <c r="DM38" s="230">
        <f>IF(DL38=1,data!$C$41*DK38,0)</f>
        <v>0</v>
      </c>
      <c r="DN38" s="265" t="s">
        <v>96</v>
      </c>
      <c r="DO38" s="231">
        <f>IF(DL38=1,IF(DK38&lt;15,VLOOKUP(DN38,data!$B$3:$E$32,2,0)*DK38,(VLOOKUP(DN38,data!$B$3:$E$32,2,0)*14)+(VLOOKUP(DN38,data!$B$3:$E$32,3,0))*(DK38-14)),0)</f>
        <v>0</v>
      </c>
      <c r="DP38" s="265" t="s">
        <v>96</v>
      </c>
      <c r="DQ38" s="231">
        <f>IF(DL38=1,VLOOKUP(DP38,data!$B$35:$D$39,2,0),0)</f>
        <v>0</v>
      </c>
      <c r="DR38" s="232">
        <f>IF(AND(DO38&lt;&gt;0,DQ38&lt;&gt;0)=FALSE,0,data!$C$43)</f>
        <v>0</v>
      </c>
      <c r="DS38" s="269">
        <f t="shared" si="48"/>
        <v>0</v>
      </c>
      <c r="DT38" s="225">
        <f t="shared" si="49"/>
        <v>0</v>
      </c>
      <c r="DU38" s="225">
        <f t="shared" si="50"/>
        <v>0</v>
      </c>
      <c r="DV38" s="225">
        <f t="shared" si="51"/>
        <v>0</v>
      </c>
      <c r="DW38" s="431" t="str">
        <f t="shared" si="52"/>
        <v>ne</v>
      </c>
      <c r="DY38" s="229"/>
      <c r="DZ38" s="225">
        <f t="shared" si="53"/>
        <v>0</v>
      </c>
      <c r="EA38" s="230">
        <f>IF(DZ38=1,data!$C$41*DY38,0)</f>
        <v>0</v>
      </c>
      <c r="EB38" s="265" t="s">
        <v>96</v>
      </c>
      <c r="EC38" s="231">
        <f>IF(DZ38=1,IF(DY38&lt;15,VLOOKUP(EB38,data!$B$3:$E$32,2,0)*DY38,(VLOOKUP(EB38,data!$B$3:$E$32,2,0)*14)+(VLOOKUP(EB38,data!$B$3:$E$32,3,0))*(DY38-14)),0)</f>
        <v>0</v>
      </c>
      <c r="ED38" s="265" t="s">
        <v>96</v>
      </c>
      <c r="EE38" s="231">
        <f>IF(DZ38=1,VLOOKUP(ED38,data!$B$35:$D$39,2,0),0)</f>
        <v>0</v>
      </c>
      <c r="EF38" s="232">
        <f>IF(AND(EC38&lt;&gt;0,EE38&lt;&gt;0)=FALSE,0,data!$C$43)</f>
        <v>0</v>
      </c>
      <c r="EG38" s="269">
        <f t="shared" si="54"/>
        <v>0</v>
      </c>
      <c r="EH38" s="225">
        <f t="shared" si="55"/>
        <v>0</v>
      </c>
      <c r="EI38" s="225">
        <f t="shared" si="56"/>
        <v>0</v>
      </c>
      <c r="EJ38" s="225">
        <f t="shared" si="57"/>
        <v>0</v>
      </c>
      <c r="EK38" s="431" t="str">
        <f t="shared" si="58"/>
        <v>ne</v>
      </c>
      <c r="EM38" s="229"/>
      <c r="EN38" s="225">
        <f t="shared" si="59"/>
        <v>0</v>
      </c>
      <c r="EO38" s="230">
        <f>IF(EN38=1,data!$C$41*EM38,0)</f>
        <v>0</v>
      </c>
      <c r="EP38" s="265" t="s">
        <v>96</v>
      </c>
      <c r="EQ38" s="231">
        <f>IF(EN38=1,IF(EM38&lt;15,VLOOKUP(EP38,data!$B$3:$E$32,2,0)*EM38,(VLOOKUP(EP38,data!$B$3:$E$32,2,0)*14)+(VLOOKUP(EP38,data!$B$3:$E$32,3,0))*(EM38-14)),0)</f>
        <v>0</v>
      </c>
      <c r="ER38" s="265" t="s">
        <v>96</v>
      </c>
      <c r="ES38" s="231">
        <f>IF(EN38=1,VLOOKUP(ER38,data!$B$35:$D$39,2,0),0)</f>
        <v>0</v>
      </c>
      <c r="ET38" s="232">
        <f>IF(AND(EQ38&lt;&gt;0,ES38&lt;&gt;0)=FALSE,0,data!$C$43)</f>
        <v>0</v>
      </c>
      <c r="EU38" s="269">
        <f t="shared" si="60"/>
        <v>0</v>
      </c>
      <c r="EV38" s="225">
        <f t="shared" si="61"/>
        <v>0</v>
      </c>
      <c r="EW38" s="225">
        <f t="shared" si="62"/>
        <v>0</v>
      </c>
      <c r="EX38" s="225">
        <f t="shared" si="63"/>
        <v>0</v>
      </c>
      <c r="EY38" s="431" t="str">
        <f t="shared" si="64"/>
        <v>ne</v>
      </c>
      <c r="FA38" s="229"/>
      <c r="FB38" s="225">
        <f t="shared" si="65"/>
        <v>0</v>
      </c>
      <c r="FC38" s="230">
        <f>IF(FB38=1,data!$C$41*FA38,0)</f>
        <v>0</v>
      </c>
      <c r="FD38" s="265" t="s">
        <v>96</v>
      </c>
      <c r="FE38" s="231">
        <f>IF(FB38=1,IF(FA38&lt;15,VLOOKUP(FD38,data!$B$3:$E$32,2,0)*FA38,(VLOOKUP(FD38,data!$B$3:$E$32,2,0)*14)+(VLOOKUP(FD38,data!$B$3:$E$32,3,0))*(FA38-14)),0)</f>
        <v>0</v>
      </c>
      <c r="FF38" s="265" t="s">
        <v>96</v>
      </c>
      <c r="FG38" s="231">
        <f>IF(FB38=1,VLOOKUP(FF38,data!$B$35:$D$39,2,0),0)</f>
        <v>0</v>
      </c>
      <c r="FH38" s="232">
        <f>IF(AND(FE38&lt;&gt;0,FG38&lt;&gt;0)=FALSE,0,data!$C$43)</f>
        <v>0</v>
      </c>
      <c r="FI38" s="269">
        <f t="shared" si="66"/>
        <v>0</v>
      </c>
      <c r="FJ38" s="225">
        <f t="shared" si="67"/>
        <v>0</v>
      </c>
      <c r="FK38" s="225">
        <f t="shared" si="68"/>
        <v>0</v>
      </c>
      <c r="FL38" s="225">
        <f t="shared" si="69"/>
        <v>0</v>
      </c>
      <c r="FM38" s="431" t="str">
        <f t="shared" si="70"/>
        <v>ne</v>
      </c>
    </row>
    <row r="39" spans="1:169" ht="25.15" customHeight="1" x14ac:dyDescent="0.25">
      <c r="A39" s="221"/>
      <c r="B39" s="370" t="s">
        <v>130</v>
      </c>
      <c r="C39" s="416"/>
      <c r="D39" s="418" t="s">
        <v>669</v>
      </c>
      <c r="E39" s="229"/>
      <c r="F39" s="225">
        <f t="shared" si="0"/>
        <v>0</v>
      </c>
      <c r="G39" s="230">
        <f>IF(F39=1,data!$C$41*E39,0)</f>
        <v>0</v>
      </c>
      <c r="H39" s="265" t="s">
        <v>96</v>
      </c>
      <c r="I39" s="231">
        <f>IF($F39=1,IF($E39&lt;15,VLOOKUP(H39,data!$B$3:$E$32,2,0)*$E39,(VLOOKUP(H39,data!$B$3:$E$32,2,0)*14)+(VLOOKUP(H39,data!$B$3:$E$32,3,0))*($E39-14)),0)</f>
        <v>0</v>
      </c>
      <c r="J39" s="265" t="s">
        <v>96</v>
      </c>
      <c r="K39" s="231">
        <f>IF($F39=1,VLOOKUP(J39,data!$B$35:$D$39,2,0),0)</f>
        <v>0</v>
      </c>
      <c r="L39" s="232">
        <f>IF(AND(I39&lt;&gt;0,K39&lt;&gt;0)=FALSE,0,data!$C$43)</f>
        <v>0</v>
      </c>
      <c r="M39" s="269">
        <f t="shared" si="1"/>
        <v>0</v>
      </c>
      <c r="N39" s="225">
        <f t="shared" si="73"/>
        <v>0</v>
      </c>
      <c r="O39" s="225">
        <f t="shared" si="2"/>
        <v>0</v>
      </c>
      <c r="P39" s="225">
        <f t="shared" si="3"/>
        <v>0</v>
      </c>
      <c r="Q39" s="228"/>
      <c r="R39" s="438">
        <f t="shared" si="4"/>
        <v>0</v>
      </c>
      <c r="S39" s="225">
        <f t="shared" si="5"/>
        <v>0</v>
      </c>
      <c r="T39" s="357">
        <f>IF(S39=1,data!$C$41*R39,0)</f>
        <v>0</v>
      </c>
      <c r="U39" s="370" t="str">
        <f t="shared" si="6"/>
        <v xml:space="preserve"> </v>
      </c>
      <c r="V39" s="360">
        <f>IF($S39=1,IF(R39&lt;15,VLOOKUP(U39,data!$B$3:$E$32,2,0)*R39,(VLOOKUP(U39,data!$B$3:$E$32,2,0)*14)+(VLOOKUP(U39,data!$B$3:$E$32,3,0))*(R39-14)),0)</f>
        <v>0</v>
      </c>
      <c r="W39" s="370" t="str">
        <f t="shared" si="7"/>
        <v xml:space="preserve"> </v>
      </c>
      <c r="X39" s="360">
        <f>IF($S39=1,VLOOKUP(W39,data!$B$35:$D$39,2,0),0)</f>
        <v>0</v>
      </c>
      <c r="Y39" s="364">
        <f>IF(AND(V39&lt;&gt;0,X39&lt;&gt;0)=FALSE,0,data!$C$43)</f>
        <v>0</v>
      </c>
      <c r="Z39" s="365">
        <f t="shared" si="8"/>
        <v>0</v>
      </c>
      <c r="AA39" s="225">
        <f t="shared" si="74"/>
        <v>0</v>
      </c>
      <c r="AB39" s="225">
        <f t="shared" si="9"/>
        <v>0</v>
      </c>
      <c r="AC39" s="225">
        <f t="shared" si="10"/>
        <v>0</v>
      </c>
      <c r="AE39" s="229"/>
      <c r="AF39" s="225">
        <f t="shared" si="11"/>
        <v>0</v>
      </c>
      <c r="AG39" s="230">
        <f>IF(AF39=1,data!$C$41*AE39,0)</f>
        <v>0</v>
      </c>
      <c r="AH39" s="265" t="s">
        <v>96</v>
      </c>
      <c r="AI39" s="231">
        <f>IF(AF39=1,IF(AE39&lt;15,VLOOKUP(AH39,data!$B$3:$E$32,2,0)*AE39,(VLOOKUP(AH39,data!$B$3:$E$32,2,0)*14)+(VLOOKUP(AH39,data!$B$3:$E$32,3,0))*(AE39-14)),0)</f>
        <v>0</v>
      </c>
      <c r="AJ39" s="265" t="s">
        <v>96</v>
      </c>
      <c r="AK39" s="231">
        <f>IF(AF39=1,VLOOKUP(AJ39,data!$B$35:$D$39,2,0),0)</f>
        <v>0</v>
      </c>
      <c r="AL39" s="232">
        <f>IF(AND(AI39&lt;&gt;0,AK39&lt;&gt;0)=FALSE,0,data!$C$43)</f>
        <v>0</v>
      </c>
      <c r="AM39" s="269">
        <f t="shared" si="12"/>
        <v>0</v>
      </c>
      <c r="AN39" s="225">
        <f t="shared" si="13"/>
        <v>0</v>
      </c>
      <c r="AO39" s="225">
        <f t="shared" si="14"/>
        <v>0</v>
      </c>
      <c r="AP39" s="225">
        <f t="shared" si="15"/>
        <v>0</v>
      </c>
      <c r="AQ39" s="431" t="str">
        <f t="shared" si="16"/>
        <v>ne</v>
      </c>
      <c r="AS39" s="229"/>
      <c r="AT39" s="225">
        <f t="shared" si="17"/>
        <v>0</v>
      </c>
      <c r="AU39" s="230">
        <f>IF(AT39=1,data!$C$41*AS39,0)</f>
        <v>0</v>
      </c>
      <c r="AV39" s="265" t="s">
        <v>96</v>
      </c>
      <c r="AW39" s="231">
        <f>IF(AT39=1,IF(AS39&lt;15,VLOOKUP(AV39,data!$B$3:$E$32,2,0)*AS39,(VLOOKUP(AV39,data!$B$3:$E$32,2,0)*14)+(VLOOKUP(AV39,data!$B$3:$E$32,3,0))*(AS39-14)),0)</f>
        <v>0</v>
      </c>
      <c r="AX39" s="265" t="s">
        <v>96</v>
      </c>
      <c r="AY39" s="231">
        <f>IF(AT39=1,VLOOKUP(AX39,data!$B$35:$D$39,2,0),0)</f>
        <v>0</v>
      </c>
      <c r="AZ39" s="232">
        <f>IF(AND(AW39&lt;&gt;0,AY39&lt;&gt;0)=FALSE,0,data!$C$43)</f>
        <v>0</v>
      </c>
      <c r="BA39" s="269">
        <f t="shared" si="18"/>
        <v>0</v>
      </c>
      <c r="BB39" s="225">
        <f t="shared" si="19"/>
        <v>0</v>
      </c>
      <c r="BC39" s="225">
        <f t="shared" si="20"/>
        <v>0</v>
      </c>
      <c r="BD39" s="225">
        <f t="shared" si="21"/>
        <v>0</v>
      </c>
      <c r="BE39" s="431" t="str">
        <f t="shared" si="22"/>
        <v>ne</v>
      </c>
      <c r="BG39" s="229"/>
      <c r="BH39" s="225">
        <f t="shared" si="23"/>
        <v>0</v>
      </c>
      <c r="BI39" s="230">
        <f>IF(BH39=1,data!$C$41*BG39,0)</f>
        <v>0</v>
      </c>
      <c r="BJ39" s="265" t="s">
        <v>96</v>
      </c>
      <c r="BK39" s="231">
        <f>IF(BH39=1,IF(BG39&lt;15,VLOOKUP(BJ39,data!$B$3:$E$32,2,0)*BG39,(VLOOKUP(BJ39,data!$B$3:$E$32,2,0)*14)+(VLOOKUP(BJ39,data!$B$3:$E$32,3,0))*(BG39-14)),0)</f>
        <v>0</v>
      </c>
      <c r="BL39" s="265" t="s">
        <v>96</v>
      </c>
      <c r="BM39" s="231">
        <f>IF(BH39=1,VLOOKUP(BL39,data!$B$35:$D$39,2,0),0)</f>
        <v>0</v>
      </c>
      <c r="BN39" s="232">
        <f>IF(AND(BK39&lt;&gt;0,BM39&lt;&gt;0)=FALSE,0,data!$C$43)</f>
        <v>0</v>
      </c>
      <c r="BO39" s="269">
        <f t="shared" si="24"/>
        <v>0</v>
      </c>
      <c r="BP39" s="225">
        <f t="shared" si="25"/>
        <v>0</v>
      </c>
      <c r="BQ39" s="225">
        <f t="shared" si="26"/>
        <v>0</v>
      </c>
      <c r="BR39" s="225">
        <f t="shared" si="27"/>
        <v>0</v>
      </c>
      <c r="BS39" s="431" t="str">
        <f t="shared" si="28"/>
        <v>ne</v>
      </c>
      <c r="BU39" s="229"/>
      <c r="BV39" s="225">
        <f t="shared" si="29"/>
        <v>0</v>
      </c>
      <c r="BW39" s="230">
        <f>IF(BV39=1,data!$C$41*BU39,0)</f>
        <v>0</v>
      </c>
      <c r="BX39" s="265" t="s">
        <v>96</v>
      </c>
      <c r="BY39" s="231">
        <f>IF(BV39=1,IF(BU39&lt;15,VLOOKUP(BX39,data!$B$3:$E$32,2,0)*BU39,(VLOOKUP(BX39,data!$B$3:$E$32,2,0)*14)+(VLOOKUP(BX39,data!$B$3:$E$32,3,0))*(BU39-14)),0)</f>
        <v>0</v>
      </c>
      <c r="BZ39" s="265" t="s">
        <v>96</v>
      </c>
      <c r="CA39" s="231">
        <f>IF(BV39=1,VLOOKUP(BZ39,data!$B$35:$D$39,2,0),0)</f>
        <v>0</v>
      </c>
      <c r="CB39" s="232">
        <f>IF(AND(BY39&lt;&gt;0,CA39&lt;&gt;0)=FALSE,0,data!$C$43)</f>
        <v>0</v>
      </c>
      <c r="CC39" s="269">
        <f t="shared" si="30"/>
        <v>0</v>
      </c>
      <c r="CD39" s="225">
        <f t="shared" si="31"/>
        <v>0</v>
      </c>
      <c r="CE39" s="225">
        <f t="shared" si="32"/>
        <v>0</v>
      </c>
      <c r="CF39" s="225">
        <f t="shared" si="33"/>
        <v>0</v>
      </c>
      <c r="CG39" s="431" t="str">
        <f t="shared" si="34"/>
        <v>ne</v>
      </c>
      <c r="CI39" s="229"/>
      <c r="CJ39" s="225">
        <f t="shared" si="35"/>
        <v>0</v>
      </c>
      <c r="CK39" s="230">
        <f>IF(CJ39=1,data!$C$41*CI39,0)</f>
        <v>0</v>
      </c>
      <c r="CL39" s="265" t="s">
        <v>96</v>
      </c>
      <c r="CM39" s="231">
        <f>IF(CJ39=1,IF(CI39&lt;15,VLOOKUP(CL39,data!$B$3:$E$32,2,0)*CI39,(VLOOKUP(CL39,data!$B$3:$E$32,2,0)*14)+(VLOOKUP(CL39,data!$B$3:$E$32,3,0))*(CI39-14)),0)</f>
        <v>0</v>
      </c>
      <c r="CN39" s="265" t="s">
        <v>96</v>
      </c>
      <c r="CO39" s="231">
        <f>IF(CJ39=1,VLOOKUP(CN39,data!$B$35:$D$39,2,0),0)</f>
        <v>0</v>
      </c>
      <c r="CP39" s="232">
        <f>IF(AND(CM39&lt;&gt;0,CO39&lt;&gt;0)=FALSE,0,data!$C$43)</f>
        <v>0</v>
      </c>
      <c r="CQ39" s="269">
        <f t="shared" si="36"/>
        <v>0</v>
      </c>
      <c r="CR39" s="225">
        <f t="shared" si="37"/>
        <v>0</v>
      </c>
      <c r="CS39" s="225">
        <f t="shared" si="38"/>
        <v>0</v>
      </c>
      <c r="CT39" s="225">
        <f t="shared" si="39"/>
        <v>0</v>
      </c>
      <c r="CU39" s="431" t="str">
        <f t="shared" si="40"/>
        <v>ne</v>
      </c>
      <c r="CW39" s="229"/>
      <c r="CX39" s="225">
        <f t="shared" si="41"/>
        <v>0</v>
      </c>
      <c r="CY39" s="230">
        <f>IF(CX39=1,data!$C$41*CW39,0)</f>
        <v>0</v>
      </c>
      <c r="CZ39" s="265" t="s">
        <v>96</v>
      </c>
      <c r="DA39" s="231">
        <f>IF(CX39=1,IF(CW39&lt;15,VLOOKUP(CZ39,data!$B$3:$E$32,2,0)*CW39,(VLOOKUP(CZ39,data!$B$3:$E$32,2,0)*14)+(VLOOKUP(CZ39,data!$B$3:$E$32,3,0))*(CW39-14)),0)</f>
        <v>0</v>
      </c>
      <c r="DB39" s="265" t="s">
        <v>96</v>
      </c>
      <c r="DC39" s="231">
        <f>IF(CX39=1,VLOOKUP(DB39,data!$B$35:$D$39,2,0),0)</f>
        <v>0</v>
      </c>
      <c r="DD39" s="232">
        <f>IF(AND(DA39&lt;&gt;0,DC39&lt;&gt;0)=FALSE,0,data!$C$43)</f>
        <v>0</v>
      </c>
      <c r="DE39" s="269">
        <f t="shared" si="42"/>
        <v>0</v>
      </c>
      <c r="DF39" s="225">
        <f t="shared" si="43"/>
        <v>0</v>
      </c>
      <c r="DG39" s="225">
        <f t="shared" si="44"/>
        <v>0</v>
      </c>
      <c r="DH39" s="225">
        <f t="shared" si="45"/>
        <v>0</v>
      </c>
      <c r="DI39" s="431" t="str">
        <f t="shared" si="46"/>
        <v>ne</v>
      </c>
      <c r="DK39" s="229"/>
      <c r="DL39" s="225">
        <f t="shared" si="47"/>
        <v>0</v>
      </c>
      <c r="DM39" s="230">
        <f>IF(DL39=1,data!$C$41*DK39,0)</f>
        <v>0</v>
      </c>
      <c r="DN39" s="265" t="s">
        <v>96</v>
      </c>
      <c r="DO39" s="231">
        <f>IF(DL39=1,IF(DK39&lt;15,VLOOKUP(DN39,data!$B$3:$E$32,2,0)*DK39,(VLOOKUP(DN39,data!$B$3:$E$32,2,0)*14)+(VLOOKUP(DN39,data!$B$3:$E$32,3,0))*(DK39-14)),0)</f>
        <v>0</v>
      </c>
      <c r="DP39" s="265" t="s">
        <v>96</v>
      </c>
      <c r="DQ39" s="231">
        <f>IF(DL39=1,VLOOKUP(DP39,data!$B$35:$D$39,2,0),0)</f>
        <v>0</v>
      </c>
      <c r="DR39" s="232">
        <f>IF(AND(DO39&lt;&gt;0,DQ39&lt;&gt;0)=FALSE,0,data!$C$43)</f>
        <v>0</v>
      </c>
      <c r="DS39" s="269">
        <f t="shared" si="48"/>
        <v>0</v>
      </c>
      <c r="DT39" s="225">
        <f t="shared" si="49"/>
        <v>0</v>
      </c>
      <c r="DU39" s="225">
        <f t="shared" si="50"/>
        <v>0</v>
      </c>
      <c r="DV39" s="225">
        <f t="shared" si="51"/>
        <v>0</v>
      </c>
      <c r="DW39" s="431" t="str">
        <f t="shared" si="52"/>
        <v>ne</v>
      </c>
      <c r="DY39" s="229"/>
      <c r="DZ39" s="225">
        <f t="shared" si="53"/>
        <v>0</v>
      </c>
      <c r="EA39" s="230">
        <f>IF(DZ39=1,data!$C$41*DY39,0)</f>
        <v>0</v>
      </c>
      <c r="EB39" s="265" t="s">
        <v>96</v>
      </c>
      <c r="EC39" s="231">
        <f>IF(DZ39=1,IF(DY39&lt;15,VLOOKUP(EB39,data!$B$3:$E$32,2,0)*DY39,(VLOOKUP(EB39,data!$B$3:$E$32,2,0)*14)+(VLOOKUP(EB39,data!$B$3:$E$32,3,0))*(DY39-14)),0)</f>
        <v>0</v>
      </c>
      <c r="ED39" s="265" t="s">
        <v>96</v>
      </c>
      <c r="EE39" s="231">
        <f>IF(DZ39=1,VLOOKUP(ED39,data!$B$35:$D$39,2,0),0)</f>
        <v>0</v>
      </c>
      <c r="EF39" s="232">
        <f>IF(AND(EC39&lt;&gt;0,EE39&lt;&gt;0)=FALSE,0,data!$C$43)</f>
        <v>0</v>
      </c>
      <c r="EG39" s="269">
        <f t="shared" si="54"/>
        <v>0</v>
      </c>
      <c r="EH39" s="225">
        <f t="shared" si="55"/>
        <v>0</v>
      </c>
      <c r="EI39" s="225">
        <f t="shared" si="56"/>
        <v>0</v>
      </c>
      <c r="EJ39" s="225">
        <f t="shared" si="57"/>
        <v>0</v>
      </c>
      <c r="EK39" s="431" t="str">
        <f t="shared" si="58"/>
        <v>ne</v>
      </c>
      <c r="EM39" s="229"/>
      <c r="EN39" s="225">
        <f t="shared" si="59"/>
        <v>0</v>
      </c>
      <c r="EO39" s="230">
        <f>IF(EN39=1,data!$C$41*EM39,0)</f>
        <v>0</v>
      </c>
      <c r="EP39" s="265" t="s">
        <v>96</v>
      </c>
      <c r="EQ39" s="231">
        <f>IF(EN39=1,IF(EM39&lt;15,VLOOKUP(EP39,data!$B$3:$E$32,2,0)*EM39,(VLOOKUP(EP39,data!$B$3:$E$32,2,0)*14)+(VLOOKUP(EP39,data!$B$3:$E$32,3,0))*(EM39-14)),0)</f>
        <v>0</v>
      </c>
      <c r="ER39" s="265" t="s">
        <v>96</v>
      </c>
      <c r="ES39" s="231">
        <f>IF(EN39=1,VLOOKUP(ER39,data!$B$35:$D$39,2,0),0)</f>
        <v>0</v>
      </c>
      <c r="ET39" s="232">
        <f>IF(AND(EQ39&lt;&gt;0,ES39&lt;&gt;0)=FALSE,0,data!$C$43)</f>
        <v>0</v>
      </c>
      <c r="EU39" s="269">
        <f t="shared" si="60"/>
        <v>0</v>
      </c>
      <c r="EV39" s="225">
        <f t="shared" si="61"/>
        <v>0</v>
      </c>
      <c r="EW39" s="225">
        <f t="shared" si="62"/>
        <v>0</v>
      </c>
      <c r="EX39" s="225">
        <f t="shared" si="63"/>
        <v>0</v>
      </c>
      <c r="EY39" s="431" t="str">
        <f t="shared" si="64"/>
        <v>ne</v>
      </c>
      <c r="FA39" s="229"/>
      <c r="FB39" s="225">
        <f t="shared" si="65"/>
        <v>0</v>
      </c>
      <c r="FC39" s="230">
        <f>IF(FB39=1,data!$C$41*FA39,0)</f>
        <v>0</v>
      </c>
      <c r="FD39" s="265" t="s">
        <v>96</v>
      </c>
      <c r="FE39" s="231">
        <f>IF(FB39=1,IF(FA39&lt;15,VLOOKUP(FD39,data!$B$3:$E$32,2,0)*FA39,(VLOOKUP(FD39,data!$B$3:$E$32,2,0)*14)+(VLOOKUP(FD39,data!$B$3:$E$32,3,0))*(FA39-14)),0)</f>
        <v>0</v>
      </c>
      <c r="FF39" s="265" t="s">
        <v>96</v>
      </c>
      <c r="FG39" s="231">
        <f>IF(FB39=1,VLOOKUP(FF39,data!$B$35:$D$39,2,0),0)</f>
        <v>0</v>
      </c>
      <c r="FH39" s="232">
        <f>IF(AND(FE39&lt;&gt;0,FG39&lt;&gt;0)=FALSE,0,data!$C$43)</f>
        <v>0</v>
      </c>
      <c r="FI39" s="269">
        <f t="shared" si="66"/>
        <v>0</v>
      </c>
      <c r="FJ39" s="225">
        <f t="shared" si="67"/>
        <v>0</v>
      </c>
      <c r="FK39" s="225">
        <f t="shared" si="68"/>
        <v>0</v>
      </c>
      <c r="FL39" s="225">
        <f t="shared" si="69"/>
        <v>0</v>
      </c>
      <c r="FM39" s="431" t="str">
        <f t="shared" si="70"/>
        <v>ne</v>
      </c>
    </row>
    <row r="40" spans="1:169" ht="25.15" customHeight="1" x14ac:dyDescent="0.25">
      <c r="A40" s="221"/>
      <c r="B40" s="370" t="s">
        <v>131</v>
      </c>
      <c r="C40" s="416"/>
      <c r="D40" s="418" t="s">
        <v>669</v>
      </c>
      <c r="E40" s="229"/>
      <c r="F40" s="225">
        <f t="shared" si="0"/>
        <v>0</v>
      </c>
      <c r="G40" s="230">
        <f>IF(F40=1,data!$C$41*E40,0)</f>
        <v>0</v>
      </c>
      <c r="H40" s="265" t="s">
        <v>96</v>
      </c>
      <c r="I40" s="231">
        <f>IF($F40=1,IF($E40&lt;15,VLOOKUP(H40,data!$B$3:$E$32,2,0)*$E40,(VLOOKUP(H40,data!$B$3:$E$32,2,0)*14)+(VLOOKUP(H40,data!$B$3:$E$32,3,0))*($E40-14)),0)</f>
        <v>0</v>
      </c>
      <c r="J40" s="265" t="s">
        <v>96</v>
      </c>
      <c r="K40" s="231">
        <f>IF($F40=1,VLOOKUP(J40,data!$B$35:$D$39,2,0),0)</f>
        <v>0</v>
      </c>
      <c r="L40" s="232">
        <f>IF(AND(I40&lt;&gt;0,K40&lt;&gt;0)=FALSE,0,data!$C$43)</f>
        <v>0</v>
      </c>
      <c r="M40" s="269">
        <f t="shared" si="1"/>
        <v>0</v>
      </c>
      <c r="N40" s="225">
        <f t="shared" si="73"/>
        <v>0</v>
      </c>
      <c r="O40" s="225">
        <f t="shared" si="2"/>
        <v>0</v>
      </c>
      <c r="P40" s="225">
        <f t="shared" si="3"/>
        <v>0</v>
      </c>
      <c r="Q40" s="228"/>
      <c r="R40" s="438">
        <f t="shared" si="4"/>
        <v>0</v>
      </c>
      <c r="S40" s="225">
        <f t="shared" si="5"/>
        <v>0</v>
      </c>
      <c r="T40" s="357">
        <f>IF(S40=1,data!$C$41*R40,0)</f>
        <v>0</v>
      </c>
      <c r="U40" s="370" t="str">
        <f t="shared" si="6"/>
        <v xml:space="preserve"> </v>
      </c>
      <c r="V40" s="360">
        <f>IF($S40=1,IF(R40&lt;15,VLOOKUP(U40,data!$B$3:$E$32,2,0)*R40,(VLOOKUP(U40,data!$B$3:$E$32,2,0)*14)+(VLOOKUP(U40,data!$B$3:$E$32,3,0))*(R40-14)),0)</f>
        <v>0</v>
      </c>
      <c r="W40" s="370" t="str">
        <f t="shared" si="7"/>
        <v xml:space="preserve"> </v>
      </c>
      <c r="X40" s="360">
        <f>IF($S40=1,VLOOKUP(W40,data!$B$35:$D$39,2,0),0)</f>
        <v>0</v>
      </c>
      <c r="Y40" s="364">
        <f>IF(AND(V40&lt;&gt;0,X40&lt;&gt;0)=FALSE,0,data!$C$43)</f>
        <v>0</v>
      </c>
      <c r="Z40" s="365">
        <f t="shared" si="8"/>
        <v>0</v>
      </c>
      <c r="AA40" s="225">
        <f t="shared" si="74"/>
        <v>0</v>
      </c>
      <c r="AB40" s="225">
        <f t="shared" si="9"/>
        <v>0</v>
      </c>
      <c r="AC40" s="225">
        <f t="shared" si="10"/>
        <v>0</v>
      </c>
      <c r="AE40" s="229"/>
      <c r="AF40" s="225">
        <f t="shared" si="11"/>
        <v>0</v>
      </c>
      <c r="AG40" s="230">
        <f>IF(AF40=1,data!$C$41*AE40,0)</f>
        <v>0</v>
      </c>
      <c r="AH40" s="265" t="s">
        <v>96</v>
      </c>
      <c r="AI40" s="231">
        <f>IF(AF40=1,IF(AE40&lt;15,VLOOKUP(AH40,data!$B$3:$E$32,2,0)*AE40,(VLOOKUP(AH40,data!$B$3:$E$32,2,0)*14)+(VLOOKUP(AH40,data!$B$3:$E$32,3,0))*(AE40-14)),0)</f>
        <v>0</v>
      </c>
      <c r="AJ40" s="265" t="s">
        <v>96</v>
      </c>
      <c r="AK40" s="231">
        <f>IF(AF40=1,VLOOKUP(AJ40,data!$B$35:$D$39,2,0),0)</f>
        <v>0</v>
      </c>
      <c r="AL40" s="232">
        <f>IF(AND(AI40&lt;&gt;0,AK40&lt;&gt;0)=FALSE,0,data!$C$43)</f>
        <v>0</v>
      </c>
      <c r="AM40" s="269">
        <f t="shared" si="12"/>
        <v>0</v>
      </c>
      <c r="AN40" s="225">
        <f t="shared" si="13"/>
        <v>0</v>
      </c>
      <c r="AO40" s="225">
        <f t="shared" si="14"/>
        <v>0</v>
      </c>
      <c r="AP40" s="225">
        <f t="shared" si="15"/>
        <v>0</v>
      </c>
      <c r="AQ40" s="431" t="str">
        <f t="shared" si="16"/>
        <v>ne</v>
      </c>
      <c r="AS40" s="229"/>
      <c r="AT40" s="225">
        <f t="shared" si="17"/>
        <v>0</v>
      </c>
      <c r="AU40" s="230">
        <f>IF(AT40=1,data!$C$41*AS40,0)</f>
        <v>0</v>
      </c>
      <c r="AV40" s="265" t="s">
        <v>96</v>
      </c>
      <c r="AW40" s="231">
        <f>IF(AT40=1,IF(AS40&lt;15,VLOOKUP(AV40,data!$B$3:$E$32,2,0)*AS40,(VLOOKUP(AV40,data!$B$3:$E$32,2,0)*14)+(VLOOKUP(AV40,data!$B$3:$E$32,3,0))*(AS40-14)),0)</f>
        <v>0</v>
      </c>
      <c r="AX40" s="265" t="s">
        <v>96</v>
      </c>
      <c r="AY40" s="231">
        <f>IF(AT40=1,VLOOKUP(AX40,data!$B$35:$D$39,2,0),0)</f>
        <v>0</v>
      </c>
      <c r="AZ40" s="232">
        <f>IF(AND(AW40&lt;&gt;0,AY40&lt;&gt;0)=FALSE,0,data!$C$43)</f>
        <v>0</v>
      </c>
      <c r="BA40" s="269">
        <f t="shared" si="18"/>
        <v>0</v>
      </c>
      <c r="BB40" s="225">
        <f t="shared" si="19"/>
        <v>0</v>
      </c>
      <c r="BC40" s="225">
        <f t="shared" si="20"/>
        <v>0</v>
      </c>
      <c r="BD40" s="225">
        <f t="shared" si="21"/>
        <v>0</v>
      </c>
      <c r="BE40" s="431" t="str">
        <f t="shared" si="22"/>
        <v>ne</v>
      </c>
      <c r="BG40" s="229"/>
      <c r="BH40" s="225">
        <f t="shared" si="23"/>
        <v>0</v>
      </c>
      <c r="BI40" s="230">
        <f>IF(BH40=1,data!$C$41*BG40,0)</f>
        <v>0</v>
      </c>
      <c r="BJ40" s="265" t="s">
        <v>96</v>
      </c>
      <c r="BK40" s="231">
        <f>IF(BH40=1,IF(BG40&lt;15,VLOOKUP(BJ40,data!$B$3:$E$32,2,0)*BG40,(VLOOKUP(BJ40,data!$B$3:$E$32,2,0)*14)+(VLOOKUP(BJ40,data!$B$3:$E$32,3,0))*(BG40-14)),0)</f>
        <v>0</v>
      </c>
      <c r="BL40" s="265" t="s">
        <v>96</v>
      </c>
      <c r="BM40" s="231">
        <f>IF(BH40=1,VLOOKUP(BL40,data!$B$35:$D$39,2,0),0)</f>
        <v>0</v>
      </c>
      <c r="BN40" s="232">
        <f>IF(AND(BK40&lt;&gt;0,BM40&lt;&gt;0)=FALSE,0,data!$C$43)</f>
        <v>0</v>
      </c>
      <c r="BO40" s="269">
        <f t="shared" si="24"/>
        <v>0</v>
      </c>
      <c r="BP40" s="225">
        <f t="shared" si="25"/>
        <v>0</v>
      </c>
      <c r="BQ40" s="225">
        <f t="shared" si="26"/>
        <v>0</v>
      </c>
      <c r="BR40" s="225">
        <f t="shared" si="27"/>
        <v>0</v>
      </c>
      <c r="BS40" s="431" t="str">
        <f t="shared" si="28"/>
        <v>ne</v>
      </c>
      <c r="BU40" s="229"/>
      <c r="BV40" s="225">
        <f t="shared" si="29"/>
        <v>0</v>
      </c>
      <c r="BW40" s="230">
        <f>IF(BV40=1,data!$C$41*BU40,0)</f>
        <v>0</v>
      </c>
      <c r="BX40" s="265" t="s">
        <v>96</v>
      </c>
      <c r="BY40" s="231">
        <f>IF(BV40=1,IF(BU40&lt;15,VLOOKUP(BX40,data!$B$3:$E$32,2,0)*BU40,(VLOOKUP(BX40,data!$B$3:$E$32,2,0)*14)+(VLOOKUP(BX40,data!$B$3:$E$32,3,0))*(BU40-14)),0)</f>
        <v>0</v>
      </c>
      <c r="BZ40" s="265" t="s">
        <v>96</v>
      </c>
      <c r="CA40" s="231">
        <f>IF(BV40=1,VLOOKUP(BZ40,data!$B$35:$D$39,2,0),0)</f>
        <v>0</v>
      </c>
      <c r="CB40" s="232">
        <f>IF(AND(BY40&lt;&gt;0,CA40&lt;&gt;0)=FALSE,0,data!$C$43)</f>
        <v>0</v>
      </c>
      <c r="CC40" s="269">
        <f t="shared" si="30"/>
        <v>0</v>
      </c>
      <c r="CD40" s="225">
        <f t="shared" si="31"/>
        <v>0</v>
      </c>
      <c r="CE40" s="225">
        <f t="shared" si="32"/>
        <v>0</v>
      </c>
      <c r="CF40" s="225">
        <f t="shared" si="33"/>
        <v>0</v>
      </c>
      <c r="CG40" s="431" t="str">
        <f t="shared" si="34"/>
        <v>ne</v>
      </c>
      <c r="CI40" s="229"/>
      <c r="CJ40" s="225">
        <f t="shared" si="35"/>
        <v>0</v>
      </c>
      <c r="CK40" s="230">
        <f>IF(CJ40=1,data!$C$41*CI40,0)</f>
        <v>0</v>
      </c>
      <c r="CL40" s="265" t="s">
        <v>96</v>
      </c>
      <c r="CM40" s="231">
        <f>IF(CJ40=1,IF(CI40&lt;15,VLOOKUP(CL40,data!$B$3:$E$32,2,0)*CI40,(VLOOKUP(CL40,data!$B$3:$E$32,2,0)*14)+(VLOOKUP(CL40,data!$B$3:$E$32,3,0))*(CI40-14)),0)</f>
        <v>0</v>
      </c>
      <c r="CN40" s="265" t="s">
        <v>96</v>
      </c>
      <c r="CO40" s="231">
        <f>IF(CJ40=1,VLOOKUP(CN40,data!$B$35:$D$39,2,0),0)</f>
        <v>0</v>
      </c>
      <c r="CP40" s="232">
        <f>IF(AND(CM40&lt;&gt;0,CO40&lt;&gt;0)=FALSE,0,data!$C$43)</f>
        <v>0</v>
      </c>
      <c r="CQ40" s="269">
        <f t="shared" si="36"/>
        <v>0</v>
      </c>
      <c r="CR40" s="225">
        <f t="shared" si="37"/>
        <v>0</v>
      </c>
      <c r="CS40" s="225">
        <f t="shared" si="38"/>
        <v>0</v>
      </c>
      <c r="CT40" s="225">
        <f t="shared" si="39"/>
        <v>0</v>
      </c>
      <c r="CU40" s="431" t="str">
        <f t="shared" si="40"/>
        <v>ne</v>
      </c>
      <c r="CW40" s="229"/>
      <c r="CX40" s="225">
        <f t="shared" si="41"/>
        <v>0</v>
      </c>
      <c r="CY40" s="230">
        <f>IF(CX40=1,data!$C$41*CW40,0)</f>
        <v>0</v>
      </c>
      <c r="CZ40" s="265" t="s">
        <v>96</v>
      </c>
      <c r="DA40" s="231">
        <f>IF(CX40=1,IF(CW40&lt;15,VLOOKUP(CZ40,data!$B$3:$E$32,2,0)*CW40,(VLOOKUP(CZ40,data!$B$3:$E$32,2,0)*14)+(VLOOKUP(CZ40,data!$B$3:$E$32,3,0))*(CW40-14)),0)</f>
        <v>0</v>
      </c>
      <c r="DB40" s="265" t="s">
        <v>96</v>
      </c>
      <c r="DC40" s="231">
        <f>IF(CX40=1,VLOOKUP(DB40,data!$B$35:$D$39,2,0),0)</f>
        <v>0</v>
      </c>
      <c r="DD40" s="232">
        <f>IF(AND(DA40&lt;&gt;0,DC40&lt;&gt;0)=FALSE,0,data!$C$43)</f>
        <v>0</v>
      </c>
      <c r="DE40" s="269">
        <f t="shared" si="42"/>
        <v>0</v>
      </c>
      <c r="DF40" s="225">
        <f t="shared" si="43"/>
        <v>0</v>
      </c>
      <c r="DG40" s="225">
        <f t="shared" si="44"/>
        <v>0</v>
      </c>
      <c r="DH40" s="225">
        <f t="shared" si="45"/>
        <v>0</v>
      </c>
      <c r="DI40" s="431" t="str">
        <f t="shared" si="46"/>
        <v>ne</v>
      </c>
      <c r="DK40" s="229"/>
      <c r="DL40" s="225">
        <f t="shared" si="47"/>
        <v>0</v>
      </c>
      <c r="DM40" s="230">
        <f>IF(DL40=1,data!$C$41*DK40,0)</f>
        <v>0</v>
      </c>
      <c r="DN40" s="265" t="s">
        <v>96</v>
      </c>
      <c r="DO40" s="231">
        <f>IF(DL40=1,IF(DK40&lt;15,VLOOKUP(DN40,data!$B$3:$E$32,2,0)*DK40,(VLOOKUP(DN40,data!$B$3:$E$32,2,0)*14)+(VLOOKUP(DN40,data!$B$3:$E$32,3,0))*(DK40-14)),0)</f>
        <v>0</v>
      </c>
      <c r="DP40" s="265" t="s">
        <v>96</v>
      </c>
      <c r="DQ40" s="231">
        <f>IF(DL40=1,VLOOKUP(DP40,data!$B$35:$D$39,2,0),0)</f>
        <v>0</v>
      </c>
      <c r="DR40" s="232">
        <f>IF(AND(DO40&lt;&gt;0,DQ40&lt;&gt;0)=FALSE,0,data!$C$43)</f>
        <v>0</v>
      </c>
      <c r="DS40" s="269">
        <f t="shared" si="48"/>
        <v>0</v>
      </c>
      <c r="DT40" s="225">
        <f t="shared" si="49"/>
        <v>0</v>
      </c>
      <c r="DU40" s="225">
        <f t="shared" si="50"/>
        <v>0</v>
      </c>
      <c r="DV40" s="225">
        <f t="shared" si="51"/>
        <v>0</v>
      </c>
      <c r="DW40" s="431" t="str">
        <f t="shared" si="52"/>
        <v>ne</v>
      </c>
      <c r="DY40" s="229"/>
      <c r="DZ40" s="225">
        <f t="shared" si="53"/>
        <v>0</v>
      </c>
      <c r="EA40" s="230">
        <f>IF(DZ40=1,data!$C$41*DY40,0)</f>
        <v>0</v>
      </c>
      <c r="EB40" s="265" t="s">
        <v>96</v>
      </c>
      <c r="EC40" s="231">
        <f>IF(DZ40=1,IF(DY40&lt;15,VLOOKUP(EB40,data!$B$3:$E$32,2,0)*DY40,(VLOOKUP(EB40,data!$B$3:$E$32,2,0)*14)+(VLOOKUP(EB40,data!$B$3:$E$32,3,0))*(DY40-14)),0)</f>
        <v>0</v>
      </c>
      <c r="ED40" s="265" t="s">
        <v>96</v>
      </c>
      <c r="EE40" s="231">
        <f>IF(DZ40=1,VLOOKUP(ED40,data!$B$35:$D$39,2,0),0)</f>
        <v>0</v>
      </c>
      <c r="EF40" s="232">
        <f>IF(AND(EC40&lt;&gt;0,EE40&lt;&gt;0)=FALSE,0,data!$C$43)</f>
        <v>0</v>
      </c>
      <c r="EG40" s="269">
        <f t="shared" si="54"/>
        <v>0</v>
      </c>
      <c r="EH40" s="225">
        <f t="shared" si="55"/>
        <v>0</v>
      </c>
      <c r="EI40" s="225">
        <f t="shared" si="56"/>
        <v>0</v>
      </c>
      <c r="EJ40" s="225">
        <f t="shared" si="57"/>
        <v>0</v>
      </c>
      <c r="EK40" s="431" t="str">
        <f t="shared" si="58"/>
        <v>ne</v>
      </c>
      <c r="EM40" s="229"/>
      <c r="EN40" s="225">
        <f t="shared" si="59"/>
        <v>0</v>
      </c>
      <c r="EO40" s="230">
        <f>IF(EN40=1,data!$C$41*EM40,0)</f>
        <v>0</v>
      </c>
      <c r="EP40" s="265" t="s">
        <v>96</v>
      </c>
      <c r="EQ40" s="231">
        <f>IF(EN40=1,IF(EM40&lt;15,VLOOKUP(EP40,data!$B$3:$E$32,2,0)*EM40,(VLOOKUP(EP40,data!$B$3:$E$32,2,0)*14)+(VLOOKUP(EP40,data!$B$3:$E$32,3,0))*(EM40-14)),0)</f>
        <v>0</v>
      </c>
      <c r="ER40" s="265" t="s">
        <v>96</v>
      </c>
      <c r="ES40" s="231">
        <f>IF(EN40=1,VLOOKUP(ER40,data!$B$35:$D$39,2,0),0)</f>
        <v>0</v>
      </c>
      <c r="ET40" s="232">
        <f>IF(AND(EQ40&lt;&gt;0,ES40&lt;&gt;0)=FALSE,0,data!$C$43)</f>
        <v>0</v>
      </c>
      <c r="EU40" s="269">
        <f t="shared" si="60"/>
        <v>0</v>
      </c>
      <c r="EV40" s="225">
        <f t="shared" si="61"/>
        <v>0</v>
      </c>
      <c r="EW40" s="225">
        <f t="shared" si="62"/>
        <v>0</v>
      </c>
      <c r="EX40" s="225">
        <f t="shared" si="63"/>
        <v>0</v>
      </c>
      <c r="EY40" s="431" t="str">
        <f t="shared" si="64"/>
        <v>ne</v>
      </c>
      <c r="FA40" s="229"/>
      <c r="FB40" s="225">
        <f t="shared" si="65"/>
        <v>0</v>
      </c>
      <c r="FC40" s="230">
        <f>IF(FB40=1,data!$C$41*FA40,0)</f>
        <v>0</v>
      </c>
      <c r="FD40" s="265" t="s">
        <v>96</v>
      </c>
      <c r="FE40" s="231">
        <f>IF(FB40=1,IF(FA40&lt;15,VLOOKUP(FD40,data!$B$3:$E$32,2,0)*FA40,(VLOOKUP(FD40,data!$B$3:$E$32,2,0)*14)+(VLOOKUP(FD40,data!$B$3:$E$32,3,0))*(FA40-14)),0)</f>
        <v>0</v>
      </c>
      <c r="FF40" s="265" t="s">
        <v>96</v>
      </c>
      <c r="FG40" s="231">
        <f>IF(FB40=1,VLOOKUP(FF40,data!$B$35:$D$39,2,0),0)</f>
        <v>0</v>
      </c>
      <c r="FH40" s="232">
        <f>IF(AND(FE40&lt;&gt;0,FG40&lt;&gt;0)=FALSE,0,data!$C$43)</f>
        <v>0</v>
      </c>
      <c r="FI40" s="269">
        <f t="shared" si="66"/>
        <v>0</v>
      </c>
      <c r="FJ40" s="225">
        <f t="shared" si="67"/>
        <v>0</v>
      </c>
      <c r="FK40" s="225">
        <f t="shared" si="68"/>
        <v>0</v>
      </c>
      <c r="FL40" s="225">
        <f t="shared" si="69"/>
        <v>0</v>
      </c>
      <c r="FM40" s="431" t="str">
        <f t="shared" si="70"/>
        <v>ne</v>
      </c>
    </row>
    <row r="41" spans="1:169" ht="25.15" customHeight="1" x14ac:dyDescent="0.25">
      <c r="A41" s="233"/>
      <c r="B41" s="370" t="s">
        <v>132</v>
      </c>
      <c r="C41" s="416"/>
      <c r="D41" s="418" t="s">
        <v>669</v>
      </c>
      <c r="E41" s="229"/>
      <c r="F41" s="225">
        <f t="shared" si="0"/>
        <v>0</v>
      </c>
      <c r="G41" s="230">
        <f>IF(F41=1,data!$C$41*E41,0)</f>
        <v>0</v>
      </c>
      <c r="H41" s="265" t="s">
        <v>96</v>
      </c>
      <c r="I41" s="231">
        <f>IF($F41=1,IF($E41&lt;15,VLOOKUP(H41,data!$B$3:$E$32,2,0)*$E41,(VLOOKUP(H41,data!$B$3:$E$32,2,0)*14)+(VLOOKUP(H41,data!$B$3:$E$32,3,0))*($E41-14)),0)</f>
        <v>0</v>
      </c>
      <c r="J41" s="265" t="s">
        <v>96</v>
      </c>
      <c r="K41" s="231">
        <f>IF($F41=1,VLOOKUP(J41,data!$B$35:$D$39,2,0),0)</f>
        <v>0</v>
      </c>
      <c r="L41" s="232">
        <f>IF(AND(I41&lt;&gt;0,K41&lt;&gt;0)=FALSE,0,data!$C$43)</f>
        <v>0</v>
      </c>
      <c r="M41" s="269">
        <f t="shared" si="1"/>
        <v>0</v>
      </c>
      <c r="N41" s="225">
        <f t="shared" si="73"/>
        <v>0</v>
      </c>
      <c r="O41" s="225">
        <f t="shared" si="2"/>
        <v>0</v>
      </c>
      <c r="P41" s="225">
        <f t="shared" si="3"/>
        <v>0</v>
      </c>
      <c r="Q41" s="228"/>
      <c r="R41" s="438">
        <f t="shared" si="4"/>
        <v>0</v>
      </c>
      <c r="S41" s="225">
        <f t="shared" si="5"/>
        <v>0</v>
      </c>
      <c r="T41" s="357">
        <f>IF(S41=1,data!$C$41*R41,0)</f>
        <v>0</v>
      </c>
      <c r="U41" s="370" t="str">
        <f t="shared" si="6"/>
        <v xml:space="preserve"> </v>
      </c>
      <c r="V41" s="360">
        <f>IF($S41=1,IF(R41&lt;15,VLOOKUP(U41,data!$B$3:$E$32,2,0)*R41,(VLOOKUP(U41,data!$B$3:$E$32,2,0)*14)+(VLOOKUP(U41,data!$B$3:$E$32,3,0))*(R41-14)),0)</f>
        <v>0</v>
      </c>
      <c r="W41" s="370" t="str">
        <f t="shared" si="7"/>
        <v xml:space="preserve"> </v>
      </c>
      <c r="X41" s="360">
        <f>IF($S41=1,VLOOKUP(W41,data!$B$35:$D$39,2,0),0)</f>
        <v>0</v>
      </c>
      <c r="Y41" s="364">
        <f>IF(AND(V41&lt;&gt;0,X41&lt;&gt;0)=FALSE,0,data!$C$43)</f>
        <v>0</v>
      </c>
      <c r="Z41" s="365">
        <f t="shared" si="8"/>
        <v>0</v>
      </c>
      <c r="AA41" s="225">
        <f t="shared" si="74"/>
        <v>0</v>
      </c>
      <c r="AB41" s="225">
        <f t="shared" si="9"/>
        <v>0</v>
      </c>
      <c r="AC41" s="225">
        <f t="shared" si="10"/>
        <v>0</v>
      </c>
      <c r="AE41" s="229"/>
      <c r="AF41" s="225">
        <f t="shared" si="11"/>
        <v>0</v>
      </c>
      <c r="AG41" s="230">
        <f>IF(AF41=1,data!$C$41*AE41,0)</f>
        <v>0</v>
      </c>
      <c r="AH41" s="265" t="s">
        <v>96</v>
      </c>
      <c r="AI41" s="231">
        <f>IF(AF41=1,IF(AE41&lt;15,VLOOKUP(AH41,data!$B$3:$E$32,2,0)*AE41,(VLOOKUP(AH41,data!$B$3:$E$32,2,0)*14)+(VLOOKUP(AH41,data!$B$3:$E$32,3,0))*(AE41-14)),0)</f>
        <v>0</v>
      </c>
      <c r="AJ41" s="265" t="s">
        <v>96</v>
      </c>
      <c r="AK41" s="231">
        <f>IF(AF41=1,VLOOKUP(AJ41,data!$B$35:$D$39,2,0),0)</f>
        <v>0</v>
      </c>
      <c r="AL41" s="232">
        <f>IF(AND(AI41&lt;&gt;0,AK41&lt;&gt;0)=FALSE,0,data!$C$43)</f>
        <v>0</v>
      </c>
      <c r="AM41" s="269">
        <f t="shared" si="12"/>
        <v>0</v>
      </c>
      <c r="AN41" s="225">
        <f t="shared" si="13"/>
        <v>0</v>
      </c>
      <c r="AO41" s="225">
        <f t="shared" si="14"/>
        <v>0</v>
      </c>
      <c r="AP41" s="225">
        <f t="shared" si="15"/>
        <v>0</v>
      </c>
      <c r="AQ41" s="431" t="str">
        <f t="shared" si="16"/>
        <v>ne</v>
      </c>
      <c r="AS41" s="229"/>
      <c r="AT41" s="225">
        <f t="shared" si="17"/>
        <v>0</v>
      </c>
      <c r="AU41" s="230">
        <f>IF(AT41=1,data!$C$41*AS41,0)</f>
        <v>0</v>
      </c>
      <c r="AV41" s="265" t="s">
        <v>96</v>
      </c>
      <c r="AW41" s="231">
        <f>IF(AT41=1,IF(AS41&lt;15,VLOOKUP(AV41,data!$B$3:$E$32,2,0)*AS41,(VLOOKUP(AV41,data!$B$3:$E$32,2,0)*14)+(VLOOKUP(AV41,data!$B$3:$E$32,3,0))*(AS41-14)),0)</f>
        <v>0</v>
      </c>
      <c r="AX41" s="265" t="s">
        <v>96</v>
      </c>
      <c r="AY41" s="231">
        <f>IF(AT41=1,VLOOKUP(AX41,data!$B$35:$D$39,2,0),0)</f>
        <v>0</v>
      </c>
      <c r="AZ41" s="232">
        <f>IF(AND(AW41&lt;&gt;0,AY41&lt;&gt;0)=FALSE,0,data!$C$43)</f>
        <v>0</v>
      </c>
      <c r="BA41" s="269">
        <f t="shared" si="18"/>
        <v>0</v>
      </c>
      <c r="BB41" s="225">
        <f t="shared" si="19"/>
        <v>0</v>
      </c>
      <c r="BC41" s="225">
        <f t="shared" si="20"/>
        <v>0</v>
      </c>
      <c r="BD41" s="225">
        <f t="shared" si="21"/>
        <v>0</v>
      </c>
      <c r="BE41" s="431" t="str">
        <f t="shared" si="22"/>
        <v>ne</v>
      </c>
      <c r="BG41" s="229"/>
      <c r="BH41" s="225">
        <f t="shared" si="23"/>
        <v>0</v>
      </c>
      <c r="BI41" s="230">
        <f>IF(BH41=1,data!$C$41*BG41,0)</f>
        <v>0</v>
      </c>
      <c r="BJ41" s="265" t="s">
        <v>96</v>
      </c>
      <c r="BK41" s="231">
        <f>IF(BH41=1,IF(BG41&lt;15,VLOOKUP(BJ41,data!$B$3:$E$32,2,0)*BG41,(VLOOKUP(BJ41,data!$B$3:$E$32,2,0)*14)+(VLOOKUP(BJ41,data!$B$3:$E$32,3,0))*(BG41-14)),0)</f>
        <v>0</v>
      </c>
      <c r="BL41" s="265" t="s">
        <v>96</v>
      </c>
      <c r="BM41" s="231">
        <f>IF(BH41=1,VLOOKUP(BL41,data!$B$35:$D$39,2,0),0)</f>
        <v>0</v>
      </c>
      <c r="BN41" s="232">
        <f>IF(AND(BK41&lt;&gt;0,BM41&lt;&gt;0)=FALSE,0,data!$C$43)</f>
        <v>0</v>
      </c>
      <c r="BO41" s="269">
        <f t="shared" si="24"/>
        <v>0</v>
      </c>
      <c r="BP41" s="225">
        <f t="shared" si="25"/>
        <v>0</v>
      </c>
      <c r="BQ41" s="225">
        <f t="shared" si="26"/>
        <v>0</v>
      </c>
      <c r="BR41" s="225">
        <f t="shared" si="27"/>
        <v>0</v>
      </c>
      <c r="BS41" s="431" t="str">
        <f t="shared" si="28"/>
        <v>ne</v>
      </c>
      <c r="BU41" s="229"/>
      <c r="BV41" s="225">
        <f t="shared" si="29"/>
        <v>0</v>
      </c>
      <c r="BW41" s="230">
        <f>IF(BV41=1,data!$C$41*BU41,0)</f>
        <v>0</v>
      </c>
      <c r="BX41" s="265" t="s">
        <v>96</v>
      </c>
      <c r="BY41" s="231">
        <f>IF(BV41=1,IF(BU41&lt;15,VLOOKUP(BX41,data!$B$3:$E$32,2,0)*BU41,(VLOOKUP(BX41,data!$B$3:$E$32,2,0)*14)+(VLOOKUP(BX41,data!$B$3:$E$32,3,0))*(BU41-14)),0)</f>
        <v>0</v>
      </c>
      <c r="BZ41" s="265" t="s">
        <v>96</v>
      </c>
      <c r="CA41" s="231">
        <f>IF(BV41=1,VLOOKUP(BZ41,data!$B$35:$D$39,2,0),0)</f>
        <v>0</v>
      </c>
      <c r="CB41" s="232">
        <f>IF(AND(BY41&lt;&gt;0,CA41&lt;&gt;0)=FALSE,0,data!$C$43)</f>
        <v>0</v>
      </c>
      <c r="CC41" s="269">
        <f t="shared" si="30"/>
        <v>0</v>
      </c>
      <c r="CD41" s="225">
        <f t="shared" si="31"/>
        <v>0</v>
      </c>
      <c r="CE41" s="225">
        <f t="shared" si="32"/>
        <v>0</v>
      </c>
      <c r="CF41" s="225">
        <f t="shared" si="33"/>
        <v>0</v>
      </c>
      <c r="CG41" s="431" t="str">
        <f t="shared" si="34"/>
        <v>ne</v>
      </c>
      <c r="CI41" s="229"/>
      <c r="CJ41" s="225">
        <f t="shared" si="35"/>
        <v>0</v>
      </c>
      <c r="CK41" s="230">
        <f>IF(CJ41=1,data!$C$41*CI41,0)</f>
        <v>0</v>
      </c>
      <c r="CL41" s="265" t="s">
        <v>96</v>
      </c>
      <c r="CM41" s="231">
        <f>IF(CJ41=1,IF(CI41&lt;15,VLOOKUP(CL41,data!$B$3:$E$32,2,0)*CI41,(VLOOKUP(CL41,data!$B$3:$E$32,2,0)*14)+(VLOOKUP(CL41,data!$B$3:$E$32,3,0))*(CI41-14)),0)</f>
        <v>0</v>
      </c>
      <c r="CN41" s="265" t="s">
        <v>96</v>
      </c>
      <c r="CO41" s="231">
        <f>IF(CJ41=1,VLOOKUP(CN41,data!$B$35:$D$39,2,0),0)</f>
        <v>0</v>
      </c>
      <c r="CP41" s="232">
        <f>IF(AND(CM41&lt;&gt;0,CO41&lt;&gt;0)=FALSE,0,data!$C$43)</f>
        <v>0</v>
      </c>
      <c r="CQ41" s="269">
        <f t="shared" si="36"/>
        <v>0</v>
      </c>
      <c r="CR41" s="225">
        <f t="shared" si="37"/>
        <v>0</v>
      </c>
      <c r="CS41" s="225">
        <f t="shared" si="38"/>
        <v>0</v>
      </c>
      <c r="CT41" s="225">
        <f t="shared" si="39"/>
        <v>0</v>
      </c>
      <c r="CU41" s="431" t="str">
        <f t="shared" si="40"/>
        <v>ne</v>
      </c>
      <c r="CW41" s="229"/>
      <c r="CX41" s="225">
        <f t="shared" si="41"/>
        <v>0</v>
      </c>
      <c r="CY41" s="230">
        <f>IF(CX41=1,data!$C$41*CW41,0)</f>
        <v>0</v>
      </c>
      <c r="CZ41" s="265" t="s">
        <v>96</v>
      </c>
      <c r="DA41" s="231">
        <f>IF(CX41=1,IF(CW41&lt;15,VLOOKUP(CZ41,data!$B$3:$E$32,2,0)*CW41,(VLOOKUP(CZ41,data!$B$3:$E$32,2,0)*14)+(VLOOKUP(CZ41,data!$B$3:$E$32,3,0))*(CW41-14)),0)</f>
        <v>0</v>
      </c>
      <c r="DB41" s="265" t="s">
        <v>96</v>
      </c>
      <c r="DC41" s="231">
        <f>IF(CX41=1,VLOOKUP(DB41,data!$B$35:$D$39,2,0),0)</f>
        <v>0</v>
      </c>
      <c r="DD41" s="232">
        <f>IF(AND(DA41&lt;&gt;0,DC41&lt;&gt;0)=FALSE,0,data!$C$43)</f>
        <v>0</v>
      </c>
      <c r="DE41" s="269">
        <f t="shared" si="42"/>
        <v>0</v>
      </c>
      <c r="DF41" s="225">
        <f t="shared" si="43"/>
        <v>0</v>
      </c>
      <c r="DG41" s="225">
        <f t="shared" si="44"/>
        <v>0</v>
      </c>
      <c r="DH41" s="225">
        <f t="shared" si="45"/>
        <v>0</v>
      </c>
      <c r="DI41" s="431" t="str">
        <f t="shared" si="46"/>
        <v>ne</v>
      </c>
      <c r="DK41" s="229"/>
      <c r="DL41" s="225">
        <f t="shared" si="47"/>
        <v>0</v>
      </c>
      <c r="DM41" s="230">
        <f>IF(DL41=1,data!$C$41*DK41,0)</f>
        <v>0</v>
      </c>
      <c r="DN41" s="265" t="s">
        <v>96</v>
      </c>
      <c r="DO41" s="231">
        <f>IF(DL41=1,IF(DK41&lt;15,VLOOKUP(DN41,data!$B$3:$E$32,2,0)*DK41,(VLOOKUP(DN41,data!$B$3:$E$32,2,0)*14)+(VLOOKUP(DN41,data!$B$3:$E$32,3,0))*(DK41-14)),0)</f>
        <v>0</v>
      </c>
      <c r="DP41" s="265" t="s">
        <v>96</v>
      </c>
      <c r="DQ41" s="231">
        <f>IF(DL41=1,VLOOKUP(DP41,data!$B$35:$D$39,2,0),0)</f>
        <v>0</v>
      </c>
      <c r="DR41" s="232">
        <f>IF(AND(DO41&lt;&gt;0,DQ41&lt;&gt;0)=FALSE,0,data!$C$43)</f>
        <v>0</v>
      </c>
      <c r="DS41" s="269">
        <f t="shared" si="48"/>
        <v>0</v>
      </c>
      <c r="DT41" s="225">
        <f t="shared" si="49"/>
        <v>0</v>
      </c>
      <c r="DU41" s="225">
        <f t="shared" si="50"/>
        <v>0</v>
      </c>
      <c r="DV41" s="225">
        <f t="shared" si="51"/>
        <v>0</v>
      </c>
      <c r="DW41" s="431" t="str">
        <f t="shared" si="52"/>
        <v>ne</v>
      </c>
      <c r="DY41" s="229"/>
      <c r="DZ41" s="225">
        <f t="shared" si="53"/>
        <v>0</v>
      </c>
      <c r="EA41" s="230">
        <f>IF(DZ41=1,data!$C$41*DY41,0)</f>
        <v>0</v>
      </c>
      <c r="EB41" s="265" t="s">
        <v>96</v>
      </c>
      <c r="EC41" s="231">
        <f>IF(DZ41=1,IF(DY41&lt;15,VLOOKUP(EB41,data!$B$3:$E$32,2,0)*DY41,(VLOOKUP(EB41,data!$B$3:$E$32,2,0)*14)+(VLOOKUP(EB41,data!$B$3:$E$32,3,0))*(DY41-14)),0)</f>
        <v>0</v>
      </c>
      <c r="ED41" s="265" t="s">
        <v>96</v>
      </c>
      <c r="EE41" s="231">
        <f>IF(DZ41=1,VLOOKUP(ED41,data!$B$35:$D$39,2,0),0)</f>
        <v>0</v>
      </c>
      <c r="EF41" s="232">
        <f>IF(AND(EC41&lt;&gt;0,EE41&lt;&gt;0)=FALSE,0,data!$C$43)</f>
        <v>0</v>
      </c>
      <c r="EG41" s="269">
        <f t="shared" si="54"/>
        <v>0</v>
      </c>
      <c r="EH41" s="225">
        <f t="shared" si="55"/>
        <v>0</v>
      </c>
      <c r="EI41" s="225">
        <f t="shared" si="56"/>
        <v>0</v>
      </c>
      <c r="EJ41" s="225">
        <f t="shared" si="57"/>
        <v>0</v>
      </c>
      <c r="EK41" s="431" t="str">
        <f t="shared" si="58"/>
        <v>ne</v>
      </c>
      <c r="EM41" s="229"/>
      <c r="EN41" s="225">
        <f t="shared" si="59"/>
        <v>0</v>
      </c>
      <c r="EO41" s="230">
        <f>IF(EN41=1,data!$C$41*EM41,0)</f>
        <v>0</v>
      </c>
      <c r="EP41" s="265" t="s">
        <v>96</v>
      </c>
      <c r="EQ41" s="231">
        <f>IF(EN41=1,IF(EM41&lt;15,VLOOKUP(EP41,data!$B$3:$E$32,2,0)*EM41,(VLOOKUP(EP41,data!$B$3:$E$32,2,0)*14)+(VLOOKUP(EP41,data!$B$3:$E$32,3,0))*(EM41-14)),0)</f>
        <v>0</v>
      </c>
      <c r="ER41" s="265" t="s">
        <v>96</v>
      </c>
      <c r="ES41" s="231">
        <f>IF(EN41=1,VLOOKUP(ER41,data!$B$35:$D$39,2,0),0)</f>
        <v>0</v>
      </c>
      <c r="ET41" s="232">
        <f>IF(AND(EQ41&lt;&gt;0,ES41&lt;&gt;0)=FALSE,0,data!$C$43)</f>
        <v>0</v>
      </c>
      <c r="EU41" s="269">
        <f t="shared" si="60"/>
        <v>0</v>
      </c>
      <c r="EV41" s="225">
        <f t="shared" si="61"/>
        <v>0</v>
      </c>
      <c r="EW41" s="225">
        <f t="shared" si="62"/>
        <v>0</v>
      </c>
      <c r="EX41" s="225">
        <f t="shared" si="63"/>
        <v>0</v>
      </c>
      <c r="EY41" s="431" t="str">
        <f t="shared" si="64"/>
        <v>ne</v>
      </c>
      <c r="FA41" s="229"/>
      <c r="FB41" s="225">
        <f t="shared" si="65"/>
        <v>0</v>
      </c>
      <c r="FC41" s="230">
        <f>IF(FB41=1,data!$C$41*FA41,0)</f>
        <v>0</v>
      </c>
      <c r="FD41" s="265" t="s">
        <v>96</v>
      </c>
      <c r="FE41" s="231">
        <f>IF(FB41=1,IF(FA41&lt;15,VLOOKUP(FD41,data!$B$3:$E$32,2,0)*FA41,(VLOOKUP(FD41,data!$B$3:$E$32,2,0)*14)+(VLOOKUP(FD41,data!$B$3:$E$32,3,0))*(FA41-14)),0)</f>
        <v>0</v>
      </c>
      <c r="FF41" s="265" t="s">
        <v>96</v>
      </c>
      <c r="FG41" s="231">
        <f>IF(FB41=1,VLOOKUP(FF41,data!$B$35:$D$39,2,0),0)</f>
        <v>0</v>
      </c>
      <c r="FH41" s="232">
        <f>IF(AND(FE41&lt;&gt;0,FG41&lt;&gt;0)=FALSE,0,data!$C$43)</f>
        <v>0</v>
      </c>
      <c r="FI41" s="269">
        <f t="shared" si="66"/>
        <v>0</v>
      </c>
      <c r="FJ41" s="225">
        <f t="shared" si="67"/>
        <v>0</v>
      </c>
      <c r="FK41" s="225">
        <f t="shared" si="68"/>
        <v>0</v>
      </c>
      <c r="FL41" s="225">
        <f t="shared" si="69"/>
        <v>0</v>
      </c>
      <c r="FM41" s="431" t="str">
        <f t="shared" si="70"/>
        <v>ne</v>
      </c>
    </row>
    <row r="42" spans="1:169" ht="25.15" customHeight="1" x14ac:dyDescent="0.25">
      <c r="A42" s="233"/>
      <c r="B42" s="370" t="s">
        <v>133</v>
      </c>
      <c r="C42" s="416"/>
      <c r="D42" s="418" t="s">
        <v>669</v>
      </c>
      <c r="E42" s="229"/>
      <c r="F42" s="225">
        <f t="shared" si="0"/>
        <v>0</v>
      </c>
      <c r="G42" s="230">
        <f>IF(F42=1,data!$C$41*E42,0)</f>
        <v>0</v>
      </c>
      <c r="H42" s="265" t="s">
        <v>96</v>
      </c>
      <c r="I42" s="231">
        <f>IF($F42=1,IF($E42&lt;15,VLOOKUP(H42,data!$B$3:$E$32,2,0)*$E42,(VLOOKUP(H42,data!$B$3:$E$32,2,0)*14)+(VLOOKUP(H42,data!$B$3:$E$32,3,0))*($E42-14)),0)</f>
        <v>0</v>
      </c>
      <c r="J42" s="265" t="s">
        <v>96</v>
      </c>
      <c r="K42" s="231">
        <f>IF($F42=1,VLOOKUP(J42,data!$B$35:$D$39,2,0),0)</f>
        <v>0</v>
      </c>
      <c r="L42" s="232">
        <f>IF(AND(I42&lt;&gt;0,K42&lt;&gt;0)=FALSE,0,data!$C$43)</f>
        <v>0</v>
      </c>
      <c r="M42" s="269">
        <f t="shared" si="1"/>
        <v>0</v>
      </c>
      <c r="N42" s="225">
        <f t="shared" si="73"/>
        <v>0</v>
      </c>
      <c r="O42" s="225">
        <f t="shared" si="2"/>
        <v>0</v>
      </c>
      <c r="P42" s="225">
        <f t="shared" si="3"/>
        <v>0</v>
      </c>
      <c r="Q42" s="228"/>
      <c r="R42" s="438">
        <f t="shared" si="4"/>
        <v>0</v>
      </c>
      <c r="S42" s="225">
        <f t="shared" si="5"/>
        <v>0</v>
      </c>
      <c r="T42" s="357">
        <f>IF(S42=1,data!$C$41*R42,0)</f>
        <v>0</v>
      </c>
      <c r="U42" s="370" t="str">
        <f t="shared" si="6"/>
        <v xml:space="preserve"> </v>
      </c>
      <c r="V42" s="360">
        <f>IF($S42=1,IF(R42&lt;15,VLOOKUP(U42,data!$B$3:$E$32,2,0)*R42,(VLOOKUP(U42,data!$B$3:$E$32,2,0)*14)+(VLOOKUP(U42,data!$B$3:$E$32,3,0))*(R42-14)),0)</f>
        <v>0</v>
      </c>
      <c r="W42" s="370" t="str">
        <f t="shared" si="7"/>
        <v xml:space="preserve"> </v>
      </c>
      <c r="X42" s="360">
        <f>IF($S42=1,VLOOKUP(W42,data!$B$35:$D$39,2,0),0)</f>
        <v>0</v>
      </c>
      <c r="Y42" s="364">
        <f>IF(AND(V42&lt;&gt;0,X42&lt;&gt;0)=FALSE,0,data!$C$43)</f>
        <v>0</v>
      </c>
      <c r="Z42" s="365">
        <f t="shared" si="8"/>
        <v>0</v>
      </c>
      <c r="AA42" s="225">
        <f t="shared" si="74"/>
        <v>0</v>
      </c>
      <c r="AB42" s="225">
        <f t="shared" si="9"/>
        <v>0</v>
      </c>
      <c r="AC42" s="225">
        <f t="shared" si="10"/>
        <v>0</v>
      </c>
      <c r="AE42" s="229"/>
      <c r="AF42" s="225">
        <f t="shared" si="11"/>
        <v>0</v>
      </c>
      <c r="AG42" s="230">
        <f>IF(AF42=1,data!$C$41*AE42,0)</f>
        <v>0</v>
      </c>
      <c r="AH42" s="265" t="s">
        <v>96</v>
      </c>
      <c r="AI42" s="231">
        <f>IF(AF42=1,IF(AE42&lt;15,VLOOKUP(AH42,data!$B$3:$E$32,2,0)*AE42,(VLOOKUP(AH42,data!$B$3:$E$32,2,0)*14)+(VLOOKUP(AH42,data!$B$3:$E$32,3,0))*(AE42-14)),0)</f>
        <v>0</v>
      </c>
      <c r="AJ42" s="265" t="s">
        <v>96</v>
      </c>
      <c r="AK42" s="231">
        <f>IF(AF42=1,VLOOKUP(AJ42,data!$B$35:$D$39,2,0),0)</f>
        <v>0</v>
      </c>
      <c r="AL42" s="232">
        <f>IF(AND(AI42&lt;&gt;0,AK42&lt;&gt;0)=FALSE,0,data!$C$43)</f>
        <v>0</v>
      </c>
      <c r="AM42" s="269">
        <f t="shared" si="12"/>
        <v>0</v>
      </c>
      <c r="AN42" s="225">
        <f t="shared" si="13"/>
        <v>0</v>
      </c>
      <c r="AO42" s="225">
        <f t="shared" si="14"/>
        <v>0</v>
      </c>
      <c r="AP42" s="225">
        <f t="shared" si="15"/>
        <v>0</v>
      </c>
      <c r="AQ42" s="431" t="str">
        <f t="shared" si="16"/>
        <v>ne</v>
      </c>
      <c r="AS42" s="229"/>
      <c r="AT42" s="225">
        <f t="shared" si="17"/>
        <v>0</v>
      </c>
      <c r="AU42" s="230">
        <f>IF(AT42=1,data!$C$41*AS42,0)</f>
        <v>0</v>
      </c>
      <c r="AV42" s="265" t="s">
        <v>96</v>
      </c>
      <c r="AW42" s="231">
        <f>IF(AT42=1,IF(AS42&lt;15,VLOOKUP(AV42,data!$B$3:$E$32,2,0)*AS42,(VLOOKUP(AV42,data!$B$3:$E$32,2,0)*14)+(VLOOKUP(AV42,data!$B$3:$E$32,3,0))*(AS42-14)),0)</f>
        <v>0</v>
      </c>
      <c r="AX42" s="265" t="s">
        <v>96</v>
      </c>
      <c r="AY42" s="231">
        <f>IF(AT42=1,VLOOKUP(AX42,data!$B$35:$D$39,2,0),0)</f>
        <v>0</v>
      </c>
      <c r="AZ42" s="232">
        <f>IF(AND(AW42&lt;&gt;0,AY42&lt;&gt;0)=FALSE,0,data!$C$43)</f>
        <v>0</v>
      </c>
      <c r="BA42" s="269">
        <f t="shared" si="18"/>
        <v>0</v>
      </c>
      <c r="BB42" s="225">
        <f t="shared" si="19"/>
        <v>0</v>
      </c>
      <c r="BC42" s="225">
        <f t="shared" si="20"/>
        <v>0</v>
      </c>
      <c r="BD42" s="225">
        <f t="shared" si="21"/>
        <v>0</v>
      </c>
      <c r="BE42" s="431" t="str">
        <f t="shared" si="22"/>
        <v>ne</v>
      </c>
      <c r="BG42" s="229"/>
      <c r="BH42" s="225">
        <f t="shared" si="23"/>
        <v>0</v>
      </c>
      <c r="BI42" s="230">
        <f>IF(BH42=1,data!$C$41*BG42,0)</f>
        <v>0</v>
      </c>
      <c r="BJ42" s="265" t="s">
        <v>96</v>
      </c>
      <c r="BK42" s="231">
        <f>IF(BH42=1,IF(BG42&lt;15,VLOOKUP(BJ42,data!$B$3:$E$32,2,0)*BG42,(VLOOKUP(BJ42,data!$B$3:$E$32,2,0)*14)+(VLOOKUP(BJ42,data!$B$3:$E$32,3,0))*(BG42-14)),0)</f>
        <v>0</v>
      </c>
      <c r="BL42" s="265" t="s">
        <v>96</v>
      </c>
      <c r="BM42" s="231">
        <f>IF(BH42=1,VLOOKUP(BL42,data!$B$35:$D$39,2,0),0)</f>
        <v>0</v>
      </c>
      <c r="BN42" s="232">
        <f>IF(AND(BK42&lt;&gt;0,BM42&lt;&gt;0)=FALSE,0,data!$C$43)</f>
        <v>0</v>
      </c>
      <c r="BO42" s="269">
        <f t="shared" si="24"/>
        <v>0</v>
      </c>
      <c r="BP42" s="225">
        <f t="shared" si="25"/>
        <v>0</v>
      </c>
      <c r="BQ42" s="225">
        <f t="shared" si="26"/>
        <v>0</v>
      </c>
      <c r="BR42" s="225">
        <f t="shared" si="27"/>
        <v>0</v>
      </c>
      <c r="BS42" s="431" t="str">
        <f t="shared" si="28"/>
        <v>ne</v>
      </c>
      <c r="BU42" s="229"/>
      <c r="BV42" s="225">
        <f t="shared" si="29"/>
        <v>0</v>
      </c>
      <c r="BW42" s="230">
        <f>IF(BV42=1,data!$C$41*BU42,0)</f>
        <v>0</v>
      </c>
      <c r="BX42" s="265" t="s">
        <v>96</v>
      </c>
      <c r="BY42" s="231">
        <f>IF(BV42=1,IF(BU42&lt;15,VLOOKUP(BX42,data!$B$3:$E$32,2,0)*BU42,(VLOOKUP(BX42,data!$B$3:$E$32,2,0)*14)+(VLOOKUP(BX42,data!$B$3:$E$32,3,0))*(BU42-14)),0)</f>
        <v>0</v>
      </c>
      <c r="BZ42" s="265" t="s">
        <v>96</v>
      </c>
      <c r="CA42" s="231">
        <f>IF(BV42=1,VLOOKUP(BZ42,data!$B$35:$D$39,2,0),0)</f>
        <v>0</v>
      </c>
      <c r="CB42" s="232">
        <f>IF(AND(BY42&lt;&gt;0,CA42&lt;&gt;0)=FALSE,0,data!$C$43)</f>
        <v>0</v>
      </c>
      <c r="CC42" s="269">
        <f t="shared" si="30"/>
        <v>0</v>
      </c>
      <c r="CD42" s="225">
        <f t="shared" si="31"/>
        <v>0</v>
      </c>
      <c r="CE42" s="225">
        <f t="shared" si="32"/>
        <v>0</v>
      </c>
      <c r="CF42" s="225">
        <f t="shared" si="33"/>
        <v>0</v>
      </c>
      <c r="CG42" s="431" t="str">
        <f t="shared" si="34"/>
        <v>ne</v>
      </c>
      <c r="CI42" s="229"/>
      <c r="CJ42" s="225">
        <f t="shared" si="35"/>
        <v>0</v>
      </c>
      <c r="CK42" s="230">
        <f>IF(CJ42=1,data!$C$41*CI42,0)</f>
        <v>0</v>
      </c>
      <c r="CL42" s="265" t="s">
        <v>96</v>
      </c>
      <c r="CM42" s="231">
        <f>IF(CJ42=1,IF(CI42&lt;15,VLOOKUP(CL42,data!$B$3:$E$32,2,0)*CI42,(VLOOKUP(CL42,data!$B$3:$E$32,2,0)*14)+(VLOOKUP(CL42,data!$B$3:$E$32,3,0))*(CI42-14)),0)</f>
        <v>0</v>
      </c>
      <c r="CN42" s="265" t="s">
        <v>96</v>
      </c>
      <c r="CO42" s="231">
        <f>IF(CJ42=1,VLOOKUP(CN42,data!$B$35:$D$39,2,0),0)</f>
        <v>0</v>
      </c>
      <c r="CP42" s="232">
        <f>IF(AND(CM42&lt;&gt;0,CO42&lt;&gt;0)=FALSE,0,data!$C$43)</f>
        <v>0</v>
      </c>
      <c r="CQ42" s="269">
        <f t="shared" si="36"/>
        <v>0</v>
      </c>
      <c r="CR42" s="225">
        <f t="shared" si="37"/>
        <v>0</v>
      </c>
      <c r="CS42" s="225">
        <f t="shared" si="38"/>
        <v>0</v>
      </c>
      <c r="CT42" s="225">
        <f t="shared" si="39"/>
        <v>0</v>
      </c>
      <c r="CU42" s="431" t="str">
        <f t="shared" si="40"/>
        <v>ne</v>
      </c>
      <c r="CW42" s="229"/>
      <c r="CX42" s="225">
        <f t="shared" si="41"/>
        <v>0</v>
      </c>
      <c r="CY42" s="230">
        <f>IF(CX42=1,data!$C$41*CW42,0)</f>
        <v>0</v>
      </c>
      <c r="CZ42" s="265" t="s">
        <v>96</v>
      </c>
      <c r="DA42" s="231">
        <f>IF(CX42=1,IF(CW42&lt;15,VLOOKUP(CZ42,data!$B$3:$E$32,2,0)*CW42,(VLOOKUP(CZ42,data!$B$3:$E$32,2,0)*14)+(VLOOKUP(CZ42,data!$B$3:$E$32,3,0))*(CW42-14)),0)</f>
        <v>0</v>
      </c>
      <c r="DB42" s="265" t="s">
        <v>96</v>
      </c>
      <c r="DC42" s="231">
        <f>IF(CX42=1,VLOOKUP(DB42,data!$B$35:$D$39,2,0),0)</f>
        <v>0</v>
      </c>
      <c r="DD42" s="232">
        <f>IF(AND(DA42&lt;&gt;0,DC42&lt;&gt;0)=FALSE,0,data!$C$43)</f>
        <v>0</v>
      </c>
      <c r="DE42" s="269">
        <f t="shared" si="42"/>
        <v>0</v>
      </c>
      <c r="DF42" s="225">
        <f t="shared" si="43"/>
        <v>0</v>
      </c>
      <c r="DG42" s="225">
        <f t="shared" si="44"/>
        <v>0</v>
      </c>
      <c r="DH42" s="225">
        <f t="shared" si="45"/>
        <v>0</v>
      </c>
      <c r="DI42" s="431" t="str">
        <f t="shared" si="46"/>
        <v>ne</v>
      </c>
      <c r="DK42" s="229"/>
      <c r="DL42" s="225">
        <f t="shared" si="47"/>
        <v>0</v>
      </c>
      <c r="DM42" s="230">
        <f>IF(DL42=1,data!$C$41*DK42,0)</f>
        <v>0</v>
      </c>
      <c r="DN42" s="265" t="s">
        <v>96</v>
      </c>
      <c r="DO42" s="231">
        <f>IF(DL42=1,IF(DK42&lt;15,VLOOKUP(DN42,data!$B$3:$E$32,2,0)*DK42,(VLOOKUP(DN42,data!$B$3:$E$32,2,0)*14)+(VLOOKUP(DN42,data!$B$3:$E$32,3,0))*(DK42-14)),0)</f>
        <v>0</v>
      </c>
      <c r="DP42" s="265" t="s">
        <v>96</v>
      </c>
      <c r="DQ42" s="231">
        <f>IF(DL42=1,VLOOKUP(DP42,data!$B$35:$D$39,2,0),0)</f>
        <v>0</v>
      </c>
      <c r="DR42" s="232">
        <f>IF(AND(DO42&lt;&gt;0,DQ42&lt;&gt;0)=FALSE,0,data!$C$43)</f>
        <v>0</v>
      </c>
      <c r="DS42" s="269">
        <f t="shared" si="48"/>
        <v>0</v>
      </c>
      <c r="DT42" s="225">
        <f t="shared" si="49"/>
        <v>0</v>
      </c>
      <c r="DU42" s="225">
        <f t="shared" si="50"/>
        <v>0</v>
      </c>
      <c r="DV42" s="225">
        <f t="shared" si="51"/>
        <v>0</v>
      </c>
      <c r="DW42" s="431" t="str">
        <f t="shared" si="52"/>
        <v>ne</v>
      </c>
      <c r="DY42" s="229"/>
      <c r="DZ42" s="225">
        <f t="shared" si="53"/>
        <v>0</v>
      </c>
      <c r="EA42" s="230">
        <f>IF(DZ42=1,data!$C$41*DY42,0)</f>
        <v>0</v>
      </c>
      <c r="EB42" s="265" t="s">
        <v>96</v>
      </c>
      <c r="EC42" s="231">
        <f>IF(DZ42=1,IF(DY42&lt;15,VLOOKUP(EB42,data!$B$3:$E$32,2,0)*DY42,(VLOOKUP(EB42,data!$B$3:$E$32,2,0)*14)+(VLOOKUP(EB42,data!$B$3:$E$32,3,0))*(DY42-14)),0)</f>
        <v>0</v>
      </c>
      <c r="ED42" s="265" t="s">
        <v>96</v>
      </c>
      <c r="EE42" s="231">
        <f>IF(DZ42=1,VLOOKUP(ED42,data!$B$35:$D$39,2,0),0)</f>
        <v>0</v>
      </c>
      <c r="EF42" s="232">
        <f>IF(AND(EC42&lt;&gt;0,EE42&lt;&gt;0)=FALSE,0,data!$C$43)</f>
        <v>0</v>
      </c>
      <c r="EG42" s="269">
        <f t="shared" si="54"/>
        <v>0</v>
      </c>
      <c r="EH42" s="225">
        <f t="shared" si="55"/>
        <v>0</v>
      </c>
      <c r="EI42" s="225">
        <f t="shared" si="56"/>
        <v>0</v>
      </c>
      <c r="EJ42" s="225">
        <f t="shared" si="57"/>
        <v>0</v>
      </c>
      <c r="EK42" s="431" t="str">
        <f t="shared" si="58"/>
        <v>ne</v>
      </c>
      <c r="EM42" s="229"/>
      <c r="EN42" s="225">
        <f t="shared" si="59"/>
        <v>0</v>
      </c>
      <c r="EO42" s="230">
        <f>IF(EN42=1,data!$C$41*EM42,0)</f>
        <v>0</v>
      </c>
      <c r="EP42" s="265" t="s">
        <v>96</v>
      </c>
      <c r="EQ42" s="231">
        <f>IF(EN42=1,IF(EM42&lt;15,VLOOKUP(EP42,data!$B$3:$E$32,2,0)*EM42,(VLOOKUP(EP42,data!$B$3:$E$32,2,0)*14)+(VLOOKUP(EP42,data!$B$3:$E$32,3,0))*(EM42-14)),0)</f>
        <v>0</v>
      </c>
      <c r="ER42" s="265" t="s">
        <v>96</v>
      </c>
      <c r="ES42" s="231">
        <f>IF(EN42=1,VLOOKUP(ER42,data!$B$35:$D$39,2,0),0)</f>
        <v>0</v>
      </c>
      <c r="ET42" s="232">
        <f>IF(AND(EQ42&lt;&gt;0,ES42&lt;&gt;0)=FALSE,0,data!$C$43)</f>
        <v>0</v>
      </c>
      <c r="EU42" s="269">
        <f t="shared" si="60"/>
        <v>0</v>
      </c>
      <c r="EV42" s="225">
        <f t="shared" si="61"/>
        <v>0</v>
      </c>
      <c r="EW42" s="225">
        <f t="shared" si="62"/>
        <v>0</v>
      </c>
      <c r="EX42" s="225">
        <f t="shared" si="63"/>
        <v>0</v>
      </c>
      <c r="EY42" s="431" t="str">
        <f t="shared" si="64"/>
        <v>ne</v>
      </c>
      <c r="FA42" s="229"/>
      <c r="FB42" s="225">
        <f t="shared" si="65"/>
        <v>0</v>
      </c>
      <c r="FC42" s="230">
        <f>IF(FB42=1,data!$C$41*FA42,0)</f>
        <v>0</v>
      </c>
      <c r="FD42" s="265" t="s">
        <v>96</v>
      </c>
      <c r="FE42" s="231">
        <f>IF(FB42=1,IF(FA42&lt;15,VLOOKUP(FD42,data!$B$3:$E$32,2,0)*FA42,(VLOOKUP(FD42,data!$B$3:$E$32,2,0)*14)+(VLOOKUP(FD42,data!$B$3:$E$32,3,0))*(FA42-14)),0)</f>
        <v>0</v>
      </c>
      <c r="FF42" s="265" t="s">
        <v>96</v>
      </c>
      <c r="FG42" s="231">
        <f>IF(FB42=1,VLOOKUP(FF42,data!$B$35:$D$39,2,0),0)</f>
        <v>0</v>
      </c>
      <c r="FH42" s="232">
        <f>IF(AND(FE42&lt;&gt;0,FG42&lt;&gt;0)=FALSE,0,data!$C$43)</f>
        <v>0</v>
      </c>
      <c r="FI42" s="269">
        <f t="shared" si="66"/>
        <v>0</v>
      </c>
      <c r="FJ42" s="225">
        <f t="shared" si="67"/>
        <v>0</v>
      </c>
      <c r="FK42" s="225">
        <f t="shared" si="68"/>
        <v>0</v>
      </c>
      <c r="FL42" s="225">
        <f t="shared" si="69"/>
        <v>0</v>
      </c>
      <c r="FM42" s="431" t="str">
        <f t="shared" si="70"/>
        <v>ne</v>
      </c>
    </row>
    <row r="43" spans="1:169" ht="25.15" customHeight="1" x14ac:dyDescent="0.25">
      <c r="A43" s="233"/>
      <c r="B43" s="370" t="s">
        <v>134</v>
      </c>
      <c r="C43" s="416"/>
      <c r="D43" s="418" t="s">
        <v>669</v>
      </c>
      <c r="E43" s="229"/>
      <c r="F43" s="225">
        <f t="shared" si="0"/>
        <v>0</v>
      </c>
      <c r="G43" s="230">
        <f>IF(F43=1,data!$C$41*E43,0)</f>
        <v>0</v>
      </c>
      <c r="H43" s="265" t="s">
        <v>96</v>
      </c>
      <c r="I43" s="231">
        <f>IF($F43=1,IF($E43&lt;15,VLOOKUP(H43,data!$B$3:$E$32,2,0)*$E43,(VLOOKUP(H43,data!$B$3:$E$32,2,0)*14)+(VLOOKUP(H43,data!$B$3:$E$32,3,0))*($E43-14)),0)</f>
        <v>0</v>
      </c>
      <c r="J43" s="265" t="s">
        <v>96</v>
      </c>
      <c r="K43" s="231">
        <f>IF($F43=1,VLOOKUP(J43,data!$B$35:$D$39,2,0),0)</f>
        <v>0</v>
      </c>
      <c r="L43" s="232">
        <f>IF(AND(I43&lt;&gt;0,K43&lt;&gt;0)=FALSE,0,data!$C$43)</f>
        <v>0</v>
      </c>
      <c r="M43" s="269">
        <f t="shared" si="1"/>
        <v>0</v>
      </c>
      <c r="N43" s="225">
        <f t="shared" si="73"/>
        <v>0</v>
      </c>
      <c r="O43" s="225">
        <f t="shared" si="2"/>
        <v>0</v>
      </c>
      <c r="P43" s="225">
        <f t="shared" si="3"/>
        <v>0</v>
      </c>
      <c r="Q43" s="228"/>
      <c r="R43" s="438">
        <f t="shared" si="4"/>
        <v>0</v>
      </c>
      <c r="S43" s="225">
        <f t="shared" si="5"/>
        <v>0</v>
      </c>
      <c r="T43" s="357">
        <f>IF(S43=1,data!$C$41*R43,0)</f>
        <v>0</v>
      </c>
      <c r="U43" s="370" t="str">
        <f t="shared" si="6"/>
        <v xml:space="preserve"> </v>
      </c>
      <c r="V43" s="360">
        <f>IF($S43=1,IF(R43&lt;15,VLOOKUP(U43,data!$B$3:$E$32,2,0)*R43,(VLOOKUP(U43,data!$B$3:$E$32,2,0)*14)+(VLOOKUP(U43,data!$B$3:$E$32,3,0))*(R43-14)),0)</f>
        <v>0</v>
      </c>
      <c r="W43" s="370" t="str">
        <f t="shared" si="7"/>
        <v xml:space="preserve"> </v>
      </c>
      <c r="X43" s="360">
        <f>IF($S43=1,VLOOKUP(W43,data!$B$35:$D$39,2,0),0)</f>
        <v>0</v>
      </c>
      <c r="Y43" s="364">
        <f>IF(AND(V43&lt;&gt;0,X43&lt;&gt;0)=FALSE,0,data!$C$43)</f>
        <v>0</v>
      </c>
      <c r="Z43" s="365">
        <f t="shared" si="8"/>
        <v>0</v>
      </c>
      <c r="AA43" s="225">
        <f t="shared" si="74"/>
        <v>0</v>
      </c>
      <c r="AB43" s="225">
        <f t="shared" si="9"/>
        <v>0</v>
      </c>
      <c r="AC43" s="225">
        <f t="shared" si="10"/>
        <v>0</v>
      </c>
      <c r="AE43" s="229"/>
      <c r="AF43" s="225">
        <f t="shared" si="11"/>
        <v>0</v>
      </c>
      <c r="AG43" s="230">
        <f>IF(AF43=1,data!$C$41*AE43,0)</f>
        <v>0</v>
      </c>
      <c r="AH43" s="265" t="s">
        <v>96</v>
      </c>
      <c r="AI43" s="231">
        <f>IF(AF43=1,IF(AE43&lt;15,VLOOKUP(AH43,data!$B$3:$E$32,2,0)*AE43,(VLOOKUP(AH43,data!$B$3:$E$32,2,0)*14)+(VLOOKUP(AH43,data!$B$3:$E$32,3,0))*(AE43-14)),0)</f>
        <v>0</v>
      </c>
      <c r="AJ43" s="265" t="s">
        <v>96</v>
      </c>
      <c r="AK43" s="231">
        <f>IF(AF43=1,VLOOKUP(AJ43,data!$B$35:$D$39,2,0),0)</f>
        <v>0</v>
      </c>
      <c r="AL43" s="232">
        <f>IF(AND(AI43&lt;&gt;0,AK43&lt;&gt;0)=FALSE,0,data!$C$43)</f>
        <v>0</v>
      </c>
      <c r="AM43" s="269">
        <f t="shared" si="12"/>
        <v>0</v>
      </c>
      <c r="AN43" s="225">
        <f t="shared" si="13"/>
        <v>0</v>
      </c>
      <c r="AO43" s="225">
        <f t="shared" si="14"/>
        <v>0</v>
      </c>
      <c r="AP43" s="225">
        <f t="shared" si="15"/>
        <v>0</v>
      </c>
      <c r="AQ43" s="431" t="str">
        <f t="shared" si="16"/>
        <v>ne</v>
      </c>
      <c r="AS43" s="229"/>
      <c r="AT43" s="225">
        <f t="shared" si="17"/>
        <v>0</v>
      </c>
      <c r="AU43" s="230">
        <f>IF(AT43=1,data!$C$41*AS43,0)</f>
        <v>0</v>
      </c>
      <c r="AV43" s="265" t="s">
        <v>96</v>
      </c>
      <c r="AW43" s="231">
        <f>IF(AT43=1,IF(AS43&lt;15,VLOOKUP(AV43,data!$B$3:$E$32,2,0)*AS43,(VLOOKUP(AV43,data!$B$3:$E$32,2,0)*14)+(VLOOKUP(AV43,data!$B$3:$E$32,3,0))*(AS43-14)),0)</f>
        <v>0</v>
      </c>
      <c r="AX43" s="265" t="s">
        <v>96</v>
      </c>
      <c r="AY43" s="231">
        <f>IF(AT43=1,VLOOKUP(AX43,data!$B$35:$D$39,2,0),0)</f>
        <v>0</v>
      </c>
      <c r="AZ43" s="232">
        <f>IF(AND(AW43&lt;&gt;0,AY43&lt;&gt;0)=FALSE,0,data!$C$43)</f>
        <v>0</v>
      </c>
      <c r="BA43" s="269">
        <f t="shared" si="18"/>
        <v>0</v>
      </c>
      <c r="BB43" s="225">
        <f t="shared" si="19"/>
        <v>0</v>
      </c>
      <c r="BC43" s="225">
        <f t="shared" si="20"/>
        <v>0</v>
      </c>
      <c r="BD43" s="225">
        <f t="shared" si="21"/>
        <v>0</v>
      </c>
      <c r="BE43" s="431" t="str">
        <f t="shared" si="22"/>
        <v>ne</v>
      </c>
      <c r="BG43" s="229"/>
      <c r="BH43" s="225">
        <f t="shared" si="23"/>
        <v>0</v>
      </c>
      <c r="BI43" s="230">
        <f>IF(BH43=1,data!$C$41*BG43,0)</f>
        <v>0</v>
      </c>
      <c r="BJ43" s="265" t="s">
        <v>96</v>
      </c>
      <c r="BK43" s="231">
        <f>IF(BH43=1,IF(BG43&lt;15,VLOOKUP(BJ43,data!$B$3:$E$32,2,0)*BG43,(VLOOKUP(BJ43,data!$B$3:$E$32,2,0)*14)+(VLOOKUP(BJ43,data!$B$3:$E$32,3,0))*(BG43-14)),0)</f>
        <v>0</v>
      </c>
      <c r="BL43" s="265" t="s">
        <v>96</v>
      </c>
      <c r="BM43" s="231">
        <f>IF(BH43=1,VLOOKUP(BL43,data!$B$35:$D$39,2,0),0)</f>
        <v>0</v>
      </c>
      <c r="BN43" s="232">
        <f>IF(AND(BK43&lt;&gt;0,BM43&lt;&gt;0)=FALSE,0,data!$C$43)</f>
        <v>0</v>
      </c>
      <c r="BO43" s="269">
        <f t="shared" si="24"/>
        <v>0</v>
      </c>
      <c r="BP43" s="225">
        <f t="shared" si="25"/>
        <v>0</v>
      </c>
      <c r="BQ43" s="225">
        <f t="shared" si="26"/>
        <v>0</v>
      </c>
      <c r="BR43" s="225">
        <f t="shared" si="27"/>
        <v>0</v>
      </c>
      <c r="BS43" s="431" t="str">
        <f t="shared" si="28"/>
        <v>ne</v>
      </c>
      <c r="BU43" s="229"/>
      <c r="BV43" s="225">
        <f t="shared" si="29"/>
        <v>0</v>
      </c>
      <c r="BW43" s="230">
        <f>IF(BV43=1,data!$C$41*BU43,0)</f>
        <v>0</v>
      </c>
      <c r="BX43" s="265" t="s">
        <v>96</v>
      </c>
      <c r="BY43" s="231">
        <f>IF(BV43=1,IF(BU43&lt;15,VLOOKUP(BX43,data!$B$3:$E$32,2,0)*BU43,(VLOOKUP(BX43,data!$B$3:$E$32,2,0)*14)+(VLOOKUP(BX43,data!$B$3:$E$32,3,0))*(BU43-14)),0)</f>
        <v>0</v>
      </c>
      <c r="BZ43" s="265" t="s">
        <v>96</v>
      </c>
      <c r="CA43" s="231">
        <f>IF(BV43=1,VLOOKUP(BZ43,data!$B$35:$D$39,2,0),0)</f>
        <v>0</v>
      </c>
      <c r="CB43" s="232">
        <f>IF(AND(BY43&lt;&gt;0,CA43&lt;&gt;0)=FALSE,0,data!$C$43)</f>
        <v>0</v>
      </c>
      <c r="CC43" s="269">
        <f t="shared" si="30"/>
        <v>0</v>
      </c>
      <c r="CD43" s="225">
        <f t="shared" si="31"/>
        <v>0</v>
      </c>
      <c r="CE43" s="225">
        <f t="shared" si="32"/>
        <v>0</v>
      </c>
      <c r="CF43" s="225">
        <f t="shared" si="33"/>
        <v>0</v>
      </c>
      <c r="CG43" s="431" t="str">
        <f t="shared" si="34"/>
        <v>ne</v>
      </c>
      <c r="CI43" s="229"/>
      <c r="CJ43" s="225">
        <f t="shared" si="35"/>
        <v>0</v>
      </c>
      <c r="CK43" s="230">
        <f>IF(CJ43=1,data!$C$41*CI43,0)</f>
        <v>0</v>
      </c>
      <c r="CL43" s="265" t="s">
        <v>96</v>
      </c>
      <c r="CM43" s="231">
        <f>IF(CJ43=1,IF(CI43&lt;15,VLOOKUP(CL43,data!$B$3:$E$32,2,0)*CI43,(VLOOKUP(CL43,data!$B$3:$E$32,2,0)*14)+(VLOOKUP(CL43,data!$B$3:$E$32,3,0))*(CI43-14)),0)</f>
        <v>0</v>
      </c>
      <c r="CN43" s="265" t="s">
        <v>96</v>
      </c>
      <c r="CO43" s="231">
        <f>IF(CJ43=1,VLOOKUP(CN43,data!$B$35:$D$39,2,0),0)</f>
        <v>0</v>
      </c>
      <c r="CP43" s="232">
        <f>IF(AND(CM43&lt;&gt;0,CO43&lt;&gt;0)=FALSE,0,data!$C$43)</f>
        <v>0</v>
      </c>
      <c r="CQ43" s="269">
        <f t="shared" si="36"/>
        <v>0</v>
      </c>
      <c r="CR43" s="225">
        <f t="shared" si="37"/>
        <v>0</v>
      </c>
      <c r="CS43" s="225">
        <f t="shared" si="38"/>
        <v>0</v>
      </c>
      <c r="CT43" s="225">
        <f t="shared" si="39"/>
        <v>0</v>
      </c>
      <c r="CU43" s="431" t="str">
        <f t="shared" si="40"/>
        <v>ne</v>
      </c>
      <c r="CW43" s="229"/>
      <c r="CX43" s="225">
        <f t="shared" si="41"/>
        <v>0</v>
      </c>
      <c r="CY43" s="230">
        <f>IF(CX43=1,data!$C$41*CW43,0)</f>
        <v>0</v>
      </c>
      <c r="CZ43" s="265" t="s">
        <v>96</v>
      </c>
      <c r="DA43" s="231">
        <f>IF(CX43=1,IF(CW43&lt;15,VLOOKUP(CZ43,data!$B$3:$E$32,2,0)*CW43,(VLOOKUP(CZ43,data!$B$3:$E$32,2,0)*14)+(VLOOKUP(CZ43,data!$B$3:$E$32,3,0))*(CW43-14)),0)</f>
        <v>0</v>
      </c>
      <c r="DB43" s="265" t="s">
        <v>96</v>
      </c>
      <c r="DC43" s="231">
        <f>IF(CX43=1,VLOOKUP(DB43,data!$B$35:$D$39,2,0),0)</f>
        <v>0</v>
      </c>
      <c r="DD43" s="232">
        <f>IF(AND(DA43&lt;&gt;0,DC43&lt;&gt;0)=FALSE,0,data!$C$43)</f>
        <v>0</v>
      </c>
      <c r="DE43" s="269">
        <f t="shared" si="42"/>
        <v>0</v>
      </c>
      <c r="DF43" s="225">
        <f t="shared" si="43"/>
        <v>0</v>
      </c>
      <c r="DG43" s="225">
        <f t="shared" si="44"/>
        <v>0</v>
      </c>
      <c r="DH43" s="225">
        <f t="shared" si="45"/>
        <v>0</v>
      </c>
      <c r="DI43" s="431" t="str">
        <f t="shared" si="46"/>
        <v>ne</v>
      </c>
      <c r="DK43" s="229"/>
      <c r="DL43" s="225">
        <f t="shared" si="47"/>
        <v>0</v>
      </c>
      <c r="DM43" s="230">
        <f>IF(DL43=1,data!$C$41*DK43,0)</f>
        <v>0</v>
      </c>
      <c r="DN43" s="265" t="s">
        <v>96</v>
      </c>
      <c r="DO43" s="231">
        <f>IF(DL43=1,IF(DK43&lt;15,VLOOKUP(DN43,data!$B$3:$E$32,2,0)*DK43,(VLOOKUP(DN43,data!$B$3:$E$32,2,0)*14)+(VLOOKUP(DN43,data!$B$3:$E$32,3,0))*(DK43-14)),0)</f>
        <v>0</v>
      </c>
      <c r="DP43" s="265" t="s">
        <v>96</v>
      </c>
      <c r="DQ43" s="231">
        <f>IF(DL43=1,VLOOKUP(DP43,data!$B$35:$D$39,2,0),0)</f>
        <v>0</v>
      </c>
      <c r="DR43" s="232">
        <f>IF(AND(DO43&lt;&gt;0,DQ43&lt;&gt;0)=FALSE,0,data!$C$43)</f>
        <v>0</v>
      </c>
      <c r="DS43" s="269">
        <f t="shared" si="48"/>
        <v>0</v>
      </c>
      <c r="DT43" s="225">
        <f t="shared" si="49"/>
        <v>0</v>
      </c>
      <c r="DU43" s="225">
        <f t="shared" si="50"/>
        <v>0</v>
      </c>
      <c r="DV43" s="225">
        <f t="shared" si="51"/>
        <v>0</v>
      </c>
      <c r="DW43" s="431" t="str">
        <f t="shared" si="52"/>
        <v>ne</v>
      </c>
      <c r="DY43" s="229"/>
      <c r="DZ43" s="225">
        <f t="shared" si="53"/>
        <v>0</v>
      </c>
      <c r="EA43" s="230">
        <f>IF(DZ43=1,data!$C$41*DY43,0)</f>
        <v>0</v>
      </c>
      <c r="EB43" s="265" t="s">
        <v>96</v>
      </c>
      <c r="EC43" s="231">
        <f>IF(DZ43=1,IF(DY43&lt;15,VLOOKUP(EB43,data!$B$3:$E$32,2,0)*DY43,(VLOOKUP(EB43,data!$B$3:$E$32,2,0)*14)+(VLOOKUP(EB43,data!$B$3:$E$32,3,0))*(DY43-14)),0)</f>
        <v>0</v>
      </c>
      <c r="ED43" s="265" t="s">
        <v>96</v>
      </c>
      <c r="EE43" s="231">
        <f>IF(DZ43=1,VLOOKUP(ED43,data!$B$35:$D$39,2,0),0)</f>
        <v>0</v>
      </c>
      <c r="EF43" s="232">
        <f>IF(AND(EC43&lt;&gt;0,EE43&lt;&gt;0)=FALSE,0,data!$C$43)</f>
        <v>0</v>
      </c>
      <c r="EG43" s="269">
        <f t="shared" si="54"/>
        <v>0</v>
      </c>
      <c r="EH43" s="225">
        <f t="shared" si="55"/>
        <v>0</v>
      </c>
      <c r="EI43" s="225">
        <f t="shared" si="56"/>
        <v>0</v>
      </c>
      <c r="EJ43" s="225">
        <f t="shared" si="57"/>
        <v>0</v>
      </c>
      <c r="EK43" s="431" t="str">
        <f t="shared" si="58"/>
        <v>ne</v>
      </c>
      <c r="EM43" s="229"/>
      <c r="EN43" s="225">
        <f t="shared" si="59"/>
        <v>0</v>
      </c>
      <c r="EO43" s="230">
        <f>IF(EN43=1,data!$C$41*EM43,0)</f>
        <v>0</v>
      </c>
      <c r="EP43" s="265" t="s">
        <v>96</v>
      </c>
      <c r="EQ43" s="231">
        <f>IF(EN43=1,IF(EM43&lt;15,VLOOKUP(EP43,data!$B$3:$E$32,2,0)*EM43,(VLOOKUP(EP43,data!$B$3:$E$32,2,0)*14)+(VLOOKUP(EP43,data!$B$3:$E$32,3,0))*(EM43-14)),0)</f>
        <v>0</v>
      </c>
      <c r="ER43" s="265" t="s">
        <v>96</v>
      </c>
      <c r="ES43" s="231">
        <f>IF(EN43=1,VLOOKUP(ER43,data!$B$35:$D$39,2,0),0)</f>
        <v>0</v>
      </c>
      <c r="ET43" s="232">
        <f>IF(AND(EQ43&lt;&gt;0,ES43&lt;&gt;0)=FALSE,0,data!$C$43)</f>
        <v>0</v>
      </c>
      <c r="EU43" s="269">
        <f t="shared" si="60"/>
        <v>0</v>
      </c>
      <c r="EV43" s="225">
        <f t="shared" si="61"/>
        <v>0</v>
      </c>
      <c r="EW43" s="225">
        <f t="shared" si="62"/>
        <v>0</v>
      </c>
      <c r="EX43" s="225">
        <f t="shared" si="63"/>
        <v>0</v>
      </c>
      <c r="EY43" s="431" t="str">
        <f t="shared" si="64"/>
        <v>ne</v>
      </c>
      <c r="FA43" s="229"/>
      <c r="FB43" s="225">
        <f t="shared" si="65"/>
        <v>0</v>
      </c>
      <c r="FC43" s="230">
        <f>IF(FB43=1,data!$C$41*FA43,0)</f>
        <v>0</v>
      </c>
      <c r="FD43" s="265" t="s">
        <v>96</v>
      </c>
      <c r="FE43" s="231">
        <f>IF(FB43=1,IF(FA43&lt;15,VLOOKUP(FD43,data!$B$3:$E$32,2,0)*FA43,(VLOOKUP(FD43,data!$B$3:$E$32,2,0)*14)+(VLOOKUP(FD43,data!$B$3:$E$32,3,0))*(FA43-14)),0)</f>
        <v>0</v>
      </c>
      <c r="FF43" s="265" t="s">
        <v>96</v>
      </c>
      <c r="FG43" s="231">
        <f>IF(FB43=1,VLOOKUP(FF43,data!$B$35:$D$39,2,0),0)</f>
        <v>0</v>
      </c>
      <c r="FH43" s="232">
        <f>IF(AND(FE43&lt;&gt;0,FG43&lt;&gt;0)=FALSE,0,data!$C$43)</f>
        <v>0</v>
      </c>
      <c r="FI43" s="269">
        <f t="shared" si="66"/>
        <v>0</v>
      </c>
      <c r="FJ43" s="225">
        <f t="shared" si="67"/>
        <v>0</v>
      </c>
      <c r="FK43" s="225">
        <f t="shared" si="68"/>
        <v>0</v>
      </c>
      <c r="FL43" s="225">
        <f t="shared" si="69"/>
        <v>0</v>
      </c>
      <c r="FM43" s="431" t="str">
        <f t="shared" si="70"/>
        <v>ne</v>
      </c>
    </row>
    <row r="44" spans="1:169" ht="25.15" customHeight="1" x14ac:dyDescent="0.25">
      <c r="A44" s="233"/>
      <c r="B44" s="370" t="s">
        <v>135</v>
      </c>
      <c r="C44" s="416"/>
      <c r="D44" s="418" t="s">
        <v>669</v>
      </c>
      <c r="E44" s="229"/>
      <c r="F44" s="225">
        <f t="shared" si="0"/>
        <v>0</v>
      </c>
      <c r="G44" s="230">
        <f>IF(F44=1,data!$C$41*E44,0)</f>
        <v>0</v>
      </c>
      <c r="H44" s="265" t="s">
        <v>96</v>
      </c>
      <c r="I44" s="231">
        <f>IF($F44=1,IF($E44&lt;15,VLOOKUP(H44,data!$B$3:$E$32,2,0)*$E44,(VLOOKUP(H44,data!$B$3:$E$32,2,0)*14)+(VLOOKUP(H44,data!$B$3:$E$32,3,0))*($E44-14)),0)</f>
        <v>0</v>
      </c>
      <c r="J44" s="265" t="s">
        <v>96</v>
      </c>
      <c r="K44" s="231">
        <f>IF($F44=1,VLOOKUP(J44,data!$B$35:$D$39,2,0),0)</f>
        <v>0</v>
      </c>
      <c r="L44" s="232">
        <f>IF(AND(I44&lt;&gt;0,K44&lt;&gt;0)=FALSE,0,data!$C$43)</f>
        <v>0</v>
      </c>
      <c r="M44" s="269">
        <f t="shared" si="1"/>
        <v>0</v>
      </c>
      <c r="N44" s="225">
        <f t="shared" si="73"/>
        <v>0</v>
      </c>
      <c r="O44" s="225">
        <f t="shared" si="2"/>
        <v>0</v>
      </c>
      <c r="P44" s="225">
        <f t="shared" si="3"/>
        <v>0</v>
      </c>
      <c r="Q44" s="228"/>
      <c r="R44" s="438">
        <f t="shared" si="4"/>
        <v>0</v>
      </c>
      <c r="S44" s="225">
        <f t="shared" si="5"/>
        <v>0</v>
      </c>
      <c r="T44" s="357">
        <f>IF(S44=1,data!$C$41*R44,0)</f>
        <v>0</v>
      </c>
      <c r="U44" s="370" t="str">
        <f t="shared" si="6"/>
        <v xml:space="preserve"> </v>
      </c>
      <c r="V44" s="360">
        <f>IF($S44=1,IF(R44&lt;15,VLOOKUP(U44,data!$B$3:$E$32,2,0)*R44,(VLOOKUP(U44,data!$B$3:$E$32,2,0)*14)+(VLOOKUP(U44,data!$B$3:$E$32,3,0))*(R44-14)),0)</f>
        <v>0</v>
      </c>
      <c r="W44" s="370" t="str">
        <f t="shared" si="7"/>
        <v xml:space="preserve"> </v>
      </c>
      <c r="X44" s="360">
        <f>IF($S44=1,VLOOKUP(W44,data!$B$35:$D$39,2,0),0)</f>
        <v>0</v>
      </c>
      <c r="Y44" s="364">
        <f>IF(AND(V44&lt;&gt;0,X44&lt;&gt;0)=FALSE,0,data!$C$43)</f>
        <v>0</v>
      </c>
      <c r="Z44" s="365">
        <f t="shared" si="8"/>
        <v>0</v>
      </c>
      <c r="AA44" s="225">
        <f t="shared" si="74"/>
        <v>0</v>
      </c>
      <c r="AB44" s="225">
        <f t="shared" si="9"/>
        <v>0</v>
      </c>
      <c r="AC44" s="225">
        <f t="shared" si="10"/>
        <v>0</v>
      </c>
      <c r="AE44" s="229"/>
      <c r="AF44" s="225">
        <f t="shared" si="11"/>
        <v>0</v>
      </c>
      <c r="AG44" s="230">
        <f>IF(AF44=1,data!$C$41*AE44,0)</f>
        <v>0</v>
      </c>
      <c r="AH44" s="265" t="s">
        <v>96</v>
      </c>
      <c r="AI44" s="231">
        <f>IF(AF44=1,IF(AE44&lt;15,VLOOKUP(AH44,data!$B$3:$E$32,2,0)*AE44,(VLOOKUP(AH44,data!$B$3:$E$32,2,0)*14)+(VLOOKUP(AH44,data!$B$3:$E$32,3,0))*(AE44-14)),0)</f>
        <v>0</v>
      </c>
      <c r="AJ44" s="265" t="s">
        <v>96</v>
      </c>
      <c r="AK44" s="231">
        <f>IF(AF44=1,VLOOKUP(AJ44,data!$B$35:$D$39,2,0),0)</f>
        <v>0</v>
      </c>
      <c r="AL44" s="232">
        <f>IF(AND(AI44&lt;&gt;0,AK44&lt;&gt;0)=FALSE,0,data!$C$43)</f>
        <v>0</v>
      </c>
      <c r="AM44" s="269">
        <f t="shared" si="12"/>
        <v>0</v>
      </c>
      <c r="AN44" s="225">
        <f t="shared" si="13"/>
        <v>0</v>
      </c>
      <c r="AO44" s="225">
        <f t="shared" si="14"/>
        <v>0</v>
      </c>
      <c r="AP44" s="225">
        <f t="shared" si="15"/>
        <v>0</v>
      </c>
      <c r="AQ44" s="431" t="str">
        <f t="shared" si="16"/>
        <v>ne</v>
      </c>
      <c r="AS44" s="229"/>
      <c r="AT44" s="225">
        <f t="shared" si="17"/>
        <v>0</v>
      </c>
      <c r="AU44" s="230">
        <f>IF(AT44=1,data!$C$41*AS44,0)</f>
        <v>0</v>
      </c>
      <c r="AV44" s="265" t="s">
        <v>96</v>
      </c>
      <c r="AW44" s="231">
        <f>IF(AT44=1,IF(AS44&lt;15,VLOOKUP(AV44,data!$B$3:$E$32,2,0)*AS44,(VLOOKUP(AV44,data!$B$3:$E$32,2,0)*14)+(VLOOKUP(AV44,data!$B$3:$E$32,3,0))*(AS44-14)),0)</f>
        <v>0</v>
      </c>
      <c r="AX44" s="265" t="s">
        <v>96</v>
      </c>
      <c r="AY44" s="231">
        <f>IF(AT44=1,VLOOKUP(AX44,data!$B$35:$D$39,2,0),0)</f>
        <v>0</v>
      </c>
      <c r="AZ44" s="232">
        <f>IF(AND(AW44&lt;&gt;0,AY44&lt;&gt;0)=FALSE,0,data!$C$43)</f>
        <v>0</v>
      </c>
      <c r="BA44" s="269">
        <f t="shared" si="18"/>
        <v>0</v>
      </c>
      <c r="BB44" s="225">
        <f t="shared" si="19"/>
        <v>0</v>
      </c>
      <c r="BC44" s="225">
        <f t="shared" si="20"/>
        <v>0</v>
      </c>
      <c r="BD44" s="225">
        <f t="shared" si="21"/>
        <v>0</v>
      </c>
      <c r="BE44" s="431" t="str">
        <f t="shared" si="22"/>
        <v>ne</v>
      </c>
      <c r="BG44" s="229"/>
      <c r="BH44" s="225">
        <f t="shared" si="23"/>
        <v>0</v>
      </c>
      <c r="BI44" s="230">
        <f>IF(BH44=1,data!$C$41*BG44,0)</f>
        <v>0</v>
      </c>
      <c r="BJ44" s="265" t="s">
        <v>96</v>
      </c>
      <c r="BK44" s="231">
        <f>IF(BH44=1,IF(BG44&lt;15,VLOOKUP(BJ44,data!$B$3:$E$32,2,0)*BG44,(VLOOKUP(BJ44,data!$B$3:$E$32,2,0)*14)+(VLOOKUP(BJ44,data!$B$3:$E$32,3,0))*(BG44-14)),0)</f>
        <v>0</v>
      </c>
      <c r="BL44" s="265" t="s">
        <v>96</v>
      </c>
      <c r="BM44" s="231">
        <f>IF(BH44=1,VLOOKUP(BL44,data!$B$35:$D$39,2,0),0)</f>
        <v>0</v>
      </c>
      <c r="BN44" s="232">
        <f>IF(AND(BK44&lt;&gt;0,BM44&lt;&gt;0)=FALSE,0,data!$C$43)</f>
        <v>0</v>
      </c>
      <c r="BO44" s="269">
        <f t="shared" si="24"/>
        <v>0</v>
      </c>
      <c r="BP44" s="225">
        <f t="shared" si="25"/>
        <v>0</v>
      </c>
      <c r="BQ44" s="225">
        <f t="shared" si="26"/>
        <v>0</v>
      </c>
      <c r="BR44" s="225">
        <f t="shared" si="27"/>
        <v>0</v>
      </c>
      <c r="BS44" s="431" t="str">
        <f t="shared" si="28"/>
        <v>ne</v>
      </c>
      <c r="BU44" s="229"/>
      <c r="BV44" s="225">
        <f t="shared" si="29"/>
        <v>0</v>
      </c>
      <c r="BW44" s="230">
        <f>IF(BV44=1,data!$C$41*BU44,0)</f>
        <v>0</v>
      </c>
      <c r="BX44" s="265" t="s">
        <v>96</v>
      </c>
      <c r="BY44" s="231">
        <f>IF(BV44=1,IF(BU44&lt;15,VLOOKUP(BX44,data!$B$3:$E$32,2,0)*BU44,(VLOOKUP(BX44,data!$B$3:$E$32,2,0)*14)+(VLOOKUP(BX44,data!$B$3:$E$32,3,0))*(BU44-14)),0)</f>
        <v>0</v>
      </c>
      <c r="BZ44" s="265" t="s">
        <v>96</v>
      </c>
      <c r="CA44" s="231">
        <f>IF(BV44=1,VLOOKUP(BZ44,data!$B$35:$D$39,2,0),0)</f>
        <v>0</v>
      </c>
      <c r="CB44" s="232">
        <f>IF(AND(BY44&lt;&gt;0,CA44&lt;&gt;0)=FALSE,0,data!$C$43)</f>
        <v>0</v>
      </c>
      <c r="CC44" s="269">
        <f t="shared" si="30"/>
        <v>0</v>
      </c>
      <c r="CD44" s="225">
        <f t="shared" si="31"/>
        <v>0</v>
      </c>
      <c r="CE44" s="225">
        <f t="shared" si="32"/>
        <v>0</v>
      </c>
      <c r="CF44" s="225">
        <f t="shared" si="33"/>
        <v>0</v>
      </c>
      <c r="CG44" s="431" t="str">
        <f t="shared" si="34"/>
        <v>ne</v>
      </c>
      <c r="CI44" s="229"/>
      <c r="CJ44" s="225">
        <f t="shared" si="35"/>
        <v>0</v>
      </c>
      <c r="CK44" s="230">
        <f>IF(CJ44=1,data!$C$41*CI44,0)</f>
        <v>0</v>
      </c>
      <c r="CL44" s="265" t="s">
        <v>96</v>
      </c>
      <c r="CM44" s="231">
        <f>IF(CJ44=1,IF(CI44&lt;15,VLOOKUP(CL44,data!$B$3:$E$32,2,0)*CI44,(VLOOKUP(CL44,data!$B$3:$E$32,2,0)*14)+(VLOOKUP(CL44,data!$B$3:$E$32,3,0))*(CI44-14)),0)</f>
        <v>0</v>
      </c>
      <c r="CN44" s="265" t="s">
        <v>96</v>
      </c>
      <c r="CO44" s="231">
        <f>IF(CJ44=1,VLOOKUP(CN44,data!$B$35:$D$39,2,0),0)</f>
        <v>0</v>
      </c>
      <c r="CP44" s="232">
        <f>IF(AND(CM44&lt;&gt;0,CO44&lt;&gt;0)=FALSE,0,data!$C$43)</f>
        <v>0</v>
      </c>
      <c r="CQ44" s="269">
        <f t="shared" si="36"/>
        <v>0</v>
      </c>
      <c r="CR44" s="225">
        <f t="shared" si="37"/>
        <v>0</v>
      </c>
      <c r="CS44" s="225">
        <f t="shared" si="38"/>
        <v>0</v>
      </c>
      <c r="CT44" s="225">
        <f t="shared" si="39"/>
        <v>0</v>
      </c>
      <c r="CU44" s="431" t="str">
        <f t="shared" si="40"/>
        <v>ne</v>
      </c>
      <c r="CW44" s="229"/>
      <c r="CX44" s="225">
        <f t="shared" si="41"/>
        <v>0</v>
      </c>
      <c r="CY44" s="230">
        <f>IF(CX44=1,data!$C$41*CW44,0)</f>
        <v>0</v>
      </c>
      <c r="CZ44" s="265" t="s">
        <v>96</v>
      </c>
      <c r="DA44" s="231">
        <f>IF(CX44=1,IF(CW44&lt;15,VLOOKUP(CZ44,data!$B$3:$E$32,2,0)*CW44,(VLOOKUP(CZ44,data!$B$3:$E$32,2,0)*14)+(VLOOKUP(CZ44,data!$B$3:$E$32,3,0))*(CW44-14)),0)</f>
        <v>0</v>
      </c>
      <c r="DB44" s="265" t="s">
        <v>96</v>
      </c>
      <c r="DC44" s="231">
        <f>IF(CX44=1,VLOOKUP(DB44,data!$B$35:$D$39,2,0),0)</f>
        <v>0</v>
      </c>
      <c r="DD44" s="232">
        <f>IF(AND(DA44&lt;&gt;0,DC44&lt;&gt;0)=FALSE,0,data!$C$43)</f>
        <v>0</v>
      </c>
      <c r="DE44" s="269">
        <f t="shared" si="42"/>
        <v>0</v>
      </c>
      <c r="DF44" s="225">
        <f t="shared" si="43"/>
        <v>0</v>
      </c>
      <c r="DG44" s="225">
        <f t="shared" si="44"/>
        <v>0</v>
      </c>
      <c r="DH44" s="225">
        <f t="shared" si="45"/>
        <v>0</v>
      </c>
      <c r="DI44" s="431" t="str">
        <f t="shared" si="46"/>
        <v>ne</v>
      </c>
      <c r="DK44" s="229"/>
      <c r="DL44" s="225">
        <f t="shared" si="47"/>
        <v>0</v>
      </c>
      <c r="DM44" s="230">
        <f>IF(DL44=1,data!$C$41*DK44,0)</f>
        <v>0</v>
      </c>
      <c r="DN44" s="265" t="s">
        <v>96</v>
      </c>
      <c r="DO44" s="231">
        <f>IF(DL44=1,IF(DK44&lt;15,VLOOKUP(DN44,data!$B$3:$E$32,2,0)*DK44,(VLOOKUP(DN44,data!$B$3:$E$32,2,0)*14)+(VLOOKUP(DN44,data!$B$3:$E$32,3,0))*(DK44-14)),0)</f>
        <v>0</v>
      </c>
      <c r="DP44" s="265" t="s">
        <v>96</v>
      </c>
      <c r="DQ44" s="231">
        <f>IF(DL44=1,VLOOKUP(DP44,data!$B$35:$D$39,2,0),0)</f>
        <v>0</v>
      </c>
      <c r="DR44" s="232">
        <f>IF(AND(DO44&lt;&gt;0,DQ44&lt;&gt;0)=FALSE,0,data!$C$43)</f>
        <v>0</v>
      </c>
      <c r="DS44" s="269">
        <f t="shared" si="48"/>
        <v>0</v>
      </c>
      <c r="DT44" s="225">
        <f t="shared" si="49"/>
        <v>0</v>
      </c>
      <c r="DU44" s="225">
        <f t="shared" si="50"/>
        <v>0</v>
      </c>
      <c r="DV44" s="225">
        <f t="shared" si="51"/>
        <v>0</v>
      </c>
      <c r="DW44" s="431" t="str">
        <f t="shared" si="52"/>
        <v>ne</v>
      </c>
      <c r="DY44" s="229"/>
      <c r="DZ44" s="225">
        <f t="shared" si="53"/>
        <v>0</v>
      </c>
      <c r="EA44" s="230">
        <f>IF(DZ44=1,data!$C$41*DY44,0)</f>
        <v>0</v>
      </c>
      <c r="EB44" s="265" t="s">
        <v>96</v>
      </c>
      <c r="EC44" s="231">
        <f>IF(DZ44=1,IF(DY44&lt;15,VLOOKUP(EB44,data!$B$3:$E$32,2,0)*DY44,(VLOOKUP(EB44,data!$B$3:$E$32,2,0)*14)+(VLOOKUP(EB44,data!$B$3:$E$32,3,0))*(DY44-14)),0)</f>
        <v>0</v>
      </c>
      <c r="ED44" s="265" t="s">
        <v>96</v>
      </c>
      <c r="EE44" s="231">
        <f>IF(DZ44=1,VLOOKUP(ED44,data!$B$35:$D$39,2,0),0)</f>
        <v>0</v>
      </c>
      <c r="EF44" s="232">
        <f>IF(AND(EC44&lt;&gt;0,EE44&lt;&gt;0)=FALSE,0,data!$C$43)</f>
        <v>0</v>
      </c>
      <c r="EG44" s="269">
        <f t="shared" si="54"/>
        <v>0</v>
      </c>
      <c r="EH44" s="225">
        <f t="shared" si="55"/>
        <v>0</v>
      </c>
      <c r="EI44" s="225">
        <f t="shared" si="56"/>
        <v>0</v>
      </c>
      <c r="EJ44" s="225">
        <f t="shared" si="57"/>
        <v>0</v>
      </c>
      <c r="EK44" s="431" t="str">
        <f t="shared" si="58"/>
        <v>ne</v>
      </c>
      <c r="EM44" s="229"/>
      <c r="EN44" s="225">
        <f t="shared" si="59"/>
        <v>0</v>
      </c>
      <c r="EO44" s="230">
        <f>IF(EN44=1,data!$C$41*EM44,0)</f>
        <v>0</v>
      </c>
      <c r="EP44" s="265" t="s">
        <v>96</v>
      </c>
      <c r="EQ44" s="231">
        <f>IF(EN44=1,IF(EM44&lt;15,VLOOKUP(EP44,data!$B$3:$E$32,2,0)*EM44,(VLOOKUP(EP44,data!$B$3:$E$32,2,0)*14)+(VLOOKUP(EP44,data!$B$3:$E$32,3,0))*(EM44-14)),0)</f>
        <v>0</v>
      </c>
      <c r="ER44" s="265" t="s">
        <v>96</v>
      </c>
      <c r="ES44" s="231">
        <f>IF(EN44=1,VLOOKUP(ER44,data!$B$35:$D$39,2,0),0)</f>
        <v>0</v>
      </c>
      <c r="ET44" s="232">
        <f>IF(AND(EQ44&lt;&gt;0,ES44&lt;&gt;0)=FALSE,0,data!$C$43)</f>
        <v>0</v>
      </c>
      <c r="EU44" s="269">
        <f t="shared" si="60"/>
        <v>0</v>
      </c>
      <c r="EV44" s="225">
        <f t="shared" si="61"/>
        <v>0</v>
      </c>
      <c r="EW44" s="225">
        <f t="shared" si="62"/>
        <v>0</v>
      </c>
      <c r="EX44" s="225">
        <f t="shared" si="63"/>
        <v>0</v>
      </c>
      <c r="EY44" s="431" t="str">
        <f t="shared" si="64"/>
        <v>ne</v>
      </c>
      <c r="FA44" s="229"/>
      <c r="FB44" s="225">
        <f t="shared" si="65"/>
        <v>0</v>
      </c>
      <c r="FC44" s="230">
        <f>IF(FB44=1,data!$C$41*FA44,0)</f>
        <v>0</v>
      </c>
      <c r="FD44" s="265" t="s">
        <v>96</v>
      </c>
      <c r="FE44" s="231">
        <f>IF(FB44=1,IF(FA44&lt;15,VLOOKUP(FD44,data!$B$3:$E$32,2,0)*FA44,(VLOOKUP(FD44,data!$B$3:$E$32,2,0)*14)+(VLOOKUP(FD44,data!$B$3:$E$32,3,0))*(FA44-14)),0)</f>
        <v>0</v>
      </c>
      <c r="FF44" s="265" t="s">
        <v>96</v>
      </c>
      <c r="FG44" s="231">
        <f>IF(FB44=1,VLOOKUP(FF44,data!$B$35:$D$39,2,0),0)</f>
        <v>0</v>
      </c>
      <c r="FH44" s="232">
        <f>IF(AND(FE44&lt;&gt;0,FG44&lt;&gt;0)=FALSE,0,data!$C$43)</f>
        <v>0</v>
      </c>
      <c r="FI44" s="269">
        <f t="shared" si="66"/>
        <v>0</v>
      </c>
      <c r="FJ44" s="225">
        <f t="shared" si="67"/>
        <v>0</v>
      </c>
      <c r="FK44" s="225">
        <f t="shared" si="68"/>
        <v>0</v>
      </c>
      <c r="FL44" s="225">
        <f t="shared" si="69"/>
        <v>0</v>
      </c>
      <c r="FM44" s="431" t="str">
        <f t="shared" si="70"/>
        <v>ne</v>
      </c>
    </row>
    <row r="45" spans="1:169" ht="25.15" customHeight="1" x14ac:dyDescent="0.25">
      <c r="A45" s="233"/>
      <c r="B45" s="370" t="s">
        <v>136</v>
      </c>
      <c r="C45" s="416"/>
      <c r="D45" s="418" t="s">
        <v>669</v>
      </c>
      <c r="E45" s="229"/>
      <c r="F45" s="225">
        <f t="shared" si="0"/>
        <v>0</v>
      </c>
      <c r="G45" s="230">
        <f>IF(F45=1,data!$C$41*E45,0)</f>
        <v>0</v>
      </c>
      <c r="H45" s="265" t="s">
        <v>96</v>
      </c>
      <c r="I45" s="231">
        <f>IF($F45=1,IF($E45&lt;15,VLOOKUP(H45,data!$B$3:$E$32,2,0)*$E45,(VLOOKUP(H45,data!$B$3:$E$32,2,0)*14)+(VLOOKUP(H45,data!$B$3:$E$32,3,0))*($E45-14)),0)</f>
        <v>0</v>
      </c>
      <c r="J45" s="265" t="s">
        <v>96</v>
      </c>
      <c r="K45" s="231">
        <f>IF($F45=1,VLOOKUP(J45,data!$B$35:$D$39,2,0),0)</f>
        <v>0</v>
      </c>
      <c r="L45" s="232">
        <f>IF(AND(I45&lt;&gt;0,K45&lt;&gt;0)=FALSE,0,data!$C$43)</f>
        <v>0</v>
      </c>
      <c r="M45" s="269">
        <f t="shared" si="1"/>
        <v>0</v>
      </c>
      <c r="N45" s="225">
        <f t="shared" si="73"/>
        <v>0</v>
      </c>
      <c r="O45" s="225">
        <f t="shared" si="2"/>
        <v>0</v>
      </c>
      <c r="P45" s="225">
        <f t="shared" si="3"/>
        <v>0</v>
      </c>
      <c r="Q45" s="228"/>
      <c r="R45" s="438">
        <f t="shared" si="4"/>
        <v>0</v>
      </c>
      <c r="S45" s="225">
        <f t="shared" si="5"/>
        <v>0</v>
      </c>
      <c r="T45" s="357">
        <f>IF(S45=1,data!$C$41*R45,0)</f>
        <v>0</v>
      </c>
      <c r="U45" s="370" t="str">
        <f t="shared" si="6"/>
        <v xml:space="preserve"> </v>
      </c>
      <c r="V45" s="360">
        <f>IF($S45=1,IF(R45&lt;15,VLOOKUP(U45,data!$B$3:$E$32,2,0)*R45,(VLOOKUP(U45,data!$B$3:$E$32,2,0)*14)+(VLOOKUP(U45,data!$B$3:$E$32,3,0))*(R45-14)),0)</f>
        <v>0</v>
      </c>
      <c r="W45" s="370" t="str">
        <f t="shared" si="7"/>
        <v xml:space="preserve"> </v>
      </c>
      <c r="X45" s="360">
        <f>IF($S45=1,VLOOKUP(W45,data!$B$35:$D$39,2,0),0)</f>
        <v>0</v>
      </c>
      <c r="Y45" s="364">
        <f>IF(AND(V45&lt;&gt;0,X45&lt;&gt;0)=FALSE,0,data!$C$43)</f>
        <v>0</v>
      </c>
      <c r="Z45" s="365">
        <f t="shared" si="8"/>
        <v>0</v>
      </c>
      <c r="AA45" s="225">
        <f t="shared" si="74"/>
        <v>0</v>
      </c>
      <c r="AB45" s="225">
        <f t="shared" si="9"/>
        <v>0</v>
      </c>
      <c r="AC45" s="225">
        <f t="shared" si="10"/>
        <v>0</v>
      </c>
      <c r="AE45" s="229"/>
      <c r="AF45" s="225">
        <f t="shared" si="11"/>
        <v>0</v>
      </c>
      <c r="AG45" s="230">
        <f>IF(AF45=1,data!$C$41*AE45,0)</f>
        <v>0</v>
      </c>
      <c r="AH45" s="265" t="s">
        <v>96</v>
      </c>
      <c r="AI45" s="231">
        <f>IF(AF45=1,IF(AE45&lt;15,VLOOKUP(AH45,data!$B$3:$E$32,2,0)*AE45,(VLOOKUP(AH45,data!$B$3:$E$32,2,0)*14)+(VLOOKUP(AH45,data!$B$3:$E$32,3,0))*(AE45-14)),0)</f>
        <v>0</v>
      </c>
      <c r="AJ45" s="265" t="s">
        <v>96</v>
      </c>
      <c r="AK45" s="231">
        <f>IF(AF45=1,VLOOKUP(AJ45,data!$B$35:$D$39,2,0),0)</f>
        <v>0</v>
      </c>
      <c r="AL45" s="232">
        <f>IF(AND(AI45&lt;&gt;0,AK45&lt;&gt;0)=FALSE,0,data!$C$43)</f>
        <v>0</v>
      </c>
      <c r="AM45" s="269">
        <f t="shared" si="12"/>
        <v>0</v>
      </c>
      <c r="AN45" s="225">
        <f t="shared" si="13"/>
        <v>0</v>
      </c>
      <c r="AO45" s="225">
        <f t="shared" si="14"/>
        <v>0</v>
      </c>
      <c r="AP45" s="225">
        <f t="shared" si="15"/>
        <v>0</v>
      </c>
      <c r="AQ45" s="431" t="str">
        <f t="shared" si="16"/>
        <v>ne</v>
      </c>
      <c r="AS45" s="229"/>
      <c r="AT45" s="225">
        <f t="shared" si="17"/>
        <v>0</v>
      </c>
      <c r="AU45" s="230">
        <f>IF(AT45=1,data!$C$41*AS45,0)</f>
        <v>0</v>
      </c>
      <c r="AV45" s="265" t="s">
        <v>96</v>
      </c>
      <c r="AW45" s="231">
        <f>IF(AT45=1,IF(AS45&lt;15,VLOOKUP(AV45,data!$B$3:$E$32,2,0)*AS45,(VLOOKUP(AV45,data!$B$3:$E$32,2,0)*14)+(VLOOKUP(AV45,data!$B$3:$E$32,3,0))*(AS45-14)),0)</f>
        <v>0</v>
      </c>
      <c r="AX45" s="265" t="s">
        <v>96</v>
      </c>
      <c r="AY45" s="231">
        <f>IF(AT45=1,VLOOKUP(AX45,data!$B$35:$D$39,2,0),0)</f>
        <v>0</v>
      </c>
      <c r="AZ45" s="232">
        <f>IF(AND(AW45&lt;&gt;0,AY45&lt;&gt;0)=FALSE,0,data!$C$43)</f>
        <v>0</v>
      </c>
      <c r="BA45" s="269">
        <f t="shared" si="18"/>
        <v>0</v>
      </c>
      <c r="BB45" s="225">
        <f t="shared" si="19"/>
        <v>0</v>
      </c>
      <c r="BC45" s="225">
        <f t="shared" si="20"/>
        <v>0</v>
      </c>
      <c r="BD45" s="225">
        <f t="shared" si="21"/>
        <v>0</v>
      </c>
      <c r="BE45" s="431" t="str">
        <f t="shared" si="22"/>
        <v>ne</v>
      </c>
      <c r="BG45" s="229"/>
      <c r="BH45" s="225">
        <f t="shared" si="23"/>
        <v>0</v>
      </c>
      <c r="BI45" s="230">
        <f>IF(BH45=1,data!$C$41*BG45,0)</f>
        <v>0</v>
      </c>
      <c r="BJ45" s="265" t="s">
        <v>96</v>
      </c>
      <c r="BK45" s="231">
        <f>IF(BH45=1,IF(BG45&lt;15,VLOOKUP(BJ45,data!$B$3:$E$32,2,0)*BG45,(VLOOKUP(BJ45,data!$B$3:$E$32,2,0)*14)+(VLOOKUP(BJ45,data!$B$3:$E$32,3,0))*(BG45-14)),0)</f>
        <v>0</v>
      </c>
      <c r="BL45" s="265" t="s">
        <v>96</v>
      </c>
      <c r="BM45" s="231">
        <f>IF(BH45=1,VLOOKUP(BL45,data!$B$35:$D$39,2,0),0)</f>
        <v>0</v>
      </c>
      <c r="BN45" s="232">
        <f>IF(AND(BK45&lt;&gt;0,BM45&lt;&gt;0)=FALSE,0,data!$C$43)</f>
        <v>0</v>
      </c>
      <c r="BO45" s="269">
        <f t="shared" si="24"/>
        <v>0</v>
      </c>
      <c r="BP45" s="225">
        <f t="shared" si="25"/>
        <v>0</v>
      </c>
      <c r="BQ45" s="225">
        <f t="shared" si="26"/>
        <v>0</v>
      </c>
      <c r="BR45" s="225">
        <f t="shared" si="27"/>
        <v>0</v>
      </c>
      <c r="BS45" s="431" t="str">
        <f t="shared" si="28"/>
        <v>ne</v>
      </c>
      <c r="BU45" s="229"/>
      <c r="BV45" s="225">
        <f t="shared" si="29"/>
        <v>0</v>
      </c>
      <c r="BW45" s="230">
        <f>IF(BV45=1,data!$C$41*BU45,0)</f>
        <v>0</v>
      </c>
      <c r="BX45" s="265" t="s">
        <v>96</v>
      </c>
      <c r="BY45" s="231">
        <f>IF(BV45=1,IF(BU45&lt;15,VLOOKUP(BX45,data!$B$3:$E$32,2,0)*BU45,(VLOOKUP(BX45,data!$B$3:$E$32,2,0)*14)+(VLOOKUP(BX45,data!$B$3:$E$32,3,0))*(BU45-14)),0)</f>
        <v>0</v>
      </c>
      <c r="BZ45" s="265" t="s">
        <v>96</v>
      </c>
      <c r="CA45" s="231">
        <f>IF(BV45=1,VLOOKUP(BZ45,data!$B$35:$D$39,2,0),0)</f>
        <v>0</v>
      </c>
      <c r="CB45" s="232">
        <f>IF(AND(BY45&lt;&gt;0,CA45&lt;&gt;0)=FALSE,0,data!$C$43)</f>
        <v>0</v>
      </c>
      <c r="CC45" s="269">
        <f t="shared" si="30"/>
        <v>0</v>
      </c>
      <c r="CD45" s="225">
        <f t="shared" si="31"/>
        <v>0</v>
      </c>
      <c r="CE45" s="225">
        <f t="shared" si="32"/>
        <v>0</v>
      </c>
      <c r="CF45" s="225">
        <f t="shared" si="33"/>
        <v>0</v>
      </c>
      <c r="CG45" s="431" t="str">
        <f t="shared" si="34"/>
        <v>ne</v>
      </c>
      <c r="CI45" s="229"/>
      <c r="CJ45" s="225">
        <f t="shared" si="35"/>
        <v>0</v>
      </c>
      <c r="CK45" s="230">
        <f>IF(CJ45=1,data!$C$41*CI45,0)</f>
        <v>0</v>
      </c>
      <c r="CL45" s="265" t="s">
        <v>96</v>
      </c>
      <c r="CM45" s="231">
        <f>IF(CJ45=1,IF(CI45&lt;15,VLOOKUP(CL45,data!$B$3:$E$32,2,0)*CI45,(VLOOKUP(CL45,data!$B$3:$E$32,2,0)*14)+(VLOOKUP(CL45,data!$B$3:$E$32,3,0))*(CI45-14)),0)</f>
        <v>0</v>
      </c>
      <c r="CN45" s="265" t="s">
        <v>96</v>
      </c>
      <c r="CO45" s="231">
        <f>IF(CJ45=1,VLOOKUP(CN45,data!$B$35:$D$39,2,0),0)</f>
        <v>0</v>
      </c>
      <c r="CP45" s="232">
        <f>IF(AND(CM45&lt;&gt;0,CO45&lt;&gt;0)=FALSE,0,data!$C$43)</f>
        <v>0</v>
      </c>
      <c r="CQ45" s="269">
        <f t="shared" si="36"/>
        <v>0</v>
      </c>
      <c r="CR45" s="225">
        <f t="shared" si="37"/>
        <v>0</v>
      </c>
      <c r="CS45" s="225">
        <f t="shared" si="38"/>
        <v>0</v>
      </c>
      <c r="CT45" s="225">
        <f t="shared" si="39"/>
        <v>0</v>
      </c>
      <c r="CU45" s="431" t="str">
        <f t="shared" si="40"/>
        <v>ne</v>
      </c>
      <c r="CW45" s="229"/>
      <c r="CX45" s="225">
        <f t="shared" si="41"/>
        <v>0</v>
      </c>
      <c r="CY45" s="230">
        <f>IF(CX45=1,data!$C$41*CW45,0)</f>
        <v>0</v>
      </c>
      <c r="CZ45" s="265" t="s">
        <v>96</v>
      </c>
      <c r="DA45" s="231">
        <f>IF(CX45=1,IF(CW45&lt;15,VLOOKUP(CZ45,data!$B$3:$E$32,2,0)*CW45,(VLOOKUP(CZ45,data!$B$3:$E$32,2,0)*14)+(VLOOKUP(CZ45,data!$B$3:$E$32,3,0))*(CW45-14)),0)</f>
        <v>0</v>
      </c>
      <c r="DB45" s="265" t="s">
        <v>96</v>
      </c>
      <c r="DC45" s="231">
        <f>IF(CX45=1,VLOOKUP(DB45,data!$B$35:$D$39,2,0),0)</f>
        <v>0</v>
      </c>
      <c r="DD45" s="232">
        <f>IF(AND(DA45&lt;&gt;0,DC45&lt;&gt;0)=FALSE,0,data!$C$43)</f>
        <v>0</v>
      </c>
      <c r="DE45" s="269">
        <f t="shared" si="42"/>
        <v>0</v>
      </c>
      <c r="DF45" s="225">
        <f t="shared" si="43"/>
        <v>0</v>
      </c>
      <c r="DG45" s="225">
        <f t="shared" si="44"/>
        <v>0</v>
      </c>
      <c r="DH45" s="225">
        <f t="shared" si="45"/>
        <v>0</v>
      </c>
      <c r="DI45" s="431" t="str">
        <f t="shared" si="46"/>
        <v>ne</v>
      </c>
      <c r="DK45" s="229"/>
      <c r="DL45" s="225">
        <f t="shared" si="47"/>
        <v>0</v>
      </c>
      <c r="DM45" s="230">
        <f>IF(DL45=1,data!$C$41*DK45,0)</f>
        <v>0</v>
      </c>
      <c r="DN45" s="265" t="s">
        <v>96</v>
      </c>
      <c r="DO45" s="231">
        <f>IF(DL45=1,IF(DK45&lt;15,VLOOKUP(DN45,data!$B$3:$E$32,2,0)*DK45,(VLOOKUP(DN45,data!$B$3:$E$32,2,0)*14)+(VLOOKUP(DN45,data!$B$3:$E$32,3,0))*(DK45-14)),0)</f>
        <v>0</v>
      </c>
      <c r="DP45" s="265" t="s">
        <v>96</v>
      </c>
      <c r="DQ45" s="231">
        <f>IF(DL45=1,VLOOKUP(DP45,data!$B$35:$D$39,2,0),0)</f>
        <v>0</v>
      </c>
      <c r="DR45" s="232">
        <f>IF(AND(DO45&lt;&gt;0,DQ45&lt;&gt;0)=FALSE,0,data!$C$43)</f>
        <v>0</v>
      </c>
      <c r="DS45" s="269">
        <f t="shared" si="48"/>
        <v>0</v>
      </c>
      <c r="DT45" s="225">
        <f t="shared" si="49"/>
        <v>0</v>
      </c>
      <c r="DU45" s="225">
        <f t="shared" si="50"/>
        <v>0</v>
      </c>
      <c r="DV45" s="225">
        <f t="shared" si="51"/>
        <v>0</v>
      </c>
      <c r="DW45" s="431" t="str">
        <f t="shared" si="52"/>
        <v>ne</v>
      </c>
      <c r="DY45" s="229"/>
      <c r="DZ45" s="225">
        <f t="shared" si="53"/>
        <v>0</v>
      </c>
      <c r="EA45" s="230">
        <f>IF(DZ45=1,data!$C$41*DY45,0)</f>
        <v>0</v>
      </c>
      <c r="EB45" s="265" t="s">
        <v>96</v>
      </c>
      <c r="EC45" s="231">
        <f>IF(DZ45=1,IF(DY45&lt;15,VLOOKUP(EB45,data!$B$3:$E$32,2,0)*DY45,(VLOOKUP(EB45,data!$B$3:$E$32,2,0)*14)+(VLOOKUP(EB45,data!$B$3:$E$32,3,0))*(DY45-14)),0)</f>
        <v>0</v>
      </c>
      <c r="ED45" s="265" t="s">
        <v>96</v>
      </c>
      <c r="EE45" s="231">
        <f>IF(DZ45=1,VLOOKUP(ED45,data!$B$35:$D$39,2,0),0)</f>
        <v>0</v>
      </c>
      <c r="EF45" s="232">
        <f>IF(AND(EC45&lt;&gt;0,EE45&lt;&gt;0)=FALSE,0,data!$C$43)</f>
        <v>0</v>
      </c>
      <c r="EG45" s="269">
        <f t="shared" si="54"/>
        <v>0</v>
      </c>
      <c r="EH45" s="225">
        <f t="shared" si="55"/>
        <v>0</v>
      </c>
      <c r="EI45" s="225">
        <f t="shared" si="56"/>
        <v>0</v>
      </c>
      <c r="EJ45" s="225">
        <f t="shared" si="57"/>
        <v>0</v>
      </c>
      <c r="EK45" s="431" t="str">
        <f t="shared" si="58"/>
        <v>ne</v>
      </c>
      <c r="EM45" s="229"/>
      <c r="EN45" s="225">
        <f t="shared" si="59"/>
        <v>0</v>
      </c>
      <c r="EO45" s="230">
        <f>IF(EN45=1,data!$C$41*EM45,0)</f>
        <v>0</v>
      </c>
      <c r="EP45" s="265" t="s">
        <v>96</v>
      </c>
      <c r="EQ45" s="231">
        <f>IF(EN45=1,IF(EM45&lt;15,VLOOKUP(EP45,data!$B$3:$E$32,2,0)*EM45,(VLOOKUP(EP45,data!$B$3:$E$32,2,0)*14)+(VLOOKUP(EP45,data!$B$3:$E$32,3,0))*(EM45-14)),0)</f>
        <v>0</v>
      </c>
      <c r="ER45" s="265" t="s">
        <v>96</v>
      </c>
      <c r="ES45" s="231">
        <f>IF(EN45=1,VLOOKUP(ER45,data!$B$35:$D$39,2,0),0)</f>
        <v>0</v>
      </c>
      <c r="ET45" s="232">
        <f>IF(AND(EQ45&lt;&gt;0,ES45&lt;&gt;0)=FALSE,0,data!$C$43)</f>
        <v>0</v>
      </c>
      <c r="EU45" s="269">
        <f t="shared" si="60"/>
        <v>0</v>
      </c>
      <c r="EV45" s="225">
        <f t="shared" si="61"/>
        <v>0</v>
      </c>
      <c r="EW45" s="225">
        <f t="shared" si="62"/>
        <v>0</v>
      </c>
      <c r="EX45" s="225">
        <f t="shared" si="63"/>
        <v>0</v>
      </c>
      <c r="EY45" s="431" t="str">
        <f t="shared" si="64"/>
        <v>ne</v>
      </c>
      <c r="FA45" s="229"/>
      <c r="FB45" s="225">
        <f t="shared" si="65"/>
        <v>0</v>
      </c>
      <c r="FC45" s="230">
        <f>IF(FB45=1,data!$C$41*FA45,0)</f>
        <v>0</v>
      </c>
      <c r="FD45" s="265" t="s">
        <v>96</v>
      </c>
      <c r="FE45" s="231">
        <f>IF(FB45=1,IF(FA45&lt;15,VLOOKUP(FD45,data!$B$3:$E$32,2,0)*FA45,(VLOOKUP(FD45,data!$B$3:$E$32,2,0)*14)+(VLOOKUP(FD45,data!$B$3:$E$32,3,0))*(FA45-14)),0)</f>
        <v>0</v>
      </c>
      <c r="FF45" s="265" t="s">
        <v>96</v>
      </c>
      <c r="FG45" s="231">
        <f>IF(FB45=1,VLOOKUP(FF45,data!$B$35:$D$39,2,0),0)</f>
        <v>0</v>
      </c>
      <c r="FH45" s="232">
        <f>IF(AND(FE45&lt;&gt;0,FG45&lt;&gt;0)=FALSE,0,data!$C$43)</f>
        <v>0</v>
      </c>
      <c r="FI45" s="269">
        <f t="shared" si="66"/>
        <v>0</v>
      </c>
      <c r="FJ45" s="225">
        <f t="shared" si="67"/>
        <v>0</v>
      </c>
      <c r="FK45" s="225">
        <f t="shared" si="68"/>
        <v>0</v>
      </c>
      <c r="FL45" s="225">
        <f t="shared" si="69"/>
        <v>0</v>
      </c>
      <c r="FM45" s="431" t="str">
        <f t="shared" si="70"/>
        <v>ne</v>
      </c>
    </row>
    <row r="46" spans="1:169" ht="25.15" customHeight="1" x14ac:dyDescent="0.25">
      <c r="A46" s="233"/>
      <c r="B46" s="370" t="s">
        <v>137</v>
      </c>
      <c r="C46" s="416"/>
      <c r="D46" s="418" t="s">
        <v>669</v>
      </c>
      <c r="E46" s="229"/>
      <c r="F46" s="225">
        <f t="shared" si="0"/>
        <v>0</v>
      </c>
      <c r="G46" s="230">
        <f>IF(F46=1,data!$C$41*E46,0)</f>
        <v>0</v>
      </c>
      <c r="H46" s="265" t="s">
        <v>96</v>
      </c>
      <c r="I46" s="231">
        <f>IF($F46=1,IF($E46&lt;15,VLOOKUP(H46,data!$B$3:$E$32,2,0)*$E46,(VLOOKUP(H46,data!$B$3:$E$32,2,0)*14)+(VLOOKUP(H46,data!$B$3:$E$32,3,0))*($E46-14)),0)</f>
        <v>0</v>
      </c>
      <c r="J46" s="265" t="s">
        <v>96</v>
      </c>
      <c r="K46" s="231">
        <f>IF($F46=1,VLOOKUP(J46,data!$B$35:$D$39,2,0),0)</f>
        <v>0</v>
      </c>
      <c r="L46" s="232">
        <f>IF(AND(I46&lt;&gt;0,K46&lt;&gt;0)=FALSE,0,data!$C$43)</f>
        <v>0</v>
      </c>
      <c r="M46" s="269">
        <f t="shared" si="1"/>
        <v>0</v>
      </c>
      <c r="N46" s="225">
        <f t="shared" si="73"/>
        <v>0</v>
      </c>
      <c r="O46" s="225">
        <f t="shared" si="2"/>
        <v>0</v>
      </c>
      <c r="P46" s="225">
        <f t="shared" si="3"/>
        <v>0</v>
      </c>
      <c r="Q46" s="228"/>
      <c r="R46" s="438">
        <f t="shared" si="4"/>
        <v>0</v>
      </c>
      <c r="S46" s="225">
        <f t="shared" si="5"/>
        <v>0</v>
      </c>
      <c r="T46" s="357">
        <f>IF(S46=1,data!$C$41*R46,0)</f>
        <v>0</v>
      </c>
      <c r="U46" s="370" t="str">
        <f t="shared" si="6"/>
        <v xml:space="preserve"> </v>
      </c>
      <c r="V46" s="360">
        <f>IF($S46=1,IF(R46&lt;15,VLOOKUP(U46,data!$B$3:$E$32,2,0)*R46,(VLOOKUP(U46,data!$B$3:$E$32,2,0)*14)+(VLOOKUP(U46,data!$B$3:$E$32,3,0))*(R46-14)),0)</f>
        <v>0</v>
      </c>
      <c r="W46" s="370" t="str">
        <f t="shared" si="7"/>
        <v xml:space="preserve"> </v>
      </c>
      <c r="X46" s="360">
        <f>IF($S46=1,VLOOKUP(W46,data!$B$35:$D$39,2,0),0)</f>
        <v>0</v>
      </c>
      <c r="Y46" s="364">
        <f>IF(AND(V46&lt;&gt;0,X46&lt;&gt;0)=FALSE,0,data!$C$43)</f>
        <v>0</v>
      </c>
      <c r="Z46" s="365">
        <f t="shared" si="8"/>
        <v>0</v>
      </c>
      <c r="AA46" s="225">
        <f t="shared" si="74"/>
        <v>0</v>
      </c>
      <c r="AB46" s="225">
        <f t="shared" si="9"/>
        <v>0</v>
      </c>
      <c r="AC46" s="225">
        <f t="shared" si="10"/>
        <v>0</v>
      </c>
      <c r="AE46" s="229"/>
      <c r="AF46" s="225">
        <f t="shared" si="11"/>
        <v>0</v>
      </c>
      <c r="AG46" s="230">
        <f>IF(AF46=1,data!$C$41*AE46,0)</f>
        <v>0</v>
      </c>
      <c r="AH46" s="265" t="s">
        <v>96</v>
      </c>
      <c r="AI46" s="231">
        <f>IF(AF46=1,IF(AE46&lt;15,VLOOKUP(AH46,data!$B$3:$E$32,2,0)*AE46,(VLOOKUP(AH46,data!$B$3:$E$32,2,0)*14)+(VLOOKUP(AH46,data!$B$3:$E$32,3,0))*(AE46-14)),0)</f>
        <v>0</v>
      </c>
      <c r="AJ46" s="265" t="s">
        <v>96</v>
      </c>
      <c r="AK46" s="231">
        <f>IF(AF46=1,VLOOKUP(AJ46,data!$B$35:$D$39,2,0),0)</f>
        <v>0</v>
      </c>
      <c r="AL46" s="232">
        <f>IF(AND(AI46&lt;&gt;0,AK46&lt;&gt;0)=FALSE,0,data!$C$43)</f>
        <v>0</v>
      </c>
      <c r="AM46" s="269">
        <f t="shared" si="12"/>
        <v>0</v>
      </c>
      <c r="AN46" s="225">
        <f t="shared" si="13"/>
        <v>0</v>
      </c>
      <c r="AO46" s="225">
        <f t="shared" si="14"/>
        <v>0</v>
      </c>
      <c r="AP46" s="225">
        <f t="shared" si="15"/>
        <v>0</v>
      </c>
      <c r="AQ46" s="431" t="str">
        <f t="shared" si="16"/>
        <v>ne</v>
      </c>
      <c r="AS46" s="229"/>
      <c r="AT46" s="225">
        <f t="shared" si="17"/>
        <v>0</v>
      </c>
      <c r="AU46" s="230">
        <f>IF(AT46=1,data!$C$41*AS46,0)</f>
        <v>0</v>
      </c>
      <c r="AV46" s="265" t="s">
        <v>96</v>
      </c>
      <c r="AW46" s="231">
        <f>IF(AT46=1,IF(AS46&lt;15,VLOOKUP(AV46,data!$B$3:$E$32,2,0)*AS46,(VLOOKUP(AV46,data!$B$3:$E$32,2,0)*14)+(VLOOKUP(AV46,data!$B$3:$E$32,3,0))*(AS46-14)),0)</f>
        <v>0</v>
      </c>
      <c r="AX46" s="265" t="s">
        <v>96</v>
      </c>
      <c r="AY46" s="231">
        <f>IF(AT46=1,VLOOKUP(AX46,data!$B$35:$D$39,2,0),0)</f>
        <v>0</v>
      </c>
      <c r="AZ46" s="232">
        <f>IF(AND(AW46&lt;&gt;0,AY46&lt;&gt;0)=FALSE,0,data!$C$43)</f>
        <v>0</v>
      </c>
      <c r="BA46" s="269">
        <f t="shared" si="18"/>
        <v>0</v>
      </c>
      <c r="BB46" s="225">
        <f t="shared" si="19"/>
        <v>0</v>
      </c>
      <c r="BC46" s="225">
        <f t="shared" si="20"/>
        <v>0</v>
      </c>
      <c r="BD46" s="225">
        <f t="shared" si="21"/>
        <v>0</v>
      </c>
      <c r="BE46" s="431" t="str">
        <f t="shared" si="22"/>
        <v>ne</v>
      </c>
      <c r="BG46" s="229"/>
      <c r="BH46" s="225">
        <f t="shared" si="23"/>
        <v>0</v>
      </c>
      <c r="BI46" s="230">
        <f>IF(BH46=1,data!$C$41*BG46,0)</f>
        <v>0</v>
      </c>
      <c r="BJ46" s="265" t="s">
        <v>96</v>
      </c>
      <c r="BK46" s="231">
        <f>IF(BH46=1,IF(BG46&lt;15,VLOOKUP(BJ46,data!$B$3:$E$32,2,0)*BG46,(VLOOKUP(BJ46,data!$B$3:$E$32,2,0)*14)+(VLOOKUP(BJ46,data!$B$3:$E$32,3,0))*(BG46-14)),0)</f>
        <v>0</v>
      </c>
      <c r="BL46" s="265" t="s">
        <v>96</v>
      </c>
      <c r="BM46" s="231">
        <f>IF(BH46=1,VLOOKUP(BL46,data!$B$35:$D$39,2,0),0)</f>
        <v>0</v>
      </c>
      <c r="BN46" s="232">
        <f>IF(AND(BK46&lt;&gt;0,BM46&lt;&gt;0)=FALSE,0,data!$C$43)</f>
        <v>0</v>
      </c>
      <c r="BO46" s="269">
        <f t="shared" si="24"/>
        <v>0</v>
      </c>
      <c r="BP46" s="225">
        <f t="shared" si="25"/>
        <v>0</v>
      </c>
      <c r="BQ46" s="225">
        <f t="shared" si="26"/>
        <v>0</v>
      </c>
      <c r="BR46" s="225">
        <f t="shared" si="27"/>
        <v>0</v>
      </c>
      <c r="BS46" s="431" t="str">
        <f t="shared" si="28"/>
        <v>ne</v>
      </c>
      <c r="BU46" s="229"/>
      <c r="BV46" s="225">
        <f t="shared" si="29"/>
        <v>0</v>
      </c>
      <c r="BW46" s="230">
        <f>IF(BV46=1,data!$C$41*BU46,0)</f>
        <v>0</v>
      </c>
      <c r="BX46" s="265" t="s">
        <v>96</v>
      </c>
      <c r="BY46" s="231">
        <f>IF(BV46=1,IF(BU46&lt;15,VLOOKUP(BX46,data!$B$3:$E$32,2,0)*BU46,(VLOOKUP(BX46,data!$B$3:$E$32,2,0)*14)+(VLOOKUP(BX46,data!$B$3:$E$32,3,0))*(BU46-14)),0)</f>
        <v>0</v>
      </c>
      <c r="BZ46" s="265" t="s">
        <v>96</v>
      </c>
      <c r="CA46" s="231">
        <f>IF(BV46=1,VLOOKUP(BZ46,data!$B$35:$D$39,2,0),0)</f>
        <v>0</v>
      </c>
      <c r="CB46" s="232">
        <f>IF(AND(BY46&lt;&gt;0,CA46&lt;&gt;0)=FALSE,0,data!$C$43)</f>
        <v>0</v>
      </c>
      <c r="CC46" s="269">
        <f t="shared" si="30"/>
        <v>0</v>
      </c>
      <c r="CD46" s="225">
        <f t="shared" si="31"/>
        <v>0</v>
      </c>
      <c r="CE46" s="225">
        <f t="shared" si="32"/>
        <v>0</v>
      </c>
      <c r="CF46" s="225">
        <f t="shared" si="33"/>
        <v>0</v>
      </c>
      <c r="CG46" s="431" t="str">
        <f t="shared" si="34"/>
        <v>ne</v>
      </c>
      <c r="CI46" s="229"/>
      <c r="CJ46" s="225">
        <f t="shared" si="35"/>
        <v>0</v>
      </c>
      <c r="CK46" s="230">
        <f>IF(CJ46=1,data!$C$41*CI46,0)</f>
        <v>0</v>
      </c>
      <c r="CL46" s="265" t="s">
        <v>96</v>
      </c>
      <c r="CM46" s="231">
        <f>IF(CJ46=1,IF(CI46&lt;15,VLOOKUP(CL46,data!$B$3:$E$32,2,0)*CI46,(VLOOKUP(CL46,data!$B$3:$E$32,2,0)*14)+(VLOOKUP(CL46,data!$B$3:$E$32,3,0))*(CI46-14)),0)</f>
        <v>0</v>
      </c>
      <c r="CN46" s="265" t="s">
        <v>96</v>
      </c>
      <c r="CO46" s="231">
        <f>IF(CJ46=1,VLOOKUP(CN46,data!$B$35:$D$39,2,0),0)</f>
        <v>0</v>
      </c>
      <c r="CP46" s="232">
        <f>IF(AND(CM46&lt;&gt;0,CO46&lt;&gt;0)=FALSE,0,data!$C$43)</f>
        <v>0</v>
      </c>
      <c r="CQ46" s="269">
        <f t="shared" si="36"/>
        <v>0</v>
      </c>
      <c r="CR46" s="225">
        <f t="shared" si="37"/>
        <v>0</v>
      </c>
      <c r="CS46" s="225">
        <f t="shared" si="38"/>
        <v>0</v>
      </c>
      <c r="CT46" s="225">
        <f t="shared" si="39"/>
        <v>0</v>
      </c>
      <c r="CU46" s="431" t="str">
        <f t="shared" si="40"/>
        <v>ne</v>
      </c>
      <c r="CW46" s="229"/>
      <c r="CX46" s="225">
        <f t="shared" si="41"/>
        <v>0</v>
      </c>
      <c r="CY46" s="230">
        <f>IF(CX46=1,data!$C$41*CW46,0)</f>
        <v>0</v>
      </c>
      <c r="CZ46" s="265" t="s">
        <v>96</v>
      </c>
      <c r="DA46" s="231">
        <f>IF(CX46=1,IF(CW46&lt;15,VLOOKUP(CZ46,data!$B$3:$E$32,2,0)*CW46,(VLOOKUP(CZ46,data!$B$3:$E$32,2,0)*14)+(VLOOKUP(CZ46,data!$B$3:$E$32,3,0))*(CW46-14)),0)</f>
        <v>0</v>
      </c>
      <c r="DB46" s="265" t="s">
        <v>96</v>
      </c>
      <c r="DC46" s="231">
        <f>IF(CX46=1,VLOOKUP(DB46,data!$B$35:$D$39,2,0),0)</f>
        <v>0</v>
      </c>
      <c r="DD46" s="232">
        <f>IF(AND(DA46&lt;&gt;0,DC46&lt;&gt;0)=FALSE,0,data!$C$43)</f>
        <v>0</v>
      </c>
      <c r="DE46" s="269">
        <f t="shared" si="42"/>
        <v>0</v>
      </c>
      <c r="DF46" s="225">
        <f t="shared" si="43"/>
        <v>0</v>
      </c>
      <c r="DG46" s="225">
        <f t="shared" si="44"/>
        <v>0</v>
      </c>
      <c r="DH46" s="225">
        <f t="shared" si="45"/>
        <v>0</v>
      </c>
      <c r="DI46" s="431" t="str">
        <f t="shared" si="46"/>
        <v>ne</v>
      </c>
      <c r="DK46" s="229"/>
      <c r="DL46" s="225">
        <f t="shared" si="47"/>
        <v>0</v>
      </c>
      <c r="DM46" s="230">
        <f>IF(DL46=1,data!$C$41*DK46,0)</f>
        <v>0</v>
      </c>
      <c r="DN46" s="265" t="s">
        <v>96</v>
      </c>
      <c r="DO46" s="231">
        <f>IF(DL46=1,IF(DK46&lt;15,VLOOKUP(DN46,data!$B$3:$E$32,2,0)*DK46,(VLOOKUP(DN46,data!$B$3:$E$32,2,0)*14)+(VLOOKUP(DN46,data!$B$3:$E$32,3,0))*(DK46-14)),0)</f>
        <v>0</v>
      </c>
      <c r="DP46" s="265" t="s">
        <v>96</v>
      </c>
      <c r="DQ46" s="231">
        <f>IF(DL46=1,VLOOKUP(DP46,data!$B$35:$D$39,2,0),0)</f>
        <v>0</v>
      </c>
      <c r="DR46" s="232">
        <f>IF(AND(DO46&lt;&gt;0,DQ46&lt;&gt;0)=FALSE,0,data!$C$43)</f>
        <v>0</v>
      </c>
      <c r="DS46" s="269">
        <f t="shared" si="48"/>
        <v>0</v>
      </c>
      <c r="DT46" s="225">
        <f t="shared" si="49"/>
        <v>0</v>
      </c>
      <c r="DU46" s="225">
        <f t="shared" si="50"/>
        <v>0</v>
      </c>
      <c r="DV46" s="225">
        <f t="shared" si="51"/>
        <v>0</v>
      </c>
      <c r="DW46" s="431" t="str">
        <f t="shared" si="52"/>
        <v>ne</v>
      </c>
      <c r="DY46" s="229"/>
      <c r="DZ46" s="225">
        <f t="shared" si="53"/>
        <v>0</v>
      </c>
      <c r="EA46" s="230">
        <f>IF(DZ46=1,data!$C$41*DY46,0)</f>
        <v>0</v>
      </c>
      <c r="EB46" s="265" t="s">
        <v>96</v>
      </c>
      <c r="EC46" s="231">
        <f>IF(DZ46=1,IF(DY46&lt;15,VLOOKUP(EB46,data!$B$3:$E$32,2,0)*DY46,(VLOOKUP(EB46,data!$B$3:$E$32,2,0)*14)+(VLOOKUP(EB46,data!$B$3:$E$32,3,0))*(DY46-14)),0)</f>
        <v>0</v>
      </c>
      <c r="ED46" s="265" t="s">
        <v>96</v>
      </c>
      <c r="EE46" s="231">
        <f>IF(DZ46=1,VLOOKUP(ED46,data!$B$35:$D$39,2,0),0)</f>
        <v>0</v>
      </c>
      <c r="EF46" s="232">
        <f>IF(AND(EC46&lt;&gt;0,EE46&lt;&gt;0)=FALSE,0,data!$C$43)</f>
        <v>0</v>
      </c>
      <c r="EG46" s="269">
        <f t="shared" si="54"/>
        <v>0</v>
      </c>
      <c r="EH46" s="225">
        <f t="shared" si="55"/>
        <v>0</v>
      </c>
      <c r="EI46" s="225">
        <f t="shared" si="56"/>
        <v>0</v>
      </c>
      <c r="EJ46" s="225">
        <f t="shared" si="57"/>
        <v>0</v>
      </c>
      <c r="EK46" s="431" t="str">
        <f t="shared" si="58"/>
        <v>ne</v>
      </c>
      <c r="EM46" s="229"/>
      <c r="EN46" s="225">
        <f t="shared" si="59"/>
        <v>0</v>
      </c>
      <c r="EO46" s="230">
        <f>IF(EN46=1,data!$C$41*EM46,0)</f>
        <v>0</v>
      </c>
      <c r="EP46" s="265" t="s">
        <v>96</v>
      </c>
      <c r="EQ46" s="231">
        <f>IF(EN46=1,IF(EM46&lt;15,VLOOKUP(EP46,data!$B$3:$E$32,2,0)*EM46,(VLOOKUP(EP46,data!$B$3:$E$32,2,0)*14)+(VLOOKUP(EP46,data!$B$3:$E$32,3,0))*(EM46-14)),0)</f>
        <v>0</v>
      </c>
      <c r="ER46" s="265" t="s">
        <v>96</v>
      </c>
      <c r="ES46" s="231">
        <f>IF(EN46=1,VLOOKUP(ER46,data!$B$35:$D$39,2,0),0)</f>
        <v>0</v>
      </c>
      <c r="ET46" s="232">
        <f>IF(AND(EQ46&lt;&gt;0,ES46&lt;&gt;0)=FALSE,0,data!$C$43)</f>
        <v>0</v>
      </c>
      <c r="EU46" s="269">
        <f t="shared" si="60"/>
        <v>0</v>
      </c>
      <c r="EV46" s="225">
        <f t="shared" si="61"/>
        <v>0</v>
      </c>
      <c r="EW46" s="225">
        <f t="shared" si="62"/>
        <v>0</v>
      </c>
      <c r="EX46" s="225">
        <f t="shared" si="63"/>
        <v>0</v>
      </c>
      <c r="EY46" s="431" t="str">
        <f t="shared" si="64"/>
        <v>ne</v>
      </c>
      <c r="FA46" s="229"/>
      <c r="FB46" s="225">
        <f t="shared" si="65"/>
        <v>0</v>
      </c>
      <c r="FC46" s="230">
        <f>IF(FB46=1,data!$C$41*FA46,0)</f>
        <v>0</v>
      </c>
      <c r="FD46" s="265" t="s">
        <v>96</v>
      </c>
      <c r="FE46" s="231">
        <f>IF(FB46=1,IF(FA46&lt;15,VLOOKUP(FD46,data!$B$3:$E$32,2,0)*FA46,(VLOOKUP(FD46,data!$B$3:$E$32,2,0)*14)+(VLOOKUP(FD46,data!$B$3:$E$32,3,0))*(FA46-14)),0)</f>
        <v>0</v>
      </c>
      <c r="FF46" s="265" t="s">
        <v>96</v>
      </c>
      <c r="FG46" s="231">
        <f>IF(FB46=1,VLOOKUP(FF46,data!$B$35:$D$39,2,0),0)</f>
        <v>0</v>
      </c>
      <c r="FH46" s="232">
        <f>IF(AND(FE46&lt;&gt;0,FG46&lt;&gt;0)=FALSE,0,data!$C$43)</f>
        <v>0</v>
      </c>
      <c r="FI46" s="269">
        <f t="shared" si="66"/>
        <v>0</v>
      </c>
      <c r="FJ46" s="225">
        <f t="shared" si="67"/>
        <v>0</v>
      </c>
      <c r="FK46" s="225">
        <f t="shared" si="68"/>
        <v>0</v>
      </c>
      <c r="FL46" s="225">
        <f t="shared" si="69"/>
        <v>0</v>
      </c>
      <c r="FM46" s="431" t="str">
        <f t="shared" si="70"/>
        <v>ne</v>
      </c>
    </row>
    <row r="47" spans="1:169" ht="25.15" customHeight="1" x14ac:dyDescent="0.25">
      <c r="A47" s="221"/>
      <c r="B47" s="370" t="s">
        <v>138</v>
      </c>
      <c r="C47" s="416"/>
      <c r="D47" s="418" t="s">
        <v>669</v>
      </c>
      <c r="E47" s="229"/>
      <c r="F47" s="225">
        <f t="shared" si="0"/>
        <v>0</v>
      </c>
      <c r="G47" s="230">
        <f>IF(F47=1,data!$C$41*E47,0)</f>
        <v>0</v>
      </c>
      <c r="H47" s="265" t="s">
        <v>96</v>
      </c>
      <c r="I47" s="231">
        <f>IF($F47=1,IF($E47&lt;15,VLOOKUP(H47,data!$B$3:$E$32,2,0)*$E47,(VLOOKUP(H47,data!$B$3:$E$32,2,0)*14)+(VLOOKUP(H47,data!$B$3:$E$32,3,0))*($E47-14)),0)</f>
        <v>0</v>
      </c>
      <c r="J47" s="265" t="s">
        <v>96</v>
      </c>
      <c r="K47" s="231">
        <f>IF($F47=1,VLOOKUP(J47,data!$B$35:$D$39,2,0),0)</f>
        <v>0</v>
      </c>
      <c r="L47" s="232">
        <f>IF(AND(I47&lt;&gt;0,K47&lt;&gt;0)=FALSE,0,data!$C$43)</f>
        <v>0</v>
      </c>
      <c r="M47" s="269">
        <f t="shared" si="1"/>
        <v>0</v>
      </c>
      <c r="N47" s="225">
        <f t="shared" si="73"/>
        <v>0</v>
      </c>
      <c r="O47" s="225">
        <f t="shared" si="2"/>
        <v>0</v>
      </c>
      <c r="P47" s="225">
        <f t="shared" si="3"/>
        <v>0</v>
      </c>
      <c r="Q47" s="228"/>
      <c r="R47" s="438">
        <f t="shared" si="4"/>
        <v>0</v>
      </c>
      <c r="S47" s="225">
        <f t="shared" si="5"/>
        <v>0</v>
      </c>
      <c r="T47" s="357">
        <f>IF(S47=1,data!$C$41*R47,0)</f>
        <v>0</v>
      </c>
      <c r="U47" s="370" t="str">
        <f t="shared" si="6"/>
        <v xml:space="preserve"> </v>
      </c>
      <c r="V47" s="360">
        <f>IF($S47=1,IF(R47&lt;15,VLOOKUP(U47,data!$B$3:$E$32,2,0)*R47,(VLOOKUP(U47,data!$B$3:$E$32,2,0)*14)+(VLOOKUP(U47,data!$B$3:$E$32,3,0))*(R47-14)),0)</f>
        <v>0</v>
      </c>
      <c r="W47" s="370" t="str">
        <f t="shared" si="7"/>
        <v xml:space="preserve"> </v>
      </c>
      <c r="X47" s="360">
        <f>IF($S47=1,VLOOKUP(W47,data!$B$35:$D$39,2,0),0)</f>
        <v>0</v>
      </c>
      <c r="Y47" s="364">
        <f>IF(AND(V47&lt;&gt;0,X47&lt;&gt;0)=FALSE,0,data!$C$43)</f>
        <v>0</v>
      </c>
      <c r="Z47" s="365">
        <f t="shared" si="8"/>
        <v>0</v>
      </c>
      <c r="AA47" s="225">
        <f t="shared" si="74"/>
        <v>0</v>
      </c>
      <c r="AB47" s="225">
        <f t="shared" si="9"/>
        <v>0</v>
      </c>
      <c r="AC47" s="225">
        <f t="shared" si="10"/>
        <v>0</v>
      </c>
      <c r="AE47" s="229"/>
      <c r="AF47" s="225">
        <f t="shared" si="11"/>
        <v>0</v>
      </c>
      <c r="AG47" s="230">
        <f>IF(AF47=1,data!$C$41*AE47,0)</f>
        <v>0</v>
      </c>
      <c r="AH47" s="265" t="s">
        <v>96</v>
      </c>
      <c r="AI47" s="231">
        <f>IF(AF47=1,IF(AE47&lt;15,VLOOKUP(AH47,data!$B$3:$E$32,2,0)*AE47,(VLOOKUP(AH47,data!$B$3:$E$32,2,0)*14)+(VLOOKUP(AH47,data!$B$3:$E$32,3,0))*(AE47-14)),0)</f>
        <v>0</v>
      </c>
      <c r="AJ47" s="265" t="s">
        <v>96</v>
      </c>
      <c r="AK47" s="231">
        <f>IF(AF47=1,VLOOKUP(AJ47,data!$B$35:$D$39,2,0),0)</f>
        <v>0</v>
      </c>
      <c r="AL47" s="232">
        <f>IF(AND(AI47&lt;&gt;0,AK47&lt;&gt;0)=FALSE,0,data!$C$43)</f>
        <v>0</v>
      </c>
      <c r="AM47" s="269">
        <f t="shared" si="12"/>
        <v>0</v>
      </c>
      <c r="AN47" s="225">
        <f t="shared" si="13"/>
        <v>0</v>
      </c>
      <c r="AO47" s="225">
        <f t="shared" si="14"/>
        <v>0</v>
      </c>
      <c r="AP47" s="225">
        <f t="shared" si="15"/>
        <v>0</v>
      </c>
      <c r="AQ47" s="431" t="str">
        <f t="shared" si="16"/>
        <v>ne</v>
      </c>
      <c r="AS47" s="229"/>
      <c r="AT47" s="225">
        <f t="shared" si="17"/>
        <v>0</v>
      </c>
      <c r="AU47" s="230">
        <f>IF(AT47=1,data!$C$41*AS47,0)</f>
        <v>0</v>
      </c>
      <c r="AV47" s="265" t="s">
        <v>96</v>
      </c>
      <c r="AW47" s="231">
        <f>IF(AT47=1,IF(AS47&lt;15,VLOOKUP(AV47,data!$B$3:$E$32,2,0)*AS47,(VLOOKUP(AV47,data!$B$3:$E$32,2,0)*14)+(VLOOKUP(AV47,data!$B$3:$E$32,3,0))*(AS47-14)),0)</f>
        <v>0</v>
      </c>
      <c r="AX47" s="265" t="s">
        <v>96</v>
      </c>
      <c r="AY47" s="231">
        <f>IF(AT47=1,VLOOKUP(AX47,data!$B$35:$D$39,2,0),0)</f>
        <v>0</v>
      </c>
      <c r="AZ47" s="232">
        <f>IF(AND(AW47&lt;&gt;0,AY47&lt;&gt;0)=FALSE,0,data!$C$43)</f>
        <v>0</v>
      </c>
      <c r="BA47" s="269">
        <f t="shared" si="18"/>
        <v>0</v>
      </c>
      <c r="BB47" s="225">
        <f t="shared" si="19"/>
        <v>0</v>
      </c>
      <c r="BC47" s="225">
        <f t="shared" si="20"/>
        <v>0</v>
      </c>
      <c r="BD47" s="225">
        <f t="shared" si="21"/>
        <v>0</v>
      </c>
      <c r="BE47" s="431" t="str">
        <f t="shared" si="22"/>
        <v>ne</v>
      </c>
      <c r="BG47" s="229"/>
      <c r="BH47" s="225">
        <f t="shared" si="23"/>
        <v>0</v>
      </c>
      <c r="BI47" s="230">
        <f>IF(BH47=1,data!$C$41*BG47,0)</f>
        <v>0</v>
      </c>
      <c r="BJ47" s="265" t="s">
        <v>96</v>
      </c>
      <c r="BK47" s="231">
        <f>IF(BH47=1,IF(BG47&lt;15,VLOOKUP(BJ47,data!$B$3:$E$32,2,0)*BG47,(VLOOKUP(BJ47,data!$B$3:$E$32,2,0)*14)+(VLOOKUP(BJ47,data!$B$3:$E$32,3,0))*(BG47-14)),0)</f>
        <v>0</v>
      </c>
      <c r="BL47" s="265" t="s">
        <v>96</v>
      </c>
      <c r="BM47" s="231">
        <f>IF(BH47=1,VLOOKUP(BL47,data!$B$35:$D$39,2,0),0)</f>
        <v>0</v>
      </c>
      <c r="BN47" s="232">
        <f>IF(AND(BK47&lt;&gt;0,BM47&lt;&gt;0)=FALSE,0,data!$C$43)</f>
        <v>0</v>
      </c>
      <c r="BO47" s="269">
        <f t="shared" si="24"/>
        <v>0</v>
      </c>
      <c r="BP47" s="225">
        <f t="shared" si="25"/>
        <v>0</v>
      </c>
      <c r="BQ47" s="225">
        <f t="shared" si="26"/>
        <v>0</v>
      </c>
      <c r="BR47" s="225">
        <f t="shared" si="27"/>
        <v>0</v>
      </c>
      <c r="BS47" s="431" t="str">
        <f t="shared" si="28"/>
        <v>ne</v>
      </c>
      <c r="BU47" s="229"/>
      <c r="BV47" s="225">
        <f t="shared" si="29"/>
        <v>0</v>
      </c>
      <c r="BW47" s="230">
        <f>IF(BV47=1,data!$C$41*BU47,0)</f>
        <v>0</v>
      </c>
      <c r="BX47" s="265" t="s">
        <v>96</v>
      </c>
      <c r="BY47" s="231">
        <f>IF(BV47=1,IF(BU47&lt;15,VLOOKUP(BX47,data!$B$3:$E$32,2,0)*BU47,(VLOOKUP(BX47,data!$B$3:$E$32,2,0)*14)+(VLOOKUP(BX47,data!$B$3:$E$32,3,0))*(BU47-14)),0)</f>
        <v>0</v>
      </c>
      <c r="BZ47" s="265" t="s">
        <v>96</v>
      </c>
      <c r="CA47" s="231">
        <f>IF(BV47=1,VLOOKUP(BZ47,data!$B$35:$D$39,2,0),0)</f>
        <v>0</v>
      </c>
      <c r="CB47" s="232">
        <f>IF(AND(BY47&lt;&gt;0,CA47&lt;&gt;0)=FALSE,0,data!$C$43)</f>
        <v>0</v>
      </c>
      <c r="CC47" s="269">
        <f t="shared" si="30"/>
        <v>0</v>
      </c>
      <c r="CD47" s="225">
        <f t="shared" si="31"/>
        <v>0</v>
      </c>
      <c r="CE47" s="225">
        <f t="shared" si="32"/>
        <v>0</v>
      </c>
      <c r="CF47" s="225">
        <f t="shared" si="33"/>
        <v>0</v>
      </c>
      <c r="CG47" s="431" t="str">
        <f t="shared" si="34"/>
        <v>ne</v>
      </c>
      <c r="CI47" s="229"/>
      <c r="CJ47" s="225">
        <f t="shared" si="35"/>
        <v>0</v>
      </c>
      <c r="CK47" s="230">
        <f>IF(CJ47=1,data!$C$41*CI47,0)</f>
        <v>0</v>
      </c>
      <c r="CL47" s="265" t="s">
        <v>96</v>
      </c>
      <c r="CM47" s="231">
        <f>IF(CJ47=1,IF(CI47&lt;15,VLOOKUP(CL47,data!$B$3:$E$32,2,0)*CI47,(VLOOKUP(CL47,data!$B$3:$E$32,2,0)*14)+(VLOOKUP(CL47,data!$B$3:$E$32,3,0))*(CI47-14)),0)</f>
        <v>0</v>
      </c>
      <c r="CN47" s="265" t="s">
        <v>96</v>
      </c>
      <c r="CO47" s="231">
        <f>IF(CJ47=1,VLOOKUP(CN47,data!$B$35:$D$39,2,0),0)</f>
        <v>0</v>
      </c>
      <c r="CP47" s="232">
        <f>IF(AND(CM47&lt;&gt;0,CO47&lt;&gt;0)=FALSE,0,data!$C$43)</f>
        <v>0</v>
      </c>
      <c r="CQ47" s="269">
        <f t="shared" si="36"/>
        <v>0</v>
      </c>
      <c r="CR47" s="225">
        <f t="shared" si="37"/>
        <v>0</v>
      </c>
      <c r="CS47" s="225">
        <f t="shared" si="38"/>
        <v>0</v>
      </c>
      <c r="CT47" s="225">
        <f t="shared" si="39"/>
        <v>0</v>
      </c>
      <c r="CU47" s="431" t="str">
        <f t="shared" si="40"/>
        <v>ne</v>
      </c>
      <c r="CW47" s="229"/>
      <c r="CX47" s="225">
        <f t="shared" si="41"/>
        <v>0</v>
      </c>
      <c r="CY47" s="230">
        <f>IF(CX47=1,data!$C$41*CW47,0)</f>
        <v>0</v>
      </c>
      <c r="CZ47" s="265" t="s">
        <v>96</v>
      </c>
      <c r="DA47" s="231">
        <f>IF(CX47=1,IF(CW47&lt;15,VLOOKUP(CZ47,data!$B$3:$E$32,2,0)*CW47,(VLOOKUP(CZ47,data!$B$3:$E$32,2,0)*14)+(VLOOKUP(CZ47,data!$B$3:$E$32,3,0))*(CW47-14)),0)</f>
        <v>0</v>
      </c>
      <c r="DB47" s="265" t="s">
        <v>96</v>
      </c>
      <c r="DC47" s="231">
        <f>IF(CX47=1,VLOOKUP(DB47,data!$B$35:$D$39,2,0),0)</f>
        <v>0</v>
      </c>
      <c r="DD47" s="232">
        <f>IF(AND(DA47&lt;&gt;0,DC47&lt;&gt;0)=FALSE,0,data!$C$43)</f>
        <v>0</v>
      </c>
      <c r="DE47" s="269">
        <f t="shared" si="42"/>
        <v>0</v>
      </c>
      <c r="DF47" s="225">
        <f t="shared" si="43"/>
        <v>0</v>
      </c>
      <c r="DG47" s="225">
        <f t="shared" si="44"/>
        <v>0</v>
      </c>
      <c r="DH47" s="225">
        <f t="shared" si="45"/>
        <v>0</v>
      </c>
      <c r="DI47" s="431" t="str">
        <f t="shared" si="46"/>
        <v>ne</v>
      </c>
      <c r="DK47" s="229"/>
      <c r="DL47" s="225">
        <f t="shared" si="47"/>
        <v>0</v>
      </c>
      <c r="DM47" s="230">
        <f>IF(DL47=1,data!$C$41*DK47,0)</f>
        <v>0</v>
      </c>
      <c r="DN47" s="265" t="s">
        <v>96</v>
      </c>
      <c r="DO47" s="231">
        <f>IF(DL47=1,IF(DK47&lt;15,VLOOKUP(DN47,data!$B$3:$E$32,2,0)*DK47,(VLOOKUP(DN47,data!$B$3:$E$32,2,0)*14)+(VLOOKUP(DN47,data!$B$3:$E$32,3,0))*(DK47-14)),0)</f>
        <v>0</v>
      </c>
      <c r="DP47" s="265" t="s">
        <v>96</v>
      </c>
      <c r="DQ47" s="231">
        <f>IF(DL47=1,VLOOKUP(DP47,data!$B$35:$D$39,2,0),0)</f>
        <v>0</v>
      </c>
      <c r="DR47" s="232">
        <f>IF(AND(DO47&lt;&gt;0,DQ47&lt;&gt;0)=FALSE,0,data!$C$43)</f>
        <v>0</v>
      </c>
      <c r="DS47" s="269">
        <f t="shared" si="48"/>
        <v>0</v>
      </c>
      <c r="DT47" s="225">
        <f t="shared" si="49"/>
        <v>0</v>
      </c>
      <c r="DU47" s="225">
        <f t="shared" si="50"/>
        <v>0</v>
      </c>
      <c r="DV47" s="225">
        <f t="shared" si="51"/>
        <v>0</v>
      </c>
      <c r="DW47" s="431" t="str">
        <f t="shared" si="52"/>
        <v>ne</v>
      </c>
      <c r="DY47" s="229"/>
      <c r="DZ47" s="225">
        <f t="shared" si="53"/>
        <v>0</v>
      </c>
      <c r="EA47" s="230">
        <f>IF(DZ47=1,data!$C$41*DY47,0)</f>
        <v>0</v>
      </c>
      <c r="EB47" s="265" t="s">
        <v>96</v>
      </c>
      <c r="EC47" s="231">
        <f>IF(DZ47=1,IF(DY47&lt;15,VLOOKUP(EB47,data!$B$3:$E$32,2,0)*DY47,(VLOOKUP(EB47,data!$B$3:$E$32,2,0)*14)+(VLOOKUP(EB47,data!$B$3:$E$32,3,0))*(DY47-14)),0)</f>
        <v>0</v>
      </c>
      <c r="ED47" s="265" t="s">
        <v>96</v>
      </c>
      <c r="EE47" s="231">
        <f>IF(DZ47=1,VLOOKUP(ED47,data!$B$35:$D$39,2,0),0)</f>
        <v>0</v>
      </c>
      <c r="EF47" s="232">
        <f>IF(AND(EC47&lt;&gt;0,EE47&lt;&gt;0)=FALSE,0,data!$C$43)</f>
        <v>0</v>
      </c>
      <c r="EG47" s="269">
        <f t="shared" si="54"/>
        <v>0</v>
      </c>
      <c r="EH47" s="225">
        <f t="shared" si="55"/>
        <v>0</v>
      </c>
      <c r="EI47" s="225">
        <f t="shared" si="56"/>
        <v>0</v>
      </c>
      <c r="EJ47" s="225">
        <f t="shared" si="57"/>
        <v>0</v>
      </c>
      <c r="EK47" s="431" t="str">
        <f t="shared" si="58"/>
        <v>ne</v>
      </c>
      <c r="EM47" s="229"/>
      <c r="EN47" s="225">
        <f t="shared" si="59"/>
        <v>0</v>
      </c>
      <c r="EO47" s="230">
        <f>IF(EN47=1,data!$C$41*EM47,0)</f>
        <v>0</v>
      </c>
      <c r="EP47" s="265" t="s">
        <v>96</v>
      </c>
      <c r="EQ47" s="231">
        <f>IF(EN47=1,IF(EM47&lt;15,VLOOKUP(EP47,data!$B$3:$E$32,2,0)*EM47,(VLOOKUP(EP47,data!$B$3:$E$32,2,0)*14)+(VLOOKUP(EP47,data!$B$3:$E$32,3,0))*(EM47-14)),0)</f>
        <v>0</v>
      </c>
      <c r="ER47" s="265" t="s">
        <v>96</v>
      </c>
      <c r="ES47" s="231">
        <f>IF(EN47=1,VLOOKUP(ER47,data!$B$35:$D$39,2,0),0)</f>
        <v>0</v>
      </c>
      <c r="ET47" s="232">
        <f>IF(AND(EQ47&lt;&gt;0,ES47&lt;&gt;0)=FALSE,0,data!$C$43)</f>
        <v>0</v>
      </c>
      <c r="EU47" s="269">
        <f t="shared" si="60"/>
        <v>0</v>
      </c>
      <c r="EV47" s="225">
        <f t="shared" si="61"/>
        <v>0</v>
      </c>
      <c r="EW47" s="225">
        <f t="shared" si="62"/>
        <v>0</v>
      </c>
      <c r="EX47" s="225">
        <f t="shared" si="63"/>
        <v>0</v>
      </c>
      <c r="EY47" s="431" t="str">
        <f t="shared" si="64"/>
        <v>ne</v>
      </c>
      <c r="FA47" s="229"/>
      <c r="FB47" s="225">
        <f t="shared" si="65"/>
        <v>0</v>
      </c>
      <c r="FC47" s="230">
        <f>IF(FB47=1,data!$C$41*FA47,0)</f>
        <v>0</v>
      </c>
      <c r="FD47" s="265" t="s">
        <v>96</v>
      </c>
      <c r="FE47" s="231">
        <f>IF(FB47=1,IF(FA47&lt;15,VLOOKUP(FD47,data!$B$3:$E$32,2,0)*FA47,(VLOOKUP(FD47,data!$B$3:$E$32,2,0)*14)+(VLOOKUP(FD47,data!$B$3:$E$32,3,0))*(FA47-14)),0)</f>
        <v>0</v>
      </c>
      <c r="FF47" s="265" t="s">
        <v>96</v>
      </c>
      <c r="FG47" s="231">
        <f>IF(FB47=1,VLOOKUP(FF47,data!$B$35:$D$39,2,0),0)</f>
        <v>0</v>
      </c>
      <c r="FH47" s="232">
        <f>IF(AND(FE47&lt;&gt;0,FG47&lt;&gt;0)=FALSE,0,data!$C$43)</f>
        <v>0</v>
      </c>
      <c r="FI47" s="269">
        <f t="shared" si="66"/>
        <v>0</v>
      </c>
      <c r="FJ47" s="225">
        <f t="shared" si="67"/>
        <v>0</v>
      </c>
      <c r="FK47" s="225">
        <f t="shared" si="68"/>
        <v>0</v>
      </c>
      <c r="FL47" s="225">
        <f t="shared" si="69"/>
        <v>0</v>
      </c>
      <c r="FM47" s="431" t="str">
        <f t="shared" si="70"/>
        <v>ne</v>
      </c>
    </row>
    <row r="48" spans="1:169" ht="25.15" customHeight="1" x14ac:dyDescent="0.25">
      <c r="A48" s="221"/>
      <c r="B48" s="370" t="s">
        <v>139</v>
      </c>
      <c r="C48" s="416"/>
      <c r="D48" s="418" t="s">
        <v>669</v>
      </c>
      <c r="E48" s="229"/>
      <c r="F48" s="225">
        <f t="shared" si="0"/>
        <v>0</v>
      </c>
      <c r="G48" s="230">
        <f>IF(F48=1,data!$C$41*E48,0)</f>
        <v>0</v>
      </c>
      <c r="H48" s="265" t="s">
        <v>96</v>
      </c>
      <c r="I48" s="231">
        <f>IF($F48=1,IF($E48&lt;15,VLOOKUP(H48,data!$B$3:$E$32,2,0)*$E48,(VLOOKUP(H48,data!$B$3:$E$32,2,0)*14)+(VLOOKUP(H48,data!$B$3:$E$32,3,0))*($E48-14)),0)</f>
        <v>0</v>
      </c>
      <c r="J48" s="265" t="s">
        <v>96</v>
      </c>
      <c r="K48" s="231">
        <f>IF($F48=1,VLOOKUP(J48,data!$B$35:$D$39,2,0),0)</f>
        <v>0</v>
      </c>
      <c r="L48" s="232">
        <f>IF(AND(I48&lt;&gt;0,K48&lt;&gt;0)=FALSE,0,data!$C$43)</f>
        <v>0</v>
      </c>
      <c r="M48" s="269">
        <f t="shared" si="1"/>
        <v>0</v>
      </c>
      <c r="N48" s="225">
        <f t="shared" si="73"/>
        <v>0</v>
      </c>
      <c r="O48" s="225">
        <f t="shared" si="2"/>
        <v>0</v>
      </c>
      <c r="P48" s="225">
        <f t="shared" si="3"/>
        <v>0</v>
      </c>
      <c r="Q48" s="228"/>
      <c r="R48" s="438">
        <f t="shared" si="4"/>
        <v>0</v>
      </c>
      <c r="S48" s="225">
        <f t="shared" si="5"/>
        <v>0</v>
      </c>
      <c r="T48" s="357">
        <f>IF(S48=1,data!$C$41*R48,0)</f>
        <v>0</v>
      </c>
      <c r="U48" s="370" t="str">
        <f t="shared" si="6"/>
        <v xml:space="preserve"> </v>
      </c>
      <c r="V48" s="360">
        <f>IF($S48=1,IF(R48&lt;15,VLOOKUP(U48,data!$B$3:$E$32,2,0)*R48,(VLOOKUP(U48,data!$B$3:$E$32,2,0)*14)+(VLOOKUP(U48,data!$B$3:$E$32,3,0))*(R48-14)),0)</f>
        <v>0</v>
      </c>
      <c r="W48" s="370" t="str">
        <f t="shared" si="7"/>
        <v xml:space="preserve"> </v>
      </c>
      <c r="X48" s="360">
        <f>IF($S48=1,VLOOKUP(W48,data!$B$35:$D$39,2,0),0)</f>
        <v>0</v>
      </c>
      <c r="Y48" s="364">
        <f>IF(AND(V48&lt;&gt;0,X48&lt;&gt;0)=FALSE,0,data!$C$43)</f>
        <v>0</v>
      </c>
      <c r="Z48" s="365">
        <f t="shared" si="8"/>
        <v>0</v>
      </c>
      <c r="AA48" s="225">
        <f t="shared" si="74"/>
        <v>0</v>
      </c>
      <c r="AB48" s="225">
        <f t="shared" si="9"/>
        <v>0</v>
      </c>
      <c r="AC48" s="225">
        <f t="shared" si="10"/>
        <v>0</v>
      </c>
      <c r="AE48" s="229"/>
      <c r="AF48" s="225">
        <f t="shared" si="11"/>
        <v>0</v>
      </c>
      <c r="AG48" s="230">
        <f>IF(AF48=1,data!$C$41*AE48,0)</f>
        <v>0</v>
      </c>
      <c r="AH48" s="265" t="s">
        <v>96</v>
      </c>
      <c r="AI48" s="231">
        <f>IF(AF48=1,IF(AE48&lt;15,VLOOKUP(AH48,data!$B$3:$E$32,2,0)*AE48,(VLOOKUP(AH48,data!$B$3:$E$32,2,0)*14)+(VLOOKUP(AH48,data!$B$3:$E$32,3,0))*(AE48-14)),0)</f>
        <v>0</v>
      </c>
      <c r="AJ48" s="265" t="s">
        <v>96</v>
      </c>
      <c r="AK48" s="231">
        <f>IF(AF48=1,VLOOKUP(AJ48,data!$B$35:$D$39,2,0),0)</f>
        <v>0</v>
      </c>
      <c r="AL48" s="232">
        <f>IF(AND(AI48&lt;&gt;0,AK48&lt;&gt;0)=FALSE,0,data!$C$43)</f>
        <v>0</v>
      </c>
      <c r="AM48" s="269">
        <f t="shared" si="12"/>
        <v>0</v>
      </c>
      <c r="AN48" s="225">
        <f t="shared" si="13"/>
        <v>0</v>
      </c>
      <c r="AO48" s="225">
        <f t="shared" si="14"/>
        <v>0</v>
      </c>
      <c r="AP48" s="225">
        <f t="shared" si="15"/>
        <v>0</v>
      </c>
      <c r="AQ48" s="431" t="str">
        <f t="shared" si="16"/>
        <v>ne</v>
      </c>
      <c r="AS48" s="229"/>
      <c r="AT48" s="225">
        <f t="shared" si="17"/>
        <v>0</v>
      </c>
      <c r="AU48" s="230">
        <f>IF(AT48=1,data!$C$41*AS48,0)</f>
        <v>0</v>
      </c>
      <c r="AV48" s="265" t="s">
        <v>96</v>
      </c>
      <c r="AW48" s="231">
        <f>IF(AT48=1,IF(AS48&lt;15,VLOOKUP(AV48,data!$B$3:$E$32,2,0)*AS48,(VLOOKUP(AV48,data!$B$3:$E$32,2,0)*14)+(VLOOKUP(AV48,data!$B$3:$E$32,3,0))*(AS48-14)),0)</f>
        <v>0</v>
      </c>
      <c r="AX48" s="265" t="s">
        <v>96</v>
      </c>
      <c r="AY48" s="231">
        <f>IF(AT48=1,VLOOKUP(AX48,data!$B$35:$D$39,2,0),0)</f>
        <v>0</v>
      </c>
      <c r="AZ48" s="232">
        <f>IF(AND(AW48&lt;&gt;0,AY48&lt;&gt;0)=FALSE,0,data!$C$43)</f>
        <v>0</v>
      </c>
      <c r="BA48" s="269">
        <f t="shared" si="18"/>
        <v>0</v>
      </c>
      <c r="BB48" s="225">
        <f t="shared" si="19"/>
        <v>0</v>
      </c>
      <c r="BC48" s="225">
        <f t="shared" si="20"/>
        <v>0</v>
      </c>
      <c r="BD48" s="225">
        <f t="shared" si="21"/>
        <v>0</v>
      </c>
      <c r="BE48" s="431" t="str">
        <f t="shared" si="22"/>
        <v>ne</v>
      </c>
      <c r="BG48" s="229"/>
      <c r="BH48" s="225">
        <f t="shared" si="23"/>
        <v>0</v>
      </c>
      <c r="BI48" s="230">
        <f>IF(BH48=1,data!$C$41*BG48,0)</f>
        <v>0</v>
      </c>
      <c r="BJ48" s="265" t="s">
        <v>96</v>
      </c>
      <c r="BK48" s="231">
        <f>IF(BH48=1,IF(BG48&lt;15,VLOOKUP(BJ48,data!$B$3:$E$32,2,0)*BG48,(VLOOKUP(BJ48,data!$B$3:$E$32,2,0)*14)+(VLOOKUP(BJ48,data!$B$3:$E$32,3,0))*(BG48-14)),0)</f>
        <v>0</v>
      </c>
      <c r="BL48" s="265" t="s">
        <v>96</v>
      </c>
      <c r="BM48" s="231">
        <f>IF(BH48=1,VLOOKUP(BL48,data!$B$35:$D$39,2,0),0)</f>
        <v>0</v>
      </c>
      <c r="BN48" s="232">
        <f>IF(AND(BK48&lt;&gt;0,BM48&lt;&gt;0)=FALSE,0,data!$C$43)</f>
        <v>0</v>
      </c>
      <c r="BO48" s="269">
        <f t="shared" si="24"/>
        <v>0</v>
      </c>
      <c r="BP48" s="225">
        <f t="shared" si="25"/>
        <v>0</v>
      </c>
      <c r="BQ48" s="225">
        <f t="shared" si="26"/>
        <v>0</v>
      </c>
      <c r="BR48" s="225">
        <f t="shared" si="27"/>
        <v>0</v>
      </c>
      <c r="BS48" s="431" t="str">
        <f t="shared" si="28"/>
        <v>ne</v>
      </c>
      <c r="BU48" s="229"/>
      <c r="BV48" s="225">
        <f t="shared" si="29"/>
        <v>0</v>
      </c>
      <c r="BW48" s="230">
        <f>IF(BV48=1,data!$C$41*BU48,0)</f>
        <v>0</v>
      </c>
      <c r="BX48" s="265" t="s">
        <v>96</v>
      </c>
      <c r="BY48" s="231">
        <f>IF(BV48=1,IF(BU48&lt;15,VLOOKUP(BX48,data!$B$3:$E$32,2,0)*BU48,(VLOOKUP(BX48,data!$B$3:$E$32,2,0)*14)+(VLOOKUP(BX48,data!$B$3:$E$32,3,0))*(BU48-14)),0)</f>
        <v>0</v>
      </c>
      <c r="BZ48" s="265" t="s">
        <v>96</v>
      </c>
      <c r="CA48" s="231">
        <f>IF(BV48=1,VLOOKUP(BZ48,data!$B$35:$D$39,2,0),0)</f>
        <v>0</v>
      </c>
      <c r="CB48" s="232">
        <f>IF(AND(BY48&lt;&gt;0,CA48&lt;&gt;0)=FALSE,0,data!$C$43)</f>
        <v>0</v>
      </c>
      <c r="CC48" s="269">
        <f t="shared" si="30"/>
        <v>0</v>
      </c>
      <c r="CD48" s="225">
        <f t="shared" si="31"/>
        <v>0</v>
      </c>
      <c r="CE48" s="225">
        <f t="shared" si="32"/>
        <v>0</v>
      </c>
      <c r="CF48" s="225">
        <f t="shared" si="33"/>
        <v>0</v>
      </c>
      <c r="CG48" s="431" t="str">
        <f t="shared" si="34"/>
        <v>ne</v>
      </c>
      <c r="CI48" s="229"/>
      <c r="CJ48" s="225">
        <f t="shared" si="35"/>
        <v>0</v>
      </c>
      <c r="CK48" s="230">
        <f>IF(CJ48=1,data!$C$41*CI48,0)</f>
        <v>0</v>
      </c>
      <c r="CL48" s="265" t="s">
        <v>96</v>
      </c>
      <c r="CM48" s="231">
        <f>IF(CJ48=1,IF(CI48&lt;15,VLOOKUP(CL48,data!$B$3:$E$32,2,0)*CI48,(VLOOKUP(CL48,data!$B$3:$E$32,2,0)*14)+(VLOOKUP(CL48,data!$B$3:$E$32,3,0))*(CI48-14)),0)</f>
        <v>0</v>
      </c>
      <c r="CN48" s="265" t="s">
        <v>96</v>
      </c>
      <c r="CO48" s="231">
        <f>IF(CJ48=1,VLOOKUP(CN48,data!$B$35:$D$39,2,0),0)</f>
        <v>0</v>
      </c>
      <c r="CP48" s="232">
        <f>IF(AND(CM48&lt;&gt;0,CO48&lt;&gt;0)=FALSE,0,data!$C$43)</f>
        <v>0</v>
      </c>
      <c r="CQ48" s="269">
        <f t="shared" si="36"/>
        <v>0</v>
      </c>
      <c r="CR48" s="225">
        <f t="shared" si="37"/>
        <v>0</v>
      </c>
      <c r="CS48" s="225">
        <f t="shared" si="38"/>
        <v>0</v>
      </c>
      <c r="CT48" s="225">
        <f t="shared" si="39"/>
        <v>0</v>
      </c>
      <c r="CU48" s="431" t="str">
        <f t="shared" si="40"/>
        <v>ne</v>
      </c>
      <c r="CW48" s="229"/>
      <c r="CX48" s="225">
        <f t="shared" si="41"/>
        <v>0</v>
      </c>
      <c r="CY48" s="230">
        <f>IF(CX48=1,data!$C$41*CW48,0)</f>
        <v>0</v>
      </c>
      <c r="CZ48" s="265" t="s">
        <v>96</v>
      </c>
      <c r="DA48" s="231">
        <f>IF(CX48=1,IF(CW48&lt;15,VLOOKUP(CZ48,data!$B$3:$E$32,2,0)*CW48,(VLOOKUP(CZ48,data!$B$3:$E$32,2,0)*14)+(VLOOKUP(CZ48,data!$B$3:$E$32,3,0))*(CW48-14)),0)</f>
        <v>0</v>
      </c>
      <c r="DB48" s="265" t="s">
        <v>96</v>
      </c>
      <c r="DC48" s="231">
        <f>IF(CX48=1,VLOOKUP(DB48,data!$B$35:$D$39,2,0),0)</f>
        <v>0</v>
      </c>
      <c r="DD48" s="232">
        <f>IF(AND(DA48&lt;&gt;0,DC48&lt;&gt;0)=FALSE,0,data!$C$43)</f>
        <v>0</v>
      </c>
      <c r="DE48" s="269">
        <f t="shared" si="42"/>
        <v>0</v>
      </c>
      <c r="DF48" s="225">
        <f t="shared" si="43"/>
        <v>0</v>
      </c>
      <c r="DG48" s="225">
        <f t="shared" si="44"/>
        <v>0</v>
      </c>
      <c r="DH48" s="225">
        <f t="shared" si="45"/>
        <v>0</v>
      </c>
      <c r="DI48" s="431" t="str">
        <f t="shared" si="46"/>
        <v>ne</v>
      </c>
      <c r="DK48" s="229"/>
      <c r="DL48" s="225">
        <f t="shared" si="47"/>
        <v>0</v>
      </c>
      <c r="DM48" s="230">
        <f>IF(DL48=1,data!$C$41*DK48,0)</f>
        <v>0</v>
      </c>
      <c r="DN48" s="265" t="s">
        <v>96</v>
      </c>
      <c r="DO48" s="231">
        <f>IF(DL48=1,IF(DK48&lt;15,VLOOKUP(DN48,data!$B$3:$E$32,2,0)*DK48,(VLOOKUP(DN48,data!$B$3:$E$32,2,0)*14)+(VLOOKUP(DN48,data!$B$3:$E$32,3,0))*(DK48-14)),0)</f>
        <v>0</v>
      </c>
      <c r="DP48" s="265" t="s">
        <v>96</v>
      </c>
      <c r="DQ48" s="231">
        <f>IF(DL48=1,VLOOKUP(DP48,data!$B$35:$D$39,2,0),0)</f>
        <v>0</v>
      </c>
      <c r="DR48" s="232">
        <f>IF(AND(DO48&lt;&gt;0,DQ48&lt;&gt;0)=FALSE,0,data!$C$43)</f>
        <v>0</v>
      </c>
      <c r="DS48" s="269">
        <f t="shared" si="48"/>
        <v>0</v>
      </c>
      <c r="DT48" s="225">
        <f t="shared" si="49"/>
        <v>0</v>
      </c>
      <c r="DU48" s="225">
        <f t="shared" si="50"/>
        <v>0</v>
      </c>
      <c r="DV48" s="225">
        <f t="shared" si="51"/>
        <v>0</v>
      </c>
      <c r="DW48" s="431" t="str">
        <f t="shared" si="52"/>
        <v>ne</v>
      </c>
      <c r="DY48" s="229"/>
      <c r="DZ48" s="225">
        <f t="shared" si="53"/>
        <v>0</v>
      </c>
      <c r="EA48" s="230">
        <f>IF(DZ48=1,data!$C$41*DY48,0)</f>
        <v>0</v>
      </c>
      <c r="EB48" s="265" t="s">
        <v>96</v>
      </c>
      <c r="EC48" s="231">
        <f>IF(DZ48=1,IF(DY48&lt;15,VLOOKUP(EB48,data!$B$3:$E$32,2,0)*DY48,(VLOOKUP(EB48,data!$B$3:$E$32,2,0)*14)+(VLOOKUP(EB48,data!$B$3:$E$32,3,0))*(DY48-14)),0)</f>
        <v>0</v>
      </c>
      <c r="ED48" s="265" t="s">
        <v>96</v>
      </c>
      <c r="EE48" s="231">
        <f>IF(DZ48=1,VLOOKUP(ED48,data!$B$35:$D$39,2,0),0)</f>
        <v>0</v>
      </c>
      <c r="EF48" s="232">
        <f>IF(AND(EC48&lt;&gt;0,EE48&lt;&gt;0)=FALSE,0,data!$C$43)</f>
        <v>0</v>
      </c>
      <c r="EG48" s="269">
        <f t="shared" si="54"/>
        <v>0</v>
      </c>
      <c r="EH48" s="225">
        <f t="shared" si="55"/>
        <v>0</v>
      </c>
      <c r="EI48" s="225">
        <f t="shared" si="56"/>
        <v>0</v>
      </c>
      <c r="EJ48" s="225">
        <f t="shared" si="57"/>
        <v>0</v>
      </c>
      <c r="EK48" s="431" t="str">
        <f t="shared" si="58"/>
        <v>ne</v>
      </c>
      <c r="EM48" s="229"/>
      <c r="EN48" s="225">
        <f t="shared" si="59"/>
        <v>0</v>
      </c>
      <c r="EO48" s="230">
        <f>IF(EN48=1,data!$C$41*EM48,0)</f>
        <v>0</v>
      </c>
      <c r="EP48" s="265" t="s">
        <v>96</v>
      </c>
      <c r="EQ48" s="231">
        <f>IF(EN48=1,IF(EM48&lt;15,VLOOKUP(EP48,data!$B$3:$E$32,2,0)*EM48,(VLOOKUP(EP48,data!$B$3:$E$32,2,0)*14)+(VLOOKUP(EP48,data!$B$3:$E$32,3,0))*(EM48-14)),0)</f>
        <v>0</v>
      </c>
      <c r="ER48" s="265" t="s">
        <v>96</v>
      </c>
      <c r="ES48" s="231">
        <f>IF(EN48=1,VLOOKUP(ER48,data!$B$35:$D$39,2,0),0)</f>
        <v>0</v>
      </c>
      <c r="ET48" s="232">
        <f>IF(AND(EQ48&lt;&gt;0,ES48&lt;&gt;0)=FALSE,0,data!$C$43)</f>
        <v>0</v>
      </c>
      <c r="EU48" s="269">
        <f t="shared" si="60"/>
        <v>0</v>
      </c>
      <c r="EV48" s="225">
        <f t="shared" si="61"/>
        <v>0</v>
      </c>
      <c r="EW48" s="225">
        <f t="shared" si="62"/>
        <v>0</v>
      </c>
      <c r="EX48" s="225">
        <f t="shared" si="63"/>
        <v>0</v>
      </c>
      <c r="EY48" s="431" t="str">
        <f t="shared" si="64"/>
        <v>ne</v>
      </c>
      <c r="FA48" s="229"/>
      <c r="FB48" s="225">
        <f t="shared" si="65"/>
        <v>0</v>
      </c>
      <c r="FC48" s="230">
        <f>IF(FB48=1,data!$C$41*FA48,0)</f>
        <v>0</v>
      </c>
      <c r="FD48" s="265" t="s">
        <v>96</v>
      </c>
      <c r="FE48" s="231">
        <f>IF(FB48=1,IF(FA48&lt;15,VLOOKUP(FD48,data!$B$3:$E$32,2,0)*FA48,(VLOOKUP(FD48,data!$B$3:$E$32,2,0)*14)+(VLOOKUP(FD48,data!$B$3:$E$32,3,0))*(FA48-14)),0)</f>
        <v>0</v>
      </c>
      <c r="FF48" s="265" t="s">
        <v>96</v>
      </c>
      <c r="FG48" s="231">
        <f>IF(FB48=1,VLOOKUP(FF48,data!$B$35:$D$39,2,0),0)</f>
        <v>0</v>
      </c>
      <c r="FH48" s="232">
        <f>IF(AND(FE48&lt;&gt;0,FG48&lt;&gt;0)=FALSE,0,data!$C$43)</f>
        <v>0</v>
      </c>
      <c r="FI48" s="269">
        <f t="shared" si="66"/>
        <v>0</v>
      </c>
      <c r="FJ48" s="225">
        <f t="shared" si="67"/>
        <v>0</v>
      </c>
      <c r="FK48" s="225">
        <f t="shared" si="68"/>
        <v>0</v>
      </c>
      <c r="FL48" s="225">
        <f t="shared" si="69"/>
        <v>0</v>
      </c>
      <c r="FM48" s="431" t="str">
        <f t="shared" si="70"/>
        <v>ne</v>
      </c>
    </row>
    <row r="49" spans="1:169" ht="25.15" customHeight="1" x14ac:dyDescent="0.25">
      <c r="A49" s="233"/>
      <c r="B49" s="370" t="s">
        <v>140</v>
      </c>
      <c r="C49" s="416"/>
      <c r="D49" s="418" t="s">
        <v>669</v>
      </c>
      <c r="E49" s="229"/>
      <c r="F49" s="225">
        <f t="shared" si="0"/>
        <v>0</v>
      </c>
      <c r="G49" s="230">
        <f>IF(F49=1,data!$C$41*E49,0)</f>
        <v>0</v>
      </c>
      <c r="H49" s="265" t="s">
        <v>96</v>
      </c>
      <c r="I49" s="231">
        <f>IF($F49=1,IF($E49&lt;15,VLOOKUP(H49,data!$B$3:$E$32,2,0)*$E49,(VLOOKUP(H49,data!$B$3:$E$32,2,0)*14)+(VLOOKUP(H49,data!$B$3:$E$32,3,0))*($E49-14)),0)</f>
        <v>0</v>
      </c>
      <c r="J49" s="265" t="s">
        <v>96</v>
      </c>
      <c r="K49" s="231">
        <f>IF($F49=1,VLOOKUP(J49,data!$B$35:$D$39,2,0),0)</f>
        <v>0</v>
      </c>
      <c r="L49" s="232">
        <f>IF(AND(I49&lt;&gt;0,K49&lt;&gt;0)=FALSE,0,data!$C$43)</f>
        <v>0</v>
      </c>
      <c r="M49" s="269">
        <f t="shared" si="1"/>
        <v>0</v>
      </c>
      <c r="N49" s="225">
        <f t="shared" si="73"/>
        <v>0</v>
      </c>
      <c r="O49" s="225">
        <f t="shared" si="2"/>
        <v>0</v>
      </c>
      <c r="P49" s="225">
        <f t="shared" si="3"/>
        <v>0</v>
      </c>
      <c r="Q49" s="228"/>
      <c r="R49" s="438">
        <f t="shared" si="4"/>
        <v>0</v>
      </c>
      <c r="S49" s="225">
        <f t="shared" si="5"/>
        <v>0</v>
      </c>
      <c r="T49" s="357">
        <f>IF(S49=1,data!$C$41*R49,0)</f>
        <v>0</v>
      </c>
      <c r="U49" s="370" t="str">
        <f t="shared" si="6"/>
        <v xml:space="preserve"> </v>
      </c>
      <c r="V49" s="360">
        <f>IF($S49=1,IF(R49&lt;15,VLOOKUP(U49,data!$B$3:$E$32,2,0)*R49,(VLOOKUP(U49,data!$B$3:$E$32,2,0)*14)+(VLOOKUP(U49,data!$B$3:$E$32,3,0))*(R49-14)),0)</f>
        <v>0</v>
      </c>
      <c r="W49" s="370" t="str">
        <f t="shared" si="7"/>
        <v xml:space="preserve"> </v>
      </c>
      <c r="X49" s="360">
        <f>IF($S49=1,VLOOKUP(W49,data!$B$35:$D$39,2,0),0)</f>
        <v>0</v>
      </c>
      <c r="Y49" s="364">
        <f>IF(AND(V49&lt;&gt;0,X49&lt;&gt;0)=FALSE,0,data!$C$43)</f>
        <v>0</v>
      </c>
      <c r="Z49" s="365">
        <f t="shared" si="8"/>
        <v>0</v>
      </c>
      <c r="AA49" s="225">
        <f t="shared" si="74"/>
        <v>0</v>
      </c>
      <c r="AB49" s="225">
        <f t="shared" si="9"/>
        <v>0</v>
      </c>
      <c r="AC49" s="225">
        <f t="shared" si="10"/>
        <v>0</v>
      </c>
      <c r="AE49" s="229"/>
      <c r="AF49" s="225">
        <f t="shared" si="11"/>
        <v>0</v>
      </c>
      <c r="AG49" s="230">
        <f>IF(AF49=1,data!$C$41*AE49,0)</f>
        <v>0</v>
      </c>
      <c r="AH49" s="265" t="s">
        <v>96</v>
      </c>
      <c r="AI49" s="231">
        <f>IF(AF49=1,IF(AE49&lt;15,VLOOKUP(AH49,data!$B$3:$E$32,2,0)*AE49,(VLOOKUP(AH49,data!$B$3:$E$32,2,0)*14)+(VLOOKUP(AH49,data!$B$3:$E$32,3,0))*(AE49-14)),0)</f>
        <v>0</v>
      </c>
      <c r="AJ49" s="265" t="s">
        <v>96</v>
      </c>
      <c r="AK49" s="231">
        <f>IF(AF49=1,VLOOKUP(AJ49,data!$B$35:$D$39,2,0),0)</f>
        <v>0</v>
      </c>
      <c r="AL49" s="232">
        <f>IF(AND(AI49&lt;&gt;0,AK49&lt;&gt;0)=FALSE,0,data!$C$43)</f>
        <v>0</v>
      </c>
      <c r="AM49" s="269">
        <f t="shared" si="12"/>
        <v>0</v>
      </c>
      <c r="AN49" s="225">
        <f t="shared" si="13"/>
        <v>0</v>
      </c>
      <c r="AO49" s="225">
        <f t="shared" si="14"/>
        <v>0</v>
      </c>
      <c r="AP49" s="225">
        <f t="shared" si="15"/>
        <v>0</v>
      </c>
      <c r="AQ49" s="431" t="str">
        <f t="shared" si="16"/>
        <v>ne</v>
      </c>
      <c r="AS49" s="229"/>
      <c r="AT49" s="225">
        <f t="shared" si="17"/>
        <v>0</v>
      </c>
      <c r="AU49" s="230">
        <f>IF(AT49=1,data!$C$41*AS49,0)</f>
        <v>0</v>
      </c>
      <c r="AV49" s="265" t="s">
        <v>96</v>
      </c>
      <c r="AW49" s="231">
        <f>IF(AT49=1,IF(AS49&lt;15,VLOOKUP(AV49,data!$B$3:$E$32,2,0)*AS49,(VLOOKUP(AV49,data!$B$3:$E$32,2,0)*14)+(VLOOKUP(AV49,data!$B$3:$E$32,3,0))*(AS49-14)),0)</f>
        <v>0</v>
      </c>
      <c r="AX49" s="265" t="s">
        <v>96</v>
      </c>
      <c r="AY49" s="231">
        <f>IF(AT49=1,VLOOKUP(AX49,data!$B$35:$D$39,2,0),0)</f>
        <v>0</v>
      </c>
      <c r="AZ49" s="232">
        <f>IF(AND(AW49&lt;&gt;0,AY49&lt;&gt;0)=FALSE,0,data!$C$43)</f>
        <v>0</v>
      </c>
      <c r="BA49" s="269">
        <f t="shared" si="18"/>
        <v>0</v>
      </c>
      <c r="BB49" s="225">
        <f t="shared" si="19"/>
        <v>0</v>
      </c>
      <c r="BC49" s="225">
        <f t="shared" si="20"/>
        <v>0</v>
      </c>
      <c r="BD49" s="225">
        <f t="shared" si="21"/>
        <v>0</v>
      </c>
      <c r="BE49" s="431" t="str">
        <f t="shared" si="22"/>
        <v>ne</v>
      </c>
      <c r="BG49" s="229"/>
      <c r="BH49" s="225">
        <f t="shared" si="23"/>
        <v>0</v>
      </c>
      <c r="BI49" s="230">
        <f>IF(BH49=1,data!$C$41*BG49,0)</f>
        <v>0</v>
      </c>
      <c r="BJ49" s="265" t="s">
        <v>96</v>
      </c>
      <c r="BK49" s="231">
        <f>IF(BH49=1,IF(BG49&lt;15,VLOOKUP(BJ49,data!$B$3:$E$32,2,0)*BG49,(VLOOKUP(BJ49,data!$B$3:$E$32,2,0)*14)+(VLOOKUP(BJ49,data!$B$3:$E$32,3,0))*(BG49-14)),0)</f>
        <v>0</v>
      </c>
      <c r="BL49" s="265" t="s">
        <v>96</v>
      </c>
      <c r="BM49" s="231">
        <f>IF(BH49=1,VLOOKUP(BL49,data!$B$35:$D$39,2,0),0)</f>
        <v>0</v>
      </c>
      <c r="BN49" s="232">
        <f>IF(AND(BK49&lt;&gt;0,BM49&lt;&gt;0)=FALSE,0,data!$C$43)</f>
        <v>0</v>
      </c>
      <c r="BO49" s="269">
        <f t="shared" si="24"/>
        <v>0</v>
      </c>
      <c r="BP49" s="225">
        <f t="shared" si="25"/>
        <v>0</v>
      </c>
      <c r="BQ49" s="225">
        <f t="shared" si="26"/>
        <v>0</v>
      </c>
      <c r="BR49" s="225">
        <f t="shared" si="27"/>
        <v>0</v>
      </c>
      <c r="BS49" s="431" t="str">
        <f t="shared" si="28"/>
        <v>ne</v>
      </c>
      <c r="BU49" s="229"/>
      <c r="BV49" s="225">
        <f t="shared" si="29"/>
        <v>0</v>
      </c>
      <c r="BW49" s="230">
        <f>IF(BV49=1,data!$C$41*BU49,0)</f>
        <v>0</v>
      </c>
      <c r="BX49" s="265" t="s">
        <v>96</v>
      </c>
      <c r="BY49" s="231">
        <f>IF(BV49=1,IF(BU49&lt;15,VLOOKUP(BX49,data!$B$3:$E$32,2,0)*BU49,(VLOOKUP(BX49,data!$B$3:$E$32,2,0)*14)+(VLOOKUP(BX49,data!$B$3:$E$32,3,0))*(BU49-14)),0)</f>
        <v>0</v>
      </c>
      <c r="BZ49" s="265" t="s">
        <v>96</v>
      </c>
      <c r="CA49" s="231">
        <f>IF(BV49=1,VLOOKUP(BZ49,data!$B$35:$D$39,2,0),0)</f>
        <v>0</v>
      </c>
      <c r="CB49" s="232">
        <f>IF(AND(BY49&lt;&gt;0,CA49&lt;&gt;0)=FALSE,0,data!$C$43)</f>
        <v>0</v>
      </c>
      <c r="CC49" s="269">
        <f t="shared" si="30"/>
        <v>0</v>
      </c>
      <c r="CD49" s="225">
        <f t="shared" si="31"/>
        <v>0</v>
      </c>
      <c r="CE49" s="225">
        <f t="shared" si="32"/>
        <v>0</v>
      </c>
      <c r="CF49" s="225">
        <f t="shared" si="33"/>
        <v>0</v>
      </c>
      <c r="CG49" s="431" t="str">
        <f t="shared" si="34"/>
        <v>ne</v>
      </c>
      <c r="CI49" s="229"/>
      <c r="CJ49" s="225">
        <f t="shared" si="35"/>
        <v>0</v>
      </c>
      <c r="CK49" s="230">
        <f>IF(CJ49=1,data!$C$41*CI49,0)</f>
        <v>0</v>
      </c>
      <c r="CL49" s="265" t="s">
        <v>96</v>
      </c>
      <c r="CM49" s="231">
        <f>IF(CJ49=1,IF(CI49&lt;15,VLOOKUP(CL49,data!$B$3:$E$32,2,0)*CI49,(VLOOKUP(CL49,data!$B$3:$E$32,2,0)*14)+(VLOOKUP(CL49,data!$B$3:$E$32,3,0))*(CI49-14)),0)</f>
        <v>0</v>
      </c>
      <c r="CN49" s="265" t="s">
        <v>96</v>
      </c>
      <c r="CO49" s="231">
        <f>IF(CJ49=1,VLOOKUP(CN49,data!$B$35:$D$39,2,0),0)</f>
        <v>0</v>
      </c>
      <c r="CP49" s="232">
        <f>IF(AND(CM49&lt;&gt;0,CO49&lt;&gt;0)=FALSE,0,data!$C$43)</f>
        <v>0</v>
      </c>
      <c r="CQ49" s="269">
        <f t="shared" si="36"/>
        <v>0</v>
      </c>
      <c r="CR49" s="225">
        <f t="shared" si="37"/>
        <v>0</v>
      </c>
      <c r="CS49" s="225">
        <f t="shared" si="38"/>
        <v>0</v>
      </c>
      <c r="CT49" s="225">
        <f t="shared" si="39"/>
        <v>0</v>
      </c>
      <c r="CU49" s="431" t="str">
        <f t="shared" si="40"/>
        <v>ne</v>
      </c>
      <c r="CW49" s="229"/>
      <c r="CX49" s="225">
        <f t="shared" si="41"/>
        <v>0</v>
      </c>
      <c r="CY49" s="230">
        <f>IF(CX49=1,data!$C$41*CW49,0)</f>
        <v>0</v>
      </c>
      <c r="CZ49" s="265" t="s">
        <v>96</v>
      </c>
      <c r="DA49" s="231">
        <f>IF(CX49=1,IF(CW49&lt;15,VLOOKUP(CZ49,data!$B$3:$E$32,2,0)*CW49,(VLOOKUP(CZ49,data!$B$3:$E$32,2,0)*14)+(VLOOKUP(CZ49,data!$B$3:$E$32,3,0))*(CW49-14)),0)</f>
        <v>0</v>
      </c>
      <c r="DB49" s="265" t="s">
        <v>96</v>
      </c>
      <c r="DC49" s="231">
        <f>IF(CX49=1,VLOOKUP(DB49,data!$B$35:$D$39,2,0),0)</f>
        <v>0</v>
      </c>
      <c r="DD49" s="232">
        <f>IF(AND(DA49&lt;&gt;0,DC49&lt;&gt;0)=FALSE,0,data!$C$43)</f>
        <v>0</v>
      </c>
      <c r="DE49" s="269">
        <f t="shared" si="42"/>
        <v>0</v>
      </c>
      <c r="DF49" s="225">
        <f t="shared" si="43"/>
        <v>0</v>
      </c>
      <c r="DG49" s="225">
        <f t="shared" si="44"/>
        <v>0</v>
      </c>
      <c r="DH49" s="225">
        <f t="shared" si="45"/>
        <v>0</v>
      </c>
      <c r="DI49" s="431" t="str">
        <f t="shared" si="46"/>
        <v>ne</v>
      </c>
      <c r="DK49" s="229"/>
      <c r="DL49" s="225">
        <f t="shared" si="47"/>
        <v>0</v>
      </c>
      <c r="DM49" s="230">
        <f>IF(DL49=1,data!$C$41*DK49,0)</f>
        <v>0</v>
      </c>
      <c r="DN49" s="265" t="s">
        <v>96</v>
      </c>
      <c r="DO49" s="231">
        <f>IF(DL49=1,IF(DK49&lt;15,VLOOKUP(DN49,data!$B$3:$E$32,2,0)*DK49,(VLOOKUP(DN49,data!$B$3:$E$32,2,0)*14)+(VLOOKUP(DN49,data!$B$3:$E$32,3,0))*(DK49-14)),0)</f>
        <v>0</v>
      </c>
      <c r="DP49" s="265" t="s">
        <v>96</v>
      </c>
      <c r="DQ49" s="231">
        <f>IF(DL49=1,VLOOKUP(DP49,data!$B$35:$D$39,2,0),0)</f>
        <v>0</v>
      </c>
      <c r="DR49" s="232">
        <f>IF(AND(DO49&lt;&gt;0,DQ49&lt;&gt;0)=FALSE,0,data!$C$43)</f>
        <v>0</v>
      </c>
      <c r="DS49" s="269">
        <f t="shared" si="48"/>
        <v>0</v>
      </c>
      <c r="DT49" s="225">
        <f t="shared" si="49"/>
        <v>0</v>
      </c>
      <c r="DU49" s="225">
        <f t="shared" si="50"/>
        <v>0</v>
      </c>
      <c r="DV49" s="225">
        <f t="shared" si="51"/>
        <v>0</v>
      </c>
      <c r="DW49" s="431" t="str">
        <f t="shared" si="52"/>
        <v>ne</v>
      </c>
      <c r="DY49" s="229"/>
      <c r="DZ49" s="225">
        <f t="shared" si="53"/>
        <v>0</v>
      </c>
      <c r="EA49" s="230">
        <f>IF(DZ49=1,data!$C$41*DY49,0)</f>
        <v>0</v>
      </c>
      <c r="EB49" s="265" t="s">
        <v>96</v>
      </c>
      <c r="EC49" s="231">
        <f>IF(DZ49=1,IF(DY49&lt;15,VLOOKUP(EB49,data!$B$3:$E$32,2,0)*DY49,(VLOOKUP(EB49,data!$B$3:$E$32,2,0)*14)+(VLOOKUP(EB49,data!$B$3:$E$32,3,0))*(DY49-14)),0)</f>
        <v>0</v>
      </c>
      <c r="ED49" s="265" t="s">
        <v>96</v>
      </c>
      <c r="EE49" s="231">
        <f>IF(DZ49=1,VLOOKUP(ED49,data!$B$35:$D$39,2,0),0)</f>
        <v>0</v>
      </c>
      <c r="EF49" s="232">
        <f>IF(AND(EC49&lt;&gt;0,EE49&lt;&gt;0)=FALSE,0,data!$C$43)</f>
        <v>0</v>
      </c>
      <c r="EG49" s="269">
        <f t="shared" si="54"/>
        <v>0</v>
      </c>
      <c r="EH49" s="225">
        <f t="shared" si="55"/>
        <v>0</v>
      </c>
      <c r="EI49" s="225">
        <f t="shared" si="56"/>
        <v>0</v>
      </c>
      <c r="EJ49" s="225">
        <f t="shared" si="57"/>
        <v>0</v>
      </c>
      <c r="EK49" s="431" t="str">
        <f t="shared" si="58"/>
        <v>ne</v>
      </c>
      <c r="EM49" s="229"/>
      <c r="EN49" s="225">
        <f t="shared" si="59"/>
        <v>0</v>
      </c>
      <c r="EO49" s="230">
        <f>IF(EN49=1,data!$C$41*EM49,0)</f>
        <v>0</v>
      </c>
      <c r="EP49" s="265" t="s">
        <v>96</v>
      </c>
      <c r="EQ49" s="231">
        <f>IF(EN49=1,IF(EM49&lt;15,VLOOKUP(EP49,data!$B$3:$E$32,2,0)*EM49,(VLOOKUP(EP49,data!$B$3:$E$32,2,0)*14)+(VLOOKUP(EP49,data!$B$3:$E$32,3,0))*(EM49-14)),0)</f>
        <v>0</v>
      </c>
      <c r="ER49" s="265" t="s">
        <v>96</v>
      </c>
      <c r="ES49" s="231">
        <f>IF(EN49=1,VLOOKUP(ER49,data!$B$35:$D$39,2,0),0)</f>
        <v>0</v>
      </c>
      <c r="ET49" s="232">
        <f>IF(AND(EQ49&lt;&gt;0,ES49&lt;&gt;0)=FALSE,0,data!$C$43)</f>
        <v>0</v>
      </c>
      <c r="EU49" s="269">
        <f t="shared" si="60"/>
        <v>0</v>
      </c>
      <c r="EV49" s="225">
        <f t="shared" si="61"/>
        <v>0</v>
      </c>
      <c r="EW49" s="225">
        <f t="shared" si="62"/>
        <v>0</v>
      </c>
      <c r="EX49" s="225">
        <f t="shared" si="63"/>
        <v>0</v>
      </c>
      <c r="EY49" s="431" t="str">
        <f t="shared" si="64"/>
        <v>ne</v>
      </c>
      <c r="FA49" s="229"/>
      <c r="FB49" s="225">
        <f t="shared" si="65"/>
        <v>0</v>
      </c>
      <c r="FC49" s="230">
        <f>IF(FB49=1,data!$C$41*FA49,0)</f>
        <v>0</v>
      </c>
      <c r="FD49" s="265" t="s">
        <v>96</v>
      </c>
      <c r="FE49" s="231">
        <f>IF(FB49=1,IF(FA49&lt;15,VLOOKUP(FD49,data!$B$3:$E$32,2,0)*FA49,(VLOOKUP(FD49,data!$B$3:$E$32,2,0)*14)+(VLOOKUP(FD49,data!$B$3:$E$32,3,0))*(FA49-14)),0)</f>
        <v>0</v>
      </c>
      <c r="FF49" s="265" t="s">
        <v>96</v>
      </c>
      <c r="FG49" s="231">
        <f>IF(FB49=1,VLOOKUP(FF49,data!$B$35:$D$39,2,0),0)</f>
        <v>0</v>
      </c>
      <c r="FH49" s="232">
        <f>IF(AND(FE49&lt;&gt;0,FG49&lt;&gt;0)=FALSE,0,data!$C$43)</f>
        <v>0</v>
      </c>
      <c r="FI49" s="269">
        <f t="shared" si="66"/>
        <v>0</v>
      </c>
      <c r="FJ49" s="225">
        <f t="shared" si="67"/>
        <v>0</v>
      </c>
      <c r="FK49" s="225">
        <f t="shared" si="68"/>
        <v>0</v>
      </c>
      <c r="FL49" s="225">
        <f t="shared" si="69"/>
        <v>0</v>
      </c>
      <c r="FM49" s="431" t="str">
        <f t="shared" si="70"/>
        <v>ne</v>
      </c>
    </row>
    <row r="50" spans="1:169" ht="25.15" customHeight="1" x14ac:dyDescent="0.25">
      <c r="A50" s="233"/>
      <c r="B50" s="370" t="s">
        <v>141</v>
      </c>
      <c r="C50" s="416"/>
      <c r="D50" s="418" t="s">
        <v>669</v>
      </c>
      <c r="E50" s="229"/>
      <c r="F50" s="225">
        <f t="shared" si="0"/>
        <v>0</v>
      </c>
      <c r="G50" s="230">
        <f>IF(F50=1,data!$C$41*E50,0)</f>
        <v>0</v>
      </c>
      <c r="H50" s="265" t="s">
        <v>96</v>
      </c>
      <c r="I50" s="231">
        <f>IF($F50=1,IF($E50&lt;15,VLOOKUP(H50,data!$B$3:$E$32,2,0)*$E50,(VLOOKUP(H50,data!$B$3:$E$32,2,0)*14)+(VLOOKUP(H50,data!$B$3:$E$32,3,0))*($E50-14)),0)</f>
        <v>0</v>
      </c>
      <c r="J50" s="265" t="s">
        <v>96</v>
      </c>
      <c r="K50" s="231">
        <f>IF($F50=1,VLOOKUP(J50,data!$B$35:$D$39,2,0),0)</f>
        <v>0</v>
      </c>
      <c r="L50" s="232">
        <f>IF(AND(I50&lt;&gt;0,K50&lt;&gt;0)=FALSE,0,data!$C$43)</f>
        <v>0</v>
      </c>
      <c r="M50" s="269">
        <f t="shared" si="1"/>
        <v>0</v>
      </c>
      <c r="N50" s="225">
        <f t="shared" si="73"/>
        <v>0</v>
      </c>
      <c r="O50" s="225">
        <f t="shared" si="2"/>
        <v>0</v>
      </c>
      <c r="P50" s="225">
        <f t="shared" si="3"/>
        <v>0</v>
      </c>
      <c r="Q50" s="228"/>
      <c r="R50" s="438">
        <f t="shared" si="4"/>
        <v>0</v>
      </c>
      <c r="S50" s="225">
        <f t="shared" si="5"/>
        <v>0</v>
      </c>
      <c r="T50" s="357">
        <f>IF(S50=1,data!$C$41*R50,0)</f>
        <v>0</v>
      </c>
      <c r="U50" s="370" t="str">
        <f t="shared" si="6"/>
        <v xml:space="preserve"> </v>
      </c>
      <c r="V50" s="360">
        <f>IF($S50=1,IF(R50&lt;15,VLOOKUP(U50,data!$B$3:$E$32,2,0)*R50,(VLOOKUP(U50,data!$B$3:$E$32,2,0)*14)+(VLOOKUP(U50,data!$B$3:$E$32,3,0))*(R50-14)),0)</f>
        <v>0</v>
      </c>
      <c r="W50" s="370" t="str">
        <f t="shared" si="7"/>
        <v xml:space="preserve"> </v>
      </c>
      <c r="X50" s="360">
        <f>IF($S50=1,VLOOKUP(W50,data!$B$35:$D$39,2,0),0)</f>
        <v>0</v>
      </c>
      <c r="Y50" s="364">
        <f>IF(AND(V50&lt;&gt;0,X50&lt;&gt;0)=FALSE,0,data!$C$43)</f>
        <v>0</v>
      </c>
      <c r="Z50" s="365">
        <f t="shared" si="8"/>
        <v>0</v>
      </c>
      <c r="AA50" s="225">
        <f t="shared" si="74"/>
        <v>0</v>
      </c>
      <c r="AB50" s="225">
        <f t="shared" si="9"/>
        <v>0</v>
      </c>
      <c r="AC50" s="225">
        <f t="shared" si="10"/>
        <v>0</v>
      </c>
      <c r="AE50" s="229"/>
      <c r="AF50" s="225">
        <f t="shared" si="11"/>
        <v>0</v>
      </c>
      <c r="AG50" s="230">
        <f>IF(AF50=1,data!$C$41*AE50,0)</f>
        <v>0</v>
      </c>
      <c r="AH50" s="265" t="s">
        <v>96</v>
      </c>
      <c r="AI50" s="231">
        <f>IF(AF50=1,IF(AE50&lt;15,VLOOKUP(AH50,data!$B$3:$E$32,2,0)*AE50,(VLOOKUP(AH50,data!$B$3:$E$32,2,0)*14)+(VLOOKUP(AH50,data!$B$3:$E$32,3,0))*(AE50-14)),0)</f>
        <v>0</v>
      </c>
      <c r="AJ50" s="265" t="s">
        <v>96</v>
      </c>
      <c r="AK50" s="231">
        <f>IF(AF50=1,VLOOKUP(AJ50,data!$B$35:$D$39,2,0),0)</f>
        <v>0</v>
      </c>
      <c r="AL50" s="232">
        <f>IF(AND(AI50&lt;&gt;0,AK50&lt;&gt;0)=FALSE,0,data!$C$43)</f>
        <v>0</v>
      </c>
      <c r="AM50" s="269">
        <f t="shared" si="12"/>
        <v>0</v>
      </c>
      <c r="AN50" s="225">
        <f t="shared" si="13"/>
        <v>0</v>
      </c>
      <c r="AO50" s="225">
        <f t="shared" si="14"/>
        <v>0</v>
      </c>
      <c r="AP50" s="225">
        <f t="shared" si="15"/>
        <v>0</v>
      </c>
      <c r="AQ50" s="431" t="str">
        <f t="shared" si="16"/>
        <v>ne</v>
      </c>
      <c r="AS50" s="229"/>
      <c r="AT50" s="225">
        <f t="shared" si="17"/>
        <v>0</v>
      </c>
      <c r="AU50" s="230">
        <f>IF(AT50=1,data!$C$41*AS50,0)</f>
        <v>0</v>
      </c>
      <c r="AV50" s="265" t="s">
        <v>96</v>
      </c>
      <c r="AW50" s="231">
        <f>IF(AT50=1,IF(AS50&lt;15,VLOOKUP(AV50,data!$B$3:$E$32,2,0)*AS50,(VLOOKUP(AV50,data!$B$3:$E$32,2,0)*14)+(VLOOKUP(AV50,data!$B$3:$E$32,3,0))*(AS50-14)),0)</f>
        <v>0</v>
      </c>
      <c r="AX50" s="265" t="s">
        <v>96</v>
      </c>
      <c r="AY50" s="231">
        <f>IF(AT50=1,VLOOKUP(AX50,data!$B$35:$D$39,2,0),0)</f>
        <v>0</v>
      </c>
      <c r="AZ50" s="232">
        <f>IF(AND(AW50&lt;&gt;0,AY50&lt;&gt;0)=FALSE,0,data!$C$43)</f>
        <v>0</v>
      </c>
      <c r="BA50" s="269">
        <f t="shared" si="18"/>
        <v>0</v>
      </c>
      <c r="BB50" s="225">
        <f t="shared" si="19"/>
        <v>0</v>
      </c>
      <c r="BC50" s="225">
        <f t="shared" si="20"/>
        <v>0</v>
      </c>
      <c r="BD50" s="225">
        <f t="shared" si="21"/>
        <v>0</v>
      </c>
      <c r="BE50" s="431" t="str">
        <f t="shared" si="22"/>
        <v>ne</v>
      </c>
      <c r="BG50" s="229"/>
      <c r="BH50" s="225">
        <f t="shared" si="23"/>
        <v>0</v>
      </c>
      <c r="BI50" s="230">
        <f>IF(BH50=1,data!$C$41*BG50,0)</f>
        <v>0</v>
      </c>
      <c r="BJ50" s="265" t="s">
        <v>96</v>
      </c>
      <c r="BK50" s="231">
        <f>IF(BH50=1,IF(BG50&lt;15,VLOOKUP(BJ50,data!$B$3:$E$32,2,0)*BG50,(VLOOKUP(BJ50,data!$B$3:$E$32,2,0)*14)+(VLOOKUP(BJ50,data!$B$3:$E$32,3,0))*(BG50-14)),0)</f>
        <v>0</v>
      </c>
      <c r="BL50" s="265" t="s">
        <v>96</v>
      </c>
      <c r="BM50" s="231">
        <f>IF(BH50=1,VLOOKUP(BL50,data!$B$35:$D$39,2,0),0)</f>
        <v>0</v>
      </c>
      <c r="BN50" s="232">
        <f>IF(AND(BK50&lt;&gt;0,BM50&lt;&gt;0)=FALSE,0,data!$C$43)</f>
        <v>0</v>
      </c>
      <c r="BO50" s="269">
        <f t="shared" si="24"/>
        <v>0</v>
      </c>
      <c r="BP50" s="225">
        <f t="shared" si="25"/>
        <v>0</v>
      </c>
      <c r="BQ50" s="225">
        <f t="shared" si="26"/>
        <v>0</v>
      </c>
      <c r="BR50" s="225">
        <f t="shared" si="27"/>
        <v>0</v>
      </c>
      <c r="BS50" s="431" t="str">
        <f t="shared" si="28"/>
        <v>ne</v>
      </c>
      <c r="BU50" s="229"/>
      <c r="BV50" s="225">
        <f t="shared" si="29"/>
        <v>0</v>
      </c>
      <c r="BW50" s="230">
        <f>IF(BV50=1,data!$C$41*BU50,0)</f>
        <v>0</v>
      </c>
      <c r="BX50" s="265" t="s">
        <v>96</v>
      </c>
      <c r="BY50" s="231">
        <f>IF(BV50=1,IF(BU50&lt;15,VLOOKUP(BX50,data!$B$3:$E$32,2,0)*BU50,(VLOOKUP(BX50,data!$B$3:$E$32,2,0)*14)+(VLOOKUP(BX50,data!$B$3:$E$32,3,0))*(BU50-14)),0)</f>
        <v>0</v>
      </c>
      <c r="BZ50" s="265" t="s">
        <v>96</v>
      </c>
      <c r="CA50" s="231">
        <f>IF(BV50=1,VLOOKUP(BZ50,data!$B$35:$D$39,2,0),0)</f>
        <v>0</v>
      </c>
      <c r="CB50" s="232">
        <f>IF(AND(BY50&lt;&gt;0,CA50&lt;&gt;0)=FALSE,0,data!$C$43)</f>
        <v>0</v>
      </c>
      <c r="CC50" s="269">
        <f t="shared" si="30"/>
        <v>0</v>
      </c>
      <c r="CD50" s="225">
        <f t="shared" si="31"/>
        <v>0</v>
      </c>
      <c r="CE50" s="225">
        <f t="shared" si="32"/>
        <v>0</v>
      </c>
      <c r="CF50" s="225">
        <f t="shared" si="33"/>
        <v>0</v>
      </c>
      <c r="CG50" s="431" t="str">
        <f t="shared" si="34"/>
        <v>ne</v>
      </c>
      <c r="CI50" s="229"/>
      <c r="CJ50" s="225">
        <f t="shared" si="35"/>
        <v>0</v>
      </c>
      <c r="CK50" s="230">
        <f>IF(CJ50=1,data!$C$41*CI50,0)</f>
        <v>0</v>
      </c>
      <c r="CL50" s="265" t="s">
        <v>96</v>
      </c>
      <c r="CM50" s="231">
        <f>IF(CJ50=1,IF(CI50&lt;15,VLOOKUP(CL50,data!$B$3:$E$32,2,0)*CI50,(VLOOKUP(CL50,data!$B$3:$E$32,2,0)*14)+(VLOOKUP(CL50,data!$B$3:$E$32,3,0))*(CI50-14)),0)</f>
        <v>0</v>
      </c>
      <c r="CN50" s="265" t="s">
        <v>96</v>
      </c>
      <c r="CO50" s="231">
        <f>IF(CJ50=1,VLOOKUP(CN50,data!$B$35:$D$39,2,0),0)</f>
        <v>0</v>
      </c>
      <c r="CP50" s="232">
        <f>IF(AND(CM50&lt;&gt;0,CO50&lt;&gt;0)=FALSE,0,data!$C$43)</f>
        <v>0</v>
      </c>
      <c r="CQ50" s="269">
        <f t="shared" si="36"/>
        <v>0</v>
      </c>
      <c r="CR50" s="225">
        <f t="shared" si="37"/>
        <v>0</v>
      </c>
      <c r="CS50" s="225">
        <f t="shared" si="38"/>
        <v>0</v>
      </c>
      <c r="CT50" s="225">
        <f t="shared" si="39"/>
        <v>0</v>
      </c>
      <c r="CU50" s="431" t="str">
        <f t="shared" si="40"/>
        <v>ne</v>
      </c>
      <c r="CW50" s="229"/>
      <c r="CX50" s="225">
        <f t="shared" si="41"/>
        <v>0</v>
      </c>
      <c r="CY50" s="230">
        <f>IF(CX50=1,data!$C$41*CW50,0)</f>
        <v>0</v>
      </c>
      <c r="CZ50" s="265" t="s">
        <v>96</v>
      </c>
      <c r="DA50" s="231">
        <f>IF(CX50=1,IF(CW50&lt;15,VLOOKUP(CZ50,data!$B$3:$E$32,2,0)*CW50,(VLOOKUP(CZ50,data!$B$3:$E$32,2,0)*14)+(VLOOKUP(CZ50,data!$B$3:$E$32,3,0))*(CW50-14)),0)</f>
        <v>0</v>
      </c>
      <c r="DB50" s="265" t="s">
        <v>96</v>
      </c>
      <c r="DC50" s="231">
        <f>IF(CX50=1,VLOOKUP(DB50,data!$B$35:$D$39,2,0),0)</f>
        <v>0</v>
      </c>
      <c r="DD50" s="232">
        <f>IF(AND(DA50&lt;&gt;0,DC50&lt;&gt;0)=FALSE,0,data!$C$43)</f>
        <v>0</v>
      </c>
      <c r="DE50" s="269">
        <f t="shared" si="42"/>
        <v>0</v>
      </c>
      <c r="DF50" s="225">
        <f t="shared" si="43"/>
        <v>0</v>
      </c>
      <c r="DG50" s="225">
        <f t="shared" si="44"/>
        <v>0</v>
      </c>
      <c r="DH50" s="225">
        <f t="shared" si="45"/>
        <v>0</v>
      </c>
      <c r="DI50" s="431" t="str">
        <f t="shared" si="46"/>
        <v>ne</v>
      </c>
      <c r="DK50" s="229"/>
      <c r="DL50" s="225">
        <f t="shared" si="47"/>
        <v>0</v>
      </c>
      <c r="DM50" s="230">
        <f>IF(DL50=1,data!$C$41*DK50,0)</f>
        <v>0</v>
      </c>
      <c r="DN50" s="265" t="s">
        <v>96</v>
      </c>
      <c r="DO50" s="231">
        <f>IF(DL50=1,IF(DK50&lt;15,VLOOKUP(DN50,data!$B$3:$E$32,2,0)*DK50,(VLOOKUP(DN50,data!$B$3:$E$32,2,0)*14)+(VLOOKUP(DN50,data!$B$3:$E$32,3,0))*(DK50-14)),0)</f>
        <v>0</v>
      </c>
      <c r="DP50" s="265" t="s">
        <v>96</v>
      </c>
      <c r="DQ50" s="231">
        <f>IF(DL50=1,VLOOKUP(DP50,data!$B$35:$D$39,2,0),0)</f>
        <v>0</v>
      </c>
      <c r="DR50" s="232">
        <f>IF(AND(DO50&lt;&gt;0,DQ50&lt;&gt;0)=FALSE,0,data!$C$43)</f>
        <v>0</v>
      </c>
      <c r="DS50" s="269">
        <f t="shared" si="48"/>
        <v>0</v>
      </c>
      <c r="DT50" s="225">
        <f t="shared" si="49"/>
        <v>0</v>
      </c>
      <c r="DU50" s="225">
        <f t="shared" si="50"/>
        <v>0</v>
      </c>
      <c r="DV50" s="225">
        <f t="shared" si="51"/>
        <v>0</v>
      </c>
      <c r="DW50" s="431" t="str">
        <f t="shared" si="52"/>
        <v>ne</v>
      </c>
      <c r="DY50" s="229"/>
      <c r="DZ50" s="225">
        <f t="shared" si="53"/>
        <v>0</v>
      </c>
      <c r="EA50" s="230">
        <f>IF(DZ50=1,data!$C$41*DY50,0)</f>
        <v>0</v>
      </c>
      <c r="EB50" s="265" t="s">
        <v>96</v>
      </c>
      <c r="EC50" s="231">
        <f>IF(DZ50=1,IF(DY50&lt;15,VLOOKUP(EB50,data!$B$3:$E$32,2,0)*DY50,(VLOOKUP(EB50,data!$B$3:$E$32,2,0)*14)+(VLOOKUP(EB50,data!$B$3:$E$32,3,0))*(DY50-14)),0)</f>
        <v>0</v>
      </c>
      <c r="ED50" s="265" t="s">
        <v>96</v>
      </c>
      <c r="EE50" s="231">
        <f>IF(DZ50=1,VLOOKUP(ED50,data!$B$35:$D$39,2,0),0)</f>
        <v>0</v>
      </c>
      <c r="EF50" s="232">
        <f>IF(AND(EC50&lt;&gt;0,EE50&lt;&gt;0)=FALSE,0,data!$C$43)</f>
        <v>0</v>
      </c>
      <c r="EG50" s="269">
        <f t="shared" si="54"/>
        <v>0</v>
      </c>
      <c r="EH50" s="225">
        <f t="shared" si="55"/>
        <v>0</v>
      </c>
      <c r="EI50" s="225">
        <f t="shared" si="56"/>
        <v>0</v>
      </c>
      <c r="EJ50" s="225">
        <f t="shared" si="57"/>
        <v>0</v>
      </c>
      <c r="EK50" s="431" t="str">
        <f t="shared" si="58"/>
        <v>ne</v>
      </c>
      <c r="EM50" s="229"/>
      <c r="EN50" s="225">
        <f t="shared" si="59"/>
        <v>0</v>
      </c>
      <c r="EO50" s="230">
        <f>IF(EN50=1,data!$C$41*EM50,0)</f>
        <v>0</v>
      </c>
      <c r="EP50" s="265" t="s">
        <v>96</v>
      </c>
      <c r="EQ50" s="231">
        <f>IF(EN50=1,IF(EM50&lt;15,VLOOKUP(EP50,data!$B$3:$E$32,2,0)*EM50,(VLOOKUP(EP50,data!$B$3:$E$32,2,0)*14)+(VLOOKUP(EP50,data!$B$3:$E$32,3,0))*(EM50-14)),0)</f>
        <v>0</v>
      </c>
      <c r="ER50" s="265" t="s">
        <v>96</v>
      </c>
      <c r="ES50" s="231">
        <f>IF(EN50=1,VLOOKUP(ER50,data!$B$35:$D$39,2,0),0)</f>
        <v>0</v>
      </c>
      <c r="ET50" s="232">
        <f>IF(AND(EQ50&lt;&gt;0,ES50&lt;&gt;0)=FALSE,0,data!$C$43)</f>
        <v>0</v>
      </c>
      <c r="EU50" s="269">
        <f t="shared" si="60"/>
        <v>0</v>
      </c>
      <c r="EV50" s="225">
        <f t="shared" si="61"/>
        <v>0</v>
      </c>
      <c r="EW50" s="225">
        <f t="shared" si="62"/>
        <v>0</v>
      </c>
      <c r="EX50" s="225">
        <f t="shared" si="63"/>
        <v>0</v>
      </c>
      <c r="EY50" s="431" t="str">
        <f t="shared" si="64"/>
        <v>ne</v>
      </c>
      <c r="FA50" s="229"/>
      <c r="FB50" s="225">
        <f t="shared" si="65"/>
        <v>0</v>
      </c>
      <c r="FC50" s="230">
        <f>IF(FB50=1,data!$C$41*FA50,0)</f>
        <v>0</v>
      </c>
      <c r="FD50" s="265" t="s">
        <v>96</v>
      </c>
      <c r="FE50" s="231">
        <f>IF(FB50=1,IF(FA50&lt;15,VLOOKUP(FD50,data!$B$3:$E$32,2,0)*FA50,(VLOOKUP(FD50,data!$B$3:$E$32,2,0)*14)+(VLOOKUP(FD50,data!$B$3:$E$32,3,0))*(FA50-14)),0)</f>
        <v>0</v>
      </c>
      <c r="FF50" s="265" t="s">
        <v>96</v>
      </c>
      <c r="FG50" s="231">
        <f>IF(FB50=1,VLOOKUP(FF50,data!$B$35:$D$39,2,0),0)</f>
        <v>0</v>
      </c>
      <c r="FH50" s="232">
        <f>IF(AND(FE50&lt;&gt;0,FG50&lt;&gt;0)=FALSE,0,data!$C$43)</f>
        <v>0</v>
      </c>
      <c r="FI50" s="269">
        <f t="shared" si="66"/>
        <v>0</v>
      </c>
      <c r="FJ50" s="225">
        <f t="shared" si="67"/>
        <v>0</v>
      </c>
      <c r="FK50" s="225">
        <f t="shared" si="68"/>
        <v>0</v>
      </c>
      <c r="FL50" s="225">
        <f t="shared" si="69"/>
        <v>0</v>
      </c>
      <c r="FM50" s="431" t="str">
        <f t="shared" si="70"/>
        <v>ne</v>
      </c>
    </row>
    <row r="51" spans="1:169" ht="25.15" customHeight="1" x14ac:dyDescent="0.25">
      <c r="A51" s="233"/>
      <c r="B51" s="370" t="s">
        <v>142</v>
      </c>
      <c r="C51" s="416"/>
      <c r="D51" s="418" t="s">
        <v>669</v>
      </c>
      <c r="E51" s="229"/>
      <c r="F51" s="225">
        <f t="shared" si="0"/>
        <v>0</v>
      </c>
      <c r="G51" s="230">
        <f>IF(F51=1,data!$C$41*E51,0)</f>
        <v>0</v>
      </c>
      <c r="H51" s="265" t="s">
        <v>96</v>
      </c>
      <c r="I51" s="231">
        <f>IF($F51=1,IF($E51&lt;15,VLOOKUP(H51,data!$B$3:$E$32,2,0)*$E51,(VLOOKUP(H51,data!$B$3:$E$32,2,0)*14)+(VLOOKUP(H51,data!$B$3:$E$32,3,0))*($E51-14)),0)</f>
        <v>0</v>
      </c>
      <c r="J51" s="265" t="s">
        <v>96</v>
      </c>
      <c r="K51" s="231">
        <f>IF($F51=1,VLOOKUP(J51,data!$B$35:$D$39,2,0),0)</f>
        <v>0</v>
      </c>
      <c r="L51" s="232">
        <f>IF(AND(I51&lt;&gt;0,K51&lt;&gt;0)=FALSE,0,data!$C$43)</f>
        <v>0</v>
      </c>
      <c r="M51" s="269">
        <f t="shared" si="1"/>
        <v>0</v>
      </c>
      <c r="N51" s="225">
        <f t="shared" si="73"/>
        <v>0</v>
      </c>
      <c r="O51" s="225">
        <f t="shared" si="2"/>
        <v>0</v>
      </c>
      <c r="P51" s="225">
        <f t="shared" si="3"/>
        <v>0</v>
      </c>
      <c r="Q51" s="228"/>
      <c r="R51" s="438">
        <f t="shared" si="4"/>
        <v>0</v>
      </c>
      <c r="S51" s="225">
        <f t="shared" si="5"/>
        <v>0</v>
      </c>
      <c r="T51" s="357">
        <f>IF(S51=1,data!$C$41*R51,0)</f>
        <v>0</v>
      </c>
      <c r="U51" s="370" t="str">
        <f t="shared" si="6"/>
        <v xml:space="preserve"> </v>
      </c>
      <c r="V51" s="360">
        <f>IF($S51=1,IF(R51&lt;15,VLOOKUP(U51,data!$B$3:$E$32,2,0)*R51,(VLOOKUP(U51,data!$B$3:$E$32,2,0)*14)+(VLOOKUP(U51,data!$B$3:$E$32,3,0))*(R51-14)),0)</f>
        <v>0</v>
      </c>
      <c r="W51" s="370" t="str">
        <f t="shared" si="7"/>
        <v xml:space="preserve"> </v>
      </c>
      <c r="X51" s="360">
        <f>IF($S51=1,VLOOKUP(W51,data!$B$35:$D$39,2,0),0)</f>
        <v>0</v>
      </c>
      <c r="Y51" s="364">
        <f>IF(AND(V51&lt;&gt;0,X51&lt;&gt;0)=FALSE,0,data!$C$43)</f>
        <v>0</v>
      </c>
      <c r="Z51" s="365">
        <f t="shared" si="8"/>
        <v>0</v>
      </c>
      <c r="AA51" s="225">
        <f t="shared" si="74"/>
        <v>0</v>
      </c>
      <c r="AB51" s="225">
        <f t="shared" si="9"/>
        <v>0</v>
      </c>
      <c r="AC51" s="225">
        <f t="shared" si="10"/>
        <v>0</v>
      </c>
      <c r="AE51" s="229"/>
      <c r="AF51" s="225">
        <f t="shared" si="11"/>
        <v>0</v>
      </c>
      <c r="AG51" s="230">
        <f>IF(AF51=1,data!$C$41*AE51,0)</f>
        <v>0</v>
      </c>
      <c r="AH51" s="265" t="s">
        <v>96</v>
      </c>
      <c r="AI51" s="231">
        <f>IF(AF51=1,IF(AE51&lt;15,VLOOKUP(AH51,data!$B$3:$E$32,2,0)*AE51,(VLOOKUP(AH51,data!$B$3:$E$32,2,0)*14)+(VLOOKUP(AH51,data!$B$3:$E$32,3,0))*(AE51-14)),0)</f>
        <v>0</v>
      </c>
      <c r="AJ51" s="265" t="s">
        <v>96</v>
      </c>
      <c r="AK51" s="231">
        <f>IF(AF51=1,VLOOKUP(AJ51,data!$B$35:$D$39,2,0),0)</f>
        <v>0</v>
      </c>
      <c r="AL51" s="232">
        <f>IF(AND(AI51&lt;&gt;0,AK51&lt;&gt;0)=FALSE,0,data!$C$43)</f>
        <v>0</v>
      </c>
      <c r="AM51" s="269">
        <f t="shared" si="12"/>
        <v>0</v>
      </c>
      <c r="AN51" s="225">
        <f t="shared" si="13"/>
        <v>0</v>
      </c>
      <c r="AO51" s="225">
        <f t="shared" si="14"/>
        <v>0</v>
      </c>
      <c r="AP51" s="225">
        <f t="shared" si="15"/>
        <v>0</v>
      </c>
      <c r="AQ51" s="431" t="str">
        <f t="shared" si="16"/>
        <v>ne</v>
      </c>
      <c r="AS51" s="229"/>
      <c r="AT51" s="225">
        <f t="shared" si="17"/>
        <v>0</v>
      </c>
      <c r="AU51" s="230">
        <f>IF(AT51=1,data!$C$41*AS51,0)</f>
        <v>0</v>
      </c>
      <c r="AV51" s="265" t="s">
        <v>96</v>
      </c>
      <c r="AW51" s="231">
        <f>IF(AT51=1,IF(AS51&lt;15,VLOOKUP(AV51,data!$B$3:$E$32,2,0)*AS51,(VLOOKUP(AV51,data!$B$3:$E$32,2,0)*14)+(VLOOKUP(AV51,data!$B$3:$E$32,3,0))*(AS51-14)),0)</f>
        <v>0</v>
      </c>
      <c r="AX51" s="265" t="s">
        <v>96</v>
      </c>
      <c r="AY51" s="231">
        <f>IF(AT51=1,VLOOKUP(AX51,data!$B$35:$D$39,2,0),0)</f>
        <v>0</v>
      </c>
      <c r="AZ51" s="232">
        <f>IF(AND(AW51&lt;&gt;0,AY51&lt;&gt;0)=FALSE,0,data!$C$43)</f>
        <v>0</v>
      </c>
      <c r="BA51" s="269">
        <f t="shared" si="18"/>
        <v>0</v>
      </c>
      <c r="BB51" s="225">
        <f t="shared" si="19"/>
        <v>0</v>
      </c>
      <c r="BC51" s="225">
        <f t="shared" si="20"/>
        <v>0</v>
      </c>
      <c r="BD51" s="225">
        <f t="shared" si="21"/>
        <v>0</v>
      </c>
      <c r="BE51" s="431" t="str">
        <f t="shared" si="22"/>
        <v>ne</v>
      </c>
      <c r="BG51" s="229"/>
      <c r="BH51" s="225">
        <f t="shared" si="23"/>
        <v>0</v>
      </c>
      <c r="BI51" s="230">
        <f>IF(BH51=1,data!$C$41*BG51,0)</f>
        <v>0</v>
      </c>
      <c r="BJ51" s="265" t="s">
        <v>96</v>
      </c>
      <c r="BK51" s="231">
        <f>IF(BH51=1,IF(BG51&lt;15,VLOOKUP(BJ51,data!$B$3:$E$32,2,0)*BG51,(VLOOKUP(BJ51,data!$B$3:$E$32,2,0)*14)+(VLOOKUP(BJ51,data!$B$3:$E$32,3,0))*(BG51-14)),0)</f>
        <v>0</v>
      </c>
      <c r="BL51" s="265" t="s">
        <v>96</v>
      </c>
      <c r="BM51" s="231">
        <f>IF(BH51=1,VLOOKUP(BL51,data!$B$35:$D$39,2,0),0)</f>
        <v>0</v>
      </c>
      <c r="BN51" s="232">
        <f>IF(AND(BK51&lt;&gt;0,BM51&lt;&gt;0)=FALSE,0,data!$C$43)</f>
        <v>0</v>
      </c>
      <c r="BO51" s="269">
        <f t="shared" si="24"/>
        <v>0</v>
      </c>
      <c r="BP51" s="225">
        <f t="shared" si="25"/>
        <v>0</v>
      </c>
      <c r="BQ51" s="225">
        <f t="shared" si="26"/>
        <v>0</v>
      </c>
      <c r="BR51" s="225">
        <f t="shared" si="27"/>
        <v>0</v>
      </c>
      <c r="BS51" s="431" t="str">
        <f t="shared" si="28"/>
        <v>ne</v>
      </c>
      <c r="BU51" s="229"/>
      <c r="BV51" s="225">
        <f t="shared" si="29"/>
        <v>0</v>
      </c>
      <c r="BW51" s="230">
        <f>IF(BV51=1,data!$C$41*BU51,0)</f>
        <v>0</v>
      </c>
      <c r="BX51" s="265" t="s">
        <v>96</v>
      </c>
      <c r="BY51" s="231">
        <f>IF(BV51=1,IF(BU51&lt;15,VLOOKUP(BX51,data!$B$3:$E$32,2,0)*BU51,(VLOOKUP(BX51,data!$B$3:$E$32,2,0)*14)+(VLOOKUP(BX51,data!$B$3:$E$32,3,0))*(BU51-14)),0)</f>
        <v>0</v>
      </c>
      <c r="BZ51" s="265" t="s">
        <v>96</v>
      </c>
      <c r="CA51" s="231">
        <f>IF(BV51=1,VLOOKUP(BZ51,data!$B$35:$D$39,2,0),0)</f>
        <v>0</v>
      </c>
      <c r="CB51" s="232">
        <f>IF(AND(BY51&lt;&gt;0,CA51&lt;&gt;0)=FALSE,0,data!$C$43)</f>
        <v>0</v>
      </c>
      <c r="CC51" s="269">
        <f t="shared" si="30"/>
        <v>0</v>
      </c>
      <c r="CD51" s="225">
        <f t="shared" si="31"/>
        <v>0</v>
      </c>
      <c r="CE51" s="225">
        <f t="shared" si="32"/>
        <v>0</v>
      </c>
      <c r="CF51" s="225">
        <f t="shared" si="33"/>
        <v>0</v>
      </c>
      <c r="CG51" s="431" t="str">
        <f t="shared" si="34"/>
        <v>ne</v>
      </c>
      <c r="CI51" s="229"/>
      <c r="CJ51" s="225">
        <f t="shared" si="35"/>
        <v>0</v>
      </c>
      <c r="CK51" s="230">
        <f>IF(CJ51=1,data!$C$41*CI51,0)</f>
        <v>0</v>
      </c>
      <c r="CL51" s="265" t="s">
        <v>96</v>
      </c>
      <c r="CM51" s="231">
        <f>IF(CJ51=1,IF(CI51&lt;15,VLOOKUP(CL51,data!$B$3:$E$32,2,0)*CI51,(VLOOKUP(CL51,data!$B$3:$E$32,2,0)*14)+(VLOOKUP(CL51,data!$B$3:$E$32,3,0))*(CI51-14)),0)</f>
        <v>0</v>
      </c>
      <c r="CN51" s="265" t="s">
        <v>96</v>
      </c>
      <c r="CO51" s="231">
        <f>IF(CJ51=1,VLOOKUP(CN51,data!$B$35:$D$39,2,0),0)</f>
        <v>0</v>
      </c>
      <c r="CP51" s="232">
        <f>IF(AND(CM51&lt;&gt;0,CO51&lt;&gt;0)=FALSE,0,data!$C$43)</f>
        <v>0</v>
      </c>
      <c r="CQ51" s="269">
        <f t="shared" si="36"/>
        <v>0</v>
      </c>
      <c r="CR51" s="225">
        <f t="shared" si="37"/>
        <v>0</v>
      </c>
      <c r="CS51" s="225">
        <f t="shared" si="38"/>
        <v>0</v>
      </c>
      <c r="CT51" s="225">
        <f t="shared" si="39"/>
        <v>0</v>
      </c>
      <c r="CU51" s="431" t="str">
        <f t="shared" si="40"/>
        <v>ne</v>
      </c>
      <c r="CW51" s="229"/>
      <c r="CX51" s="225">
        <f t="shared" si="41"/>
        <v>0</v>
      </c>
      <c r="CY51" s="230">
        <f>IF(CX51=1,data!$C$41*CW51,0)</f>
        <v>0</v>
      </c>
      <c r="CZ51" s="265" t="s">
        <v>96</v>
      </c>
      <c r="DA51" s="231">
        <f>IF(CX51=1,IF(CW51&lt;15,VLOOKUP(CZ51,data!$B$3:$E$32,2,0)*CW51,(VLOOKUP(CZ51,data!$B$3:$E$32,2,0)*14)+(VLOOKUP(CZ51,data!$B$3:$E$32,3,0))*(CW51-14)),0)</f>
        <v>0</v>
      </c>
      <c r="DB51" s="265" t="s">
        <v>96</v>
      </c>
      <c r="DC51" s="231">
        <f>IF(CX51=1,VLOOKUP(DB51,data!$B$35:$D$39,2,0),0)</f>
        <v>0</v>
      </c>
      <c r="DD51" s="232">
        <f>IF(AND(DA51&lt;&gt;0,DC51&lt;&gt;0)=FALSE,0,data!$C$43)</f>
        <v>0</v>
      </c>
      <c r="DE51" s="269">
        <f t="shared" si="42"/>
        <v>0</v>
      </c>
      <c r="DF51" s="225">
        <f t="shared" si="43"/>
        <v>0</v>
      </c>
      <c r="DG51" s="225">
        <f t="shared" si="44"/>
        <v>0</v>
      </c>
      <c r="DH51" s="225">
        <f t="shared" si="45"/>
        <v>0</v>
      </c>
      <c r="DI51" s="431" t="str">
        <f t="shared" si="46"/>
        <v>ne</v>
      </c>
      <c r="DK51" s="229"/>
      <c r="DL51" s="225">
        <f t="shared" si="47"/>
        <v>0</v>
      </c>
      <c r="DM51" s="230">
        <f>IF(DL51=1,data!$C$41*DK51,0)</f>
        <v>0</v>
      </c>
      <c r="DN51" s="265" t="s">
        <v>96</v>
      </c>
      <c r="DO51" s="231">
        <f>IF(DL51=1,IF(DK51&lt;15,VLOOKUP(DN51,data!$B$3:$E$32,2,0)*DK51,(VLOOKUP(DN51,data!$B$3:$E$32,2,0)*14)+(VLOOKUP(DN51,data!$B$3:$E$32,3,0))*(DK51-14)),0)</f>
        <v>0</v>
      </c>
      <c r="DP51" s="265" t="s">
        <v>96</v>
      </c>
      <c r="DQ51" s="231">
        <f>IF(DL51=1,VLOOKUP(DP51,data!$B$35:$D$39,2,0),0)</f>
        <v>0</v>
      </c>
      <c r="DR51" s="232">
        <f>IF(AND(DO51&lt;&gt;0,DQ51&lt;&gt;0)=FALSE,0,data!$C$43)</f>
        <v>0</v>
      </c>
      <c r="DS51" s="269">
        <f t="shared" si="48"/>
        <v>0</v>
      </c>
      <c r="DT51" s="225">
        <f t="shared" si="49"/>
        <v>0</v>
      </c>
      <c r="DU51" s="225">
        <f t="shared" si="50"/>
        <v>0</v>
      </c>
      <c r="DV51" s="225">
        <f t="shared" si="51"/>
        <v>0</v>
      </c>
      <c r="DW51" s="431" t="str">
        <f t="shared" si="52"/>
        <v>ne</v>
      </c>
      <c r="DY51" s="229"/>
      <c r="DZ51" s="225">
        <f t="shared" si="53"/>
        <v>0</v>
      </c>
      <c r="EA51" s="230">
        <f>IF(DZ51=1,data!$C$41*DY51,0)</f>
        <v>0</v>
      </c>
      <c r="EB51" s="265" t="s">
        <v>96</v>
      </c>
      <c r="EC51" s="231">
        <f>IF(DZ51=1,IF(DY51&lt;15,VLOOKUP(EB51,data!$B$3:$E$32,2,0)*DY51,(VLOOKUP(EB51,data!$B$3:$E$32,2,0)*14)+(VLOOKUP(EB51,data!$B$3:$E$32,3,0))*(DY51-14)),0)</f>
        <v>0</v>
      </c>
      <c r="ED51" s="265" t="s">
        <v>96</v>
      </c>
      <c r="EE51" s="231">
        <f>IF(DZ51=1,VLOOKUP(ED51,data!$B$35:$D$39,2,0),0)</f>
        <v>0</v>
      </c>
      <c r="EF51" s="232">
        <f>IF(AND(EC51&lt;&gt;0,EE51&lt;&gt;0)=FALSE,0,data!$C$43)</f>
        <v>0</v>
      </c>
      <c r="EG51" s="269">
        <f t="shared" si="54"/>
        <v>0</v>
      </c>
      <c r="EH51" s="225">
        <f t="shared" si="55"/>
        <v>0</v>
      </c>
      <c r="EI51" s="225">
        <f t="shared" si="56"/>
        <v>0</v>
      </c>
      <c r="EJ51" s="225">
        <f t="shared" si="57"/>
        <v>0</v>
      </c>
      <c r="EK51" s="431" t="str">
        <f t="shared" si="58"/>
        <v>ne</v>
      </c>
      <c r="EM51" s="229"/>
      <c r="EN51" s="225">
        <f t="shared" si="59"/>
        <v>0</v>
      </c>
      <c r="EO51" s="230">
        <f>IF(EN51=1,data!$C$41*EM51,0)</f>
        <v>0</v>
      </c>
      <c r="EP51" s="265" t="s">
        <v>96</v>
      </c>
      <c r="EQ51" s="231">
        <f>IF(EN51=1,IF(EM51&lt;15,VLOOKUP(EP51,data!$B$3:$E$32,2,0)*EM51,(VLOOKUP(EP51,data!$B$3:$E$32,2,0)*14)+(VLOOKUP(EP51,data!$B$3:$E$32,3,0))*(EM51-14)),0)</f>
        <v>0</v>
      </c>
      <c r="ER51" s="265" t="s">
        <v>96</v>
      </c>
      <c r="ES51" s="231">
        <f>IF(EN51=1,VLOOKUP(ER51,data!$B$35:$D$39,2,0),0)</f>
        <v>0</v>
      </c>
      <c r="ET51" s="232">
        <f>IF(AND(EQ51&lt;&gt;0,ES51&lt;&gt;0)=FALSE,0,data!$C$43)</f>
        <v>0</v>
      </c>
      <c r="EU51" s="269">
        <f t="shared" si="60"/>
        <v>0</v>
      </c>
      <c r="EV51" s="225">
        <f t="shared" si="61"/>
        <v>0</v>
      </c>
      <c r="EW51" s="225">
        <f t="shared" si="62"/>
        <v>0</v>
      </c>
      <c r="EX51" s="225">
        <f t="shared" si="63"/>
        <v>0</v>
      </c>
      <c r="EY51" s="431" t="str">
        <f t="shared" si="64"/>
        <v>ne</v>
      </c>
      <c r="FA51" s="229"/>
      <c r="FB51" s="225">
        <f t="shared" si="65"/>
        <v>0</v>
      </c>
      <c r="FC51" s="230">
        <f>IF(FB51=1,data!$C$41*FA51,0)</f>
        <v>0</v>
      </c>
      <c r="FD51" s="265" t="s">
        <v>96</v>
      </c>
      <c r="FE51" s="231">
        <f>IF(FB51=1,IF(FA51&lt;15,VLOOKUP(FD51,data!$B$3:$E$32,2,0)*FA51,(VLOOKUP(FD51,data!$B$3:$E$32,2,0)*14)+(VLOOKUP(FD51,data!$B$3:$E$32,3,0))*(FA51-14)),0)</f>
        <v>0</v>
      </c>
      <c r="FF51" s="265" t="s">
        <v>96</v>
      </c>
      <c r="FG51" s="231">
        <f>IF(FB51=1,VLOOKUP(FF51,data!$B$35:$D$39,2,0),0)</f>
        <v>0</v>
      </c>
      <c r="FH51" s="232">
        <f>IF(AND(FE51&lt;&gt;0,FG51&lt;&gt;0)=FALSE,0,data!$C$43)</f>
        <v>0</v>
      </c>
      <c r="FI51" s="269">
        <f t="shared" si="66"/>
        <v>0</v>
      </c>
      <c r="FJ51" s="225">
        <f t="shared" si="67"/>
        <v>0</v>
      </c>
      <c r="FK51" s="225">
        <f t="shared" si="68"/>
        <v>0</v>
      </c>
      <c r="FL51" s="225">
        <f t="shared" si="69"/>
        <v>0</v>
      </c>
      <c r="FM51" s="431" t="str">
        <f t="shared" si="70"/>
        <v>ne</v>
      </c>
    </row>
    <row r="52" spans="1:169" ht="25.15" customHeight="1" x14ac:dyDescent="0.25">
      <c r="A52" s="233"/>
      <c r="B52" s="370" t="s">
        <v>143</v>
      </c>
      <c r="C52" s="416"/>
      <c r="D52" s="418" t="s">
        <v>669</v>
      </c>
      <c r="E52" s="229"/>
      <c r="F52" s="225">
        <f t="shared" si="0"/>
        <v>0</v>
      </c>
      <c r="G52" s="230">
        <f>IF(F52=1,data!$C$41*E52,0)</f>
        <v>0</v>
      </c>
      <c r="H52" s="265" t="s">
        <v>96</v>
      </c>
      <c r="I52" s="231">
        <f>IF($F52=1,IF($E52&lt;15,VLOOKUP(H52,data!$B$3:$E$32,2,0)*$E52,(VLOOKUP(H52,data!$B$3:$E$32,2,0)*14)+(VLOOKUP(H52,data!$B$3:$E$32,3,0))*($E52-14)),0)</f>
        <v>0</v>
      </c>
      <c r="J52" s="265" t="s">
        <v>96</v>
      </c>
      <c r="K52" s="231">
        <f>IF($F52=1,VLOOKUP(J52,data!$B$35:$D$39,2,0),0)</f>
        <v>0</v>
      </c>
      <c r="L52" s="232">
        <f>IF(AND(I52&lt;&gt;0,K52&lt;&gt;0)=FALSE,0,data!$C$43)</f>
        <v>0</v>
      </c>
      <c r="M52" s="269">
        <f t="shared" si="1"/>
        <v>0</v>
      </c>
      <c r="N52" s="225">
        <f t="shared" si="73"/>
        <v>0</v>
      </c>
      <c r="O52" s="225">
        <f t="shared" si="2"/>
        <v>0</v>
      </c>
      <c r="P52" s="225">
        <f t="shared" si="3"/>
        <v>0</v>
      </c>
      <c r="Q52" s="228"/>
      <c r="R52" s="438">
        <f t="shared" si="4"/>
        <v>0</v>
      </c>
      <c r="S52" s="225">
        <f t="shared" si="5"/>
        <v>0</v>
      </c>
      <c r="T52" s="357">
        <f>IF(S52=1,data!$C$41*R52,0)</f>
        <v>0</v>
      </c>
      <c r="U52" s="370" t="str">
        <f t="shared" si="6"/>
        <v xml:space="preserve"> </v>
      </c>
      <c r="V52" s="360">
        <f>IF($S52=1,IF(R52&lt;15,VLOOKUP(U52,data!$B$3:$E$32,2,0)*R52,(VLOOKUP(U52,data!$B$3:$E$32,2,0)*14)+(VLOOKUP(U52,data!$B$3:$E$32,3,0))*(R52-14)),0)</f>
        <v>0</v>
      </c>
      <c r="W52" s="370" t="str">
        <f t="shared" si="7"/>
        <v xml:space="preserve"> </v>
      </c>
      <c r="X52" s="360">
        <f>IF($S52=1,VLOOKUP(W52,data!$B$35:$D$39,2,0),0)</f>
        <v>0</v>
      </c>
      <c r="Y52" s="364">
        <f>IF(AND(V52&lt;&gt;0,X52&lt;&gt;0)=FALSE,0,data!$C$43)</f>
        <v>0</v>
      </c>
      <c r="Z52" s="365">
        <f t="shared" si="8"/>
        <v>0</v>
      </c>
      <c r="AA52" s="225">
        <f t="shared" si="74"/>
        <v>0</v>
      </c>
      <c r="AB52" s="225">
        <f t="shared" si="9"/>
        <v>0</v>
      </c>
      <c r="AC52" s="225">
        <f t="shared" si="10"/>
        <v>0</v>
      </c>
      <c r="AE52" s="229"/>
      <c r="AF52" s="225">
        <f t="shared" si="11"/>
        <v>0</v>
      </c>
      <c r="AG52" s="230">
        <f>IF(AF52=1,data!$C$41*AE52,0)</f>
        <v>0</v>
      </c>
      <c r="AH52" s="265" t="s">
        <v>96</v>
      </c>
      <c r="AI52" s="231">
        <f>IF(AF52=1,IF(AE52&lt;15,VLOOKUP(AH52,data!$B$3:$E$32,2,0)*AE52,(VLOOKUP(AH52,data!$B$3:$E$32,2,0)*14)+(VLOOKUP(AH52,data!$B$3:$E$32,3,0))*(AE52-14)),0)</f>
        <v>0</v>
      </c>
      <c r="AJ52" s="265" t="s">
        <v>96</v>
      </c>
      <c r="AK52" s="231">
        <f>IF(AF52=1,VLOOKUP(AJ52,data!$B$35:$D$39,2,0),0)</f>
        <v>0</v>
      </c>
      <c r="AL52" s="232">
        <f>IF(AND(AI52&lt;&gt;0,AK52&lt;&gt;0)=FALSE,0,data!$C$43)</f>
        <v>0</v>
      </c>
      <c r="AM52" s="269">
        <f t="shared" si="12"/>
        <v>0</v>
      </c>
      <c r="AN52" s="225">
        <f t="shared" si="13"/>
        <v>0</v>
      </c>
      <c r="AO52" s="225">
        <f t="shared" si="14"/>
        <v>0</v>
      </c>
      <c r="AP52" s="225">
        <f t="shared" si="15"/>
        <v>0</v>
      </c>
      <c r="AQ52" s="431" t="str">
        <f t="shared" si="16"/>
        <v>ne</v>
      </c>
      <c r="AS52" s="229"/>
      <c r="AT52" s="225">
        <f t="shared" si="17"/>
        <v>0</v>
      </c>
      <c r="AU52" s="230">
        <f>IF(AT52=1,data!$C$41*AS52,0)</f>
        <v>0</v>
      </c>
      <c r="AV52" s="265" t="s">
        <v>96</v>
      </c>
      <c r="AW52" s="231">
        <f>IF(AT52=1,IF(AS52&lt;15,VLOOKUP(AV52,data!$B$3:$E$32,2,0)*AS52,(VLOOKUP(AV52,data!$B$3:$E$32,2,0)*14)+(VLOOKUP(AV52,data!$B$3:$E$32,3,0))*(AS52-14)),0)</f>
        <v>0</v>
      </c>
      <c r="AX52" s="265" t="s">
        <v>96</v>
      </c>
      <c r="AY52" s="231">
        <f>IF(AT52=1,VLOOKUP(AX52,data!$B$35:$D$39,2,0),0)</f>
        <v>0</v>
      </c>
      <c r="AZ52" s="232">
        <f>IF(AND(AW52&lt;&gt;0,AY52&lt;&gt;0)=FALSE,0,data!$C$43)</f>
        <v>0</v>
      </c>
      <c r="BA52" s="269">
        <f t="shared" si="18"/>
        <v>0</v>
      </c>
      <c r="BB52" s="225">
        <f t="shared" si="19"/>
        <v>0</v>
      </c>
      <c r="BC52" s="225">
        <f t="shared" si="20"/>
        <v>0</v>
      </c>
      <c r="BD52" s="225">
        <f t="shared" si="21"/>
        <v>0</v>
      </c>
      <c r="BE52" s="431" t="str">
        <f t="shared" si="22"/>
        <v>ne</v>
      </c>
      <c r="BG52" s="229"/>
      <c r="BH52" s="225">
        <f t="shared" si="23"/>
        <v>0</v>
      </c>
      <c r="BI52" s="230">
        <f>IF(BH52=1,data!$C$41*BG52,0)</f>
        <v>0</v>
      </c>
      <c r="BJ52" s="265" t="s">
        <v>96</v>
      </c>
      <c r="BK52" s="231">
        <f>IF(BH52=1,IF(BG52&lt;15,VLOOKUP(BJ52,data!$B$3:$E$32,2,0)*BG52,(VLOOKUP(BJ52,data!$B$3:$E$32,2,0)*14)+(VLOOKUP(BJ52,data!$B$3:$E$32,3,0))*(BG52-14)),0)</f>
        <v>0</v>
      </c>
      <c r="BL52" s="265" t="s">
        <v>96</v>
      </c>
      <c r="BM52" s="231">
        <f>IF(BH52=1,VLOOKUP(BL52,data!$B$35:$D$39,2,0),0)</f>
        <v>0</v>
      </c>
      <c r="BN52" s="232">
        <f>IF(AND(BK52&lt;&gt;0,BM52&lt;&gt;0)=FALSE,0,data!$C$43)</f>
        <v>0</v>
      </c>
      <c r="BO52" s="269">
        <f t="shared" si="24"/>
        <v>0</v>
      </c>
      <c r="BP52" s="225">
        <f t="shared" si="25"/>
        <v>0</v>
      </c>
      <c r="BQ52" s="225">
        <f t="shared" si="26"/>
        <v>0</v>
      </c>
      <c r="BR52" s="225">
        <f t="shared" si="27"/>
        <v>0</v>
      </c>
      <c r="BS52" s="431" t="str">
        <f t="shared" si="28"/>
        <v>ne</v>
      </c>
      <c r="BU52" s="229"/>
      <c r="BV52" s="225">
        <f t="shared" si="29"/>
        <v>0</v>
      </c>
      <c r="BW52" s="230">
        <f>IF(BV52=1,data!$C$41*BU52,0)</f>
        <v>0</v>
      </c>
      <c r="BX52" s="265" t="s">
        <v>96</v>
      </c>
      <c r="BY52" s="231">
        <f>IF(BV52=1,IF(BU52&lt;15,VLOOKUP(BX52,data!$B$3:$E$32,2,0)*BU52,(VLOOKUP(BX52,data!$B$3:$E$32,2,0)*14)+(VLOOKUP(BX52,data!$B$3:$E$32,3,0))*(BU52-14)),0)</f>
        <v>0</v>
      </c>
      <c r="BZ52" s="265" t="s">
        <v>96</v>
      </c>
      <c r="CA52" s="231">
        <f>IF(BV52=1,VLOOKUP(BZ52,data!$B$35:$D$39,2,0),0)</f>
        <v>0</v>
      </c>
      <c r="CB52" s="232">
        <f>IF(AND(BY52&lt;&gt;0,CA52&lt;&gt;0)=FALSE,0,data!$C$43)</f>
        <v>0</v>
      </c>
      <c r="CC52" s="269">
        <f t="shared" si="30"/>
        <v>0</v>
      </c>
      <c r="CD52" s="225">
        <f t="shared" si="31"/>
        <v>0</v>
      </c>
      <c r="CE52" s="225">
        <f t="shared" si="32"/>
        <v>0</v>
      </c>
      <c r="CF52" s="225">
        <f t="shared" si="33"/>
        <v>0</v>
      </c>
      <c r="CG52" s="431" t="str">
        <f t="shared" si="34"/>
        <v>ne</v>
      </c>
      <c r="CI52" s="229"/>
      <c r="CJ52" s="225">
        <f t="shared" si="35"/>
        <v>0</v>
      </c>
      <c r="CK52" s="230">
        <f>IF(CJ52=1,data!$C$41*CI52,0)</f>
        <v>0</v>
      </c>
      <c r="CL52" s="265" t="s">
        <v>96</v>
      </c>
      <c r="CM52" s="231">
        <f>IF(CJ52=1,IF(CI52&lt;15,VLOOKUP(CL52,data!$B$3:$E$32,2,0)*CI52,(VLOOKUP(CL52,data!$B$3:$E$32,2,0)*14)+(VLOOKUP(CL52,data!$B$3:$E$32,3,0))*(CI52-14)),0)</f>
        <v>0</v>
      </c>
      <c r="CN52" s="265" t="s">
        <v>96</v>
      </c>
      <c r="CO52" s="231">
        <f>IF(CJ52=1,VLOOKUP(CN52,data!$B$35:$D$39,2,0),0)</f>
        <v>0</v>
      </c>
      <c r="CP52" s="232">
        <f>IF(AND(CM52&lt;&gt;0,CO52&lt;&gt;0)=FALSE,0,data!$C$43)</f>
        <v>0</v>
      </c>
      <c r="CQ52" s="269">
        <f t="shared" si="36"/>
        <v>0</v>
      </c>
      <c r="CR52" s="225">
        <f t="shared" si="37"/>
        <v>0</v>
      </c>
      <c r="CS52" s="225">
        <f t="shared" si="38"/>
        <v>0</v>
      </c>
      <c r="CT52" s="225">
        <f t="shared" si="39"/>
        <v>0</v>
      </c>
      <c r="CU52" s="431" t="str">
        <f t="shared" si="40"/>
        <v>ne</v>
      </c>
      <c r="CW52" s="229"/>
      <c r="CX52" s="225">
        <f t="shared" si="41"/>
        <v>0</v>
      </c>
      <c r="CY52" s="230">
        <f>IF(CX52=1,data!$C$41*CW52,0)</f>
        <v>0</v>
      </c>
      <c r="CZ52" s="265" t="s">
        <v>96</v>
      </c>
      <c r="DA52" s="231">
        <f>IF(CX52=1,IF(CW52&lt;15,VLOOKUP(CZ52,data!$B$3:$E$32,2,0)*CW52,(VLOOKUP(CZ52,data!$B$3:$E$32,2,0)*14)+(VLOOKUP(CZ52,data!$B$3:$E$32,3,0))*(CW52-14)),0)</f>
        <v>0</v>
      </c>
      <c r="DB52" s="265" t="s">
        <v>96</v>
      </c>
      <c r="DC52" s="231">
        <f>IF(CX52=1,VLOOKUP(DB52,data!$B$35:$D$39,2,0),0)</f>
        <v>0</v>
      </c>
      <c r="DD52" s="232">
        <f>IF(AND(DA52&lt;&gt;0,DC52&lt;&gt;0)=FALSE,0,data!$C$43)</f>
        <v>0</v>
      </c>
      <c r="DE52" s="269">
        <f t="shared" si="42"/>
        <v>0</v>
      </c>
      <c r="DF52" s="225">
        <f t="shared" si="43"/>
        <v>0</v>
      </c>
      <c r="DG52" s="225">
        <f t="shared" si="44"/>
        <v>0</v>
      </c>
      <c r="DH52" s="225">
        <f t="shared" si="45"/>
        <v>0</v>
      </c>
      <c r="DI52" s="431" t="str">
        <f t="shared" si="46"/>
        <v>ne</v>
      </c>
      <c r="DK52" s="229"/>
      <c r="DL52" s="225">
        <f t="shared" si="47"/>
        <v>0</v>
      </c>
      <c r="DM52" s="230">
        <f>IF(DL52=1,data!$C$41*DK52,0)</f>
        <v>0</v>
      </c>
      <c r="DN52" s="265" t="s">
        <v>96</v>
      </c>
      <c r="DO52" s="231">
        <f>IF(DL52=1,IF(DK52&lt;15,VLOOKUP(DN52,data!$B$3:$E$32,2,0)*DK52,(VLOOKUP(DN52,data!$B$3:$E$32,2,0)*14)+(VLOOKUP(DN52,data!$B$3:$E$32,3,0))*(DK52-14)),0)</f>
        <v>0</v>
      </c>
      <c r="DP52" s="265" t="s">
        <v>96</v>
      </c>
      <c r="DQ52" s="231">
        <f>IF(DL52=1,VLOOKUP(DP52,data!$B$35:$D$39,2,0),0)</f>
        <v>0</v>
      </c>
      <c r="DR52" s="232">
        <f>IF(AND(DO52&lt;&gt;0,DQ52&lt;&gt;0)=FALSE,0,data!$C$43)</f>
        <v>0</v>
      </c>
      <c r="DS52" s="269">
        <f t="shared" si="48"/>
        <v>0</v>
      </c>
      <c r="DT52" s="225">
        <f t="shared" si="49"/>
        <v>0</v>
      </c>
      <c r="DU52" s="225">
        <f t="shared" si="50"/>
        <v>0</v>
      </c>
      <c r="DV52" s="225">
        <f t="shared" si="51"/>
        <v>0</v>
      </c>
      <c r="DW52" s="431" t="str">
        <f t="shared" si="52"/>
        <v>ne</v>
      </c>
      <c r="DY52" s="229"/>
      <c r="DZ52" s="225">
        <f t="shared" si="53"/>
        <v>0</v>
      </c>
      <c r="EA52" s="230">
        <f>IF(DZ52=1,data!$C$41*DY52,0)</f>
        <v>0</v>
      </c>
      <c r="EB52" s="265" t="s">
        <v>96</v>
      </c>
      <c r="EC52" s="231">
        <f>IF(DZ52=1,IF(DY52&lt;15,VLOOKUP(EB52,data!$B$3:$E$32,2,0)*DY52,(VLOOKUP(EB52,data!$B$3:$E$32,2,0)*14)+(VLOOKUP(EB52,data!$B$3:$E$32,3,0))*(DY52-14)),0)</f>
        <v>0</v>
      </c>
      <c r="ED52" s="265" t="s">
        <v>96</v>
      </c>
      <c r="EE52" s="231">
        <f>IF(DZ52=1,VLOOKUP(ED52,data!$B$35:$D$39,2,0),0)</f>
        <v>0</v>
      </c>
      <c r="EF52" s="232">
        <f>IF(AND(EC52&lt;&gt;0,EE52&lt;&gt;0)=FALSE,0,data!$C$43)</f>
        <v>0</v>
      </c>
      <c r="EG52" s="269">
        <f t="shared" si="54"/>
        <v>0</v>
      </c>
      <c r="EH52" s="225">
        <f t="shared" si="55"/>
        <v>0</v>
      </c>
      <c r="EI52" s="225">
        <f t="shared" si="56"/>
        <v>0</v>
      </c>
      <c r="EJ52" s="225">
        <f t="shared" si="57"/>
        <v>0</v>
      </c>
      <c r="EK52" s="431" t="str">
        <f t="shared" si="58"/>
        <v>ne</v>
      </c>
      <c r="EM52" s="229"/>
      <c r="EN52" s="225">
        <f t="shared" si="59"/>
        <v>0</v>
      </c>
      <c r="EO52" s="230">
        <f>IF(EN52=1,data!$C$41*EM52,0)</f>
        <v>0</v>
      </c>
      <c r="EP52" s="265" t="s">
        <v>96</v>
      </c>
      <c r="EQ52" s="231">
        <f>IF(EN52=1,IF(EM52&lt;15,VLOOKUP(EP52,data!$B$3:$E$32,2,0)*EM52,(VLOOKUP(EP52,data!$B$3:$E$32,2,0)*14)+(VLOOKUP(EP52,data!$B$3:$E$32,3,0))*(EM52-14)),0)</f>
        <v>0</v>
      </c>
      <c r="ER52" s="265" t="s">
        <v>96</v>
      </c>
      <c r="ES52" s="231">
        <f>IF(EN52=1,VLOOKUP(ER52,data!$B$35:$D$39,2,0),0)</f>
        <v>0</v>
      </c>
      <c r="ET52" s="232">
        <f>IF(AND(EQ52&lt;&gt;0,ES52&lt;&gt;0)=FALSE,0,data!$C$43)</f>
        <v>0</v>
      </c>
      <c r="EU52" s="269">
        <f t="shared" si="60"/>
        <v>0</v>
      </c>
      <c r="EV52" s="225">
        <f t="shared" si="61"/>
        <v>0</v>
      </c>
      <c r="EW52" s="225">
        <f t="shared" si="62"/>
        <v>0</v>
      </c>
      <c r="EX52" s="225">
        <f t="shared" si="63"/>
        <v>0</v>
      </c>
      <c r="EY52" s="431" t="str">
        <f t="shared" si="64"/>
        <v>ne</v>
      </c>
      <c r="FA52" s="229"/>
      <c r="FB52" s="225">
        <f t="shared" si="65"/>
        <v>0</v>
      </c>
      <c r="FC52" s="230">
        <f>IF(FB52=1,data!$C$41*FA52,0)</f>
        <v>0</v>
      </c>
      <c r="FD52" s="265" t="s">
        <v>96</v>
      </c>
      <c r="FE52" s="231">
        <f>IF(FB52=1,IF(FA52&lt;15,VLOOKUP(FD52,data!$B$3:$E$32,2,0)*FA52,(VLOOKUP(FD52,data!$B$3:$E$32,2,0)*14)+(VLOOKUP(FD52,data!$B$3:$E$32,3,0))*(FA52-14)),0)</f>
        <v>0</v>
      </c>
      <c r="FF52" s="265" t="s">
        <v>96</v>
      </c>
      <c r="FG52" s="231">
        <f>IF(FB52=1,VLOOKUP(FF52,data!$B$35:$D$39,2,0),0)</f>
        <v>0</v>
      </c>
      <c r="FH52" s="232">
        <f>IF(AND(FE52&lt;&gt;0,FG52&lt;&gt;0)=FALSE,0,data!$C$43)</f>
        <v>0</v>
      </c>
      <c r="FI52" s="269">
        <f t="shared" si="66"/>
        <v>0</v>
      </c>
      <c r="FJ52" s="225">
        <f t="shared" si="67"/>
        <v>0</v>
      </c>
      <c r="FK52" s="225">
        <f t="shared" si="68"/>
        <v>0</v>
      </c>
      <c r="FL52" s="225">
        <f t="shared" si="69"/>
        <v>0</v>
      </c>
      <c r="FM52" s="431" t="str">
        <f t="shared" si="70"/>
        <v>ne</v>
      </c>
    </row>
    <row r="53" spans="1:169" ht="25.15" customHeight="1" x14ac:dyDescent="0.25">
      <c r="A53" s="233"/>
      <c r="B53" s="370" t="s">
        <v>144</v>
      </c>
      <c r="C53" s="416"/>
      <c r="D53" s="418" t="s">
        <v>669</v>
      </c>
      <c r="E53" s="229"/>
      <c r="F53" s="225">
        <f t="shared" si="0"/>
        <v>0</v>
      </c>
      <c r="G53" s="230">
        <f>IF(F53=1,data!$C$41*E53,0)</f>
        <v>0</v>
      </c>
      <c r="H53" s="265" t="s">
        <v>96</v>
      </c>
      <c r="I53" s="231">
        <f>IF($F53=1,IF($E53&lt;15,VLOOKUP(H53,data!$B$3:$E$32,2,0)*$E53,(VLOOKUP(H53,data!$B$3:$E$32,2,0)*14)+(VLOOKUP(H53,data!$B$3:$E$32,3,0))*($E53-14)),0)</f>
        <v>0</v>
      </c>
      <c r="J53" s="265" t="s">
        <v>96</v>
      </c>
      <c r="K53" s="231">
        <f>IF($F53=1,VLOOKUP(J53,data!$B$35:$D$39,2,0),0)</f>
        <v>0</v>
      </c>
      <c r="L53" s="232">
        <f>IF(AND(I53&lt;&gt;0,K53&lt;&gt;0)=FALSE,0,data!$C$43)</f>
        <v>0</v>
      </c>
      <c r="M53" s="269">
        <f t="shared" si="1"/>
        <v>0</v>
      </c>
      <c r="N53" s="225">
        <f t="shared" si="73"/>
        <v>0</v>
      </c>
      <c r="O53" s="225">
        <f t="shared" si="2"/>
        <v>0</v>
      </c>
      <c r="P53" s="225">
        <f t="shared" si="3"/>
        <v>0</v>
      </c>
      <c r="Q53" s="228"/>
      <c r="R53" s="438">
        <f t="shared" si="4"/>
        <v>0</v>
      </c>
      <c r="S53" s="225">
        <f t="shared" si="5"/>
        <v>0</v>
      </c>
      <c r="T53" s="357">
        <f>IF(S53=1,data!$C$41*R53,0)</f>
        <v>0</v>
      </c>
      <c r="U53" s="370" t="str">
        <f t="shared" si="6"/>
        <v xml:space="preserve"> </v>
      </c>
      <c r="V53" s="360">
        <f>IF($S53=1,IF(R53&lt;15,VLOOKUP(U53,data!$B$3:$E$32,2,0)*R53,(VLOOKUP(U53,data!$B$3:$E$32,2,0)*14)+(VLOOKUP(U53,data!$B$3:$E$32,3,0))*(R53-14)),0)</f>
        <v>0</v>
      </c>
      <c r="W53" s="370" t="str">
        <f t="shared" si="7"/>
        <v xml:space="preserve"> </v>
      </c>
      <c r="X53" s="360">
        <f>IF($S53=1,VLOOKUP(W53,data!$B$35:$D$39,2,0),0)</f>
        <v>0</v>
      </c>
      <c r="Y53" s="364">
        <f>IF(AND(V53&lt;&gt;0,X53&lt;&gt;0)=FALSE,0,data!$C$43)</f>
        <v>0</v>
      </c>
      <c r="Z53" s="365">
        <f t="shared" si="8"/>
        <v>0</v>
      </c>
      <c r="AA53" s="225">
        <f t="shared" si="74"/>
        <v>0</v>
      </c>
      <c r="AB53" s="225">
        <f t="shared" si="9"/>
        <v>0</v>
      </c>
      <c r="AC53" s="225">
        <f t="shared" si="10"/>
        <v>0</v>
      </c>
      <c r="AE53" s="229"/>
      <c r="AF53" s="225">
        <f t="shared" si="11"/>
        <v>0</v>
      </c>
      <c r="AG53" s="230">
        <f>IF(AF53=1,data!$C$41*AE53,0)</f>
        <v>0</v>
      </c>
      <c r="AH53" s="265" t="s">
        <v>96</v>
      </c>
      <c r="AI53" s="231">
        <f>IF(AF53=1,IF(AE53&lt;15,VLOOKUP(AH53,data!$B$3:$E$32,2,0)*AE53,(VLOOKUP(AH53,data!$B$3:$E$32,2,0)*14)+(VLOOKUP(AH53,data!$B$3:$E$32,3,0))*(AE53-14)),0)</f>
        <v>0</v>
      </c>
      <c r="AJ53" s="265" t="s">
        <v>96</v>
      </c>
      <c r="AK53" s="231">
        <f>IF(AF53=1,VLOOKUP(AJ53,data!$B$35:$D$39,2,0),0)</f>
        <v>0</v>
      </c>
      <c r="AL53" s="232">
        <f>IF(AND(AI53&lt;&gt;0,AK53&lt;&gt;0)=FALSE,0,data!$C$43)</f>
        <v>0</v>
      </c>
      <c r="AM53" s="269">
        <f t="shared" si="12"/>
        <v>0</v>
      </c>
      <c r="AN53" s="225">
        <f t="shared" si="13"/>
        <v>0</v>
      </c>
      <c r="AO53" s="225">
        <f t="shared" si="14"/>
        <v>0</v>
      </c>
      <c r="AP53" s="225">
        <f t="shared" si="15"/>
        <v>0</v>
      </c>
      <c r="AQ53" s="431" t="str">
        <f t="shared" si="16"/>
        <v>ne</v>
      </c>
      <c r="AS53" s="229"/>
      <c r="AT53" s="225">
        <f t="shared" si="17"/>
        <v>0</v>
      </c>
      <c r="AU53" s="230">
        <f>IF(AT53=1,data!$C$41*AS53,0)</f>
        <v>0</v>
      </c>
      <c r="AV53" s="265" t="s">
        <v>96</v>
      </c>
      <c r="AW53" s="231">
        <f>IF(AT53=1,IF(AS53&lt;15,VLOOKUP(AV53,data!$B$3:$E$32,2,0)*AS53,(VLOOKUP(AV53,data!$B$3:$E$32,2,0)*14)+(VLOOKUP(AV53,data!$B$3:$E$32,3,0))*(AS53-14)),0)</f>
        <v>0</v>
      </c>
      <c r="AX53" s="265" t="s">
        <v>96</v>
      </c>
      <c r="AY53" s="231">
        <f>IF(AT53=1,VLOOKUP(AX53,data!$B$35:$D$39,2,0),0)</f>
        <v>0</v>
      </c>
      <c r="AZ53" s="232">
        <f>IF(AND(AW53&lt;&gt;0,AY53&lt;&gt;0)=FALSE,0,data!$C$43)</f>
        <v>0</v>
      </c>
      <c r="BA53" s="269">
        <f t="shared" si="18"/>
        <v>0</v>
      </c>
      <c r="BB53" s="225">
        <f t="shared" si="19"/>
        <v>0</v>
      </c>
      <c r="BC53" s="225">
        <f t="shared" si="20"/>
        <v>0</v>
      </c>
      <c r="BD53" s="225">
        <f t="shared" si="21"/>
        <v>0</v>
      </c>
      <c r="BE53" s="431" t="str">
        <f t="shared" si="22"/>
        <v>ne</v>
      </c>
      <c r="BG53" s="229"/>
      <c r="BH53" s="225">
        <f t="shared" si="23"/>
        <v>0</v>
      </c>
      <c r="BI53" s="230">
        <f>IF(BH53=1,data!$C$41*BG53,0)</f>
        <v>0</v>
      </c>
      <c r="BJ53" s="265" t="s">
        <v>96</v>
      </c>
      <c r="BK53" s="231">
        <f>IF(BH53=1,IF(BG53&lt;15,VLOOKUP(BJ53,data!$B$3:$E$32,2,0)*BG53,(VLOOKUP(BJ53,data!$B$3:$E$32,2,0)*14)+(VLOOKUP(BJ53,data!$B$3:$E$32,3,0))*(BG53-14)),0)</f>
        <v>0</v>
      </c>
      <c r="BL53" s="265" t="s">
        <v>96</v>
      </c>
      <c r="BM53" s="231">
        <f>IF(BH53=1,VLOOKUP(BL53,data!$B$35:$D$39,2,0),0)</f>
        <v>0</v>
      </c>
      <c r="BN53" s="232">
        <f>IF(AND(BK53&lt;&gt;0,BM53&lt;&gt;0)=FALSE,0,data!$C$43)</f>
        <v>0</v>
      </c>
      <c r="BO53" s="269">
        <f t="shared" si="24"/>
        <v>0</v>
      </c>
      <c r="BP53" s="225">
        <f t="shared" si="25"/>
        <v>0</v>
      </c>
      <c r="BQ53" s="225">
        <f t="shared" si="26"/>
        <v>0</v>
      </c>
      <c r="BR53" s="225">
        <f t="shared" si="27"/>
        <v>0</v>
      </c>
      <c r="BS53" s="431" t="str">
        <f t="shared" si="28"/>
        <v>ne</v>
      </c>
      <c r="BU53" s="229"/>
      <c r="BV53" s="225">
        <f t="shared" si="29"/>
        <v>0</v>
      </c>
      <c r="BW53" s="230">
        <f>IF(BV53=1,data!$C$41*BU53,0)</f>
        <v>0</v>
      </c>
      <c r="BX53" s="265" t="s">
        <v>96</v>
      </c>
      <c r="BY53" s="231">
        <f>IF(BV53=1,IF(BU53&lt;15,VLOOKUP(BX53,data!$B$3:$E$32,2,0)*BU53,(VLOOKUP(BX53,data!$B$3:$E$32,2,0)*14)+(VLOOKUP(BX53,data!$B$3:$E$32,3,0))*(BU53-14)),0)</f>
        <v>0</v>
      </c>
      <c r="BZ53" s="265" t="s">
        <v>96</v>
      </c>
      <c r="CA53" s="231">
        <f>IF(BV53=1,VLOOKUP(BZ53,data!$B$35:$D$39,2,0),0)</f>
        <v>0</v>
      </c>
      <c r="CB53" s="232">
        <f>IF(AND(BY53&lt;&gt;0,CA53&lt;&gt;0)=FALSE,0,data!$C$43)</f>
        <v>0</v>
      </c>
      <c r="CC53" s="269">
        <f t="shared" si="30"/>
        <v>0</v>
      </c>
      <c r="CD53" s="225">
        <f t="shared" si="31"/>
        <v>0</v>
      </c>
      <c r="CE53" s="225">
        <f t="shared" si="32"/>
        <v>0</v>
      </c>
      <c r="CF53" s="225">
        <f t="shared" si="33"/>
        <v>0</v>
      </c>
      <c r="CG53" s="431" t="str">
        <f t="shared" si="34"/>
        <v>ne</v>
      </c>
      <c r="CI53" s="229"/>
      <c r="CJ53" s="225">
        <f t="shared" si="35"/>
        <v>0</v>
      </c>
      <c r="CK53" s="230">
        <f>IF(CJ53=1,data!$C$41*CI53,0)</f>
        <v>0</v>
      </c>
      <c r="CL53" s="265" t="s">
        <v>96</v>
      </c>
      <c r="CM53" s="231">
        <f>IF(CJ53=1,IF(CI53&lt;15,VLOOKUP(CL53,data!$B$3:$E$32,2,0)*CI53,(VLOOKUP(CL53,data!$B$3:$E$32,2,0)*14)+(VLOOKUP(CL53,data!$B$3:$E$32,3,0))*(CI53-14)),0)</f>
        <v>0</v>
      </c>
      <c r="CN53" s="265" t="s">
        <v>96</v>
      </c>
      <c r="CO53" s="231">
        <f>IF(CJ53=1,VLOOKUP(CN53,data!$B$35:$D$39,2,0),0)</f>
        <v>0</v>
      </c>
      <c r="CP53" s="232">
        <f>IF(AND(CM53&lt;&gt;0,CO53&lt;&gt;0)=FALSE,0,data!$C$43)</f>
        <v>0</v>
      </c>
      <c r="CQ53" s="269">
        <f t="shared" si="36"/>
        <v>0</v>
      </c>
      <c r="CR53" s="225">
        <f t="shared" si="37"/>
        <v>0</v>
      </c>
      <c r="CS53" s="225">
        <f t="shared" si="38"/>
        <v>0</v>
      </c>
      <c r="CT53" s="225">
        <f t="shared" si="39"/>
        <v>0</v>
      </c>
      <c r="CU53" s="431" t="str">
        <f t="shared" si="40"/>
        <v>ne</v>
      </c>
      <c r="CW53" s="229"/>
      <c r="CX53" s="225">
        <f t="shared" si="41"/>
        <v>0</v>
      </c>
      <c r="CY53" s="230">
        <f>IF(CX53=1,data!$C$41*CW53,0)</f>
        <v>0</v>
      </c>
      <c r="CZ53" s="265" t="s">
        <v>96</v>
      </c>
      <c r="DA53" s="231">
        <f>IF(CX53=1,IF(CW53&lt;15,VLOOKUP(CZ53,data!$B$3:$E$32,2,0)*CW53,(VLOOKUP(CZ53,data!$B$3:$E$32,2,0)*14)+(VLOOKUP(CZ53,data!$B$3:$E$32,3,0))*(CW53-14)),0)</f>
        <v>0</v>
      </c>
      <c r="DB53" s="265" t="s">
        <v>96</v>
      </c>
      <c r="DC53" s="231">
        <f>IF(CX53=1,VLOOKUP(DB53,data!$B$35:$D$39,2,0),0)</f>
        <v>0</v>
      </c>
      <c r="DD53" s="232">
        <f>IF(AND(DA53&lt;&gt;0,DC53&lt;&gt;0)=FALSE,0,data!$C$43)</f>
        <v>0</v>
      </c>
      <c r="DE53" s="269">
        <f t="shared" si="42"/>
        <v>0</v>
      </c>
      <c r="DF53" s="225">
        <f t="shared" si="43"/>
        <v>0</v>
      </c>
      <c r="DG53" s="225">
        <f t="shared" si="44"/>
        <v>0</v>
      </c>
      <c r="DH53" s="225">
        <f t="shared" si="45"/>
        <v>0</v>
      </c>
      <c r="DI53" s="431" t="str">
        <f t="shared" si="46"/>
        <v>ne</v>
      </c>
      <c r="DK53" s="229"/>
      <c r="DL53" s="225">
        <f t="shared" si="47"/>
        <v>0</v>
      </c>
      <c r="DM53" s="230">
        <f>IF(DL53=1,data!$C$41*DK53,0)</f>
        <v>0</v>
      </c>
      <c r="DN53" s="265" t="s">
        <v>96</v>
      </c>
      <c r="DO53" s="231">
        <f>IF(DL53=1,IF(DK53&lt;15,VLOOKUP(DN53,data!$B$3:$E$32,2,0)*DK53,(VLOOKUP(DN53,data!$B$3:$E$32,2,0)*14)+(VLOOKUP(DN53,data!$B$3:$E$32,3,0))*(DK53-14)),0)</f>
        <v>0</v>
      </c>
      <c r="DP53" s="265" t="s">
        <v>96</v>
      </c>
      <c r="DQ53" s="231">
        <f>IF(DL53=1,VLOOKUP(DP53,data!$B$35:$D$39,2,0),0)</f>
        <v>0</v>
      </c>
      <c r="DR53" s="232">
        <f>IF(AND(DO53&lt;&gt;0,DQ53&lt;&gt;0)=FALSE,0,data!$C$43)</f>
        <v>0</v>
      </c>
      <c r="DS53" s="269">
        <f t="shared" si="48"/>
        <v>0</v>
      </c>
      <c r="DT53" s="225">
        <f t="shared" si="49"/>
        <v>0</v>
      </c>
      <c r="DU53" s="225">
        <f t="shared" si="50"/>
        <v>0</v>
      </c>
      <c r="DV53" s="225">
        <f t="shared" si="51"/>
        <v>0</v>
      </c>
      <c r="DW53" s="431" t="str">
        <f t="shared" si="52"/>
        <v>ne</v>
      </c>
      <c r="DY53" s="229"/>
      <c r="DZ53" s="225">
        <f t="shared" si="53"/>
        <v>0</v>
      </c>
      <c r="EA53" s="230">
        <f>IF(DZ53=1,data!$C$41*DY53,0)</f>
        <v>0</v>
      </c>
      <c r="EB53" s="265" t="s">
        <v>96</v>
      </c>
      <c r="EC53" s="231">
        <f>IF(DZ53=1,IF(DY53&lt;15,VLOOKUP(EB53,data!$B$3:$E$32,2,0)*DY53,(VLOOKUP(EB53,data!$B$3:$E$32,2,0)*14)+(VLOOKUP(EB53,data!$B$3:$E$32,3,0))*(DY53-14)),0)</f>
        <v>0</v>
      </c>
      <c r="ED53" s="265" t="s">
        <v>96</v>
      </c>
      <c r="EE53" s="231">
        <f>IF(DZ53=1,VLOOKUP(ED53,data!$B$35:$D$39,2,0),0)</f>
        <v>0</v>
      </c>
      <c r="EF53" s="232">
        <f>IF(AND(EC53&lt;&gt;0,EE53&lt;&gt;0)=FALSE,0,data!$C$43)</f>
        <v>0</v>
      </c>
      <c r="EG53" s="269">
        <f t="shared" si="54"/>
        <v>0</v>
      </c>
      <c r="EH53" s="225">
        <f t="shared" si="55"/>
        <v>0</v>
      </c>
      <c r="EI53" s="225">
        <f t="shared" si="56"/>
        <v>0</v>
      </c>
      <c r="EJ53" s="225">
        <f t="shared" si="57"/>
        <v>0</v>
      </c>
      <c r="EK53" s="431" t="str">
        <f t="shared" si="58"/>
        <v>ne</v>
      </c>
      <c r="EM53" s="229"/>
      <c r="EN53" s="225">
        <f t="shared" si="59"/>
        <v>0</v>
      </c>
      <c r="EO53" s="230">
        <f>IF(EN53=1,data!$C$41*EM53,0)</f>
        <v>0</v>
      </c>
      <c r="EP53" s="265" t="s">
        <v>96</v>
      </c>
      <c r="EQ53" s="231">
        <f>IF(EN53=1,IF(EM53&lt;15,VLOOKUP(EP53,data!$B$3:$E$32,2,0)*EM53,(VLOOKUP(EP53,data!$B$3:$E$32,2,0)*14)+(VLOOKUP(EP53,data!$B$3:$E$32,3,0))*(EM53-14)),0)</f>
        <v>0</v>
      </c>
      <c r="ER53" s="265" t="s">
        <v>96</v>
      </c>
      <c r="ES53" s="231">
        <f>IF(EN53=1,VLOOKUP(ER53,data!$B$35:$D$39,2,0),0)</f>
        <v>0</v>
      </c>
      <c r="ET53" s="232">
        <f>IF(AND(EQ53&lt;&gt;0,ES53&lt;&gt;0)=FALSE,0,data!$C$43)</f>
        <v>0</v>
      </c>
      <c r="EU53" s="269">
        <f t="shared" si="60"/>
        <v>0</v>
      </c>
      <c r="EV53" s="225">
        <f t="shared" si="61"/>
        <v>0</v>
      </c>
      <c r="EW53" s="225">
        <f t="shared" si="62"/>
        <v>0</v>
      </c>
      <c r="EX53" s="225">
        <f t="shared" si="63"/>
        <v>0</v>
      </c>
      <c r="EY53" s="431" t="str">
        <f t="shared" si="64"/>
        <v>ne</v>
      </c>
      <c r="FA53" s="229"/>
      <c r="FB53" s="225">
        <f t="shared" si="65"/>
        <v>0</v>
      </c>
      <c r="FC53" s="230">
        <f>IF(FB53=1,data!$C$41*FA53,0)</f>
        <v>0</v>
      </c>
      <c r="FD53" s="265" t="s">
        <v>96</v>
      </c>
      <c r="FE53" s="231">
        <f>IF(FB53=1,IF(FA53&lt;15,VLOOKUP(FD53,data!$B$3:$E$32,2,0)*FA53,(VLOOKUP(FD53,data!$B$3:$E$32,2,0)*14)+(VLOOKUP(FD53,data!$B$3:$E$32,3,0))*(FA53-14)),0)</f>
        <v>0</v>
      </c>
      <c r="FF53" s="265" t="s">
        <v>96</v>
      </c>
      <c r="FG53" s="231">
        <f>IF(FB53=1,VLOOKUP(FF53,data!$B$35:$D$39,2,0),0)</f>
        <v>0</v>
      </c>
      <c r="FH53" s="232">
        <f>IF(AND(FE53&lt;&gt;0,FG53&lt;&gt;0)=FALSE,0,data!$C$43)</f>
        <v>0</v>
      </c>
      <c r="FI53" s="269">
        <f t="shared" si="66"/>
        <v>0</v>
      </c>
      <c r="FJ53" s="225">
        <f t="shared" si="67"/>
        <v>0</v>
      </c>
      <c r="FK53" s="225">
        <f t="shared" si="68"/>
        <v>0</v>
      </c>
      <c r="FL53" s="225">
        <f t="shared" si="69"/>
        <v>0</v>
      </c>
      <c r="FM53" s="431" t="str">
        <f t="shared" si="70"/>
        <v>ne</v>
      </c>
    </row>
    <row r="54" spans="1:169" ht="25.15" customHeight="1" x14ac:dyDescent="0.25">
      <c r="A54" s="233"/>
      <c r="B54" s="370" t="s">
        <v>145</v>
      </c>
      <c r="C54" s="416"/>
      <c r="D54" s="418" t="s">
        <v>669</v>
      </c>
      <c r="E54" s="229"/>
      <c r="F54" s="225">
        <f t="shared" si="0"/>
        <v>0</v>
      </c>
      <c r="G54" s="230">
        <f>IF(F54=1,data!$C$41*E54,0)</f>
        <v>0</v>
      </c>
      <c r="H54" s="265" t="s">
        <v>96</v>
      </c>
      <c r="I54" s="231">
        <f>IF($F54=1,IF($E54&lt;15,VLOOKUP(H54,data!$B$3:$E$32,2,0)*$E54,(VLOOKUP(H54,data!$B$3:$E$32,2,0)*14)+(VLOOKUP(H54,data!$B$3:$E$32,3,0))*($E54-14)),0)</f>
        <v>0</v>
      </c>
      <c r="J54" s="265" t="s">
        <v>96</v>
      </c>
      <c r="K54" s="231">
        <f>IF($F54=1,VLOOKUP(J54,data!$B$35:$D$39,2,0),0)</f>
        <v>0</v>
      </c>
      <c r="L54" s="232">
        <f>IF(AND(I54&lt;&gt;0,K54&lt;&gt;0)=FALSE,0,data!$C$43)</f>
        <v>0</v>
      </c>
      <c r="M54" s="269">
        <f t="shared" si="1"/>
        <v>0</v>
      </c>
      <c r="N54" s="225">
        <f t="shared" si="73"/>
        <v>0</v>
      </c>
      <c r="O54" s="225">
        <f t="shared" si="2"/>
        <v>0</v>
      </c>
      <c r="P54" s="225">
        <f t="shared" si="3"/>
        <v>0</v>
      </c>
      <c r="Q54" s="228"/>
      <c r="R54" s="438">
        <f t="shared" si="4"/>
        <v>0</v>
      </c>
      <c r="S54" s="225">
        <f t="shared" si="5"/>
        <v>0</v>
      </c>
      <c r="T54" s="357">
        <f>IF(S54=1,data!$C$41*R54,0)</f>
        <v>0</v>
      </c>
      <c r="U54" s="370" t="str">
        <f t="shared" si="6"/>
        <v xml:space="preserve"> </v>
      </c>
      <c r="V54" s="360">
        <f>IF($S54=1,IF(R54&lt;15,VLOOKUP(U54,data!$B$3:$E$32,2,0)*R54,(VLOOKUP(U54,data!$B$3:$E$32,2,0)*14)+(VLOOKUP(U54,data!$B$3:$E$32,3,0))*(R54-14)),0)</f>
        <v>0</v>
      </c>
      <c r="W54" s="370" t="str">
        <f t="shared" si="7"/>
        <v xml:space="preserve"> </v>
      </c>
      <c r="X54" s="360">
        <f>IF($S54=1,VLOOKUP(W54,data!$B$35:$D$39,2,0),0)</f>
        <v>0</v>
      </c>
      <c r="Y54" s="364">
        <f>IF(AND(V54&lt;&gt;0,X54&lt;&gt;0)=FALSE,0,data!$C$43)</f>
        <v>0</v>
      </c>
      <c r="Z54" s="365">
        <f t="shared" si="8"/>
        <v>0</v>
      </c>
      <c r="AA54" s="225">
        <f t="shared" si="74"/>
        <v>0</v>
      </c>
      <c r="AB54" s="225">
        <f t="shared" si="9"/>
        <v>0</v>
      </c>
      <c r="AC54" s="225">
        <f t="shared" si="10"/>
        <v>0</v>
      </c>
      <c r="AE54" s="229"/>
      <c r="AF54" s="225">
        <f t="shared" si="11"/>
        <v>0</v>
      </c>
      <c r="AG54" s="230">
        <f>IF(AF54=1,data!$C$41*AE54,0)</f>
        <v>0</v>
      </c>
      <c r="AH54" s="265" t="s">
        <v>96</v>
      </c>
      <c r="AI54" s="231">
        <f>IF(AF54=1,IF(AE54&lt;15,VLOOKUP(AH54,data!$B$3:$E$32,2,0)*AE54,(VLOOKUP(AH54,data!$B$3:$E$32,2,0)*14)+(VLOOKUP(AH54,data!$B$3:$E$32,3,0))*(AE54-14)),0)</f>
        <v>0</v>
      </c>
      <c r="AJ54" s="265" t="s">
        <v>96</v>
      </c>
      <c r="AK54" s="231">
        <f>IF(AF54=1,VLOOKUP(AJ54,data!$B$35:$D$39,2,0),0)</f>
        <v>0</v>
      </c>
      <c r="AL54" s="232">
        <f>IF(AND(AI54&lt;&gt;0,AK54&lt;&gt;0)=FALSE,0,data!$C$43)</f>
        <v>0</v>
      </c>
      <c r="AM54" s="269">
        <f t="shared" si="12"/>
        <v>0</v>
      </c>
      <c r="AN54" s="225">
        <f t="shared" si="13"/>
        <v>0</v>
      </c>
      <c r="AO54" s="225">
        <f t="shared" si="14"/>
        <v>0</v>
      </c>
      <c r="AP54" s="225">
        <f t="shared" si="15"/>
        <v>0</v>
      </c>
      <c r="AQ54" s="431" t="str">
        <f t="shared" si="16"/>
        <v>ne</v>
      </c>
      <c r="AS54" s="229"/>
      <c r="AT54" s="225">
        <f t="shared" si="17"/>
        <v>0</v>
      </c>
      <c r="AU54" s="230">
        <f>IF(AT54=1,data!$C$41*AS54,0)</f>
        <v>0</v>
      </c>
      <c r="AV54" s="265" t="s">
        <v>96</v>
      </c>
      <c r="AW54" s="231">
        <f>IF(AT54=1,IF(AS54&lt;15,VLOOKUP(AV54,data!$B$3:$E$32,2,0)*AS54,(VLOOKUP(AV54,data!$B$3:$E$32,2,0)*14)+(VLOOKUP(AV54,data!$B$3:$E$32,3,0))*(AS54-14)),0)</f>
        <v>0</v>
      </c>
      <c r="AX54" s="265" t="s">
        <v>96</v>
      </c>
      <c r="AY54" s="231">
        <f>IF(AT54=1,VLOOKUP(AX54,data!$B$35:$D$39,2,0),0)</f>
        <v>0</v>
      </c>
      <c r="AZ54" s="232">
        <f>IF(AND(AW54&lt;&gt;0,AY54&lt;&gt;0)=FALSE,0,data!$C$43)</f>
        <v>0</v>
      </c>
      <c r="BA54" s="269">
        <f t="shared" si="18"/>
        <v>0</v>
      </c>
      <c r="BB54" s="225">
        <f t="shared" si="19"/>
        <v>0</v>
      </c>
      <c r="BC54" s="225">
        <f t="shared" si="20"/>
        <v>0</v>
      </c>
      <c r="BD54" s="225">
        <f t="shared" si="21"/>
        <v>0</v>
      </c>
      <c r="BE54" s="431" t="str">
        <f t="shared" si="22"/>
        <v>ne</v>
      </c>
      <c r="BG54" s="229"/>
      <c r="BH54" s="225">
        <f t="shared" si="23"/>
        <v>0</v>
      </c>
      <c r="BI54" s="230">
        <f>IF(BH54=1,data!$C$41*BG54,0)</f>
        <v>0</v>
      </c>
      <c r="BJ54" s="265" t="s">
        <v>96</v>
      </c>
      <c r="BK54" s="231">
        <f>IF(BH54=1,IF(BG54&lt;15,VLOOKUP(BJ54,data!$B$3:$E$32,2,0)*BG54,(VLOOKUP(BJ54,data!$B$3:$E$32,2,0)*14)+(VLOOKUP(BJ54,data!$B$3:$E$32,3,0))*(BG54-14)),0)</f>
        <v>0</v>
      </c>
      <c r="BL54" s="265" t="s">
        <v>96</v>
      </c>
      <c r="BM54" s="231">
        <f>IF(BH54=1,VLOOKUP(BL54,data!$B$35:$D$39,2,0),0)</f>
        <v>0</v>
      </c>
      <c r="BN54" s="232">
        <f>IF(AND(BK54&lt;&gt;0,BM54&lt;&gt;0)=FALSE,0,data!$C$43)</f>
        <v>0</v>
      </c>
      <c r="BO54" s="269">
        <f t="shared" si="24"/>
        <v>0</v>
      </c>
      <c r="BP54" s="225">
        <f t="shared" si="25"/>
        <v>0</v>
      </c>
      <c r="BQ54" s="225">
        <f t="shared" si="26"/>
        <v>0</v>
      </c>
      <c r="BR54" s="225">
        <f t="shared" si="27"/>
        <v>0</v>
      </c>
      <c r="BS54" s="431" t="str">
        <f t="shared" si="28"/>
        <v>ne</v>
      </c>
      <c r="BU54" s="229"/>
      <c r="BV54" s="225">
        <f t="shared" si="29"/>
        <v>0</v>
      </c>
      <c r="BW54" s="230">
        <f>IF(BV54=1,data!$C$41*BU54,0)</f>
        <v>0</v>
      </c>
      <c r="BX54" s="265" t="s">
        <v>96</v>
      </c>
      <c r="BY54" s="231">
        <f>IF(BV54=1,IF(BU54&lt;15,VLOOKUP(BX54,data!$B$3:$E$32,2,0)*BU54,(VLOOKUP(BX54,data!$B$3:$E$32,2,0)*14)+(VLOOKUP(BX54,data!$B$3:$E$32,3,0))*(BU54-14)),0)</f>
        <v>0</v>
      </c>
      <c r="BZ54" s="265" t="s">
        <v>96</v>
      </c>
      <c r="CA54" s="231">
        <f>IF(BV54=1,VLOOKUP(BZ54,data!$B$35:$D$39,2,0),0)</f>
        <v>0</v>
      </c>
      <c r="CB54" s="232">
        <f>IF(AND(BY54&lt;&gt;0,CA54&lt;&gt;0)=FALSE,0,data!$C$43)</f>
        <v>0</v>
      </c>
      <c r="CC54" s="269">
        <f t="shared" si="30"/>
        <v>0</v>
      </c>
      <c r="CD54" s="225">
        <f t="shared" si="31"/>
        <v>0</v>
      </c>
      <c r="CE54" s="225">
        <f t="shared" si="32"/>
        <v>0</v>
      </c>
      <c r="CF54" s="225">
        <f t="shared" si="33"/>
        <v>0</v>
      </c>
      <c r="CG54" s="431" t="str">
        <f t="shared" si="34"/>
        <v>ne</v>
      </c>
      <c r="CI54" s="229"/>
      <c r="CJ54" s="225">
        <f t="shared" si="35"/>
        <v>0</v>
      </c>
      <c r="CK54" s="230">
        <f>IF(CJ54=1,data!$C$41*CI54,0)</f>
        <v>0</v>
      </c>
      <c r="CL54" s="265" t="s">
        <v>96</v>
      </c>
      <c r="CM54" s="231">
        <f>IF(CJ54=1,IF(CI54&lt;15,VLOOKUP(CL54,data!$B$3:$E$32,2,0)*CI54,(VLOOKUP(CL54,data!$B$3:$E$32,2,0)*14)+(VLOOKUP(CL54,data!$B$3:$E$32,3,0))*(CI54-14)),0)</f>
        <v>0</v>
      </c>
      <c r="CN54" s="265" t="s">
        <v>96</v>
      </c>
      <c r="CO54" s="231">
        <f>IF(CJ54=1,VLOOKUP(CN54,data!$B$35:$D$39,2,0),0)</f>
        <v>0</v>
      </c>
      <c r="CP54" s="232">
        <f>IF(AND(CM54&lt;&gt;0,CO54&lt;&gt;0)=FALSE,0,data!$C$43)</f>
        <v>0</v>
      </c>
      <c r="CQ54" s="269">
        <f t="shared" si="36"/>
        <v>0</v>
      </c>
      <c r="CR54" s="225">
        <f t="shared" si="37"/>
        <v>0</v>
      </c>
      <c r="CS54" s="225">
        <f t="shared" si="38"/>
        <v>0</v>
      </c>
      <c r="CT54" s="225">
        <f t="shared" si="39"/>
        <v>0</v>
      </c>
      <c r="CU54" s="431" t="str">
        <f t="shared" si="40"/>
        <v>ne</v>
      </c>
      <c r="CW54" s="229"/>
      <c r="CX54" s="225">
        <f t="shared" si="41"/>
        <v>0</v>
      </c>
      <c r="CY54" s="230">
        <f>IF(CX54=1,data!$C$41*CW54,0)</f>
        <v>0</v>
      </c>
      <c r="CZ54" s="265" t="s">
        <v>96</v>
      </c>
      <c r="DA54" s="231">
        <f>IF(CX54=1,IF(CW54&lt;15,VLOOKUP(CZ54,data!$B$3:$E$32,2,0)*CW54,(VLOOKUP(CZ54,data!$B$3:$E$32,2,0)*14)+(VLOOKUP(CZ54,data!$B$3:$E$32,3,0))*(CW54-14)),0)</f>
        <v>0</v>
      </c>
      <c r="DB54" s="265" t="s">
        <v>96</v>
      </c>
      <c r="DC54" s="231">
        <f>IF(CX54=1,VLOOKUP(DB54,data!$B$35:$D$39,2,0),0)</f>
        <v>0</v>
      </c>
      <c r="DD54" s="232">
        <f>IF(AND(DA54&lt;&gt;0,DC54&lt;&gt;0)=FALSE,0,data!$C$43)</f>
        <v>0</v>
      </c>
      <c r="DE54" s="269">
        <f t="shared" si="42"/>
        <v>0</v>
      </c>
      <c r="DF54" s="225">
        <f t="shared" si="43"/>
        <v>0</v>
      </c>
      <c r="DG54" s="225">
        <f t="shared" si="44"/>
        <v>0</v>
      </c>
      <c r="DH54" s="225">
        <f t="shared" si="45"/>
        <v>0</v>
      </c>
      <c r="DI54" s="431" t="str">
        <f t="shared" si="46"/>
        <v>ne</v>
      </c>
      <c r="DK54" s="229"/>
      <c r="DL54" s="225">
        <f t="shared" si="47"/>
        <v>0</v>
      </c>
      <c r="DM54" s="230">
        <f>IF(DL54=1,data!$C$41*DK54,0)</f>
        <v>0</v>
      </c>
      <c r="DN54" s="265" t="s">
        <v>96</v>
      </c>
      <c r="DO54" s="231">
        <f>IF(DL54=1,IF(DK54&lt;15,VLOOKUP(DN54,data!$B$3:$E$32,2,0)*DK54,(VLOOKUP(DN54,data!$B$3:$E$32,2,0)*14)+(VLOOKUP(DN54,data!$B$3:$E$32,3,0))*(DK54-14)),0)</f>
        <v>0</v>
      </c>
      <c r="DP54" s="265" t="s">
        <v>96</v>
      </c>
      <c r="DQ54" s="231">
        <f>IF(DL54=1,VLOOKUP(DP54,data!$B$35:$D$39,2,0),0)</f>
        <v>0</v>
      </c>
      <c r="DR54" s="232">
        <f>IF(AND(DO54&lt;&gt;0,DQ54&lt;&gt;0)=FALSE,0,data!$C$43)</f>
        <v>0</v>
      </c>
      <c r="DS54" s="269">
        <f t="shared" si="48"/>
        <v>0</v>
      </c>
      <c r="DT54" s="225">
        <f t="shared" si="49"/>
        <v>0</v>
      </c>
      <c r="DU54" s="225">
        <f t="shared" si="50"/>
        <v>0</v>
      </c>
      <c r="DV54" s="225">
        <f t="shared" si="51"/>
        <v>0</v>
      </c>
      <c r="DW54" s="431" t="str">
        <f t="shared" si="52"/>
        <v>ne</v>
      </c>
      <c r="DY54" s="229"/>
      <c r="DZ54" s="225">
        <f t="shared" si="53"/>
        <v>0</v>
      </c>
      <c r="EA54" s="230">
        <f>IF(DZ54=1,data!$C$41*DY54,0)</f>
        <v>0</v>
      </c>
      <c r="EB54" s="265" t="s">
        <v>96</v>
      </c>
      <c r="EC54" s="231">
        <f>IF(DZ54=1,IF(DY54&lt;15,VLOOKUP(EB54,data!$B$3:$E$32,2,0)*DY54,(VLOOKUP(EB54,data!$B$3:$E$32,2,0)*14)+(VLOOKUP(EB54,data!$B$3:$E$32,3,0))*(DY54-14)),0)</f>
        <v>0</v>
      </c>
      <c r="ED54" s="265" t="s">
        <v>96</v>
      </c>
      <c r="EE54" s="231">
        <f>IF(DZ54=1,VLOOKUP(ED54,data!$B$35:$D$39,2,0),0)</f>
        <v>0</v>
      </c>
      <c r="EF54" s="232">
        <f>IF(AND(EC54&lt;&gt;0,EE54&lt;&gt;0)=FALSE,0,data!$C$43)</f>
        <v>0</v>
      </c>
      <c r="EG54" s="269">
        <f t="shared" si="54"/>
        <v>0</v>
      </c>
      <c r="EH54" s="225">
        <f t="shared" si="55"/>
        <v>0</v>
      </c>
      <c r="EI54" s="225">
        <f t="shared" si="56"/>
        <v>0</v>
      </c>
      <c r="EJ54" s="225">
        <f t="shared" si="57"/>
        <v>0</v>
      </c>
      <c r="EK54" s="431" t="str">
        <f t="shared" si="58"/>
        <v>ne</v>
      </c>
      <c r="EM54" s="229"/>
      <c r="EN54" s="225">
        <f t="shared" si="59"/>
        <v>0</v>
      </c>
      <c r="EO54" s="230">
        <f>IF(EN54=1,data!$C$41*EM54,0)</f>
        <v>0</v>
      </c>
      <c r="EP54" s="265" t="s">
        <v>96</v>
      </c>
      <c r="EQ54" s="231">
        <f>IF(EN54=1,IF(EM54&lt;15,VLOOKUP(EP54,data!$B$3:$E$32,2,0)*EM54,(VLOOKUP(EP54,data!$B$3:$E$32,2,0)*14)+(VLOOKUP(EP54,data!$B$3:$E$32,3,0))*(EM54-14)),0)</f>
        <v>0</v>
      </c>
      <c r="ER54" s="265" t="s">
        <v>96</v>
      </c>
      <c r="ES54" s="231">
        <f>IF(EN54=1,VLOOKUP(ER54,data!$B$35:$D$39,2,0),0)</f>
        <v>0</v>
      </c>
      <c r="ET54" s="232">
        <f>IF(AND(EQ54&lt;&gt;0,ES54&lt;&gt;0)=FALSE,0,data!$C$43)</f>
        <v>0</v>
      </c>
      <c r="EU54" s="269">
        <f t="shared" si="60"/>
        <v>0</v>
      </c>
      <c r="EV54" s="225">
        <f t="shared" si="61"/>
        <v>0</v>
      </c>
      <c r="EW54" s="225">
        <f t="shared" si="62"/>
        <v>0</v>
      </c>
      <c r="EX54" s="225">
        <f t="shared" si="63"/>
        <v>0</v>
      </c>
      <c r="EY54" s="431" t="str">
        <f t="shared" si="64"/>
        <v>ne</v>
      </c>
      <c r="FA54" s="229"/>
      <c r="FB54" s="225">
        <f t="shared" si="65"/>
        <v>0</v>
      </c>
      <c r="FC54" s="230">
        <f>IF(FB54=1,data!$C$41*FA54,0)</f>
        <v>0</v>
      </c>
      <c r="FD54" s="265" t="s">
        <v>96</v>
      </c>
      <c r="FE54" s="231">
        <f>IF(FB54=1,IF(FA54&lt;15,VLOOKUP(FD54,data!$B$3:$E$32,2,0)*FA54,(VLOOKUP(FD54,data!$B$3:$E$32,2,0)*14)+(VLOOKUP(FD54,data!$B$3:$E$32,3,0))*(FA54-14)),0)</f>
        <v>0</v>
      </c>
      <c r="FF54" s="265" t="s">
        <v>96</v>
      </c>
      <c r="FG54" s="231">
        <f>IF(FB54=1,VLOOKUP(FF54,data!$B$35:$D$39,2,0),0)</f>
        <v>0</v>
      </c>
      <c r="FH54" s="232">
        <f>IF(AND(FE54&lt;&gt;0,FG54&lt;&gt;0)=FALSE,0,data!$C$43)</f>
        <v>0</v>
      </c>
      <c r="FI54" s="269">
        <f t="shared" si="66"/>
        <v>0</v>
      </c>
      <c r="FJ54" s="225">
        <f t="shared" si="67"/>
        <v>0</v>
      </c>
      <c r="FK54" s="225">
        <f t="shared" si="68"/>
        <v>0</v>
      </c>
      <c r="FL54" s="225">
        <f t="shared" si="69"/>
        <v>0</v>
      </c>
      <c r="FM54" s="431" t="str">
        <f t="shared" si="70"/>
        <v>ne</v>
      </c>
    </row>
    <row r="55" spans="1:169" ht="25.15" customHeight="1" x14ac:dyDescent="0.25">
      <c r="A55" s="221"/>
      <c r="B55" s="370" t="s">
        <v>146</v>
      </c>
      <c r="C55" s="416"/>
      <c r="D55" s="418" t="s">
        <v>669</v>
      </c>
      <c r="E55" s="229"/>
      <c r="F55" s="225">
        <f t="shared" si="0"/>
        <v>0</v>
      </c>
      <c r="G55" s="230">
        <f>IF(F55=1,data!$C$41*E55,0)</f>
        <v>0</v>
      </c>
      <c r="H55" s="265" t="s">
        <v>96</v>
      </c>
      <c r="I55" s="231">
        <f>IF($F55=1,IF($E55&lt;15,VLOOKUP(H55,data!$B$3:$E$32,2,0)*$E55,(VLOOKUP(H55,data!$B$3:$E$32,2,0)*14)+(VLOOKUP(H55,data!$B$3:$E$32,3,0))*($E55-14)),0)</f>
        <v>0</v>
      </c>
      <c r="J55" s="265" t="s">
        <v>96</v>
      </c>
      <c r="K55" s="231">
        <f>IF($F55=1,VLOOKUP(J55,data!$B$35:$D$39,2,0),0)</f>
        <v>0</v>
      </c>
      <c r="L55" s="232">
        <f>IF(AND(I55&lt;&gt;0,K55&lt;&gt;0)=FALSE,0,data!$C$43)</f>
        <v>0</v>
      </c>
      <c r="M55" s="269">
        <f t="shared" si="1"/>
        <v>0</v>
      </c>
      <c r="N55" s="225">
        <f t="shared" si="73"/>
        <v>0</v>
      </c>
      <c r="O55" s="225">
        <f t="shared" si="2"/>
        <v>0</v>
      </c>
      <c r="P55" s="225">
        <f t="shared" si="3"/>
        <v>0</v>
      </c>
      <c r="Q55" s="228"/>
      <c r="R55" s="438">
        <f t="shared" si="4"/>
        <v>0</v>
      </c>
      <c r="S55" s="225">
        <f t="shared" si="5"/>
        <v>0</v>
      </c>
      <c r="T55" s="357">
        <f>IF(S55=1,data!$C$41*R55,0)</f>
        <v>0</v>
      </c>
      <c r="U55" s="370" t="str">
        <f t="shared" si="6"/>
        <v xml:space="preserve"> </v>
      </c>
      <c r="V55" s="360">
        <f>IF($S55=1,IF(R55&lt;15,VLOOKUP(U55,data!$B$3:$E$32,2,0)*R55,(VLOOKUP(U55,data!$B$3:$E$32,2,0)*14)+(VLOOKUP(U55,data!$B$3:$E$32,3,0))*(R55-14)),0)</f>
        <v>0</v>
      </c>
      <c r="W55" s="370" t="str">
        <f t="shared" si="7"/>
        <v xml:space="preserve"> </v>
      </c>
      <c r="X55" s="360">
        <f>IF($S55=1,VLOOKUP(W55,data!$B$35:$D$39,2,0),0)</f>
        <v>0</v>
      </c>
      <c r="Y55" s="364">
        <f>IF(AND(V55&lt;&gt;0,X55&lt;&gt;0)=FALSE,0,data!$C$43)</f>
        <v>0</v>
      </c>
      <c r="Z55" s="365">
        <f t="shared" si="8"/>
        <v>0</v>
      </c>
      <c r="AA55" s="225">
        <f t="shared" si="74"/>
        <v>0</v>
      </c>
      <c r="AB55" s="225">
        <f t="shared" si="9"/>
        <v>0</v>
      </c>
      <c r="AC55" s="225">
        <f t="shared" si="10"/>
        <v>0</v>
      </c>
      <c r="AE55" s="229"/>
      <c r="AF55" s="225">
        <f t="shared" si="11"/>
        <v>0</v>
      </c>
      <c r="AG55" s="230">
        <f>IF(AF55=1,data!$C$41*AE55,0)</f>
        <v>0</v>
      </c>
      <c r="AH55" s="265" t="s">
        <v>96</v>
      </c>
      <c r="AI55" s="231">
        <f>IF(AF55=1,IF(AE55&lt;15,VLOOKUP(AH55,data!$B$3:$E$32,2,0)*AE55,(VLOOKUP(AH55,data!$B$3:$E$32,2,0)*14)+(VLOOKUP(AH55,data!$B$3:$E$32,3,0))*(AE55-14)),0)</f>
        <v>0</v>
      </c>
      <c r="AJ55" s="265" t="s">
        <v>96</v>
      </c>
      <c r="AK55" s="231">
        <f>IF(AF55=1,VLOOKUP(AJ55,data!$B$35:$D$39,2,0),0)</f>
        <v>0</v>
      </c>
      <c r="AL55" s="232">
        <f>IF(AND(AI55&lt;&gt;0,AK55&lt;&gt;0)=FALSE,0,data!$C$43)</f>
        <v>0</v>
      </c>
      <c r="AM55" s="269">
        <f t="shared" si="12"/>
        <v>0</v>
      </c>
      <c r="AN55" s="225">
        <f t="shared" si="13"/>
        <v>0</v>
      </c>
      <c r="AO55" s="225">
        <f t="shared" si="14"/>
        <v>0</v>
      </c>
      <c r="AP55" s="225">
        <f t="shared" si="15"/>
        <v>0</v>
      </c>
      <c r="AQ55" s="431" t="str">
        <f t="shared" si="16"/>
        <v>ne</v>
      </c>
      <c r="AS55" s="229"/>
      <c r="AT55" s="225">
        <f t="shared" si="17"/>
        <v>0</v>
      </c>
      <c r="AU55" s="230">
        <f>IF(AT55=1,data!$C$41*AS55,0)</f>
        <v>0</v>
      </c>
      <c r="AV55" s="265" t="s">
        <v>96</v>
      </c>
      <c r="AW55" s="231">
        <f>IF(AT55=1,IF(AS55&lt;15,VLOOKUP(AV55,data!$B$3:$E$32,2,0)*AS55,(VLOOKUP(AV55,data!$B$3:$E$32,2,0)*14)+(VLOOKUP(AV55,data!$B$3:$E$32,3,0))*(AS55-14)),0)</f>
        <v>0</v>
      </c>
      <c r="AX55" s="265" t="s">
        <v>96</v>
      </c>
      <c r="AY55" s="231">
        <f>IF(AT55=1,VLOOKUP(AX55,data!$B$35:$D$39,2,0),0)</f>
        <v>0</v>
      </c>
      <c r="AZ55" s="232">
        <f>IF(AND(AW55&lt;&gt;0,AY55&lt;&gt;0)=FALSE,0,data!$C$43)</f>
        <v>0</v>
      </c>
      <c r="BA55" s="269">
        <f t="shared" si="18"/>
        <v>0</v>
      </c>
      <c r="BB55" s="225">
        <f t="shared" si="19"/>
        <v>0</v>
      </c>
      <c r="BC55" s="225">
        <f t="shared" si="20"/>
        <v>0</v>
      </c>
      <c r="BD55" s="225">
        <f t="shared" si="21"/>
        <v>0</v>
      </c>
      <c r="BE55" s="431" t="str">
        <f t="shared" si="22"/>
        <v>ne</v>
      </c>
      <c r="BG55" s="229"/>
      <c r="BH55" s="225">
        <f t="shared" si="23"/>
        <v>0</v>
      </c>
      <c r="BI55" s="230">
        <f>IF(BH55=1,data!$C$41*BG55,0)</f>
        <v>0</v>
      </c>
      <c r="BJ55" s="265" t="s">
        <v>96</v>
      </c>
      <c r="BK55" s="231">
        <f>IF(BH55=1,IF(BG55&lt;15,VLOOKUP(BJ55,data!$B$3:$E$32,2,0)*BG55,(VLOOKUP(BJ55,data!$B$3:$E$32,2,0)*14)+(VLOOKUP(BJ55,data!$B$3:$E$32,3,0))*(BG55-14)),0)</f>
        <v>0</v>
      </c>
      <c r="BL55" s="265" t="s">
        <v>96</v>
      </c>
      <c r="BM55" s="231">
        <f>IF(BH55=1,VLOOKUP(BL55,data!$B$35:$D$39,2,0),0)</f>
        <v>0</v>
      </c>
      <c r="BN55" s="232">
        <f>IF(AND(BK55&lt;&gt;0,BM55&lt;&gt;0)=FALSE,0,data!$C$43)</f>
        <v>0</v>
      </c>
      <c r="BO55" s="269">
        <f t="shared" si="24"/>
        <v>0</v>
      </c>
      <c r="BP55" s="225">
        <f t="shared" si="25"/>
        <v>0</v>
      </c>
      <c r="BQ55" s="225">
        <f t="shared" si="26"/>
        <v>0</v>
      </c>
      <c r="BR55" s="225">
        <f t="shared" si="27"/>
        <v>0</v>
      </c>
      <c r="BS55" s="431" t="str">
        <f t="shared" si="28"/>
        <v>ne</v>
      </c>
      <c r="BU55" s="229"/>
      <c r="BV55" s="225">
        <f t="shared" si="29"/>
        <v>0</v>
      </c>
      <c r="BW55" s="230">
        <f>IF(BV55=1,data!$C$41*BU55,0)</f>
        <v>0</v>
      </c>
      <c r="BX55" s="265" t="s">
        <v>96</v>
      </c>
      <c r="BY55" s="231">
        <f>IF(BV55=1,IF(BU55&lt;15,VLOOKUP(BX55,data!$B$3:$E$32,2,0)*BU55,(VLOOKUP(BX55,data!$B$3:$E$32,2,0)*14)+(VLOOKUP(BX55,data!$B$3:$E$32,3,0))*(BU55-14)),0)</f>
        <v>0</v>
      </c>
      <c r="BZ55" s="265" t="s">
        <v>96</v>
      </c>
      <c r="CA55" s="231">
        <f>IF(BV55=1,VLOOKUP(BZ55,data!$B$35:$D$39,2,0),0)</f>
        <v>0</v>
      </c>
      <c r="CB55" s="232">
        <f>IF(AND(BY55&lt;&gt;0,CA55&lt;&gt;0)=FALSE,0,data!$C$43)</f>
        <v>0</v>
      </c>
      <c r="CC55" s="269">
        <f t="shared" si="30"/>
        <v>0</v>
      </c>
      <c r="CD55" s="225">
        <f t="shared" si="31"/>
        <v>0</v>
      </c>
      <c r="CE55" s="225">
        <f t="shared" si="32"/>
        <v>0</v>
      </c>
      <c r="CF55" s="225">
        <f t="shared" si="33"/>
        <v>0</v>
      </c>
      <c r="CG55" s="431" t="str">
        <f t="shared" si="34"/>
        <v>ne</v>
      </c>
      <c r="CI55" s="229"/>
      <c r="CJ55" s="225">
        <f t="shared" si="35"/>
        <v>0</v>
      </c>
      <c r="CK55" s="230">
        <f>IF(CJ55=1,data!$C$41*CI55,0)</f>
        <v>0</v>
      </c>
      <c r="CL55" s="265" t="s">
        <v>96</v>
      </c>
      <c r="CM55" s="231">
        <f>IF(CJ55=1,IF(CI55&lt;15,VLOOKUP(CL55,data!$B$3:$E$32,2,0)*CI55,(VLOOKUP(CL55,data!$B$3:$E$32,2,0)*14)+(VLOOKUP(CL55,data!$B$3:$E$32,3,0))*(CI55-14)),0)</f>
        <v>0</v>
      </c>
      <c r="CN55" s="265" t="s">
        <v>96</v>
      </c>
      <c r="CO55" s="231">
        <f>IF(CJ55=1,VLOOKUP(CN55,data!$B$35:$D$39,2,0),0)</f>
        <v>0</v>
      </c>
      <c r="CP55" s="232">
        <f>IF(AND(CM55&lt;&gt;0,CO55&lt;&gt;0)=FALSE,0,data!$C$43)</f>
        <v>0</v>
      </c>
      <c r="CQ55" s="269">
        <f t="shared" si="36"/>
        <v>0</v>
      </c>
      <c r="CR55" s="225">
        <f t="shared" si="37"/>
        <v>0</v>
      </c>
      <c r="CS55" s="225">
        <f t="shared" si="38"/>
        <v>0</v>
      </c>
      <c r="CT55" s="225">
        <f t="shared" si="39"/>
        <v>0</v>
      </c>
      <c r="CU55" s="431" t="str">
        <f t="shared" si="40"/>
        <v>ne</v>
      </c>
      <c r="CW55" s="229"/>
      <c r="CX55" s="225">
        <f t="shared" si="41"/>
        <v>0</v>
      </c>
      <c r="CY55" s="230">
        <f>IF(CX55=1,data!$C$41*CW55,0)</f>
        <v>0</v>
      </c>
      <c r="CZ55" s="265" t="s">
        <v>96</v>
      </c>
      <c r="DA55" s="231">
        <f>IF(CX55=1,IF(CW55&lt;15,VLOOKUP(CZ55,data!$B$3:$E$32,2,0)*CW55,(VLOOKUP(CZ55,data!$B$3:$E$32,2,0)*14)+(VLOOKUP(CZ55,data!$B$3:$E$32,3,0))*(CW55-14)),0)</f>
        <v>0</v>
      </c>
      <c r="DB55" s="265" t="s">
        <v>96</v>
      </c>
      <c r="DC55" s="231">
        <f>IF(CX55=1,VLOOKUP(DB55,data!$B$35:$D$39,2,0),0)</f>
        <v>0</v>
      </c>
      <c r="DD55" s="232">
        <f>IF(AND(DA55&lt;&gt;0,DC55&lt;&gt;0)=FALSE,0,data!$C$43)</f>
        <v>0</v>
      </c>
      <c r="DE55" s="269">
        <f t="shared" si="42"/>
        <v>0</v>
      </c>
      <c r="DF55" s="225">
        <f t="shared" si="43"/>
        <v>0</v>
      </c>
      <c r="DG55" s="225">
        <f t="shared" si="44"/>
        <v>0</v>
      </c>
      <c r="DH55" s="225">
        <f t="shared" si="45"/>
        <v>0</v>
      </c>
      <c r="DI55" s="431" t="str">
        <f t="shared" si="46"/>
        <v>ne</v>
      </c>
      <c r="DK55" s="229"/>
      <c r="DL55" s="225">
        <f t="shared" si="47"/>
        <v>0</v>
      </c>
      <c r="DM55" s="230">
        <f>IF(DL55=1,data!$C$41*DK55,0)</f>
        <v>0</v>
      </c>
      <c r="DN55" s="265" t="s">
        <v>96</v>
      </c>
      <c r="DO55" s="231">
        <f>IF(DL55=1,IF(DK55&lt;15,VLOOKUP(DN55,data!$B$3:$E$32,2,0)*DK55,(VLOOKUP(DN55,data!$B$3:$E$32,2,0)*14)+(VLOOKUP(DN55,data!$B$3:$E$32,3,0))*(DK55-14)),0)</f>
        <v>0</v>
      </c>
      <c r="DP55" s="265" t="s">
        <v>96</v>
      </c>
      <c r="DQ55" s="231">
        <f>IF(DL55=1,VLOOKUP(DP55,data!$B$35:$D$39,2,0),0)</f>
        <v>0</v>
      </c>
      <c r="DR55" s="232">
        <f>IF(AND(DO55&lt;&gt;0,DQ55&lt;&gt;0)=FALSE,0,data!$C$43)</f>
        <v>0</v>
      </c>
      <c r="DS55" s="269">
        <f t="shared" si="48"/>
        <v>0</v>
      </c>
      <c r="DT55" s="225">
        <f t="shared" si="49"/>
        <v>0</v>
      </c>
      <c r="DU55" s="225">
        <f t="shared" si="50"/>
        <v>0</v>
      </c>
      <c r="DV55" s="225">
        <f t="shared" si="51"/>
        <v>0</v>
      </c>
      <c r="DW55" s="431" t="str">
        <f t="shared" si="52"/>
        <v>ne</v>
      </c>
      <c r="DY55" s="229"/>
      <c r="DZ55" s="225">
        <f t="shared" si="53"/>
        <v>0</v>
      </c>
      <c r="EA55" s="230">
        <f>IF(DZ55=1,data!$C$41*DY55,0)</f>
        <v>0</v>
      </c>
      <c r="EB55" s="265" t="s">
        <v>96</v>
      </c>
      <c r="EC55" s="231">
        <f>IF(DZ55=1,IF(DY55&lt;15,VLOOKUP(EB55,data!$B$3:$E$32,2,0)*DY55,(VLOOKUP(EB55,data!$B$3:$E$32,2,0)*14)+(VLOOKUP(EB55,data!$B$3:$E$32,3,0))*(DY55-14)),0)</f>
        <v>0</v>
      </c>
      <c r="ED55" s="265" t="s">
        <v>96</v>
      </c>
      <c r="EE55" s="231">
        <f>IF(DZ55=1,VLOOKUP(ED55,data!$B$35:$D$39,2,0),0)</f>
        <v>0</v>
      </c>
      <c r="EF55" s="232">
        <f>IF(AND(EC55&lt;&gt;0,EE55&lt;&gt;0)=FALSE,0,data!$C$43)</f>
        <v>0</v>
      </c>
      <c r="EG55" s="269">
        <f t="shared" si="54"/>
        <v>0</v>
      </c>
      <c r="EH55" s="225">
        <f t="shared" si="55"/>
        <v>0</v>
      </c>
      <c r="EI55" s="225">
        <f t="shared" si="56"/>
        <v>0</v>
      </c>
      <c r="EJ55" s="225">
        <f t="shared" si="57"/>
        <v>0</v>
      </c>
      <c r="EK55" s="431" t="str">
        <f t="shared" si="58"/>
        <v>ne</v>
      </c>
      <c r="EM55" s="229"/>
      <c r="EN55" s="225">
        <f t="shared" si="59"/>
        <v>0</v>
      </c>
      <c r="EO55" s="230">
        <f>IF(EN55=1,data!$C$41*EM55,0)</f>
        <v>0</v>
      </c>
      <c r="EP55" s="265" t="s">
        <v>96</v>
      </c>
      <c r="EQ55" s="231">
        <f>IF(EN55=1,IF(EM55&lt;15,VLOOKUP(EP55,data!$B$3:$E$32,2,0)*EM55,(VLOOKUP(EP55,data!$B$3:$E$32,2,0)*14)+(VLOOKUP(EP55,data!$B$3:$E$32,3,0))*(EM55-14)),0)</f>
        <v>0</v>
      </c>
      <c r="ER55" s="265" t="s">
        <v>96</v>
      </c>
      <c r="ES55" s="231">
        <f>IF(EN55=1,VLOOKUP(ER55,data!$B$35:$D$39,2,0),0)</f>
        <v>0</v>
      </c>
      <c r="ET55" s="232">
        <f>IF(AND(EQ55&lt;&gt;0,ES55&lt;&gt;0)=FALSE,0,data!$C$43)</f>
        <v>0</v>
      </c>
      <c r="EU55" s="269">
        <f t="shared" si="60"/>
        <v>0</v>
      </c>
      <c r="EV55" s="225">
        <f t="shared" si="61"/>
        <v>0</v>
      </c>
      <c r="EW55" s="225">
        <f t="shared" si="62"/>
        <v>0</v>
      </c>
      <c r="EX55" s="225">
        <f t="shared" si="63"/>
        <v>0</v>
      </c>
      <c r="EY55" s="431" t="str">
        <f t="shared" si="64"/>
        <v>ne</v>
      </c>
      <c r="FA55" s="229"/>
      <c r="FB55" s="225">
        <f t="shared" si="65"/>
        <v>0</v>
      </c>
      <c r="FC55" s="230">
        <f>IF(FB55=1,data!$C$41*FA55,0)</f>
        <v>0</v>
      </c>
      <c r="FD55" s="265" t="s">
        <v>96</v>
      </c>
      <c r="FE55" s="231">
        <f>IF(FB55=1,IF(FA55&lt;15,VLOOKUP(FD55,data!$B$3:$E$32,2,0)*FA55,(VLOOKUP(FD55,data!$B$3:$E$32,2,0)*14)+(VLOOKUP(FD55,data!$B$3:$E$32,3,0))*(FA55-14)),0)</f>
        <v>0</v>
      </c>
      <c r="FF55" s="265" t="s">
        <v>96</v>
      </c>
      <c r="FG55" s="231">
        <f>IF(FB55=1,VLOOKUP(FF55,data!$B$35:$D$39,2,0),0)</f>
        <v>0</v>
      </c>
      <c r="FH55" s="232">
        <f>IF(AND(FE55&lt;&gt;0,FG55&lt;&gt;0)=FALSE,0,data!$C$43)</f>
        <v>0</v>
      </c>
      <c r="FI55" s="269">
        <f t="shared" si="66"/>
        <v>0</v>
      </c>
      <c r="FJ55" s="225">
        <f t="shared" si="67"/>
        <v>0</v>
      </c>
      <c r="FK55" s="225">
        <f t="shared" si="68"/>
        <v>0</v>
      </c>
      <c r="FL55" s="225">
        <f t="shared" si="69"/>
        <v>0</v>
      </c>
      <c r="FM55" s="431" t="str">
        <f t="shared" si="70"/>
        <v>ne</v>
      </c>
    </row>
    <row r="56" spans="1:169" ht="26.65" customHeight="1" thickBot="1" x14ac:dyDescent="0.3">
      <c r="A56" s="221"/>
      <c r="B56" s="370" t="s">
        <v>147</v>
      </c>
      <c r="C56" s="416"/>
      <c r="D56" s="418" t="s">
        <v>669</v>
      </c>
      <c r="E56" s="229"/>
      <c r="F56" s="225">
        <f t="shared" si="0"/>
        <v>0</v>
      </c>
      <c r="G56" s="230">
        <f>IF(F56=1,data!$C$41*E56,0)</f>
        <v>0</v>
      </c>
      <c r="H56" s="265" t="s">
        <v>96</v>
      </c>
      <c r="I56" s="231">
        <f>IF($F56=1,IF($E56&lt;15,VLOOKUP(H56,data!$B$3:$E$32,2,0)*$E56,(VLOOKUP(H56,data!$B$3:$E$32,2,0)*14)+(VLOOKUP(H56,data!$B$3:$E$32,3,0))*($E56-14)),0)</f>
        <v>0</v>
      </c>
      <c r="J56" s="265" t="s">
        <v>96</v>
      </c>
      <c r="K56" s="231">
        <f>IF($F56=1,VLOOKUP(J56,data!$B$35:$D$39,2,0),0)</f>
        <v>0</v>
      </c>
      <c r="L56" s="232">
        <f>IF(AND(I56&lt;&gt;0,K56&lt;&gt;0)=FALSE,0,data!$C$43)</f>
        <v>0</v>
      </c>
      <c r="M56" s="269">
        <f t="shared" si="1"/>
        <v>0</v>
      </c>
      <c r="N56" s="225">
        <f t="shared" si="73"/>
        <v>0</v>
      </c>
      <c r="O56" s="225">
        <f t="shared" si="2"/>
        <v>0</v>
      </c>
      <c r="P56" s="225">
        <f t="shared" si="3"/>
        <v>0</v>
      </c>
      <c r="Q56" s="228"/>
      <c r="R56" s="438">
        <f t="shared" si="4"/>
        <v>0</v>
      </c>
      <c r="S56" s="225">
        <f t="shared" si="5"/>
        <v>0</v>
      </c>
      <c r="T56" s="357">
        <f>IF(S56=1,data!$C$41*R56,0)</f>
        <v>0</v>
      </c>
      <c r="U56" s="370" t="str">
        <f t="shared" si="6"/>
        <v xml:space="preserve"> </v>
      </c>
      <c r="V56" s="360">
        <f>IF($S56=1,IF(R56&lt;15,VLOOKUP(U56,data!$B$3:$E$32,2,0)*R56,(VLOOKUP(U56,data!$B$3:$E$32,2,0)*14)+(VLOOKUP(U56,data!$B$3:$E$32,3,0))*(R56-14)),0)</f>
        <v>0</v>
      </c>
      <c r="W56" s="370" t="str">
        <f t="shared" si="7"/>
        <v xml:space="preserve"> </v>
      </c>
      <c r="X56" s="360">
        <f>IF($S56=1,VLOOKUP(W56,data!$B$35:$D$39,2,0),0)</f>
        <v>0</v>
      </c>
      <c r="Y56" s="364">
        <f>IF(AND(V56&lt;&gt;0,X56&lt;&gt;0)=FALSE,0,data!$C$43)</f>
        <v>0</v>
      </c>
      <c r="Z56" s="365">
        <f t="shared" si="8"/>
        <v>0</v>
      </c>
      <c r="AA56" s="225">
        <f t="shared" si="74"/>
        <v>0</v>
      </c>
      <c r="AB56" s="225">
        <f t="shared" si="9"/>
        <v>0</v>
      </c>
      <c r="AC56" s="225">
        <f t="shared" si="10"/>
        <v>0</v>
      </c>
      <c r="AE56" s="229"/>
      <c r="AF56" s="225">
        <f t="shared" si="11"/>
        <v>0</v>
      </c>
      <c r="AG56" s="230">
        <f>IF(AF56=1,data!$C$41*AE56,0)</f>
        <v>0</v>
      </c>
      <c r="AH56" s="265" t="s">
        <v>96</v>
      </c>
      <c r="AI56" s="231">
        <f>IF(AF56=1,IF(AE56&lt;15,VLOOKUP(AH56,data!$B$3:$E$32,2,0)*AE56,(VLOOKUP(AH56,data!$B$3:$E$32,2,0)*14)+(VLOOKUP(AH56,data!$B$3:$E$32,3,0))*(AE56-14)),0)</f>
        <v>0</v>
      </c>
      <c r="AJ56" s="265" t="s">
        <v>96</v>
      </c>
      <c r="AK56" s="231">
        <f>IF(AF56=1,VLOOKUP(AJ56,data!$B$35:$D$39,2,0),0)</f>
        <v>0</v>
      </c>
      <c r="AL56" s="232">
        <f>IF(AND(AI56&lt;&gt;0,AK56&lt;&gt;0)=FALSE,0,data!$C$43)</f>
        <v>0</v>
      </c>
      <c r="AM56" s="269">
        <f t="shared" si="12"/>
        <v>0</v>
      </c>
      <c r="AN56" s="225">
        <f t="shared" si="13"/>
        <v>0</v>
      </c>
      <c r="AO56" s="225">
        <f t="shared" si="14"/>
        <v>0</v>
      </c>
      <c r="AP56" s="225">
        <f t="shared" si="15"/>
        <v>0</v>
      </c>
      <c r="AQ56" s="431" t="str">
        <f t="shared" si="16"/>
        <v>ne</v>
      </c>
      <c r="AS56" s="229"/>
      <c r="AT56" s="225">
        <f t="shared" si="17"/>
        <v>0</v>
      </c>
      <c r="AU56" s="230">
        <f>IF(AT56=1,data!$C$41*AS56,0)</f>
        <v>0</v>
      </c>
      <c r="AV56" s="265" t="s">
        <v>96</v>
      </c>
      <c r="AW56" s="231">
        <f>IF(AT56=1,IF(AS56&lt;15,VLOOKUP(AV56,data!$B$3:$E$32,2,0)*AS56,(VLOOKUP(AV56,data!$B$3:$E$32,2,0)*14)+(VLOOKUP(AV56,data!$B$3:$E$32,3,0))*(AS56-14)),0)</f>
        <v>0</v>
      </c>
      <c r="AX56" s="265" t="s">
        <v>96</v>
      </c>
      <c r="AY56" s="231">
        <f>IF(AT56=1,VLOOKUP(AX56,data!$B$35:$D$39,2,0),0)</f>
        <v>0</v>
      </c>
      <c r="AZ56" s="232">
        <f>IF(AND(AW56&lt;&gt;0,AY56&lt;&gt;0)=FALSE,0,data!$C$43)</f>
        <v>0</v>
      </c>
      <c r="BA56" s="269">
        <f t="shared" si="18"/>
        <v>0</v>
      </c>
      <c r="BB56" s="225">
        <f t="shared" si="19"/>
        <v>0</v>
      </c>
      <c r="BC56" s="225">
        <f t="shared" si="20"/>
        <v>0</v>
      </c>
      <c r="BD56" s="225">
        <f t="shared" si="21"/>
        <v>0</v>
      </c>
      <c r="BE56" s="431" t="str">
        <f t="shared" si="22"/>
        <v>ne</v>
      </c>
      <c r="BG56" s="229"/>
      <c r="BH56" s="225">
        <f t="shared" si="23"/>
        <v>0</v>
      </c>
      <c r="BI56" s="230">
        <f>IF(BH56=1,data!$C$41*BG56,0)</f>
        <v>0</v>
      </c>
      <c r="BJ56" s="265" t="s">
        <v>96</v>
      </c>
      <c r="BK56" s="231">
        <f>IF(BH56=1,IF(BG56&lt;15,VLOOKUP(BJ56,data!$B$3:$E$32,2,0)*BG56,(VLOOKUP(BJ56,data!$B$3:$E$32,2,0)*14)+(VLOOKUP(BJ56,data!$B$3:$E$32,3,0))*(BG56-14)),0)</f>
        <v>0</v>
      </c>
      <c r="BL56" s="265" t="s">
        <v>96</v>
      </c>
      <c r="BM56" s="231">
        <f>IF(BH56=1,VLOOKUP(BL56,data!$B$35:$D$39,2,0),0)</f>
        <v>0</v>
      </c>
      <c r="BN56" s="232">
        <f>IF(AND(BK56&lt;&gt;0,BM56&lt;&gt;0)=FALSE,0,data!$C$43)</f>
        <v>0</v>
      </c>
      <c r="BO56" s="269">
        <f t="shared" si="24"/>
        <v>0</v>
      </c>
      <c r="BP56" s="225">
        <f t="shared" si="25"/>
        <v>0</v>
      </c>
      <c r="BQ56" s="225">
        <f t="shared" si="26"/>
        <v>0</v>
      </c>
      <c r="BR56" s="225">
        <f t="shared" si="27"/>
        <v>0</v>
      </c>
      <c r="BS56" s="431" t="str">
        <f t="shared" si="28"/>
        <v>ne</v>
      </c>
      <c r="BU56" s="229"/>
      <c r="BV56" s="225">
        <f t="shared" si="29"/>
        <v>0</v>
      </c>
      <c r="BW56" s="230">
        <f>IF(BV56=1,data!$C$41*BU56,0)</f>
        <v>0</v>
      </c>
      <c r="BX56" s="265" t="s">
        <v>96</v>
      </c>
      <c r="BY56" s="231">
        <f>IF(BV56=1,IF(BU56&lt;15,VLOOKUP(BX56,data!$B$3:$E$32,2,0)*BU56,(VLOOKUP(BX56,data!$B$3:$E$32,2,0)*14)+(VLOOKUP(BX56,data!$B$3:$E$32,3,0))*(BU56-14)),0)</f>
        <v>0</v>
      </c>
      <c r="BZ56" s="265" t="s">
        <v>96</v>
      </c>
      <c r="CA56" s="231">
        <f>IF(BV56=1,VLOOKUP(BZ56,data!$B$35:$D$39,2,0),0)</f>
        <v>0</v>
      </c>
      <c r="CB56" s="232">
        <f>IF(AND(BY56&lt;&gt;0,CA56&lt;&gt;0)=FALSE,0,data!$C$43)</f>
        <v>0</v>
      </c>
      <c r="CC56" s="269">
        <f t="shared" si="30"/>
        <v>0</v>
      </c>
      <c r="CD56" s="225">
        <f t="shared" si="31"/>
        <v>0</v>
      </c>
      <c r="CE56" s="225">
        <f t="shared" si="32"/>
        <v>0</v>
      </c>
      <c r="CF56" s="225">
        <f t="shared" si="33"/>
        <v>0</v>
      </c>
      <c r="CG56" s="431" t="str">
        <f t="shared" si="34"/>
        <v>ne</v>
      </c>
      <c r="CI56" s="229"/>
      <c r="CJ56" s="225">
        <f t="shared" si="35"/>
        <v>0</v>
      </c>
      <c r="CK56" s="230">
        <f>IF(CJ56=1,data!$C$41*CI56,0)</f>
        <v>0</v>
      </c>
      <c r="CL56" s="265" t="s">
        <v>96</v>
      </c>
      <c r="CM56" s="231">
        <f>IF(CJ56=1,IF(CI56&lt;15,VLOOKUP(CL56,data!$B$3:$E$32,2,0)*CI56,(VLOOKUP(CL56,data!$B$3:$E$32,2,0)*14)+(VLOOKUP(CL56,data!$B$3:$E$32,3,0))*(CI56-14)),0)</f>
        <v>0</v>
      </c>
      <c r="CN56" s="265" t="s">
        <v>96</v>
      </c>
      <c r="CO56" s="231">
        <f>IF(CJ56=1,VLOOKUP(CN56,data!$B$35:$D$39,2,0),0)</f>
        <v>0</v>
      </c>
      <c r="CP56" s="232">
        <f>IF(AND(CM56&lt;&gt;0,CO56&lt;&gt;0)=FALSE,0,data!$C$43)</f>
        <v>0</v>
      </c>
      <c r="CQ56" s="269">
        <f t="shared" si="36"/>
        <v>0</v>
      </c>
      <c r="CR56" s="225">
        <f t="shared" si="37"/>
        <v>0</v>
      </c>
      <c r="CS56" s="225">
        <f t="shared" si="38"/>
        <v>0</v>
      </c>
      <c r="CT56" s="225">
        <f t="shared" si="39"/>
        <v>0</v>
      </c>
      <c r="CU56" s="431" t="str">
        <f t="shared" si="40"/>
        <v>ne</v>
      </c>
      <c r="CW56" s="229"/>
      <c r="CX56" s="225">
        <f t="shared" si="41"/>
        <v>0</v>
      </c>
      <c r="CY56" s="230">
        <f>IF(CX56=1,data!$C$41*CW56,0)</f>
        <v>0</v>
      </c>
      <c r="CZ56" s="265" t="s">
        <v>96</v>
      </c>
      <c r="DA56" s="231">
        <f>IF(CX56=1,IF(CW56&lt;15,VLOOKUP(CZ56,data!$B$3:$E$32,2,0)*CW56,(VLOOKUP(CZ56,data!$B$3:$E$32,2,0)*14)+(VLOOKUP(CZ56,data!$B$3:$E$32,3,0))*(CW56-14)),0)</f>
        <v>0</v>
      </c>
      <c r="DB56" s="265" t="s">
        <v>96</v>
      </c>
      <c r="DC56" s="231">
        <f>IF(CX56=1,VLOOKUP(DB56,data!$B$35:$D$39,2,0),0)</f>
        <v>0</v>
      </c>
      <c r="DD56" s="232">
        <f>IF(AND(DA56&lt;&gt;0,DC56&lt;&gt;0)=FALSE,0,data!$C$43)</f>
        <v>0</v>
      </c>
      <c r="DE56" s="269">
        <f t="shared" si="42"/>
        <v>0</v>
      </c>
      <c r="DF56" s="225">
        <f t="shared" si="43"/>
        <v>0</v>
      </c>
      <c r="DG56" s="225">
        <f t="shared" si="44"/>
        <v>0</v>
      </c>
      <c r="DH56" s="225">
        <f t="shared" si="45"/>
        <v>0</v>
      </c>
      <c r="DI56" s="431" t="str">
        <f t="shared" si="46"/>
        <v>ne</v>
      </c>
      <c r="DK56" s="229"/>
      <c r="DL56" s="225">
        <f t="shared" si="47"/>
        <v>0</v>
      </c>
      <c r="DM56" s="230">
        <f>IF(DL56=1,data!$C$41*DK56,0)</f>
        <v>0</v>
      </c>
      <c r="DN56" s="265" t="s">
        <v>96</v>
      </c>
      <c r="DO56" s="231">
        <f>IF(DL56=1,IF(DK56&lt;15,VLOOKUP(DN56,data!$B$3:$E$32,2,0)*DK56,(VLOOKUP(DN56,data!$B$3:$E$32,2,0)*14)+(VLOOKUP(DN56,data!$B$3:$E$32,3,0))*(DK56-14)),0)</f>
        <v>0</v>
      </c>
      <c r="DP56" s="265" t="s">
        <v>96</v>
      </c>
      <c r="DQ56" s="231">
        <f>IF(DL56=1,VLOOKUP(DP56,data!$B$35:$D$39,2,0),0)</f>
        <v>0</v>
      </c>
      <c r="DR56" s="232">
        <f>IF(AND(DO56&lt;&gt;0,DQ56&lt;&gt;0)=FALSE,0,data!$C$43)</f>
        <v>0</v>
      </c>
      <c r="DS56" s="269">
        <f t="shared" si="48"/>
        <v>0</v>
      </c>
      <c r="DT56" s="225">
        <f t="shared" si="49"/>
        <v>0</v>
      </c>
      <c r="DU56" s="225">
        <f t="shared" si="50"/>
        <v>0</v>
      </c>
      <c r="DV56" s="225">
        <f t="shared" si="51"/>
        <v>0</v>
      </c>
      <c r="DW56" s="431" t="str">
        <f t="shared" si="52"/>
        <v>ne</v>
      </c>
      <c r="DY56" s="229"/>
      <c r="DZ56" s="225">
        <f t="shared" si="53"/>
        <v>0</v>
      </c>
      <c r="EA56" s="230">
        <f>IF(DZ56=1,data!$C$41*DY56,0)</f>
        <v>0</v>
      </c>
      <c r="EB56" s="265" t="s">
        <v>96</v>
      </c>
      <c r="EC56" s="231">
        <f>IF(DZ56=1,IF(DY56&lt;15,VLOOKUP(EB56,data!$B$3:$E$32,2,0)*DY56,(VLOOKUP(EB56,data!$B$3:$E$32,2,0)*14)+(VLOOKUP(EB56,data!$B$3:$E$32,3,0))*(DY56-14)),0)</f>
        <v>0</v>
      </c>
      <c r="ED56" s="265" t="s">
        <v>96</v>
      </c>
      <c r="EE56" s="231">
        <f>IF(DZ56=1,VLOOKUP(ED56,data!$B$35:$D$39,2,0),0)</f>
        <v>0</v>
      </c>
      <c r="EF56" s="232">
        <f>IF(AND(EC56&lt;&gt;0,EE56&lt;&gt;0)=FALSE,0,data!$C$43)</f>
        <v>0</v>
      </c>
      <c r="EG56" s="269">
        <f t="shared" si="54"/>
        <v>0</v>
      </c>
      <c r="EH56" s="225">
        <f t="shared" si="55"/>
        <v>0</v>
      </c>
      <c r="EI56" s="225">
        <f t="shared" si="56"/>
        <v>0</v>
      </c>
      <c r="EJ56" s="225">
        <f t="shared" si="57"/>
        <v>0</v>
      </c>
      <c r="EK56" s="431" t="str">
        <f t="shared" si="58"/>
        <v>ne</v>
      </c>
      <c r="EM56" s="229"/>
      <c r="EN56" s="225">
        <f t="shared" si="59"/>
        <v>0</v>
      </c>
      <c r="EO56" s="230">
        <f>IF(EN56=1,data!$C$41*EM56,0)</f>
        <v>0</v>
      </c>
      <c r="EP56" s="265" t="s">
        <v>96</v>
      </c>
      <c r="EQ56" s="231">
        <f>IF(EN56=1,IF(EM56&lt;15,VLOOKUP(EP56,data!$B$3:$E$32,2,0)*EM56,(VLOOKUP(EP56,data!$B$3:$E$32,2,0)*14)+(VLOOKUP(EP56,data!$B$3:$E$32,3,0))*(EM56-14)),0)</f>
        <v>0</v>
      </c>
      <c r="ER56" s="265" t="s">
        <v>96</v>
      </c>
      <c r="ES56" s="231">
        <f>IF(EN56=1,VLOOKUP(ER56,data!$B$35:$D$39,2,0),0)</f>
        <v>0</v>
      </c>
      <c r="ET56" s="232">
        <f>IF(AND(EQ56&lt;&gt;0,ES56&lt;&gt;0)=FALSE,0,data!$C$43)</f>
        <v>0</v>
      </c>
      <c r="EU56" s="269">
        <f t="shared" si="60"/>
        <v>0</v>
      </c>
      <c r="EV56" s="225">
        <f t="shared" si="61"/>
        <v>0</v>
      </c>
      <c r="EW56" s="225">
        <f t="shared" si="62"/>
        <v>0</v>
      </c>
      <c r="EX56" s="225">
        <f t="shared" si="63"/>
        <v>0</v>
      </c>
      <c r="EY56" s="431" t="str">
        <f t="shared" si="64"/>
        <v>ne</v>
      </c>
      <c r="FA56" s="229"/>
      <c r="FB56" s="225">
        <f t="shared" si="65"/>
        <v>0</v>
      </c>
      <c r="FC56" s="230">
        <f>IF(FB56=1,data!$C$41*FA56,0)</f>
        <v>0</v>
      </c>
      <c r="FD56" s="265" t="s">
        <v>96</v>
      </c>
      <c r="FE56" s="231">
        <f>IF(FB56=1,IF(FA56&lt;15,VLOOKUP(FD56,data!$B$3:$E$32,2,0)*FA56,(VLOOKUP(FD56,data!$B$3:$E$32,2,0)*14)+(VLOOKUP(FD56,data!$B$3:$E$32,3,0))*(FA56-14)),0)</f>
        <v>0</v>
      </c>
      <c r="FF56" s="265" t="s">
        <v>96</v>
      </c>
      <c r="FG56" s="231">
        <f>IF(FB56=1,VLOOKUP(FF56,data!$B$35:$D$39,2,0),0)</f>
        <v>0</v>
      </c>
      <c r="FH56" s="232">
        <f>IF(AND(FE56&lt;&gt;0,FG56&lt;&gt;0)=FALSE,0,data!$C$43)</f>
        <v>0</v>
      </c>
      <c r="FI56" s="269">
        <f t="shared" si="66"/>
        <v>0</v>
      </c>
      <c r="FJ56" s="225">
        <f t="shared" si="67"/>
        <v>0</v>
      </c>
      <c r="FK56" s="225">
        <f t="shared" si="68"/>
        <v>0</v>
      </c>
      <c r="FL56" s="225">
        <f t="shared" si="69"/>
        <v>0</v>
      </c>
      <c r="FM56" s="431" t="str">
        <f t="shared" si="70"/>
        <v>ne</v>
      </c>
    </row>
    <row r="57" spans="1:169" ht="26.65" hidden="1" customHeight="1" x14ac:dyDescent="0.25">
      <c r="A57" s="233"/>
      <c r="B57" s="370" t="s">
        <v>148</v>
      </c>
      <c r="C57" s="416"/>
      <c r="D57" s="418"/>
      <c r="E57" s="229"/>
      <c r="F57" s="225">
        <f t="shared" si="0"/>
        <v>0</v>
      </c>
      <c r="G57" s="230">
        <f>IF(F57=1,data!$C$41*E57,0)</f>
        <v>0</v>
      </c>
      <c r="H57" s="265" t="s">
        <v>96</v>
      </c>
      <c r="I57" s="231">
        <f>IF($F57=1,IF($E57&lt;15,VLOOKUP(H57,data!$B$3:$E$32,2,0)*$E57,(VLOOKUP(H57,data!$B$3:$E$32,2,0)*14)+(VLOOKUP(H57,data!$B$3:$E$32,3,0))*($E57-14)),0)</f>
        <v>0</v>
      </c>
      <c r="J57" s="265" t="s">
        <v>96</v>
      </c>
      <c r="K57" s="231">
        <f>IF($F57=1,VLOOKUP(J57,data!$B$35:$D$39,2,0),0)</f>
        <v>0</v>
      </c>
      <c r="L57" s="232">
        <f>IF(AND(I57&lt;&gt;0,K57&lt;&gt;0)=FALSE,0,data!$C$43)</f>
        <v>0</v>
      </c>
      <c r="M57" s="269">
        <f t="shared" si="1"/>
        <v>0</v>
      </c>
      <c r="N57" s="225">
        <f t="shared" si="73"/>
        <v>0</v>
      </c>
      <c r="O57" s="225">
        <f t="shared" si="2"/>
        <v>0</v>
      </c>
      <c r="P57" s="225">
        <f t="shared" si="3"/>
        <v>0</v>
      </c>
      <c r="Q57" s="228"/>
      <c r="R57" s="438">
        <f t="shared" si="4"/>
        <v>0</v>
      </c>
      <c r="S57" s="225">
        <f t="shared" si="5"/>
        <v>0</v>
      </c>
      <c r="T57" s="357">
        <f>IF(S57=1,data!$C$41*R57,0)</f>
        <v>0</v>
      </c>
      <c r="U57" s="370" t="str">
        <f t="shared" si="6"/>
        <v xml:space="preserve"> </v>
      </c>
      <c r="V57" s="360">
        <f>IF($S57=1,IF(R57&lt;15,VLOOKUP(U57,data!$B$3:$E$32,2,0)*R57,(VLOOKUP(U57,data!$B$3:$E$32,2,0)*14)+(VLOOKUP(U57,data!$B$3:$E$32,3,0))*(R57-14)),0)</f>
        <v>0</v>
      </c>
      <c r="W57" s="370" t="str">
        <f t="shared" si="7"/>
        <v xml:space="preserve"> </v>
      </c>
      <c r="X57" s="360">
        <f>IF($S57=1,VLOOKUP(W57,data!$B$35:$D$39,2,0),0)</f>
        <v>0</v>
      </c>
      <c r="Y57" s="364">
        <f>IF(AND(V57&lt;&gt;0,X57&lt;&gt;0)=FALSE,0,data!$C$43)</f>
        <v>0</v>
      </c>
      <c r="Z57" s="365">
        <f t="shared" si="8"/>
        <v>0</v>
      </c>
      <c r="AA57" s="225">
        <f t="shared" si="74"/>
        <v>0</v>
      </c>
      <c r="AB57" s="225">
        <f t="shared" si="9"/>
        <v>0</v>
      </c>
      <c r="AC57" s="225">
        <f t="shared" si="10"/>
        <v>0</v>
      </c>
      <c r="AE57" s="229"/>
      <c r="AF57" s="225">
        <f t="shared" si="11"/>
        <v>0</v>
      </c>
      <c r="AG57" s="230">
        <f>IF(AF57=1,data!$C$41*AE57,0)</f>
        <v>0</v>
      </c>
      <c r="AH57" s="265" t="s">
        <v>96</v>
      </c>
      <c r="AI57" s="231">
        <f>IF(AF57=1,IF(AE57&lt;15,VLOOKUP(AH57,data!$B$3:$E$32,2,0)*AE57,(VLOOKUP(AH57,data!$B$3:$E$32,2,0)*14)+(VLOOKUP(AH57,data!$B$3:$E$32,3,0))*(AE57-14)),0)</f>
        <v>0</v>
      </c>
      <c r="AJ57" s="265" t="s">
        <v>96</v>
      </c>
      <c r="AK57" s="231">
        <f>IF(AF57=1,VLOOKUP(AJ57,data!$B$35:$D$39,2,0),0)</f>
        <v>0</v>
      </c>
      <c r="AL57" s="232">
        <f>IF(AND(AI57&lt;&gt;0,AK57&lt;&gt;0)=FALSE,0,data!$C$43)</f>
        <v>0</v>
      </c>
      <c r="AM57" s="269">
        <f t="shared" si="12"/>
        <v>0</v>
      </c>
      <c r="AN57" s="225">
        <f t="shared" si="13"/>
        <v>0</v>
      </c>
      <c r="AO57" s="225">
        <f t="shared" si="14"/>
        <v>0</v>
      </c>
      <c r="AP57" s="225">
        <f t="shared" si="15"/>
        <v>0</v>
      </c>
      <c r="AQ57" s="431" t="str">
        <f t="shared" si="16"/>
        <v>ne</v>
      </c>
      <c r="AS57" s="229"/>
      <c r="AT57" s="225">
        <f t="shared" si="17"/>
        <v>0</v>
      </c>
      <c r="AU57" s="230">
        <f>IF(AT57=1,data!$C$41*AS57,0)</f>
        <v>0</v>
      </c>
      <c r="AV57" s="265" t="s">
        <v>96</v>
      </c>
      <c r="AW57" s="231">
        <f>IF(AT57=1,IF(AS57&lt;15,VLOOKUP(AV57,data!$B$3:$E$32,2,0)*AS57,(VLOOKUP(AV57,data!$B$3:$E$32,2,0)*14)+(VLOOKUP(AV57,data!$B$3:$E$32,3,0))*(AS57-14)),0)</f>
        <v>0</v>
      </c>
      <c r="AX57" s="265" t="s">
        <v>96</v>
      </c>
      <c r="AY57" s="231">
        <f>IF(AT57=1,VLOOKUP(AX57,data!$B$35:$D$39,2,0),0)</f>
        <v>0</v>
      </c>
      <c r="AZ57" s="232">
        <f>IF(AND(AW57&lt;&gt;0,AY57&lt;&gt;0)=FALSE,0,data!$C$43)</f>
        <v>0</v>
      </c>
      <c r="BA57" s="269">
        <f t="shared" si="18"/>
        <v>0</v>
      </c>
      <c r="BB57" s="225">
        <f t="shared" si="19"/>
        <v>0</v>
      </c>
      <c r="BC57" s="225">
        <f t="shared" si="20"/>
        <v>0</v>
      </c>
      <c r="BD57" s="225">
        <f t="shared" si="21"/>
        <v>0</v>
      </c>
      <c r="BE57" s="431" t="str">
        <f t="shared" si="22"/>
        <v>ne</v>
      </c>
      <c r="BG57" s="229"/>
      <c r="BH57" s="225">
        <f t="shared" si="23"/>
        <v>0</v>
      </c>
      <c r="BI57" s="230">
        <f>IF(BH57=1,data!$C$41*BG57,0)</f>
        <v>0</v>
      </c>
      <c r="BJ57" s="265" t="s">
        <v>96</v>
      </c>
      <c r="BK57" s="231">
        <f>IF(BH57=1,IF(BG57&lt;15,VLOOKUP(BJ57,data!$B$3:$E$32,2,0)*BG57,(VLOOKUP(BJ57,data!$B$3:$E$32,2,0)*14)+(VLOOKUP(BJ57,data!$B$3:$E$32,3,0))*(BG57-14)),0)</f>
        <v>0</v>
      </c>
      <c r="BL57" s="265" t="s">
        <v>96</v>
      </c>
      <c r="BM57" s="231">
        <f>IF(BH57=1,VLOOKUP(BL57,data!$B$35:$D$39,2,0),0)</f>
        <v>0</v>
      </c>
      <c r="BN57" s="232">
        <f>IF(AND(BK57&lt;&gt;0,BM57&lt;&gt;0)=FALSE,0,data!$C$43)</f>
        <v>0</v>
      </c>
      <c r="BO57" s="269">
        <f t="shared" si="24"/>
        <v>0</v>
      </c>
      <c r="BP57" s="225">
        <f t="shared" si="25"/>
        <v>0</v>
      </c>
      <c r="BQ57" s="225">
        <f t="shared" si="26"/>
        <v>0</v>
      </c>
      <c r="BR57" s="225">
        <f t="shared" si="27"/>
        <v>0</v>
      </c>
      <c r="BS57" s="431" t="str">
        <f t="shared" si="28"/>
        <v>ne</v>
      </c>
      <c r="BU57" s="229"/>
      <c r="BV57" s="225">
        <f t="shared" si="29"/>
        <v>0</v>
      </c>
      <c r="BW57" s="230">
        <f>IF(BV57=1,data!$C$41*BU57,0)</f>
        <v>0</v>
      </c>
      <c r="BX57" s="265" t="s">
        <v>96</v>
      </c>
      <c r="BY57" s="231">
        <f>IF(BV57=1,IF(BU57&lt;15,VLOOKUP(BX57,data!$B$3:$E$32,2,0)*BU57,(VLOOKUP(BX57,data!$B$3:$E$32,2,0)*14)+(VLOOKUP(BX57,data!$B$3:$E$32,3,0))*(BU57-14)),0)</f>
        <v>0</v>
      </c>
      <c r="BZ57" s="265" t="s">
        <v>96</v>
      </c>
      <c r="CA57" s="231">
        <f>IF(BV57=1,VLOOKUP(BZ57,data!$B$35:$D$39,2,0),0)</f>
        <v>0</v>
      </c>
      <c r="CB57" s="232">
        <f>IF(AND(BY57&lt;&gt;0,CA57&lt;&gt;0)=FALSE,0,data!$C$43)</f>
        <v>0</v>
      </c>
      <c r="CC57" s="269">
        <f t="shared" si="30"/>
        <v>0</v>
      </c>
      <c r="CD57" s="225">
        <f t="shared" si="31"/>
        <v>0</v>
      </c>
      <c r="CE57" s="225">
        <f t="shared" si="32"/>
        <v>0</v>
      </c>
      <c r="CF57" s="225">
        <f t="shared" si="33"/>
        <v>0</v>
      </c>
      <c r="CG57" s="431" t="str">
        <f t="shared" si="34"/>
        <v>ne</v>
      </c>
      <c r="CI57" s="229"/>
      <c r="CJ57" s="225">
        <f t="shared" si="35"/>
        <v>0</v>
      </c>
      <c r="CK57" s="230">
        <f>IF(CJ57=1,data!$C$41*CI57,0)</f>
        <v>0</v>
      </c>
      <c r="CL57" s="265" t="s">
        <v>96</v>
      </c>
      <c r="CM57" s="231">
        <f>IF(CJ57=1,IF(CI57&lt;15,VLOOKUP(CL57,data!$B$3:$E$32,2,0)*CI57,(VLOOKUP(CL57,data!$B$3:$E$32,2,0)*14)+(VLOOKUP(CL57,data!$B$3:$E$32,3,0))*(CI57-14)),0)</f>
        <v>0</v>
      </c>
      <c r="CN57" s="265" t="s">
        <v>96</v>
      </c>
      <c r="CO57" s="231">
        <f>IF(CJ57=1,VLOOKUP(CN57,data!$B$35:$D$39,2,0),0)</f>
        <v>0</v>
      </c>
      <c r="CP57" s="232">
        <f>IF(AND(CM57&lt;&gt;0,CO57&lt;&gt;0)=FALSE,0,data!$C$43)</f>
        <v>0</v>
      </c>
      <c r="CQ57" s="269">
        <f t="shared" si="36"/>
        <v>0</v>
      </c>
      <c r="CR57" s="225">
        <f t="shared" si="37"/>
        <v>0</v>
      </c>
      <c r="CS57" s="225">
        <f t="shared" si="38"/>
        <v>0</v>
      </c>
      <c r="CT57" s="225">
        <f t="shared" si="39"/>
        <v>0</v>
      </c>
      <c r="CU57" s="431" t="str">
        <f t="shared" si="40"/>
        <v>ne</v>
      </c>
      <c r="CW57" s="229"/>
      <c r="CX57" s="225">
        <f t="shared" si="41"/>
        <v>0</v>
      </c>
      <c r="CY57" s="230">
        <f>IF(CX57=1,data!$C$41*CW57,0)</f>
        <v>0</v>
      </c>
      <c r="CZ57" s="265" t="s">
        <v>96</v>
      </c>
      <c r="DA57" s="231">
        <f>IF(CX57=1,IF(CW57&lt;15,VLOOKUP(CZ57,data!$B$3:$E$32,2,0)*CW57,(VLOOKUP(CZ57,data!$B$3:$E$32,2,0)*14)+(VLOOKUP(CZ57,data!$B$3:$E$32,3,0))*(CW57-14)),0)</f>
        <v>0</v>
      </c>
      <c r="DB57" s="265" t="s">
        <v>96</v>
      </c>
      <c r="DC57" s="231">
        <f>IF(CX57=1,VLOOKUP(DB57,data!$B$35:$D$39,2,0),0)</f>
        <v>0</v>
      </c>
      <c r="DD57" s="232">
        <f>IF(AND(DA57&lt;&gt;0,DC57&lt;&gt;0)=FALSE,0,data!$C$43)</f>
        <v>0</v>
      </c>
      <c r="DE57" s="269">
        <f t="shared" si="42"/>
        <v>0</v>
      </c>
      <c r="DF57" s="225">
        <f t="shared" si="43"/>
        <v>0</v>
      </c>
      <c r="DG57" s="225">
        <f t="shared" si="44"/>
        <v>0</v>
      </c>
      <c r="DH57" s="225">
        <f t="shared" si="45"/>
        <v>0</v>
      </c>
      <c r="DI57" s="431" t="str">
        <f t="shared" si="46"/>
        <v>ne</v>
      </c>
      <c r="DK57" s="229"/>
      <c r="DL57" s="225">
        <f t="shared" si="47"/>
        <v>0</v>
      </c>
      <c r="DM57" s="230">
        <f>IF(DL57=1,data!$C$41*DK57,0)</f>
        <v>0</v>
      </c>
      <c r="DN57" s="265" t="s">
        <v>96</v>
      </c>
      <c r="DO57" s="231">
        <f>IF(DL57=1,IF(DK57&lt;15,VLOOKUP(DN57,data!$B$3:$E$32,2,0)*DK57,(VLOOKUP(DN57,data!$B$3:$E$32,2,0)*14)+(VLOOKUP(DN57,data!$B$3:$E$32,3,0))*(DK57-14)),0)</f>
        <v>0</v>
      </c>
      <c r="DP57" s="265" t="s">
        <v>96</v>
      </c>
      <c r="DQ57" s="231">
        <f>IF(DL57=1,VLOOKUP(DP57,data!$B$35:$D$39,2,0),0)</f>
        <v>0</v>
      </c>
      <c r="DR57" s="232">
        <f>IF(AND(DO57&lt;&gt;0,DQ57&lt;&gt;0)=FALSE,0,data!$C$43)</f>
        <v>0</v>
      </c>
      <c r="DS57" s="269">
        <f t="shared" si="48"/>
        <v>0</v>
      </c>
      <c r="DT57" s="225">
        <f t="shared" si="49"/>
        <v>0</v>
      </c>
      <c r="DU57" s="225">
        <f t="shared" si="50"/>
        <v>0</v>
      </c>
      <c r="DV57" s="225">
        <f t="shared" si="51"/>
        <v>0</v>
      </c>
      <c r="DW57" s="431" t="str">
        <f t="shared" si="52"/>
        <v>ne</v>
      </c>
      <c r="DY57" s="229"/>
      <c r="DZ57" s="225">
        <f t="shared" si="53"/>
        <v>0</v>
      </c>
      <c r="EA57" s="230">
        <f>IF(DZ57=1,data!$C$41*DY57,0)</f>
        <v>0</v>
      </c>
      <c r="EB57" s="265" t="s">
        <v>96</v>
      </c>
      <c r="EC57" s="231">
        <f>IF(DZ57=1,IF(DY57&lt;15,VLOOKUP(EB57,data!$B$3:$E$32,2,0)*DY57,(VLOOKUP(EB57,data!$B$3:$E$32,2,0)*14)+(VLOOKUP(EB57,data!$B$3:$E$32,3,0))*(DY57-14)),0)</f>
        <v>0</v>
      </c>
      <c r="ED57" s="265" t="s">
        <v>96</v>
      </c>
      <c r="EE57" s="231">
        <f>IF(DZ57=1,VLOOKUP(ED57,data!$B$35:$D$39,2,0),0)</f>
        <v>0</v>
      </c>
      <c r="EF57" s="232">
        <f>IF(AND(EC57&lt;&gt;0,EE57&lt;&gt;0)=FALSE,0,data!$C$43)</f>
        <v>0</v>
      </c>
      <c r="EG57" s="269">
        <f t="shared" si="54"/>
        <v>0</v>
      </c>
      <c r="EH57" s="225">
        <f t="shared" si="55"/>
        <v>0</v>
      </c>
      <c r="EI57" s="225">
        <f t="shared" si="56"/>
        <v>0</v>
      </c>
      <c r="EJ57" s="225">
        <f t="shared" si="57"/>
        <v>0</v>
      </c>
      <c r="EK57" s="431" t="str">
        <f t="shared" si="58"/>
        <v>ne</v>
      </c>
      <c r="EM57" s="229"/>
      <c r="EN57" s="225">
        <f t="shared" si="59"/>
        <v>0</v>
      </c>
      <c r="EO57" s="230">
        <f>IF(EN57=1,data!$C$41*EM57,0)</f>
        <v>0</v>
      </c>
      <c r="EP57" s="265" t="s">
        <v>96</v>
      </c>
      <c r="EQ57" s="231">
        <f>IF(EN57=1,IF(EM57&lt;15,VLOOKUP(EP57,data!$B$3:$E$32,2,0)*EM57,(VLOOKUP(EP57,data!$B$3:$E$32,2,0)*14)+(VLOOKUP(EP57,data!$B$3:$E$32,3,0))*(EM57-14)),0)</f>
        <v>0</v>
      </c>
      <c r="ER57" s="265" t="s">
        <v>96</v>
      </c>
      <c r="ES57" s="231">
        <f>IF(EN57=1,VLOOKUP(ER57,data!$B$35:$D$39,2,0),0)</f>
        <v>0</v>
      </c>
      <c r="ET57" s="232">
        <f>IF(AND(EQ57&lt;&gt;0,ES57&lt;&gt;0)=FALSE,0,data!$C$43)</f>
        <v>0</v>
      </c>
      <c r="EU57" s="269">
        <f t="shared" si="60"/>
        <v>0</v>
      </c>
      <c r="EV57" s="225">
        <f t="shared" si="61"/>
        <v>0</v>
      </c>
      <c r="EW57" s="225">
        <f t="shared" si="62"/>
        <v>0</v>
      </c>
      <c r="EX57" s="225">
        <f t="shared" si="63"/>
        <v>0</v>
      </c>
      <c r="EY57" s="431" t="str">
        <f t="shared" si="64"/>
        <v>ne</v>
      </c>
      <c r="FA57" s="229"/>
      <c r="FB57" s="225">
        <f t="shared" si="65"/>
        <v>0</v>
      </c>
      <c r="FC57" s="230">
        <f>IF(FB57=1,data!$C$41*FA57,0)</f>
        <v>0</v>
      </c>
      <c r="FD57" s="265" t="s">
        <v>96</v>
      </c>
      <c r="FE57" s="231">
        <f>IF(FB57=1,IF(FA57&lt;15,VLOOKUP(FD57,data!$B$3:$E$32,2,0)*FA57,(VLOOKUP(FD57,data!$B$3:$E$32,2,0)*14)+(VLOOKUP(FD57,data!$B$3:$E$32,3,0))*(FA57-14)),0)</f>
        <v>0</v>
      </c>
      <c r="FF57" s="265" t="s">
        <v>96</v>
      </c>
      <c r="FG57" s="231">
        <f>IF(FB57=1,VLOOKUP(FF57,data!$B$35:$D$39,2,0),0)</f>
        <v>0</v>
      </c>
      <c r="FH57" s="232">
        <f>IF(AND(FE57&lt;&gt;0,FG57&lt;&gt;0)=FALSE,0,data!$C$43)</f>
        <v>0</v>
      </c>
      <c r="FI57" s="269">
        <f t="shared" si="66"/>
        <v>0</v>
      </c>
      <c r="FJ57" s="225">
        <f t="shared" si="67"/>
        <v>0</v>
      </c>
      <c r="FK57" s="225">
        <f t="shared" si="68"/>
        <v>0</v>
      </c>
      <c r="FL57" s="225">
        <f t="shared" si="69"/>
        <v>0</v>
      </c>
      <c r="FM57" s="431" t="str">
        <f t="shared" si="70"/>
        <v>ne</v>
      </c>
    </row>
    <row r="58" spans="1:169" ht="26.65" hidden="1" customHeight="1" x14ac:dyDescent="0.25">
      <c r="A58" s="233"/>
      <c r="B58" s="370" t="s">
        <v>149</v>
      </c>
      <c r="C58" s="416"/>
      <c r="D58" s="418"/>
      <c r="E58" s="229"/>
      <c r="F58" s="225">
        <f t="shared" si="0"/>
        <v>0</v>
      </c>
      <c r="G58" s="230">
        <f>IF(F58=1,data!$C$41*E58,0)</f>
        <v>0</v>
      </c>
      <c r="H58" s="265" t="s">
        <v>96</v>
      </c>
      <c r="I58" s="231">
        <f>IF($F58=1,IF($E58&lt;15,VLOOKUP(H58,data!$B$3:$E$32,2,0)*$E58,(VLOOKUP(H58,data!$B$3:$E$32,2,0)*14)+(VLOOKUP(H58,data!$B$3:$E$32,3,0))*($E58-14)),0)</f>
        <v>0</v>
      </c>
      <c r="J58" s="265" t="s">
        <v>96</v>
      </c>
      <c r="K58" s="231">
        <f>IF($F58=1,VLOOKUP(J58,data!$B$35:$D$39,2,0),0)</f>
        <v>0</v>
      </c>
      <c r="L58" s="232">
        <f>IF(AND(I58&lt;&gt;0,K58&lt;&gt;0)=FALSE,0,data!$C$43)</f>
        <v>0</v>
      </c>
      <c r="M58" s="269">
        <f t="shared" si="1"/>
        <v>0</v>
      </c>
      <c r="N58" s="225">
        <f t="shared" si="73"/>
        <v>0</v>
      </c>
      <c r="O58" s="225">
        <f t="shared" si="2"/>
        <v>0</v>
      </c>
      <c r="P58" s="225">
        <f t="shared" si="3"/>
        <v>0</v>
      </c>
      <c r="Q58" s="228"/>
      <c r="R58" s="438">
        <f t="shared" si="4"/>
        <v>0</v>
      </c>
      <c r="S58" s="225">
        <f t="shared" si="5"/>
        <v>0</v>
      </c>
      <c r="T58" s="357">
        <f>IF(S58=1,data!$C$41*R58,0)</f>
        <v>0</v>
      </c>
      <c r="U58" s="370" t="str">
        <f t="shared" si="6"/>
        <v xml:space="preserve"> </v>
      </c>
      <c r="V58" s="360">
        <f>IF($S58=1,IF(R58&lt;15,VLOOKUP(U58,data!$B$3:$E$32,2,0)*R58,(VLOOKUP(U58,data!$B$3:$E$32,2,0)*14)+(VLOOKUP(U58,data!$B$3:$E$32,3,0))*(R58-14)),0)</f>
        <v>0</v>
      </c>
      <c r="W58" s="370" t="str">
        <f t="shared" si="7"/>
        <v xml:space="preserve"> </v>
      </c>
      <c r="X58" s="360">
        <f>IF($S58=1,VLOOKUP(W58,data!$B$35:$D$39,2,0),0)</f>
        <v>0</v>
      </c>
      <c r="Y58" s="364">
        <f>IF(AND(V58&lt;&gt;0,X58&lt;&gt;0)=FALSE,0,data!$C$43)</f>
        <v>0</v>
      </c>
      <c r="Z58" s="365">
        <f t="shared" si="8"/>
        <v>0</v>
      </c>
      <c r="AA58" s="225">
        <f t="shared" si="74"/>
        <v>0</v>
      </c>
      <c r="AB58" s="225">
        <f t="shared" si="9"/>
        <v>0</v>
      </c>
      <c r="AC58" s="225">
        <f t="shared" si="10"/>
        <v>0</v>
      </c>
      <c r="AE58" s="229"/>
      <c r="AF58" s="225">
        <f t="shared" si="11"/>
        <v>0</v>
      </c>
      <c r="AG58" s="230">
        <f>IF(AF58=1,data!$C$41*AE58,0)</f>
        <v>0</v>
      </c>
      <c r="AH58" s="265" t="s">
        <v>96</v>
      </c>
      <c r="AI58" s="231">
        <f>IF(AF58=1,IF(AE58&lt;15,VLOOKUP(AH58,data!$B$3:$E$32,2,0)*AE58,(VLOOKUP(AH58,data!$B$3:$E$32,2,0)*14)+(VLOOKUP(AH58,data!$B$3:$E$32,3,0))*(AE58-14)),0)</f>
        <v>0</v>
      </c>
      <c r="AJ58" s="265" t="s">
        <v>96</v>
      </c>
      <c r="AK58" s="231">
        <f>IF(AF58=1,VLOOKUP(AJ58,data!$B$35:$D$39,2,0),0)</f>
        <v>0</v>
      </c>
      <c r="AL58" s="232">
        <f>IF(AND(AI58&lt;&gt;0,AK58&lt;&gt;0)=FALSE,0,data!$C$43)</f>
        <v>0</v>
      </c>
      <c r="AM58" s="269">
        <f t="shared" si="12"/>
        <v>0</v>
      </c>
      <c r="AN58" s="225">
        <f t="shared" si="13"/>
        <v>0</v>
      </c>
      <c r="AO58" s="225">
        <f t="shared" si="14"/>
        <v>0</v>
      </c>
      <c r="AP58" s="225">
        <f t="shared" si="15"/>
        <v>0</v>
      </c>
      <c r="AQ58" s="431" t="str">
        <f t="shared" si="16"/>
        <v>ne</v>
      </c>
      <c r="AS58" s="229"/>
      <c r="AT58" s="225">
        <f t="shared" si="17"/>
        <v>0</v>
      </c>
      <c r="AU58" s="230">
        <f>IF(AT58=1,data!$C$41*AS58,0)</f>
        <v>0</v>
      </c>
      <c r="AV58" s="265" t="s">
        <v>96</v>
      </c>
      <c r="AW58" s="231">
        <f>IF(AT58=1,IF(AS58&lt;15,VLOOKUP(AV58,data!$B$3:$E$32,2,0)*AS58,(VLOOKUP(AV58,data!$B$3:$E$32,2,0)*14)+(VLOOKUP(AV58,data!$B$3:$E$32,3,0))*(AS58-14)),0)</f>
        <v>0</v>
      </c>
      <c r="AX58" s="265" t="s">
        <v>96</v>
      </c>
      <c r="AY58" s="231">
        <f>IF(AT58=1,VLOOKUP(AX58,data!$B$35:$D$39,2,0),0)</f>
        <v>0</v>
      </c>
      <c r="AZ58" s="232">
        <f>IF(AND(AW58&lt;&gt;0,AY58&lt;&gt;0)=FALSE,0,data!$C$43)</f>
        <v>0</v>
      </c>
      <c r="BA58" s="269">
        <f t="shared" si="18"/>
        <v>0</v>
      </c>
      <c r="BB58" s="225">
        <f t="shared" si="19"/>
        <v>0</v>
      </c>
      <c r="BC58" s="225">
        <f t="shared" si="20"/>
        <v>0</v>
      </c>
      <c r="BD58" s="225">
        <f t="shared" si="21"/>
        <v>0</v>
      </c>
      <c r="BE58" s="431" t="str">
        <f t="shared" si="22"/>
        <v>ne</v>
      </c>
      <c r="BG58" s="229"/>
      <c r="BH58" s="225">
        <f t="shared" si="23"/>
        <v>0</v>
      </c>
      <c r="BI58" s="230">
        <f>IF(BH58=1,data!$C$41*BG58,0)</f>
        <v>0</v>
      </c>
      <c r="BJ58" s="265" t="s">
        <v>96</v>
      </c>
      <c r="BK58" s="231">
        <f>IF(BH58=1,IF(BG58&lt;15,VLOOKUP(BJ58,data!$B$3:$E$32,2,0)*BG58,(VLOOKUP(BJ58,data!$B$3:$E$32,2,0)*14)+(VLOOKUP(BJ58,data!$B$3:$E$32,3,0))*(BG58-14)),0)</f>
        <v>0</v>
      </c>
      <c r="BL58" s="265" t="s">
        <v>96</v>
      </c>
      <c r="BM58" s="231">
        <f>IF(BH58=1,VLOOKUP(BL58,data!$B$35:$D$39,2,0),0)</f>
        <v>0</v>
      </c>
      <c r="BN58" s="232">
        <f>IF(AND(BK58&lt;&gt;0,BM58&lt;&gt;0)=FALSE,0,data!$C$43)</f>
        <v>0</v>
      </c>
      <c r="BO58" s="269">
        <f t="shared" si="24"/>
        <v>0</v>
      </c>
      <c r="BP58" s="225">
        <f t="shared" si="25"/>
        <v>0</v>
      </c>
      <c r="BQ58" s="225">
        <f t="shared" si="26"/>
        <v>0</v>
      </c>
      <c r="BR58" s="225">
        <f t="shared" si="27"/>
        <v>0</v>
      </c>
      <c r="BS58" s="431" t="str">
        <f t="shared" si="28"/>
        <v>ne</v>
      </c>
      <c r="BU58" s="229"/>
      <c r="BV58" s="225">
        <f t="shared" si="29"/>
        <v>0</v>
      </c>
      <c r="BW58" s="230">
        <f>IF(BV58=1,data!$C$41*BU58,0)</f>
        <v>0</v>
      </c>
      <c r="BX58" s="265" t="s">
        <v>96</v>
      </c>
      <c r="BY58" s="231">
        <f>IF(BV58=1,IF(BU58&lt;15,VLOOKUP(BX58,data!$B$3:$E$32,2,0)*BU58,(VLOOKUP(BX58,data!$B$3:$E$32,2,0)*14)+(VLOOKUP(BX58,data!$B$3:$E$32,3,0))*(BU58-14)),0)</f>
        <v>0</v>
      </c>
      <c r="BZ58" s="265" t="s">
        <v>96</v>
      </c>
      <c r="CA58" s="231">
        <f>IF(BV58=1,VLOOKUP(BZ58,data!$B$35:$D$39,2,0),0)</f>
        <v>0</v>
      </c>
      <c r="CB58" s="232">
        <f>IF(AND(BY58&lt;&gt;0,CA58&lt;&gt;0)=FALSE,0,data!$C$43)</f>
        <v>0</v>
      </c>
      <c r="CC58" s="269">
        <f t="shared" si="30"/>
        <v>0</v>
      </c>
      <c r="CD58" s="225">
        <f t="shared" si="31"/>
        <v>0</v>
      </c>
      <c r="CE58" s="225">
        <f t="shared" si="32"/>
        <v>0</v>
      </c>
      <c r="CF58" s="225">
        <f t="shared" si="33"/>
        <v>0</v>
      </c>
      <c r="CG58" s="431" t="str">
        <f t="shared" si="34"/>
        <v>ne</v>
      </c>
      <c r="CI58" s="229"/>
      <c r="CJ58" s="225">
        <f t="shared" si="35"/>
        <v>0</v>
      </c>
      <c r="CK58" s="230">
        <f>IF(CJ58=1,data!$C$41*CI58,0)</f>
        <v>0</v>
      </c>
      <c r="CL58" s="265" t="s">
        <v>96</v>
      </c>
      <c r="CM58" s="231">
        <f>IF(CJ58=1,IF(CI58&lt;15,VLOOKUP(CL58,data!$B$3:$E$32,2,0)*CI58,(VLOOKUP(CL58,data!$B$3:$E$32,2,0)*14)+(VLOOKUP(CL58,data!$B$3:$E$32,3,0))*(CI58-14)),0)</f>
        <v>0</v>
      </c>
      <c r="CN58" s="265" t="s">
        <v>96</v>
      </c>
      <c r="CO58" s="231">
        <f>IF(CJ58=1,VLOOKUP(CN58,data!$B$35:$D$39,2,0),0)</f>
        <v>0</v>
      </c>
      <c r="CP58" s="232">
        <f>IF(AND(CM58&lt;&gt;0,CO58&lt;&gt;0)=FALSE,0,data!$C$43)</f>
        <v>0</v>
      </c>
      <c r="CQ58" s="269">
        <f t="shared" si="36"/>
        <v>0</v>
      </c>
      <c r="CR58" s="225">
        <f t="shared" si="37"/>
        <v>0</v>
      </c>
      <c r="CS58" s="225">
        <f t="shared" si="38"/>
        <v>0</v>
      </c>
      <c r="CT58" s="225">
        <f t="shared" si="39"/>
        <v>0</v>
      </c>
      <c r="CU58" s="431" t="str">
        <f t="shared" si="40"/>
        <v>ne</v>
      </c>
      <c r="CW58" s="229"/>
      <c r="CX58" s="225">
        <f t="shared" si="41"/>
        <v>0</v>
      </c>
      <c r="CY58" s="230">
        <f>IF(CX58=1,data!$C$41*CW58,0)</f>
        <v>0</v>
      </c>
      <c r="CZ58" s="265" t="s">
        <v>96</v>
      </c>
      <c r="DA58" s="231">
        <f>IF(CX58=1,IF(CW58&lt;15,VLOOKUP(CZ58,data!$B$3:$E$32,2,0)*CW58,(VLOOKUP(CZ58,data!$B$3:$E$32,2,0)*14)+(VLOOKUP(CZ58,data!$B$3:$E$32,3,0))*(CW58-14)),0)</f>
        <v>0</v>
      </c>
      <c r="DB58" s="265" t="s">
        <v>96</v>
      </c>
      <c r="DC58" s="231">
        <f>IF(CX58=1,VLOOKUP(DB58,data!$B$35:$D$39,2,0),0)</f>
        <v>0</v>
      </c>
      <c r="DD58" s="232">
        <f>IF(AND(DA58&lt;&gt;0,DC58&lt;&gt;0)=FALSE,0,data!$C$43)</f>
        <v>0</v>
      </c>
      <c r="DE58" s="269">
        <f t="shared" si="42"/>
        <v>0</v>
      </c>
      <c r="DF58" s="225">
        <f t="shared" si="43"/>
        <v>0</v>
      </c>
      <c r="DG58" s="225">
        <f t="shared" si="44"/>
        <v>0</v>
      </c>
      <c r="DH58" s="225">
        <f t="shared" si="45"/>
        <v>0</v>
      </c>
      <c r="DI58" s="431" t="str">
        <f t="shared" si="46"/>
        <v>ne</v>
      </c>
      <c r="DK58" s="229"/>
      <c r="DL58" s="225">
        <f t="shared" si="47"/>
        <v>0</v>
      </c>
      <c r="DM58" s="230">
        <f>IF(DL58=1,data!$C$41*DK58,0)</f>
        <v>0</v>
      </c>
      <c r="DN58" s="265" t="s">
        <v>96</v>
      </c>
      <c r="DO58" s="231">
        <f>IF(DL58=1,IF(DK58&lt;15,VLOOKUP(DN58,data!$B$3:$E$32,2,0)*DK58,(VLOOKUP(DN58,data!$B$3:$E$32,2,0)*14)+(VLOOKUP(DN58,data!$B$3:$E$32,3,0))*(DK58-14)),0)</f>
        <v>0</v>
      </c>
      <c r="DP58" s="265" t="s">
        <v>96</v>
      </c>
      <c r="DQ58" s="231">
        <f>IF(DL58=1,VLOOKUP(DP58,data!$B$35:$D$39,2,0),0)</f>
        <v>0</v>
      </c>
      <c r="DR58" s="232">
        <f>IF(AND(DO58&lt;&gt;0,DQ58&lt;&gt;0)=FALSE,0,data!$C$43)</f>
        <v>0</v>
      </c>
      <c r="DS58" s="269">
        <f t="shared" si="48"/>
        <v>0</v>
      </c>
      <c r="DT58" s="225">
        <f t="shared" si="49"/>
        <v>0</v>
      </c>
      <c r="DU58" s="225">
        <f t="shared" si="50"/>
        <v>0</v>
      </c>
      <c r="DV58" s="225">
        <f t="shared" si="51"/>
        <v>0</v>
      </c>
      <c r="DW58" s="431" t="str">
        <f t="shared" si="52"/>
        <v>ne</v>
      </c>
      <c r="DY58" s="229"/>
      <c r="DZ58" s="225">
        <f t="shared" si="53"/>
        <v>0</v>
      </c>
      <c r="EA58" s="230">
        <f>IF(DZ58=1,data!$C$41*DY58,0)</f>
        <v>0</v>
      </c>
      <c r="EB58" s="265" t="s">
        <v>96</v>
      </c>
      <c r="EC58" s="231">
        <f>IF(DZ58=1,IF(DY58&lt;15,VLOOKUP(EB58,data!$B$3:$E$32,2,0)*DY58,(VLOOKUP(EB58,data!$B$3:$E$32,2,0)*14)+(VLOOKUP(EB58,data!$B$3:$E$32,3,0))*(DY58-14)),0)</f>
        <v>0</v>
      </c>
      <c r="ED58" s="265" t="s">
        <v>96</v>
      </c>
      <c r="EE58" s="231">
        <f>IF(DZ58=1,VLOOKUP(ED58,data!$B$35:$D$39,2,0),0)</f>
        <v>0</v>
      </c>
      <c r="EF58" s="232">
        <f>IF(AND(EC58&lt;&gt;0,EE58&lt;&gt;0)=FALSE,0,data!$C$43)</f>
        <v>0</v>
      </c>
      <c r="EG58" s="269">
        <f t="shared" si="54"/>
        <v>0</v>
      </c>
      <c r="EH58" s="225">
        <f t="shared" si="55"/>
        <v>0</v>
      </c>
      <c r="EI58" s="225">
        <f t="shared" si="56"/>
        <v>0</v>
      </c>
      <c r="EJ58" s="225">
        <f t="shared" si="57"/>
        <v>0</v>
      </c>
      <c r="EK58" s="431" t="str">
        <f t="shared" si="58"/>
        <v>ne</v>
      </c>
      <c r="EM58" s="229"/>
      <c r="EN58" s="225">
        <f t="shared" si="59"/>
        <v>0</v>
      </c>
      <c r="EO58" s="230">
        <f>IF(EN58=1,data!$C$41*EM58,0)</f>
        <v>0</v>
      </c>
      <c r="EP58" s="265" t="s">
        <v>96</v>
      </c>
      <c r="EQ58" s="231">
        <f>IF(EN58=1,IF(EM58&lt;15,VLOOKUP(EP58,data!$B$3:$E$32,2,0)*EM58,(VLOOKUP(EP58,data!$B$3:$E$32,2,0)*14)+(VLOOKUP(EP58,data!$B$3:$E$32,3,0))*(EM58-14)),0)</f>
        <v>0</v>
      </c>
      <c r="ER58" s="265" t="s">
        <v>96</v>
      </c>
      <c r="ES58" s="231">
        <f>IF(EN58=1,VLOOKUP(ER58,data!$B$35:$D$39,2,0),0)</f>
        <v>0</v>
      </c>
      <c r="ET58" s="232">
        <f>IF(AND(EQ58&lt;&gt;0,ES58&lt;&gt;0)=FALSE,0,data!$C$43)</f>
        <v>0</v>
      </c>
      <c r="EU58" s="269">
        <f t="shared" si="60"/>
        <v>0</v>
      </c>
      <c r="EV58" s="225">
        <f t="shared" si="61"/>
        <v>0</v>
      </c>
      <c r="EW58" s="225">
        <f t="shared" si="62"/>
        <v>0</v>
      </c>
      <c r="EX58" s="225">
        <f t="shared" si="63"/>
        <v>0</v>
      </c>
      <c r="EY58" s="431" t="str">
        <f t="shared" si="64"/>
        <v>ne</v>
      </c>
      <c r="FA58" s="229"/>
      <c r="FB58" s="225">
        <f t="shared" si="65"/>
        <v>0</v>
      </c>
      <c r="FC58" s="230">
        <f>IF(FB58=1,data!$C$41*FA58,0)</f>
        <v>0</v>
      </c>
      <c r="FD58" s="265" t="s">
        <v>96</v>
      </c>
      <c r="FE58" s="231">
        <f>IF(FB58=1,IF(FA58&lt;15,VLOOKUP(FD58,data!$B$3:$E$32,2,0)*FA58,(VLOOKUP(FD58,data!$B$3:$E$32,2,0)*14)+(VLOOKUP(FD58,data!$B$3:$E$32,3,0))*(FA58-14)),0)</f>
        <v>0</v>
      </c>
      <c r="FF58" s="265" t="s">
        <v>96</v>
      </c>
      <c r="FG58" s="231">
        <f>IF(FB58=1,VLOOKUP(FF58,data!$B$35:$D$39,2,0),0)</f>
        <v>0</v>
      </c>
      <c r="FH58" s="232">
        <f>IF(AND(FE58&lt;&gt;0,FG58&lt;&gt;0)=FALSE,0,data!$C$43)</f>
        <v>0</v>
      </c>
      <c r="FI58" s="269">
        <f t="shared" si="66"/>
        <v>0</v>
      </c>
      <c r="FJ58" s="225">
        <f t="shared" si="67"/>
        <v>0</v>
      </c>
      <c r="FK58" s="225">
        <f t="shared" si="68"/>
        <v>0</v>
      </c>
      <c r="FL58" s="225">
        <f t="shared" si="69"/>
        <v>0</v>
      </c>
      <c r="FM58" s="431" t="str">
        <f t="shared" si="70"/>
        <v>ne</v>
      </c>
    </row>
    <row r="59" spans="1:169" ht="26.65" hidden="1" customHeight="1" x14ac:dyDescent="0.25">
      <c r="A59" s="233"/>
      <c r="B59" s="370" t="s">
        <v>150</v>
      </c>
      <c r="C59" s="416"/>
      <c r="D59" s="418"/>
      <c r="E59" s="229"/>
      <c r="F59" s="225">
        <f t="shared" si="0"/>
        <v>0</v>
      </c>
      <c r="G59" s="230">
        <f>IF(F59=1,data!$C$41*E59,0)</f>
        <v>0</v>
      </c>
      <c r="H59" s="265" t="s">
        <v>96</v>
      </c>
      <c r="I59" s="231">
        <f>IF($F59=1,IF($E59&lt;15,VLOOKUP(H59,data!$B$3:$E$32,2,0)*$E59,(VLOOKUP(H59,data!$B$3:$E$32,2,0)*14)+(VLOOKUP(H59,data!$B$3:$E$32,3,0))*($E59-14)),0)</f>
        <v>0</v>
      </c>
      <c r="J59" s="265" t="s">
        <v>96</v>
      </c>
      <c r="K59" s="231">
        <f>IF($F59=1,VLOOKUP(J59,data!$B$35:$D$39,2,0),0)</f>
        <v>0</v>
      </c>
      <c r="L59" s="232">
        <f>IF(AND(I59&lt;&gt;0,K59&lt;&gt;0)=FALSE,0,data!$C$43)</f>
        <v>0</v>
      </c>
      <c r="M59" s="269">
        <f t="shared" si="1"/>
        <v>0</v>
      </c>
      <c r="N59" s="225">
        <f t="shared" si="73"/>
        <v>0</v>
      </c>
      <c r="O59" s="225">
        <f t="shared" si="2"/>
        <v>0</v>
      </c>
      <c r="P59" s="225">
        <f t="shared" si="3"/>
        <v>0</v>
      </c>
      <c r="Q59" s="228"/>
      <c r="R59" s="438">
        <f t="shared" si="4"/>
        <v>0</v>
      </c>
      <c r="S59" s="225">
        <f t="shared" si="5"/>
        <v>0</v>
      </c>
      <c r="T59" s="357">
        <f>IF(S59=1,data!$C$41*R59,0)</f>
        <v>0</v>
      </c>
      <c r="U59" s="370" t="str">
        <f t="shared" si="6"/>
        <v xml:space="preserve"> </v>
      </c>
      <c r="V59" s="360">
        <f>IF($S59=1,IF(R59&lt;15,VLOOKUP(U59,data!$B$3:$E$32,2,0)*R59,(VLOOKUP(U59,data!$B$3:$E$32,2,0)*14)+(VLOOKUP(U59,data!$B$3:$E$32,3,0))*(R59-14)),0)</f>
        <v>0</v>
      </c>
      <c r="W59" s="370" t="str">
        <f t="shared" si="7"/>
        <v xml:space="preserve"> </v>
      </c>
      <c r="X59" s="360">
        <f>IF($S59=1,VLOOKUP(W59,data!$B$35:$D$39,2,0),0)</f>
        <v>0</v>
      </c>
      <c r="Y59" s="364">
        <f>IF(AND(V59&lt;&gt;0,X59&lt;&gt;0)=FALSE,0,data!$C$43)</f>
        <v>0</v>
      </c>
      <c r="Z59" s="365">
        <f t="shared" si="8"/>
        <v>0</v>
      </c>
      <c r="AA59" s="225">
        <f t="shared" si="74"/>
        <v>0</v>
      </c>
      <c r="AB59" s="225">
        <f t="shared" si="9"/>
        <v>0</v>
      </c>
      <c r="AC59" s="225">
        <f t="shared" si="10"/>
        <v>0</v>
      </c>
      <c r="AE59" s="229"/>
      <c r="AF59" s="225">
        <f t="shared" si="11"/>
        <v>0</v>
      </c>
      <c r="AG59" s="230">
        <f>IF(AF59=1,data!$C$41*AE59,0)</f>
        <v>0</v>
      </c>
      <c r="AH59" s="265" t="s">
        <v>96</v>
      </c>
      <c r="AI59" s="231">
        <f>IF(AF59=1,IF(AE59&lt;15,VLOOKUP(AH59,data!$B$3:$E$32,2,0)*AE59,(VLOOKUP(AH59,data!$B$3:$E$32,2,0)*14)+(VLOOKUP(AH59,data!$B$3:$E$32,3,0))*(AE59-14)),0)</f>
        <v>0</v>
      </c>
      <c r="AJ59" s="265" t="s">
        <v>96</v>
      </c>
      <c r="AK59" s="231">
        <f>IF(AF59=1,VLOOKUP(AJ59,data!$B$35:$D$39,2,0),0)</f>
        <v>0</v>
      </c>
      <c r="AL59" s="232">
        <f>IF(AND(AI59&lt;&gt;0,AK59&lt;&gt;0)=FALSE,0,data!$C$43)</f>
        <v>0</v>
      </c>
      <c r="AM59" s="269">
        <f t="shared" si="12"/>
        <v>0</v>
      </c>
      <c r="AN59" s="225">
        <f t="shared" si="13"/>
        <v>0</v>
      </c>
      <c r="AO59" s="225">
        <f t="shared" si="14"/>
        <v>0</v>
      </c>
      <c r="AP59" s="225">
        <f t="shared" si="15"/>
        <v>0</v>
      </c>
      <c r="AQ59" s="431" t="str">
        <f t="shared" si="16"/>
        <v>ne</v>
      </c>
      <c r="AS59" s="229"/>
      <c r="AT59" s="225">
        <f t="shared" si="17"/>
        <v>0</v>
      </c>
      <c r="AU59" s="230">
        <f>IF(AT59=1,data!$C$41*AS59,0)</f>
        <v>0</v>
      </c>
      <c r="AV59" s="265" t="s">
        <v>96</v>
      </c>
      <c r="AW59" s="231">
        <f>IF(AT59=1,IF(AS59&lt;15,VLOOKUP(AV59,data!$B$3:$E$32,2,0)*AS59,(VLOOKUP(AV59,data!$B$3:$E$32,2,0)*14)+(VLOOKUP(AV59,data!$B$3:$E$32,3,0))*(AS59-14)),0)</f>
        <v>0</v>
      </c>
      <c r="AX59" s="265" t="s">
        <v>96</v>
      </c>
      <c r="AY59" s="231">
        <f>IF(AT59=1,VLOOKUP(AX59,data!$B$35:$D$39,2,0),0)</f>
        <v>0</v>
      </c>
      <c r="AZ59" s="232">
        <f>IF(AND(AW59&lt;&gt;0,AY59&lt;&gt;0)=FALSE,0,data!$C$43)</f>
        <v>0</v>
      </c>
      <c r="BA59" s="269">
        <f t="shared" si="18"/>
        <v>0</v>
      </c>
      <c r="BB59" s="225">
        <f t="shared" si="19"/>
        <v>0</v>
      </c>
      <c r="BC59" s="225">
        <f t="shared" si="20"/>
        <v>0</v>
      </c>
      <c r="BD59" s="225">
        <f t="shared" si="21"/>
        <v>0</v>
      </c>
      <c r="BE59" s="431" t="str">
        <f t="shared" si="22"/>
        <v>ne</v>
      </c>
      <c r="BG59" s="229"/>
      <c r="BH59" s="225">
        <f t="shared" si="23"/>
        <v>0</v>
      </c>
      <c r="BI59" s="230">
        <f>IF(BH59=1,data!$C$41*BG59,0)</f>
        <v>0</v>
      </c>
      <c r="BJ59" s="265" t="s">
        <v>96</v>
      </c>
      <c r="BK59" s="231">
        <f>IF(BH59=1,IF(BG59&lt;15,VLOOKUP(BJ59,data!$B$3:$E$32,2,0)*BG59,(VLOOKUP(BJ59,data!$B$3:$E$32,2,0)*14)+(VLOOKUP(BJ59,data!$B$3:$E$32,3,0))*(BG59-14)),0)</f>
        <v>0</v>
      </c>
      <c r="BL59" s="265" t="s">
        <v>96</v>
      </c>
      <c r="BM59" s="231">
        <f>IF(BH59=1,VLOOKUP(BL59,data!$B$35:$D$39,2,0),0)</f>
        <v>0</v>
      </c>
      <c r="BN59" s="232">
        <f>IF(AND(BK59&lt;&gt;0,BM59&lt;&gt;0)=FALSE,0,data!$C$43)</f>
        <v>0</v>
      </c>
      <c r="BO59" s="269">
        <f t="shared" si="24"/>
        <v>0</v>
      </c>
      <c r="BP59" s="225">
        <f t="shared" si="25"/>
        <v>0</v>
      </c>
      <c r="BQ59" s="225">
        <f t="shared" si="26"/>
        <v>0</v>
      </c>
      <c r="BR59" s="225">
        <f t="shared" si="27"/>
        <v>0</v>
      </c>
      <c r="BS59" s="431" t="str">
        <f t="shared" si="28"/>
        <v>ne</v>
      </c>
      <c r="BU59" s="229"/>
      <c r="BV59" s="225">
        <f t="shared" si="29"/>
        <v>0</v>
      </c>
      <c r="BW59" s="230">
        <f>IF(BV59=1,data!$C$41*BU59,0)</f>
        <v>0</v>
      </c>
      <c r="BX59" s="265" t="s">
        <v>96</v>
      </c>
      <c r="BY59" s="231">
        <f>IF(BV59=1,IF(BU59&lt;15,VLOOKUP(BX59,data!$B$3:$E$32,2,0)*BU59,(VLOOKUP(BX59,data!$B$3:$E$32,2,0)*14)+(VLOOKUP(BX59,data!$B$3:$E$32,3,0))*(BU59-14)),0)</f>
        <v>0</v>
      </c>
      <c r="BZ59" s="265" t="s">
        <v>96</v>
      </c>
      <c r="CA59" s="231">
        <f>IF(BV59=1,VLOOKUP(BZ59,data!$B$35:$D$39,2,0),0)</f>
        <v>0</v>
      </c>
      <c r="CB59" s="232">
        <f>IF(AND(BY59&lt;&gt;0,CA59&lt;&gt;0)=FALSE,0,data!$C$43)</f>
        <v>0</v>
      </c>
      <c r="CC59" s="269">
        <f t="shared" si="30"/>
        <v>0</v>
      </c>
      <c r="CD59" s="225">
        <f t="shared" si="31"/>
        <v>0</v>
      </c>
      <c r="CE59" s="225">
        <f t="shared" si="32"/>
        <v>0</v>
      </c>
      <c r="CF59" s="225">
        <f t="shared" si="33"/>
        <v>0</v>
      </c>
      <c r="CG59" s="431" t="str">
        <f t="shared" si="34"/>
        <v>ne</v>
      </c>
      <c r="CI59" s="229"/>
      <c r="CJ59" s="225">
        <f t="shared" si="35"/>
        <v>0</v>
      </c>
      <c r="CK59" s="230">
        <f>IF(CJ59=1,data!$C$41*CI59,0)</f>
        <v>0</v>
      </c>
      <c r="CL59" s="265" t="s">
        <v>96</v>
      </c>
      <c r="CM59" s="231">
        <f>IF(CJ59=1,IF(CI59&lt;15,VLOOKUP(CL59,data!$B$3:$E$32,2,0)*CI59,(VLOOKUP(CL59,data!$B$3:$E$32,2,0)*14)+(VLOOKUP(CL59,data!$B$3:$E$32,3,0))*(CI59-14)),0)</f>
        <v>0</v>
      </c>
      <c r="CN59" s="265" t="s">
        <v>96</v>
      </c>
      <c r="CO59" s="231">
        <f>IF(CJ59=1,VLOOKUP(CN59,data!$B$35:$D$39,2,0),0)</f>
        <v>0</v>
      </c>
      <c r="CP59" s="232">
        <f>IF(AND(CM59&lt;&gt;0,CO59&lt;&gt;0)=FALSE,0,data!$C$43)</f>
        <v>0</v>
      </c>
      <c r="CQ59" s="269">
        <f t="shared" si="36"/>
        <v>0</v>
      </c>
      <c r="CR59" s="225">
        <f t="shared" si="37"/>
        <v>0</v>
      </c>
      <c r="CS59" s="225">
        <f t="shared" si="38"/>
        <v>0</v>
      </c>
      <c r="CT59" s="225">
        <f t="shared" si="39"/>
        <v>0</v>
      </c>
      <c r="CU59" s="431" t="str">
        <f t="shared" si="40"/>
        <v>ne</v>
      </c>
      <c r="CW59" s="229"/>
      <c r="CX59" s="225">
        <f t="shared" si="41"/>
        <v>0</v>
      </c>
      <c r="CY59" s="230">
        <f>IF(CX59=1,data!$C$41*CW59,0)</f>
        <v>0</v>
      </c>
      <c r="CZ59" s="265" t="s">
        <v>96</v>
      </c>
      <c r="DA59" s="231">
        <f>IF(CX59=1,IF(CW59&lt;15,VLOOKUP(CZ59,data!$B$3:$E$32,2,0)*CW59,(VLOOKUP(CZ59,data!$B$3:$E$32,2,0)*14)+(VLOOKUP(CZ59,data!$B$3:$E$32,3,0))*(CW59-14)),0)</f>
        <v>0</v>
      </c>
      <c r="DB59" s="265" t="s">
        <v>96</v>
      </c>
      <c r="DC59" s="231">
        <f>IF(CX59=1,VLOOKUP(DB59,data!$B$35:$D$39,2,0),0)</f>
        <v>0</v>
      </c>
      <c r="DD59" s="232">
        <f>IF(AND(DA59&lt;&gt;0,DC59&lt;&gt;0)=FALSE,0,data!$C$43)</f>
        <v>0</v>
      </c>
      <c r="DE59" s="269">
        <f t="shared" si="42"/>
        <v>0</v>
      </c>
      <c r="DF59" s="225">
        <f t="shared" si="43"/>
        <v>0</v>
      </c>
      <c r="DG59" s="225">
        <f t="shared" si="44"/>
        <v>0</v>
      </c>
      <c r="DH59" s="225">
        <f t="shared" si="45"/>
        <v>0</v>
      </c>
      <c r="DI59" s="431" t="str">
        <f t="shared" si="46"/>
        <v>ne</v>
      </c>
      <c r="DK59" s="229"/>
      <c r="DL59" s="225">
        <f t="shared" si="47"/>
        <v>0</v>
      </c>
      <c r="DM59" s="230">
        <f>IF(DL59=1,data!$C$41*DK59,0)</f>
        <v>0</v>
      </c>
      <c r="DN59" s="265" t="s">
        <v>96</v>
      </c>
      <c r="DO59" s="231">
        <f>IF(DL59=1,IF(DK59&lt;15,VLOOKUP(DN59,data!$B$3:$E$32,2,0)*DK59,(VLOOKUP(DN59,data!$B$3:$E$32,2,0)*14)+(VLOOKUP(DN59,data!$B$3:$E$32,3,0))*(DK59-14)),0)</f>
        <v>0</v>
      </c>
      <c r="DP59" s="265" t="s">
        <v>96</v>
      </c>
      <c r="DQ59" s="231">
        <f>IF(DL59=1,VLOOKUP(DP59,data!$B$35:$D$39,2,0),0)</f>
        <v>0</v>
      </c>
      <c r="DR59" s="232">
        <f>IF(AND(DO59&lt;&gt;0,DQ59&lt;&gt;0)=FALSE,0,data!$C$43)</f>
        <v>0</v>
      </c>
      <c r="DS59" s="269">
        <f t="shared" si="48"/>
        <v>0</v>
      </c>
      <c r="DT59" s="225">
        <f t="shared" si="49"/>
        <v>0</v>
      </c>
      <c r="DU59" s="225">
        <f t="shared" si="50"/>
        <v>0</v>
      </c>
      <c r="DV59" s="225">
        <f t="shared" si="51"/>
        <v>0</v>
      </c>
      <c r="DW59" s="431" t="str">
        <f t="shared" si="52"/>
        <v>ne</v>
      </c>
      <c r="DY59" s="229"/>
      <c r="DZ59" s="225">
        <f t="shared" si="53"/>
        <v>0</v>
      </c>
      <c r="EA59" s="230">
        <f>IF(DZ59=1,data!$C$41*DY59,0)</f>
        <v>0</v>
      </c>
      <c r="EB59" s="265" t="s">
        <v>96</v>
      </c>
      <c r="EC59" s="231">
        <f>IF(DZ59=1,IF(DY59&lt;15,VLOOKUP(EB59,data!$B$3:$E$32,2,0)*DY59,(VLOOKUP(EB59,data!$B$3:$E$32,2,0)*14)+(VLOOKUP(EB59,data!$B$3:$E$32,3,0))*(DY59-14)),0)</f>
        <v>0</v>
      </c>
      <c r="ED59" s="265" t="s">
        <v>96</v>
      </c>
      <c r="EE59" s="231">
        <f>IF(DZ59=1,VLOOKUP(ED59,data!$B$35:$D$39,2,0),0)</f>
        <v>0</v>
      </c>
      <c r="EF59" s="232">
        <f>IF(AND(EC59&lt;&gt;0,EE59&lt;&gt;0)=FALSE,0,data!$C$43)</f>
        <v>0</v>
      </c>
      <c r="EG59" s="269">
        <f t="shared" si="54"/>
        <v>0</v>
      </c>
      <c r="EH59" s="225">
        <f t="shared" si="55"/>
        <v>0</v>
      </c>
      <c r="EI59" s="225">
        <f t="shared" si="56"/>
        <v>0</v>
      </c>
      <c r="EJ59" s="225">
        <f t="shared" si="57"/>
        <v>0</v>
      </c>
      <c r="EK59" s="431" t="str">
        <f t="shared" si="58"/>
        <v>ne</v>
      </c>
      <c r="EM59" s="229"/>
      <c r="EN59" s="225">
        <f t="shared" si="59"/>
        <v>0</v>
      </c>
      <c r="EO59" s="230">
        <f>IF(EN59=1,data!$C$41*EM59,0)</f>
        <v>0</v>
      </c>
      <c r="EP59" s="265" t="s">
        <v>96</v>
      </c>
      <c r="EQ59" s="231">
        <f>IF(EN59=1,IF(EM59&lt;15,VLOOKUP(EP59,data!$B$3:$E$32,2,0)*EM59,(VLOOKUP(EP59,data!$B$3:$E$32,2,0)*14)+(VLOOKUP(EP59,data!$B$3:$E$32,3,0))*(EM59-14)),0)</f>
        <v>0</v>
      </c>
      <c r="ER59" s="265" t="s">
        <v>96</v>
      </c>
      <c r="ES59" s="231">
        <f>IF(EN59=1,VLOOKUP(ER59,data!$B$35:$D$39,2,0),0)</f>
        <v>0</v>
      </c>
      <c r="ET59" s="232">
        <f>IF(AND(EQ59&lt;&gt;0,ES59&lt;&gt;0)=FALSE,0,data!$C$43)</f>
        <v>0</v>
      </c>
      <c r="EU59" s="269">
        <f t="shared" si="60"/>
        <v>0</v>
      </c>
      <c r="EV59" s="225">
        <f t="shared" si="61"/>
        <v>0</v>
      </c>
      <c r="EW59" s="225">
        <f t="shared" si="62"/>
        <v>0</v>
      </c>
      <c r="EX59" s="225">
        <f t="shared" si="63"/>
        <v>0</v>
      </c>
      <c r="EY59" s="431" t="str">
        <f t="shared" si="64"/>
        <v>ne</v>
      </c>
      <c r="FA59" s="229"/>
      <c r="FB59" s="225">
        <f t="shared" si="65"/>
        <v>0</v>
      </c>
      <c r="FC59" s="230">
        <f>IF(FB59=1,data!$C$41*FA59,0)</f>
        <v>0</v>
      </c>
      <c r="FD59" s="265" t="s">
        <v>96</v>
      </c>
      <c r="FE59" s="231">
        <f>IF(FB59=1,IF(FA59&lt;15,VLOOKUP(FD59,data!$B$3:$E$32,2,0)*FA59,(VLOOKUP(FD59,data!$B$3:$E$32,2,0)*14)+(VLOOKUP(FD59,data!$B$3:$E$32,3,0))*(FA59-14)),0)</f>
        <v>0</v>
      </c>
      <c r="FF59" s="265" t="s">
        <v>96</v>
      </c>
      <c r="FG59" s="231">
        <f>IF(FB59=1,VLOOKUP(FF59,data!$B$35:$D$39,2,0),0)</f>
        <v>0</v>
      </c>
      <c r="FH59" s="232">
        <f>IF(AND(FE59&lt;&gt;0,FG59&lt;&gt;0)=FALSE,0,data!$C$43)</f>
        <v>0</v>
      </c>
      <c r="FI59" s="269">
        <f t="shared" si="66"/>
        <v>0</v>
      </c>
      <c r="FJ59" s="225">
        <f t="shared" si="67"/>
        <v>0</v>
      </c>
      <c r="FK59" s="225">
        <f t="shared" si="68"/>
        <v>0</v>
      </c>
      <c r="FL59" s="225">
        <f t="shared" si="69"/>
        <v>0</v>
      </c>
      <c r="FM59" s="431" t="str">
        <f t="shared" si="70"/>
        <v>ne</v>
      </c>
    </row>
    <row r="60" spans="1:169" ht="26.65" hidden="1" customHeight="1" x14ac:dyDescent="0.25">
      <c r="A60" s="233"/>
      <c r="B60" s="370" t="s">
        <v>151</v>
      </c>
      <c r="C60" s="416"/>
      <c r="D60" s="418"/>
      <c r="E60" s="229"/>
      <c r="F60" s="225">
        <f t="shared" si="0"/>
        <v>0</v>
      </c>
      <c r="G60" s="230">
        <f>IF(F60=1,data!$C$41*E60,0)</f>
        <v>0</v>
      </c>
      <c r="H60" s="265" t="s">
        <v>96</v>
      </c>
      <c r="I60" s="231">
        <f>IF($F60=1,IF($E60&lt;15,VLOOKUP(H60,data!$B$3:$E$32,2,0)*$E60,(VLOOKUP(H60,data!$B$3:$E$32,2,0)*14)+(VLOOKUP(H60,data!$B$3:$E$32,3,0))*($E60-14)),0)</f>
        <v>0</v>
      </c>
      <c r="J60" s="265" t="s">
        <v>96</v>
      </c>
      <c r="K60" s="231">
        <f>IF($F60=1,VLOOKUP(J60,data!$B$35:$D$39,2,0),0)</f>
        <v>0</v>
      </c>
      <c r="L60" s="232">
        <f>IF(AND(I60&lt;&gt;0,K60&lt;&gt;0)=FALSE,0,data!$C$43)</f>
        <v>0</v>
      </c>
      <c r="M60" s="269">
        <f t="shared" si="1"/>
        <v>0</v>
      </c>
      <c r="N60" s="225">
        <f t="shared" si="73"/>
        <v>0</v>
      </c>
      <c r="O60" s="225">
        <f t="shared" si="2"/>
        <v>0</v>
      </c>
      <c r="P60" s="225">
        <f t="shared" si="3"/>
        <v>0</v>
      </c>
      <c r="Q60" s="228"/>
      <c r="R60" s="438">
        <f t="shared" si="4"/>
        <v>0</v>
      </c>
      <c r="S60" s="225">
        <f t="shared" si="5"/>
        <v>0</v>
      </c>
      <c r="T60" s="357">
        <f>IF(S60=1,data!$C$41*R60,0)</f>
        <v>0</v>
      </c>
      <c r="U60" s="370" t="str">
        <f t="shared" si="6"/>
        <v xml:space="preserve"> </v>
      </c>
      <c r="V60" s="360">
        <f>IF($S60=1,IF(R60&lt;15,VLOOKUP(U60,data!$B$3:$E$32,2,0)*R60,(VLOOKUP(U60,data!$B$3:$E$32,2,0)*14)+(VLOOKUP(U60,data!$B$3:$E$32,3,0))*(R60-14)),0)</f>
        <v>0</v>
      </c>
      <c r="W60" s="370" t="str">
        <f t="shared" si="7"/>
        <v xml:space="preserve"> </v>
      </c>
      <c r="X60" s="360">
        <f>IF($S60=1,VLOOKUP(W60,data!$B$35:$D$39,2,0),0)</f>
        <v>0</v>
      </c>
      <c r="Y60" s="364">
        <f>IF(AND(V60&lt;&gt;0,X60&lt;&gt;0)=FALSE,0,data!$C$43)</f>
        <v>0</v>
      </c>
      <c r="Z60" s="365">
        <f t="shared" si="8"/>
        <v>0</v>
      </c>
      <c r="AA60" s="225">
        <f t="shared" si="74"/>
        <v>0</v>
      </c>
      <c r="AB60" s="225">
        <f t="shared" si="9"/>
        <v>0</v>
      </c>
      <c r="AC60" s="225">
        <f t="shared" si="10"/>
        <v>0</v>
      </c>
      <c r="AE60" s="229"/>
      <c r="AF60" s="225">
        <f t="shared" si="11"/>
        <v>0</v>
      </c>
      <c r="AG60" s="230">
        <f>IF(AF60=1,data!$C$41*AE60,0)</f>
        <v>0</v>
      </c>
      <c r="AH60" s="265" t="s">
        <v>96</v>
      </c>
      <c r="AI60" s="231">
        <f>IF(AF60=1,IF(AE60&lt;15,VLOOKUP(AH60,data!$B$3:$E$32,2,0)*AE60,(VLOOKUP(AH60,data!$B$3:$E$32,2,0)*14)+(VLOOKUP(AH60,data!$B$3:$E$32,3,0))*(AE60-14)),0)</f>
        <v>0</v>
      </c>
      <c r="AJ60" s="265" t="s">
        <v>96</v>
      </c>
      <c r="AK60" s="231">
        <f>IF(AF60=1,VLOOKUP(AJ60,data!$B$35:$D$39,2,0),0)</f>
        <v>0</v>
      </c>
      <c r="AL60" s="232">
        <f>IF(AND(AI60&lt;&gt;0,AK60&lt;&gt;0)=FALSE,0,data!$C$43)</f>
        <v>0</v>
      </c>
      <c r="AM60" s="269">
        <f t="shared" si="12"/>
        <v>0</v>
      </c>
      <c r="AN60" s="225">
        <f t="shared" si="13"/>
        <v>0</v>
      </c>
      <c r="AO60" s="225">
        <f t="shared" si="14"/>
        <v>0</v>
      </c>
      <c r="AP60" s="225">
        <f t="shared" si="15"/>
        <v>0</v>
      </c>
      <c r="AQ60" s="431" t="str">
        <f t="shared" si="16"/>
        <v>ne</v>
      </c>
      <c r="AS60" s="229"/>
      <c r="AT60" s="225">
        <f t="shared" si="17"/>
        <v>0</v>
      </c>
      <c r="AU60" s="230">
        <f>IF(AT60=1,data!$C$41*AS60,0)</f>
        <v>0</v>
      </c>
      <c r="AV60" s="265" t="s">
        <v>96</v>
      </c>
      <c r="AW60" s="231">
        <f>IF(AT60=1,IF(AS60&lt;15,VLOOKUP(AV60,data!$B$3:$E$32,2,0)*AS60,(VLOOKUP(AV60,data!$B$3:$E$32,2,0)*14)+(VLOOKUP(AV60,data!$B$3:$E$32,3,0))*(AS60-14)),0)</f>
        <v>0</v>
      </c>
      <c r="AX60" s="265" t="s">
        <v>96</v>
      </c>
      <c r="AY60" s="231">
        <f>IF(AT60=1,VLOOKUP(AX60,data!$B$35:$D$39,2,0),0)</f>
        <v>0</v>
      </c>
      <c r="AZ60" s="232">
        <f>IF(AND(AW60&lt;&gt;0,AY60&lt;&gt;0)=FALSE,0,data!$C$43)</f>
        <v>0</v>
      </c>
      <c r="BA60" s="269">
        <f t="shared" si="18"/>
        <v>0</v>
      </c>
      <c r="BB60" s="225">
        <f t="shared" si="19"/>
        <v>0</v>
      </c>
      <c r="BC60" s="225">
        <f t="shared" si="20"/>
        <v>0</v>
      </c>
      <c r="BD60" s="225">
        <f t="shared" si="21"/>
        <v>0</v>
      </c>
      <c r="BE60" s="431" t="str">
        <f t="shared" si="22"/>
        <v>ne</v>
      </c>
      <c r="BG60" s="229"/>
      <c r="BH60" s="225">
        <f t="shared" si="23"/>
        <v>0</v>
      </c>
      <c r="BI60" s="230">
        <f>IF(BH60=1,data!$C$41*BG60,0)</f>
        <v>0</v>
      </c>
      <c r="BJ60" s="265" t="s">
        <v>96</v>
      </c>
      <c r="BK60" s="231">
        <f>IF(BH60=1,IF(BG60&lt;15,VLOOKUP(BJ60,data!$B$3:$E$32,2,0)*BG60,(VLOOKUP(BJ60,data!$B$3:$E$32,2,0)*14)+(VLOOKUP(BJ60,data!$B$3:$E$32,3,0))*(BG60-14)),0)</f>
        <v>0</v>
      </c>
      <c r="BL60" s="265" t="s">
        <v>96</v>
      </c>
      <c r="BM60" s="231">
        <f>IF(BH60=1,VLOOKUP(BL60,data!$B$35:$D$39,2,0),0)</f>
        <v>0</v>
      </c>
      <c r="BN60" s="232">
        <f>IF(AND(BK60&lt;&gt;0,BM60&lt;&gt;0)=FALSE,0,data!$C$43)</f>
        <v>0</v>
      </c>
      <c r="BO60" s="269">
        <f t="shared" si="24"/>
        <v>0</v>
      </c>
      <c r="BP60" s="225">
        <f t="shared" si="25"/>
        <v>0</v>
      </c>
      <c r="BQ60" s="225">
        <f t="shared" si="26"/>
        <v>0</v>
      </c>
      <c r="BR60" s="225">
        <f t="shared" si="27"/>
        <v>0</v>
      </c>
      <c r="BS60" s="431" t="str">
        <f t="shared" si="28"/>
        <v>ne</v>
      </c>
      <c r="BU60" s="229"/>
      <c r="BV60" s="225">
        <f t="shared" si="29"/>
        <v>0</v>
      </c>
      <c r="BW60" s="230">
        <f>IF(BV60=1,data!$C$41*BU60,0)</f>
        <v>0</v>
      </c>
      <c r="BX60" s="265" t="s">
        <v>96</v>
      </c>
      <c r="BY60" s="231">
        <f>IF(BV60=1,IF(BU60&lt;15,VLOOKUP(BX60,data!$B$3:$E$32,2,0)*BU60,(VLOOKUP(BX60,data!$B$3:$E$32,2,0)*14)+(VLOOKUP(BX60,data!$B$3:$E$32,3,0))*(BU60-14)),0)</f>
        <v>0</v>
      </c>
      <c r="BZ60" s="265" t="s">
        <v>96</v>
      </c>
      <c r="CA60" s="231">
        <f>IF(BV60=1,VLOOKUP(BZ60,data!$B$35:$D$39,2,0),0)</f>
        <v>0</v>
      </c>
      <c r="CB60" s="232">
        <f>IF(AND(BY60&lt;&gt;0,CA60&lt;&gt;0)=FALSE,0,data!$C$43)</f>
        <v>0</v>
      </c>
      <c r="CC60" s="269">
        <f t="shared" si="30"/>
        <v>0</v>
      </c>
      <c r="CD60" s="225">
        <f t="shared" si="31"/>
        <v>0</v>
      </c>
      <c r="CE60" s="225">
        <f t="shared" si="32"/>
        <v>0</v>
      </c>
      <c r="CF60" s="225">
        <f t="shared" si="33"/>
        <v>0</v>
      </c>
      <c r="CG60" s="431" t="str">
        <f t="shared" si="34"/>
        <v>ne</v>
      </c>
      <c r="CI60" s="229"/>
      <c r="CJ60" s="225">
        <f t="shared" si="35"/>
        <v>0</v>
      </c>
      <c r="CK60" s="230">
        <f>IF(CJ60=1,data!$C$41*CI60,0)</f>
        <v>0</v>
      </c>
      <c r="CL60" s="265" t="s">
        <v>96</v>
      </c>
      <c r="CM60" s="231">
        <f>IF(CJ60=1,IF(CI60&lt;15,VLOOKUP(CL60,data!$B$3:$E$32,2,0)*CI60,(VLOOKUP(CL60,data!$B$3:$E$32,2,0)*14)+(VLOOKUP(CL60,data!$B$3:$E$32,3,0))*(CI60-14)),0)</f>
        <v>0</v>
      </c>
      <c r="CN60" s="265" t="s">
        <v>96</v>
      </c>
      <c r="CO60" s="231">
        <f>IF(CJ60=1,VLOOKUP(CN60,data!$B$35:$D$39,2,0),0)</f>
        <v>0</v>
      </c>
      <c r="CP60" s="232">
        <f>IF(AND(CM60&lt;&gt;0,CO60&lt;&gt;0)=FALSE,0,data!$C$43)</f>
        <v>0</v>
      </c>
      <c r="CQ60" s="269">
        <f t="shared" si="36"/>
        <v>0</v>
      </c>
      <c r="CR60" s="225">
        <f t="shared" si="37"/>
        <v>0</v>
      </c>
      <c r="CS60" s="225">
        <f t="shared" si="38"/>
        <v>0</v>
      </c>
      <c r="CT60" s="225">
        <f t="shared" si="39"/>
        <v>0</v>
      </c>
      <c r="CU60" s="431" t="str">
        <f t="shared" si="40"/>
        <v>ne</v>
      </c>
      <c r="CW60" s="229"/>
      <c r="CX60" s="225">
        <f t="shared" si="41"/>
        <v>0</v>
      </c>
      <c r="CY60" s="230">
        <f>IF(CX60=1,data!$C$41*CW60,0)</f>
        <v>0</v>
      </c>
      <c r="CZ60" s="265" t="s">
        <v>96</v>
      </c>
      <c r="DA60" s="231">
        <f>IF(CX60=1,IF(CW60&lt;15,VLOOKUP(CZ60,data!$B$3:$E$32,2,0)*CW60,(VLOOKUP(CZ60,data!$B$3:$E$32,2,0)*14)+(VLOOKUP(CZ60,data!$B$3:$E$32,3,0))*(CW60-14)),0)</f>
        <v>0</v>
      </c>
      <c r="DB60" s="265" t="s">
        <v>96</v>
      </c>
      <c r="DC60" s="231">
        <f>IF(CX60=1,VLOOKUP(DB60,data!$B$35:$D$39,2,0),0)</f>
        <v>0</v>
      </c>
      <c r="DD60" s="232">
        <f>IF(AND(DA60&lt;&gt;0,DC60&lt;&gt;0)=FALSE,0,data!$C$43)</f>
        <v>0</v>
      </c>
      <c r="DE60" s="269">
        <f t="shared" si="42"/>
        <v>0</v>
      </c>
      <c r="DF60" s="225">
        <f t="shared" si="43"/>
        <v>0</v>
      </c>
      <c r="DG60" s="225">
        <f t="shared" si="44"/>
        <v>0</v>
      </c>
      <c r="DH60" s="225">
        <f t="shared" si="45"/>
        <v>0</v>
      </c>
      <c r="DI60" s="431" t="str">
        <f t="shared" si="46"/>
        <v>ne</v>
      </c>
      <c r="DK60" s="229"/>
      <c r="DL60" s="225">
        <f t="shared" si="47"/>
        <v>0</v>
      </c>
      <c r="DM60" s="230">
        <f>IF(DL60=1,data!$C$41*DK60,0)</f>
        <v>0</v>
      </c>
      <c r="DN60" s="265" t="s">
        <v>96</v>
      </c>
      <c r="DO60" s="231">
        <f>IF(DL60=1,IF(DK60&lt;15,VLOOKUP(DN60,data!$B$3:$E$32,2,0)*DK60,(VLOOKUP(DN60,data!$B$3:$E$32,2,0)*14)+(VLOOKUP(DN60,data!$B$3:$E$32,3,0))*(DK60-14)),0)</f>
        <v>0</v>
      </c>
      <c r="DP60" s="265" t="s">
        <v>96</v>
      </c>
      <c r="DQ60" s="231">
        <f>IF(DL60=1,VLOOKUP(DP60,data!$B$35:$D$39,2,0),0)</f>
        <v>0</v>
      </c>
      <c r="DR60" s="232">
        <f>IF(AND(DO60&lt;&gt;0,DQ60&lt;&gt;0)=FALSE,0,data!$C$43)</f>
        <v>0</v>
      </c>
      <c r="DS60" s="269">
        <f t="shared" si="48"/>
        <v>0</v>
      </c>
      <c r="DT60" s="225">
        <f t="shared" si="49"/>
        <v>0</v>
      </c>
      <c r="DU60" s="225">
        <f t="shared" si="50"/>
        <v>0</v>
      </c>
      <c r="DV60" s="225">
        <f t="shared" si="51"/>
        <v>0</v>
      </c>
      <c r="DW60" s="431" t="str">
        <f t="shared" si="52"/>
        <v>ne</v>
      </c>
      <c r="DY60" s="229"/>
      <c r="DZ60" s="225">
        <f t="shared" si="53"/>
        <v>0</v>
      </c>
      <c r="EA60" s="230">
        <f>IF(DZ60=1,data!$C$41*DY60,0)</f>
        <v>0</v>
      </c>
      <c r="EB60" s="265" t="s">
        <v>96</v>
      </c>
      <c r="EC60" s="231">
        <f>IF(DZ60=1,IF(DY60&lt;15,VLOOKUP(EB60,data!$B$3:$E$32,2,0)*DY60,(VLOOKUP(EB60,data!$B$3:$E$32,2,0)*14)+(VLOOKUP(EB60,data!$B$3:$E$32,3,0))*(DY60-14)),0)</f>
        <v>0</v>
      </c>
      <c r="ED60" s="265" t="s">
        <v>96</v>
      </c>
      <c r="EE60" s="231">
        <f>IF(DZ60=1,VLOOKUP(ED60,data!$B$35:$D$39,2,0),0)</f>
        <v>0</v>
      </c>
      <c r="EF60" s="232">
        <f>IF(AND(EC60&lt;&gt;0,EE60&lt;&gt;0)=FALSE,0,data!$C$43)</f>
        <v>0</v>
      </c>
      <c r="EG60" s="269">
        <f t="shared" si="54"/>
        <v>0</v>
      </c>
      <c r="EH60" s="225">
        <f t="shared" si="55"/>
        <v>0</v>
      </c>
      <c r="EI60" s="225">
        <f t="shared" si="56"/>
        <v>0</v>
      </c>
      <c r="EJ60" s="225">
        <f t="shared" si="57"/>
        <v>0</v>
      </c>
      <c r="EK60" s="431" t="str">
        <f t="shared" si="58"/>
        <v>ne</v>
      </c>
      <c r="EM60" s="229"/>
      <c r="EN60" s="225">
        <f t="shared" si="59"/>
        <v>0</v>
      </c>
      <c r="EO60" s="230">
        <f>IF(EN60=1,data!$C$41*EM60,0)</f>
        <v>0</v>
      </c>
      <c r="EP60" s="265" t="s">
        <v>96</v>
      </c>
      <c r="EQ60" s="231">
        <f>IF(EN60=1,IF(EM60&lt;15,VLOOKUP(EP60,data!$B$3:$E$32,2,0)*EM60,(VLOOKUP(EP60,data!$B$3:$E$32,2,0)*14)+(VLOOKUP(EP60,data!$B$3:$E$32,3,0))*(EM60-14)),0)</f>
        <v>0</v>
      </c>
      <c r="ER60" s="265" t="s">
        <v>96</v>
      </c>
      <c r="ES60" s="231">
        <f>IF(EN60=1,VLOOKUP(ER60,data!$B$35:$D$39,2,0),0)</f>
        <v>0</v>
      </c>
      <c r="ET60" s="232">
        <f>IF(AND(EQ60&lt;&gt;0,ES60&lt;&gt;0)=FALSE,0,data!$C$43)</f>
        <v>0</v>
      </c>
      <c r="EU60" s="269">
        <f t="shared" si="60"/>
        <v>0</v>
      </c>
      <c r="EV60" s="225">
        <f t="shared" si="61"/>
        <v>0</v>
      </c>
      <c r="EW60" s="225">
        <f t="shared" si="62"/>
        <v>0</v>
      </c>
      <c r="EX60" s="225">
        <f t="shared" si="63"/>
        <v>0</v>
      </c>
      <c r="EY60" s="431" t="str">
        <f t="shared" si="64"/>
        <v>ne</v>
      </c>
      <c r="FA60" s="229"/>
      <c r="FB60" s="225">
        <f t="shared" si="65"/>
        <v>0</v>
      </c>
      <c r="FC60" s="230">
        <f>IF(FB60=1,data!$C$41*FA60,0)</f>
        <v>0</v>
      </c>
      <c r="FD60" s="265" t="s">
        <v>96</v>
      </c>
      <c r="FE60" s="231">
        <f>IF(FB60=1,IF(FA60&lt;15,VLOOKUP(FD60,data!$B$3:$E$32,2,0)*FA60,(VLOOKUP(FD60,data!$B$3:$E$32,2,0)*14)+(VLOOKUP(FD60,data!$B$3:$E$32,3,0))*(FA60-14)),0)</f>
        <v>0</v>
      </c>
      <c r="FF60" s="265" t="s">
        <v>96</v>
      </c>
      <c r="FG60" s="231">
        <f>IF(FB60=1,VLOOKUP(FF60,data!$B$35:$D$39,2,0),0)</f>
        <v>0</v>
      </c>
      <c r="FH60" s="232">
        <f>IF(AND(FE60&lt;&gt;0,FG60&lt;&gt;0)=FALSE,0,data!$C$43)</f>
        <v>0</v>
      </c>
      <c r="FI60" s="269">
        <f t="shared" si="66"/>
        <v>0</v>
      </c>
      <c r="FJ60" s="225">
        <f t="shared" si="67"/>
        <v>0</v>
      </c>
      <c r="FK60" s="225">
        <f t="shared" si="68"/>
        <v>0</v>
      </c>
      <c r="FL60" s="225">
        <f t="shared" si="69"/>
        <v>0</v>
      </c>
      <c r="FM60" s="431" t="str">
        <f t="shared" si="70"/>
        <v>ne</v>
      </c>
    </row>
    <row r="61" spans="1:169" ht="26.65" hidden="1" customHeight="1" x14ac:dyDescent="0.25">
      <c r="A61" s="233"/>
      <c r="B61" s="370" t="s">
        <v>152</v>
      </c>
      <c r="C61" s="416"/>
      <c r="D61" s="418"/>
      <c r="E61" s="229"/>
      <c r="F61" s="225">
        <f t="shared" si="0"/>
        <v>0</v>
      </c>
      <c r="G61" s="230">
        <f>IF(F61=1,data!$C$41*E61,0)</f>
        <v>0</v>
      </c>
      <c r="H61" s="265" t="s">
        <v>96</v>
      </c>
      <c r="I61" s="231">
        <f>IF($F61=1,IF($E61&lt;15,VLOOKUP(H61,data!$B$3:$E$32,2,0)*$E61,(VLOOKUP(H61,data!$B$3:$E$32,2,0)*14)+(VLOOKUP(H61,data!$B$3:$E$32,3,0))*($E61-14)),0)</f>
        <v>0</v>
      </c>
      <c r="J61" s="265" t="s">
        <v>96</v>
      </c>
      <c r="K61" s="231">
        <f>IF($F61=1,VLOOKUP(J61,data!$B$35:$D$39,2,0),0)</f>
        <v>0</v>
      </c>
      <c r="L61" s="232">
        <f>IF(AND(I61&lt;&gt;0,K61&lt;&gt;0)=FALSE,0,data!$C$43)</f>
        <v>0</v>
      </c>
      <c r="M61" s="269">
        <f t="shared" si="1"/>
        <v>0</v>
      </c>
      <c r="N61" s="225">
        <f t="shared" si="73"/>
        <v>0</v>
      </c>
      <c r="O61" s="225">
        <f t="shared" si="2"/>
        <v>0</v>
      </c>
      <c r="P61" s="225">
        <f t="shared" si="3"/>
        <v>0</v>
      </c>
      <c r="Q61" s="228"/>
      <c r="R61" s="438">
        <f t="shared" si="4"/>
        <v>0</v>
      </c>
      <c r="S61" s="225">
        <f t="shared" si="5"/>
        <v>0</v>
      </c>
      <c r="T61" s="357">
        <f>IF(S61=1,data!$C$41*R61,0)</f>
        <v>0</v>
      </c>
      <c r="U61" s="370" t="str">
        <f t="shared" si="6"/>
        <v xml:space="preserve"> </v>
      </c>
      <c r="V61" s="360">
        <f>IF($S61=1,IF(R61&lt;15,VLOOKUP(U61,data!$B$3:$E$32,2,0)*R61,(VLOOKUP(U61,data!$B$3:$E$32,2,0)*14)+(VLOOKUP(U61,data!$B$3:$E$32,3,0))*(R61-14)),0)</f>
        <v>0</v>
      </c>
      <c r="W61" s="370" t="str">
        <f t="shared" si="7"/>
        <v xml:space="preserve"> </v>
      </c>
      <c r="X61" s="360">
        <f>IF($S61=1,VLOOKUP(W61,data!$B$35:$D$39,2,0),0)</f>
        <v>0</v>
      </c>
      <c r="Y61" s="364">
        <f>IF(AND(V61&lt;&gt;0,X61&lt;&gt;0)=FALSE,0,data!$C$43)</f>
        <v>0</v>
      </c>
      <c r="Z61" s="365">
        <f t="shared" si="8"/>
        <v>0</v>
      </c>
      <c r="AA61" s="225">
        <f t="shared" si="74"/>
        <v>0</v>
      </c>
      <c r="AB61" s="225">
        <f t="shared" si="9"/>
        <v>0</v>
      </c>
      <c r="AC61" s="225">
        <f t="shared" si="10"/>
        <v>0</v>
      </c>
      <c r="AE61" s="229"/>
      <c r="AF61" s="225">
        <f t="shared" si="11"/>
        <v>0</v>
      </c>
      <c r="AG61" s="230">
        <f>IF(AF61=1,data!$C$41*AE61,0)</f>
        <v>0</v>
      </c>
      <c r="AH61" s="265" t="s">
        <v>96</v>
      </c>
      <c r="AI61" s="231">
        <f>IF(AF61=1,IF(AE61&lt;15,VLOOKUP(AH61,data!$B$3:$E$32,2,0)*AE61,(VLOOKUP(AH61,data!$B$3:$E$32,2,0)*14)+(VLOOKUP(AH61,data!$B$3:$E$32,3,0))*(AE61-14)),0)</f>
        <v>0</v>
      </c>
      <c r="AJ61" s="265" t="s">
        <v>96</v>
      </c>
      <c r="AK61" s="231">
        <f>IF(AF61=1,VLOOKUP(AJ61,data!$B$35:$D$39,2,0),0)</f>
        <v>0</v>
      </c>
      <c r="AL61" s="232">
        <f>IF(AND(AI61&lt;&gt;0,AK61&lt;&gt;0)=FALSE,0,data!$C$43)</f>
        <v>0</v>
      </c>
      <c r="AM61" s="269">
        <f t="shared" si="12"/>
        <v>0</v>
      </c>
      <c r="AN61" s="225">
        <f t="shared" si="13"/>
        <v>0</v>
      </c>
      <c r="AO61" s="225">
        <f t="shared" si="14"/>
        <v>0</v>
      </c>
      <c r="AP61" s="225">
        <f t="shared" si="15"/>
        <v>0</v>
      </c>
      <c r="AQ61" s="431" t="str">
        <f t="shared" si="16"/>
        <v>ne</v>
      </c>
      <c r="AS61" s="229"/>
      <c r="AT61" s="225">
        <f t="shared" si="17"/>
        <v>0</v>
      </c>
      <c r="AU61" s="230">
        <f>IF(AT61=1,data!$C$41*AS61,0)</f>
        <v>0</v>
      </c>
      <c r="AV61" s="265" t="s">
        <v>96</v>
      </c>
      <c r="AW61" s="231">
        <f>IF(AT61=1,IF(AS61&lt;15,VLOOKUP(AV61,data!$B$3:$E$32,2,0)*AS61,(VLOOKUP(AV61,data!$B$3:$E$32,2,0)*14)+(VLOOKUP(AV61,data!$B$3:$E$32,3,0))*(AS61-14)),0)</f>
        <v>0</v>
      </c>
      <c r="AX61" s="265" t="s">
        <v>96</v>
      </c>
      <c r="AY61" s="231">
        <f>IF(AT61=1,VLOOKUP(AX61,data!$B$35:$D$39,2,0),0)</f>
        <v>0</v>
      </c>
      <c r="AZ61" s="232">
        <f>IF(AND(AW61&lt;&gt;0,AY61&lt;&gt;0)=FALSE,0,data!$C$43)</f>
        <v>0</v>
      </c>
      <c r="BA61" s="269">
        <f t="shared" si="18"/>
        <v>0</v>
      </c>
      <c r="BB61" s="225">
        <f t="shared" si="19"/>
        <v>0</v>
      </c>
      <c r="BC61" s="225">
        <f t="shared" si="20"/>
        <v>0</v>
      </c>
      <c r="BD61" s="225">
        <f t="shared" si="21"/>
        <v>0</v>
      </c>
      <c r="BE61" s="431" t="str">
        <f t="shared" si="22"/>
        <v>ne</v>
      </c>
      <c r="BG61" s="229"/>
      <c r="BH61" s="225">
        <f t="shared" si="23"/>
        <v>0</v>
      </c>
      <c r="BI61" s="230">
        <f>IF(BH61=1,data!$C$41*BG61,0)</f>
        <v>0</v>
      </c>
      <c r="BJ61" s="265" t="s">
        <v>96</v>
      </c>
      <c r="BK61" s="231">
        <f>IF(BH61=1,IF(BG61&lt;15,VLOOKUP(BJ61,data!$B$3:$E$32,2,0)*BG61,(VLOOKUP(BJ61,data!$B$3:$E$32,2,0)*14)+(VLOOKUP(BJ61,data!$B$3:$E$32,3,0))*(BG61-14)),0)</f>
        <v>0</v>
      </c>
      <c r="BL61" s="265" t="s">
        <v>96</v>
      </c>
      <c r="BM61" s="231">
        <f>IF(BH61=1,VLOOKUP(BL61,data!$B$35:$D$39,2,0),0)</f>
        <v>0</v>
      </c>
      <c r="BN61" s="232">
        <f>IF(AND(BK61&lt;&gt;0,BM61&lt;&gt;0)=FALSE,0,data!$C$43)</f>
        <v>0</v>
      </c>
      <c r="BO61" s="269">
        <f t="shared" si="24"/>
        <v>0</v>
      </c>
      <c r="BP61" s="225">
        <f t="shared" si="25"/>
        <v>0</v>
      </c>
      <c r="BQ61" s="225">
        <f t="shared" si="26"/>
        <v>0</v>
      </c>
      <c r="BR61" s="225">
        <f t="shared" si="27"/>
        <v>0</v>
      </c>
      <c r="BS61" s="431" t="str">
        <f t="shared" si="28"/>
        <v>ne</v>
      </c>
      <c r="BU61" s="229"/>
      <c r="BV61" s="225">
        <f t="shared" si="29"/>
        <v>0</v>
      </c>
      <c r="BW61" s="230">
        <f>IF(BV61=1,data!$C$41*BU61,0)</f>
        <v>0</v>
      </c>
      <c r="BX61" s="265" t="s">
        <v>96</v>
      </c>
      <c r="BY61" s="231">
        <f>IF(BV61=1,IF(BU61&lt;15,VLOOKUP(BX61,data!$B$3:$E$32,2,0)*BU61,(VLOOKUP(BX61,data!$B$3:$E$32,2,0)*14)+(VLOOKUP(BX61,data!$B$3:$E$32,3,0))*(BU61-14)),0)</f>
        <v>0</v>
      </c>
      <c r="BZ61" s="265" t="s">
        <v>96</v>
      </c>
      <c r="CA61" s="231">
        <f>IF(BV61=1,VLOOKUP(BZ61,data!$B$35:$D$39,2,0),0)</f>
        <v>0</v>
      </c>
      <c r="CB61" s="232">
        <f>IF(AND(BY61&lt;&gt;0,CA61&lt;&gt;0)=FALSE,0,data!$C$43)</f>
        <v>0</v>
      </c>
      <c r="CC61" s="269">
        <f t="shared" si="30"/>
        <v>0</v>
      </c>
      <c r="CD61" s="225">
        <f t="shared" si="31"/>
        <v>0</v>
      </c>
      <c r="CE61" s="225">
        <f t="shared" si="32"/>
        <v>0</v>
      </c>
      <c r="CF61" s="225">
        <f t="shared" si="33"/>
        <v>0</v>
      </c>
      <c r="CG61" s="431" t="str">
        <f t="shared" si="34"/>
        <v>ne</v>
      </c>
      <c r="CI61" s="229"/>
      <c r="CJ61" s="225">
        <f t="shared" si="35"/>
        <v>0</v>
      </c>
      <c r="CK61" s="230">
        <f>IF(CJ61=1,data!$C$41*CI61,0)</f>
        <v>0</v>
      </c>
      <c r="CL61" s="265" t="s">
        <v>96</v>
      </c>
      <c r="CM61" s="231">
        <f>IF(CJ61=1,IF(CI61&lt;15,VLOOKUP(CL61,data!$B$3:$E$32,2,0)*CI61,(VLOOKUP(CL61,data!$B$3:$E$32,2,0)*14)+(VLOOKUP(CL61,data!$B$3:$E$32,3,0))*(CI61-14)),0)</f>
        <v>0</v>
      </c>
      <c r="CN61" s="265" t="s">
        <v>96</v>
      </c>
      <c r="CO61" s="231">
        <f>IF(CJ61=1,VLOOKUP(CN61,data!$B$35:$D$39,2,0),0)</f>
        <v>0</v>
      </c>
      <c r="CP61" s="232">
        <f>IF(AND(CM61&lt;&gt;0,CO61&lt;&gt;0)=FALSE,0,data!$C$43)</f>
        <v>0</v>
      </c>
      <c r="CQ61" s="269">
        <f t="shared" si="36"/>
        <v>0</v>
      </c>
      <c r="CR61" s="225">
        <f t="shared" si="37"/>
        <v>0</v>
      </c>
      <c r="CS61" s="225">
        <f t="shared" si="38"/>
        <v>0</v>
      </c>
      <c r="CT61" s="225">
        <f t="shared" si="39"/>
        <v>0</v>
      </c>
      <c r="CU61" s="431" t="str">
        <f t="shared" si="40"/>
        <v>ne</v>
      </c>
      <c r="CW61" s="229"/>
      <c r="CX61" s="225">
        <f t="shared" si="41"/>
        <v>0</v>
      </c>
      <c r="CY61" s="230">
        <f>IF(CX61=1,data!$C$41*CW61,0)</f>
        <v>0</v>
      </c>
      <c r="CZ61" s="265" t="s">
        <v>96</v>
      </c>
      <c r="DA61" s="231">
        <f>IF(CX61=1,IF(CW61&lt;15,VLOOKUP(CZ61,data!$B$3:$E$32,2,0)*CW61,(VLOOKUP(CZ61,data!$B$3:$E$32,2,0)*14)+(VLOOKUP(CZ61,data!$B$3:$E$32,3,0))*(CW61-14)),0)</f>
        <v>0</v>
      </c>
      <c r="DB61" s="265" t="s">
        <v>96</v>
      </c>
      <c r="DC61" s="231">
        <f>IF(CX61=1,VLOOKUP(DB61,data!$B$35:$D$39,2,0),0)</f>
        <v>0</v>
      </c>
      <c r="DD61" s="232">
        <f>IF(AND(DA61&lt;&gt;0,DC61&lt;&gt;0)=FALSE,0,data!$C$43)</f>
        <v>0</v>
      </c>
      <c r="DE61" s="269">
        <f t="shared" si="42"/>
        <v>0</v>
      </c>
      <c r="DF61" s="225">
        <f t="shared" si="43"/>
        <v>0</v>
      </c>
      <c r="DG61" s="225">
        <f t="shared" si="44"/>
        <v>0</v>
      </c>
      <c r="DH61" s="225">
        <f t="shared" si="45"/>
        <v>0</v>
      </c>
      <c r="DI61" s="431" t="str">
        <f t="shared" si="46"/>
        <v>ne</v>
      </c>
      <c r="DK61" s="229"/>
      <c r="DL61" s="225">
        <f t="shared" si="47"/>
        <v>0</v>
      </c>
      <c r="DM61" s="230">
        <f>IF(DL61=1,data!$C$41*DK61,0)</f>
        <v>0</v>
      </c>
      <c r="DN61" s="265" t="s">
        <v>96</v>
      </c>
      <c r="DO61" s="231">
        <f>IF(DL61=1,IF(DK61&lt;15,VLOOKUP(DN61,data!$B$3:$E$32,2,0)*DK61,(VLOOKUP(DN61,data!$B$3:$E$32,2,0)*14)+(VLOOKUP(DN61,data!$B$3:$E$32,3,0))*(DK61-14)),0)</f>
        <v>0</v>
      </c>
      <c r="DP61" s="265" t="s">
        <v>96</v>
      </c>
      <c r="DQ61" s="231">
        <f>IF(DL61=1,VLOOKUP(DP61,data!$B$35:$D$39,2,0),0)</f>
        <v>0</v>
      </c>
      <c r="DR61" s="232">
        <f>IF(AND(DO61&lt;&gt;0,DQ61&lt;&gt;0)=FALSE,0,data!$C$43)</f>
        <v>0</v>
      </c>
      <c r="DS61" s="269">
        <f t="shared" si="48"/>
        <v>0</v>
      </c>
      <c r="DT61" s="225">
        <f t="shared" si="49"/>
        <v>0</v>
      </c>
      <c r="DU61" s="225">
        <f t="shared" si="50"/>
        <v>0</v>
      </c>
      <c r="DV61" s="225">
        <f t="shared" si="51"/>
        <v>0</v>
      </c>
      <c r="DW61" s="431" t="str">
        <f t="shared" si="52"/>
        <v>ne</v>
      </c>
      <c r="DY61" s="229"/>
      <c r="DZ61" s="225">
        <f t="shared" si="53"/>
        <v>0</v>
      </c>
      <c r="EA61" s="230">
        <f>IF(DZ61=1,data!$C$41*DY61,0)</f>
        <v>0</v>
      </c>
      <c r="EB61" s="265" t="s">
        <v>96</v>
      </c>
      <c r="EC61" s="231">
        <f>IF(DZ61=1,IF(DY61&lt;15,VLOOKUP(EB61,data!$B$3:$E$32,2,0)*DY61,(VLOOKUP(EB61,data!$B$3:$E$32,2,0)*14)+(VLOOKUP(EB61,data!$B$3:$E$32,3,0))*(DY61-14)),0)</f>
        <v>0</v>
      </c>
      <c r="ED61" s="265" t="s">
        <v>96</v>
      </c>
      <c r="EE61" s="231">
        <f>IF(DZ61=1,VLOOKUP(ED61,data!$B$35:$D$39,2,0),0)</f>
        <v>0</v>
      </c>
      <c r="EF61" s="232">
        <f>IF(AND(EC61&lt;&gt;0,EE61&lt;&gt;0)=FALSE,0,data!$C$43)</f>
        <v>0</v>
      </c>
      <c r="EG61" s="269">
        <f t="shared" si="54"/>
        <v>0</v>
      </c>
      <c r="EH61" s="225">
        <f t="shared" si="55"/>
        <v>0</v>
      </c>
      <c r="EI61" s="225">
        <f t="shared" si="56"/>
        <v>0</v>
      </c>
      <c r="EJ61" s="225">
        <f t="shared" si="57"/>
        <v>0</v>
      </c>
      <c r="EK61" s="431" t="str">
        <f t="shared" si="58"/>
        <v>ne</v>
      </c>
      <c r="EM61" s="229"/>
      <c r="EN61" s="225">
        <f t="shared" si="59"/>
        <v>0</v>
      </c>
      <c r="EO61" s="230">
        <f>IF(EN61=1,data!$C$41*EM61,0)</f>
        <v>0</v>
      </c>
      <c r="EP61" s="265" t="s">
        <v>96</v>
      </c>
      <c r="EQ61" s="231">
        <f>IF(EN61=1,IF(EM61&lt;15,VLOOKUP(EP61,data!$B$3:$E$32,2,0)*EM61,(VLOOKUP(EP61,data!$B$3:$E$32,2,0)*14)+(VLOOKUP(EP61,data!$B$3:$E$32,3,0))*(EM61-14)),0)</f>
        <v>0</v>
      </c>
      <c r="ER61" s="265" t="s">
        <v>96</v>
      </c>
      <c r="ES61" s="231">
        <f>IF(EN61=1,VLOOKUP(ER61,data!$B$35:$D$39,2,0),0)</f>
        <v>0</v>
      </c>
      <c r="ET61" s="232">
        <f>IF(AND(EQ61&lt;&gt;0,ES61&lt;&gt;0)=FALSE,0,data!$C$43)</f>
        <v>0</v>
      </c>
      <c r="EU61" s="269">
        <f t="shared" si="60"/>
        <v>0</v>
      </c>
      <c r="EV61" s="225">
        <f t="shared" si="61"/>
        <v>0</v>
      </c>
      <c r="EW61" s="225">
        <f t="shared" si="62"/>
        <v>0</v>
      </c>
      <c r="EX61" s="225">
        <f t="shared" si="63"/>
        <v>0</v>
      </c>
      <c r="EY61" s="431" t="str">
        <f t="shared" si="64"/>
        <v>ne</v>
      </c>
      <c r="FA61" s="229"/>
      <c r="FB61" s="225">
        <f t="shared" si="65"/>
        <v>0</v>
      </c>
      <c r="FC61" s="230">
        <f>IF(FB61=1,data!$C$41*FA61,0)</f>
        <v>0</v>
      </c>
      <c r="FD61" s="265" t="s">
        <v>96</v>
      </c>
      <c r="FE61" s="231">
        <f>IF(FB61=1,IF(FA61&lt;15,VLOOKUP(FD61,data!$B$3:$E$32,2,0)*FA61,(VLOOKUP(FD61,data!$B$3:$E$32,2,0)*14)+(VLOOKUP(FD61,data!$B$3:$E$32,3,0))*(FA61-14)),0)</f>
        <v>0</v>
      </c>
      <c r="FF61" s="265" t="s">
        <v>96</v>
      </c>
      <c r="FG61" s="231">
        <f>IF(FB61=1,VLOOKUP(FF61,data!$B$35:$D$39,2,0),0)</f>
        <v>0</v>
      </c>
      <c r="FH61" s="232">
        <f>IF(AND(FE61&lt;&gt;0,FG61&lt;&gt;0)=FALSE,0,data!$C$43)</f>
        <v>0</v>
      </c>
      <c r="FI61" s="269">
        <f t="shared" si="66"/>
        <v>0</v>
      </c>
      <c r="FJ61" s="225">
        <f t="shared" si="67"/>
        <v>0</v>
      </c>
      <c r="FK61" s="225">
        <f t="shared" si="68"/>
        <v>0</v>
      </c>
      <c r="FL61" s="225">
        <f t="shared" si="69"/>
        <v>0</v>
      </c>
      <c r="FM61" s="431" t="str">
        <f t="shared" si="70"/>
        <v>ne</v>
      </c>
    </row>
    <row r="62" spans="1:169" ht="26.65" hidden="1" customHeight="1" x14ac:dyDescent="0.25">
      <c r="A62" s="233"/>
      <c r="B62" s="370" t="s">
        <v>153</v>
      </c>
      <c r="C62" s="416"/>
      <c r="D62" s="418"/>
      <c r="E62" s="229"/>
      <c r="F62" s="225">
        <f t="shared" si="0"/>
        <v>0</v>
      </c>
      <c r="G62" s="230">
        <f>IF(F62=1,data!$C$41*E62,0)</f>
        <v>0</v>
      </c>
      <c r="H62" s="265" t="s">
        <v>96</v>
      </c>
      <c r="I62" s="231">
        <f>IF($F62=1,IF($E62&lt;15,VLOOKUP(H62,data!$B$3:$E$32,2,0)*$E62,(VLOOKUP(H62,data!$B$3:$E$32,2,0)*14)+(VLOOKUP(H62,data!$B$3:$E$32,3,0))*($E62-14)),0)</f>
        <v>0</v>
      </c>
      <c r="J62" s="265" t="s">
        <v>96</v>
      </c>
      <c r="K62" s="231">
        <f>IF($F62=1,VLOOKUP(J62,data!$B$35:$D$39,2,0),0)</f>
        <v>0</v>
      </c>
      <c r="L62" s="232">
        <f>IF(AND(I62&lt;&gt;0,K62&lt;&gt;0)=FALSE,0,data!$C$43)</f>
        <v>0</v>
      </c>
      <c r="M62" s="269">
        <f t="shared" si="1"/>
        <v>0</v>
      </c>
      <c r="N62" s="225">
        <f t="shared" si="73"/>
        <v>0</v>
      </c>
      <c r="O62" s="225">
        <f t="shared" si="2"/>
        <v>0</v>
      </c>
      <c r="P62" s="225">
        <f t="shared" si="3"/>
        <v>0</v>
      </c>
      <c r="Q62" s="228"/>
      <c r="R62" s="438">
        <f t="shared" si="4"/>
        <v>0</v>
      </c>
      <c r="S62" s="225">
        <f t="shared" si="5"/>
        <v>0</v>
      </c>
      <c r="T62" s="357">
        <f>IF(S62=1,data!$C$41*R62,0)</f>
        <v>0</v>
      </c>
      <c r="U62" s="370" t="str">
        <f t="shared" si="6"/>
        <v xml:space="preserve"> </v>
      </c>
      <c r="V62" s="360">
        <f>IF($S62=1,IF(R62&lt;15,VLOOKUP(U62,data!$B$3:$E$32,2,0)*R62,(VLOOKUP(U62,data!$B$3:$E$32,2,0)*14)+(VLOOKUP(U62,data!$B$3:$E$32,3,0))*(R62-14)),0)</f>
        <v>0</v>
      </c>
      <c r="W62" s="370" t="str">
        <f t="shared" si="7"/>
        <v xml:space="preserve"> </v>
      </c>
      <c r="X62" s="360">
        <f>IF($S62=1,VLOOKUP(W62,data!$B$35:$D$39,2,0),0)</f>
        <v>0</v>
      </c>
      <c r="Y62" s="364">
        <f>IF(AND(V62&lt;&gt;0,X62&lt;&gt;0)=FALSE,0,data!$C$43)</f>
        <v>0</v>
      </c>
      <c r="Z62" s="365">
        <f t="shared" si="8"/>
        <v>0</v>
      </c>
      <c r="AA62" s="225">
        <f t="shared" si="74"/>
        <v>0</v>
      </c>
      <c r="AB62" s="225">
        <f t="shared" si="9"/>
        <v>0</v>
      </c>
      <c r="AC62" s="225">
        <f t="shared" si="10"/>
        <v>0</v>
      </c>
      <c r="AE62" s="229"/>
      <c r="AF62" s="225">
        <f t="shared" si="11"/>
        <v>0</v>
      </c>
      <c r="AG62" s="230">
        <f>IF(AF62=1,data!$C$41*AE62,0)</f>
        <v>0</v>
      </c>
      <c r="AH62" s="265" t="s">
        <v>96</v>
      </c>
      <c r="AI62" s="231">
        <f>IF(AF62=1,IF(AE62&lt;15,VLOOKUP(AH62,data!$B$3:$E$32,2,0)*AE62,(VLOOKUP(AH62,data!$B$3:$E$32,2,0)*14)+(VLOOKUP(AH62,data!$B$3:$E$32,3,0))*(AE62-14)),0)</f>
        <v>0</v>
      </c>
      <c r="AJ62" s="265" t="s">
        <v>96</v>
      </c>
      <c r="AK62" s="231">
        <f>IF(AF62=1,VLOOKUP(AJ62,data!$B$35:$D$39,2,0),0)</f>
        <v>0</v>
      </c>
      <c r="AL62" s="232">
        <f>IF(AND(AI62&lt;&gt;0,AK62&lt;&gt;0)=FALSE,0,data!$C$43)</f>
        <v>0</v>
      </c>
      <c r="AM62" s="269">
        <f t="shared" si="12"/>
        <v>0</v>
      </c>
      <c r="AN62" s="225">
        <f t="shared" si="13"/>
        <v>0</v>
      </c>
      <c r="AO62" s="225">
        <f t="shared" si="14"/>
        <v>0</v>
      </c>
      <c r="AP62" s="225">
        <f t="shared" si="15"/>
        <v>0</v>
      </c>
      <c r="AQ62" s="431" t="str">
        <f t="shared" si="16"/>
        <v>ne</v>
      </c>
      <c r="AS62" s="229"/>
      <c r="AT62" s="225">
        <f t="shared" si="17"/>
        <v>0</v>
      </c>
      <c r="AU62" s="230">
        <f>IF(AT62=1,data!$C$41*AS62,0)</f>
        <v>0</v>
      </c>
      <c r="AV62" s="265" t="s">
        <v>96</v>
      </c>
      <c r="AW62" s="231">
        <f>IF(AT62=1,IF(AS62&lt;15,VLOOKUP(AV62,data!$B$3:$E$32,2,0)*AS62,(VLOOKUP(AV62,data!$B$3:$E$32,2,0)*14)+(VLOOKUP(AV62,data!$B$3:$E$32,3,0))*(AS62-14)),0)</f>
        <v>0</v>
      </c>
      <c r="AX62" s="265" t="s">
        <v>96</v>
      </c>
      <c r="AY62" s="231">
        <f>IF(AT62=1,VLOOKUP(AX62,data!$B$35:$D$39,2,0),0)</f>
        <v>0</v>
      </c>
      <c r="AZ62" s="232">
        <f>IF(AND(AW62&lt;&gt;0,AY62&lt;&gt;0)=FALSE,0,data!$C$43)</f>
        <v>0</v>
      </c>
      <c r="BA62" s="269">
        <f t="shared" si="18"/>
        <v>0</v>
      </c>
      <c r="BB62" s="225">
        <f t="shared" si="19"/>
        <v>0</v>
      </c>
      <c r="BC62" s="225">
        <f t="shared" si="20"/>
        <v>0</v>
      </c>
      <c r="BD62" s="225">
        <f t="shared" si="21"/>
        <v>0</v>
      </c>
      <c r="BE62" s="431" t="str">
        <f t="shared" si="22"/>
        <v>ne</v>
      </c>
      <c r="BG62" s="229"/>
      <c r="BH62" s="225">
        <f t="shared" si="23"/>
        <v>0</v>
      </c>
      <c r="BI62" s="230">
        <f>IF(BH62=1,data!$C$41*BG62,0)</f>
        <v>0</v>
      </c>
      <c r="BJ62" s="265" t="s">
        <v>96</v>
      </c>
      <c r="BK62" s="231">
        <f>IF(BH62=1,IF(BG62&lt;15,VLOOKUP(BJ62,data!$B$3:$E$32,2,0)*BG62,(VLOOKUP(BJ62,data!$B$3:$E$32,2,0)*14)+(VLOOKUP(BJ62,data!$B$3:$E$32,3,0))*(BG62-14)),0)</f>
        <v>0</v>
      </c>
      <c r="BL62" s="265" t="s">
        <v>96</v>
      </c>
      <c r="BM62" s="231">
        <f>IF(BH62=1,VLOOKUP(BL62,data!$B$35:$D$39,2,0),0)</f>
        <v>0</v>
      </c>
      <c r="BN62" s="232">
        <f>IF(AND(BK62&lt;&gt;0,BM62&lt;&gt;0)=FALSE,0,data!$C$43)</f>
        <v>0</v>
      </c>
      <c r="BO62" s="269">
        <f t="shared" si="24"/>
        <v>0</v>
      </c>
      <c r="BP62" s="225">
        <f t="shared" si="25"/>
        <v>0</v>
      </c>
      <c r="BQ62" s="225">
        <f t="shared" si="26"/>
        <v>0</v>
      </c>
      <c r="BR62" s="225">
        <f t="shared" si="27"/>
        <v>0</v>
      </c>
      <c r="BS62" s="431" t="str">
        <f t="shared" si="28"/>
        <v>ne</v>
      </c>
      <c r="BU62" s="229"/>
      <c r="BV62" s="225">
        <f t="shared" si="29"/>
        <v>0</v>
      </c>
      <c r="BW62" s="230">
        <f>IF(BV62=1,data!$C$41*BU62,0)</f>
        <v>0</v>
      </c>
      <c r="BX62" s="265" t="s">
        <v>96</v>
      </c>
      <c r="BY62" s="231">
        <f>IF(BV62=1,IF(BU62&lt;15,VLOOKUP(BX62,data!$B$3:$E$32,2,0)*BU62,(VLOOKUP(BX62,data!$B$3:$E$32,2,0)*14)+(VLOOKUP(BX62,data!$B$3:$E$32,3,0))*(BU62-14)),0)</f>
        <v>0</v>
      </c>
      <c r="BZ62" s="265" t="s">
        <v>96</v>
      </c>
      <c r="CA62" s="231">
        <f>IF(BV62=1,VLOOKUP(BZ62,data!$B$35:$D$39,2,0),0)</f>
        <v>0</v>
      </c>
      <c r="CB62" s="232">
        <f>IF(AND(BY62&lt;&gt;0,CA62&lt;&gt;0)=FALSE,0,data!$C$43)</f>
        <v>0</v>
      </c>
      <c r="CC62" s="269">
        <f t="shared" si="30"/>
        <v>0</v>
      </c>
      <c r="CD62" s="225">
        <f t="shared" si="31"/>
        <v>0</v>
      </c>
      <c r="CE62" s="225">
        <f t="shared" si="32"/>
        <v>0</v>
      </c>
      <c r="CF62" s="225">
        <f t="shared" si="33"/>
        <v>0</v>
      </c>
      <c r="CG62" s="431" t="str">
        <f t="shared" si="34"/>
        <v>ne</v>
      </c>
      <c r="CI62" s="229"/>
      <c r="CJ62" s="225">
        <f t="shared" si="35"/>
        <v>0</v>
      </c>
      <c r="CK62" s="230">
        <f>IF(CJ62=1,data!$C$41*CI62,0)</f>
        <v>0</v>
      </c>
      <c r="CL62" s="265" t="s">
        <v>96</v>
      </c>
      <c r="CM62" s="231">
        <f>IF(CJ62=1,IF(CI62&lt;15,VLOOKUP(CL62,data!$B$3:$E$32,2,0)*CI62,(VLOOKUP(CL62,data!$B$3:$E$32,2,0)*14)+(VLOOKUP(CL62,data!$B$3:$E$32,3,0))*(CI62-14)),0)</f>
        <v>0</v>
      </c>
      <c r="CN62" s="265" t="s">
        <v>96</v>
      </c>
      <c r="CO62" s="231">
        <f>IF(CJ62=1,VLOOKUP(CN62,data!$B$35:$D$39,2,0),0)</f>
        <v>0</v>
      </c>
      <c r="CP62" s="232">
        <f>IF(AND(CM62&lt;&gt;0,CO62&lt;&gt;0)=FALSE,0,data!$C$43)</f>
        <v>0</v>
      </c>
      <c r="CQ62" s="269">
        <f t="shared" si="36"/>
        <v>0</v>
      </c>
      <c r="CR62" s="225">
        <f t="shared" si="37"/>
        <v>0</v>
      </c>
      <c r="CS62" s="225">
        <f t="shared" si="38"/>
        <v>0</v>
      </c>
      <c r="CT62" s="225">
        <f t="shared" si="39"/>
        <v>0</v>
      </c>
      <c r="CU62" s="431" t="str">
        <f t="shared" si="40"/>
        <v>ne</v>
      </c>
      <c r="CW62" s="229"/>
      <c r="CX62" s="225">
        <f t="shared" si="41"/>
        <v>0</v>
      </c>
      <c r="CY62" s="230">
        <f>IF(CX62=1,data!$C$41*CW62,0)</f>
        <v>0</v>
      </c>
      <c r="CZ62" s="265" t="s">
        <v>96</v>
      </c>
      <c r="DA62" s="231">
        <f>IF(CX62=1,IF(CW62&lt;15,VLOOKUP(CZ62,data!$B$3:$E$32,2,0)*CW62,(VLOOKUP(CZ62,data!$B$3:$E$32,2,0)*14)+(VLOOKUP(CZ62,data!$B$3:$E$32,3,0))*(CW62-14)),0)</f>
        <v>0</v>
      </c>
      <c r="DB62" s="265" t="s">
        <v>96</v>
      </c>
      <c r="DC62" s="231">
        <f>IF(CX62=1,VLOOKUP(DB62,data!$B$35:$D$39,2,0),0)</f>
        <v>0</v>
      </c>
      <c r="DD62" s="232">
        <f>IF(AND(DA62&lt;&gt;0,DC62&lt;&gt;0)=FALSE,0,data!$C$43)</f>
        <v>0</v>
      </c>
      <c r="DE62" s="269">
        <f t="shared" si="42"/>
        <v>0</v>
      </c>
      <c r="DF62" s="225">
        <f t="shared" si="43"/>
        <v>0</v>
      </c>
      <c r="DG62" s="225">
        <f t="shared" si="44"/>
        <v>0</v>
      </c>
      <c r="DH62" s="225">
        <f t="shared" si="45"/>
        <v>0</v>
      </c>
      <c r="DI62" s="431" t="str">
        <f t="shared" si="46"/>
        <v>ne</v>
      </c>
      <c r="DK62" s="229"/>
      <c r="DL62" s="225">
        <f t="shared" si="47"/>
        <v>0</v>
      </c>
      <c r="DM62" s="230">
        <f>IF(DL62=1,data!$C$41*DK62,0)</f>
        <v>0</v>
      </c>
      <c r="DN62" s="265" t="s">
        <v>96</v>
      </c>
      <c r="DO62" s="231">
        <f>IF(DL62=1,IF(DK62&lt;15,VLOOKUP(DN62,data!$B$3:$E$32,2,0)*DK62,(VLOOKUP(DN62,data!$B$3:$E$32,2,0)*14)+(VLOOKUP(DN62,data!$B$3:$E$32,3,0))*(DK62-14)),0)</f>
        <v>0</v>
      </c>
      <c r="DP62" s="265" t="s">
        <v>96</v>
      </c>
      <c r="DQ62" s="231">
        <f>IF(DL62=1,VLOOKUP(DP62,data!$B$35:$D$39,2,0),0)</f>
        <v>0</v>
      </c>
      <c r="DR62" s="232">
        <f>IF(AND(DO62&lt;&gt;0,DQ62&lt;&gt;0)=FALSE,0,data!$C$43)</f>
        <v>0</v>
      </c>
      <c r="DS62" s="269">
        <f t="shared" si="48"/>
        <v>0</v>
      </c>
      <c r="DT62" s="225">
        <f t="shared" si="49"/>
        <v>0</v>
      </c>
      <c r="DU62" s="225">
        <f t="shared" si="50"/>
        <v>0</v>
      </c>
      <c r="DV62" s="225">
        <f t="shared" si="51"/>
        <v>0</v>
      </c>
      <c r="DW62" s="431" t="str">
        <f t="shared" si="52"/>
        <v>ne</v>
      </c>
      <c r="DY62" s="229"/>
      <c r="DZ62" s="225">
        <f t="shared" si="53"/>
        <v>0</v>
      </c>
      <c r="EA62" s="230">
        <f>IF(DZ62=1,data!$C$41*DY62,0)</f>
        <v>0</v>
      </c>
      <c r="EB62" s="265" t="s">
        <v>96</v>
      </c>
      <c r="EC62" s="231">
        <f>IF(DZ62=1,IF(DY62&lt;15,VLOOKUP(EB62,data!$B$3:$E$32,2,0)*DY62,(VLOOKUP(EB62,data!$B$3:$E$32,2,0)*14)+(VLOOKUP(EB62,data!$B$3:$E$32,3,0))*(DY62-14)),0)</f>
        <v>0</v>
      </c>
      <c r="ED62" s="265" t="s">
        <v>96</v>
      </c>
      <c r="EE62" s="231">
        <f>IF(DZ62=1,VLOOKUP(ED62,data!$B$35:$D$39,2,0),0)</f>
        <v>0</v>
      </c>
      <c r="EF62" s="232">
        <f>IF(AND(EC62&lt;&gt;0,EE62&lt;&gt;0)=FALSE,0,data!$C$43)</f>
        <v>0</v>
      </c>
      <c r="EG62" s="269">
        <f t="shared" si="54"/>
        <v>0</v>
      </c>
      <c r="EH62" s="225">
        <f t="shared" si="55"/>
        <v>0</v>
      </c>
      <c r="EI62" s="225">
        <f t="shared" si="56"/>
        <v>0</v>
      </c>
      <c r="EJ62" s="225">
        <f t="shared" si="57"/>
        <v>0</v>
      </c>
      <c r="EK62" s="431" t="str">
        <f t="shared" si="58"/>
        <v>ne</v>
      </c>
      <c r="EM62" s="229"/>
      <c r="EN62" s="225">
        <f t="shared" si="59"/>
        <v>0</v>
      </c>
      <c r="EO62" s="230">
        <f>IF(EN62=1,data!$C$41*EM62,0)</f>
        <v>0</v>
      </c>
      <c r="EP62" s="265" t="s">
        <v>96</v>
      </c>
      <c r="EQ62" s="231">
        <f>IF(EN62=1,IF(EM62&lt;15,VLOOKUP(EP62,data!$B$3:$E$32,2,0)*EM62,(VLOOKUP(EP62,data!$B$3:$E$32,2,0)*14)+(VLOOKUP(EP62,data!$B$3:$E$32,3,0))*(EM62-14)),0)</f>
        <v>0</v>
      </c>
      <c r="ER62" s="265" t="s">
        <v>96</v>
      </c>
      <c r="ES62" s="231">
        <f>IF(EN62=1,VLOOKUP(ER62,data!$B$35:$D$39,2,0),0)</f>
        <v>0</v>
      </c>
      <c r="ET62" s="232">
        <f>IF(AND(EQ62&lt;&gt;0,ES62&lt;&gt;0)=FALSE,0,data!$C$43)</f>
        <v>0</v>
      </c>
      <c r="EU62" s="269">
        <f t="shared" si="60"/>
        <v>0</v>
      </c>
      <c r="EV62" s="225">
        <f t="shared" si="61"/>
        <v>0</v>
      </c>
      <c r="EW62" s="225">
        <f t="shared" si="62"/>
        <v>0</v>
      </c>
      <c r="EX62" s="225">
        <f t="shared" si="63"/>
        <v>0</v>
      </c>
      <c r="EY62" s="431" t="str">
        <f t="shared" si="64"/>
        <v>ne</v>
      </c>
      <c r="FA62" s="229"/>
      <c r="FB62" s="225">
        <f t="shared" si="65"/>
        <v>0</v>
      </c>
      <c r="FC62" s="230">
        <f>IF(FB62=1,data!$C$41*FA62,0)</f>
        <v>0</v>
      </c>
      <c r="FD62" s="265" t="s">
        <v>96</v>
      </c>
      <c r="FE62" s="231">
        <f>IF(FB62=1,IF(FA62&lt;15,VLOOKUP(FD62,data!$B$3:$E$32,2,0)*FA62,(VLOOKUP(FD62,data!$B$3:$E$32,2,0)*14)+(VLOOKUP(FD62,data!$B$3:$E$32,3,0))*(FA62-14)),0)</f>
        <v>0</v>
      </c>
      <c r="FF62" s="265" t="s">
        <v>96</v>
      </c>
      <c r="FG62" s="231">
        <f>IF(FB62=1,VLOOKUP(FF62,data!$B$35:$D$39,2,0),0)</f>
        <v>0</v>
      </c>
      <c r="FH62" s="232">
        <f>IF(AND(FE62&lt;&gt;0,FG62&lt;&gt;0)=FALSE,0,data!$C$43)</f>
        <v>0</v>
      </c>
      <c r="FI62" s="269">
        <f t="shared" si="66"/>
        <v>0</v>
      </c>
      <c r="FJ62" s="225">
        <f t="shared" si="67"/>
        <v>0</v>
      </c>
      <c r="FK62" s="225">
        <f t="shared" si="68"/>
        <v>0</v>
      </c>
      <c r="FL62" s="225">
        <f t="shared" si="69"/>
        <v>0</v>
      </c>
      <c r="FM62" s="431" t="str">
        <f t="shared" si="70"/>
        <v>ne</v>
      </c>
    </row>
    <row r="63" spans="1:169" ht="26.65" hidden="1" customHeight="1" x14ac:dyDescent="0.25">
      <c r="A63" s="221"/>
      <c r="B63" s="370" t="s">
        <v>154</v>
      </c>
      <c r="C63" s="416"/>
      <c r="D63" s="418"/>
      <c r="E63" s="229"/>
      <c r="F63" s="225">
        <f t="shared" si="0"/>
        <v>0</v>
      </c>
      <c r="G63" s="230">
        <f>IF(F63=1,data!$C$41*E63,0)</f>
        <v>0</v>
      </c>
      <c r="H63" s="265" t="s">
        <v>96</v>
      </c>
      <c r="I63" s="231">
        <f>IF($F63=1,IF($E63&lt;15,VLOOKUP(H63,data!$B$3:$E$32,2,0)*$E63,(VLOOKUP(H63,data!$B$3:$E$32,2,0)*14)+(VLOOKUP(H63,data!$B$3:$E$32,3,0))*($E63-14)),0)</f>
        <v>0</v>
      </c>
      <c r="J63" s="265" t="s">
        <v>96</v>
      </c>
      <c r="K63" s="231">
        <f>IF($F63=1,VLOOKUP(J63,data!$B$35:$D$39,2,0),0)</f>
        <v>0</v>
      </c>
      <c r="L63" s="232">
        <f>IF(AND(I63&lt;&gt;0,K63&lt;&gt;0)=FALSE,0,data!$C$43)</f>
        <v>0</v>
      </c>
      <c r="M63" s="269">
        <f t="shared" si="1"/>
        <v>0</v>
      </c>
      <c r="N63" s="225">
        <f t="shared" si="73"/>
        <v>0</v>
      </c>
      <c r="O63" s="225">
        <f t="shared" si="2"/>
        <v>0</v>
      </c>
      <c r="P63" s="225">
        <f t="shared" si="3"/>
        <v>0</v>
      </c>
      <c r="Q63" s="228"/>
      <c r="R63" s="438">
        <f t="shared" si="4"/>
        <v>0</v>
      </c>
      <c r="S63" s="225">
        <f t="shared" si="5"/>
        <v>0</v>
      </c>
      <c r="T63" s="357">
        <f>IF(S63=1,data!$C$41*R63,0)</f>
        <v>0</v>
      </c>
      <c r="U63" s="370" t="str">
        <f t="shared" si="6"/>
        <v xml:space="preserve"> </v>
      </c>
      <c r="V63" s="360">
        <f>IF($S63=1,IF(R63&lt;15,VLOOKUP(U63,data!$B$3:$E$32,2,0)*R63,(VLOOKUP(U63,data!$B$3:$E$32,2,0)*14)+(VLOOKUP(U63,data!$B$3:$E$32,3,0))*(R63-14)),0)</f>
        <v>0</v>
      </c>
      <c r="W63" s="370" t="str">
        <f t="shared" si="7"/>
        <v xml:space="preserve"> </v>
      </c>
      <c r="X63" s="360">
        <f>IF($S63=1,VLOOKUP(W63,data!$B$35:$D$39,2,0),0)</f>
        <v>0</v>
      </c>
      <c r="Y63" s="364">
        <f>IF(AND(V63&lt;&gt;0,X63&lt;&gt;0)=FALSE,0,data!$C$43)</f>
        <v>0</v>
      </c>
      <c r="Z63" s="365">
        <f t="shared" si="8"/>
        <v>0</v>
      </c>
      <c r="AA63" s="225">
        <f t="shared" si="74"/>
        <v>0</v>
      </c>
      <c r="AB63" s="225">
        <f t="shared" si="9"/>
        <v>0</v>
      </c>
      <c r="AC63" s="225">
        <f t="shared" si="10"/>
        <v>0</v>
      </c>
      <c r="AE63" s="229"/>
      <c r="AF63" s="225">
        <f t="shared" si="11"/>
        <v>0</v>
      </c>
      <c r="AG63" s="230">
        <f>IF(AF63=1,data!$C$41*AE63,0)</f>
        <v>0</v>
      </c>
      <c r="AH63" s="265" t="s">
        <v>96</v>
      </c>
      <c r="AI63" s="231">
        <f>IF(AF63=1,IF(AE63&lt;15,VLOOKUP(AH63,data!$B$3:$E$32,2,0)*AE63,(VLOOKUP(AH63,data!$B$3:$E$32,2,0)*14)+(VLOOKUP(AH63,data!$B$3:$E$32,3,0))*(AE63-14)),0)</f>
        <v>0</v>
      </c>
      <c r="AJ63" s="265" t="s">
        <v>96</v>
      </c>
      <c r="AK63" s="231">
        <f>IF(AF63=1,VLOOKUP(AJ63,data!$B$35:$D$39,2,0),0)</f>
        <v>0</v>
      </c>
      <c r="AL63" s="232">
        <f>IF(AND(AI63&lt;&gt;0,AK63&lt;&gt;0)=FALSE,0,data!$C$43)</f>
        <v>0</v>
      </c>
      <c r="AM63" s="269">
        <f t="shared" si="12"/>
        <v>0</v>
      </c>
      <c r="AN63" s="225">
        <f t="shared" si="13"/>
        <v>0</v>
      </c>
      <c r="AO63" s="225">
        <f t="shared" si="14"/>
        <v>0</v>
      </c>
      <c r="AP63" s="225">
        <f t="shared" si="15"/>
        <v>0</v>
      </c>
      <c r="AQ63" s="431" t="str">
        <f t="shared" si="16"/>
        <v>ne</v>
      </c>
      <c r="AS63" s="229"/>
      <c r="AT63" s="225">
        <f t="shared" si="17"/>
        <v>0</v>
      </c>
      <c r="AU63" s="230">
        <f>IF(AT63=1,data!$C$41*AS63,0)</f>
        <v>0</v>
      </c>
      <c r="AV63" s="265" t="s">
        <v>96</v>
      </c>
      <c r="AW63" s="231">
        <f>IF(AT63=1,IF(AS63&lt;15,VLOOKUP(AV63,data!$B$3:$E$32,2,0)*AS63,(VLOOKUP(AV63,data!$B$3:$E$32,2,0)*14)+(VLOOKUP(AV63,data!$B$3:$E$32,3,0))*(AS63-14)),0)</f>
        <v>0</v>
      </c>
      <c r="AX63" s="265" t="s">
        <v>96</v>
      </c>
      <c r="AY63" s="231">
        <f>IF(AT63=1,VLOOKUP(AX63,data!$B$35:$D$39,2,0),0)</f>
        <v>0</v>
      </c>
      <c r="AZ63" s="232">
        <f>IF(AND(AW63&lt;&gt;0,AY63&lt;&gt;0)=FALSE,0,data!$C$43)</f>
        <v>0</v>
      </c>
      <c r="BA63" s="269">
        <f t="shared" si="18"/>
        <v>0</v>
      </c>
      <c r="BB63" s="225">
        <f t="shared" si="19"/>
        <v>0</v>
      </c>
      <c r="BC63" s="225">
        <f t="shared" si="20"/>
        <v>0</v>
      </c>
      <c r="BD63" s="225">
        <f t="shared" si="21"/>
        <v>0</v>
      </c>
      <c r="BE63" s="431" t="str">
        <f t="shared" si="22"/>
        <v>ne</v>
      </c>
      <c r="BG63" s="229"/>
      <c r="BH63" s="225">
        <f t="shared" si="23"/>
        <v>0</v>
      </c>
      <c r="BI63" s="230">
        <f>IF(BH63=1,data!$C$41*BG63,0)</f>
        <v>0</v>
      </c>
      <c r="BJ63" s="265" t="s">
        <v>96</v>
      </c>
      <c r="BK63" s="231">
        <f>IF(BH63=1,IF(BG63&lt;15,VLOOKUP(BJ63,data!$B$3:$E$32,2,0)*BG63,(VLOOKUP(BJ63,data!$B$3:$E$32,2,0)*14)+(VLOOKUP(BJ63,data!$B$3:$E$32,3,0))*(BG63-14)),0)</f>
        <v>0</v>
      </c>
      <c r="BL63" s="265" t="s">
        <v>96</v>
      </c>
      <c r="BM63" s="231">
        <f>IF(BH63=1,VLOOKUP(BL63,data!$B$35:$D$39,2,0),0)</f>
        <v>0</v>
      </c>
      <c r="BN63" s="232">
        <f>IF(AND(BK63&lt;&gt;0,BM63&lt;&gt;0)=FALSE,0,data!$C$43)</f>
        <v>0</v>
      </c>
      <c r="BO63" s="269">
        <f t="shared" si="24"/>
        <v>0</v>
      </c>
      <c r="BP63" s="225">
        <f t="shared" si="25"/>
        <v>0</v>
      </c>
      <c r="BQ63" s="225">
        <f t="shared" si="26"/>
        <v>0</v>
      </c>
      <c r="BR63" s="225">
        <f t="shared" si="27"/>
        <v>0</v>
      </c>
      <c r="BS63" s="431" t="str">
        <f t="shared" si="28"/>
        <v>ne</v>
      </c>
      <c r="BU63" s="229"/>
      <c r="BV63" s="225">
        <f t="shared" si="29"/>
        <v>0</v>
      </c>
      <c r="BW63" s="230">
        <f>IF(BV63=1,data!$C$41*BU63,0)</f>
        <v>0</v>
      </c>
      <c r="BX63" s="265" t="s">
        <v>96</v>
      </c>
      <c r="BY63" s="231">
        <f>IF(BV63=1,IF(BU63&lt;15,VLOOKUP(BX63,data!$B$3:$E$32,2,0)*BU63,(VLOOKUP(BX63,data!$B$3:$E$32,2,0)*14)+(VLOOKUP(BX63,data!$B$3:$E$32,3,0))*(BU63-14)),0)</f>
        <v>0</v>
      </c>
      <c r="BZ63" s="265" t="s">
        <v>96</v>
      </c>
      <c r="CA63" s="231">
        <f>IF(BV63=1,VLOOKUP(BZ63,data!$B$35:$D$39,2,0),0)</f>
        <v>0</v>
      </c>
      <c r="CB63" s="232">
        <f>IF(AND(BY63&lt;&gt;0,CA63&lt;&gt;0)=FALSE,0,data!$C$43)</f>
        <v>0</v>
      </c>
      <c r="CC63" s="269">
        <f t="shared" si="30"/>
        <v>0</v>
      </c>
      <c r="CD63" s="225">
        <f t="shared" si="31"/>
        <v>0</v>
      </c>
      <c r="CE63" s="225">
        <f t="shared" si="32"/>
        <v>0</v>
      </c>
      <c r="CF63" s="225">
        <f t="shared" si="33"/>
        <v>0</v>
      </c>
      <c r="CG63" s="431" t="str">
        <f t="shared" si="34"/>
        <v>ne</v>
      </c>
      <c r="CI63" s="229"/>
      <c r="CJ63" s="225">
        <f t="shared" si="35"/>
        <v>0</v>
      </c>
      <c r="CK63" s="230">
        <f>IF(CJ63=1,data!$C$41*CI63,0)</f>
        <v>0</v>
      </c>
      <c r="CL63" s="265" t="s">
        <v>96</v>
      </c>
      <c r="CM63" s="231">
        <f>IF(CJ63=1,IF(CI63&lt;15,VLOOKUP(CL63,data!$B$3:$E$32,2,0)*CI63,(VLOOKUP(CL63,data!$B$3:$E$32,2,0)*14)+(VLOOKUP(CL63,data!$B$3:$E$32,3,0))*(CI63-14)),0)</f>
        <v>0</v>
      </c>
      <c r="CN63" s="265" t="s">
        <v>96</v>
      </c>
      <c r="CO63" s="231">
        <f>IF(CJ63=1,VLOOKUP(CN63,data!$B$35:$D$39,2,0),0)</f>
        <v>0</v>
      </c>
      <c r="CP63" s="232">
        <f>IF(AND(CM63&lt;&gt;0,CO63&lt;&gt;0)=FALSE,0,data!$C$43)</f>
        <v>0</v>
      </c>
      <c r="CQ63" s="269">
        <f t="shared" si="36"/>
        <v>0</v>
      </c>
      <c r="CR63" s="225">
        <f t="shared" si="37"/>
        <v>0</v>
      </c>
      <c r="CS63" s="225">
        <f t="shared" si="38"/>
        <v>0</v>
      </c>
      <c r="CT63" s="225">
        <f t="shared" si="39"/>
        <v>0</v>
      </c>
      <c r="CU63" s="431" t="str">
        <f t="shared" si="40"/>
        <v>ne</v>
      </c>
      <c r="CW63" s="229"/>
      <c r="CX63" s="225">
        <f t="shared" si="41"/>
        <v>0</v>
      </c>
      <c r="CY63" s="230">
        <f>IF(CX63=1,data!$C$41*CW63,0)</f>
        <v>0</v>
      </c>
      <c r="CZ63" s="265" t="s">
        <v>96</v>
      </c>
      <c r="DA63" s="231">
        <f>IF(CX63=1,IF(CW63&lt;15,VLOOKUP(CZ63,data!$B$3:$E$32,2,0)*CW63,(VLOOKUP(CZ63,data!$B$3:$E$32,2,0)*14)+(VLOOKUP(CZ63,data!$B$3:$E$32,3,0))*(CW63-14)),0)</f>
        <v>0</v>
      </c>
      <c r="DB63" s="265" t="s">
        <v>96</v>
      </c>
      <c r="DC63" s="231">
        <f>IF(CX63=1,VLOOKUP(DB63,data!$B$35:$D$39,2,0),0)</f>
        <v>0</v>
      </c>
      <c r="DD63" s="232">
        <f>IF(AND(DA63&lt;&gt;0,DC63&lt;&gt;0)=FALSE,0,data!$C$43)</f>
        <v>0</v>
      </c>
      <c r="DE63" s="269">
        <f t="shared" si="42"/>
        <v>0</v>
      </c>
      <c r="DF63" s="225">
        <f t="shared" si="43"/>
        <v>0</v>
      </c>
      <c r="DG63" s="225">
        <f t="shared" si="44"/>
        <v>0</v>
      </c>
      <c r="DH63" s="225">
        <f t="shared" si="45"/>
        <v>0</v>
      </c>
      <c r="DI63" s="431" t="str">
        <f t="shared" si="46"/>
        <v>ne</v>
      </c>
      <c r="DK63" s="229"/>
      <c r="DL63" s="225">
        <f t="shared" si="47"/>
        <v>0</v>
      </c>
      <c r="DM63" s="230">
        <f>IF(DL63=1,data!$C$41*DK63,0)</f>
        <v>0</v>
      </c>
      <c r="DN63" s="265" t="s">
        <v>96</v>
      </c>
      <c r="DO63" s="231">
        <f>IF(DL63=1,IF(DK63&lt;15,VLOOKUP(DN63,data!$B$3:$E$32,2,0)*DK63,(VLOOKUP(DN63,data!$B$3:$E$32,2,0)*14)+(VLOOKUP(DN63,data!$B$3:$E$32,3,0))*(DK63-14)),0)</f>
        <v>0</v>
      </c>
      <c r="DP63" s="265" t="s">
        <v>96</v>
      </c>
      <c r="DQ63" s="231">
        <f>IF(DL63=1,VLOOKUP(DP63,data!$B$35:$D$39,2,0),0)</f>
        <v>0</v>
      </c>
      <c r="DR63" s="232">
        <f>IF(AND(DO63&lt;&gt;0,DQ63&lt;&gt;0)=FALSE,0,data!$C$43)</f>
        <v>0</v>
      </c>
      <c r="DS63" s="269">
        <f t="shared" si="48"/>
        <v>0</v>
      </c>
      <c r="DT63" s="225">
        <f t="shared" si="49"/>
        <v>0</v>
      </c>
      <c r="DU63" s="225">
        <f t="shared" si="50"/>
        <v>0</v>
      </c>
      <c r="DV63" s="225">
        <f t="shared" si="51"/>
        <v>0</v>
      </c>
      <c r="DW63" s="431" t="str">
        <f t="shared" si="52"/>
        <v>ne</v>
      </c>
      <c r="DY63" s="229"/>
      <c r="DZ63" s="225">
        <f t="shared" si="53"/>
        <v>0</v>
      </c>
      <c r="EA63" s="230">
        <f>IF(DZ63=1,data!$C$41*DY63,0)</f>
        <v>0</v>
      </c>
      <c r="EB63" s="265" t="s">
        <v>96</v>
      </c>
      <c r="EC63" s="231">
        <f>IF(DZ63=1,IF(DY63&lt;15,VLOOKUP(EB63,data!$B$3:$E$32,2,0)*DY63,(VLOOKUP(EB63,data!$B$3:$E$32,2,0)*14)+(VLOOKUP(EB63,data!$B$3:$E$32,3,0))*(DY63-14)),0)</f>
        <v>0</v>
      </c>
      <c r="ED63" s="265" t="s">
        <v>96</v>
      </c>
      <c r="EE63" s="231">
        <f>IF(DZ63=1,VLOOKUP(ED63,data!$B$35:$D$39,2,0),0)</f>
        <v>0</v>
      </c>
      <c r="EF63" s="232">
        <f>IF(AND(EC63&lt;&gt;0,EE63&lt;&gt;0)=FALSE,0,data!$C$43)</f>
        <v>0</v>
      </c>
      <c r="EG63" s="269">
        <f t="shared" si="54"/>
        <v>0</v>
      </c>
      <c r="EH63" s="225">
        <f t="shared" si="55"/>
        <v>0</v>
      </c>
      <c r="EI63" s="225">
        <f t="shared" si="56"/>
        <v>0</v>
      </c>
      <c r="EJ63" s="225">
        <f t="shared" si="57"/>
        <v>0</v>
      </c>
      <c r="EK63" s="431" t="str">
        <f t="shared" si="58"/>
        <v>ne</v>
      </c>
      <c r="EM63" s="229"/>
      <c r="EN63" s="225">
        <f t="shared" si="59"/>
        <v>0</v>
      </c>
      <c r="EO63" s="230">
        <f>IF(EN63=1,data!$C$41*EM63,0)</f>
        <v>0</v>
      </c>
      <c r="EP63" s="265" t="s">
        <v>96</v>
      </c>
      <c r="EQ63" s="231">
        <f>IF(EN63=1,IF(EM63&lt;15,VLOOKUP(EP63,data!$B$3:$E$32,2,0)*EM63,(VLOOKUP(EP63,data!$B$3:$E$32,2,0)*14)+(VLOOKUP(EP63,data!$B$3:$E$32,3,0))*(EM63-14)),0)</f>
        <v>0</v>
      </c>
      <c r="ER63" s="265" t="s">
        <v>96</v>
      </c>
      <c r="ES63" s="231">
        <f>IF(EN63=1,VLOOKUP(ER63,data!$B$35:$D$39,2,0),0)</f>
        <v>0</v>
      </c>
      <c r="ET63" s="232">
        <f>IF(AND(EQ63&lt;&gt;0,ES63&lt;&gt;0)=FALSE,0,data!$C$43)</f>
        <v>0</v>
      </c>
      <c r="EU63" s="269">
        <f t="shared" si="60"/>
        <v>0</v>
      </c>
      <c r="EV63" s="225">
        <f t="shared" si="61"/>
        <v>0</v>
      </c>
      <c r="EW63" s="225">
        <f t="shared" si="62"/>
        <v>0</v>
      </c>
      <c r="EX63" s="225">
        <f t="shared" si="63"/>
        <v>0</v>
      </c>
      <c r="EY63" s="431" t="str">
        <f t="shared" si="64"/>
        <v>ne</v>
      </c>
      <c r="FA63" s="229"/>
      <c r="FB63" s="225">
        <f t="shared" si="65"/>
        <v>0</v>
      </c>
      <c r="FC63" s="230">
        <f>IF(FB63=1,data!$C$41*FA63,0)</f>
        <v>0</v>
      </c>
      <c r="FD63" s="265" t="s">
        <v>96</v>
      </c>
      <c r="FE63" s="231">
        <f>IF(FB63=1,IF(FA63&lt;15,VLOOKUP(FD63,data!$B$3:$E$32,2,0)*FA63,(VLOOKUP(FD63,data!$B$3:$E$32,2,0)*14)+(VLOOKUP(FD63,data!$B$3:$E$32,3,0))*(FA63-14)),0)</f>
        <v>0</v>
      </c>
      <c r="FF63" s="265" t="s">
        <v>96</v>
      </c>
      <c r="FG63" s="231">
        <f>IF(FB63=1,VLOOKUP(FF63,data!$B$35:$D$39,2,0),0)</f>
        <v>0</v>
      </c>
      <c r="FH63" s="232">
        <f>IF(AND(FE63&lt;&gt;0,FG63&lt;&gt;0)=FALSE,0,data!$C$43)</f>
        <v>0</v>
      </c>
      <c r="FI63" s="269">
        <f t="shared" si="66"/>
        <v>0</v>
      </c>
      <c r="FJ63" s="225">
        <f t="shared" si="67"/>
        <v>0</v>
      </c>
      <c r="FK63" s="225">
        <f t="shared" si="68"/>
        <v>0</v>
      </c>
      <c r="FL63" s="225">
        <f t="shared" si="69"/>
        <v>0</v>
      </c>
      <c r="FM63" s="431" t="str">
        <f t="shared" si="70"/>
        <v>ne</v>
      </c>
    </row>
    <row r="64" spans="1:169" ht="26.65" hidden="1" customHeight="1" x14ac:dyDescent="0.25">
      <c r="A64" s="221"/>
      <c r="B64" s="370" t="s">
        <v>155</v>
      </c>
      <c r="C64" s="416"/>
      <c r="D64" s="418"/>
      <c r="E64" s="229"/>
      <c r="F64" s="225">
        <f t="shared" si="0"/>
        <v>0</v>
      </c>
      <c r="G64" s="230">
        <f>IF(F64=1,data!$C$41*E64,0)</f>
        <v>0</v>
      </c>
      <c r="H64" s="265" t="s">
        <v>96</v>
      </c>
      <c r="I64" s="231">
        <f>IF($F64=1,IF($E64&lt;15,VLOOKUP(H64,data!$B$3:$E$32,2,0)*$E64,(VLOOKUP(H64,data!$B$3:$E$32,2,0)*14)+(VLOOKUP(H64,data!$B$3:$E$32,3,0))*($E64-14)),0)</f>
        <v>0</v>
      </c>
      <c r="J64" s="265" t="s">
        <v>96</v>
      </c>
      <c r="K64" s="231">
        <f>IF($F64=1,VLOOKUP(J64,data!$B$35:$D$39,2,0),0)</f>
        <v>0</v>
      </c>
      <c r="L64" s="232">
        <f>IF(AND(I64&lt;&gt;0,K64&lt;&gt;0)=FALSE,0,data!$C$43)</f>
        <v>0</v>
      </c>
      <c r="M64" s="269">
        <f t="shared" si="1"/>
        <v>0</v>
      </c>
      <c r="N64" s="225">
        <f t="shared" si="73"/>
        <v>0</v>
      </c>
      <c r="O64" s="225">
        <f t="shared" si="2"/>
        <v>0</v>
      </c>
      <c r="P64" s="225">
        <f t="shared" si="3"/>
        <v>0</v>
      </c>
      <c r="Q64" s="228"/>
      <c r="R64" s="438">
        <f t="shared" si="4"/>
        <v>0</v>
      </c>
      <c r="S64" s="225">
        <f t="shared" si="5"/>
        <v>0</v>
      </c>
      <c r="T64" s="357">
        <f>IF(S64=1,data!$C$41*R64,0)</f>
        <v>0</v>
      </c>
      <c r="U64" s="370" t="str">
        <f t="shared" si="6"/>
        <v xml:space="preserve"> </v>
      </c>
      <c r="V64" s="360">
        <f>IF($S64=1,IF(R64&lt;15,VLOOKUP(U64,data!$B$3:$E$32,2,0)*R64,(VLOOKUP(U64,data!$B$3:$E$32,2,0)*14)+(VLOOKUP(U64,data!$B$3:$E$32,3,0))*(R64-14)),0)</f>
        <v>0</v>
      </c>
      <c r="W64" s="370" t="str">
        <f t="shared" si="7"/>
        <v xml:space="preserve"> </v>
      </c>
      <c r="X64" s="360">
        <f>IF($S64=1,VLOOKUP(W64,data!$B$35:$D$39,2,0),0)</f>
        <v>0</v>
      </c>
      <c r="Y64" s="364">
        <f>IF(AND(V64&lt;&gt;0,X64&lt;&gt;0)=FALSE,0,data!$C$43)</f>
        <v>0</v>
      </c>
      <c r="Z64" s="365">
        <f t="shared" si="8"/>
        <v>0</v>
      </c>
      <c r="AA64" s="225">
        <f t="shared" si="74"/>
        <v>0</v>
      </c>
      <c r="AB64" s="225">
        <f t="shared" si="9"/>
        <v>0</v>
      </c>
      <c r="AC64" s="225">
        <f t="shared" si="10"/>
        <v>0</v>
      </c>
      <c r="AE64" s="229"/>
      <c r="AF64" s="225">
        <f t="shared" si="11"/>
        <v>0</v>
      </c>
      <c r="AG64" s="230">
        <f>IF(AF64=1,data!$C$41*AE64,0)</f>
        <v>0</v>
      </c>
      <c r="AH64" s="265" t="s">
        <v>96</v>
      </c>
      <c r="AI64" s="231">
        <f>IF(AF64=1,IF(AE64&lt;15,VLOOKUP(AH64,data!$B$3:$E$32,2,0)*AE64,(VLOOKUP(AH64,data!$B$3:$E$32,2,0)*14)+(VLOOKUP(AH64,data!$B$3:$E$32,3,0))*(AE64-14)),0)</f>
        <v>0</v>
      </c>
      <c r="AJ64" s="265" t="s">
        <v>96</v>
      </c>
      <c r="AK64" s="231">
        <f>IF(AF64=1,VLOOKUP(AJ64,data!$B$35:$D$39,2,0),0)</f>
        <v>0</v>
      </c>
      <c r="AL64" s="232">
        <f>IF(AND(AI64&lt;&gt;0,AK64&lt;&gt;0)=FALSE,0,data!$C$43)</f>
        <v>0</v>
      </c>
      <c r="AM64" s="269">
        <f t="shared" si="12"/>
        <v>0</v>
      </c>
      <c r="AN64" s="225">
        <f t="shared" si="13"/>
        <v>0</v>
      </c>
      <c r="AO64" s="225">
        <f t="shared" si="14"/>
        <v>0</v>
      </c>
      <c r="AP64" s="225">
        <f t="shared" si="15"/>
        <v>0</v>
      </c>
      <c r="AQ64" s="431" t="str">
        <f t="shared" si="16"/>
        <v>ne</v>
      </c>
      <c r="AS64" s="229"/>
      <c r="AT64" s="225">
        <f t="shared" si="17"/>
        <v>0</v>
      </c>
      <c r="AU64" s="230">
        <f>IF(AT64=1,data!$C$41*AS64,0)</f>
        <v>0</v>
      </c>
      <c r="AV64" s="265" t="s">
        <v>96</v>
      </c>
      <c r="AW64" s="231">
        <f>IF(AT64=1,IF(AS64&lt;15,VLOOKUP(AV64,data!$B$3:$E$32,2,0)*AS64,(VLOOKUP(AV64,data!$B$3:$E$32,2,0)*14)+(VLOOKUP(AV64,data!$B$3:$E$32,3,0))*(AS64-14)),0)</f>
        <v>0</v>
      </c>
      <c r="AX64" s="265" t="s">
        <v>96</v>
      </c>
      <c r="AY64" s="231">
        <f>IF(AT64=1,VLOOKUP(AX64,data!$B$35:$D$39,2,0),0)</f>
        <v>0</v>
      </c>
      <c r="AZ64" s="232">
        <f>IF(AND(AW64&lt;&gt;0,AY64&lt;&gt;0)=FALSE,0,data!$C$43)</f>
        <v>0</v>
      </c>
      <c r="BA64" s="269">
        <f t="shared" si="18"/>
        <v>0</v>
      </c>
      <c r="BB64" s="225">
        <f t="shared" si="19"/>
        <v>0</v>
      </c>
      <c r="BC64" s="225">
        <f t="shared" si="20"/>
        <v>0</v>
      </c>
      <c r="BD64" s="225">
        <f t="shared" si="21"/>
        <v>0</v>
      </c>
      <c r="BE64" s="431" t="str">
        <f t="shared" si="22"/>
        <v>ne</v>
      </c>
      <c r="BG64" s="229"/>
      <c r="BH64" s="225">
        <f t="shared" si="23"/>
        <v>0</v>
      </c>
      <c r="BI64" s="230">
        <f>IF(BH64=1,data!$C$41*BG64,0)</f>
        <v>0</v>
      </c>
      <c r="BJ64" s="265" t="s">
        <v>96</v>
      </c>
      <c r="BK64" s="231">
        <f>IF(BH64=1,IF(BG64&lt;15,VLOOKUP(BJ64,data!$B$3:$E$32,2,0)*BG64,(VLOOKUP(BJ64,data!$B$3:$E$32,2,0)*14)+(VLOOKUP(BJ64,data!$B$3:$E$32,3,0))*(BG64-14)),0)</f>
        <v>0</v>
      </c>
      <c r="BL64" s="265" t="s">
        <v>96</v>
      </c>
      <c r="BM64" s="231">
        <f>IF(BH64=1,VLOOKUP(BL64,data!$B$35:$D$39,2,0),0)</f>
        <v>0</v>
      </c>
      <c r="BN64" s="232">
        <f>IF(AND(BK64&lt;&gt;0,BM64&lt;&gt;0)=FALSE,0,data!$C$43)</f>
        <v>0</v>
      </c>
      <c r="BO64" s="269">
        <f t="shared" si="24"/>
        <v>0</v>
      </c>
      <c r="BP64" s="225">
        <f t="shared" si="25"/>
        <v>0</v>
      </c>
      <c r="BQ64" s="225">
        <f t="shared" si="26"/>
        <v>0</v>
      </c>
      <c r="BR64" s="225">
        <f t="shared" si="27"/>
        <v>0</v>
      </c>
      <c r="BS64" s="431" t="str">
        <f t="shared" si="28"/>
        <v>ne</v>
      </c>
      <c r="BU64" s="229"/>
      <c r="BV64" s="225">
        <f t="shared" si="29"/>
        <v>0</v>
      </c>
      <c r="BW64" s="230">
        <f>IF(BV64=1,data!$C$41*BU64,0)</f>
        <v>0</v>
      </c>
      <c r="BX64" s="265" t="s">
        <v>96</v>
      </c>
      <c r="BY64" s="231">
        <f>IF(BV64=1,IF(BU64&lt;15,VLOOKUP(BX64,data!$B$3:$E$32,2,0)*BU64,(VLOOKUP(BX64,data!$B$3:$E$32,2,0)*14)+(VLOOKUP(BX64,data!$B$3:$E$32,3,0))*(BU64-14)),0)</f>
        <v>0</v>
      </c>
      <c r="BZ64" s="265" t="s">
        <v>96</v>
      </c>
      <c r="CA64" s="231">
        <f>IF(BV64=1,VLOOKUP(BZ64,data!$B$35:$D$39,2,0),0)</f>
        <v>0</v>
      </c>
      <c r="CB64" s="232">
        <f>IF(AND(BY64&lt;&gt;0,CA64&lt;&gt;0)=FALSE,0,data!$C$43)</f>
        <v>0</v>
      </c>
      <c r="CC64" s="269">
        <f t="shared" si="30"/>
        <v>0</v>
      </c>
      <c r="CD64" s="225">
        <f t="shared" si="31"/>
        <v>0</v>
      </c>
      <c r="CE64" s="225">
        <f t="shared" si="32"/>
        <v>0</v>
      </c>
      <c r="CF64" s="225">
        <f t="shared" si="33"/>
        <v>0</v>
      </c>
      <c r="CG64" s="431" t="str">
        <f t="shared" si="34"/>
        <v>ne</v>
      </c>
      <c r="CI64" s="229"/>
      <c r="CJ64" s="225">
        <f t="shared" si="35"/>
        <v>0</v>
      </c>
      <c r="CK64" s="230">
        <f>IF(CJ64=1,data!$C$41*CI64,0)</f>
        <v>0</v>
      </c>
      <c r="CL64" s="265" t="s">
        <v>96</v>
      </c>
      <c r="CM64" s="231">
        <f>IF(CJ64=1,IF(CI64&lt;15,VLOOKUP(CL64,data!$B$3:$E$32,2,0)*CI64,(VLOOKUP(CL64,data!$B$3:$E$32,2,0)*14)+(VLOOKUP(CL64,data!$B$3:$E$32,3,0))*(CI64-14)),0)</f>
        <v>0</v>
      </c>
      <c r="CN64" s="265" t="s">
        <v>96</v>
      </c>
      <c r="CO64" s="231">
        <f>IF(CJ64=1,VLOOKUP(CN64,data!$B$35:$D$39,2,0),0)</f>
        <v>0</v>
      </c>
      <c r="CP64" s="232">
        <f>IF(AND(CM64&lt;&gt;0,CO64&lt;&gt;0)=FALSE,0,data!$C$43)</f>
        <v>0</v>
      </c>
      <c r="CQ64" s="269">
        <f t="shared" si="36"/>
        <v>0</v>
      </c>
      <c r="CR64" s="225">
        <f t="shared" si="37"/>
        <v>0</v>
      </c>
      <c r="CS64" s="225">
        <f t="shared" si="38"/>
        <v>0</v>
      </c>
      <c r="CT64" s="225">
        <f t="shared" si="39"/>
        <v>0</v>
      </c>
      <c r="CU64" s="431" t="str">
        <f t="shared" si="40"/>
        <v>ne</v>
      </c>
      <c r="CW64" s="229"/>
      <c r="CX64" s="225">
        <f t="shared" si="41"/>
        <v>0</v>
      </c>
      <c r="CY64" s="230">
        <f>IF(CX64=1,data!$C$41*CW64,0)</f>
        <v>0</v>
      </c>
      <c r="CZ64" s="265" t="s">
        <v>96</v>
      </c>
      <c r="DA64" s="231">
        <f>IF(CX64=1,IF(CW64&lt;15,VLOOKUP(CZ64,data!$B$3:$E$32,2,0)*CW64,(VLOOKUP(CZ64,data!$B$3:$E$32,2,0)*14)+(VLOOKUP(CZ64,data!$B$3:$E$32,3,0))*(CW64-14)),0)</f>
        <v>0</v>
      </c>
      <c r="DB64" s="265" t="s">
        <v>96</v>
      </c>
      <c r="DC64" s="231">
        <f>IF(CX64=1,VLOOKUP(DB64,data!$B$35:$D$39,2,0),0)</f>
        <v>0</v>
      </c>
      <c r="DD64" s="232">
        <f>IF(AND(DA64&lt;&gt;0,DC64&lt;&gt;0)=FALSE,0,data!$C$43)</f>
        <v>0</v>
      </c>
      <c r="DE64" s="269">
        <f t="shared" si="42"/>
        <v>0</v>
      </c>
      <c r="DF64" s="225">
        <f t="shared" si="43"/>
        <v>0</v>
      </c>
      <c r="DG64" s="225">
        <f t="shared" si="44"/>
        <v>0</v>
      </c>
      <c r="DH64" s="225">
        <f t="shared" si="45"/>
        <v>0</v>
      </c>
      <c r="DI64" s="431" t="str">
        <f t="shared" si="46"/>
        <v>ne</v>
      </c>
      <c r="DK64" s="229"/>
      <c r="DL64" s="225">
        <f t="shared" si="47"/>
        <v>0</v>
      </c>
      <c r="DM64" s="230">
        <f>IF(DL64=1,data!$C$41*DK64,0)</f>
        <v>0</v>
      </c>
      <c r="DN64" s="265" t="s">
        <v>96</v>
      </c>
      <c r="DO64" s="231">
        <f>IF(DL64=1,IF(DK64&lt;15,VLOOKUP(DN64,data!$B$3:$E$32,2,0)*DK64,(VLOOKUP(DN64,data!$B$3:$E$32,2,0)*14)+(VLOOKUP(DN64,data!$B$3:$E$32,3,0))*(DK64-14)),0)</f>
        <v>0</v>
      </c>
      <c r="DP64" s="265" t="s">
        <v>96</v>
      </c>
      <c r="DQ64" s="231">
        <f>IF(DL64=1,VLOOKUP(DP64,data!$B$35:$D$39,2,0),0)</f>
        <v>0</v>
      </c>
      <c r="DR64" s="232">
        <f>IF(AND(DO64&lt;&gt;0,DQ64&lt;&gt;0)=FALSE,0,data!$C$43)</f>
        <v>0</v>
      </c>
      <c r="DS64" s="269">
        <f t="shared" si="48"/>
        <v>0</v>
      </c>
      <c r="DT64" s="225">
        <f t="shared" si="49"/>
        <v>0</v>
      </c>
      <c r="DU64" s="225">
        <f t="shared" si="50"/>
        <v>0</v>
      </c>
      <c r="DV64" s="225">
        <f t="shared" si="51"/>
        <v>0</v>
      </c>
      <c r="DW64" s="431" t="str">
        <f t="shared" si="52"/>
        <v>ne</v>
      </c>
      <c r="DY64" s="229"/>
      <c r="DZ64" s="225">
        <f t="shared" si="53"/>
        <v>0</v>
      </c>
      <c r="EA64" s="230">
        <f>IF(DZ64=1,data!$C$41*DY64,0)</f>
        <v>0</v>
      </c>
      <c r="EB64" s="265" t="s">
        <v>96</v>
      </c>
      <c r="EC64" s="231">
        <f>IF(DZ64=1,IF(DY64&lt;15,VLOOKUP(EB64,data!$B$3:$E$32,2,0)*DY64,(VLOOKUP(EB64,data!$B$3:$E$32,2,0)*14)+(VLOOKUP(EB64,data!$B$3:$E$32,3,0))*(DY64-14)),0)</f>
        <v>0</v>
      </c>
      <c r="ED64" s="265" t="s">
        <v>96</v>
      </c>
      <c r="EE64" s="231">
        <f>IF(DZ64=1,VLOOKUP(ED64,data!$B$35:$D$39,2,0),0)</f>
        <v>0</v>
      </c>
      <c r="EF64" s="232">
        <f>IF(AND(EC64&lt;&gt;0,EE64&lt;&gt;0)=FALSE,0,data!$C$43)</f>
        <v>0</v>
      </c>
      <c r="EG64" s="269">
        <f t="shared" si="54"/>
        <v>0</v>
      </c>
      <c r="EH64" s="225">
        <f t="shared" si="55"/>
        <v>0</v>
      </c>
      <c r="EI64" s="225">
        <f t="shared" si="56"/>
        <v>0</v>
      </c>
      <c r="EJ64" s="225">
        <f t="shared" si="57"/>
        <v>0</v>
      </c>
      <c r="EK64" s="431" t="str">
        <f t="shared" si="58"/>
        <v>ne</v>
      </c>
      <c r="EM64" s="229"/>
      <c r="EN64" s="225">
        <f t="shared" si="59"/>
        <v>0</v>
      </c>
      <c r="EO64" s="230">
        <f>IF(EN64=1,data!$C$41*EM64,0)</f>
        <v>0</v>
      </c>
      <c r="EP64" s="265" t="s">
        <v>96</v>
      </c>
      <c r="EQ64" s="231">
        <f>IF(EN64=1,IF(EM64&lt;15,VLOOKUP(EP64,data!$B$3:$E$32,2,0)*EM64,(VLOOKUP(EP64,data!$B$3:$E$32,2,0)*14)+(VLOOKUP(EP64,data!$B$3:$E$32,3,0))*(EM64-14)),0)</f>
        <v>0</v>
      </c>
      <c r="ER64" s="265" t="s">
        <v>96</v>
      </c>
      <c r="ES64" s="231">
        <f>IF(EN64=1,VLOOKUP(ER64,data!$B$35:$D$39,2,0),0)</f>
        <v>0</v>
      </c>
      <c r="ET64" s="232">
        <f>IF(AND(EQ64&lt;&gt;0,ES64&lt;&gt;0)=FALSE,0,data!$C$43)</f>
        <v>0</v>
      </c>
      <c r="EU64" s="269">
        <f t="shared" si="60"/>
        <v>0</v>
      </c>
      <c r="EV64" s="225">
        <f t="shared" si="61"/>
        <v>0</v>
      </c>
      <c r="EW64" s="225">
        <f t="shared" si="62"/>
        <v>0</v>
      </c>
      <c r="EX64" s="225">
        <f t="shared" si="63"/>
        <v>0</v>
      </c>
      <c r="EY64" s="431" t="str">
        <f t="shared" si="64"/>
        <v>ne</v>
      </c>
      <c r="FA64" s="229"/>
      <c r="FB64" s="225">
        <f t="shared" si="65"/>
        <v>0</v>
      </c>
      <c r="FC64" s="230">
        <f>IF(FB64=1,data!$C$41*FA64,0)</f>
        <v>0</v>
      </c>
      <c r="FD64" s="265" t="s">
        <v>96</v>
      </c>
      <c r="FE64" s="231">
        <f>IF(FB64=1,IF(FA64&lt;15,VLOOKUP(FD64,data!$B$3:$E$32,2,0)*FA64,(VLOOKUP(FD64,data!$B$3:$E$32,2,0)*14)+(VLOOKUP(FD64,data!$B$3:$E$32,3,0))*(FA64-14)),0)</f>
        <v>0</v>
      </c>
      <c r="FF64" s="265" t="s">
        <v>96</v>
      </c>
      <c r="FG64" s="231">
        <f>IF(FB64=1,VLOOKUP(FF64,data!$B$35:$D$39,2,0),0)</f>
        <v>0</v>
      </c>
      <c r="FH64" s="232">
        <f>IF(AND(FE64&lt;&gt;0,FG64&lt;&gt;0)=FALSE,0,data!$C$43)</f>
        <v>0</v>
      </c>
      <c r="FI64" s="269">
        <f t="shared" si="66"/>
        <v>0</v>
      </c>
      <c r="FJ64" s="225">
        <f t="shared" si="67"/>
        <v>0</v>
      </c>
      <c r="FK64" s="225">
        <f t="shared" si="68"/>
        <v>0</v>
      </c>
      <c r="FL64" s="225">
        <f t="shared" si="69"/>
        <v>0</v>
      </c>
      <c r="FM64" s="431" t="str">
        <f t="shared" si="70"/>
        <v>ne</v>
      </c>
    </row>
    <row r="65" spans="1:169" ht="26.65" hidden="1" customHeight="1" x14ac:dyDescent="0.25">
      <c r="A65" s="233"/>
      <c r="B65" s="370" t="s">
        <v>156</v>
      </c>
      <c r="C65" s="416"/>
      <c r="D65" s="418"/>
      <c r="E65" s="229"/>
      <c r="F65" s="225">
        <f t="shared" si="0"/>
        <v>0</v>
      </c>
      <c r="G65" s="230">
        <f>IF(F65=1,data!$C$41*E65,0)</f>
        <v>0</v>
      </c>
      <c r="H65" s="265" t="s">
        <v>96</v>
      </c>
      <c r="I65" s="231">
        <f>IF($F65=1,IF($E65&lt;15,VLOOKUP(H65,data!$B$3:$E$32,2,0)*$E65,(VLOOKUP(H65,data!$B$3:$E$32,2,0)*14)+(VLOOKUP(H65,data!$B$3:$E$32,3,0))*($E65-14)),0)</f>
        <v>0</v>
      </c>
      <c r="J65" s="265" t="s">
        <v>96</v>
      </c>
      <c r="K65" s="231">
        <f>IF($F65=1,VLOOKUP(J65,data!$B$35:$D$39,2,0),0)</f>
        <v>0</v>
      </c>
      <c r="L65" s="232">
        <f>IF(AND(I65&lt;&gt;0,K65&lt;&gt;0)=FALSE,0,data!$C$43)</f>
        <v>0</v>
      </c>
      <c r="M65" s="269">
        <f t="shared" si="1"/>
        <v>0</v>
      </c>
      <c r="N65" s="225">
        <f t="shared" si="73"/>
        <v>0</v>
      </c>
      <c r="O65" s="225">
        <f t="shared" si="2"/>
        <v>0</v>
      </c>
      <c r="P65" s="225">
        <f t="shared" si="3"/>
        <v>0</v>
      </c>
      <c r="Q65" s="228"/>
      <c r="R65" s="438">
        <f t="shared" si="4"/>
        <v>0</v>
      </c>
      <c r="S65" s="225">
        <f t="shared" si="5"/>
        <v>0</v>
      </c>
      <c r="T65" s="357">
        <f>IF(S65=1,data!$C$41*R65,0)</f>
        <v>0</v>
      </c>
      <c r="U65" s="370" t="str">
        <f t="shared" si="6"/>
        <v xml:space="preserve"> </v>
      </c>
      <c r="V65" s="360">
        <f>IF($S65=1,IF(R65&lt;15,VLOOKUP(U65,data!$B$3:$E$32,2,0)*R65,(VLOOKUP(U65,data!$B$3:$E$32,2,0)*14)+(VLOOKUP(U65,data!$B$3:$E$32,3,0))*(R65-14)),0)</f>
        <v>0</v>
      </c>
      <c r="W65" s="370" t="str">
        <f t="shared" si="7"/>
        <v xml:space="preserve"> </v>
      </c>
      <c r="X65" s="360">
        <f>IF($S65=1,VLOOKUP(W65,data!$B$35:$D$39,2,0),0)</f>
        <v>0</v>
      </c>
      <c r="Y65" s="364">
        <f>IF(AND(V65&lt;&gt;0,X65&lt;&gt;0)=FALSE,0,data!$C$43)</f>
        <v>0</v>
      </c>
      <c r="Z65" s="365">
        <f t="shared" si="8"/>
        <v>0</v>
      </c>
      <c r="AA65" s="225">
        <f t="shared" si="74"/>
        <v>0</v>
      </c>
      <c r="AB65" s="225">
        <f t="shared" si="9"/>
        <v>0</v>
      </c>
      <c r="AC65" s="225">
        <f t="shared" si="10"/>
        <v>0</v>
      </c>
      <c r="AE65" s="229"/>
      <c r="AF65" s="225">
        <f t="shared" si="11"/>
        <v>0</v>
      </c>
      <c r="AG65" s="230">
        <f>IF(AF65=1,data!$C$41*AE65,0)</f>
        <v>0</v>
      </c>
      <c r="AH65" s="265" t="s">
        <v>96</v>
      </c>
      <c r="AI65" s="231">
        <f>IF(AF65=1,IF(AE65&lt;15,VLOOKUP(AH65,data!$B$3:$E$32,2,0)*AE65,(VLOOKUP(AH65,data!$B$3:$E$32,2,0)*14)+(VLOOKUP(AH65,data!$B$3:$E$32,3,0))*(AE65-14)),0)</f>
        <v>0</v>
      </c>
      <c r="AJ65" s="265" t="s">
        <v>96</v>
      </c>
      <c r="AK65" s="231">
        <f>IF(AF65=1,VLOOKUP(AJ65,data!$B$35:$D$39,2,0),0)</f>
        <v>0</v>
      </c>
      <c r="AL65" s="232">
        <f>IF(AND(AI65&lt;&gt;0,AK65&lt;&gt;0)=FALSE,0,data!$C$43)</f>
        <v>0</v>
      </c>
      <c r="AM65" s="269">
        <f t="shared" si="12"/>
        <v>0</v>
      </c>
      <c r="AN65" s="225">
        <f t="shared" si="13"/>
        <v>0</v>
      </c>
      <c r="AO65" s="225">
        <f t="shared" si="14"/>
        <v>0</v>
      </c>
      <c r="AP65" s="225">
        <f t="shared" si="15"/>
        <v>0</v>
      </c>
      <c r="AQ65" s="431" t="str">
        <f t="shared" si="16"/>
        <v>ne</v>
      </c>
      <c r="AS65" s="229"/>
      <c r="AT65" s="225">
        <f t="shared" si="17"/>
        <v>0</v>
      </c>
      <c r="AU65" s="230">
        <f>IF(AT65=1,data!$C$41*AS65,0)</f>
        <v>0</v>
      </c>
      <c r="AV65" s="265" t="s">
        <v>96</v>
      </c>
      <c r="AW65" s="231">
        <f>IF(AT65=1,IF(AS65&lt;15,VLOOKUP(AV65,data!$B$3:$E$32,2,0)*AS65,(VLOOKUP(AV65,data!$B$3:$E$32,2,0)*14)+(VLOOKUP(AV65,data!$B$3:$E$32,3,0))*(AS65-14)),0)</f>
        <v>0</v>
      </c>
      <c r="AX65" s="265" t="s">
        <v>96</v>
      </c>
      <c r="AY65" s="231">
        <f>IF(AT65=1,VLOOKUP(AX65,data!$B$35:$D$39,2,0),0)</f>
        <v>0</v>
      </c>
      <c r="AZ65" s="232">
        <f>IF(AND(AW65&lt;&gt;0,AY65&lt;&gt;0)=FALSE,0,data!$C$43)</f>
        <v>0</v>
      </c>
      <c r="BA65" s="269">
        <f t="shared" si="18"/>
        <v>0</v>
      </c>
      <c r="BB65" s="225">
        <f t="shared" si="19"/>
        <v>0</v>
      </c>
      <c r="BC65" s="225">
        <f t="shared" si="20"/>
        <v>0</v>
      </c>
      <c r="BD65" s="225">
        <f t="shared" si="21"/>
        <v>0</v>
      </c>
      <c r="BE65" s="431" t="str">
        <f t="shared" si="22"/>
        <v>ne</v>
      </c>
      <c r="BG65" s="229"/>
      <c r="BH65" s="225">
        <f t="shared" si="23"/>
        <v>0</v>
      </c>
      <c r="BI65" s="230">
        <f>IF(BH65=1,data!$C$41*BG65,0)</f>
        <v>0</v>
      </c>
      <c r="BJ65" s="265" t="s">
        <v>96</v>
      </c>
      <c r="BK65" s="231">
        <f>IF(BH65=1,IF(BG65&lt;15,VLOOKUP(BJ65,data!$B$3:$E$32,2,0)*BG65,(VLOOKUP(BJ65,data!$B$3:$E$32,2,0)*14)+(VLOOKUP(BJ65,data!$B$3:$E$32,3,0))*(BG65-14)),0)</f>
        <v>0</v>
      </c>
      <c r="BL65" s="265" t="s">
        <v>96</v>
      </c>
      <c r="BM65" s="231">
        <f>IF(BH65=1,VLOOKUP(BL65,data!$B$35:$D$39,2,0),0)</f>
        <v>0</v>
      </c>
      <c r="BN65" s="232">
        <f>IF(AND(BK65&lt;&gt;0,BM65&lt;&gt;0)=FALSE,0,data!$C$43)</f>
        <v>0</v>
      </c>
      <c r="BO65" s="269">
        <f t="shared" si="24"/>
        <v>0</v>
      </c>
      <c r="BP65" s="225">
        <f t="shared" si="25"/>
        <v>0</v>
      </c>
      <c r="BQ65" s="225">
        <f t="shared" si="26"/>
        <v>0</v>
      </c>
      <c r="BR65" s="225">
        <f t="shared" si="27"/>
        <v>0</v>
      </c>
      <c r="BS65" s="431" t="str">
        <f t="shared" si="28"/>
        <v>ne</v>
      </c>
      <c r="BU65" s="229"/>
      <c r="BV65" s="225">
        <f t="shared" si="29"/>
        <v>0</v>
      </c>
      <c r="BW65" s="230">
        <f>IF(BV65=1,data!$C$41*BU65,0)</f>
        <v>0</v>
      </c>
      <c r="BX65" s="265" t="s">
        <v>96</v>
      </c>
      <c r="BY65" s="231">
        <f>IF(BV65=1,IF(BU65&lt;15,VLOOKUP(BX65,data!$B$3:$E$32,2,0)*BU65,(VLOOKUP(BX65,data!$B$3:$E$32,2,0)*14)+(VLOOKUP(BX65,data!$B$3:$E$32,3,0))*(BU65-14)),0)</f>
        <v>0</v>
      </c>
      <c r="BZ65" s="265" t="s">
        <v>96</v>
      </c>
      <c r="CA65" s="231">
        <f>IF(BV65=1,VLOOKUP(BZ65,data!$B$35:$D$39,2,0),0)</f>
        <v>0</v>
      </c>
      <c r="CB65" s="232">
        <f>IF(AND(BY65&lt;&gt;0,CA65&lt;&gt;0)=FALSE,0,data!$C$43)</f>
        <v>0</v>
      </c>
      <c r="CC65" s="269">
        <f t="shared" si="30"/>
        <v>0</v>
      </c>
      <c r="CD65" s="225">
        <f t="shared" si="31"/>
        <v>0</v>
      </c>
      <c r="CE65" s="225">
        <f t="shared" si="32"/>
        <v>0</v>
      </c>
      <c r="CF65" s="225">
        <f t="shared" si="33"/>
        <v>0</v>
      </c>
      <c r="CG65" s="431" t="str">
        <f t="shared" si="34"/>
        <v>ne</v>
      </c>
      <c r="CI65" s="229"/>
      <c r="CJ65" s="225">
        <f t="shared" si="35"/>
        <v>0</v>
      </c>
      <c r="CK65" s="230">
        <f>IF(CJ65=1,data!$C$41*CI65,0)</f>
        <v>0</v>
      </c>
      <c r="CL65" s="265" t="s">
        <v>96</v>
      </c>
      <c r="CM65" s="231">
        <f>IF(CJ65=1,IF(CI65&lt;15,VLOOKUP(CL65,data!$B$3:$E$32,2,0)*CI65,(VLOOKUP(CL65,data!$B$3:$E$32,2,0)*14)+(VLOOKUP(CL65,data!$B$3:$E$32,3,0))*(CI65-14)),0)</f>
        <v>0</v>
      </c>
      <c r="CN65" s="265" t="s">
        <v>96</v>
      </c>
      <c r="CO65" s="231">
        <f>IF(CJ65=1,VLOOKUP(CN65,data!$B$35:$D$39,2,0),0)</f>
        <v>0</v>
      </c>
      <c r="CP65" s="232">
        <f>IF(AND(CM65&lt;&gt;0,CO65&lt;&gt;0)=FALSE,0,data!$C$43)</f>
        <v>0</v>
      </c>
      <c r="CQ65" s="269">
        <f t="shared" si="36"/>
        <v>0</v>
      </c>
      <c r="CR65" s="225">
        <f t="shared" si="37"/>
        <v>0</v>
      </c>
      <c r="CS65" s="225">
        <f t="shared" si="38"/>
        <v>0</v>
      </c>
      <c r="CT65" s="225">
        <f t="shared" si="39"/>
        <v>0</v>
      </c>
      <c r="CU65" s="431" t="str">
        <f t="shared" si="40"/>
        <v>ne</v>
      </c>
      <c r="CW65" s="229"/>
      <c r="CX65" s="225">
        <f t="shared" si="41"/>
        <v>0</v>
      </c>
      <c r="CY65" s="230">
        <f>IF(CX65=1,data!$C$41*CW65,0)</f>
        <v>0</v>
      </c>
      <c r="CZ65" s="265" t="s">
        <v>96</v>
      </c>
      <c r="DA65" s="231">
        <f>IF(CX65=1,IF(CW65&lt;15,VLOOKUP(CZ65,data!$B$3:$E$32,2,0)*CW65,(VLOOKUP(CZ65,data!$B$3:$E$32,2,0)*14)+(VLOOKUP(CZ65,data!$B$3:$E$32,3,0))*(CW65-14)),0)</f>
        <v>0</v>
      </c>
      <c r="DB65" s="265" t="s">
        <v>96</v>
      </c>
      <c r="DC65" s="231">
        <f>IF(CX65=1,VLOOKUP(DB65,data!$B$35:$D$39,2,0),0)</f>
        <v>0</v>
      </c>
      <c r="DD65" s="232">
        <f>IF(AND(DA65&lt;&gt;0,DC65&lt;&gt;0)=FALSE,0,data!$C$43)</f>
        <v>0</v>
      </c>
      <c r="DE65" s="269">
        <f t="shared" si="42"/>
        <v>0</v>
      </c>
      <c r="DF65" s="225">
        <f t="shared" si="43"/>
        <v>0</v>
      </c>
      <c r="DG65" s="225">
        <f t="shared" si="44"/>
        <v>0</v>
      </c>
      <c r="DH65" s="225">
        <f t="shared" si="45"/>
        <v>0</v>
      </c>
      <c r="DI65" s="431" t="str">
        <f t="shared" si="46"/>
        <v>ne</v>
      </c>
      <c r="DK65" s="229"/>
      <c r="DL65" s="225">
        <f t="shared" si="47"/>
        <v>0</v>
      </c>
      <c r="DM65" s="230">
        <f>IF(DL65=1,data!$C$41*DK65,0)</f>
        <v>0</v>
      </c>
      <c r="DN65" s="265" t="s">
        <v>96</v>
      </c>
      <c r="DO65" s="231">
        <f>IF(DL65=1,IF(DK65&lt;15,VLOOKUP(DN65,data!$B$3:$E$32,2,0)*DK65,(VLOOKUP(DN65,data!$B$3:$E$32,2,0)*14)+(VLOOKUP(DN65,data!$B$3:$E$32,3,0))*(DK65-14)),0)</f>
        <v>0</v>
      </c>
      <c r="DP65" s="265" t="s">
        <v>96</v>
      </c>
      <c r="DQ65" s="231">
        <f>IF(DL65=1,VLOOKUP(DP65,data!$B$35:$D$39,2,0),0)</f>
        <v>0</v>
      </c>
      <c r="DR65" s="232">
        <f>IF(AND(DO65&lt;&gt;0,DQ65&lt;&gt;0)=FALSE,0,data!$C$43)</f>
        <v>0</v>
      </c>
      <c r="DS65" s="269">
        <f t="shared" si="48"/>
        <v>0</v>
      </c>
      <c r="DT65" s="225">
        <f t="shared" si="49"/>
        <v>0</v>
      </c>
      <c r="DU65" s="225">
        <f t="shared" si="50"/>
        <v>0</v>
      </c>
      <c r="DV65" s="225">
        <f t="shared" si="51"/>
        <v>0</v>
      </c>
      <c r="DW65" s="431" t="str">
        <f t="shared" si="52"/>
        <v>ne</v>
      </c>
      <c r="DY65" s="229"/>
      <c r="DZ65" s="225">
        <f t="shared" si="53"/>
        <v>0</v>
      </c>
      <c r="EA65" s="230">
        <f>IF(DZ65=1,data!$C$41*DY65,0)</f>
        <v>0</v>
      </c>
      <c r="EB65" s="265" t="s">
        <v>96</v>
      </c>
      <c r="EC65" s="231">
        <f>IF(DZ65=1,IF(DY65&lt;15,VLOOKUP(EB65,data!$B$3:$E$32,2,0)*DY65,(VLOOKUP(EB65,data!$B$3:$E$32,2,0)*14)+(VLOOKUP(EB65,data!$B$3:$E$32,3,0))*(DY65-14)),0)</f>
        <v>0</v>
      </c>
      <c r="ED65" s="265" t="s">
        <v>96</v>
      </c>
      <c r="EE65" s="231">
        <f>IF(DZ65=1,VLOOKUP(ED65,data!$B$35:$D$39,2,0),0)</f>
        <v>0</v>
      </c>
      <c r="EF65" s="232">
        <f>IF(AND(EC65&lt;&gt;0,EE65&lt;&gt;0)=FALSE,0,data!$C$43)</f>
        <v>0</v>
      </c>
      <c r="EG65" s="269">
        <f t="shared" si="54"/>
        <v>0</v>
      </c>
      <c r="EH65" s="225">
        <f t="shared" si="55"/>
        <v>0</v>
      </c>
      <c r="EI65" s="225">
        <f t="shared" si="56"/>
        <v>0</v>
      </c>
      <c r="EJ65" s="225">
        <f t="shared" si="57"/>
        <v>0</v>
      </c>
      <c r="EK65" s="431" t="str">
        <f t="shared" si="58"/>
        <v>ne</v>
      </c>
      <c r="EM65" s="229"/>
      <c r="EN65" s="225">
        <f t="shared" si="59"/>
        <v>0</v>
      </c>
      <c r="EO65" s="230">
        <f>IF(EN65=1,data!$C$41*EM65,0)</f>
        <v>0</v>
      </c>
      <c r="EP65" s="265" t="s">
        <v>96</v>
      </c>
      <c r="EQ65" s="231">
        <f>IF(EN65=1,IF(EM65&lt;15,VLOOKUP(EP65,data!$B$3:$E$32,2,0)*EM65,(VLOOKUP(EP65,data!$B$3:$E$32,2,0)*14)+(VLOOKUP(EP65,data!$B$3:$E$32,3,0))*(EM65-14)),0)</f>
        <v>0</v>
      </c>
      <c r="ER65" s="265" t="s">
        <v>96</v>
      </c>
      <c r="ES65" s="231">
        <f>IF(EN65=1,VLOOKUP(ER65,data!$B$35:$D$39,2,0),0)</f>
        <v>0</v>
      </c>
      <c r="ET65" s="232">
        <f>IF(AND(EQ65&lt;&gt;0,ES65&lt;&gt;0)=FALSE,0,data!$C$43)</f>
        <v>0</v>
      </c>
      <c r="EU65" s="269">
        <f t="shared" si="60"/>
        <v>0</v>
      </c>
      <c r="EV65" s="225">
        <f t="shared" si="61"/>
        <v>0</v>
      </c>
      <c r="EW65" s="225">
        <f t="shared" si="62"/>
        <v>0</v>
      </c>
      <c r="EX65" s="225">
        <f t="shared" si="63"/>
        <v>0</v>
      </c>
      <c r="EY65" s="431" t="str">
        <f t="shared" si="64"/>
        <v>ne</v>
      </c>
      <c r="FA65" s="229"/>
      <c r="FB65" s="225">
        <f t="shared" si="65"/>
        <v>0</v>
      </c>
      <c r="FC65" s="230">
        <f>IF(FB65=1,data!$C$41*FA65,0)</f>
        <v>0</v>
      </c>
      <c r="FD65" s="265" t="s">
        <v>96</v>
      </c>
      <c r="FE65" s="231">
        <f>IF(FB65=1,IF(FA65&lt;15,VLOOKUP(FD65,data!$B$3:$E$32,2,0)*FA65,(VLOOKUP(FD65,data!$B$3:$E$32,2,0)*14)+(VLOOKUP(FD65,data!$B$3:$E$32,3,0))*(FA65-14)),0)</f>
        <v>0</v>
      </c>
      <c r="FF65" s="265" t="s">
        <v>96</v>
      </c>
      <c r="FG65" s="231">
        <f>IF(FB65=1,VLOOKUP(FF65,data!$B$35:$D$39,2,0),0)</f>
        <v>0</v>
      </c>
      <c r="FH65" s="232">
        <f>IF(AND(FE65&lt;&gt;0,FG65&lt;&gt;0)=FALSE,0,data!$C$43)</f>
        <v>0</v>
      </c>
      <c r="FI65" s="269">
        <f t="shared" si="66"/>
        <v>0</v>
      </c>
      <c r="FJ65" s="225">
        <f t="shared" si="67"/>
        <v>0</v>
      </c>
      <c r="FK65" s="225">
        <f t="shared" si="68"/>
        <v>0</v>
      </c>
      <c r="FL65" s="225">
        <f t="shared" si="69"/>
        <v>0</v>
      </c>
      <c r="FM65" s="431" t="str">
        <f t="shared" si="70"/>
        <v>ne</v>
      </c>
    </row>
    <row r="66" spans="1:169" ht="26.65" hidden="1" customHeight="1" x14ac:dyDescent="0.25">
      <c r="A66" s="233"/>
      <c r="B66" s="370" t="s">
        <v>157</v>
      </c>
      <c r="C66" s="416"/>
      <c r="D66" s="418"/>
      <c r="E66" s="229"/>
      <c r="F66" s="225">
        <f t="shared" si="0"/>
        <v>0</v>
      </c>
      <c r="G66" s="230">
        <f>IF(F66=1,data!$C$41*E66,0)</f>
        <v>0</v>
      </c>
      <c r="H66" s="265" t="s">
        <v>96</v>
      </c>
      <c r="I66" s="231">
        <f>IF($F66=1,IF($E66&lt;15,VLOOKUP(H66,data!$B$3:$E$32,2,0)*$E66,(VLOOKUP(H66,data!$B$3:$E$32,2,0)*14)+(VLOOKUP(H66,data!$B$3:$E$32,3,0))*($E66-14)),0)</f>
        <v>0</v>
      </c>
      <c r="J66" s="265" t="s">
        <v>96</v>
      </c>
      <c r="K66" s="231">
        <f>IF($F66=1,VLOOKUP(J66,data!$B$35:$D$39,2,0),0)</f>
        <v>0</v>
      </c>
      <c r="L66" s="232">
        <f>IF(AND(I66&lt;&gt;0,K66&lt;&gt;0)=FALSE,0,data!$C$43)</f>
        <v>0</v>
      </c>
      <c r="M66" s="269">
        <f t="shared" si="1"/>
        <v>0</v>
      </c>
      <c r="N66" s="225">
        <f t="shared" si="73"/>
        <v>0</v>
      </c>
      <c r="O66" s="225">
        <f t="shared" si="2"/>
        <v>0</v>
      </c>
      <c r="P66" s="225">
        <f t="shared" si="3"/>
        <v>0</v>
      </c>
      <c r="Q66" s="228"/>
      <c r="R66" s="438">
        <f t="shared" si="4"/>
        <v>0</v>
      </c>
      <c r="S66" s="225">
        <f t="shared" si="5"/>
        <v>0</v>
      </c>
      <c r="T66" s="357">
        <f>IF(S66=1,data!$C$41*R66,0)</f>
        <v>0</v>
      </c>
      <c r="U66" s="370" t="str">
        <f t="shared" si="6"/>
        <v xml:space="preserve"> </v>
      </c>
      <c r="V66" s="360">
        <f>IF($S66=1,IF(R66&lt;15,VLOOKUP(U66,data!$B$3:$E$32,2,0)*R66,(VLOOKUP(U66,data!$B$3:$E$32,2,0)*14)+(VLOOKUP(U66,data!$B$3:$E$32,3,0))*(R66-14)),0)</f>
        <v>0</v>
      </c>
      <c r="W66" s="370" t="str">
        <f t="shared" si="7"/>
        <v xml:space="preserve"> </v>
      </c>
      <c r="X66" s="360">
        <f>IF($S66=1,VLOOKUP(W66,data!$B$35:$D$39,2,0),0)</f>
        <v>0</v>
      </c>
      <c r="Y66" s="364">
        <f>IF(AND(V66&lt;&gt;0,X66&lt;&gt;0)=FALSE,0,data!$C$43)</f>
        <v>0</v>
      </c>
      <c r="Z66" s="365">
        <f t="shared" si="8"/>
        <v>0</v>
      </c>
      <c r="AA66" s="225">
        <f t="shared" si="74"/>
        <v>0</v>
      </c>
      <c r="AB66" s="225">
        <f t="shared" si="9"/>
        <v>0</v>
      </c>
      <c r="AC66" s="225">
        <f t="shared" si="10"/>
        <v>0</v>
      </c>
      <c r="AE66" s="229"/>
      <c r="AF66" s="225">
        <f t="shared" si="11"/>
        <v>0</v>
      </c>
      <c r="AG66" s="230">
        <f>IF(AF66=1,data!$C$41*AE66,0)</f>
        <v>0</v>
      </c>
      <c r="AH66" s="265" t="s">
        <v>96</v>
      </c>
      <c r="AI66" s="231">
        <f>IF(AF66=1,IF(AE66&lt;15,VLOOKUP(AH66,data!$B$3:$E$32,2,0)*AE66,(VLOOKUP(AH66,data!$B$3:$E$32,2,0)*14)+(VLOOKUP(AH66,data!$B$3:$E$32,3,0))*(AE66-14)),0)</f>
        <v>0</v>
      </c>
      <c r="AJ66" s="265" t="s">
        <v>96</v>
      </c>
      <c r="AK66" s="231">
        <f>IF(AF66=1,VLOOKUP(AJ66,data!$B$35:$D$39,2,0),0)</f>
        <v>0</v>
      </c>
      <c r="AL66" s="232">
        <f>IF(AND(AI66&lt;&gt;0,AK66&lt;&gt;0)=FALSE,0,data!$C$43)</f>
        <v>0</v>
      </c>
      <c r="AM66" s="269">
        <f t="shared" si="12"/>
        <v>0</v>
      </c>
      <c r="AN66" s="225">
        <f t="shared" si="13"/>
        <v>0</v>
      </c>
      <c r="AO66" s="225">
        <f t="shared" si="14"/>
        <v>0</v>
      </c>
      <c r="AP66" s="225">
        <f t="shared" si="15"/>
        <v>0</v>
      </c>
      <c r="AQ66" s="431" t="str">
        <f t="shared" si="16"/>
        <v>ne</v>
      </c>
      <c r="AS66" s="229"/>
      <c r="AT66" s="225">
        <f t="shared" si="17"/>
        <v>0</v>
      </c>
      <c r="AU66" s="230">
        <f>IF(AT66=1,data!$C$41*AS66,0)</f>
        <v>0</v>
      </c>
      <c r="AV66" s="265" t="s">
        <v>96</v>
      </c>
      <c r="AW66" s="231">
        <f>IF(AT66=1,IF(AS66&lt;15,VLOOKUP(AV66,data!$B$3:$E$32,2,0)*AS66,(VLOOKUP(AV66,data!$B$3:$E$32,2,0)*14)+(VLOOKUP(AV66,data!$B$3:$E$32,3,0))*(AS66-14)),0)</f>
        <v>0</v>
      </c>
      <c r="AX66" s="265" t="s">
        <v>96</v>
      </c>
      <c r="AY66" s="231">
        <f>IF(AT66=1,VLOOKUP(AX66,data!$B$35:$D$39,2,0),0)</f>
        <v>0</v>
      </c>
      <c r="AZ66" s="232">
        <f>IF(AND(AW66&lt;&gt;0,AY66&lt;&gt;0)=FALSE,0,data!$C$43)</f>
        <v>0</v>
      </c>
      <c r="BA66" s="269">
        <f t="shared" si="18"/>
        <v>0</v>
      </c>
      <c r="BB66" s="225">
        <f t="shared" si="19"/>
        <v>0</v>
      </c>
      <c r="BC66" s="225">
        <f t="shared" si="20"/>
        <v>0</v>
      </c>
      <c r="BD66" s="225">
        <f t="shared" si="21"/>
        <v>0</v>
      </c>
      <c r="BE66" s="431" t="str">
        <f t="shared" si="22"/>
        <v>ne</v>
      </c>
      <c r="BG66" s="229"/>
      <c r="BH66" s="225">
        <f t="shared" si="23"/>
        <v>0</v>
      </c>
      <c r="BI66" s="230">
        <f>IF(BH66=1,data!$C$41*BG66,0)</f>
        <v>0</v>
      </c>
      <c r="BJ66" s="265" t="s">
        <v>96</v>
      </c>
      <c r="BK66" s="231">
        <f>IF(BH66=1,IF(BG66&lt;15,VLOOKUP(BJ66,data!$B$3:$E$32,2,0)*BG66,(VLOOKUP(BJ66,data!$B$3:$E$32,2,0)*14)+(VLOOKUP(BJ66,data!$B$3:$E$32,3,0))*(BG66-14)),0)</f>
        <v>0</v>
      </c>
      <c r="BL66" s="265" t="s">
        <v>96</v>
      </c>
      <c r="BM66" s="231">
        <f>IF(BH66=1,VLOOKUP(BL66,data!$B$35:$D$39,2,0),0)</f>
        <v>0</v>
      </c>
      <c r="BN66" s="232">
        <f>IF(AND(BK66&lt;&gt;0,BM66&lt;&gt;0)=FALSE,0,data!$C$43)</f>
        <v>0</v>
      </c>
      <c r="BO66" s="269">
        <f t="shared" si="24"/>
        <v>0</v>
      </c>
      <c r="BP66" s="225">
        <f t="shared" si="25"/>
        <v>0</v>
      </c>
      <c r="BQ66" s="225">
        <f t="shared" si="26"/>
        <v>0</v>
      </c>
      <c r="BR66" s="225">
        <f t="shared" si="27"/>
        <v>0</v>
      </c>
      <c r="BS66" s="431" t="str">
        <f t="shared" si="28"/>
        <v>ne</v>
      </c>
      <c r="BU66" s="229"/>
      <c r="BV66" s="225">
        <f t="shared" si="29"/>
        <v>0</v>
      </c>
      <c r="BW66" s="230">
        <f>IF(BV66=1,data!$C$41*BU66,0)</f>
        <v>0</v>
      </c>
      <c r="BX66" s="265" t="s">
        <v>96</v>
      </c>
      <c r="BY66" s="231">
        <f>IF(BV66=1,IF(BU66&lt;15,VLOOKUP(BX66,data!$B$3:$E$32,2,0)*BU66,(VLOOKUP(BX66,data!$B$3:$E$32,2,0)*14)+(VLOOKUP(BX66,data!$B$3:$E$32,3,0))*(BU66-14)),0)</f>
        <v>0</v>
      </c>
      <c r="BZ66" s="265" t="s">
        <v>96</v>
      </c>
      <c r="CA66" s="231">
        <f>IF(BV66=1,VLOOKUP(BZ66,data!$B$35:$D$39,2,0),0)</f>
        <v>0</v>
      </c>
      <c r="CB66" s="232">
        <f>IF(AND(BY66&lt;&gt;0,CA66&lt;&gt;0)=FALSE,0,data!$C$43)</f>
        <v>0</v>
      </c>
      <c r="CC66" s="269">
        <f t="shared" si="30"/>
        <v>0</v>
      </c>
      <c r="CD66" s="225">
        <f t="shared" si="31"/>
        <v>0</v>
      </c>
      <c r="CE66" s="225">
        <f t="shared" si="32"/>
        <v>0</v>
      </c>
      <c r="CF66" s="225">
        <f t="shared" si="33"/>
        <v>0</v>
      </c>
      <c r="CG66" s="431" t="str">
        <f t="shared" si="34"/>
        <v>ne</v>
      </c>
      <c r="CI66" s="229"/>
      <c r="CJ66" s="225">
        <f t="shared" si="35"/>
        <v>0</v>
      </c>
      <c r="CK66" s="230">
        <f>IF(CJ66=1,data!$C$41*CI66,0)</f>
        <v>0</v>
      </c>
      <c r="CL66" s="265" t="s">
        <v>96</v>
      </c>
      <c r="CM66" s="231">
        <f>IF(CJ66=1,IF(CI66&lt;15,VLOOKUP(CL66,data!$B$3:$E$32,2,0)*CI66,(VLOOKUP(CL66,data!$B$3:$E$32,2,0)*14)+(VLOOKUP(CL66,data!$B$3:$E$32,3,0))*(CI66-14)),0)</f>
        <v>0</v>
      </c>
      <c r="CN66" s="265" t="s">
        <v>96</v>
      </c>
      <c r="CO66" s="231">
        <f>IF(CJ66=1,VLOOKUP(CN66,data!$B$35:$D$39,2,0),0)</f>
        <v>0</v>
      </c>
      <c r="CP66" s="232">
        <f>IF(AND(CM66&lt;&gt;0,CO66&lt;&gt;0)=FALSE,0,data!$C$43)</f>
        <v>0</v>
      </c>
      <c r="CQ66" s="269">
        <f t="shared" si="36"/>
        <v>0</v>
      </c>
      <c r="CR66" s="225">
        <f t="shared" si="37"/>
        <v>0</v>
      </c>
      <c r="CS66" s="225">
        <f t="shared" si="38"/>
        <v>0</v>
      </c>
      <c r="CT66" s="225">
        <f t="shared" si="39"/>
        <v>0</v>
      </c>
      <c r="CU66" s="431" t="str">
        <f t="shared" si="40"/>
        <v>ne</v>
      </c>
      <c r="CW66" s="229"/>
      <c r="CX66" s="225">
        <f t="shared" si="41"/>
        <v>0</v>
      </c>
      <c r="CY66" s="230">
        <f>IF(CX66=1,data!$C$41*CW66,0)</f>
        <v>0</v>
      </c>
      <c r="CZ66" s="265" t="s">
        <v>96</v>
      </c>
      <c r="DA66" s="231">
        <f>IF(CX66=1,IF(CW66&lt;15,VLOOKUP(CZ66,data!$B$3:$E$32,2,0)*CW66,(VLOOKUP(CZ66,data!$B$3:$E$32,2,0)*14)+(VLOOKUP(CZ66,data!$B$3:$E$32,3,0))*(CW66-14)),0)</f>
        <v>0</v>
      </c>
      <c r="DB66" s="265" t="s">
        <v>96</v>
      </c>
      <c r="DC66" s="231">
        <f>IF(CX66=1,VLOOKUP(DB66,data!$B$35:$D$39,2,0),0)</f>
        <v>0</v>
      </c>
      <c r="DD66" s="232">
        <f>IF(AND(DA66&lt;&gt;0,DC66&lt;&gt;0)=FALSE,0,data!$C$43)</f>
        <v>0</v>
      </c>
      <c r="DE66" s="269">
        <f t="shared" si="42"/>
        <v>0</v>
      </c>
      <c r="DF66" s="225">
        <f t="shared" si="43"/>
        <v>0</v>
      </c>
      <c r="DG66" s="225">
        <f t="shared" si="44"/>
        <v>0</v>
      </c>
      <c r="DH66" s="225">
        <f t="shared" si="45"/>
        <v>0</v>
      </c>
      <c r="DI66" s="431" t="str">
        <f t="shared" si="46"/>
        <v>ne</v>
      </c>
      <c r="DK66" s="229"/>
      <c r="DL66" s="225">
        <f t="shared" si="47"/>
        <v>0</v>
      </c>
      <c r="DM66" s="230">
        <f>IF(DL66=1,data!$C$41*DK66,0)</f>
        <v>0</v>
      </c>
      <c r="DN66" s="265" t="s">
        <v>96</v>
      </c>
      <c r="DO66" s="231">
        <f>IF(DL66=1,IF(DK66&lt;15,VLOOKUP(DN66,data!$B$3:$E$32,2,0)*DK66,(VLOOKUP(DN66,data!$B$3:$E$32,2,0)*14)+(VLOOKUP(DN66,data!$B$3:$E$32,3,0))*(DK66-14)),0)</f>
        <v>0</v>
      </c>
      <c r="DP66" s="265" t="s">
        <v>96</v>
      </c>
      <c r="DQ66" s="231">
        <f>IF(DL66=1,VLOOKUP(DP66,data!$B$35:$D$39,2,0),0)</f>
        <v>0</v>
      </c>
      <c r="DR66" s="232">
        <f>IF(AND(DO66&lt;&gt;0,DQ66&lt;&gt;0)=FALSE,0,data!$C$43)</f>
        <v>0</v>
      </c>
      <c r="DS66" s="269">
        <f t="shared" si="48"/>
        <v>0</v>
      </c>
      <c r="DT66" s="225">
        <f t="shared" si="49"/>
        <v>0</v>
      </c>
      <c r="DU66" s="225">
        <f t="shared" si="50"/>
        <v>0</v>
      </c>
      <c r="DV66" s="225">
        <f t="shared" si="51"/>
        <v>0</v>
      </c>
      <c r="DW66" s="431" t="str">
        <f t="shared" si="52"/>
        <v>ne</v>
      </c>
      <c r="DY66" s="229"/>
      <c r="DZ66" s="225">
        <f t="shared" si="53"/>
        <v>0</v>
      </c>
      <c r="EA66" s="230">
        <f>IF(DZ66=1,data!$C$41*DY66,0)</f>
        <v>0</v>
      </c>
      <c r="EB66" s="265" t="s">
        <v>96</v>
      </c>
      <c r="EC66" s="231">
        <f>IF(DZ66=1,IF(DY66&lt;15,VLOOKUP(EB66,data!$B$3:$E$32,2,0)*DY66,(VLOOKUP(EB66,data!$B$3:$E$32,2,0)*14)+(VLOOKUP(EB66,data!$B$3:$E$32,3,0))*(DY66-14)),0)</f>
        <v>0</v>
      </c>
      <c r="ED66" s="265" t="s">
        <v>96</v>
      </c>
      <c r="EE66" s="231">
        <f>IF(DZ66=1,VLOOKUP(ED66,data!$B$35:$D$39,2,0),0)</f>
        <v>0</v>
      </c>
      <c r="EF66" s="232">
        <f>IF(AND(EC66&lt;&gt;0,EE66&lt;&gt;0)=FALSE,0,data!$C$43)</f>
        <v>0</v>
      </c>
      <c r="EG66" s="269">
        <f t="shared" si="54"/>
        <v>0</v>
      </c>
      <c r="EH66" s="225">
        <f t="shared" si="55"/>
        <v>0</v>
      </c>
      <c r="EI66" s="225">
        <f t="shared" si="56"/>
        <v>0</v>
      </c>
      <c r="EJ66" s="225">
        <f t="shared" si="57"/>
        <v>0</v>
      </c>
      <c r="EK66" s="431" t="str">
        <f t="shared" si="58"/>
        <v>ne</v>
      </c>
      <c r="EM66" s="229"/>
      <c r="EN66" s="225">
        <f t="shared" si="59"/>
        <v>0</v>
      </c>
      <c r="EO66" s="230">
        <f>IF(EN66=1,data!$C$41*EM66,0)</f>
        <v>0</v>
      </c>
      <c r="EP66" s="265" t="s">
        <v>96</v>
      </c>
      <c r="EQ66" s="231">
        <f>IF(EN66=1,IF(EM66&lt;15,VLOOKUP(EP66,data!$B$3:$E$32,2,0)*EM66,(VLOOKUP(EP66,data!$B$3:$E$32,2,0)*14)+(VLOOKUP(EP66,data!$B$3:$E$32,3,0))*(EM66-14)),0)</f>
        <v>0</v>
      </c>
      <c r="ER66" s="265" t="s">
        <v>96</v>
      </c>
      <c r="ES66" s="231">
        <f>IF(EN66=1,VLOOKUP(ER66,data!$B$35:$D$39,2,0),0)</f>
        <v>0</v>
      </c>
      <c r="ET66" s="232">
        <f>IF(AND(EQ66&lt;&gt;0,ES66&lt;&gt;0)=FALSE,0,data!$C$43)</f>
        <v>0</v>
      </c>
      <c r="EU66" s="269">
        <f t="shared" si="60"/>
        <v>0</v>
      </c>
      <c r="EV66" s="225">
        <f t="shared" si="61"/>
        <v>0</v>
      </c>
      <c r="EW66" s="225">
        <f t="shared" si="62"/>
        <v>0</v>
      </c>
      <c r="EX66" s="225">
        <f t="shared" si="63"/>
        <v>0</v>
      </c>
      <c r="EY66" s="431" t="str">
        <f t="shared" si="64"/>
        <v>ne</v>
      </c>
      <c r="FA66" s="229"/>
      <c r="FB66" s="225">
        <f t="shared" si="65"/>
        <v>0</v>
      </c>
      <c r="FC66" s="230">
        <f>IF(FB66=1,data!$C$41*FA66,0)</f>
        <v>0</v>
      </c>
      <c r="FD66" s="265" t="s">
        <v>96</v>
      </c>
      <c r="FE66" s="231">
        <f>IF(FB66=1,IF(FA66&lt;15,VLOOKUP(FD66,data!$B$3:$E$32,2,0)*FA66,(VLOOKUP(FD66,data!$B$3:$E$32,2,0)*14)+(VLOOKUP(FD66,data!$B$3:$E$32,3,0))*(FA66-14)),0)</f>
        <v>0</v>
      </c>
      <c r="FF66" s="265" t="s">
        <v>96</v>
      </c>
      <c r="FG66" s="231">
        <f>IF(FB66=1,VLOOKUP(FF66,data!$B$35:$D$39,2,0),0)</f>
        <v>0</v>
      </c>
      <c r="FH66" s="232">
        <f>IF(AND(FE66&lt;&gt;0,FG66&lt;&gt;0)=FALSE,0,data!$C$43)</f>
        <v>0</v>
      </c>
      <c r="FI66" s="269">
        <f t="shared" si="66"/>
        <v>0</v>
      </c>
      <c r="FJ66" s="225">
        <f t="shared" si="67"/>
        <v>0</v>
      </c>
      <c r="FK66" s="225">
        <f t="shared" si="68"/>
        <v>0</v>
      </c>
      <c r="FL66" s="225">
        <f t="shared" si="69"/>
        <v>0</v>
      </c>
      <c r="FM66" s="431" t="str">
        <f t="shared" si="70"/>
        <v>ne</v>
      </c>
    </row>
    <row r="67" spans="1:169" ht="26.65" hidden="1" customHeight="1" x14ac:dyDescent="0.25">
      <c r="A67" s="233"/>
      <c r="B67" s="370" t="s">
        <v>158</v>
      </c>
      <c r="C67" s="416"/>
      <c r="D67" s="418"/>
      <c r="E67" s="229"/>
      <c r="F67" s="225">
        <f t="shared" si="0"/>
        <v>0</v>
      </c>
      <c r="G67" s="230">
        <f>IF(F67=1,data!$C$41*E67,0)</f>
        <v>0</v>
      </c>
      <c r="H67" s="265" t="s">
        <v>96</v>
      </c>
      <c r="I67" s="231">
        <f>IF($F67=1,IF($E67&lt;15,VLOOKUP(H67,data!$B$3:$E$32,2,0)*$E67,(VLOOKUP(H67,data!$B$3:$E$32,2,0)*14)+(VLOOKUP(H67,data!$B$3:$E$32,3,0))*($E67-14)),0)</f>
        <v>0</v>
      </c>
      <c r="J67" s="265" t="s">
        <v>96</v>
      </c>
      <c r="K67" s="231">
        <f>IF($F67=1,VLOOKUP(J67,data!$B$35:$D$39,2,0),0)</f>
        <v>0</v>
      </c>
      <c r="L67" s="232">
        <f>IF(AND(I67&lt;&gt;0,K67&lt;&gt;0)=FALSE,0,data!$C$43)</f>
        <v>0</v>
      </c>
      <c r="M67" s="269">
        <f t="shared" si="1"/>
        <v>0</v>
      </c>
      <c r="N67" s="225">
        <f t="shared" si="73"/>
        <v>0</v>
      </c>
      <c r="O67" s="225">
        <f t="shared" si="2"/>
        <v>0</v>
      </c>
      <c r="P67" s="225">
        <f t="shared" si="3"/>
        <v>0</v>
      </c>
      <c r="Q67" s="228"/>
      <c r="R67" s="438">
        <f t="shared" si="4"/>
        <v>0</v>
      </c>
      <c r="S67" s="225">
        <f t="shared" si="5"/>
        <v>0</v>
      </c>
      <c r="T67" s="357">
        <f>IF(S67=1,data!$C$41*R67,0)</f>
        <v>0</v>
      </c>
      <c r="U67" s="370" t="str">
        <f t="shared" si="6"/>
        <v xml:space="preserve"> </v>
      </c>
      <c r="V67" s="360">
        <f>IF($S67=1,IF(R67&lt;15,VLOOKUP(U67,data!$B$3:$E$32,2,0)*R67,(VLOOKUP(U67,data!$B$3:$E$32,2,0)*14)+(VLOOKUP(U67,data!$B$3:$E$32,3,0))*(R67-14)),0)</f>
        <v>0</v>
      </c>
      <c r="W67" s="370" t="str">
        <f t="shared" si="7"/>
        <v xml:space="preserve"> </v>
      </c>
      <c r="X67" s="360">
        <f>IF($S67=1,VLOOKUP(W67,data!$B$35:$D$39,2,0),0)</f>
        <v>0</v>
      </c>
      <c r="Y67" s="364">
        <f>IF(AND(V67&lt;&gt;0,X67&lt;&gt;0)=FALSE,0,data!$C$43)</f>
        <v>0</v>
      </c>
      <c r="Z67" s="365">
        <f t="shared" si="8"/>
        <v>0</v>
      </c>
      <c r="AA67" s="225">
        <f t="shared" si="74"/>
        <v>0</v>
      </c>
      <c r="AB67" s="225">
        <f t="shared" si="9"/>
        <v>0</v>
      </c>
      <c r="AC67" s="225">
        <f t="shared" si="10"/>
        <v>0</v>
      </c>
      <c r="AE67" s="229"/>
      <c r="AF67" s="225">
        <f t="shared" si="11"/>
        <v>0</v>
      </c>
      <c r="AG67" s="230">
        <f>IF(AF67=1,data!$C$41*AE67,0)</f>
        <v>0</v>
      </c>
      <c r="AH67" s="265" t="s">
        <v>96</v>
      </c>
      <c r="AI67" s="231">
        <f>IF(AF67=1,IF(AE67&lt;15,VLOOKUP(AH67,data!$B$3:$E$32,2,0)*AE67,(VLOOKUP(AH67,data!$B$3:$E$32,2,0)*14)+(VLOOKUP(AH67,data!$B$3:$E$32,3,0))*(AE67-14)),0)</f>
        <v>0</v>
      </c>
      <c r="AJ67" s="265" t="s">
        <v>96</v>
      </c>
      <c r="AK67" s="231">
        <f>IF(AF67=1,VLOOKUP(AJ67,data!$B$35:$D$39,2,0),0)</f>
        <v>0</v>
      </c>
      <c r="AL67" s="232">
        <f>IF(AND(AI67&lt;&gt;0,AK67&lt;&gt;0)=FALSE,0,data!$C$43)</f>
        <v>0</v>
      </c>
      <c r="AM67" s="269">
        <f t="shared" si="12"/>
        <v>0</v>
      </c>
      <c r="AN67" s="225">
        <f t="shared" si="13"/>
        <v>0</v>
      </c>
      <c r="AO67" s="225">
        <f t="shared" si="14"/>
        <v>0</v>
      </c>
      <c r="AP67" s="225">
        <f t="shared" si="15"/>
        <v>0</v>
      </c>
      <c r="AQ67" s="431" t="str">
        <f t="shared" si="16"/>
        <v>ne</v>
      </c>
      <c r="AS67" s="229"/>
      <c r="AT67" s="225">
        <f t="shared" si="17"/>
        <v>0</v>
      </c>
      <c r="AU67" s="230">
        <f>IF(AT67=1,data!$C$41*AS67,0)</f>
        <v>0</v>
      </c>
      <c r="AV67" s="265" t="s">
        <v>96</v>
      </c>
      <c r="AW67" s="231">
        <f>IF(AT67=1,IF(AS67&lt;15,VLOOKUP(AV67,data!$B$3:$E$32,2,0)*AS67,(VLOOKUP(AV67,data!$B$3:$E$32,2,0)*14)+(VLOOKUP(AV67,data!$B$3:$E$32,3,0))*(AS67-14)),0)</f>
        <v>0</v>
      </c>
      <c r="AX67" s="265" t="s">
        <v>96</v>
      </c>
      <c r="AY67" s="231">
        <f>IF(AT67=1,VLOOKUP(AX67,data!$B$35:$D$39,2,0),0)</f>
        <v>0</v>
      </c>
      <c r="AZ67" s="232">
        <f>IF(AND(AW67&lt;&gt;0,AY67&lt;&gt;0)=FALSE,0,data!$C$43)</f>
        <v>0</v>
      </c>
      <c r="BA67" s="269">
        <f t="shared" si="18"/>
        <v>0</v>
      </c>
      <c r="BB67" s="225">
        <f t="shared" si="19"/>
        <v>0</v>
      </c>
      <c r="BC67" s="225">
        <f t="shared" si="20"/>
        <v>0</v>
      </c>
      <c r="BD67" s="225">
        <f t="shared" si="21"/>
        <v>0</v>
      </c>
      <c r="BE67" s="431" t="str">
        <f t="shared" si="22"/>
        <v>ne</v>
      </c>
      <c r="BG67" s="229"/>
      <c r="BH67" s="225">
        <f t="shared" si="23"/>
        <v>0</v>
      </c>
      <c r="BI67" s="230">
        <f>IF(BH67=1,data!$C$41*BG67,0)</f>
        <v>0</v>
      </c>
      <c r="BJ67" s="265" t="s">
        <v>96</v>
      </c>
      <c r="BK67" s="231">
        <f>IF(BH67=1,IF(BG67&lt;15,VLOOKUP(BJ67,data!$B$3:$E$32,2,0)*BG67,(VLOOKUP(BJ67,data!$B$3:$E$32,2,0)*14)+(VLOOKUP(BJ67,data!$B$3:$E$32,3,0))*(BG67-14)),0)</f>
        <v>0</v>
      </c>
      <c r="BL67" s="265" t="s">
        <v>96</v>
      </c>
      <c r="BM67" s="231">
        <f>IF(BH67=1,VLOOKUP(BL67,data!$B$35:$D$39,2,0),0)</f>
        <v>0</v>
      </c>
      <c r="BN67" s="232">
        <f>IF(AND(BK67&lt;&gt;0,BM67&lt;&gt;0)=FALSE,0,data!$C$43)</f>
        <v>0</v>
      </c>
      <c r="BO67" s="269">
        <f t="shared" si="24"/>
        <v>0</v>
      </c>
      <c r="BP67" s="225">
        <f t="shared" si="25"/>
        <v>0</v>
      </c>
      <c r="BQ67" s="225">
        <f t="shared" si="26"/>
        <v>0</v>
      </c>
      <c r="BR67" s="225">
        <f t="shared" si="27"/>
        <v>0</v>
      </c>
      <c r="BS67" s="431" t="str">
        <f t="shared" si="28"/>
        <v>ne</v>
      </c>
      <c r="BU67" s="229"/>
      <c r="BV67" s="225">
        <f t="shared" si="29"/>
        <v>0</v>
      </c>
      <c r="BW67" s="230">
        <f>IF(BV67=1,data!$C$41*BU67,0)</f>
        <v>0</v>
      </c>
      <c r="BX67" s="265" t="s">
        <v>96</v>
      </c>
      <c r="BY67" s="231">
        <f>IF(BV67=1,IF(BU67&lt;15,VLOOKUP(BX67,data!$B$3:$E$32,2,0)*BU67,(VLOOKUP(BX67,data!$B$3:$E$32,2,0)*14)+(VLOOKUP(BX67,data!$B$3:$E$32,3,0))*(BU67-14)),0)</f>
        <v>0</v>
      </c>
      <c r="BZ67" s="265" t="s">
        <v>96</v>
      </c>
      <c r="CA67" s="231">
        <f>IF(BV67=1,VLOOKUP(BZ67,data!$B$35:$D$39,2,0),0)</f>
        <v>0</v>
      </c>
      <c r="CB67" s="232">
        <f>IF(AND(BY67&lt;&gt;0,CA67&lt;&gt;0)=FALSE,0,data!$C$43)</f>
        <v>0</v>
      </c>
      <c r="CC67" s="269">
        <f t="shared" si="30"/>
        <v>0</v>
      </c>
      <c r="CD67" s="225">
        <f t="shared" si="31"/>
        <v>0</v>
      </c>
      <c r="CE67" s="225">
        <f t="shared" si="32"/>
        <v>0</v>
      </c>
      <c r="CF67" s="225">
        <f t="shared" si="33"/>
        <v>0</v>
      </c>
      <c r="CG67" s="431" t="str">
        <f t="shared" si="34"/>
        <v>ne</v>
      </c>
      <c r="CI67" s="229"/>
      <c r="CJ67" s="225">
        <f t="shared" si="35"/>
        <v>0</v>
      </c>
      <c r="CK67" s="230">
        <f>IF(CJ67=1,data!$C$41*CI67,0)</f>
        <v>0</v>
      </c>
      <c r="CL67" s="265" t="s">
        <v>96</v>
      </c>
      <c r="CM67" s="231">
        <f>IF(CJ67=1,IF(CI67&lt;15,VLOOKUP(CL67,data!$B$3:$E$32,2,0)*CI67,(VLOOKUP(CL67,data!$B$3:$E$32,2,0)*14)+(VLOOKUP(CL67,data!$B$3:$E$32,3,0))*(CI67-14)),0)</f>
        <v>0</v>
      </c>
      <c r="CN67" s="265" t="s">
        <v>96</v>
      </c>
      <c r="CO67" s="231">
        <f>IF(CJ67=1,VLOOKUP(CN67,data!$B$35:$D$39,2,0),0)</f>
        <v>0</v>
      </c>
      <c r="CP67" s="232">
        <f>IF(AND(CM67&lt;&gt;0,CO67&lt;&gt;0)=FALSE,0,data!$C$43)</f>
        <v>0</v>
      </c>
      <c r="CQ67" s="269">
        <f t="shared" si="36"/>
        <v>0</v>
      </c>
      <c r="CR67" s="225">
        <f t="shared" si="37"/>
        <v>0</v>
      </c>
      <c r="CS67" s="225">
        <f t="shared" si="38"/>
        <v>0</v>
      </c>
      <c r="CT67" s="225">
        <f t="shared" si="39"/>
        <v>0</v>
      </c>
      <c r="CU67" s="431" t="str">
        <f t="shared" si="40"/>
        <v>ne</v>
      </c>
      <c r="CW67" s="229"/>
      <c r="CX67" s="225">
        <f t="shared" si="41"/>
        <v>0</v>
      </c>
      <c r="CY67" s="230">
        <f>IF(CX67=1,data!$C$41*CW67,0)</f>
        <v>0</v>
      </c>
      <c r="CZ67" s="265" t="s">
        <v>96</v>
      </c>
      <c r="DA67" s="231">
        <f>IF(CX67=1,IF(CW67&lt;15,VLOOKUP(CZ67,data!$B$3:$E$32,2,0)*CW67,(VLOOKUP(CZ67,data!$B$3:$E$32,2,0)*14)+(VLOOKUP(CZ67,data!$B$3:$E$32,3,0))*(CW67-14)),0)</f>
        <v>0</v>
      </c>
      <c r="DB67" s="265" t="s">
        <v>96</v>
      </c>
      <c r="DC67" s="231">
        <f>IF(CX67=1,VLOOKUP(DB67,data!$B$35:$D$39,2,0),0)</f>
        <v>0</v>
      </c>
      <c r="DD67" s="232">
        <f>IF(AND(DA67&lt;&gt;0,DC67&lt;&gt;0)=FALSE,0,data!$C$43)</f>
        <v>0</v>
      </c>
      <c r="DE67" s="269">
        <f t="shared" si="42"/>
        <v>0</v>
      </c>
      <c r="DF67" s="225">
        <f t="shared" si="43"/>
        <v>0</v>
      </c>
      <c r="DG67" s="225">
        <f t="shared" si="44"/>
        <v>0</v>
      </c>
      <c r="DH67" s="225">
        <f t="shared" si="45"/>
        <v>0</v>
      </c>
      <c r="DI67" s="431" t="str">
        <f t="shared" si="46"/>
        <v>ne</v>
      </c>
      <c r="DK67" s="229"/>
      <c r="DL67" s="225">
        <f t="shared" si="47"/>
        <v>0</v>
      </c>
      <c r="DM67" s="230">
        <f>IF(DL67=1,data!$C$41*DK67,0)</f>
        <v>0</v>
      </c>
      <c r="DN67" s="265" t="s">
        <v>96</v>
      </c>
      <c r="DO67" s="231">
        <f>IF(DL67=1,IF(DK67&lt;15,VLOOKUP(DN67,data!$B$3:$E$32,2,0)*DK67,(VLOOKUP(DN67,data!$B$3:$E$32,2,0)*14)+(VLOOKUP(DN67,data!$B$3:$E$32,3,0))*(DK67-14)),0)</f>
        <v>0</v>
      </c>
      <c r="DP67" s="265" t="s">
        <v>96</v>
      </c>
      <c r="DQ67" s="231">
        <f>IF(DL67=1,VLOOKUP(DP67,data!$B$35:$D$39,2,0),0)</f>
        <v>0</v>
      </c>
      <c r="DR67" s="232">
        <f>IF(AND(DO67&lt;&gt;0,DQ67&lt;&gt;0)=FALSE,0,data!$C$43)</f>
        <v>0</v>
      </c>
      <c r="DS67" s="269">
        <f t="shared" si="48"/>
        <v>0</v>
      </c>
      <c r="DT67" s="225">
        <f t="shared" si="49"/>
        <v>0</v>
      </c>
      <c r="DU67" s="225">
        <f t="shared" si="50"/>
        <v>0</v>
      </c>
      <c r="DV67" s="225">
        <f t="shared" si="51"/>
        <v>0</v>
      </c>
      <c r="DW67" s="431" t="str">
        <f t="shared" si="52"/>
        <v>ne</v>
      </c>
      <c r="DY67" s="229"/>
      <c r="DZ67" s="225">
        <f t="shared" si="53"/>
        <v>0</v>
      </c>
      <c r="EA67" s="230">
        <f>IF(DZ67=1,data!$C$41*DY67,0)</f>
        <v>0</v>
      </c>
      <c r="EB67" s="265" t="s">
        <v>96</v>
      </c>
      <c r="EC67" s="231">
        <f>IF(DZ67=1,IF(DY67&lt;15,VLOOKUP(EB67,data!$B$3:$E$32,2,0)*DY67,(VLOOKUP(EB67,data!$B$3:$E$32,2,0)*14)+(VLOOKUP(EB67,data!$B$3:$E$32,3,0))*(DY67-14)),0)</f>
        <v>0</v>
      </c>
      <c r="ED67" s="265" t="s">
        <v>96</v>
      </c>
      <c r="EE67" s="231">
        <f>IF(DZ67=1,VLOOKUP(ED67,data!$B$35:$D$39,2,0),0)</f>
        <v>0</v>
      </c>
      <c r="EF67" s="232">
        <f>IF(AND(EC67&lt;&gt;0,EE67&lt;&gt;0)=FALSE,0,data!$C$43)</f>
        <v>0</v>
      </c>
      <c r="EG67" s="269">
        <f t="shared" si="54"/>
        <v>0</v>
      </c>
      <c r="EH67" s="225">
        <f t="shared" si="55"/>
        <v>0</v>
      </c>
      <c r="EI67" s="225">
        <f t="shared" si="56"/>
        <v>0</v>
      </c>
      <c r="EJ67" s="225">
        <f t="shared" si="57"/>
        <v>0</v>
      </c>
      <c r="EK67" s="431" t="str">
        <f t="shared" si="58"/>
        <v>ne</v>
      </c>
      <c r="EM67" s="229"/>
      <c r="EN67" s="225">
        <f t="shared" si="59"/>
        <v>0</v>
      </c>
      <c r="EO67" s="230">
        <f>IF(EN67=1,data!$C$41*EM67,0)</f>
        <v>0</v>
      </c>
      <c r="EP67" s="265" t="s">
        <v>96</v>
      </c>
      <c r="EQ67" s="231">
        <f>IF(EN67=1,IF(EM67&lt;15,VLOOKUP(EP67,data!$B$3:$E$32,2,0)*EM67,(VLOOKUP(EP67,data!$B$3:$E$32,2,0)*14)+(VLOOKUP(EP67,data!$B$3:$E$32,3,0))*(EM67-14)),0)</f>
        <v>0</v>
      </c>
      <c r="ER67" s="265" t="s">
        <v>96</v>
      </c>
      <c r="ES67" s="231">
        <f>IF(EN67=1,VLOOKUP(ER67,data!$B$35:$D$39,2,0),0)</f>
        <v>0</v>
      </c>
      <c r="ET67" s="232">
        <f>IF(AND(EQ67&lt;&gt;0,ES67&lt;&gt;0)=FALSE,0,data!$C$43)</f>
        <v>0</v>
      </c>
      <c r="EU67" s="269">
        <f t="shared" si="60"/>
        <v>0</v>
      </c>
      <c r="EV67" s="225">
        <f t="shared" si="61"/>
        <v>0</v>
      </c>
      <c r="EW67" s="225">
        <f t="shared" si="62"/>
        <v>0</v>
      </c>
      <c r="EX67" s="225">
        <f t="shared" si="63"/>
        <v>0</v>
      </c>
      <c r="EY67" s="431" t="str">
        <f t="shared" si="64"/>
        <v>ne</v>
      </c>
      <c r="FA67" s="229"/>
      <c r="FB67" s="225">
        <f t="shared" si="65"/>
        <v>0</v>
      </c>
      <c r="FC67" s="230">
        <f>IF(FB67=1,data!$C$41*FA67,0)</f>
        <v>0</v>
      </c>
      <c r="FD67" s="265" t="s">
        <v>96</v>
      </c>
      <c r="FE67" s="231">
        <f>IF(FB67=1,IF(FA67&lt;15,VLOOKUP(FD67,data!$B$3:$E$32,2,0)*FA67,(VLOOKUP(FD67,data!$B$3:$E$32,2,0)*14)+(VLOOKUP(FD67,data!$B$3:$E$32,3,0))*(FA67-14)),0)</f>
        <v>0</v>
      </c>
      <c r="FF67" s="265" t="s">
        <v>96</v>
      </c>
      <c r="FG67" s="231">
        <f>IF(FB67=1,VLOOKUP(FF67,data!$B$35:$D$39,2,0),0)</f>
        <v>0</v>
      </c>
      <c r="FH67" s="232">
        <f>IF(AND(FE67&lt;&gt;0,FG67&lt;&gt;0)=FALSE,0,data!$C$43)</f>
        <v>0</v>
      </c>
      <c r="FI67" s="269">
        <f t="shared" si="66"/>
        <v>0</v>
      </c>
      <c r="FJ67" s="225">
        <f t="shared" si="67"/>
        <v>0</v>
      </c>
      <c r="FK67" s="225">
        <f t="shared" si="68"/>
        <v>0</v>
      </c>
      <c r="FL67" s="225">
        <f t="shared" si="69"/>
        <v>0</v>
      </c>
      <c r="FM67" s="431" t="str">
        <f t="shared" si="70"/>
        <v>ne</v>
      </c>
    </row>
    <row r="68" spans="1:169" ht="26.65" hidden="1" customHeight="1" x14ac:dyDescent="0.25">
      <c r="A68" s="233"/>
      <c r="B68" s="370" t="s">
        <v>159</v>
      </c>
      <c r="C68" s="416"/>
      <c r="D68" s="418"/>
      <c r="E68" s="229"/>
      <c r="F68" s="225">
        <f t="shared" si="0"/>
        <v>0</v>
      </c>
      <c r="G68" s="230">
        <f>IF(F68=1,data!$C$41*E68,0)</f>
        <v>0</v>
      </c>
      <c r="H68" s="265" t="s">
        <v>96</v>
      </c>
      <c r="I68" s="231">
        <f>IF($F68=1,IF($E68&lt;15,VLOOKUP(H68,data!$B$3:$E$32,2,0)*$E68,(VLOOKUP(H68,data!$B$3:$E$32,2,0)*14)+(VLOOKUP(H68,data!$B$3:$E$32,3,0))*($E68-14)),0)</f>
        <v>0</v>
      </c>
      <c r="J68" s="265" t="s">
        <v>96</v>
      </c>
      <c r="K68" s="231">
        <f>IF($F68=1,VLOOKUP(J68,data!$B$35:$D$39,2,0),0)</f>
        <v>0</v>
      </c>
      <c r="L68" s="232">
        <f>IF(AND(I68&lt;&gt;0,K68&lt;&gt;0)=FALSE,0,data!$C$43)</f>
        <v>0</v>
      </c>
      <c r="M68" s="269">
        <f t="shared" si="1"/>
        <v>0</v>
      </c>
      <c r="N68" s="225">
        <f t="shared" si="73"/>
        <v>0</v>
      </c>
      <c r="O68" s="225">
        <f t="shared" si="2"/>
        <v>0</v>
      </c>
      <c r="P68" s="225">
        <f t="shared" si="3"/>
        <v>0</v>
      </c>
      <c r="Q68" s="228"/>
      <c r="R68" s="438">
        <f t="shared" si="4"/>
        <v>0</v>
      </c>
      <c r="S68" s="225">
        <f t="shared" si="5"/>
        <v>0</v>
      </c>
      <c r="T68" s="357">
        <f>IF(S68=1,data!$C$41*R68,0)</f>
        <v>0</v>
      </c>
      <c r="U68" s="370" t="str">
        <f t="shared" si="6"/>
        <v xml:space="preserve"> </v>
      </c>
      <c r="V68" s="360">
        <f>IF($S68=1,IF(R68&lt;15,VLOOKUP(U68,data!$B$3:$E$32,2,0)*R68,(VLOOKUP(U68,data!$B$3:$E$32,2,0)*14)+(VLOOKUP(U68,data!$B$3:$E$32,3,0))*(R68-14)),0)</f>
        <v>0</v>
      </c>
      <c r="W68" s="370" t="str">
        <f t="shared" si="7"/>
        <v xml:space="preserve"> </v>
      </c>
      <c r="X68" s="360">
        <f>IF($S68=1,VLOOKUP(W68,data!$B$35:$D$39,2,0),0)</f>
        <v>0</v>
      </c>
      <c r="Y68" s="364">
        <f>IF(AND(V68&lt;&gt;0,X68&lt;&gt;0)=FALSE,0,data!$C$43)</f>
        <v>0</v>
      </c>
      <c r="Z68" s="365">
        <f t="shared" si="8"/>
        <v>0</v>
      </c>
      <c r="AA68" s="225">
        <f t="shared" si="74"/>
        <v>0</v>
      </c>
      <c r="AB68" s="225">
        <f t="shared" si="9"/>
        <v>0</v>
      </c>
      <c r="AC68" s="225">
        <f t="shared" si="10"/>
        <v>0</v>
      </c>
      <c r="AE68" s="229"/>
      <c r="AF68" s="225">
        <f t="shared" si="11"/>
        <v>0</v>
      </c>
      <c r="AG68" s="230">
        <f>IF(AF68=1,data!$C$41*AE68,0)</f>
        <v>0</v>
      </c>
      <c r="AH68" s="265" t="s">
        <v>96</v>
      </c>
      <c r="AI68" s="231">
        <f>IF(AF68=1,IF(AE68&lt;15,VLOOKUP(AH68,data!$B$3:$E$32,2,0)*AE68,(VLOOKUP(AH68,data!$B$3:$E$32,2,0)*14)+(VLOOKUP(AH68,data!$B$3:$E$32,3,0))*(AE68-14)),0)</f>
        <v>0</v>
      </c>
      <c r="AJ68" s="265" t="s">
        <v>96</v>
      </c>
      <c r="AK68" s="231">
        <f>IF(AF68=1,VLOOKUP(AJ68,data!$B$35:$D$39,2,0),0)</f>
        <v>0</v>
      </c>
      <c r="AL68" s="232">
        <f>IF(AND(AI68&lt;&gt;0,AK68&lt;&gt;0)=FALSE,0,data!$C$43)</f>
        <v>0</v>
      </c>
      <c r="AM68" s="269">
        <f t="shared" si="12"/>
        <v>0</v>
      </c>
      <c r="AN68" s="225">
        <f t="shared" si="13"/>
        <v>0</v>
      </c>
      <c r="AO68" s="225">
        <f t="shared" si="14"/>
        <v>0</v>
      </c>
      <c r="AP68" s="225">
        <f t="shared" si="15"/>
        <v>0</v>
      </c>
      <c r="AQ68" s="431" t="str">
        <f t="shared" si="16"/>
        <v>ne</v>
      </c>
      <c r="AS68" s="229"/>
      <c r="AT68" s="225">
        <f t="shared" si="17"/>
        <v>0</v>
      </c>
      <c r="AU68" s="230">
        <f>IF(AT68=1,data!$C$41*AS68,0)</f>
        <v>0</v>
      </c>
      <c r="AV68" s="265" t="s">
        <v>96</v>
      </c>
      <c r="AW68" s="231">
        <f>IF(AT68=1,IF(AS68&lt;15,VLOOKUP(AV68,data!$B$3:$E$32,2,0)*AS68,(VLOOKUP(AV68,data!$B$3:$E$32,2,0)*14)+(VLOOKUP(AV68,data!$B$3:$E$32,3,0))*(AS68-14)),0)</f>
        <v>0</v>
      </c>
      <c r="AX68" s="265" t="s">
        <v>96</v>
      </c>
      <c r="AY68" s="231">
        <f>IF(AT68=1,VLOOKUP(AX68,data!$B$35:$D$39,2,0),0)</f>
        <v>0</v>
      </c>
      <c r="AZ68" s="232">
        <f>IF(AND(AW68&lt;&gt;0,AY68&lt;&gt;0)=FALSE,0,data!$C$43)</f>
        <v>0</v>
      </c>
      <c r="BA68" s="269">
        <f t="shared" si="18"/>
        <v>0</v>
      </c>
      <c r="BB68" s="225">
        <f t="shared" si="19"/>
        <v>0</v>
      </c>
      <c r="BC68" s="225">
        <f t="shared" si="20"/>
        <v>0</v>
      </c>
      <c r="BD68" s="225">
        <f t="shared" si="21"/>
        <v>0</v>
      </c>
      <c r="BE68" s="431" t="str">
        <f t="shared" si="22"/>
        <v>ne</v>
      </c>
      <c r="BG68" s="229"/>
      <c r="BH68" s="225">
        <f t="shared" si="23"/>
        <v>0</v>
      </c>
      <c r="BI68" s="230">
        <f>IF(BH68=1,data!$C$41*BG68,0)</f>
        <v>0</v>
      </c>
      <c r="BJ68" s="265" t="s">
        <v>96</v>
      </c>
      <c r="BK68" s="231">
        <f>IF(BH68=1,IF(BG68&lt;15,VLOOKUP(BJ68,data!$B$3:$E$32,2,0)*BG68,(VLOOKUP(BJ68,data!$B$3:$E$32,2,0)*14)+(VLOOKUP(BJ68,data!$B$3:$E$32,3,0))*(BG68-14)),0)</f>
        <v>0</v>
      </c>
      <c r="BL68" s="265" t="s">
        <v>96</v>
      </c>
      <c r="BM68" s="231">
        <f>IF(BH68=1,VLOOKUP(BL68,data!$B$35:$D$39,2,0),0)</f>
        <v>0</v>
      </c>
      <c r="BN68" s="232">
        <f>IF(AND(BK68&lt;&gt;0,BM68&lt;&gt;0)=FALSE,0,data!$C$43)</f>
        <v>0</v>
      </c>
      <c r="BO68" s="269">
        <f t="shared" si="24"/>
        <v>0</v>
      </c>
      <c r="BP68" s="225">
        <f t="shared" si="25"/>
        <v>0</v>
      </c>
      <c r="BQ68" s="225">
        <f t="shared" si="26"/>
        <v>0</v>
      </c>
      <c r="BR68" s="225">
        <f t="shared" si="27"/>
        <v>0</v>
      </c>
      <c r="BS68" s="431" t="str">
        <f t="shared" si="28"/>
        <v>ne</v>
      </c>
      <c r="BU68" s="229"/>
      <c r="BV68" s="225">
        <f t="shared" si="29"/>
        <v>0</v>
      </c>
      <c r="BW68" s="230">
        <f>IF(BV68=1,data!$C$41*BU68,0)</f>
        <v>0</v>
      </c>
      <c r="BX68" s="265" t="s">
        <v>96</v>
      </c>
      <c r="BY68" s="231">
        <f>IF(BV68=1,IF(BU68&lt;15,VLOOKUP(BX68,data!$B$3:$E$32,2,0)*BU68,(VLOOKUP(BX68,data!$B$3:$E$32,2,0)*14)+(VLOOKUP(BX68,data!$B$3:$E$32,3,0))*(BU68-14)),0)</f>
        <v>0</v>
      </c>
      <c r="BZ68" s="265" t="s">
        <v>96</v>
      </c>
      <c r="CA68" s="231">
        <f>IF(BV68=1,VLOOKUP(BZ68,data!$B$35:$D$39,2,0),0)</f>
        <v>0</v>
      </c>
      <c r="CB68" s="232">
        <f>IF(AND(BY68&lt;&gt;0,CA68&lt;&gt;0)=FALSE,0,data!$C$43)</f>
        <v>0</v>
      </c>
      <c r="CC68" s="269">
        <f t="shared" si="30"/>
        <v>0</v>
      </c>
      <c r="CD68" s="225">
        <f t="shared" si="31"/>
        <v>0</v>
      </c>
      <c r="CE68" s="225">
        <f t="shared" si="32"/>
        <v>0</v>
      </c>
      <c r="CF68" s="225">
        <f t="shared" si="33"/>
        <v>0</v>
      </c>
      <c r="CG68" s="431" t="str">
        <f t="shared" si="34"/>
        <v>ne</v>
      </c>
      <c r="CI68" s="229"/>
      <c r="CJ68" s="225">
        <f t="shared" si="35"/>
        <v>0</v>
      </c>
      <c r="CK68" s="230">
        <f>IF(CJ68=1,data!$C$41*CI68,0)</f>
        <v>0</v>
      </c>
      <c r="CL68" s="265" t="s">
        <v>96</v>
      </c>
      <c r="CM68" s="231">
        <f>IF(CJ68=1,IF(CI68&lt;15,VLOOKUP(CL68,data!$B$3:$E$32,2,0)*CI68,(VLOOKUP(CL68,data!$B$3:$E$32,2,0)*14)+(VLOOKUP(CL68,data!$B$3:$E$32,3,0))*(CI68-14)),0)</f>
        <v>0</v>
      </c>
      <c r="CN68" s="265" t="s">
        <v>96</v>
      </c>
      <c r="CO68" s="231">
        <f>IF(CJ68=1,VLOOKUP(CN68,data!$B$35:$D$39,2,0),0)</f>
        <v>0</v>
      </c>
      <c r="CP68" s="232">
        <f>IF(AND(CM68&lt;&gt;0,CO68&lt;&gt;0)=FALSE,0,data!$C$43)</f>
        <v>0</v>
      </c>
      <c r="CQ68" s="269">
        <f t="shared" si="36"/>
        <v>0</v>
      </c>
      <c r="CR68" s="225">
        <f t="shared" si="37"/>
        <v>0</v>
      </c>
      <c r="CS68" s="225">
        <f t="shared" si="38"/>
        <v>0</v>
      </c>
      <c r="CT68" s="225">
        <f t="shared" si="39"/>
        <v>0</v>
      </c>
      <c r="CU68" s="431" t="str">
        <f t="shared" si="40"/>
        <v>ne</v>
      </c>
      <c r="CW68" s="229"/>
      <c r="CX68" s="225">
        <f t="shared" si="41"/>
        <v>0</v>
      </c>
      <c r="CY68" s="230">
        <f>IF(CX68=1,data!$C$41*CW68,0)</f>
        <v>0</v>
      </c>
      <c r="CZ68" s="265" t="s">
        <v>96</v>
      </c>
      <c r="DA68" s="231">
        <f>IF(CX68=1,IF(CW68&lt;15,VLOOKUP(CZ68,data!$B$3:$E$32,2,0)*CW68,(VLOOKUP(CZ68,data!$B$3:$E$32,2,0)*14)+(VLOOKUP(CZ68,data!$B$3:$E$32,3,0))*(CW68-14)),0)</f>
        <v>0</v>
      </c>
      <c r="DB68" s="265" t="s">
        <v>96</v>
      </c>
      <c r="DC68" s="231">
        <f>IF(CX68=1,VLOOKUP(DB68,data!$B$35:$D$39,2,0),0)</f>
        <v>0</v>
      </c>
      <c r="DD68" s="232">
        <f>IF(AND(DA68&lt;&gt;0,DC68&lt;&gt;0)=FALSE,0,data!$C$43)</f>
        <v>0</v>
      </c>
      <c r="DE68" s="269">
        <f t="shared" si="42"/>
        <v>0</v>
      </c>
      <c r="DF68" s="225">
        <f t="shared" si="43"/>
        <v>0</v>
      </c>
      <c r="DG68" s="225">
        <f t="shared" si="44"/>
        <v>0</v>
      </c>
      <c r="DH68" s="225">
        <f t="shared" si="45"/>
        <v>0</v>
      </c>
      <c r="DI68" s="431" t="str">
        <f t="shared" si="46"/>
        <v>ne</v>
      </c>
      <c r="DK68" s="229"/>
      <c r="DL68" s="225">
        <f t="shared" si="47"/>
        <v>0</v>
      </c>
      <c r="DM68" s="230">
        <f>IF(DL68=1,data!$C$41*DK68,0)</f>
        <v>0</v>
      </c>
      <c r="DN68" s="265" t="s">
        <v>96</v>
      </c>
      <c r="DO68" s="231">
        <f>IF(DL68=1,IF(DK68&lt;15,VLOOKUP(DN68,data!$B$3:$E$32,2,0)*DK68,(VLOOKUP(DN68,data!$B$3:$E$32,2,0)*14)+(VLOOKUP(DN68,data!$B$3:$E$32,3,0))*(DK68-14)),0)</f>
        <v>0</v>
      </c>
      <c r="DP68" s="265" t="s">
        <v>96</v>
      </c>
      <c r="DQ68" s="231">
        <f>IF(DL68=1,VLOOKUP(DP68,data!$B$35:$D$39,2,0),0)</f>
        <v>0</v>
      </c>
      <c r="DR68" s="232">
        <f>IF(AND(DO68&lt;&gt;0,DQ68&lt;&gt;0)=FALSE,0,data!$C$43)</f>
        <v>0</v>
      </c>
      <c r="DS68" s="269">
        <f t="shared" si="48"/>
        <v>0</v>
      </c>
      <c r="DT68" s="225">
        <f t="shared" si="49"/>
        <v>0</v>
      </c>
      <c r="DU68" s="225">
        <f t="shared" si="50"/>
        <v>0</v>
      </c>
      <c r="DV68" s="225">
        <f t="shared" si="51"/>
        <v>0</v>
      </c>
      <c r="DW68" s="431" t="str">
        <f t="shared" si="52"/>
        <v>ne</v>
      </c>
      <c r="DY68" s="229"/>
      <c r="DZ68" s="225">
        <f t="shared" si="53"/>
        <v>0</v>
      </c>
      <c r="EA68" s="230">
        <f>IF(DZ68=1,data!$C$41*DY68,0)</f>
        <v>0</v>
      </c>
      <c r="EB68" s="265" t="s">
        <v>96</v>
      </c>
      <c r="EC68" s="231">
        <f>IF(DZ68=1,IF(DY68&lt;15,VLOOKUP(EB68,data!$B$3:$E$32,2,0)*DY68,(VLOOKUP(EB68,data!$B$3:$E$32,2,0)*14)+(VLOOKUP(EB68,data!$B$3:$E$32,3,0))*(DY68-14)),0)</f>
        <v>0</v>
      </c>
      <c r="ED68" s="265" t="s">
        <v>96</v>
      </c>
      <c r="EE68" s="231">
        <f>IF(DZ68=1,VLOOKUP(ED68,data!$B$35:$D$39,2,0),0)</f>
        <v>0</v>
      </c>
      <c r="EF68" s="232">
        <f>IF(AND(EC68&lt;&gt;0,EE68&lt;&gt;0)=FALSE,0,data!$C$43)</f>
        <v>0</v>
      </c>
      <c r="EG68" s="269">
        <f t="shared" si="54"/>
        <v>0</v>
      </c>
      <c r="EH68" s="225">
        <f t="shared" si="55"/>
        <v>0</v>
      </c>
      <c r="EI68" s="225">
        <f t="shared" si="56"/>
        <v>0</v>
      </c>
      <c r="EJ68" s="225">
        <f t="shared" si="57"/>
        <v>0</v>
      </c>
      <c r="EK68" s="431" t="str">
        <f t="shared" si="58"/>
        <v>ne</v>
      </c>
      <c r="EM68" s="229"/>
      <c r="EN68" s="225">
        <f t="shared" si="59"/>
        <v>0</v>
      </c>
      <c r="EO68" s="230">
        <f>IF(EN68=1,data!$C$41*EM68,0)</f>
        <v>0</v>
      </c>
      <c r="EP68" s="265" t="s">
        <v>96</v>
      </c>
      <c r="EQ68" s="231">
        <f>IF(EN68=1,IF(EM68&lt;15,VLOOKUP(EP68,data!$B$3:$E$32,2,0)*EM68,(VLOOKUP(EP68,data!$B$3:$E$32,2,0)*14)+(VLOOKUP(EP68,data!$B$3:$E$32,3,0))*(EM68-14)),0)</f>
        <v>0</v>
      </c>
      <c r="ER68" s="265" t="s">
        <v>96</v>
      </c>
      <c r="ES68" s="231">
        <f>IF(EN68=1,VLOOKUP(ER68,data!$B$35:$D$39,2,0),0)</f>
        <v>0</v>
      </c>
      <c r="ET68" s="232">
        <f>IF(AND(EQ68&lt;&gt;0,ES68&lt;&gt;0)=FALSE,0,data!$C$43)</f>
        <v>0</v>
      </c>
      <c r="EU68" s="269">
        <f t="shared" si="60"/>
        <v>0</v>
      </c>
      <c r="EV68" s="225">
        <f t="shared" si="61"/>
        <v>0</v>
      </c>
      <c r="EW68" s="225">
        <f t="shared" si="62"/>
        <v>0</v>
      </c>
      <c r="EX68" s="225">
        <f t="shared" si="63"/>
        <v>0</v>
      </c>
      <c r="EY68" s="431" t="str">
        <f t="shared" si="64"/>
        <v>ne</v>
      </c>
      <c r="FA68" s="229"/>
      <c r="FB68" s="225">
        <f t="shared" si="65"/>
        <v>0</v>
      </c>
      <c r="FC68" s="230">
        <f>IF(FB68=1,data!$C$41*FA68,0)</f>
        <v>0</v>
      </c>
      <c r="FD68" s="265" t="s">
        <v>96</v>
      </c>
      <c r="FE68" s="231">
        <f>IF(FB68=1,IF(FA68&lt;15,VLOOKUP(FD68,data!$B$3:$E$32,2,0)*FA68,(VLOOKUP(FD68,data!$B$3:$E$32,2,0)*14)+(VLOOKUP(FD68,data!$B$3:$E$32,3,0))*(FA68-14)),0)</f>
        <v>0</v>
      </c>
      <c r="FF68" s="265" t="s">
        <v>96</v>
      </c>
      <c r="FG68" s="231">
        <f>IF(FB68=1,VLOOKUP(FF68,data!$B$35:$D$39,2,0),0)</f>
        <v>0</v>
      </c>
      <c r="FH68" s="232">
        <f>IF(AND(FE68&lt;&gt;0,FG68&lt;&gt;0)=FALSE,0,data!$C$43)</f>
        <v>0</v>
      </c>
      <c r="FI68" s="269">
        <f t="shared" si="66"/>
        <v>0</v>
      </c>
      <c r="FJ68" s="225">
        <f t="shared" si="67"/>
        <v>0</v>
      </c>
      <c r="FK68" s="225">
        <f t="shared" si="68"/>
        <v>0</v>
      </c>
      <c r="FL68" s="225">
        <f t="shared" si="69"/>
        <v>0</v>
      </c>
      <c r="FM68" s="431" t="str">
        <f t="shared" si="70"/>
        <v>ne</v>
      </c>
    </row>
    <row r="69" spans="1:169" ht="26.65" hidden="1" customHeight="1" x14ac:dyDescent="0.25">
      <c r="A69" s="233"/>
      <c r="B69" s="370" t="s">
        <v>160</v>
      </c>
      <c r="C69" s="416"/>
      <c r="D69" s="418"/>
      <c r="E69" s="229"/>
      <c r="F69" s="225">
        <f t="shared" si="0"/>
        <v>0</v>
      </c>
      <c r="G69" s="230">
        <f>IF(F69=1,data!$C$41*E69,0)</f>
        <v>0</v>
      </c>
      <c r="H69" s="265" t="s">
        <v>96</v>
      </c>
      <c r="I69" s="231">
        <f>IF($F69=1,IF($E69&lt;15,VLOOKUP(H69,data!$B$3:$E$32,2,0)*$E69,(VLOOKUP(H69,data!$B$3:$E$32,2,0)*14)+(VLOOKUP(H69,data!$B$3:$E$32,3,0))*($E69-14)),0)</f>
        <v>0</v>
      </c>
      <c r="J69" s="265" t="s">
        <v>96</v>
      </c>
      <c r="K69" s="231">
        <f>IF($F69=1,VLOOKUP(J69,data!$B$35:$D$39,2,0),0)</f>
        <v>0</v>
      </c>
      <c r="L69" s="232">
        <f>IF(AND(I69&lt;&gt;0,K69&lt;&gt;0)=FALSE,0,data!$C$43)</f>
        <v>0</v>
      </c>
      <c r="M69" s="269">
        <f t="shared" si="1"/>
        <v>0</v>
      </c>
      <c r="N69" s="225">
        <f t="shared" si="73"/>
        <v>0</v>
      </c>
      <c r="O69" s="225">
        <f t="shared" si="2"/>
        <v>0</v>
      </c>
      <c r="P69" s="225">
        <f t="shared" si="3"/>
        <v>0</v>
      </c>
      <c r="Q69" s="228"/>
      <c r="R69" s="438">
        <f t="shared" si="4"/>
        <v>0</v>
      </c>
      <c r="S69" s="225">
        <f t="shared" si="5"/>
        <v>0</v>
      </c>
      <c r="T69" s="357">
        <f>IF(S69=1,data!$C$41*R69,0)</f>
        <v>0</v>
      </c>
      <c r="U69" s="370" t="str">
        <f t="shared" si="6"/>
        <v xml:space="preserve"> </v>
      </c>
      <c r="V69" s="360">
        <f>IF($S69=1,IF(R69&lt;15,VLOOKUP(U69,data!$B$3:$E$32,2,0)*R69,(VLOOKUP(U69,data!$B$3:$E$32,2,0)*14)+(VLOOKUP(U69,data!$B$3:$E$32,3,0))*(R69-14)),0)</f>
        <v>0</v>
      </c>
      <c r="W69" s="370" t="str">
        <f t="shared" si="7"/>
        <v xml:space="preserve"> </v>
      </c>
      <c r="X69" s="360">
        <f>IF($S69=1,VLOOKUP(W69,data!$B$35:$D$39,2,0),0)</f>
        <v>0</v>
      </c>
      <c r="Y69" s="364">
        <f>IF(AND(V69&lt;&gt;0,X69&lt;&gt;0)=FALSE,0,data!$C$43)</f>
        <v>0</v>
      </c>
      <c r="Z69" s="365">
        <f t="shared" si="8"/>
        <v>0</v>
      </c>
      <c r="AA69" s="225">
        <f t="shared" si="74"/>
        <v>0</v>
      </c>
      <c r="AB69" s="225">
        <f t="shared" si="9"/>
        <v>0</v>
      </c>
      <c r="AC69" s="225">
        <f t="shared" si="10"/>
        <v>0</v>
      </c>
      <c r="AE69" s="229"/>
      <c r="AF69" s="225">
        <f t="shared" si="11"/>
        <v>0</v>
      </c>
      <c r="AG69" s="230">
        <f>IF(AF69=1,data!$C$41*AE69,0)</f>
        <v>0</v>
      </c>
      <c r="AH69" s="265" t="s">
        <v>96</v>
      </c>
      <c r="AI69" s="231">
        <f>IF(AF69=1,IF(AE69&lt;15,VLOOKUP(AH69,data!$B$3:$E$32,2,0)*AE69,(VLOOKUP(AH69,data!$B$3:$E$32,2,0)*14)+(VLOOKUP(AH69,data!$B$3:$E$32,3,0))*(AE69-14)),0)</f>
        <v>0</v>
      </c>
      <c r="AJ69" s="265" t="s">
        <v>96</v>
      </c>
      <c r="AK69" s="231">
        <f>IF(AF69=1,VLOOKUP(AJ69,data!$B$35:$D$39,2,0),0)</f>
        <v>0</v>
      </c>
      <c r="AL69" s="232">
        <f>IF(AND(AI69&lt;&gt;0,AK69&lt;&gt;0)=FALSE,0,data!$C$43)</f>
        <v>0</v>
      </c>
      <c r="AM69" s="269">
        <f t="shared" si="12"/>
        <v>0</v>
      </c>
      <c r="AN69" s="225">
        <f t="shared" si="13"/>
        <v>0</v>
      </c>
      <c r="AO69" s="225">
        <f t="shared" si="14"/>
        <v>0</v>
      </c>
      <c r="AP69" s="225">
        <f t="shared" si="15"/>
        <v>0</v>
      </c>
      <c r="AQ69" s="431" t="str">
        <f t="shared" si="16"/>
        <v>ne</v>
      </c>
      <c r="AS69" s="229"/>
      <c r="AT69" s="225">
        <f t="shared" si="17"/>
        <v>0</v>
      </c>
      <c r="AU69" s="230">
        <f>IF(AT69=1,data!$C$41*AS69,0)</f>
        <v>0</v>
      </c>
      <c r="AV69" s="265" t="s">
        <v>96</v>
      </c>
      <c r="AW69" s="231">
        <f>IF(AT69=1,IF(AS69&lt;15,VLOOKUP(AV69,data!$B$3:$E$32,2,0)*AS69,(VLOOKUP(AV69,data!$B$3:$E$32,2,0)*14)+(VLOOKUP(AV69,data!$B$3:$E$32,3,0))*(AS69-14)),0)</f>
        <v>0</v>
      </c>
      <c r="AX69" s="265" t="s">
        <v>96</v>
      </c>
      <c r="AY69" s="231">
        <f>IF(AT69=1,VLOOKUP(AX69,data!$B$35:$D$39,2,0),0)</f>
        <v>0</v>
      </c>
      <c r="AZ69" s="232">
        <f>IF(AND(AW69&lt;&gt;0,AY69&lt;&gt;0)=FALSE,0,data!$C$43)</f>
        <v>0</v>
      </c>
      <c r="BA69" s="269">
        <f t="shared" si="18"/>
        <v>0</v>
      </c>
      <c r="BB69" s="225">
        <f t="shared" si="19"/>
        <v>0</v>
      </c>
      <c r="BC69" s="225">
        <f t="shared" si="20"/>
        <v>0</v>
      </c>
      <c r="BD69" s="225">
        <f t="shared" si="21"/>
        <v>0</v>
      </c>
      <c r="BE69" s="431" t="str">
        <f t="shared" si="22"/>
        <v>ne</v>
      </c>
      <c r="BG69" s="229"/>
      <c r="BH69" s="225">
        <f t="shared" si="23"/>
        <v>0</v>
      </c>
      <c r="BI69" s="230">
        <f>IF(BH69=1,data!$C$41*BG69,0)</f>
        <v>0</v>
      </c>
      <c r="BJ69" s="265" t="s">
        <v>96</v>
      </c>
      <c r="BK69" s="231">
        <f>IF(BH69=1,IF(BG69&lt;15,VLOOKUP(BJ69,data!$B$3:$E$32,2,0)*BG69,(VLOOKUP(BJ69,data!$B$3:$E$32,2,0)*14)+(VLOOKUP(BJ69,data!$B$3:$E$32,3,0))*(BG69-14)),0)</f>
        <v>0</v>
      </c>
      <c r="BL69" s="265" t="s">
        <v>96</v>
      </c>
      <c r="BM69" s="231">
        <f>IF(BH69=1,VLOOKUP(BL69,data!$B$35:$D$39,2,0),0)</f>
        <v>0</v>
      </c>
      <c r="BN69" s="232">
        <f>IF(AND(BK69&lt;&gt;0,BM69&lt;&gt;0)=FALSE,0,data!$C$43)</f>
        <v>0</v>
      </c>
      <c r="BO69" s="269">
        <f t="shared" si="24"/>
        <v>0</v>
      </c>
      <c r="BP69" s="225">
        <f t="shared" si="25"/>
        <v>0</v>
      </c>
      <c r="BQ69" s="225">
        <f t="shared" si="26"/>
        <v>0</v>
      </c>
      <c r="BR69" s="225">
        <f t="shared" si="27"/>
        <v>0</v>
      </c>
      <c r="BS69" s="431" t="str">
        <f t="shared" si="28"/>
        <v>ne</v>
      </c>
      <c r="BU69" s="229"/>
      <c r="BV69" s="225">
        <f t="shared" si="29"/>
        <v>0</v>
      </c>
      <c r="BW69" s="230">
        <f>IF(BV69=1,data!$C$41*BU69,0)</f>
        <v>0</v>
      </c>
      <c r="BX69" s="265" t="s">
        <v>96</v>
      </c>
      <c r="BY69" s="231">
        <f>IF(BV69=1,IF(BU69&lt;15,VLOOKUP(BX69,data!$B$3:$E$32,2,0)*BU69,(VLOOKUP(BX69,data!$B$3:$E$32,2,0)*14)+(VLOOKUP(BX69,data!$B$3:$E$32,3,0))*(BU69-14)),0)</f>
        <v>0</v>
      </c>
      <c r="BZ69" s="265" t="s">
        <v>96</v>
      </c>
      <c r="CA69" s="231">
        <f>IF(BV69=1,VLOOKUP(BZ69,data!$B$35:$D$39,2,0),0)</f>
        <v>0</v>
      </c>
      <c r="CB69" s="232">
        <f>IF(AND(BY69&lt;&gt;0,CA69&lt;&gt;0)=FALSE,0,data!$C$43)</f>
        <v>0</v>
      </c>
      <c r="CC69" s="269">
        <f t="shared" si="30"/>
        <v>0</v>
      </c>
      <c r="CD69" s="225">
        <f t="shared" si="31"/>
        <v>0</v>
      </c>
      <c r="CE69" s="225">
        <f t="shared" si="32"/>
        <v>0</v>
      </c>
      <c r="CF69" s="225">
        <f t="shared" si="33"/>
        <v>0</v>
      </c>
      <c r="CG69" s="431" t="str">
        <f t="shared" si="34"/>
        <v>ne</v>
      </c>
      <c r="CI69" s="229"/>
      <c r="CJ69" s="225">
        <f t="shared" si="35"/>
        <v>0</v>
      </c>
      <c r="CK69" s="230">
        <f>IF(CJ69=1,data!$C$41*CI69,0)</f>
        <v>0</v>
      </c>
      <c r="CL69" s="265" t="s">
        <v>96</v>
      </c>
      <c r="CM69" s="231">
        <f>IF(CJ69=1,IF(CI69&lt;15,VLOOKUP(CL69,data!$B$3:$E$32,2,0)*CI69,(VLOOKUP(CL69,data!$B$3:$E$32,2,0)*14)+(VLOOKUP(CL69,data!$B$3:$E$32,3,0))*(CI69-14)),0)</f>
        <v>0</v>
      </c>
      <c r="CN69" s="265" t="s">
        <v>96</v>
      </c>
      <c r="CO69" s="231">
        <f>IF(CJ69=1,VLOOKUP(CN69,data!$B$35:$D$39,2,0),0)</f>
        <v>0</v>
      </c>
      <c r="CP69" s="232">
        <f>IF(AND(CM69&lt;&gt;0,CO69&lt;&gt;0)=FALSE,0,data!$C$43)</f>
        <v>0</v>
      </c>
      <c r="CQ69" s="269">
        <f t="shared" si="36"/>
        <v>0</v>
      </c>
      <c r="CR69" s="225">
        <f t="shared" si="37"/>
        <v>0</v>
      </c>
      <c r="CS69" s="225">
        <f t="shared" si="38"/>
        <v>0</v>
      </c>
      <c r="CT69" s="225">
        <f t="shared" si="39"/>
        <v>0</v>
      </c>
      <c r="CU69" s="431" t="str">
        <f t="shared" si="40"/>
        <v>ne</v>
      </c>
      <c r="CW69" s="229"/>
      <c r="CX69" s="225">
        <f t="shared" si="41"/>
        <v>0</v>
      </c>
      <c r="CY69" s="230">
        <f>IF(CX69=1,data!$C$41*CW69,0)</f>
        <v>0</v>
      </c>
      <c r="CZ69" s="265" t="s">
        <v>96</v>
      </c>
      <c r="DA69" s="231">
        <f>IF(CX69=1,IF(CW69&lt;15,VLOOKUP(CZ69,data!$B$3:$E$32,2,0)*CW69,(VLOOKUP(CZ69,data!$B$3:$E$32,2,0)*14)+(VLOOKUP(CZ69,data!$B$3:$E$32,3,0))*(CW69-14)),0)</f>
        <v>0</v>
      </c>
      <c r="DB69" s="265" t="s">
        <v>96</v>
      </c>
      <c r="DC69" s="231">
        <f>IF(CX69=1,VLOOKUP(DB69,data!$B$35:$D$39,2,0),0)</f>
        <v>0</v>
      </c>
      <c r="DD69" s="232">
        <f>IF(AND(DA69&lt;&gt;0,DC69&lt;&gt;0)=FALSE,0,data!$C$43)</f>
        <v>0</v>
      </c>
      <c r="DE69" s="269">
        <f t="shared" si="42"/>
        <v>0</v>
      </c>
      <c r="DF69" s="225">
        <f t="shared" si="43"/>
        <v>0</v>
      </c>
      <c r="DG69" s="225">
        <f t="shared" si="44"/>
        <v>0</v>
      </c>
      <c r="DH69" s="225">
        <f t="shared" si="45"/>
        <v>0</v>
      </c>
      <c r="DI69" s="431" t="str">
        <f t="shared" si="46"/>
        <v>ne</v>
      </c>
      <c r="DK69" s="229"/>
      <c r="DL69" s="225">
        <f t="shared" si="47"/>
        <v>0</v>
      </c>
      <c r="DM69" s="230">
        <f>IF(DL69=1,data!$C$41*DK69,0)</f>
        <v>0</v>
      </c>
      <c r="DN69" s="265" t="s">
        <v>96</v>
      </c>
      <c r="DO69" s="231">
        <f>IF(DL69=1,IF(DK69&lt;15,VLOOKUP(DN69,data!$B$3:$E$32,2,0)*DK69,(VLOOKUP(DN69,data!$B$3:$E$32,2,0)*14)+(VLOOKUP(DN69,data!$B$3:$E$32,3,0))*(DK69-14)),0)</f>
        <v>0</v>
      </c>
      <c r="DP69" s="265" t="s">
        <v>96</v>
      </c>
      <c r="DQ69" s="231">
        <f>IF(DL69=1,VLOOKUP(DP69,data!$B$35:$D$39,2,0),0)</f>
        <v>0</v>
      </c>
      <c r="DR69" s="232">
        <f>IF(AND(DO69&lt;&gt;0,DQ69&lt;&gt;0)=FALSE,0,data!$C$43)</f>
        <v>0</v>
      </c>
      <c r="DS69" s="269">
        <f t="shared" si="48"/>
        <v>0</v>
      </c>
      <c r="DT69" s="225">
        <f t="shared" si="49"/>
        <v>0</v>
      </c>
      <c r="DU69" s="225">
        <f t="shared" si="50"/>
        <v>0</v>
      </c>
      <c r="DV69" s="225">
        <f t="shared" si="51"/>
        <v>0</v>
      </c>
      <c r="DW69" s="431" t="str">
        <f t="shared" si="52"/>
        <v>ne</v>
      </c>
      <c r="DY69" s="229"/>
      <c r="DZ69" s="225">
        <f t="shared" si="53"/>
        <v>0</v>
      </c>
      <c r="EA69" s="230">
        <f>IF(DZ69=1,data!$C$41*DY69,0)</f>
        <v>0</v>
      </c>
      <c r="EB69" s="265" t="s">
        <v>96</v>
      </c>
      <c r="EC69" s="231">
        <f>IF(DZ69=1,IF(DY69&lt;15,VLOOKUP(EB69,data!$B$3:$E$32,2,0)*DY69,(VLOOKUP(EB69,data!$B$3:$E$32,2,0)*14)+(VLOOKUP(EB69,data!$B$3:$E$32,3,0))*(DY69-14)),0)</f>
        <v>0</v>
      </c>
      <c r="ED69" s="265" t="s">
        <v>96</v>
      </c>
      <c r="EE69" s="231">
        <f>IF(DZ69=1,VLOOKUP(ED69,data!$B$35:$D$39,2,0),0)</f>
        <v>0</v>
      </c>
      <c r="EF69" s="232">
        <f>IF(AND(EC69&lt;&gt;0,EE69&lt;&gt;0)=FALSE,0,data!$C$43)</f>
        <v>0</v>
      </c>
      <c r="EG69" s="269">
        <f t="shared" si="54"/>
        <v>0</v>
      </c>
      <c r="EH69" s="225">
        <f t="shared" si="55"/>
        <v>0</v>
      </c>
      <c r="EI69" s="225">
        <f t="shared" si="56"/>
        <v>0</v>
      </c>
      <c r="EJ69" s="225">
        <f t="shared" si="57"/>
        <v>0</v>
      </c>
      <c r="EK69" s="431" t="str">
        <f t="shared" si="58"/>
        <v>ne</v>
      </c>
      <c r="EM69" s="229"/>
      <c r="EN69" s="225">
        <f t="shared" si="59"/>
        <v>0</v>
      </c>
      <c r="EO69" s="230">
        <f>IF(EN69=1,data!$C$41*EM69,0)</f>
        <v>0</v>
      </c>
      <c r="EP69" s="265" t="s">
        <v>96</v>
      </c>
      <c r="EQ69" s="231">
        <f>IF(EN69=1,IF(EM69&lt;15,VLOOKUP(EP69,data!$B$3:$E$32,2,0)*EM69,(VLOOKUP(EP69,data!$B$3:$E$32,2,0)*14)+(VLOOKUP(EP69,data!$B$3:$E$32,3,0))*(EM69-14)),0)</f>
        <v>0</v>
      </c>
      <c r="ER69" s="265" t="s">
        <v>96</v>
      </c>
      <c r="ES69" s="231">
        <f>IF(EN69=1,VLOOKUP(ER69,data!$B$35:$D$39,2,0),0)</f>
        <v>0</v>
      </c>
      <c r="ET69" s="232">
        <f>IF(AND(EQ69&lt;&gt;0,ES69&lt;&gt;0)=FALSE,0,data!$C$43)</f>
        <v>0</v>
      </c>
      <c r="EU69" s="269">
        <f t="shared" si="60"/>
        <v>0</v>
      </c>
      <c r="EV69" s="225">
        <f t="shared" si="61"/>
        <v>0</v>
      </c>
      <c r="EW69" s="225">
        <f t="shared" si="62"/>
        <v>0</v>
      </c>
      <c r="EX69" s="225">
        <f t="shared" si="63"/>
        <v>0</v>
      </c>
      <c r="EY69" s="431" t="str">
        <f t="shared" si="64"/>
        <v>ne</v>
      </c>
      <c r="FA69" s="229"/>
      <c r="FB69" s="225">
        <f t="shared" si="65"/>
        <v>0</v>
      </c>
      <c r="FC69" s="230">
        <f>IF(FB69=1,data!$C$41*FA69,0)</f>
        <v>0</v>
      </c>
      <c r="FD69" s="265" t="s">
        <v>96</v>
      </c>
      <c r="FE69" s="231">
        <f>IF(FB69=1,IF(FA69&lt;15,VLOOKUP(FD69,data!$B$3:$E$32,2,0)*FA69,(VLOOKUP(FD69,data!$B$3:$E$32,2,0)*14)+(VLOOKUP(FD69,data!$B$3:$E$32,3,0))*(FA69-14)),0)</f>
        <v>0</v>
      </c>
      <c r="FF69" s="265" t="s">
        <v>96</v>
      </c>
      <c r="FG69" s="231">
        <f>IF(FB69=1,VLOOKUP(FF69,data!$B$35:$D$39,2,0),0)</f>
        <v>0</v>
      </c>
      <c r="FH69" s="232">
        <f>IF(AND(FE69&lt;&gt;0,FG69&lt;&gt;0)=FALSE,0,data!$C$43)</f>
        <v>0</v>
      </c>
      <c r="FI69" s="269">
        <f t="shared" si="66"/>
        <v>0</v>
      </c>
      <c r="FJ69" s="225">
        <f t="shared" si="67"/>
        <v>0</v>
      </c>
      <c r="FK69" s="225">
        <f t="shared" si="68"/>
        <v>0</v>
      </c>
      <c r="FL69" s="225">
        <f t="shared" si="69"/>
        <v>0</v>
      </c>
      <c r="FM69" s="431" t="str">
        <f t="shared" si="70"/>
        <v>ne</v>
      </c>
    </row>
    <row r="70" spans="1:169" ht="26.65" hidden="1" customHeight="1" x14ac:dyDescent="0.25">
      <c r="A70" s="233"/>
      <c r="B70" s="370" t="s">
        <v>161</v>
      </c>
      <c r="C70" s="416"/>
      <c r="D70" s="418"/>
      <c r="E70" s="229"/>
      <c r="F70" s="225">
        <f t="shared" si="0"/>
        <v>0</v>
      </c>
      <c r="G70" s="230">
        <f>IF(F70=1,data!$C$41*E70,0)</f>
        <v>0</v>
      </c>
      <c r="H70" s="265" t="s">
        <v>96</v>
      </c>
      <c r="I70" s="231">
        <f>IF($F70=1,IF($E70&lt;15,VLOOKUP(H70,data!$B$3:$E$32,2,0)*$E70,(VLOOKUP(H70,data!$B$3:$E$32,2,0)*14)+(VLOOKUP(H70,data!$B$3:$E$32,3,0))*($E70-14)),0)</f>
        <v>0</v>
      </c>
      <c r="J70" s="265" t="s">
        <v>96</v>
      </c>
      <c r="K70" s="231">
        <f>IF($F70=1,VLOOKUP(J70,data!$B$35:$D$39,2,0),0)</f>
        <v>0</v>
      </c>
      <c r="L70" s="232">
        <f>IF(AND(I70&lt;&gt;0,K70&lt;&gt;0)=FALSE,0,data!$C$43)</f>
        <v>0</v>
      </c>
      <c r="M70" s="269">
        <f t="shared" si="1"/>
        <v>0</v>
      </c>
      <c r="N70" s="225">
        <f t="shared" si="73"/>
        <v>0</v>
      </c>
      <c r="O70" s="225">
        <f t="shared" si="2"/>
        <v>0</v>
      </c>
      <c r="P70" s="225">
        <f t="shared" si="3"/>
        <v>0</v>
      </c>
      <c r="Q70" s="228"/>
      <c r="R70" s="438">
        <f t="shared" si="4"/>
        <v>0</v>
      </c>
      <c r="S70" s="225">
        <f t="shared" si="5"/>
        <v>0</v>
      </c>
      <c r="T70" s="357">
        <f>IF(S70=1,data!$C$41*R70,0)</f>
        <v>0</v>
      </c>
      <c r="U70" s="370" t="str">
        <f t="shared" si="6"/>
        <v xml:space="preserve"> </v>
      </c>
      <c r="V70" s="360">
        <f>IF($S70=1,IF(R70&lt;15,VLOOKUP(U70,data!$B$3:$E$32,2,0)*R70,(VLOOKUP(U70,data!$B$3:$E$32,2,0)*14)+(VLOOKUP(U70,data!$B$3:$E$32,3,0))*(R70-14)),0)</f>
        <v>0</v>
      </c>
      <c r="W70" s="370" t="str">
        <f t="shared" si="7"/>
        <v xml:space="preserve"> </v>
      </c>
      <c r="X70" s="360">
        <f>IF($S70=1,VLOOKUP(W70,data!$B$35:$D$39,2,0),0)</f>
        <v>0</v>
      </c>
      <c r="Y70" s="364">
        <f>IF(AND(V70&lt;&gt;0,X70&lt;&gt;0)=FALSE,0,data!$C$43)</f>
        <v>0</v>
      </c>
      <c r="Z70" s="365">
        <f t="shared" si="8"/>
        <v>0</v>
      </c>
      <c r="AA70" s="225">
        <f t="shared" si="74"/>
        <v>0</v>
      </c>
      <c r="AB70" s="225">
        <f t="shared" si="9"/>
        <v>0</v>
      </c>
      <c r="AC70" s="225">
        <f t="shared" si="10"/>
        <v>0</v>
      </c>
      <c r="AE70" s="229"/>
      <c r="AF70" s="225">
        <f t="shared" si="11"/>
        <v>0</v>
      </c>
      <c r="AG70" s="230">
        <f>IF(AF70=1,data!$C$41*AE70,0)</f>
        <v>0</v>
      </c>
      <c r="AH70" s="265" t="s">
        <v>96</v>
      </c>
      <c r="AI70" s="231">
        <f>IF(AF70=1,IF(AE70&lt;15,VLOOKUP(AH70,data!$B$3:$E$32,2,0)*AE70,(VLOOKUP(AH70,data!$B$3:$E$32,2,0)*14)+(VLOOKUP(AH70,data!$B$3:$E$32,3,0))*(AE70-14)),0)</f>
        <v>0</v>
      </c>
      <c r="AJ70" s="265" t="s">
        <v>96</v>
      </c>
      <c r="AK70" s="231">
        <f>IF(AF70=1,VLOOKUP(AJ70,data!$B$35:$D$39,2,0),0)</f>
        <v>0</v>
      </c>
      <c r="AL70" s="232">
        <f>IF(AND(AI70&lt;&gt;0,AK70&lt;&gt;0)=FALSE,0,data!$C$43)</f>
        <v>0</v>
      </c>
      <c r="AM70" s="269">
        <f t="shared" si="12"/>
        <v>0</v>
      </c>
      <c r="AN70" s="225">
        <f t="shared" si="13"/>
        <v>0</v>
      </c>
      <c r="AO70" s="225">
        <f t="shared" si="14"/>
        <v>0</v>
      </c>
      <c r="AP70" s="225">
        <f t="shared" si="15"/>
        <v>0</v>
      </c>
      <c r="AQ70" s="431" t="str">
        <f t="shared" si="16"/>
        <v>ne</v>
      </c>
      <c r="AS70" s="229"/>
      <c r="AT70" s="225">
        <f t="shared" si="17"/>
        <v>0</v>
      </c>
      <c r="AU70" s="230">
        <f>IF(AT70=1,data!$C$41*AS70,0)</f>
        <v>0</v>
      </c>
      <c r="AV70" s="265" t="s">
        <v>96</v>
      </c>
      <c r="AW70" s="231">
        <f>IF(AT70=1,IF(AS70&lt;15,VLOOKUP(AV70,data!$B$3:$E$32,2,0)*AS70,(VLOOKUP(AV70,data!$B$3:$E$32,2,0)*14)+(VLOOKUP(AV70,data!$B$3:$E$32,3,0))*(AS70-14)),0)</f>
        <v>0</v>
      </c>
      <c r="AX70" s="265" t="s">
        <v>96</v>
      </c>
      <c r="AY70" s="231">
        <f>IF(AT70=1,VLOOKUP(AX70,data!$B$35:$D$39,2,0),0)</f>
        <v>0</v>
      </c>
      <c r="AZ70" s="232">
        <f>IF(AND(AW70&lt;&gt;0,AY70&lt;&gt;0)=FALSE,0,data!$C$43)</f>
        <v>0</v>
      </c>
      <c r="BA70" s="269">
        <f t="shared" si="18"/>
        <v>0</v>
      </c>
      <c r="BB70" s="225">
        <f t="shared" si="19"/>
        <v>0</v>
      </c>
      <c r="BC70" s="225">
        <f t="shared" si="20"/>
        <v>0</v>
      </c>
      <c r="BD70" s="225">
        <f t="shared" si="21"/>
        <v>0</v>
      </c>
      <c r="BE70" s="431" t="str">
        <f t="shared" si="22"/>
        <v>ne</v>
      </c>
      <c r="BG70" s="229"/>
      <c r="BH70" s="225">
        <f t="shared" si="23"/>
        <v>0</v>
      </c>
      <c r="BI70" s="230">
        <f>IF(BH70=1,data!$C$41*BG70,0)</f>
        <v>0</v>
      </c>
      <c r="BJ70" s="265" t="s">
        <v>96</v>
      </c>
      <c r="BK70" s="231">
        <f>IF(BH70=1,IF(BG70&lt;15,VLOOKUP(BJ70,data!$B$3:$E$32,2,0)*BG70,(VLOOKUP(BJ70,data!$B$3:$E$32,2,0)*14)+(VLOOKUP(BJ70,data!$B$3:$E$32,3,0))*(BG70-14)),0)</f>
        <v>0</v>
      </c>
      <c r="BL70" s="265" t="s">
        <v>96</v>
      </c>
      <c r="BM70" s="231">
        <f>IF(BH70=1,VLOOKUP(BL70,data!$B$35:$D$39,2,0),0)</f>
        <v>0</v>
      </c>
      <c r="BN70" s="232">
        <f>IF(AND(BK70&lt;&gt;0,BM70&lt;&gt;0)=FALSE,0,data!$C$43)</f>
        <v>0</v>
      </c>
      <c r="BO70" s="269">
        <f t="shared" si="24"/>
        <v>0</v>
      </c>
      <c r="BP70" s="225">
        <f t="shared" si="25"/>
        <v>0</v>
      </c>
      <c r="BQ70" s="225">
        <f t="shared" si="26"/>
        <v>0</v>
      </c>
      <c r="BR70" s="225">
        <f t="shared" si="27"/>
        <v>0</v>
      </c>
      <c r="BS70" s="431" t="str">
        <f t="shared" si="28"/>
        <v>ne</v>
      </c>
      <c r="BU70" s="229"/>
      <c r="BV70" s="225">
        <f t="shared" si="29"/>
        <v>0</v>
      </c>
      <c r="BW70" s="230">
        <f>IF(BV70=1,data!$C$41*BU70,0)</f>
        <v>0</v>
      </c>
      <c r="BX70" s="265" t="s">
        <v>96</v>
      </c>
      <c r="BY70" s="231">
        <f>IF(BV70=1,IF(BU70&lt;15,VLOOKUP(BX70,data!$B$3:$E$32,2,0)*BU70,(VLOOKUP(BX70,data!$B$3:$E$32,2,0)*14)+(VLOOKUP(BX70,data!$B$3:$E$32,3,0))*(BU70-14)),0)</f>
        <v>0</v>
      </c>
      <c r="BZ70" s="265" t="s">
        <v>96</v>
      </c>
      <c r="CA70" s="231">
        <f>IF(BV70=1,VLOOKUP(BZ70,data!$B$35:$D$39,2,0),0)</f>
        <v>0</v>
      </c>
      <c r="CB70" s="232">
        <f>IF(AND(BY70&lt;&gt;0,CA70&lt;&gt;0)=FALSE,0,data!$C$43)</f>
        <v>0</v>
      </c>
      <c r="CC70" s="269">
        <f t="shared" si="30"/>
        <v>0</v>
      </c>
      <c r="CD70" s="225">
        <f t="shared" si="31"/>
        <v>0</v>
      </c>
      <c r="CE70" s="225">
        <f t="shared" si="32"/>
        <v>0</v>
      </c>
      <c r="CF70" s="225">
        <f t="shared" si="33"/>
        <v>0</v>
      </c>
      <c r="CG70" s="431" t="str">
        <f t="shared" si="34"/>
        <v>ne</v>
      </c>
      <c r="CI70" s="229"/>
      <c r="CJ70" s="225">
        <f t="shared" si="35"/>
        <v>0</v>
      </c>
      <c r="CK70" s="230">
        <f>IF(CJ70=1,data!$C$41*CI70,0)</f>
        <v>0</v>
      </c>
      <c r="CL70" s="265" t="s">
        <v>96</v>
      </c>
      <c r="CM70" s="231">
        <f>IF(CJ70=1,IF(CI70&lt;15,VLOOKUP(CL70,data!$B$3:$E$32,2,0)*CI70,(VLOOKUP(CL70,data!$B$3:$E$32,2,0)*14)+(VLOOKUP(CL70,data!$B$3:$E$32,3,0))*(CI70-14)),0)</f>
        <v>0</v>
      </c>
      <c r="CN70" s="265" t="s">
        <v>96</v>
      </c>
      <c r="CO70" s="231">
        <f>IF(CJ70=1,VLOOKUP(CN70,data!$B$35:$D$39,2,0),0)</f>
        <v>0</v>
      </c>
      <c r="CP70" s="232">
        <f>IF(AND(CM70&lt;&gt;0,CO70&lt;&gt;0)=FALSE,0,data!$C$43)</f>
        <v>0</v>
      </c>
      <c r="CQ70" s="269">
        <f t="shared" si="36"/>
        <v>0</v>
      </c>
      <c r="CR70" s="225">
        <f t="shared" si="37"/>
        <v>0</v>
      </c>
      <c r="CS70" s="225">
        <f t="shared" si="38"/>
        <v>0</v>
      </c>
      <c r="CT70" s="225">
        <f t="shared" si="39"/>
        <v>0</v>
      </c>
      <c r="CU70" s="431" t="str">
        <f t="shared" si="40"/>
        <v>ne</v>
      </c>
      <c r="CW70" s="229"/>
      <c r="CX70" s="225">
        <f t="shared" si="41"/>
        <v>0</v>
      </c>
      <c r="CY70" s="230">
        <f>IF(CX70=1,data!$C$41*CW70,0)</f>
        <v>0</v>
      </c>
      <c r="CZ70" s="265" t="s">
        <v>96</v>
      </c>
      <c r="DA70" s="231">
        <f>IF(CX70=1,IF(CW70&lt;15,VLOOKUP(CZ70,data!$B$3:$E$32,2,0)*CW70,(VLOOKUP(CZ70,data!$B$3:$E$32,2,0)*14)+(VLOOKUP(CZ70,data!$B$3:$E$32,3,0))*(CW70-14)),0)</f>
        <v>0</v>
      </c>
      <c r="DB70" s="265" t="s">
        <v>96</v>
      </c>
      <c r="DC70" s="231">
        <f>IF(CX70=1,VLOOKUP(DB70,data!$B$35:$D$39,2,0),0)</f>
        <v>0</v>
      </c>
      <c r="DD70" s="232">
        <f>IF(AND(DA70&lt;&gt;0,DC70&lt;&gt;0)=FALSE,0,data!$C$43)</f>
        <v>0</v>
      </c>
      <c r="DE70" s="269">
        <f t="shared" si="42"/>
        <v>0</v>
      </c>
      <c r="DF70" s="225">
        <f t="shared" si="43"/>
        <v>0</v>
      </c>
      <c r="DG70" s="225">
        <f t="shared" si="44"/>
        <v>0</v>
      </c>
      <c r="DH70" s="225">
        <f t="shared" si="45"/>
        <v>0</v>
      </c>
      <c r="DI70" s="431" t="str">
        <f t="shared" si="46"/>
        <v>ne</v>
      </c>
      <c r="DK70" s="229"/>
      <c r="DL70" s="225">
        <f t="shared" si="47"/>
        <v>0</v>
      </c>
      <c r="DM70" s="230">
        <f>IF(DL70=1,data!$C$41*DK70,0)</f>
        <v>0</v>
      </c>
      <c r="DN70" s="265" t="s">
        <v>96</v>
      </c>
      <c r="DO70" s="231">
        <f>IF(DL70=1,IF(DK70&lt;15,VLOOKUP(DN70,data!$B$3:$E$32,2,0)*DK70,(VLOOKUP(DN70,data!$B$3:$E$32,2,0)*14)+(VLOOKUP(DN70,data!$B$3:$E$32,3,0))*(DK70-14)),0)</f>
        <v>0</v>
      </c>
      <c r="DP70" s="265" t="s">
        <v>96</v>
      </c>
      <c r="DQ70" s="231">
        <f>IF(DL70=1,VLOOKUP(DP70,data!$B$35:$D$39,2,0),0)</f>
        <v>0</v>
      </c>
      <c r="DR70" s="232">
        <f>IF(AND(DO70&lt;&gt;0,DQ70&lt;&gt;0)=FALSE,0,data!$C$43)</f>
        <v>0</v>
      </c>
      <c r="DS70" s="269">
        <f t="shared" si="48"/>
        <v>0</v>
      </c>
      <c r="DT70" s="225">
        <f t="shared" si="49"/>
        <v>0</v>
      </c>
      <c r="DU70" s="225">
        <f t="shared" si="50"/>
        <v>0</v>
      </c>
      <c r="DV70" s="225">
        <f t="shared" si="51"/>
        <v>0</v>
      </c>
      <c r="DW70" s="431" t="str">
        <f t="shared" si="52"/>
        <v>ne</v>
      </c>
      <c r="DY70" s="229"/>
      <c r="DZ70" s="225">
        <f t="shared" si="53"/>
        <v>0</v>
      </c>
      <c r="EA70" s="230">
        <f>IF(DZ70=1,data!$C$41*DY70,0)</f>
        <v>0</v>
      </c>
      <c r="EB70" s="265" t="s">
        <v>96</v>
      </c>
      <c r="EC70" s="231">
        <f>IF(DZ70=1,IF(DY70&lt;15,VLOOKUP(EB70,data!$B$3:$E$32,2,0)*DY70,(VLOOKUP(EB70,data!$B$3:$E$32,2,0)*14)+(VLOOKUP(EB70,data!$B$3:$E$32,3,0))*(DY70-14)),0)</f>
        <v>0</v>
      </c>
      <c r="ED70" s="265" t="s">
        <v>96</v>
      </c>
      <c r="EE70" s="231">
        <f>IF(DZ70=1,VLOOKUP(ED70,data!$B$35:$D$39,2,0),0)</f>
        <v>0</v>
      </c>
      <c r="EF70" s="232">
        <f>IF(AND(EC70&lt;&gt;0,EE70&lt;&gt;0)=FALSE,0,data!$C$43)</f>
        <v>0</v>
      </c>
      <c r="EG70" s="269">
        <f t="shared" si="54"/>
        <v>0</v>
      </c>
      <c r="EH70" s="225">
        <f t="shared" si="55"/>
        <v>0</v>
      </c>
      <c r="EI70" s="225">
        <f t="shared" si="56"/>
        <v>0</v>
      </c>
      <c r="EJ70" s="225">
        <f t="shared" si="57"/>
        <v>0</v>
      </c>
      <c r="EK70" s="431" t="str">
        <f t="shared" si="58"/>
        <v>ne</v>
      </c>
      <c r="EM70" s="229"/>
      <c r="EN70" s="225">
        <f t="shared" si="59"/>
        <v>0</v>
      </c>
      <c r="EO70" s="230">
        <f>IF(EN70=1,data!$C$41*EM70,0)</f>
        <v>0</v>
      </c>
      <c r="EP70" s="265" t="s">
        <v>96</v>
      </c>
      <c r="EQ70" s="231">
        <f>IF(EN70=1,IF(EM70&lt;15,VLOOKUP(EP70,data!$B$3:$E$32,2,0)*EM70,(VLOOKUP(EP70,data!$B$3:$E$32,2,0)*14)+(VLOOKUP(EP70,data!$B$3:$E$32,3,0))*(EM70-14)),0)</f>
        <v>0</v>
      </c>
      <c r="ER70" s="265" t="s">
        <v>96</v>
      </c>
      <c r="ES70" s="231">
        <f>IF(EN70=1,VLOOKUP(ER70,data!$B$35:$D$39,2,0),0)</f>
        <v>0</v>
      </c>
      <c r="ET70" s="232">
        <f>IF(AND(EQ70&lt;&gt;0,ES70&lt;&gt;0)=FALSE,0,data!$C$43)</f>
        <v>0</v>
      </c>
      <c r="EU70" s="269">
        <f t="shared" si="60"/>
        <v>0</v>
      </c>
      <c r="EV70" s="225">
        <f t="shared" si="61"/>
        <v>0</v>
      </c>
      <c r="EW70" s="225">
        <f t="shared" si="62"/>
        <v>0</v>
      </c>
      <c r="EX70" s="225">
        <f t="shared" si="63"/>
        <v>0</v>
      </c>
      <c r="EY70" s="431" t="str">
        <f t="shared" si="64"/>
        <v>ne</v>
      </c>
      <c r="FA70" s="229"/>
      <c r="FB70" s="225">
        <f t="shared" si="65"/>
        <v>0</v>
      </c>
      <c r="FC70" s="230">
        <f>IF(FB70=1,data!$C$41*FA70,0)</f>
        <v>0</v>
      </c>
      <c r="FD70" s="265" t="s">
        <v>96</v>
      </c>
      <c r="FE70" s="231">
        <f>IF(FB70=1,IF(FA70&lt;15,VLOOKUP(FD70,data!$B$3:$E$32,2,0)*FA70,(VLOOKUP(FD70,data!$B$3:$E$32,2,0)*14)+(VLOOKUP(FD70,data!$B$3:$E$32,3,0))*(FA70-14)),0)</f>
        <v>0</v>
      </c>
      <c r="FF70" s="265" t="s">
        <v>96</v>
      </c>
      <c r="FG70" s="231">
        <f>IF(FB70=1,VLOOKUP(FF70,data!$B$35:$D$39,2,0),0)</f>
        <v>0</v>
      </c>
      <c r="FH70" s="232">
        <f>IF(AND(FE70&lt;&gt;0,FG70&lt;&gt;0)=FALSE,0,data!$C$43)</f>
        <v>0</v>
      </c>
      <c r="FI70" s="269">
        <f t="shared" si="66"/>
        <v>0</v>
      </c>
      <c r="FJ70" s="225">
        <f t="shared" si="67"/>
        <v>0</v>
      </c>
      <c r="FK70" s="225">
        <f t="shared" si="68"/>
        <v>0</v>
      </c>
      <c r="FL70" s="225">
        <f t="shared" si="69"/>
        <v>0</v>
      </c>
      <c r="FM70" s="431" t="str">
        <f t="shared" si="70"/>
        <v>ne</v>
      </c>
    </row>
    <row r="71" spans="1:169" ht="26.65" hidden="1" customHeight="1" x14ac:dyDescent="0.25">
      <c r="A71" s="221"/>
      <c r="B71" s="370" t="s">
        <v>162</v>
      </c>
      <c r="C71" s="416"/>
      <c r="D71" s="418"/>
      <c r="E71" s="229"/>
      <c r="F71" s="225">
        <f t="shared" si="0"/>
        <v>0</v>
      </c>
      <c r="G71" s="230">
        <f>IF(F71=1,data!$C$41*E71,0)</f>
        <v>0</v>
      </c>
      <c r="H71" s="265" t="s">
        <v>96</v>
      </c>
      <c r="I71" s="231">
        <f>IF($F71=1,IF($E71&lt;15,VLOOKUP(H71,data!$B$3:$E$32,2,0)*$E71,(VLOOKUP(H71,data!$B$3:$E$32,2,0)*14)+(VLOOKUP(H71,data!$B$3:$E$32,3,0))*($E71-14)),0)</f>
        <v>0</v>
      </c>
      <c r="J71" s="265" t="s">
        <v>96</v>
      </c>
      <c r="K71" s="231">
        <f>IF($F71=1,VLOOKUP(J71,data!$B$35:$D$39,2,0),0)</f>
        <v>0</v>
      </c>
      <c r="L71" s="232">
        <f>IF(AND(I71&lt;&gt;0,K71&lt;&gt;0)=FALSE,0,data!$C$43)</f>
        <v>0</v>
      </c>
      <c r="M71" s="269">
        <f t="shared" si="1"/>
        <v>0</v>
      </c>
      <c r="N71" s="225">
        <f t="shared" si="73"/>
        <v>0</v>
      </c>
      <c r="O71" s="225">
        <f t="shared" si="2"/>
        <v>0</v>
      </c>
      <c r="P71" s="225">
        <f t="shared" si="3"/>
        <v>0</v>
      </c>
      <c r="Q71" s="228"/>
      <c r="R71" s="438">
        <f t="shared" si="4"/>
        <v>0</v>
      </c>
      <c r="S71" s="225">
        <f t="shared" si="5"/>
        <v>0</v>
      </c>
      <c r="T71" s="357">
        <f>IF(S71=1,data!$C$41*R71,0)</f>
        <v>0</v>
      </c>
      <c r="U71" s="370" t="str">
        <f t="shared" si="6"/>
        <v xml:space="preserve"> </v>
      </c>
      <c r="V71" s="360">
        <f>IF($S71=1,IF(R71&lt;15,VLOOKUP(U71,data!$B$3:$E$32,2,0)*R71,(VLOOKUP(U71,data!$B$3:$E$32,2,0)*14)+(VLOOKUP(U71,data!$B$3:$E$32,3,0))*(R71-14)),0)</f>
        <v>0</v>
      </c>
      <c r="W71" s="370" t="str">
        <f t="shared" si="7"/>
        <v xml:space="preserve"> </v>
      </c>
      <c r="X71" s="360">
        <f>IF($S71=1,VLOOKUP(W71,data!$B$35:$D$39,2,0),0)</f>
        <v>0</v>
      </c>
      <c r="Y71" s="364">
        <f>IF(AND(V71&lt;&gt;0,X71&lt;&gt;0)=FALSE,0,data!$C$43)</f>
        <v>0</v>
      </c>
      <c r="Z71" s="365">
        <f t="shared" si="8"/>
        <v>0</v>
      </c>
      <c r="AA71" s="225">
        <f t="shared" si="74"/>
        <v>0</v>
      </c>
      <c r="AB71" s="225">
        <f t="shared" si="9"/>
        <v>0</v>
      </c>
      <c r="AC71" s="225">
        <f t="shared" si="10"/>
        <v>0</v>
      </c>
      <c r="AE71" s="229"/>
      <c r="AF71" s="225">
        <f t="shared" si="11"/>
        <v>0</v>
      </c>
      <c r="AG71" s="230">
        <f>IF(AF71=1,data!$C$41*AE71,0)</f>
        <v>0</v>
      </c>
      <c r="AH71" s="265" t="s">
        <v>96</v>
      </c>
      <c r="AI71" s="231">
        <f>IF(AF71=1,IF(AE71&lt;15,VLOOKUP(AH71,data!$B$3:$E$32,2,0)*AE71,(VLOOKUP(AH71,data!$B$3:$E$32,2,0)*14)+(VLOOKUP(AH71,data!$B$3:$E$32,3,0))*(AE71-14)),0)</f>
        <v>0</v>
      </c>
      <c r="AJ71" s="265" t="s">
        <v>96</v>
      </c>
      <c r="AK71" s="231">
        <f>IF(AF71=1,VLOOKUP(AJ71,data!$B$35:$D$39,2,0),0)</f>
        <v>0</v>
      </c>
      <c r="AL71" s="232">
        <f>IF(AND(AI71&lt;&gt;0,AK71&lt;&gt;0)=FALSE,0,data!$C$43)</f>
        <v>0</v>
      </c>
      <c r="AM71" s="269">
        <f t="shared" si="12"/>
        <v>0</v>
      </c>
      <c r="AN71" s="225">
        <f t="shared" si="13"/>
        <v>0</v>
      </c>
      <c r="AO71" s="225">
        <f t="shared" si="14"/>
        <v>0</v>
      </c>
      <c r="AP71" s="225">
        <f t="shared" si="15"/>
        <v>0</v>
      </c>
      <c r="AQ71" s="431" t="str">
        <f t="shared" si="16"/>
        <v>ne</v>
      </c>
      <c r="AS71" s="229"/>
      <c r="AT71" s="225">
        <f t="shared" si="17"/>
        <v>0</v>
      </c>
      <c r="AU71" s="230">
        <f>IF(AT71=1,data!$C$41*AS71,0)</f>
        <v>0</v>
      </c>
      <c r="AV71" s="265" t="s">
        <v>96</v>
      </c>
      <c r="AW71" s="231">
        <f>IF(AT71=1,IF(AS71&lt;15,VLOOKUP(AV71,data!$B$3:$E$32,2,0)*AS71,(VLOOKUP(AV71,data!$B$3:$E$32,2,0)*14)+(VLOOKUP(AV71,data!$B$3:$E$32,3,0))*(AS71-14)),0)</f>
        <v>0</v>
      </c>
      <c r="AX71" s="265" t="s">
        <v>96</v>
      </c>
      <c r="AY71" s="231">
        <f>IF(AT71=1,VLOOKUP(AX71,data!$B$35:$D$39,2,0),0)</f>
        <v>0</v>
      </c>
      <c r="AZ71" s="232">
        <f>IF(AND(AW71&lt;&gt;0,AY71&lt;&gt;0)=FALSE,0,data!$C$43)</f>
        <v>0</v>
      </c>
      <c r="BA71" s="269">
        <f t="shared" si="18"/>
        <v>0</v>
      </c>
      <c r="BB71" s="225">
        <f t="shared" si="19"/>
        <v>0</v>
      </c>
      <c r="BC71" s="225">
        <f t="shared" si="20"/>
        <v>0</v>
      </c>
      <c r="BD71" s="225">
        <f t="shared" si="21"/>
        <v>0</v>
      </c>
      <c r="BE71" s="431" t="str">
        <f t="shared" si="22"/>
        <v>ne</v>
      </c>
      <c r="BG71" s="229"/>
      <c r="BH71" s="225">
        <f t="shared" si="23"/>
        <v>0</v>
      </c>
      <c r="BI71" s="230">
        <f>IF(BH71=1,data!$C$41*BG71,0)</f>
        <v>0</v>
      </c>
      <c r="BJ71" s="265" t="s">
        <v>96</v>
      </c>
      <c r="BK71" s="231">
        <f>IF(BH71=1,IF(BG71&lt;15,VLOOKUP(BJ71,data!$B$3:$E$32,2,0)*BG71,(VLOOKUP(BJ71,data!$B$3:$E$32,2,0)*14)+(VLOOKUP(BJ71,data!$B$3:$E$32,3,0))*(BG71-14)),0)</f>
        <v>0</v>
      </c>
      <c r="BL71" s="265" t="s">
        <v>96</v>
      </c>
      <c r="BM71" s="231">
        <f>IF(BH71=1,VLOOKUP(BL71,data!$B$35:$D$39,2,0),0)</f>
        <v>0</v>
      </c>
      <c r="BN71" s="232">
        <f>IF(AND(BK71&lt;&gt;0,BM71&lt;&gt;0)=FALSE,0,data!$C$43)</f>
        <v>0</v>
      </c>
      <c r="BO71" s="269">
        <f t="shared" si="24"/>
        <v>0</v>
      </c>
      <c r="BP71" s="225">
        <f t="shared" si="25"/>
        <v>0</v>
      </c>
      <c r="BQ71" s="225">
        <f t="shared" si="26"/>
        <v>0</v>
      </c>
      <c r="BR71" s="225">
        <f t="shared" si="27"/>
        <v>0</v>
      </c>
      <c r="BS71" s="431" t="str">
        <f t="shared" si="28"/>
        <v>ne</v>
      </c>
      <c r="BU71" s="229"/>
      <c r="BV71" s="225">
        <f t="shared" si="29"/>
        <v>0</v>
      </c>
      <c r="BW71" s="230">
        <f>IF(BV71=1,data!$C$41*BU71,0)</f>
        <v>0</v>
      </c>
      <c r="BX71" s="265" t="s">
        <v>96</v>
      </c>
      <c r="BY71" s="231">
        <f>IF(BV71=1,IF(BU71&lt;15,VLOOKUP(BX71,data!$B$3:$E$32,2,0)*BU71,(VLOOKUP(BX71,data!$B$3:$E$32,2,0)*14)+(VLOOKUP(BX71,data!$B$3:$E$32,3,0))*(BU71-14)),0)</f>
        <v>0</v>
      </c>
      <c r="BZ71" s="265" t="s">
        <v>96</v>
      </c>
      <c r="CA71" s="231">
        <f>IF(BV71=1,VLOOKUP(BZ71,data!$B$35:$D$39,2,0),0)</f>
        <v>0</v>
      </c>
      <c r="CB71" s="232">
        <f>IF(AND(BY71&lt;&gt;0,CA71&lt;&gt;0)=FALSE,0,data!$C$43)</f>
        <v>0</v>
      </c>
      <c r="CC71" s="269">
        <f t="shared" si="30"/>
        <v>0</v>
      </c>
      <c r="CD71" s="225">
        <f t="shared" si="31"/>
        <v>0</v>
      </c>
      <c r="CE71" s="225">
        <f t="shared" si="32"/>
        <v>0</v>
      </c>
      <c r="CF71" s="225">
        <f t="shared" si="33"/>
        <v>0</v>
      </c>
      <c r="CG71" s="431" t="str">
        <f t="shared" si="34"/>
        <v>ne</v>
      </c>
      <c r="CI71" s="229"/>
      <c r="CJ71" s="225">
        <f t="shared" si="35"/>
        <v>0</v>
      </c>
      <c r="CK71" s="230">
        <f>IF(CJ71=1,data!$C$41*CI71,0)</f>
        <v>0</v>
      </c>
      <c r="CL71" s="265" t="s">
        <v>96</v>
      </c>
      <c r="CM71" s="231">
        <f>IF(CJ71=1,IF(CI71&lt;15,VLOOKUP(CL71,data!$B$3:$E$32,2,0)*CI71,(VLOOKUP(CL71,data!$B$3:$E$32,2,0)*14)+(VLOOKUP(CL71,data!$B$3:$E$32,3,0))*(CI71-14)),0)</f>
        <v>0</v>
      </c>
      <c r="CN71" s="265" t="s">
        <v>96</v>
      </c>
      <c r="CO71" s="231">
        <f>IF(CJ71=1,VLOOKUP(CN71,data!$B$35:$D$39,2,0),0)</f>
        <v>0</v>
      </c>
      <c r="CP71" s="232">
        <f>IF(AND(CM71&lt;&gt;0,CO71&lt;&gt;0)=FALSE,0,data!$C$43)</f>
        <v>0</v>
      </c>
      <c r="CQ71" s="269">
        <f t="shared" si="36"/>
        <v>0</v>
      </c>
      <c r="CR71" s="225">
        <f t="shared" si="37"/>
        <v>0</v>
      </c>
      <c r="CS71" s="225">
        <f t="shared" si="38"/>
        <v>0</v>
      </c>
      <c r="CT71" s="225">
        <f t="shared" si="39"/>
        <v>0</v>
      </c>
      <c r="CU71" s="431" t="str">
        <f t="shared" si="40"/>
        <v>ne</v>
      </c>
      <c r="CW71" s="229"/>
      <c r="CX71" s="225">
        <f t="shared" si="41"/>
        <v>0</v>
      </c>
      <c r="CY71" s="230">
        <f>IF(CX71=1,data!$C$41*CW71,0)</f>
        <v>0</v>
      </c>
      <c r="CZ71" s="265" t="s">
        <v>96</v>
      </c>
      <c r="DA71" s="231">
        <f>IF(CX71=1,IF(CW71&lt;15,VLOOKUP(CZ71,data!$B$3:$E$32,2,0)*CW71,(VLOOKUP(CZ71,data!$B$3:$E$32,2,0)*14)+(VLOOKUP(CZ71,data!$B$3:$E$32,3,0))*(CW71-14)),0)</f>
        <v>0</v>
      </c>
      <c r="DB71" s="265" t="s">
        <v>96</v>
      </c>
      <c r="DC71" s="231">
        <f>IF(CX71=1,VLOOKUP(DB71,data!$B$35:$D$39,2,0),0)</f>
        <v>0</v>
      </c>
      <c r="DD71" s="232">
        <f>IF(AND(DA71&lt;&gt;0,DC71&lt;&gt;0)=FALSE,0,data!$C$43)</f>
        <v>0</v>
      </c>
      <c r="DE71" s="269">
        <f t="shared" si="42"/>
        <v>0</v>
      </c>
      <c r="DF71" s="225">
        <f t="shared" si="43"/>
        <v>0</v>
      </c>
      <c r="DG71" s="225">
        <f t="shared" si="44"/>
        <v>0</v>
      </c>
      <c r="DH71" s="225">
        <f t="shared" si="45"/>
        <v>0</v>
      </c>
      <c r="DI71" s="431" t="str">
        <f t="shared" si="46"/>
        <v>ne</v>
      </c>
      <c r="DK71" s="229"/>
      <c r="DL71" s="225">
        <f t="shared" si="47"/>
        <v>0</v>
      </c>
      <c r="DM71" s="230">
        <f>IF(DL71=1,data!$C$41*DK71,0)</f>
        <v>0</v>
      </c>
      <c r="DN71" s="265" t="s">
        <v>96</v>
      </c>
      <c r="DO71" s="231">
        <f>IF(DL71=1,IF(DK71&lt;15,VLOOKUP(DN71,data!$B$3:$E$32,2,0)*DK71,(VLOOKUP(DN71,data!$B$3:$E$32,2,0)*14)+(VLOOKUP(DN71,data!$B$3:$E$32,3,0))*(DK71-14)),0)</f>
        <v>0</v>
      </c>
      <c r="DP71" s="265" t="s">
        <v>96</v>
      </c>
      <c r="DQ71" s="231">
        <f>IF(DL71=1,VLOOKUP(DP71,data!$B$35:$D$39,2,0),0)</f>
        <v>0</v>
      </c>
      <c r="DR71" s="232">
        <f>IF(AND(DO71&lt;&gt;0,DQ71&lt;&gt;0)=FALSE,0,data!$C$43)</f>
        <v>0</v>
      </c>
      <c r="DS71" s="269">
        <f t="shared" si="48"/>
        <v>0</v>
      </c>
      <c r="DT71" s="225">
        <f t="shared" si="49"/>
        <v>0</v>
      </c>
      <c r="DU71" s="225">
        <f t="shared" si="50"/>
        <v>0</v>
      </c>
      <c r="DV71" s="225">
        <f t="shared" si="51"/>
        <v>0</v>
      </c>
      <c r="DW71" s="431" t="str">
        <f t="shared" si="52"/>
        <v>ne</v>
      </c>
      <c r="DY71" s="229"/>
      <c r="DZ71" s="225">
        <f t="shared" si="53"/>
        <v>0</v>
      </c>
      <c r="EA71" s="230">
        <f>IF(DZ71=1,data!$C$41*DY71,0)</f>
        <v>0</v>
      </c>
      <c r="EB71" s="265" t="s">
        <v>96</v>
      </c>
      <c r="EC71" s="231">
        <f>IF(DZ71=1,IF(DY71&lt;15,VLOOKUP(EB71,data!$B$3:$E$32,2,0)*DY71,(VLOOKUP(EB71,data!$B$3:$E$32,2,0)*14)+(VLOOKUP(EB71,data!$B$3:$E$32,3,0))*(DY71-14)),0)</f>
        <v>0</v>
      </c>
      <c r="ED71" s="265" t="s">
        <v>96</v>
      </c>
      <c r="EE71" s="231">
        <f>IF(DZ71=1,VLOOKUP(ED71,data!$B$35:$D$39,2,0),0)</f>
        <v>0</v>
      </c>
      <c r="EF71" s="232">
        <f>IF(AND(EC71&lt;&gt;0,EE71&lt;&gt;0)=FALSE,0,data!$C$43)</f>
        <v>0</v>
      </c>
      <c r="EG71" s="269">
        <f t="shared" si="54"/>
        <v>0</v>
      </c>
      <c r="EH71" s="225">
        <f t="shared" si="55"/>
        <v>0</v>
      </c>
      <c r="EI71" s="225">
        <f t="shared" si="56"/>
        <v>0</v>
      </c>
      <c r="EJ71" s="225">
        <f t="shared" si="57"/>
        <v>0</v>
      </c>
      <c r="EK71" s="431" t="str">
        <f t="shared" si="58"/>
        <v>ne</v>
      </c>
      <c r="EM71" s="229"/>
      <c r="EN71" s="225">
        <f t="shared" si="59"/>
        <v>0</v>
      </c>
      <c r="EO71" s="230">
        <f>IF(EN71=1,data!$C$41*EM71,0)</f>
        <v>0</v>
      </c>
      <c r="EP71" s="265" t="s">
        <v>96</v>
      </c>
      <c r="EQ71" s="231">
        <f>IF(EN71=1,IF(EM71&lt;15,VLOOKUP(EP71,data!$B$3:$E$32,2,0)*EM71,(VLOOKUP(EP71,data!$B$3:$E$32,2,0)*14)+(VLOOKUP(EP71,data!$B$3:$E$32,3,0))*(EM71-14)),0)</f>
        <v>0</v>
      </c>
      <c r="ER71" s="265" t="s">
        <v>96</v>
      </c>
      <c r="ES71" s="231">
        <f>IF(EN71=1,VLOOKUP(ER71,data!$B$35:$D$39,2,0),0)</f>
        <v>0</v>
      </c>
      <c r="ET71" s="232">
        <f>IF(AND(EQ71&lt;&gt;0,ES71&lt;&gt;0)=FALSE,0,data!$C$43)</f>
        <v>0</v>
      </c>
      <c r="EU71" s="269">
        <f t="shared" si="60"/>
        <v>0</v>
      </c>
      <c r="EV71" s="225">
        <f t="shared" si="61"/>
        <v>0</v>
      </c>
      <c r="EW71" s="225">
        <f t="shared" si="62"/>
        <v>0</v>
      </c>
      <c r="EX71" s="225">
        <f t="shared" si="63"/>
        <v>0</v>
      </c>
      <c r="EY71" s="431" t="str">
        <f t="shared" si="64"/>
        <v>ne</v>
      </c>
      <c r="FA71" s="229"/>
      <c r="FB71" s="225">
        <f t="shared" si="65"/>
        <v>0</v>
      </c>
      <c r="FC71" s="230">
        <f>IF(FB71=1,data!$C$41*FA71,0)</f>
        <v>0</v>
      </c>
      <c r="FD71" s="265" t="s">
        <v>96</v>
      </c>
      <c r="FE71" s="231">
        <f>IF(FB71=1,IF(FA71&lt;15,VLOOKUP(FD71,data!$B$3:$E$32,2,0)*FA71,(VLOOKUP(FD71,data!$B$3:$E$32,2,0)*14)+(VLOOKUP(FD71,data!$B$3:$E$32,3,0))*(FA71-14)),0)</f>
        <v>0</v>
      </c>
      <c r="FF71" s="265" t="s">
        <v>96</v>
      </c>
      <c r="FG71" s="231">
        <f>IF(FB71=1,VLOOKUP(FF71,data!$B$35:$D$39,2,0),0)</f>
        <v>0</v>
      </c>
      <c r="FH71" s="232">
        <f>IF(AND(FE71&lt;&gt;0,FG71&lt;&gt;0)=FALSE,0,data!$C$43)</f>
        <v>0</v>
      </c>
      <c r="FI71" s="269">
        <f t="shared" si="66"/>
        <v>0</v>
      </c>
      <c r="FJ71" s="225">
        <f t="shared" si="67"/>
        <v>0</v>
      </c>
      <c r="FK71" s="225">
        <f t="shared" si="68"/>
        <v>0</v>
      </c>
      <c r="FL71" s="225">
        <f t="shared" si="69"/>
        <v>0</v>
      </c>
      <c r="FM71" s="431" t="str">
        <f t="shared" si="70"/>
        <v>ne</v>
      </c>
    </row>
    <row r="72" spans="1:169" ht="26.65" hidden="1" customHeight="1" x14ac:dyDescent="0.25">
      <c r="A72" s="221"/>
      <c r="B72" s="370" t="s">
        <v>163</v>
      </c>
      <c r="C72" s="416"/>
      <c r="D72" s="418"/>
      <c r="E72" s="229"/>
      <c r="F72" s="225">
        <f t="shared" ref="F72:F135" si="75">IF(D72&gt;0,IF(E72&gt;0,1,0),0)</f>
        <v>0</v>
      </c>
      <c r="G72" s="230">
        <f>IF(F72=1,data!$C$41*E72,0)</f>
        <v>0</v>
      </c>
      <c r="H72" s="265" t="s">
        <v>96</v>
      </c>
      <c r="I72" s="231">
        <f>IF($F72=1,IF($E72&lt;15,VLOOKUP(H72,data!$B$3:$E$32,2,0)*$E72,(VLOOKUP(H72,data!$B$3:$E$32,2,0)*14)+(VLOOKUP(H72,data!$B$3:$E$32,3,0))*($E72-14)),0)</f>
        <v>0</v>
      </c>
      <c r="J72" s="265" t="s">
        <v>96</v>
      </c>
      <c r="K72" s="231">
        <f>IF($F72=1,VLOOKUP(J72,data!$B$35:$D$39,2,0),0)</f>
        <v>0</v>
      </c>
      <c r="L72" s="232">
        <f>IF(AND(I72&lt;&gt;0,K72&lt;&gt;0)=FALSE,0,data!$C$43)</f>
        <v>0</v>
      </c>
      <c r="M72" s="269">
        <f t="shared" ref="M72:M326" si="76">IF(AND(I72&lt;&gt;0,K72&lt;&gt;0)=FALSE,0,INT(G72+I72+K72+L72))</f>
        <v>0</v>
      </c>
      <c r="N72" s="225">
        <f t="shared" si="73"/>
        <v>0</v>
      </c>
      <c r="O72" s="225">
        <f t="shared" ref="O72:O135" si="77">IF(N72=1,E72,0)</f>
        <v>0</v>
      </c>
      <c r="P72" s="225">
        <f t="shared" ref="P72:P135" si="78">IF(OR(H72="Spojené Království",H72="Norsko",H72="Island"),M72,0)</f>
        <v>0</v>
      </c>
      <c r="Q72" s="228"/>
      <c r="R72" s="438">
        <f t="shared" ref="R72:R135" si="79">IF($FM72="ANO",FA72,IF($EY72="ANO",EM72,IF($EK72="ANO",DY72,IF($DW72="ANO",DK72,IF($DI72="ANO",CW72,IF($CU72="ANO",CI72,IF($CG72="ANO",BU72,IF($BS72="ANO",BG72,IF($BE72="ANO",AS72,IF($AQ72="ANO",AE72,E72))))))))))</f>
        <v>0</v>
      </c>
      <c r="S72" s="225">
        <f t="shared" ref="S72:S135" si="80">IF($D72&gt;0,IF(R72&gt;0,1,0),0)</f>
        <v>0</v>
      </c>
      <c r="T72" s="357">
        <f>IF(S72=1,data!$C$41*R72,0)</f>
        <v>0</v>
      </c>
      <c r="U72" s="370" t="str">
        <f t="shared" ref="U72:U135" si="81">IF($FM72="ANO",FD72,IF($EY72="ANO",EP72,IF($EK72="ANO",EB72,IF($DW72="ANO",DN72,IF($DI72="ANO",CZ72,IF($CU72="ANO",CL72,IF($CG72="ANO",BX72,IF($BS72="ANO",BJ72,IF($BE72="ANO",AV72,IF($AQ72="ANO",AH72,H72))))))))))</f>
        <v xml:space="preserve"> </v>
      </c>
      <c r="V72" s="360">
        <f>IF($S72=1,IF(R72&lt;15,VLOOKUP(U72,data!$B$3:$E$32,2,0)*R72,(VLOOKUP(U72,data!$B$3:$E$32,2,0)*14)+(VLOOKUP(U72,data!$B$3:$E$32,3,0))*(R72-14)),0)</f>
        <v>0</v>
      </c>
      <c r="W72" s="370" t="str">
        <f t="shared" ref="W72:W135" si="82">IF($FM72="ANO",FF72,IF($EY72="ANO",ER72,IF($EK72="ANO",ED72,IF($DW72="ANO",DP72,IF($DI72="ANO",DB72,IF($CU72="ANO",CN72,IF($CG72="ANO",BZ72,IF($BS72="ANO",BL72,IF($BE72="ANO",AX72,IF($AQ72="ANO",AJ72,J72))))))))))</f>
        <v xml:space="preserve"> </v>
      </c>
      <c r="X72" s="360">
        <f>IF($S72=1,VLOOKUP(W72,data!$B$35:$D$39,2,0),0)</f>
        <v>0</v>
      </c>
      <c r="Y72" s="364">
        <f>IF(AND(V72&lt;&gt;0,X72&lt;&gt;0)=FALSE,0,data!$C$43)</f>
        <v>0</v>
      </c>
      <c r="Z72" s="365">
        <f t="shared" ref="Z72:Z326" si="83">IF(AND(V72&lt;&gt;0,X72&lt;&gt;0)=FALSE,0,INT(T72+V72+X72+Y72))</f>
        <v>0</v>
      </c>
      <c r="AA72" s="225">
        <f t="shared" si="74"/>
        <v>0</v>
      </c>
      <c r="AB72" s="225">
        <f t="shared" ref="AB72:AB135" si="84">IF(AA72=1,R72,0)</f>
        <v>0</v>
      </c>
      <c r="AC72" s="225">
        <f t="shared" ref="AC72:AC135" si="85">IF(OR(U72="Spojené Království",U72="Norsko",U72="Island"),Z72,0)</f>
        <v>0</v>
      </c>
      <c r="AE72" s="229"/>
      <c r="AF72" s="225">
        <f t="shared" ref="AF72:AF135" si="86">IF($D72&gt;0,IF(AE72&gt;0,1,0),0)</f>
        <v>0</v>
      </c>
      <c r="AG72" s="230">
        <f>IF(AF72=1,data!$C$41*AE72,0)</f>
        <v>0</v>
      </c>
      <c r="AH72" s="265" t="s">
        <v>96</v>
      </c>
      <c r="AI72" s="231">
        <f>IF(AF72=1,IF(AE72&lt;15,VLOOKUP(AH72,data!$B$3:$E$32,2,0)*AE72,(VLOOKUP(AH72,data!$B$3:$E$32,2,0)*14)+(VLOOKUP(AH72,data!$B$3:$E$32,3,0))*(AE72-14)),0)</f>
        <v>0</v>
      </c>
      <c r="AJ72" s="265" t="s">
        <v>96</v>
      </c>
      <c r="AK72" s="231">
        <f>IF(AF72=1,VLOOKUP(AJ72,data!$B$35:$D$39,2,0),0)</f>
        <v>0</v>
      </c>
      <c r="AL72" s="232">
        <f>IF(AND(AI72&lt;&gt;0,AK72&lt;&gt;0)=FALSE,0,data!$C$43)</f>
        <v>0</v>
      </c>
      <c r="AM72" s="269">
        <f t="shared" ref="AM72:AM135" si="87">IF(AM$3="",0,IF(AQ72="ano",IF(AND(AI72&lt;&gt;0,AK72&lt;&gt;0)=FALSE,0,INT(AG72+AI72+AK72+AL72)),M72))</f>
        <v>0</v>
      </c>
      <c r="AN72" s="225">
        <f t="shared" ref="AN72:AN135" si="88">IF(AM72&gt;0,1,0)</f>
        <v>0</v>
      </c>
      <c r="AO72" s="225">
        <f t="shared" ref="AO72:AO135" si="89">IF(AM$3="",0,IF(AQ72="ano",IF(AN72=1,AE72,0),O72))</f>
        <v>0</v>
      </c>
      <c r="AP72" s="225">
        <f t="shared" ref="AP72:AP135" si="90">IF(AM$3="",0,IF(AQ72="ano",IF(OR(AH72="Spojené Království",AH72="Norsko",AH72="Island"),AM72,0),IF(OR(H72="Spojené Království",H72="Norsko",H72="Island"),M72,0)))</f>
        <v>0</v>
      </c>
      <c r="AQ72" s="431" t="str">
        <f t="shared" ref="AQ72:AQ135" si="91">IF(AE72="","ne",IF(AE72=0,"ano",IF(AND(AE72&gt;=5,AE72&lt;=20,AH72&lt;&gt;"",AH72&lt;&gt;" ",AJ72&lt;&gt;"",AJ72&lt;&gt;" ")=TRUE,"ano","ne")))</f>
        <v>ne</v>
      </c>
      <c r="AS72" s="229"/>
      <c r="AT72" s="225">
        <f t="shared" ref="AT72:AT135" si="92">IF($D72&gt;0,IF(AS72&gt;0,1,0),0)</f>
        <v>0</v>
      </c>
      <c r="AU72" s="230">
        <f>IF(AT72=1,data!$C$41*AS72,0)</f>
        <v>0</v>
      </c>
      <c r="AV72" s="265" t="s">
        <v>96</v>
      </c>
      <c r="AW72" s="231">
        <f>IF(AT72=1,IF(AS72&lt;15,VLOOKUP(AV72,data!$B$3:$E$32,2,0)*AS72,(VLOOKUP(AV72,data!$B$3:$E$32,2,0)*14)+(VLOOKUP(AV72,data!$B$3:$E$32,3,0))*(AS72-14)),0)</f>
        <v>0</v>
      </c>
      <c r="AX72" s="265" t="s">
        <v>96</v>
      </c>
      <c r="AY72" s="231">
        <f>IF(AT72=1,VLOOKUP(AX72,data!$B$35:$D$39,2,0),0)</f>
        <v>0</v>
      </c>
      <c r="AZ72" s="232">
        <f>IF(AND(AW72&lt;&gt;0,AY72&lt;&gt;0)=FALSE,0,data!$C$43)</f>
        <v>0</v>
      </c>
      <c r="BA72" s="269">
        <f t="shared" ref="BA72:BA135" si="93">IF(BA$3="",0,IF(BE72="ano",IF(AND(AW72&lt;&gt;0,AY72&lt;&gt;0)=FALSE,0,INT(AU72+AW72+AY72+AZ72)),AM72))</f>
        <v>0</v>
      </c>
      <c r="BB72" s="225">
        <f t="shared" ref="BB72:BB135" si="94">IF(BA72&gt;0,1,0)</f>
        <v>0</v>
      </c>
      <c r="BC72" s="225">
        <f t="shared" ref="BC72:BC135" si="95">IF(BA$3="",0,IF(BE72="ano",IF(BB72=1,AS72,0),AO72))</f>
        <v>0</v>
      </c>
      <c r="BD72" s="225">
        <f t="shared" ref="BD72:BD135" si="96">IF(BA$3="",0,IF(BE72="ano",IF(OR(AV72="Spojené Království",AV72="Norsko",AV72="Island"),BA72,0),AP72))</f>
        <v>0</v>
      </c>
      <c r="BE72" s="431" t="str">
        <f t="shared" ref="BE72:BE135" si="97">IF(AS72="","ne",IF(AS72=0,"ano",IF(AND(AS72&gt;=5,AS72&lt;=20,AV72&lt;&gt;"",AV72&lt;&gt;" ",AX72&lt;&gt;"",AX72&lt;&gt;" ")=TRUE,"ano","ne")))</f>
        <v>ne</v>
      </c>
      <c r="BG72" s="229"/>
      <c r="BH72" s="225">
        <f t="shared" ref="BH72:BH135" si="98">IF($D72&gt;0,IF(BG72&gt;0,1,0),0)</f>
        <v>0</v>
      </c>
      <c r="BI72" s="230">
        <f>IF(BH72=1,data!$C$41*BG72,0)</f>
        <v>0</v>
      </c>
      <c r="BJ72" s="265" t="s">
        <v>96</v>
      </c>
      <c r="BK72" s="231">
        <f>IF(BH72=1,IF(BG72&lt;15,VLOOKUP(BJ72,data!$B$3:$E$32,2,0)*BG72,(VLOOKUP(BJ72,data!$B$3:$E$32,2,0)*14)+(VLOOKUP(BJ72,data!$B$3:$E$32,3,0))*(BG72-14)),0)</f>
        <v>0</v>
      </c>
      <c r="BL72" s="265" t="s">
        <v>96</v>
      </c>
      <c r="BM72" s="231">
        <f>IF(BH72=1,VLOOKUP(BL72,data!$B$35:$D$39,2,0),0)</f>
        <v>0</v>
      </c>
      <c r="BN72" s="232">
        <f>IF(AND(BK72&lt;&gt;0,BM72&lt;&gt;0)=FALSE,0,data!$C$43)</f>
        <v>0</v>
      </c>
      <c r="BO72" s="269">
        <f t="shared" ref="BO72:BO135" si="99">IF(BO$3="",0,IF(BS72="ano",IF(AND(BK72&lt;&gt;0,BM72&lt;&gt;0)=FALSE,0,INT(BI72+BK72+BM72+BN72)),BA72))</f>
        <v>0</v>
      </c>
      <c r="BP72" s="225">
        <f t="shared" ref="BP72:BP135" si="100">IF(BO72&gt;0,1,0)</f>
        <v>0</v>
      </c>
      <c r="BQ72" s="225">
        <f t="shared" ref="BQ72:BQ135" si="101">IF(BO$3="",0,IF(BS72="ano",IF(BP72=1,BG72,0),BC72))</f>
        <v>0</v>
      </c>
      <c r="BR72" s="225">
        <f t="shared" ref="BR72:BR135" si="102">IF(BO$3="",0,IF(BS72="ano",IF(OR(BJ72="Spojené Království",BJ72="Norsko",BJ72="Island"),BO72,0),BD72))</f>
        <v>0</v>
      </c>
      <c r="BS72" s="431" t="str">
        <f t="shared" ref="BS72:BS135" si="103">IF(BG72="","ne",IF(BG72=0,"ano",IF(AND(BG72&gt;=5,BG72&lt;=20,BJ72&lt;&gt;"",BJ72&lt;&gt;" ",BL72&lt;&gt;"",BL72&lt;&gt;" ")=TRUE,"ano","ne")))</f>
        <v>ne</v>
      </c>
      <c r="BU72" s="229"/>
      <c r="BV72" s="225">
        <f t="shared" ref="BV72:BV135" si="104">IF($D72&gt;0,IF(BU72&gt;0,1,0),0)</f>
        <v>0</v>
      </c>
      <c r="BW72" s="230">
        <f>IF(BV72=1,data!$C$41*BU72,0)</f>
        <v>0</v>
      </c>
      <c r="BX72" s="265" t="s">
        <v>96</v>
      </c>
      <c r="BY72" s="231">
        <f>IF(BV72=1,IF(BU72&lt;15,VLOOKUP(BX72,data!$B$3:$E$32,2,0)*BU72,(VLOOKUP(BX72,data!$B$3:$E$32,2,0)*14)+(VLOOKUP(BX72,data!$B$3:$E$32,3,0))*(BU72-14)),0)</f>
        <v>0</v>
      </c>
      <c r="BZ72" s="265" t="s">
        <v>96</v>
      </c>
      <c r="CA72" s="231">
        <f>IF(BV72=1,VLOOKUP(BZ72,data!$B$35:$D$39,2,0),0)</f>
        <v>0</v>
      </c>
      <c r="CB72" s="232">
        <f>IF(AND(BY72&lt;&gt;0,CA72&lt;&gt;0)=FALSE,0,data!$C$43)</f>
        <v>0</v>
      </c>
      <c r="CC72" s="269">
        <f t="shared" ref="CC72:CC135" si="105">IF(CC$3="",0,IF(CG72="ano",IF(AND(BY72&lt;&gt;0,CA72&lt;&gt;0)=FALSE,0,INT(BW72+BY72+CA72+CB72)),BO72))</f>
        <v>0</v>
      </c>
      <c r="CD72" s="225">
        <f t="shared" ref="CD72:CD135" si="106">IF(CC72&gt;0,1,0)</f>
        <v>0</v>
      </c>
      <c r="CE72" s="225">
        <f t="shared" ref="CE72:CE135" si="107">IF(CC$3="",0,IF(CG72="ano",IF(CD72=1,BU72,0),BQ72))</f>
        <v>0</v>
      </c>
      <c r="CF72" s="225">
        <f t="shared" ref="CF72:CF135" si="108">IF(CC$3="",0,IF(CG72="ano",IF(OR(BX72="Spojené Království",BX72="Norsko",BX72="Island"),CC72,0),BR72))</f>
        <v>0</v>
      </c>
      <c r="CG72" s="431" t="str">
        <f t="shared" ref="CG72:CG135" si="109">IF(BU72="","ne",IF(BU72=0,"ano",IF(AND(BU72&gt;=5,BU72&lt;=20,BX72&lt;&gt;"",BX72&lt;&gt;" ",BZ72&lt;&gt;"",BZ72&lt;&gt;" ")=TRUE,"ano","ne")))</f>
        <v>ne</v>
      </c>
      <c r="CI72" s="229"/>
      <c r="CJ72" s="225">
        <f t="shared" ref="CJ72:CJ135" si="110">IF($D72&gt;0,IF(CI72&gt;0,1,0),0)</f>
        <v>0</v>
      </c>
      <c r="CK72" s="230">
        <f>IF(CJ72=1,data!$C$41*CI72,0)</f>
        <v>0</v>
      </c>
      <c r="CL72" s="265" t="s">
        <v>96</v>
      </c>
      <c r="CM72" s="231">
        <f>IF(CJ72=1,IF(CI72&lt;15,VLOOKUP(CL72,data!$B$3:$E$32,2,0)*CI72,(VLOOKUP(CL72,data!$B$3:$E$32,2,0)*14)+(VLOOKUP(CL72,data!$B$3:$E$32,3,0))*(CI72-14)),0)</f>
        <v>0</v>
      </c>
      <c r="CN72" s="265" t="s">
        <v>96</v>
      </c>
      <c r="CO72" s="231">
        <f>IF(CJ72=1,VLOOKUP(CN72,data!$B$35:$D$39,2,0),0)</f>
        <v>0</v>
      </c>
      <c r="CP72" s="232">
        <f>IF(AND(CM72&lt;&gt;0,CO72&lt;&gt;0)=FALSE,0,data!$C$43)</f>
        <v>0</v>
      </c>
      <c r="CQ72" s="269">
        <f t="shared" ref="CQ72:CQ135" si="111">IF(CQ$3="",0,IF(CU72="ano",IF(AND(CM72&lt;&gt;0,CO72&lt;&gt;0)=FALSE,0,INT(CK72+CM72+CO72+CP72)),CC72))</f>
        <v>0</v>
      </c>
      <c r="CR72" s="225">
        <f t="shared" ref="CR72:CR135" si="112">IF(CQ72&gt;0,1,0)</f>
        <v>0</v>
      </c>
      <c r="CS72" s="225">
        <f t="shared" ref="CS72:CS135" si="113">IF(CQ$3="",0,IF(CU72="ano",IF(CR72=1,CI72,0),CE72))</f>
        <v>0</v>
      </c>
      <c r="CT72" s="225">
        <f t="shared" ref="CT72:CT135" si="114">IF(CQ$3="",0,IF(CU72="ano",IF(OR(CL72="Spojené Království",CL72="Norsko",CL72="Island"),CQ72,0),CF72))</f>
        <v>0</v>
      </c>
      <c r="CU72" s="431" t="str">
        <f t="shared" ref="CU72:CU135" si="115">IF(CI72="","ne",IF(CI72=0,"ano",IF(AND(CI72&gt;=5,CI72&lt;=20,CL72&lt;&gt;"",CL72&lt;&gt;" ",CN72&lt;&gt;"",CN72&lt;&gt;" ")=TRUE,"ano","ne")))</f>
        <v>ne</v>
      </c>
      <c r="CW72" s="229"/>
      <c r="CX72" s="225">
        <f t="shared" ref="CX72:CX135" si="116">IF($D72&gt;0,IF(CW72&gt;0,1,0),0)</f>
        <v>0</v>
      </c>
      <c r="CY72" s="230">
        <f>IF(CX72=1,data!$C$41*CW72,0)</f>
        <v>0</v>
      </c>
      <c r="CZ72" s="265" t="s">
        <v>96</v>
      </c>
      <c r="DA72" s="231">
        <f>IF(CX72=1,IF(CW72&lt;15,VLOOKUP(CZ72,data!$B$3:$E$32,2,0)*CW72,(VLOOKUP(CZ72,data!$B$3:$E$32,2,0)*14)+(VLOOKUP(CZ72,data!$B$3:$E$32,3,0))*(CW72-14)),0)</f>
        <v>0</v>
      </c>
      <c r="DB72" s="265" t="s">
        <v>96</v>
      </c>
      <c r="DC72" s="231">
        <f>IF(CX72=1,VLOOKUP(DB72,data!$B$35:$D$39,2,0),0)</f>
        <v>0</v>
      </c>
      <c r="DD72" s="232">
        <f>IF(AND(DA72&lt;&gt;0,DC72&lt;&gt;0)=FALSE,0,data!$C$43)</f>
        <v>0</v>
      </c>
      <c r="DE72" s="269">
        <f t="shared" ref="DE72:DE135" si="117">IF(DE$3="",0,IF(DI72="ano",IF(AND(DA72&lt;&gt;0,DC72&lt;&gt;0)=FALSE,0,INT(CY72+DA72+DC72+DD72)),CQ72))</f>
        <v>0</v>
      </c>
      <c r="DF72" s="225">
        <f t="shared" ref="DF72:DF135" si="118">IF(DE72&gt;0,1,0)</f>
        <v>0</v>
      </c>
      <c r="DG72" s="225">
        <f t="shared" ref="DG72:DG135" si="119">IF(DE$3="",0,IF(DI72="ano",IF(DF72=1,CW72,0),CS72))</f>
        <v>0</v>
      </c>
      <c r="DH72" s="225">
        <f t="shared" ref="DH72:DH135" si="120">IF(DE$3="",0,IF(DI72="ano",IF(OR(CZ72="Spojené Království",CZ72="Norsko",CZ72="Island"),DE72,0),CT72))</f>
        <v>0</v>
      </c>
      <c r="DI72" s="431" t="str">
        <f t="shared" ref="DI72:DI135" si="121">IF(CW72="","ne",IF(CW72=0,"ano",IF(AND(CW72&gt;=5,CW72&lt;=20,CZ72&lt;&gt;"",CZ72&lt;&gt;" ",DB72&lt;&gt;"",DB72&lt;&gt;" ")=TRUE,"ano","ne")))</f>
        <v>ne</v>
      </c>
      <c r="DK72" s="229"/>
      <c r="DL72" s="225">
        <f t="shared" ref="DL72:DL135" si="122">IF($D72&gt;0,IF(DK72&gt;0,1,0),0)</f>
        <v>0</v>
      </c>
      <c r="DM72" s="230">
        <f>IF(DL72=1,data!$C$41*DK72,0)</f>
        <v>0</v>
      </c>
      <c r="DN72" s="265" t="s">
        <v>96</v>
      </c>
      <c r="DO72" s="231">
        <f>IF(DL72=1,IF(DK72&lt;15,VLOOKUP(DN72,data!$B$3:$E$32,2,0)*DK72,(VLOOKUP(DN72,data!$B$3:$E$32,2,0)*14)+(VLOOKUP(DN72,data!$B$3:$E$32,3,0))*(DK72-14)),0)</f>
        <v>0</v>
      </c>
      <c r="DP72" s="265" t="s">
        <v>96</v>
      </c>
      <c r="DQ72" s="231">
        <f>IF(DL72=1,VLOOKUP(DP72,data!$B$35:$D$39,2,0),0)</f>
        <v>0</v>
      </c>
      <c r="DR72" s="232">
        <f>IF(AND(DO72&lt;&gt;0,DQ72&lt;&gt;0)=FALSE,0,data!$C$43)</f>
        <v>0</v>
      </c>
      <c r="DS72" s="269">
        <f t="shared" ref="DS72:DS135" si="123">IF(DS$3="",0,IF(DW72="ano",IF(AND(DO72&lt;&gt;0,DQ72&lt;&gt;0)=FALSE,0,INT(DM72+DO72+DQ72+DR72)),DE72))</f>
        <v>0</v>
      </c>
      <c r="DT72" s="225">
        <f t="shared" ref="DT72:DT135" si="124">IF(DS72&gt;0,1,0)</f>
        <v>0</v>
      </c>
      <c r="DU72" s="225">
        <f t="shared" ref="DU72:DU135" si="125">IF(DS$3="",0,IF(DW72="ano",IF(DT72=1,DK72,0),DG72))</f>
        <v>0</v>
      </c>
      <c r="DV72" s="225">
        <f t="shared" ref="DV72:DV135" si="126">IF(DS$3="",0,IF(DW72="ano",IF(OR(DN72="Spojené Království",DN72="Norsko",DN72="Island"),DS72,0),DH72))</f>
        <v>0</v>
      </c>
      <c r="DW72" s="431" t="str">
        <f t="shared" ref="DW72:DW135" si="127">IF(DK72="","ne",IF(DK72=0,"ano",IF(AND(DK72&gt;=5,DK72&lt;=20,DN72&lt;&gt;"",DN72&lt;&gt;" ",DP72&lt;&gt;"",DP72&lt;&gt;" ")=TRUE,"ano","ne")))</f>
        <v>ne</v>
      </c>
      <c r="DY72" s="229"/>
      <c r="DZ72" s="225">
        <f t="shared" ref="DZ72:DZ135" si="128">IF($D72&gt;0,IF(DY72&gt;0,1,0),0)</f>
        <v>0</v>
      </c>
      <c r="EA72" s="230">
        <f>IF(DZ72=1,data!$C$41*DY72,0)</f>
        <v>0</v>
      </c>
      <c r="EB72" s="265" t="s">
        <v>96</v>
      </c>
      <c r="EC72" s="231">
        <f>IF(DZ72=1,IF(DY72&lt;15,VLOOKUP(EB72,data!$B$3:$E$32,2,0)*DY72,(VLOOKUP(EB72,data!$B$3:$E$32,2,0)*14)+(VLOOKUP(EB72,data!$B$3:$E$32,3,0))*(DY72-14)),0)</f>
        <v>0</v>
      </c>
      <c r="ED72" s="265" t="s">
        <v>96</v>
      </c>
      <c r="EE72" s="231">
        <f>IF(DZ72=1,VLOOKUP(ED72,data!$B$35:$D$39,2,0),0)</f>
        <v>0</v>
      </c>
      <c r="EF72" s="232">
        <f>IF(AND(EC72&lt;&gt;0,EE72&lt;&gt;0)=FALSE,0,data!$C$43)</f>
        <v>0</v>
      </c>
      <c r="EG72" s="269">
        <f t="shared" ref="EG72:EG135" si="129">IF(EG$3="",0,IF(EK72="ano",IF(AND(EC72&lt;&gt;0,EE72&lt;&gt;0)=FALSE,0,INT(EA72+EC72+EE72+EF72)),DS72))</f>
        <v>0</v>
      </c>
      <c r="EH72" s="225">
        <f t="shared" ref="EH72:EH135" si="130">IF(EG72&gt;0,1,0)</f>
        <v>0</v>
      </c>
      <c r="EI72" s="225">
        <f t="shared" ref="EI72:EI135" si="131">IF(EG$3="",0,IF(EK72="ano",IF(EH72=1,DY72,0),DU72))</f>
        <v>0</v>
      </c>
      <c r="EJ72" s="225">
        <f t="shared" ref="EJ72:EJ135" si="132">IF(EG$3="",0,IF(EK72="ano",IF(OR(EB72="Spojené Království",EB72="Norsko",EB72="Island"),EG72,0),DV72))</f>
        <v>0</v>
      </c>
      <c r="EK72" s="431" t="str">
        <f t="shared" ref="EK72:EK135" si="133">IF(DY72="","ne",IF(DY72=0,"ano",IF(AND(DY72&gt;=5,DY72&lt;=20,EB72&lt;&gt;"",EB72&lt;&gt;" ",ED72&lt;&gt;"",ED72&lt;&gt;" ")=TRUE,"ano","ne")))</f>
        <v>ne</v>
      </c>
      <c r="EM72" s="229"/>
      <c r="EN72" s="225">
        <f t="shared" ref="EN72:EN135" si="134">IF($D72&gt;0,IF(EM72&gt;0,1,0),0)</f>
        <v>0</v>
      </c>
      <c r="EO72" s="230">
        <f>IF(EN72=1,data!$C$41*EM72,0)</f>
        <v>0</v>
      </c>
      <c r="EP72" s="265" t="s">
        <v>96</v>
      </c>
      <c r="EQ72" s="231">
        <f>IF(EN72=1,IF(EM72&lt;15,VLOOKUP(EP72,data!$B$3:$E$32,2,0)*EM72,(VLOOKUP(EP72,data!$B$3:$E$32,2,0)*14)+(VLOOKUP(EP72,data!$B$3:$E$32,3,0))*(EM72-14)),0)</f>
        <v>0</v>
      </c>
      <c r="ER72" s="265" t="s">
        <v>96</v>
      </c>
      <c r="ES72" s="231">
        <f>IF(EN72=1,VLOOKUP(ER72,data!$B$35:$D$39,2,0),0)</f>
        <v>0</v>
      </c>
      <c r="ET72" s="232">
        <f>IF(AND(EQ72&lt;&gt;0,ES72&lt;&gt;0)=FALSE,0,data!$C$43)</f>
        <v>0</v>
      </c>
      <c r="EU72" s="269">
        <f t="shared" ref="EU72:EU135" si="135">IF(EU$3="",0,IF(EY72="ano",IF(AND(EQ72&lt;&gt;0,ES72&lt;&gt;0)=FALSE,0,INT(EO72+EQ72+ES72+ET72)),EG72))</f>
        <v>0</v>
      </c>
      <c r="EV72" s="225">
        <f t="shared" ref="EV72:EV135" si="136">IF(EU72&gt;0,1,0)</f>
        <v>0</v>
      </c>
      <c r="EW72" s="225">
        <f t="shared" ref="EW72:EW135" si="137">IF(EU$3="",0,IF(EY72="ano",IF(EV72=1,EM72,0),EI72))</f>
        <v>0</v>
      </c>
      <c r="EX72" s="225">
        <f t="shared" ref="EX72:EX135" si="138">IF(EU$3="",0,IF(EY72="ano",IF(OR(EP72="Spojené Království",EP72="Norsko",EP72="Island"),EU72,0),EJ72))</f>
        <v>0</v>
      </c>
      <c r="EY72" s="431" t="str">
        <f t="shared" ref="EY72:EY135" si="139">IF(EM72="","ne",IF(EM72=0,"ano",IF(AND(EM72&gt;=5,EM72&lt;=20,EP72&lt;&gt;"",EP72&lt;&gt;" ",ER72&lt;&gt;"",ER72&lt;&gt;" ")=TRUE,"ano","ne")))</f>
        <v>ne</v>
      </c>
      <c r="FA72" s="229"/>
      <c r="FB72" s="225">
        <f t="shared" ref="FB72:FB135" si="140">IF($D72&gt;0,IF(FA72&gt;0,1,0),0)</f>
        <v>0</v>
      </c>
      <c r="FC72" s="230">
        <f>IF(FB72=1,data!$C$41*FA72,0)</f>
        <v>0</v>
      </c>
      <c r="FD72" s="265" t="s">
        <v>96</v>
      </c>
      <c r="FE72" s="231">
        <f>IF(FB72=1,IF(FA72&lt;15,VLOOKUP(FD72,data!$B$3:$E$32,2,0)*FA72,(VLOOKUP(FD72,data!$B$3:$E$32,2,0)*14)+(VLOOKUP(FD72,data!$B$3:$E$32,3,0))*(FA72-14)),0)</f>
        <v>0</v>
      </c>
      <c r="FF72" s="265" t="s">
        <v>96</v>
      </c>
      <c r="FG72" s="231">
        <f>IF(FB72=1,VLOOKUP(FF72,data!$B$35:$D$39,2,0),0)</f>
        <v>0</v>
      </c>
      <c r="FH72" s="232">
        <f>IF(AND(FE72&lt;&gt;0,FG72&lt;&gt;0)=FALSE,0,data!$C$43)</f>
        <v>0</v>
      </c>
      <c r="FI72" s="269">
        <f t="shared" ref="FI72:FI135" si="141">IF(FI$3="",0,IF(FM72="ano",IF(AND(FE72&lt;&gt;0,FG72&lt;&gt;0)=FALSE,0,INT(FC72+FE72+FG72+FH72)),EU72))</f>
        <v>0</v>
      </c>
      <c r="FJ72" s="225">
        <f t="shared" ref="FJ72:FJ135" si="142">IF(FI72&gt;0,1,0)</f>
        <v>0</v>
      </c>
      <c r="FK72" s="225">
        <f t="shared" ref="FK72:FK135" si="143">IF(FI$3="",0,IF(FM72="ano",IF(FJ72=1,FA72,0),EW72))</f>
        <v>0</v>
      </c>
      <c r="FL72" s="225">
        <f t="shared" ref="FL72:FL135" si="144">IF(FI$3="",0,IF(FM72="ano",IF(OR(FD72="Spojené Království",FD72="Norsko",FD72="Island"),FI72,0),EX72))</f>
        <v>0</v>
      </c>
      <c r="FM72" s="431" t="str">
        <f t="shared" ref="FM72:FM135" si="145">IF(FA72="","ne",IF(FA72=0,"ano",IF(AND(FA72&gt;=5,FA72&lt;=20,FD72&lt;&gt;"",FD72&lt;&gt;" ",FF72&lt;&gt;"",FF72&lt;&gt;" ")=TRUE,"ano","ne")))</f>
        <v>ne</v>
      </c>
    </row>
    <row r="73" spans="1:169" ht="26.65" hidden="1" customHeight="1" x14ac:dyDescent="0.25">
      <c r="A73" s="233"/>
      <c r="B73" s="370" t="s">
        <v>164</v>
      </c>
      <c r="C73" s="416"/>
      <c r="D73" s="418"/>
      <c r="E73" s="229"/>
      <c r="F73" s="225">
        <f t="shared" si="75"/>
        <v>0</v>
      </c>
      <c r="G73" s="230">
        <f>IF(F73=1,data!$C$41*E73,0)</f>
        <v>0</v>
      </c>
      <c r="H73" s="265" t="s">
        <v>96</v>
      </c>
      <c r="I73" s="231">
        <f>IF($F73=1,IF($E73&lt;15,VLOOKUP(H73,data!$B$3:$E$32,2,0)*$E73,(VLOOKUP(H73,data!$B$3:$E$32,2,0)*14)+(VLOOKUP(H73,data!$B$3:$E$32,3,0))*($E73-14)),0)</f>
        <v>0</v>
      </c>
      <c r="J73" s="265" t="s">
        <v>96</v>
      </c>
      <c r="K73" s="231">
        <f>IF($F73=1,VLOOKUP(J73,data!$B$35:$D$39,2,0),0)</f>
        <v>0</v>
      </c>
      <c r="L73" s="232">
        <f>IF(AND(I73&lt;&gt;0,K73&lt;&gt;0)=FALSE,0,data!$C$43)</f>
        <v>0</v>
      </c>
      <c r="M73" s="269">
        <f t="shared" si="76"/>
        <v>0</v>
      </c>
      <c r="N73" s="225">
        <f t="shared" si="73"/>
        <v>0</v>
      </c>
      <c r="O73" s="225">
        <f t="shared" si="77"/>
        <v>0</v>
      </c>
      <c r="P73" s="225">
        <f t="shared" si="78"/>
        <v>0</v>
      </c>
      <c r="Q73" s="228"/>
      <c r="R73" s="438">
        <f t="shared" si="79"/>
        <v>0</v>
      </c>
      <c r="S73" s="225">
        <f t="shared" si="80"/>
        <v>0</v>
      </c>
      <c r="T73" s="357">
        <f>IF(S73=1,data!$C$41*R73,0)</f>
        <v>0</v>
      </c>
      <c r="U73" s="370" t="str">
        <f t="shared" si="81"/>
        <v xml:space="preserve"> </v>
      </c>
      <c r="V73" s="360">
        <f>IF($S73=1,IF(R73&lt;15,VLOOKUP(U73,data!$B$3:$E$32,2,0)*R73,(VLOOKUP(U73,data!$B$3:$E$32,2,0)*14)+(VLOOKUP(U73,data!$B$3:$E$32,3,0))*(R73-14)),0)</f>
        <v>0</v>
      </c>
      <c r="W73" s="370" t="str">
        <f t="shared" si="82"/>
        <v xml:space="preserve"> </v>
      </c>
      <c r="X73" s="360">
        <f>IF($S73=1,VLOOKUP(W73,data!$B$35:$D$39,2,0),0)</f>
        <v>0</v>
      </c>
      <c r="Y73" s="364">
        <f>IF(AND(V73&lt;&gt;0,X73&lt;&gt;0)=FALSE,0,data!$C$43)</f>
        <v>0</v>
      </c>
      <c r="Z73" s="365">
        <f t="shared" si="83"/>
        <v>0</v>
      </c>
      <c r="AA73" s="225">
        <f t="shared" si="74"/>
        <v>0</v>
      </c>
      <c r="AB73" s="225">
        <f t="shared" si="84"/>
        <v>0</v>
      </c>
      <c r="AC73" s="225">
        <f t="shared" si="85"/>
        <v>0</v>
      </c>
      <c r="AE73" s="229"/>
      <c r="AF73" s="225">
        <f t="shared" si="86"/>
        <v>0</v>
      </c>
      <c r="AG73" s="230">
        <f>IF(AF73=1,data!$C$41*AE73,0)</f>
        <v>0</v>
      </c>
      <c r="AH73" s="265" t="s">
        <v>96</v>
      </c>
      <c r="AI73" s="231">
        <f>IF(AF73=1,IF(AE73&lt;15,VLOOKUP(AH73,data!$B$3:$E$32,2,0)*AE73,(VLOOKUP(AH73,data!$B$3:$E$32,2,0)*14)+(VLOOKUP(AH73,data!$B$3:$E$32,3,0))*(AE73-14)),0)</f>
        <v>0</v>
      </c>
      <c r="AJ73" s="265" t="s">
        <v>96</v>
      </c>
      <c r="AK73" s="231">
        <f>IF(AF73=1,VLOOKUP(AJ73,data!$B$35:$D$39,2,0),0)</f>
        <v>0</v>
      </c>
      <c r="AL73" s="232">
        <f>IF(AND(AI73&lt;&gt;0,AK73&lt;&gt;0)=FALSE,0,data!$C$43)</f>
        <v>0</v>
      </c>
      <c r="AM73" s="269">
        <f t="shared" si="87"/>
        <v>0</v>
      </c>
      <c r="AN73" s="225">
        <f t="shared" si="88"/>
        <v>0</v>
      </c>
      <c r="AO73" s="225">
        <f t="shared" si="89"/>
        <v>0</v>
      </c>
      <c r="AP73" s="225">
        <f t="shared" si="90"/>
        <v>0</v>
      </c>
      <c r="AQ73" s="431" t="str">
        <f t="shared" si="91"/>
        <v>ne</v>
      </c>
      <c r="AS73" s="229"/>
      <c r="AT73" s="225">
        <f t="shared" si="92"/>
        <v>0</v>
      </c>
      <c r="AU73" s="230">
        <f>IF(AT73=1,data!$C$41*AS73,0)</f>
        <v>0</v>
      </c>
      <c r="AV73" s="265" t="s">
        <v>96</v>
      </c>
      <c r="AW73" s="231">
        <f>IF(AT73=1,IF(AS73&lt;15,VLOOKUP(AV73,data!$B$3:$E$32,2,0)*AS73,(VLOOKUP(AV73,data!$B$3:$E$32,2,0)*14)+(VLOOKUP(AV73,data!$B$3:$E$32,3,0))*(AS73-14)),0)</f>
        <v>0</v>
      </c>
      <c r="AX73" s="265" t="s">
        <v>96</v>
      </c>
      <c r="AY73" s="231">
        <f>IF(AT73=1,VLOOKUP(AX73,data!$B$35:$D$39,2,0),0)</f>
        <v>0</v>
      </c>
      <c r="AZ73" s="232">
        <f>IF(AND(AW73&lt;&gt;0,AY73&lt;&gt;0)=FALSE,0,data!$C$43)</f>
        <v>0</v>
      </c>
      <c r="BA73" s="269">
        <f t="shared" si="93"/>
        <v>0</v>
      </c>
      <c r="BB73" s="225">
        <f t="shared" si="94"/>
        <v>0</v>
      </c>
      <c r="BC73" s="225">
        <f t="shared" si="95"/>
        <v>0</v>
      </c>
      <c r="BD73" s="225">
        <f t="shared" si="96"/>
        <v>0</v>
      </c>
      <c r="BE73" s="431" t="str">
        <f t="shared" si="97"/>
        <v>ne</v>
      </c>
      <c r="BG73" s="229"/>
      <c r="BH73" s="225">
        <f t="shared" si="98"/>
        <v>0</v>
      </c>
      <c r="BI73" s="230">
        <f>IF(BH73=1,data!$C$41*BG73,0)</f>
        <v>0</v>
      </c>
      <c r="BJ73" s="265" t="s">
        <v>96</v>
      </c>
      <c r="BK73" s="231">
        <f>IF(BH73=1,IF(BG73&lt;15,VLOOKUP(BJ73,data!$B$3:$E$32,2,0)*BG73,(VLOOKUP(BJ73,data!$B$3:$E$32,2,0)*14)+(VLOOKUP(BJ73,data!$B$3:$E$32,3,0))*(BG73-14)),0)</f>
        <v>0</v>
      </c>
      <c r="BL73" s="265" t="s">
        <v>96</v>
      </c>
      <c r="BM73" s="231">
        <f>IF(BH73=1,VLOOKUP(BL73,data!$B$35:$D$39,2,0),0)</f>
        <v>0</v>
      </c>
      <c r="BN73" s="232">
        <f>IF(AND(BK73&lt;&gt;0,BM73&lt;&gt;0)=FALSE,0,data!$C$43)</f>
        <v>0</v>
      </c>
      <c r="BO73" s="269">
        <f t="shared" si="99"/>
        <v>0</v>
      </c>
      <c r="BP73" s="225">
        <f t="shared" si="100"/>
        <v>0</v>
      </c>
      <c r="BQ73" s="225">
        <f t="shared" si="101"/>
        <v>0</v>
      </c>
      <c r="BR73" s="225">
        <f t="shared" si="102"/>
        <v>0</v>
      </c>
      <c r="BS73" s="431" t="str">
        <f t="shared" si="103"/>
        <v>ne</v>
      </c>
      <c r="BU73" s="229"/>
      <c r="BV73" s="225">
        <f t="shared" si="104"/>
        <v>0</v>
      </c>
      <c r="BW73" s="230">
        <f>IF(BV73=1,data!$C$41*BU73,0)</f>
        <v>0</v>
      </c>
      <c r="BX73" s="265" t="s">
        <v>96</v>
      </c>
      <c r="BY73" s="231">
        <f>IF(BV73=1,IF(BU73&lt;15,VLOOKUP(BX73,data!$B$3:$E$32,2,0)*BU73,(VLOOKUP(BX73,data!$B$3:$E$32,2,0)*14)+(VLOOKUP(BX73,data!$B$3:$E$32,3,0))*(BU73-14)),0)</f>
        <v>0</v>
      </c>
      <c r="BZ73" s="265" t="s">
        <v>96</v>
      </c>
      <c r="CA73" s="231">
        <f>IF(BV73=1,VLOOKUP(BZ73,data!$B$35:$D$39,2,0),0)</f>
        <v>0</v>
      </c>
      <c r="CB73" s="232">
        <f>IF(AND(BY73&lt;&gt;0,CA73&lt;&gt;0)=FALSE,0,data!$C$43)</f>
        <v>0</v>
      </c>
      <c r="CC73" s="269">
        <f t="shared" si="105"/>
        <v>0</v>
      </c>
      <c r="CD73" s="225">
        <f t="shared" si="106"/>
        <v>0</v>
      </c>
      <c r="CE73" s="225">
        <f t="shared" si="107"/>
        <v>0</v>
      </c>
      <c r="CF73" s="225">
        <f t="shared" si="108"/>
        <v>0</v>
      </c>
      <c r="CG73" s="431" t="str">
        <f t="shared" si="109"/>
        <v>ne</v>
      </c>
      <c r="CI73" s="229"/>
      <c r="CJ73" s="225">
        <f t="shared" si="110"/>
        <v>0</v>
      </c>
      <c r="CK73" s="230">
        <f>IF(CJ73=1,data!$C$41*CI73,0)</f>
        <v>0</v>
      </c>
      <c r="CL73" s="265" t="s">
        <v>96</v>
      </c>
      <c r="CM73" s="231">
        <f>IF(CJ73=1,IF(CI73&lt;15,VLOOKUP(CL73,data!$B$3:$E$32,2,0)*CI73,(VLOOKUP(CL73,data!$B$3:$E$32,2,0)*14)+(VLOOKUP(CL73,data!$B$3:$E$32,3,0))*(CI73-14)),0)</f>
        <v>0</v>
      </c>
      <c r="CN73" s="265" t="s">
        <v>96</v>
      </c>
      <c r="CO73" s="231">
        <f>IF(CJ73=1,VLOOKUP(CN73,data!$B$35:$D$39,2,0),0)</f>
        <v>0</v>
      </c>
      <c r="CP73" s="232">
        <f>IF(AND(CM73&lt;&gt;0,CO73&lt;&gt;0)=FALSE,0,data!$C$43)</f>
        <v>0</v>
      </c>
      <c r="CQ73" s="269">
        <f t="shared" si="111"/>
        <v>0</v>
      </c>
      <c r="CR73" s="225">
        <f t="shared" si="112"/>
        <v>0</v>
      </c>
      <c r="CS73" s="225">
        <f t="shared" si="113"/>
        <v>0</v>
      </c>
      <c r="CT73" s="225">
        <f t="shared" si="114"/>
        <v>0</v>
      </c>
      <c r="CU73" s="431" t="str">
        <f t="shared" si="115"/>
        <v>ne</v>
      </c>
      <c r="CW73" s="229"/>
      <c r="CX73" s="225">
        <f t="shared" si="116"/>
        <v>0</v>
      </c>
      <c r="CY73" s="230">
        <f>IF(CX73=1,data!$C$41*CW73,0)</f>
        <v>0</v>
      </c>
      <c r="CZ73" s="265" t="s">
        <v>96</v>
      </c>
      <c r="DA73" s="231">
        <f>IF(CX73=1,IF(CW73&lt;15,VLOOKUP(CZ73,data!$B$3:$E$32,2,0)*CW73,(VLOOKUP(CZ73,data!$B$3:$E$32,2,0)*14)+(VLOOKUP(CZ73,data!$B$3:$E$32,3,0))*(CW73-14)),0)</f>
        <v>0</v>
      </c>
      <c r="DB73" s="265" t="s">
        <v>96</v>
      </c>
      <c r="DC73" s="231">
        <f>IF(CX73=1,VLOOKUP(DB73,data!$B$35:$D$39,2,0),0)</f>
        <v>0</v>
      </c>
      <c r="DD73" s="232">
        <f>IF(AND(DA73&lt;&gt;0,DC73&lt;&gt;0)=FALSE,0,data!$C$43)</f>
        <v>0</v>
      </c>
      <c r="DE73" s="269">
        <f t="shared" si="117"/>
        <v>0</v>
      </c>
      <c r="DF73" s="225">
        <f t="shared" si="118"/>
        <v>0</v>
      </c>
      <c r="DG73" s="225">
        <f t="shared" si="119"/>
        <v>0</v>
      </c>
      <c r="DH73" s="225">
        <f t="shared" si="120"/>
        <v>0</v>
      </c>
      <c r="DI73" s="431" t="str">
        <f t="shared" si="121"/>
        <v>ne</v>
      </c>
      <c r="DK73" s="229"/>
      <c r="DL73" s="225">
        <f t="shared" si="122"/>
        <v>0</v>
      </c>
      <c r="DM73" s="230">
        <f>IF(DL73=1,data!$C$41*DK73,0)</f>
        <v>0</v>
      </c>
      <c r="DN73" s="265" t="s">
        <v>96</v>
      </c>
      <c r="DO73" s="231">
        <f>IF(DL73=1,IF(DK73&lt;15,VLOOKUP(DN73,data!$B$3:$E$32,2,0)*DK73,(VLOOKUP(DN73,data!$B$3:$E$32,2,0)*14)+(VLOOKUP(DN73,data!$B$3:$E$32,3,0))*(DK73-14)),0)</f>
        <v>0</v>
      </c>
      <c r="DP73" s="265" t="s">
        <v>96</v>
      </c>
      <c r="DQ73" s="231">
        <f>IF(DL73=1,VLOOKUP(DP73,data!$B$35:$D$39,2,0),0)</f>
        <v>0</v>
      </c>
      <c r="DR73" s="232">
        <f>IF(AND(DO73&lt;&gt;0,DQ73&lt;&gt;0)=FALSE,0,data!$C$43)</f>
        <v>0</v>
      </c>
      <c r="DS73" s="269">
        <f t="shared" si="123"/>
        <v>0</v>
      </c>
      <c r="DT73" s="225">
        <f t="shared" si="124"/>
        <v>0</v>
      </c>
      <c r="DU73" s="225">
        <f t="shared" si="125"/>
        <v>0</v>
      </c>
      <c r="DV73" s="225">
        <f t="shared" si="126"/>
        <v>0</v>
      </c>
      <c r="DW73" s="431" t="str">
        <f t="shared" si="127"/>
        <v>ne</v>
      </c>
      <c r="DY73" s="229"/>
      <c r="DZ73" s="225">
        <f t="shared" si="128"/>
        <v>0</v>
      </c>
      <c r="EA73" s="230">
        <f>IF(DZ73=1,data!$C$41*DY73,0)</f>
        <v>0</v>
      </c>
      <c r="EB73" s="265" t="s">
        <v>96</v>
      </c>
      <c r="EC73" s="231">
        <f>IF(DZ73=1,IF(DY73&lt;15,VLOOKUP(EB73,data!$B$3:$E$32,2,0)*DY73,(VLOOKUP(EB73,data!$B$3:$E$32,2,0)*14)+(VLOOKUP(EB73,data!$B$3:$E$32,3,0))*(DY73-14)),0)</f>
        <v>0</v>
      </c>
      <c r="ED73" s="265" t="s">
        <v>96</v>
      </c>
      <c r="EE73" s="231">
        <f>IF(DZ73=1,VLOOKUP(ED73,data!$B$35:$D$39,2,0),0)</f>
        <v>0</v>
      </c>
      <c r="EF73" s="232">
        <f>IF(AND(EC73&lt;&gt;0,EE73&lt;&gt;0)=FALSE,0,data!$C$43)</f>
        <v>0</v>
      </c>
      <c r="EG73" s="269">
        <f t="shared" si="129"/>
        <v>0</v>
      </c>
      <c r="EH73" s="225">
        <f t="shared" si="130"/>
        <v>0</v>
      </c>
      <c r="EI73" s="225">
        <f t="shared" si="131"/>
        <v>0</v>
      </c>
      <c r="EJ73" s="225">
        <f t="shared" si="132"/>
        <v>0</v>
      </c>
      <c r="EK73" s="431" t="str">
        <f t="shared" si="133"/>
        <v>ne</v>
      </c>
      <c r="EM73" s="229"/>
      <c r="EN73" s="225">
        <f t="shared" si="134"/>
        <v>0</v>
      </c>
      <c r="EO73" s="230">
        <f>IF(EN73=1,data!$C$41*EM73,0)</f>
        <v>0</v>
      </c>
      <c r="EP73" s="265" t="s">
        <v>96</v>
      </c>
      <c r="EQ73" s="231">
        <f>IF(EN73=1,IF(EM73&lt;15,VLOOKUP(EP73,data!$B$3:$E$32,2,0)*EM73,(VLOOKUP(EP73,data!$B$3:$E$32,2,0)*14)+(VLOOKUP(EP73,data!$B$3:$E$32,3,0))*(EM73-14)),0)</f>
        <v>0</v>
      </c>
      <c r="ER73" s="265" t="s">
        <v>96</v>
      </c>
      <c r="ES73" s="231">
        <f>IF(EN73=1,VLOOKUP(ER73,data!$B$35:$D$39,2,0),0)</f>
        <v>0</v>
      </c>
      <c r="ET73" s="232">
        <f>IF(AND(EQ73&lt;&gt;0,ES73&lt;&gt;0)=FALSE,0,data!$C$43)</f>
        <v>0</v>
      </c>
      <c r="EU73" s="269">
        <f t="shared" si="135"/>
        <v>0</v>
      </c>
      <c r="EV73" s="225">
        <f t="shared" si="136"/>
        <v>0</v>
      </c>
      <c r="EW73" s="225">
        <f t="shared" si="137"/>
        <v>0</v>
      </c>
      <c r="EX73" s="225">
        <f t="shared" si="138"/>
        <v>0</v>
      </c>
      <c r="EY73" s="431" t="str">
        <f t="shared" si="139"/>
        <v>ne</v>
      </c>
      <c r="FA73" s="229"/>
      <c r="FB73" s="225">
        <f t="shared" si="140"/>
        <v>0</v>
      </c>
      <c r="FC73" s="230">
        <f>IF(FB73=1,data!$C$41*FA73,0)</f>
        <v>0</v>
      </c>
      <c r="FD73" s="265" t="s">
        <v>96</v>
      </c>
      <c r="FE73" s="231">
        <f>IF(FB73=1,IF(FA73&lt;15,VLOOKUP(FD73,data!$B$3:$E$32,2,0)*FA73,(VLOOKUP(FD73,data!$B$3:$E$32,2,0)*14)+(VLOOKUP(FD73,data!$B$3:$E$32,3,0))*(FA73-14)),0)</f>
        <v>0</v>
      </c>
      <c r="FF73" s="265" t="s">
        <v>96</v>
      </c>
      <c r="FG73" s="231">
        <f>IF(FB73=1,VLOOKUP(FF73,data!$B$35:$D$39,2,0),0)</f>
        <v>0</v>
      </c>
      <c r="FH73" s="232">
        <f>IF(AND(FE73&lt;&gt;0,FG73&lt;&gt;0)=FALSE,0,data!$C$43)</f>
        <v>0</v>
      </c>
      <c r="FI73" s="269">
        <f t="shared" si="141"/>
        <v>0</v>
      </c>
      <c r="FJ73" s="225">
        <f t="shared" si="142"/>
        <v>0</v>
      </c>
      <c r="FK73" s="225">
        <f t="shared" si="143"/>
        <v>0</v>
      </c>
      <c r="FL73" s="225">
        <f t="shared" si="144"/>
        <v>0</v>
      </c>
      <c r="FM73" s="431" t="str">
        <f t="shared" si="145"/>
        <v>ne</v>
      </c>
    </row>
    <row r="74" spans="1:169" ht="26.65" hidden="1" customHeight="1" x14ac:dyDescent="0.25">
      <c r="A74" s="233"/>
      <c r="B74" s="370" t="s">
        <v>165</v>
      </c>
      <c r="C74" s="416"/>
      <c r="D74" s="418"/>
      <c r="E74" s="229"/>
      <c r="F74" s="225">
        <f t="shared" si="75"/>
        <v>0</v>
      </c>
      <c r="G74" s="230">
        <f>IF(F74=1,data!$C$41*E74,0)</f>
        <v>0</v>
      </c>
      <c r="H74" s="265" t="s">
        <v>96</v>
      </c>
      <c r="I74" s="231">
        <f>IF($F74=1,IF($E74&lt;15,VLOOKUP(H74,data!$B$3:$E$32,2,0)*$E74,(VLOOKUP(H74,data!$B$3:$E$32,2,0)*14)+(VLOOKUP(H74,data!$B$3:$E$32,3,0))*($E74-14)),0)</f>
        <v>0</v>
      </c>
      <c r="J74" s="265" t="s">
        <v>96</v>
      </c>
      <c r="K74" s="231">
        <f>IF($F74=1,VLOOKUP(J74,data!$B$35:$D$39,2,0),0)</f>
        <v>0</v>
      </c>
      <c r="L74" s="232">
        <f>IF(AND(I74&lt;&gt;0,K74&lt;&gt;0)=FALSE,0,data!$C$43)</f>
        <v>0</v>
      </c>
      <c r="M74" s="269">
        <f t="shared" si="76"/>
        <v>0</v>
      </c>
      <c r="N74" s="225">
        <f t="shared" si="73"/>
        <v>0</v>
      </c>
      <c r="O74" s="225">
        <f t="shared" si="77"/>
        <v>0</v>
      </c>
      <c r="P74" s="225">
        <f t="shared" si="78"/>
        <v>0</v>
      </c>
      <c r="Q74" s="228"/>
      <c r="R74" s="438">
        <f t="shared" si="79"/>
        <v>0</v>
      </c>
      <c r="S74" s="225">
        <f t="shared" si="80"/>
        <v>0</v>
      </c>
      <c r="T74" s="357">
        <f>IF(S74=1,data!$C$41*R74,0)</f>
        <v>0</v>
      </c>
      <c r="U74" s="370" t="str">
        <f t="shared" si="81"/>
        <v xml:space="preserve"> </v>
      </c>
      <c r="V74" s="360">
        <f>IF($S74=1,IF(R74&lt;15,VLOOKUP(U74,data!$B$3:$E$32,2,0)*R74,(VLOOKUP(U74,data!$B$3:$E$32,2,0)*14)+(VLOOKUP(U74,data!$B$3:$E$32,3,0))*(R74-14)),0)</f>
        <v>0</v>
      </c>
      <c r="W74" s="370" t="str">
        <f t="shared" si="82"/>
        <v xml:space="preserve"> </v>
      </c>
      <c r="X74" s="360">
        <f>IF($S74=1,VLOOKUP(W74,data!$B$35:$D$39,2,0),0)</f>
        <v>0</v>
      </c>
      <c r="Y74" s="364">
        <f>IF(AND(V74&lt;&gt;0,X74&lt;&gt;0)=FALSE,0,data!$C$43)</f>
        <v>0</v>
      </c>
      <c r="Z74" s="365">
        <f t="shared" si="83"/>
        <v>0</v>
      </c>
      <c r="AA74" s="225">
        <f t="shared" si="74"/>
        <v>0</v>
      </c>
      <c r="AB74" s="225">
        <f t="shared" si="84"/>
        <v>0</v>
      </c>
      <c r="AC74" s="225">
        <f t="shared" si="85"/>
        <v>0</v>
      </c>
      <c r="AE74" s="229"/>
      <c r="AF74" s="225">
        <f t="shared" si="86"/>
        <v>0</v>
      </c>
      <c r="AG74" s="230">
        <f>IF(AF74=1,data!$C$41*AE74,0)</f>
        <v>0</v>
      </c>
      <c r="AH74" s="265" t="s">
        <v>96</v>
      </c>
      <c r="AI74" s="231">
        <f>IF(AF74=1,IF(AE74&lt;15,VLOOKUP(AH74,data!$B$3:$E$32,2,0)*AE74,(VLOOKUP(AH74,data!$B$3:$E$32,2,0)*14)+(VLOOKUP(AH74,data!$B$3:$E$32,3,0))*(AE74-14)),0)</f>
        <v>0</v>
      </c>
      <c r="AJ74" s="265" t="s">
        <v>96</v>
      </c>
      <c r="AK74" s="231">
        <f>IF(AF74=1,VLOOKUP(AJ74,data!$B$35:$D$39,2,0),0)</f>
        <v>0</v>
      </c>
      <c r="AL74" s="232">
        <f>IF(AND(AI74&lt;&gt;0,AK74&lt;&gt;0)=FALSE,0,data!$C$43)</f>
        <v>0</v>
      </c>
      <c r="AM74" s="269">
        <f t="shared" si="87"/>
        <v>0</v>
      </c>
      <c r="AN74" s="225">
        <f t="shared" si="88"/>
        <v>0</v>
      </c>
      <c r="AO74" s="225">
        <f t="shared" si="89"/>
        <v>0</v>
      </c>
      <c r="AP74" s="225">
        <f t="shared" si="90"/>
        <v>0</v>
      </c>
      <c r="AQ74" s="431" t="str">
        <f t="shared" si="91"/>
        <v>ne</v>
      </c>
      <c r="AS74" s="229"/>
      <c r="AT74" s="225">
        <f t="shared" si="92"/>
        <v>0</v>
      </c>
      <c r="AU74" s="230">
        <f>IF(AT74=1,data!$C$41*AS74,0)</f>
        <v>0</v>
      </c>
      <c r="AV74" s="265" t="s">
        <v>96</v>
      </c>
      <c r="AW74" s="231">
        <f>IF(AT74=1,IF(AS74&lt;15,VLOOKUP(AV74,data!$B$3:$E$32,2,0)*AS74,(VLOOKUP(AV74,data!$B$3:$E$32,2,0)*14)+(VLOOKUP(AV74,data!$B$3:$E$32,3,0))*(AS74-14)),0)</f>
        <v>0</v>
      </c>
      <c r="AX74" s="265" t="s">
        <v>96</v>
      </c>
      <c r="AY74" s="231">
        <f>IF(AT74=1,VLOOKUP(AX74,data!$B$35:$D$39,2,0),0)</f>
        <v>0</v>
      </c>
      <c r="AZ74" s="232">
        <f>IF(AND(AW74&lt;&gt;0,AY74&lt;&gt;0)=FALSE,0,data!$C$43)</f>
        <v>0</v>
      </c>
      <c r="BA74" s="269">
        <f t="shared" si="93"/>
        <v>0</v>
      </c>
      <c r="BB74" s="225">
        <f t="shared" si="94"/>
        <v>0</v>
      </c>
      <c r="BC74" s="225">
        <f t="shared" si="95"/>
        <v>0</v>
      </c>
      <c r="BD74" s="225">
        <f t="shared" si="96"/>
        <v>0</v>
      </c>
      <c r="BE74" s="431" t="str">
        <f t="shared" si="97"/>
        <v>ne</v>
      </c>
      <c r="BG74" s="229"/>
      <c r="BH74" s="225">
        <f t="shared" si="98"/>
        <v>0</v>
      </c>
      <c r="BI74" s="230">
        <f>IF(BH74=1,data!$C$41*BG74,0)</f>
        <v>0</v>
      </c>
      <c r="BJ74" s="265" t="s">
        <v>96</v>
      </c>
      <c r="BK74" s="231">
        <f>IF(BH74=1,IF(BG74&lt;15,VLOOKUP(BJ74,data!$B$3:$E$32,2,0)*BG74,(VLOOKUP(BJ74,data!$B$3:$E$32,2,0)*14)+(VLOOKUP(BJ74,data!$B$3:$E$32,3,0))*(BG74-14)),0)</f>
        <v>0</v>
      </c>
      <c r="BL74" s="265" t="s">
        <v>96</v>
      </c>
      <c r="BM74" s="231">
        <f>IF(BH74=1,VLOOKUP(BL74,data!$B$35:$D$39,2,0),0)</f>
        <v>0</v>
      </c>
      <c r="BN74" s="232">
        <f>IF(AND(BK74&lt;&gt;0,BM74&lt;&gt;0)=FALSE,0,data!$C$43)</f>
        <v>0</v>
      </c>
      <c r="BO74" s="269">
        <f t="shared" si="99"/>
        <v>0</v>
      </c>
      <c r="BP74" s="225">
        <f t="shared" si="100"/>
        <v>0</v>
      </c>
      <c r="BQ74" s="225">
        <f t="shared" si="101"/>
        <v>0</v>
      </c>
      <c r="BR74" s="225">
        <f t="shared" si="102"/>
        <v>0</v>
      </c>
      <c r="BS74" s="431" t="str">
        <f t="shared" si="103"/>
        <v>ne</v>
      </c>
      <c r="BU74" s="229"/>
      <c r="BV74" s="225">
        <f t="shared" si="104"/>
        <v>0</v>
      </c>
      <c r="BW74" s="230">
        <f>IF(BV74=1,data!$C$41*BU74,0)</f>
        <v>0</v>
      </c>
      <c r="BX74" s="265" t="s">
        <v>96</v>
      </c>
      <c r="BY74" s="231">
        <f>IF(BV74=1,IF(BU74&lt;15,VLOOKUP(BX74,data!$B$3:$E$32,2,0)*BU74,(VLOOKUP(BX74,data!$B$3:$E$32,2,0)*14)+(VLOOKUP(BX74,data!$B$3:$E$32,3,0))*(BU74-14)),0)</f>
        <v>0</v>
      </c>
      <c r="BZ74" s="265" t="s">
        <v>96</v>
      </c>
      <c r="CA74" s="231">
        <f>IF(BV74=1,VLOOKUP(BZ74,data!$B$35:$D$39,2,0),0)</f>
        <v>0</v>
      </c>
      <c r="CB74" s="232">
        <f>IF(AND(BY74&lt;&gt;0,CA74&lt;&gt;0)=FALSE,0,data!$C$43)</f>
        <v>0</v>
      </c>
      <c r="CC74" s="269">
        <f t="shared" si="105"/>
        <v>0</v>
      </c>
      <c r="CD74" s="225">
        <f t="shared" si="106"/>
        <v>0</v>
      </c>
      <c r="CE74" s="225">
        <f t="shared" si="107"/>
        <v>0</v>
      </c>
      <c r="CF74" s="225">
        <f t="shared" si="108"/>
        <v>0</v>
      </c>
      <c r="CG74" s="431" t="str">
        <f t="shared" si="109"/>
        <v>ne</v>
      </c>
      <c r="CI74" s="229"/>
      <c r="CJ74" s="225">
        <f t="shared" si="110"/>
        <v>0</v>
      </c>
      <c r="CK74" s="230">
        <f>IF(CJ74=1,data!$C$41*CI74,0)</f>
        <v>0</v>
      </c>
      <c r="CL74" s="265" t="s">
        <v>96</v>
      </c>
      <c r="CM74" s="231">
        <f>IF(CJ74=1,IF(CI74&lt;15,VLOOKUP(CL74,data!$B$3:$E$32,2,0)*CI74,(VLOOKUP(CL74,data!$B$3:$E$32,2,0)*14)+(VLOOKUP(CL74,data!$B$3:$E$32,3,0))*(CI74-14)),0)</f>
        <v>0</v>
      </c>
      <c r="CN74" s="265" t="s">
        <v>96</v>
      </c>
      <c r="CO74" s="231">
        <f>IF(CJ74=1,VLOOKUP(CN74,data!$B$35:$D$39,2,0),0)</f>
        <v>0</v>
      </c>
      <c r="CP74" s="232">
        <f>IF(AND(CM74&lt;&gt;0,CO74&lt;&gt;0)=FALSE,0,data!$C$43)</f>
        <v>0</v>
      </c>
      <c r="CQ74" s="269">
        <f t="shared" si="111"/>
        <v>0</v>
      </c>
      <c r="CR74" s="225">
        <f t="shared" si="112"/>
        <v>0</v>
      </c>
      <c r="CS74" s="225">
        <f t="shared" si="113"/>
        <v>0</v>
      </c>
      <c r="CT74" s="225">
        <f t="shared" si="114"/>
        <v>0</v>
      </c>
      <c r="CU74" s="431" t="str">
        <f t="shared" si="115"/>
        <v>ne</v>
      </c>
      <c r="CW74" s="229"/>
      <c r="CX74" s="225">
        <f t="shared" si="116"/>
        <v>0</v>
      </c>
      <c r="CY74" s="230">
        <f>IF(CX74=1,data!$C$41*CW74,0)</f>
        <v>0</v>
      </c>
      <c r="CZ74" s="265" t="s">
        <v>96</v>
      </c>
      <c r="DA74" s="231">
        <f>IF(CX74=1,IF(CW74&lt;15,VLOOKUP(CZ74,data!$B$3:$E$32,2,0)*CW74,(VLOOKUP(CZ74,data!$B$3:$E$32,2,0)*14)+(VLOOKUP(CZ74,data!$B$3:$E$32,3,0))*(CW74-14)),0)</f>
        <v>0</v>
      </c>
      <c r="DB74" s="265" t="s">
        <v>96</v>
      </c>
      <c r="DC74" s="231">
        <f>IF(CX74=1,VLOOKUP(DB74,data!$B$35:$D$39,2,0),0)</f>
        <v>0</v>
      </c>
      <c r="DD74" s="232">
        <f>IF(AND(DA74&lt;&gt;0,DC74&lt;&gt;0)=FALSE,0,data!$C$43)</f>
        <v>0</v>
      </c>
      <c r="DE74" s="269">
        <f t="shared" si="117"/>
        <v>0</v>
      </c>
      <c r="DF74" s="225">
        <f t="shared" si="118"/>
        <v>0</v>
      </c>
      <c r="DG74" s="225">
        <f t="shared" si="119"/>
        <v>0</v>
      </c>
      <c r="DH74" s="225">
        <f t="shared" si="120"/>
        <v>0</v>
      </c>
      <c r="DI74" s="431" t="str">
        <f t="shared" si="121"/>
        <v>ne</v>
      </c>
      <c r="DK74" s="229"/>
      <c r="DL74" s="225">
        <f t="shared" si="122"/>
        <v>0</v>
      </c>
      <c r="DM74" s="230">
        <f>IF(DL74=1,data!$C$41*DK74,0)</f>
        <v>0</v>
      </c>
      <c r="DN74" s="265" t="s">
        <v>96</v>
      </c>
      <c r="DO74" s="231">
        <f>IF(DL74=1,IF(DK74&lt;15,VLOOKUP(DN74,data!$B$3:$E$32,2,0)*DK74,(VLOOKUP(DN74,data!$B$3:$E$32,2,0)*14)+(VLOOKUP(DN74,data!$B$3:$E$32,3,0))*(DK74-14)),0)</f>
        <v>0</v>
      </c>
      <c r="DP74" s="265" t="s">
        <v>96</v>
      </c>
      <c r="DQ74" s="231">
        <f>IF(DL74=1,VLOOKUP(DP74,data!$B$35:$D$39,2,0),0)</f>
        <v>0</v>
      </c>
      <c r="DR74" s="232">
        <f>IF(AND(DO74&lt;&gt;0,DQ74&lt;&gt;0)=FALSE,0,data!$C$43)</f>
        <v>0</v>
      </c>
      <c r="DS74" s="269">
        <f t="shared" si="123"/>
        <v>0</v>
      </c>
      <c r="DT74" s="225">
        <f t="shared" si="124"/>
        <v>0</v>
      </c>
      <c r="DU74" s="225">
        <f t="shared" si="125"/>
        <v>0</v>
      </c>
      <c r="DV74" s="225">
        <f t="shared" si="126"/>
        <v>0</v>
      </c>
      <c r="DW74" s="431" t="str">
        <f t="shared" si="127"/>
        <v>ne</v>
      </c>
      <c r="DY74" s="229"/>
      <c r="DZ74" s="225">
        <f t="shared" si="128"/>
        <v>0</v>
      </c>
      <c r="EA74" s="230">
        <f>IF(DZ74=1,data!$C$41*DY74,0)</f>
        <v>0</v>
      </c>
      <c r="EB74" s="265" t="s">
        <v>96</v>
      </c>
      <c r="EC74" s="231">
        <f>IF(DZ74=1,IF(DY74&lt;15,VLOOKUP(EB74,data!$B$3:$E$32,2,0)*DY74,(VLOOKUP(EB74,data!$B$3:$E$32,2,0)*14)+(VLOOKUP(EB74,data!$B$3:$E$32,3,0))*(DY74-14)),0)</f>
        <v>0</v>
      </c>
      <c r="ED74" s="265" t="s">
        <v>96</v>
      </c>
      <c r="EE74" s="231">
        <f>IF(DZ74=1,VLOOKUP(ED74,data!$B$35:$D$39,2,0),0)</f>
        <v>0</v>
      </c>
      <c r="EF74" s="232">
        <f>IF(AND(EC74&lt;&gt;0,EE74&lt;&gt;0)=FALSE,0,data!$C$43)</f>
        <v>0</v>
      </c>
      <c r="EG74" s="269">
        <f t="shared" si="129"/>
        <v>0</v>
      </c>
      <c r="EH74" s="225">
        <f t="shared" si="130"/>
        <v>0</v>
      </c>
      <c r="EI74" s="225">
        <f t="shared" si="131"/>
        <v>0</v>
      </c>
      <c r="EJ74" s="225">
        <f t="shared" si="132"/>
        <v>0</v>
      </c>
      <c r="EK74" s="431" t="str">
        <f t="shared" si="133"/>
        <v>ne</v>
      </c>
      <c r="EM74" s="229"/>
      <c r="EN74" s="225">
        <f t="shared" si="134"/>
        <v>0</v>
      </c>
      <c r="EO74" s="230">
        <f>IF(EN74=1,data!$C$41*EM74,0)</f>
        <v>0</v>
      </c>
      <c r="EP74" s="265" t="s">
        <v>96</v>
      </c>
      <c r="EQ74" s="231">
        <f>IF(EN74=1,IF(EM74&lt;15,VLOOKUP(EP74,data!$B$3:$E$32,2,0)*EM74,(VLOOKUP(EP74,data!$B$3:$E$32,2,0)*14)+(VLOOKUP(EP74,data!$B$3:$E$32,3,0))*(EM74-14)),0)</f>
        <v>0</v>
      </c>
      <c r="ER74" s="265" t="s">
        <v>96</v>
      </c>
      <c r="ES74" s="231">
        <f>IF(EN74=1,VLOOKUP(ER74,data!$B$35:$D$39,2,0),0)</f>
        <v>0</v>
      </c>
      <c r="ET74" s="232">
        <f>IF(AND(EQ74&lt;&gt;0,ES74&lt;&gt;0)=FALSE,0,data!$C$43)</f>
        <v>0</v>
      </c>
      <c r="EU74" s="269">
        <f t="shared" si="135"/>
        <v>0</v>
      </c>
      <c r="EV74" s="225">
        <f t="shared" si="136"/>
        <v>0</v>
      </c>
      <c r="EW74" s="225">
        <f t="shared" si="137"/>
        <v>0</v>
      </c>
      <c r="EX74" s="225">
        <f t="shared" si="138"/>
        <v>0</v>
      </c>
      <c r="EY74" s="431" t="str">
        <f t="shared" si="139"/>
        <v>ne</v>
      </c>
      <c r="FA74" s="229"/>
      <c r="FB74" s="225">
        <f t="shared" si="140"/>
        <v>0</v>
      </c>
      <c r="FC74" s="230">
        <f>IF(FB74=1,data!$C$41*FA74,0)</f>
        <v>0</v>
      </c>
      <c r="FD74" s="265" t="s">
        <v>96</v>
      </c>
      <c r="FE74" s="231">
        <f>IF(FB74=1,IF(FA74&lt;15,VLOOKUP(FD74,data!$B$3:$E$32,2,0)*FA74,(VLOOKUP(FD74,data!$B$3:$E$32,2,0)*14)+(VLOOKUP(FD74,data!$B$3:$E$32,3,0))*(FA74-14)),0)</f>
        <v>0</v>
      </c>
      <c r="FF74" s="265" t="s">
        <v>96</v>
      </c>
      <c r="FG74" s="231">
        <f>IF(FB74=1,VLOOKUP(FF74,data!$B$35:$D$39,2,0),0)</f>
        <v>0</v>
      </c>
      <c r="FH74" s="232">
        <f>IF(AND(FE74&lt;&gt;0,FG74&lt;&gt;0)=FALSE,0,data!$C$43)</f>
        <v>0</v>
      </c>
      <c r="FI74" s="269">
        <f t="shared" si="141"/>
        <v>0</v>
      </c>
      <c r="FJ74" s="225">
        <f t="shared" si="142"/>
        <v>0</v>
      </c>
      <c r="FK74" s="225">
        <f t="shared" si="143"/>
        <v>0</v>
      </c>
      <c r="FL74" s="225">
        <f t="shared" si="144"/>
        <v>0</v>
      </c>
      <c r="FM74" s="431" t="str">
        <f t="shared" si="145"/>
        <v>ne</v>
      </c>
    </row>
    <row r="75" spans="1:169" ht="26.65" hidden="1" customHeight="1" x14ac:dyDescent="0.25">
      <c r="A75" s="233"/>
      <c r="B75" s="370" t="s">
        <v>166</v>
      </c>
      <c r="C75" s="416"/>
      <c r="D75" s="418"/>
      <c r="E75" s="229"/>
      <c r="F75" s="225">
        <f t="shared" si="75"/>
        <v>0</v>
      </c>
      <c r="G75" s="230">
        <f>IF(F75=1,data!$C$41*E75,0)</f>
        <v>0</v>
      </c>
      <c r="H75" s="265" t="s">
        <v>96</v>
      </c>
      <c r="I75" s="231">
        <f>IF($F75=1,IF($E75&lt;15,VLOOKUP(H75,data!$B$3:$E$32,2,0)*$E75,(VLOOKUP(H75,data!$B$3:$E$32,2,0)*14)+(VLOOKUP(H75,data!$B$3:$E$32,3,0))*($E75-14)),0)</f>
        <v>0</v>
      </c>
      <c r="J75" s="265" t="s">
        <v>96</v>
      </c>
      <c r="K75" s="231">
        <f>IF($F75=1,VLOOKUP(J75,data!$B$35:$D$39,2,0),0)</f>
        <v>0</v>
      </c>
      <c r="L75" s="232">
        <f>IF(AND(I75&lt;&gt;0,K75&lt;&gt;0)=FALSE,0,data!$C$43)</f>
        <v>0</v>
      </c>
      <c r="M75" s="269">
        <f t="shared" si="76"/>
        <v>0</v>
      </c>
      <c r="N75" s="225">
        <f t="shared" si="73"/>
        <v>0</v>
      </c>
      <c r="O75" s="225">
        <f t="shared" si="77"/>
        <v>0</v>
      </c>
      <c r="P75" s="225">
        <f t="shared" si="78"/>
        <v>0</v>
      </c>
      <c r="Q75" s="228"/>
      <c r="R75" s="438">
        <f t="shared" si="79"/>
        <v>0</v>
      </c>
      <c r="S75" s="225">
        <f t="shared" si="80"/>
        <v>0</v>
      </c>
      <c r="T75" s="357">
        <f>IF(S75=1,data!$C$41*R75,0)</f>
        <v>0</v>
      </c>
      <c r="U75" s="370" t="str">
        <f t="shared" si="81"/>
        <v xml:space="preserve"> </v>
      </c>
      <c r="V75" s="360">
        <f>IF($S75=1,IF(R75&lt;15,VLOOKUP(U75,data!$B$3:$E$32,2,0)*R75,(VLOOKUP(U75,data!$B$3:$E$32,2,0)*14)+(VLOOKUP(U75,data!$B$3:$E$32,3,0))*(R75-14)),0)</f>
        <v>0</v>
      </c>
      <c r="W75" s="370" t="str">
        <f t="shared" si="82"/>
        <v xml:space="preserve"> </v>
      </c>
      <c r="X75" s="360">
        <f>IF($S75=1,VLOOKUP(W75,data!$B$35:$D$39,2,0),0)</f>
        <v>0</v>
      </c>
      <c r="Y75" s="364">
        <f>IF(AND(V75&lt;&gt;0,X75&lt;&gt;0)=FALSE,0,data!$C$43)</f>
        <v>0</v>
      </c>
      <c r="Z75" s="365">
        <f t="shared" si="83"/>
        <v>0</v>
      </c>
      <c r="AA75" s="225">
        <f t="shared" si="74"/>
        <v>0</v>
      </c>
      <c r="AB75" s="225">
        <f t="shared" si="84"/>
        <v>0</v>
      </c>
      <c r="AC75" s="225">
        <f t="shared" si="85"/>
        <v>0</v>
      </c>
      <c r="AE75" s="229"/>
      <c r="AF75" s="225">
        <f t="shared" si="86"/>
        <v>0</v>
      </c>
      <c r="AG75" s="230">
        <f>IF(AF75=1,data!$C$41*AE75,0)</f>
        <v>0</v>
      </c>
      <c r="AH75" s="265" t="s">
        <v>96</v>
      </c>
      <c r="AI75" s="231">
        <f>IF(AF75=1,IF(AE75&lt;15,VLOOKUP(AH75,data!$B$3:$E$32,2,0)*AE75,(VLOOKUP(AH75,data!$B$3:$E$32,2,0)*14)+(VLOOKUP(AH75,data!$B$3:$E$32,3,0))*(AE75-14)),0)</f>
        <v>0</v>
      </c>
      <c r="AJ75" s="265" t="s">
        <v>96</v>
      </c>
      <c r="AK75" s="231">
        <f>IF(AF75=1,VLOOKUP(AJ75,data!$B$35:$D$39,2,0),0)</f>
        <v>0</v>
      </c>
      <c r="AL75" s="232">
        <f>IF(AND(AI75&lt;&gt;0,AK75&lt;&gt;0)=FALSE,0,data!$C$43)</f>
        <v>0</v>
      </c>
      <c r="AM75" s="269">
        <f t="shared" si="87"/>
        <v>0</v>
      </c>
      <c r="AN75" s="225">
        <f t="shared" si="88"/>
        <v>0</v>
      </c>
      <c r="AO75" s="225">
        <f t="shared" si="89"/>
        <v>0</v>
      </c>
      <c r="AP75" s="225">
        <f t="shared" si="90"/>
        <v>0</v>
      </c>
      <c r="AQ75" s="431" t="str">
        <f t="shared" si="91"/>
        <v>ne</v>
      </c>
      <c r="AS75" s="229"/>
      <c r="AT75" s="225">
        <f t="shared" si="92"/>
        <v>0</v>
      </c>
      <c r="AU75" s="230">
        <f>IF(AT75=1,data!$C$41*AS75,0)</f>
        <v>0</v>
      </c>
      <c r="AV75" s="265" t="s">
        <v>96</v>
      </c>
      <c r="AW75" s="231">
        <f>IF(AT75=1,IF(AS75&lt;15,VLOOKUP(AV75,data!$B$3:$E$32,2,0)*AS75,(VLOOKUP(AV75,data!$B$3:$E$32,2,0)*14)+(VLOOKUP(AV75,data!$B$3:$E$32,3,0))*(AS75-14)),0)</f>
        <v>0</v>
      </c>
      <c r="AX75" s="265" t="s">
        <v>96</v>
      </c>
      <c r="AY75" s="231">
        <f>IF(AT75=1,VLOOKUP(AX75,data!$B$35:$D$39,2,0),0)</f>
        <v>0</v>
      </c>
      <c r="AZ75" s="232">
        <f>IF(AND(AW75&lt;&gt;0,AY75&lt;&gt;0)=FALSE,0,data!$C$43)</f>
        <v>0</v>
      </c>
      <c r="BA75" s="269">
        <f t="shared" si="93"/>
        <v>0</v>
      </c>
      <c r="BB75" s="225">
        <f t="shared" si="94"/>
        <v>0</v>
      </c>
      <c r="BC75" s="225">
        <f t="shared" si="95"/>
        <v>0</v>
      </c>
      <c r="BD75" s="225">
        <f t="shared" si="96"/>
        <v>0</v>
      </c>
      <c r="BE75" s="431" t="str">
        <f t="shared" si="97"/>
        <v>ne</v>
      </c>
      <c r="BG75" s="229"/>
      <c r="BH75" s="225">
        <f t="shared" si="98"/>
        <v>0</v>
      </c>
      <c r="BI75" s="230">
        <f>IF(BH75=1,data!$C$41*BG75,0)</f>
        <v>0</v>
      </c>
      <c r="BJ75" s="265" t="s">
        <v>96</v>
      </c>
      <c r="BK75" s="231">
        <f>IF(BH75=1,IF(BG75&lt;15,VLOOKUP(BJ75,data!$B$3:$E$32,2,0)*BG75,(VLOOKUP(BJ75,data!$B$3:$E$32,2,0)*14)+(VLOOKUP(BJ75,data!$B$3:$E$32,3,0))*(BG75-14)),0)</f>
        <v>0</v>
      </c>
      <c r="BL75" s="265" t="s">
        <v>96</v>
      </c>
      <c r="BM75" s="231">
        <f>IF(BH75=1,VLOOKUP(BL75,data!$B$35:$D$39,2,0),0)</f>
        <v>0</v>
      </c>
      <c r="BN75" s="232">
        <f>IF(AND(BK75&lt;&gt;0,BM75&lt;&gt;0)=FALSE,0,data!$C$43)</f>
        <v>0</v>
      </c>
      <c r="BO75" s="269">
        <f t="shared" si="99"/>
        <v>0</v>
      </c>
      <c r="BP75" s="225">
        <f t="shared" si="100"/>
        <v>0</v>
      </c>
      <c r="BQ75" s="225">
        <f t="shared" si="101"/>
        <v>0</v>
      </c>
      <c r="BR75" s="225">
        <f t="shared" si="102"/>
        <v>0</v>
      </c>
      <c r="BS75" s="431" t="str">
        <f t="shared" si="103"/>
        <v>ne</v>
      </c>
      <c r="BU75" s="229"/>
      <c r="BV75" s="225">
        <f t="shared" si="104"/>
        <v>0</v>
      </c>
      <c r="BW75" s="230">
        <f>IF(BV75=1,data!$C$41*BU75,0)</f>
        <v>0</v>
      </c>
      <c r="BX75" s="265" t="s">
        <v>96</v>
      </c>
      <c r="BY75" s="231">
        <f>IF(BV75=1,IF(BU75&lt;15,VLOOKUP(BX75,data!$B$3:$E$32,2,0)*BU75,(VLOOKUP(BX75,data!$B$3:$E$32,2,0)*14)+(VLOOKUP(BX75,data!$B$3:$E$32,3,0))*(BU75-14)),0)</f>
        <v>0</v>
      </c>
      <c r="BZ75" s="265" t="s">
        <v>96</v>
      </c>
      <c r="CA75" s="231">
        <f>IF(BV75=1,VLOOKUP(BZ75,data!$B$35:$D$39,2,0),0)</f>
        <v>0</v>
      </c>
      <c r="CB75" s="232">
        <f>IF(AND(BY75&lt;&gt;0,CA75&lt;&gt;0)=FALSE,0,data!$C$43)</f>
        <v>0</v>
      </c>
      <c r="CC75" s="269">
        <f t="shared" si="105"/>
        <v>0</v>
      </c>
      <c r="CD75" s="225">
        <f t="shared" si="106"/>
        <v>0</v>
      </c>
      <c r="CE75" s="225">
        <f t="shared" si="107"/>
        <v>0</v>
      </c>
      <c r="CF75" s="225">
        <f t="shared" si="108"/>
        <v>0</v>
      </c>
      <c r="CG75" s="431" t="str">
        <f t="shared" si="109"/>
        <v>ne</v>
      </c>
      <c r="CI75" s="229"/>
      <c r="CJ75" s="225">
        <f t="shared" si="110"/>
        <v>0</v>
      </c>
      <c r="CK75" s="230">
        <f>IF(CJ75=1,data!$C$41*CI75,0)</f>
        <v>0</v>
      </c>
      <c r="CL75" s="265" t="s">
        <v>96</v>
      </c>
      <c r="CM75" s="231">
        <f>IF(CJ75=1,IF(CI75&lt;15,VLOOKUP(CL75,data!$B$3:$E$32,2,0)*CI75,(VLOOKUP(CL75,data!$B$3:$E$32,2,0)*14)+(VLOOKUP(CL75,data!$B$3:$E$32,3,0))*(CI75-14)),0)</f>
        <v>0</v>
      </c>
      <c r="CN75" s="265" t="s">
        <v>96</v>
      </c>
      <c r="CO75" s="231">
        <f>IF(CJ75=1,VLOOKUP(CN75,data!$B$35:$D$39,2,0),0)</f>
        <v>0</v>
      </c>
      <c r="CP75" s="232">
        <f>IF(AND(CM75&lt;&gt;0,CO75&lt;&gt;0)=FALSE,0,data!$C$43)</f>
        <v>0</v>
      </c>
      <c r="CQ75" s="269">
        <f t="shared" si="111"/>
        <v>0</v>
      </c>
      <c r="CR75" s="225">
        <f t="shared" si="112"/>
        <v>0</v>
      </c>
      <c r="CS75" s="225">
        <f t="shared" si="113"/>
        <v>0</v>
      </c>
      <c r="CT75" s="225">
        <f t="shared" si="114"/>
        <v>0</v>
      </c>
      <c r="CU75" s="431" t="str">
        <f t="shared" si="115"/>
        <v>ne</v>
      </c>
      <c r="CW75" s="229"/>
      <c r="CX75" s="225">
        <f t="shared" si="116"/>
        <v>0</v>
      </c>
      <c r="CY75" s="230">
        <f>IF(CX75=1,data!$C$41*CW75,0)</f>
        <v>0</v>
      </c>
      <c r="CZ75" s="265" t="s">
        <v>96</v>
      </c>
      <c r="DA75" s="231">
        <f>IF(CX75=1,IF(CW75&lt;15,VLOOKUP(CZ75,data!$B$3:$E$32,2,0)*CW75,(VLOOKUP(CZ75,data!$B$3:$E$32,2,0)*14)+(VLOOKUP(CZ75,data!$B$3:$E$32,3,0))*(CW75-14)),0)</f>
        <v>0</v>
      </c>
      <c r="DB75" s="265" t="s">
        <v>96</v>
      </c>
      <c r="DC75" s="231">
        <f>IF(CX75=1,VLOOKUP(DB75,data!$B$35:$D$39,2,0),0)</f>
        <v>0</v>
      </c>
      <c r="DD75" s="232">
        <f>IF(AND(DA75&lt;&gt;0,DC75&lt;&gt;0)=FALSE,0,data!$C$43)</f>
        <v>0</v>
      </c>
      <c r="DE75" s="269">
        <f t="shared" si="117"/>
        <v>0</v>
      </c>
      <c r="DF75" s="225">
        <f t="shared" si="118"/>
        <v>0</v>
      </c>
      <c r="DG75" s="225">
        <f t="shared" si="119"/>
        <v>0</v>
      </c>
      <c r="DH75" s="225">
        <f t="shared" si="120"/>
        <v>0</v>
      </c>
      <c r="DI75" s="431" t="str">
        <f t="shared" si="121"/>
        <v>ne</v>
      </c>
      <c r="DK75" s="229"/>
      <c r="DL75" s="225">
        <f t="shared" si="122"/>
        <v>0</v>
      </c>
      <c r="DM75" s="230">
        <f>IF(DL75=1,data!$C$41*DK75,0)</f>
        <v>0</v>
      </c>
      <c r="DN75" s="265" t="s">
        <v>96</v>
      </c>
      <c r="DO75" s="231">
        <f>IF(DL75=1,IF(DK75&lt;15,VLOOKUP(DN75,data!$B$3:$E$32,2,0)*DK75,(VLOOKUP(DN75,data!$B$3:$E$32,2,0)*14)+(VLOOKUP(DN75,data!$B$3:$E$32,3,0))*(DK75-14)),0)</f>
        <v>0</v>
      </c>
      <c r="DP75" s="265" t="s">
        <v>96</v>
      </c>
      <c r="DQ75" s="231">
        <f>IF(DL75=1,VLOOKUP(DP75,data!$B$35:$D$39,2,0),0)</f>
        <v>0</v>
      </c>
      <c r="DR75" s="232">
        <f>IF(AND(DO75&lt;&gt;0,DQ75&lt;&gt;0)=FALSE,0,data!$C$43)</f>
        <v>0</v>
      </c>
      <c r="DS75" s="269">
        <f t="shared" si="123"/>
        <v>0</v>
      </c>
      <c r="DT75" s="225">
        <f t="shared" si="124"/>
        <v>0</v>
      </c>
      <c r="DU75" s="225">
        <f t="shared" si="125"/>
        <v>0</v>
      </c>
      <c r="DV75" s="225">
        <f t="shared" si="126"/>
        <v>0</v>
      </c>
      <c r="DW75" s="431" t="str">
        <f t="shared" si="127"/>
        <v>ne</v>
      </c>
      <c r="DY75" s="229"/>
      <c r="DZ75" s="225">
        <f t="shared" si="128"/>
        <v>0</v>
      </c>
      <c r="EA75" s="230">
        <f>IF(DZ75=1,data!$C$41*DY75,0)</f>
        <v>0</v>
      </c>
      <c r="EB75" s="265" t="s">
        <v>96</v>
      </c>
      <c r="EC75" s="231">
        <f>IF(DZ75=1,IF(DY75&lt;15,VLOOKUP(EB75,data!$B$3:$E$32,2,0)*DY75,(VLOOKUP(EB75,data!$B$3:$E$32,2,0)*14)+(VLOOKUP(EB75,data!$B$3:$E$32,3,0))*(DY75-14)),0)</f>
        <v>0</v>
      </c>
      <c r="ED75" s="265" t="s">
        <v>96</v>
      </c>
      <c r="EE75" s="231">
        <f>IF(DZ75=1,VLOOKUP(ED75,data!$B$35:$D$39,2,0),0)</f>
        <v>0</v>
      </c>
      <c r="EF75" s="232">
        <f>IF(AND(EC75&lt;&gt;0,EE75&lt;&gt;0)=FALSE,0,data!$C$43)</f>
        <v>0</v>
      </c>
      <c r="EG75" s="269">
        <f t="shared" si="129"/>
        <v>0</v>
      </c>
      <c r="EH75" s="225">
        <f t="shared" si="130"/>
        <v>0</v>
      </c>
      <c r="EI75" s="225">
        <f t="shared" si="131"/>
        <v>0</v>
      </c>
      <c r="EJ75" s="225">
        <f t="shared" si="132"/>
        <v>0</v>
      </c>
      <c r="EK75" s="431" t="str">
        <f t="shared" si="133"/>
        <v>ne</v>
      </c>
      <c r="EM75" s="229"/>
      <c r="EN75" s="225">
        <f t="shared" si="134"/>
        <v>0</v>
      </c>
      <c r="EO75" s="230">
        <f>IF(EN75=1,data!$C$41*EM75,0)</f>
        <v>0</v>
      </c>
      <c r="EP75" s="265" t="s">
        <v>96</v>
      </c>
      <c r="EQ75" s="231">
        <f>IF(EN75=1,IF(EM75&lt;15,VLOOKUP(EP75,data!$B$3:$E$32,2,0)*EM75,(VLOOKUP(EP75,data!$B$3:$E$32,2,0)*14)+(VLOOKUP(EP75,data!$B$3:$E$32,3,0))*(EM75-14)),0)</f>
        <v>0</v>
      </c>
      <c r="ER75" s="265" t="s">
        <v>96</v>
      </c>
      <c r="ES75" s="231">
        <f>IF(EN75=1,VLOOKUP(ER75,data!$B$35:$D$39,2,0),0)</f>
        <v>0</v>
      </c>
      <c r="ET75" s="232">
        <f>IF(AND(EQ75&lt;&gt;0,ES75&lt;&gt;0)=FALSE,0,data!$C$43)</f>
        <v>0</v>
      </c>
      <c r="EU75" s="269">
        <f t="shared" si="135"/>
        <v>0</v>
      </c>
      <c r="EV75" s="225">
        <f t="shared" si="136"/>
        <v>0</v>
      </c>
      <c r="EW75" s="225">
        <f t="shared" si="137"/>
        <v>0</v>
      </c>
      <c r="EX75" s="225">
        <f t="shared" si="138"/>
        <v>0</v>
      </c>
      <c r="EY75" s="431" t="str">
        <f t="shared" si="139"/>
        <v>ne</v>
      </c>
      <c r="FA75" s="229"/>
      <c r="FB75" s="225">
        <f t="shared" si="140"/>
        <v>0</v>
      </c>
      <c r="FC75" s="230">
        <f>IF(FB75=1,data!$C$41*FA75,0)</f>
        <v>0</v>
      </c>
      <c r="FD75" s="265" t="s">
        <v>96</v>
      </c>
      <c r="FE75" s="231">
        <f>IF(FB75=1,IF(FA75&lt;15,VLOOKUP(FD75,data!$B$3:$E$32,2,0)*FA75,(VLOOKUP(FD75,data!$B$3:$E$32,2,0)*14)+(VLOOKUP(FD75,data!$B$3:$E$32,3,0))*(FA75-14)),0)</f>
        <v>0</v>
      </c>
      <c r="FF75" s="265" t="s">
        <v>96</v>
      </c>
      <c r="FG75" s="231">
        <f>IF(FB75=1,VLOOKUP(FF75,data!$B$35:$D$39,2,0),0)</f>
        <v>0</v>
      </c>
      <c r="FH75" s="232">
        <f>IF(AND(FE75&lt;&gt;0,FG75&lt;&gt;0)=FALSE,0,data!$C$43)</f>
        <v>0</v>
      </c>
      <c r="FI75" s="269">
        <f t="shared" si="141"/>
        <v>0</v>
      </c>
      <c r="FJ75" s="225">
        <f t="shared" si="142"/>
        <v>0</v>
      </c>
      <c r="FK75" s="225">
        <f t="shared" si="143"/>
        <v>0</v>
      </c>
      <c r="FL75" s="225">
        <f t="shared" si="144"/>
        <v>0</v>
      </c>
      <c r="FM75" s="431" t="str">
        <f t="shared" si="145"/>
        <v>ne</v>
      </c>
    </row>
    <row r="76" spans="1:169" ht="26.65" hidden="1" customHeight="1" x14ac:dyDescent="0.25">
      <c r="A76" s="233"/>
      <c r="B76" s="370" t="s">
        <v>167</v>
      </c>
      <c r="C76" s="416"/>
      <c r="D76" s="418"/>
      <c r="E76" s="229"/>
      <c r="F76" s="225">
        <f t="shared" si="75"/>
        <v>0</v>
      </c>
      <c r="G76" s="230">
        <f>IF(F76=1,data!$C$41*E76,0)</f>
        <v>0</v>
      </c>
      <c r="H76" s="265" t="s">
        <v>96</v>
      </c>
      <c r="I76" s="231">
        <f>IF($F76=1,IF($E76&lt;15,VLOOKUP(H76,data!$B$3:$E$32,2,0)*$E76,(VLOOKUP(H76,data!$B$3:$E$32,2,0)*14)+(VLOOKUP(H76,data!$B$3:$E$32,3,0))*($E76-14)),0)</f>
        <v>0</v>
      </c>
      <c r="J76" s="265" t="s">
        <v>96</v>
      </c>
      <c r="K76" s="231">
        <f>IF($F76=1,VLOOKUP(J76,data!$B$35:$D$39,2,0),0)</f>
        <v>0</v>
      </c>
      <c r="L76" s="232">
        <f>IF(AND(I76&lt;&gt;0,K76&lt;&gt;0)=FALSE,0,data!$C$43)</f>
        <v>0</v>
      </c>
      <c r="M76" s="269">
        <f t="shared" si="76"/>
        <v>0</v>
      </c>
      <c r="N76" s="225">
        <f t="shared" si="73"/>
        <v>0</v>
      </c>
      <c r="O76" s="225">
        <f t="shared" si="77"/>
        <v>0</v>
      </c>
      <c r="P76" s="225">
        <f t="shared" si="78"/>
        <v>0</v>
      </c>
      <c r="Q76" s="228"/>
      <c r="R76" s="438">
        <f t="shared" si="79"/>
        <v>0</v>
      </c>
      <c r="S76" s="225">
        <f t="shared" si="80"/>
        <v>0</v>
      </c>
      <c r="T76" s="357">
        <f>IF(S76=1,data!$C$41*R76,0)</f>
        <v>0</v>
      </c>
      <c r="U76" s="370" t="str">
        <f t="shared" si="81"/>
        <v xml:space="preserve"> </v>
      </c>
      <c r="V76" s="360">
        <f>IF($S76=1,IF(R76&lt;15,VLOOKUP(U76,data!$B$3:$E$32,2,0)*R76,(VLOOKUP(U76,data!$B$3:$E$32,2,0)*14)+(VLOOKUP(U76,data!$B$3:$E$32,3,0))*(R76-14)),0)</f>
        <v>0</v>
      </c>
      <c r="W76" s="370" t="str">
        <f t="shared" si="82"/>
        <v xml:space="preserve"> </v>
      </c>
      <c r="X76" s="360">
        <f>IF($S76=1,VLOOKUP(W76,data!$B$35:$D$39,2,0),0)</f>
        <v>0</v>
      </c>
      <c r="Y76" s="364">
        <f>IF(AND(V76&lt;&gt;0,X76&lt;&gt;0)=FALSE,0,data!$C$43)</f>
        <v>0</v>
      </c>
      <c r="Z76" s="365">
        <f t="shared" si="83"/>
        <v>0</v>
      </c>
      <c r="AA76" s="225">
        <f t="shared" si="74"/>
        <v>0</v>
      </c>
      <c r="AB76" s="225">
        <f t="shared" si="84"/>
        <v>0</v>
      </c>
      <c r="AC76" s="225">
        <f t="shared" si="85"/>
        <v>0</v>
      </c>
      <c r="AE76" s="229"/>
      <c r="AF76" s="225">
        <f t="shared" si="86"/>
        <v>0</v>
      </c>
      <c r="AG76" s="230">
        <f>IF(AF76=1,data!$C$41*AE76,0)</f>
        <v>0</v>
      </c>
      <c r="AH76" s="265" t="s">
        <v>96</v>
      </c>
      <c r="AI76" s="231">
        <f>IF(AF76=1,IF(AE76&lt;15,VLOOKUP(AH76,data!$B$3:$E$32,2,0)*AE76,(VLOOKUP(AH76,data!$B$3:$E$32,2,0)*14)+(VLOOKUP(AH76,data!$B$3:$E$32,3,0))*(AE76-14)),0)</f>
        <v>0</v>
      </c>
      <c r="AJ76" s="265" t="s">
        <v>96</v>
      </c>
      <c r="AK76" s="231">
        <f>IF(AF76=1,VLOOKUP(AJ76,data!$B$35:$D$39,2,0),0)</f>
        <v>0</v>
      </c>
      <c r="AL76" s="232">
        <f>IF(AND(AI76&lt;&gt;0,AK76&lt;&gt;0)=FALSE,0,data!$C$43)</f>
        <v>0</v>
      </c>
      <c r="AM76" s="269">
        <f t="shared" si="87"/>
        <v>0</v>
      </c>
      <c r="AN76" s="225">
        <f t="shared" si="88"/>
        <v>0</v>
      </c>
      <c r="AO76" s="225">
        <f t="shared" si="89"/>
        <v>0</v>
      </c>
      <c r="AP76" s="225">
        <f t="shared" si="90"/>
        <v>0</v>
      </c>
      <c r="AQ76" s="431" t="str">
        <f t="shared" si="91"/>
        <v>ne</v>
      </c>
      <c r="AS76" s="229"/>
      <c r="AT76" s="225">
        <f t="shared" si="92"/>
        <v>0</v>
      </c>
      <c r="AU76" s="230">
        <f>IF(AT76=1,data!$C$41*AS76,0)</f>
        <v>0</v>
      </c>
      <c r="AV76" s="265" t="s">
        <v>96</v>
      </c>
      <c r="AW76" s="231">
        <f>IF(AT76=1,IF(AS76&lt;15,VLOOKUP(AV76,data!$B$3:$E$32,2,0)*AS76,(VLOOKUP(AV76,data!$B$3:$E$32,2,0)*14)+(VLOOKUP(AV76,data!$B$3:$E$32,3,0))*(AS76-14)),0)</f>
        <v>0</v>
      </c>
      <c r="AX76" s="265" t="s">
        <v>96</v>
      </c>
      <c r="AY76" s="231">
        <f>IF(AT76=1,VLOOKUP(AX76,data!$B$35:$D$39,2,0),0)</f>
        <v>0</v>
      </c>
      <c r="AZ76" s="232">
        <f>IF(AND(AW76&lt;&gt;0,AY76&lt;&gt;0)=FALSE,0,data!$C$43)</f>
        <v>0</v>
      </c>
      <c r="BA76" s="269">
        <f t="shared" si="93"/>
        <v>0</v>
      </c>
      <c r="BB76" s="225">
        <f t="shared" si="94"/>
        <v>0</v>
      </c>
      <c r="BC76" s="225">
        <f t="shared" si="95"/>
        <v>0</v>
      </c>
      <c r="BD76" s="225">
        <f t="shared" si="96"/>
        <v>0</v>
      </c>
      <c r="BE76" s="431" t="str">
        <f t="shared" si="97"/>
        <v>ne</v>
      </c>
      <c r="BG76" s="229"/>
      <c r="BH76" s="225">
        <f t="shared" si="98"/>
        <v>0</v>
      </c>
      <c r="BI76" s="230">
        <f>IF(BH76=1,data!$C$41*BG76,0)</f>
        <v>0</v>
      </c>
      <c r="BJ76" s="265" t="s">
        <v>96</v>
      </c>
      <c r="BK76" s="231">
        <f>IF(BH76=1,IF(BG76&lt;15,VLOOKUP(BJ76,data!$B$3:$E$32,2,0)*BG76,(VLOOKUP(BJ76,data!$B$3:$E$32,2,0)*14)+(VLOOKUP(BJ76,data!$B$3:$E$32,3,0))*(BG76-14)),0)</f>
        <v>0</v>
      </c>
      <c r="BL76" s="265" t="s">
        <v>96</v>
      </c>
      <c r="BM76" s="231">
        <f>IF(BH76=1,VLOOKUP(BL76,data!$B$35:$D$39,2,0),0)</f>
        <v>0</v>
      </c>
      <c r="BN76" s="232">
        <f>IF(AND(BK76&lt;&gt;0,BM76&lt;&gt;0)=FALSE,0,data!$C$43)</f>
        <v>0</v>
      </c>
      <c r="BO76" s="269">
        <f t="shared" si="99"/>
        <v>0</v>
      </c>
      <c r="BP76" s="225">
        <f t="shared" si="100"/>
        <v>0</v>
      </c>
      <c r="BQ76" s="225">
        <f t="shared" si="101"/>
        <v>0</v>
      </c>
      <c r="BR76" s="225">
        <f t="shared" si="102"/>
        <v>0</v>
      </c>
      <c r="BS76" s="431" t="str">
        <f t="shared" si="103"/>
        <v>ne</v>
      </c>
      <c r="BU76" s="229"/>
      <c r="BV76" s="225">
        <f t="shared" si="104"/>
        <v>0</v>
      </c>
      <c r="BW76" s="230">
        <f>IF(BV76=1,data!$C$41*BU76,0)</f>
        <v>0</v>
      </c>
      <c r="BX76" s="265" t="s">
        <v>96</v>
      </c>
      <c r="BY76" s="231">
        <f>IF(BV76=1,IF(BU76&lt;15,VLOOKUP(BX76,data!$B$3:$E$32,2,0)*BU76,(VLOOKUP(BX76,data!$B$3:$E$32,2,0)*14)+(VLOOKUP(BX76,data!$B$3:$E$32,3,0))*(BU76-14)),0)</f>
        <v>0</v>
      </c>
      <c r="BZ76" s="265" t="s">
        <v>96</v>
      </c>
      <c r="CA76" s="231">
        <f>IF(BV76=1,VLOOKUP(BZ76,data!$B$35:$D$39,2,0),0)</f>
        <v>0</v>
      </c>
      <c r="CB76" s="232">
        <f>IF(AND(BY76&lt;&gt;0,CA76&lt;&gt;0)=FALSE,0,data!$C$43)</f>
        <v>0</v>
      </c>
      <c r="CC76" s="269">
        <f t="shared" si="105"/>
        <v>0</v>
      </c>
      <c r="CD76" s="225">
        <f t="shared" si="106"/>
        <v>0</v>
      </c>
      <c r="CE76" s="225">
        <f t="shared" si="107"/>
        <v>0</v>
      </c>
      <c r="CF76" s="225">
        <f t="shared" si="108"/>
        <v>0</v>
      </c>
      <c r="CG76" s="431" t="str">
        <f t="shared" si="109"/>
        <v>ne</v>
      </c>
      <c r="CI76" s="229"/>
      <c r="CJ76" s="225">
        <f t="shared" si="110"/>
        <v>0</v>
      </c>
      <c r="CK76" s="230">
        <f>IF(CJ76=1,data!$C$41*CI76,0)</f>
        <v>0</v>
      </c>
      <c r="CL76" s="265" t="s">
        <v>96</v>
      </c>
      <c r="CM76" s="231">
        <f>IF(CJ76=1,IF(CI76&lt;15,VLOOKUP(CL76,data!$B$3:$E$32,2,0)*CI76,(VLOOKUP(CL76,data!$B$3:$E$32,2,0)*14)+(VLOOKUP(CL76,data!$B$3:$E$32,3,0))*(CI76-14)),0)</f>
        <v>0</v>
      </c>
      <c r="CN76" s="265" t="s">
        <v>96</v>
      </c>
      <c r="CO76" s="231">
        <f>IF(CJ76=1,VLOOKUP(CN76,data!$B$35:$D$39,2,0),0)</f>
        <v>0</v>
      </c>
      <c r="CP76" s="232">
        <f>IF(AND(CM76&lt;&gt;0,CO76&lt;&gt;0)=FALSE,0,data!$C$43)</f>
        <v>0</v>
      </c>
      <c r="CQ76" s="269">
        <f t="shared" si="111"/>
        <v>0</v>
      </c>
      <c r="CR76" s="225">
        <f t="shared" si="112"/>
        <v>0</v>
      </c>
      <c r="CS76" s="225">
        <f t="shared" si="113"/>
        <v>0</v>
      </c>
      <c r="CT76" s="225">
        <f t="shared" si="114"/>
        <v>0</v>
      </c>
      <c r="CU76" s="431" t="str">
        <f t="shared" si="115"/>
        <v>ne</v>
      </c>
      <c r="CW76" s="229"/>
      <c r="CX76" s="225">
        <f t="shared" si="116"/>
        <v>0</v>
      </c>
      <c r="CY76" s="230">
        <f>IF(CX76=1,data!$C$41*CW76,0)</f>
        <v>0</v>
      </c>
      <c r="CZ76" s="265" t="s">
        <v>96</v>
      </c>
      <c r="DA76" s="231">
        <f>IF(CX76=1,IF(CW76&lt;15,VLOOKUP(CZ76,data!$B$3:$E$32,2,0)*CW76,(VLOOKUP(CZ76,data!$B$3:$E$32,2,0)*14)+(VLOOKUP(CZ76,data!$B$3:$E$32,3,0))*(CW76-14)),0)</f>
        <v>0</v>
      </c>
      <c r="DB76" s="265" t="s">
        <v>96</v>
      </c>
      <c r="DC76" s="231">
        <f>IF(CX76=1,VLOOKUP(DB76,data!$B$35:$D$39,2,0),0)</f>
        <v>0</v>
      </c>
      <c r="DD76" s="232">
        <f>IF(AND(DA76&lt;&gt;0,DC76&lt;&gt;0)=FALSE,0,data!$C$43)</f>
        <v>0</v>
      </c>
      <c r="DE76" s="269">
        <f t="shared" si="117"/>
        <v>0</v>
      </c>
      <c r="DF76" s="225">
        <f t="shared" si="118"/>
        <v>0</v>
      </c>
      <c r="DG76" s="225">
        <f t="shared" si="119"/>
        <v>0</v>
      </c>
      <c r="DH76" s="225">
        <f t="shared" si="120"/>
        <v>0</v>
      </c>
      <c r="DI76" s="431" t="str">
        <f t="shared" si="121"/>
        <v>ne</v>
      </c>
      <c r="DK76" s="229"/>
      <c r="DL76" s="225">
        <f t="shared" si="122"/>
        <v>0</v>
      </c>
      <c r="DM76" s="230">
        <f>IF(DL76=1,data!$C$41*DK76,0)</f>
        <v>0</v>
      </c>
      <c r="DN76" s="265" t="s">
        <v>96</v>
      </c>
      <c r="DO76" s="231">
        <f>IF(DL76=1,IF(DK76&lt;15,VLOOKUP(DN76,data!$B$3:$E$32,2,0)*DK76,(VLOOKUP(DN76,data!$B$3:$E$32,2,0)*14)+(VLOOKUP(DN76,data!$B$3:$E$32,3,0))*(DK76-14)),0)</f>
        <v>0</v>
      </c>
      <c r="DP76" s="265" t="s">
        <v>96</v>
      </c>
      <c r="DQ76" s="231">
        <f>IF(DL76=1,VLOOKUP(DP76,data!$B$35:$D$39,2,0),0)</f>
        <v>0</v>
      </c>
      <c r="DR76" s="232">
        <f>IF(AND(DO76&lt;&gt;0,DQ76&lt;&gt;0)=FALSE,0,data!$C$43)</f>
        <v>0</v>
      </c>
      <c r="DS76" s="269">
        <f t="shared" si="123"/>
        <v>0</v>
      </c>
      <c r="DT76" s="225">
        <f t="shared" si="124"/>
        <v>0</v>
      </c>
      <c r="DU76" s="225">
        <f t="shared" si="125"/>
        <v>0</v>
      </c>
      <c r="DV76" s="225">
        <f t="shared" si="126"/>
        <v>0</v>
      </c>
      <c r="DW76" s="431" t="str">
        <f t="shared" si="127"/>
        <v>ne</v>
      </c>
      <c r="DY76" s="229"/>
      <c r="DZ76" s="225">
        <f t="shared" si="128"/>
        <v>0</v>
      </c>
      <c r="EA76" s="230">
        <f>IF(DZ76=1,data!$C$41*DY76,0)</f>
        <v>0</v>
      </c>
      <c r="EB76" s="265" t="s">
        <v>96</v>
      </c>
      <c r="EC76" s="231">
        <f>IF(DZ76=1,IF(DY76&lt;15,VLOOKUP(EB76,data!$B$3:$E$32,2,0)*DY76,(VLOOKUP(EB76,data!$B$3:$E$32,2,0)*14)+(VLOOKUP(EB76,data!$B$3:$E$32,3,0))*(DY76-14)),0)</f>
        <v>0</v>
      </c>
      <c r="ED76" s="265" t="s">
        <v>96</v>
      </c>
      <c r="EE76" s="231">
        <f>IF(DZ76=1,VLOOKUP(ED76,data!$B$35:$D$39,2,0),0)</f>
        <v>0</v>
      </c>
      <c r="EF76" s="232">
        <f>IF(AND(EC76&lt;&gt;0,EE76&lt;&gt;0)=FALSE,0,data!$C$43)</f>
        <v>0</v>
      </c>
      <c r="EG76" s="269">
        <f t="shared" si="129"/>
        <v>0</v>
      </c>
      <c r="EH76" s="225">
        <f t="shared" si="130"/>
        <v>0</v>
      </c>
      <c r="EI76" s="225">
        <f t="shared" si="131"/>
        <v>0</v>
      </c>
      <c r="EJ76" s="225">
        <f t="shared" si="132"/>
        <v>0</v>
      </c>
      <c r="EK76" s="431" t="str">
        <f t="shared" si="133"/>
        <v>ne</v>
      </c>
      <c r="EM76" s="229"/>
      <c r="EN76" s="225">
        <f t="shared" si="134"/>
        <v>0</v>
      </c>
      <c r="EO76" s="230">
        <f>IF(EN76=1,data!$C$41*EM76,0)</f>
        <v>0</v>
      </c>
      <c r="EP76" s="265" t="s">
        <v>96</v>
      </c>
      <c r="EQ76" s="231">
        <f>IF(EN76=1,IF(EM76&lt;15,VLOOKUP(EP76,data!$B$3:$E$32,2,0)*EM76,(VLOOKUP(EP76,data!$B$3:$E$32,2,0)*14)+(VLOOKUP(EP76,data!$B$3:$E$32,3,0))*(EM76-14)),0)</f>
        <v>0</v>
      </c>
      <c r="ER76" s="265" t="s">
        <v>96</v>
      </c>
      <c r="ES76" s="231">
        <f>IF(EN76=1,VLOOKUP(ER76,data!$B$35:$D$39,2,0),0)</f>
        <v>0</v>
      </c>
      <c r="ET76" s="232">
        <f>IF(AND(EQ76&lt;&gt;0,ES76&lt;&gt;0)=FALSE,0,data!$C$43)</f>
        <v>0</v>
      </c>
      <c r="EU76" s="269">
        <f t="shared" si="135"/>
        <v>0</v>
      </c>
      <c r="EV76" s="225">
        <f t="shared" si="136"/>
        <v>0</v>
      </c>
      <c r="EW76" s="225">
        <f t="shared" si="137"/>
        <v>0</v>
      </c>
      <c r="EX76" s="225">
        <f t="shared" si="138"/>
        <v>0</v>
      </c>
      <c r="EY76" s="431" t="str">
        <f t="shared" si="139"/>
        <v>ne</v>
      </c>
      <c r="FA76" s="229"/>
      <c r="FB76" s="225">
        <f t="shared" si="140"/>
        <v>0</v>
      </c>
      <c r="FC76" s="230">
        <f>IF(FB76=1,data!$C$41*FA76,0)</f>
        <v>0</v>
      </c>
      <c r="FD76" s="265" t="s">
        <v>96</v>
      </c>
      <c r="FE76" s="231">
        <f>IF(FB76=1,IF(FA76&lt;15,VLOOKUP(FD76,data!$B$3:$E$32,2,0)*FA76,(VLOOKUP(FD76,data!$B$3:$E$32,2,0)*14)+(VLOOKUP(FD76,data!$B$3:$E$32,3,0))*(FA76-14)),0)</f>
        <v>0</v>
      </c>
      <c r="FF76" s="265" t="s">
        <v>96</v>
      </c>
      <c r="FG76" s="231">
        <f>IF(FB76=1,VLOOKUP(FF76,data!$B$35:$D$39,2,0),0)</f>
        <v>0</v>
      </c>
      <c r="FH76" s="232">
        <f>IF(AND(FE76&lt;&gt;0,FG76&lt;&gt;0)=FALSE,0,data!$C$43)</f>
        <v>0</v>
      </c>
      <c r="FI76" s="269">
        <f t="shared" si="141"/>
        <v>0</v>
      </c>
      <c r="FJ76" s="225">
        <f t="shared" si="142"/>
        <v>0</v>
      </c>
      <c r="FK76" s="225">
        <f t="shared" si="143"/>
        <v>0</v>
      </c>
      <c r="FL76" s="225">
        <f t="shared" si="144"/>
        <v>0</v>
      </c>
      <c r="FM76" s="431" t="str">
        <f t="shared" si="145"/>
        <v>ne</v>
      </c>
    </row>
    <row r="77" spans="1:169" ht="26.65" hidden="1" customHeight="1" x14ac:dyDescent="0.25">
      <c r="A77" s="233"/>
      <c r="B77" s="370" t="s">
        <v>168</v>
      </c>
      <c r="C77" s="416"/>
      <c r="D77" s="418"/>
      <c r="E77" s="229"/>
      <c r="F77" s="225">
        <f t="shared" si="75"/>
        <v>0</v>
      </c>
      <c r="G77" s="230">
        <f>IF(F77=1,data!$C$41*E77,0)</f>
        <v>0</v>
      </c>
      <c r="H77" s="265" t="s">
        <v>96</v>
      </c>
      <c r="I77" s="231">
        <f>IF($F77=1,IF($E77&lt;15,VLOOKUP(H77,data!$B$3:$E$32,2,0)*$E77,(VLOOKUP(H77,data!$B$3:$E$32,2,0)*14)+(VLOOKUP(H77,data!$B$3:$E$32,3,0))*($E77-14)),0)</f>
        <v>0</v>
      </c>
      <c r="J77" s="265" t="s">
        <v>96</v>
      </c>
      <c r="K77" s="231">
        <f>IF($F77=1,VLOOKUP(J77,data!$B$35:$D$39,2,0),0)</f>
        <v>0</v>
      </c>
      <c r="L77" s="232">
        <f>IF(AND(I77&lt;&gt;0,K77&lt;&gt;0)=FALSE,0,data!$C$43)</f>
        <v>0</v>
      </c>
      <c r="M77" s="269">
        <f t="shared" si="76"/>
        <v>0</v>
      </c>
      <c r="N77" s="225">
        <f t="shared" si="73"/>
        <v>0</v>
      </c>
      <c r="O77" s="225">
        <f t="shared" si="77"/>
        <v>0</v>
      </c>
      <c r="P77" s="225">
        <f t="shared" si="78"/>
        <v>0</v>
      </c>
      <c r="Q77" s="228"/>
      <c r="R77" s="438">
        <f t="shared" si="79"/>
        <v>0</v>
      </c>
      <c r="S77" s="225">
        <f t="shared" si="80"/>
        <v>0</v>
      </c>
      <c r="T77" s="357">
        <f>IF(S77=1,data!$C$41*R77,0)</f>
        <v>0</v>
      </c>
      <c r="U77" s="370" t="str">
        <f t="shared" si="81"/>
        <v xml:space="preserve"> </v>
      </c>
      <c r="V77" s="360">
        <f>IF($S77=1,IF(R77&lt;15,VLOOKUP(U77,data!$B$3:$E$32,2,0)*R77,(VLOOKUP(U77,data!$B$3:$E$32,2,0)*14)+(VLOOKUP(U77,data!$B$3:$E$32,3,0))*(R77-14)),0)</f>
        <v>0</v>
      </c>
      <c r="W77" s="370" t="str">
        <f t="shared" si="82"/>
        <v xml:space="preserve"> </v>
      </c>
      <c r="X77" s="360">
        <f>IF($S77=1,VLOOKUP(W77,data!$B$35:$D$39,2,0),0)</f>
        <v>0</v>
      </c>
      <c r="Y77" s="364">
        <f>IF(AND(V77&lt;&gt;0,X77&lt;&gt;0)=FALSE,0,data!$C$43)</f>
        <v>0</v>
      </c>
      <c r="Z77" s="365">
        <f t="shared" si="83"/>
        <v>0</v>
      </c>
      <c r="AA77" s="225">
        <f t="shared" si="74"/>
        <v>0</v>
      </c>
      <c r="AB77" s="225">
        <f t="shared" si="84"/>
        <v>0</v>
      </c>
      <c r="AC77" s="225">
        <f t="shared" si="85"/>
        <v>0</v>
      </c>
      <c r="AE77" s="229"/>
      <c r="AF77" s="225">
        <f t="shared" si="86"/>
        <v>0</v>
      </c>
      <c r="AG77" s="230">
        <f>IF(AF77=1,data!$C$41*AE77,0)</f>
        <v>0</v>
      </c>
      <c r="AH77" s="265" t="s">
        <v>96</v>
      </c>
      <c r="AI77" s="231">
        <f>IF(AF77=1,IF(AE77&lt;15,VLOOKUP(AH77,data!$B$3:$E$32,2,0)*AE77,(VLOOKUP(AH77,data!$B$3:$E$32,2,0)*14)+(VLOOKUP(AH77,data!$B$3:$E$32,3,0))*(AE77-14)),0)</f>
        <v>0</v>
      </c>
      <c r="AJ77" s="265" t="s">
        <v>96</v>
      </c>
      <c r="AK77" s="231">
        <f>IF(AF77=1,VLOOKUP(AJ77,data!$B$35:$D$39,2,0),0)</f>
        <v>0</v>
      </c>
      <c r="AL77" s="232">
        <f>IF(AND(AI77&lt;&gt;0,AK77&lt;&gt;0)=FALSE,0,data!$C$43)</f>
        <v>0</v>
      </c>
      <c r="AM77" s="269">
        <f t="shared" si="87"/>
        <v>0</v>
      </c>
      <c r="AN77" s="225">
        <f t="shared" si="88"/>
        <v>0</v>
      </c>
      <c r="AO77" s="225">
        <f t="shared" si="89"/>
        <v>0</v>
      </c>
      <c r="AP77" s="225">
        <f t="shared" si="90"/>
        <v>0</v>
      </c>
      <c r="AQ77" s="431" t="str">
        <f t="shared" si="91"/>
        <v>ne</v>
      </c>
      <c r="AS77" s="229"/>
      <c r="AT77" s="225">
        <f t="shared" si="92"/>
        <v>0</v>
      </c>
      <c r="AU77" s="230">
        <f>IF(AT77=1,data!$C$41*AS77,0)</f>
        <v>0</v>
      </c>
      <c r="AV77" s="265" t="s">
        <v>96</v>
      </c>
      <c r="AW77" s="231">
        <f>IF(AT77=1,IF(AS77&lt;15,VLOOKUP(AV77,data!$B$3:$E$32,2,0)*AS77,(VLOOKUP(AV77,data!$B$3:$E$32,2,0)*14)+(VLOOKUP(AV77,data!$B$3:$E$32,3,0))*(AS77-14)),0)</f>
        <v>0</v>
      </c>
      <c r="AX77" s="265" t="s">
        <v>96</v>
      </c>
      <c r="AY77" s="231">
        <f>IF(AT77=1,VLOOKUP(AX77,data!$B$35:$D$39,2,0),0)</f>
        <v>0</v>
      </c>
      <c r="AZ77" s="232">
        <f>IF(AND(AW77&lt;&gt;0,AY77&lt;&gt;0)=FALSE,0,data!$C$43)</f>
        <v>0</v>
      </c>
      <c r="BA77" s="269">
        <f t="shared" si="93"/>
        <v>0</v>
      </c>
      <c r="BB77" s="225">
        <f t="shared" si="94"/>
        <v>0</v>
      </c>
      <c r="BC77" s="225">
        <f t="shared" si="95"/>
        <v>0</v>
      </c>
      <c r="BD77" s="225">
        <f t="shared" si="96"/>
        <v>0</v>
      </c>
      <c r="BE77" s="431" t="str">
        <f t="shared" si="97"/>
        <v>ne</v>
      </c>
      <c r="BG77" s="229"/>
      <c r="BH77" s="225">
        <f t="shared" si="98"/>
        <v>0</v>
      </c>
      <c r="BI77" s="230">
        <f>IF(BH77=1,data!$C$41*BG77,0)</f>
        <v>0</v>
      </c>
      <c r="BJ77" s="265" t="s">
        <v>96</v>
      </c>
      <c r="BK77" s="231">
        <f>IF(BH77=1,IF(BG77&lt;15,VLOOKUP(BJ77,data!$B$3:$E$32,2,0)*BG77,(VLOOKUP(BJ77,data!$B$3:$E$32,2,0)*14)+(VLOOKUP(BJ77,data!$B$3:$E$32,3,0))*(BG77-14)),0)</f>
        <v>0</v>
      </c>
      <c r="BL77" s="265" t="s">
        <v>96</v>
      </c>
      <c r="BM77" s="231">
        <f>IF(BH77=1,VLOOKUP(BL77,data!$B$35:$D$39,2,0),0)</f>
        <v>0</v>
      </c>
      <c r="BN77" s="232">
        <f>IF(AND(BK77&lt;&gt;0,BM77&lt;&gt;0)=FALSE,0,data!$C$43)</f>
        <v>0</v>
      </c>
      <c r="BO77" s="269">
        <f t="shared" si="99"/>
        <v>0</v>
      </c>
      <c r="BP77" s="225">
        <f t="shared" si="100"/>
        <v>0</v>
      </c>
      <c r="BQ77" s="225">
        <f t="shared" si="101"/>
        <v>0</v>
      </c>
      <c r="BR77" s="225">
        <f t="shared" si="102"/>
        <v>0</v>
      </c>
      <c r="BS77" s="431" t="str">
        <f t="shared" si="103"/>
        <v>ne</v>
      </c>
      <c r="BU77" s="229"/>
      <c r="BV77" s="225">
        <f t="shared" si="104"/>
        <v>0</v>
      </c>
      <c r="BW77" s="230">
        <f>IF(BV77=1,data!$C$41*BU77,0)</f>
        <v>0</v>
      </c>
      <c r="BX77" s="265" t="s">
        <v>96</v>
      </c>
      <c r="BY77" s="231">
        <f>IF(BV77=1,IF(BU77&lt;15,VLOOKUP(BX77,data!$B$3:$E$32,2,0)*BU77,(VLOOKUP(BX77,data!$B$3:$E$32,2,0)*14)+(VLOOKUP(BX77,data!$B$3:$E$32,3,0))*(BU77-14)),0)</f>
        <v>0</v>
      </c>
      <c r="BZ77" s="265" t="s">
        <v>96</v>
      </c>
      <c r="CA77" s="231">
        <f>IF(BV77=1,VLOOKUP(BZ77,data!$B$35:$D$39,2,0),0)</f>
        <v>0</v>
      </c>
      <c r="CB77" s="232">
        <f>IF(AND(BY77&lt;&gt;0,CA77&lt;&gt;0)=FALSE,0,data!$C$43)</f>
        <v>0</v>
      </c>
      <c r="CC77" s="269">
        <f t="shared" si="105"/>
        <v>0</v>
      </c>
      <c r="CD77" s="225">
        <f t="shared" si="106"/>
        <v>0</v>
      </c>
      <c r="CE77" s="225">
        <f t="shared" si="107"/>
        <v>0</v>
      </c>
      <c r="CF77" s="225">
        <f t="shared" si="108"/>
        <v>0</v>
      </c>
      <c r="CG77" s="431" t="str">
        <f t="shared" si="109"/>
        <v>ne</v>
      </c>
      <c r="CI77" s="229"/>
      <c r="CJ77" s="225">
        <f t="shared" si="110"/>
        <v>0</v>
      </c>
      <c r="CK77" s="230">
        <f>IF(CJ77=1,data!$C$41*CI77,0)</f>
        <v>0</v>
      </c>
      <c r="CL77" s="265" t="s">
        <v>96</v>
      </c>
      <c r="CM77" s="231">
        <f>IF(CJ77=1,IF(CI77&lt;15,VLOOKUP(CL77,data!$B$3:$E$32,2,0)*CI77,(VLOOKUP(CL77,data!$B$3:$E$32,2,0)*14)+(VLOOKUP(CL77,data!$B$3:$E$32,3,0))*(CI77-14)),0)</f>
        <v>0</v>
      </c>
      <c r="CN77" s="265" t="s">
        <v>96</v>
      </c>
      <c r="CO77" s="231">
        <f>IF(CJ77=1,VLOOKUP(CN77,data!$B$35:$D$39,2,0),0)</f>
        <v>0</v>
      </c>
      <c r="CP77" s="232">
        <f>IF(AND(CM77&lt;&gt;0,CO77&lt;&gt;0)=FALSE,0,data!$C$43)</f>
        <v>0</v>
      </c>
      <c r="CQ77" s="269">
        <f t="shared" si="111"/>
        <v>0</v>
      </c>
      <c r="CR77" s="225">
        <f t="shared" si="112"/>
        <v>0</v>
      </c>
      <c r="CS77" s="225">
        <f t="shared" si="113"/>
        <v>0</v>
      </c>
      <c r="CT77" s="225">
        <f t="shared" si="114"/>
        <v>0</v>
      </c>
      <c r="CU77" s="431" t="str">
        <f t="shared" si="115"/>
        <v>ne</v>
      </c>
      <c r="CW77" s="229"/>
      <c r="CX77" s="225">
        <f t="shared" si="116"/>
        <v>0</v>
      </c>
      <c r="CY77" s="230">
        <f>IF(CX77=1,data!$C$41*CW77,0)</f>
        <v>0</v>
      </c>
      <c r="CZ77" s="265" t="s">
        <v>96</v>
      </c>
      <c r="DA77" s="231">
        <f>IF(CX77=1,IF(CW77&lt;15,VLOOKUP(CZ77,data!$B$3:$E$32,2,0)*CW77,(VLOOKUP(CZ77,data!$B$3:$E$32,2,0)*14)+(VLOOKUP(CZ77,data!$B$3:$E$32,3,0))*(CW77-14)),0)</f>
        <v>0</v>
      </c>
      <c r="DB77" s="265" t="s">
        <v>96</v>
      </c>
      <c r="DC77" s="231">
        <f>IF(CX77=1,VLOOKUP(DB77,data!$B$35:$D$39,2,0),0)</f>
        <v>0</v>
      </c>
      <c r="DD77" s="232">
        <f>IF(AND(DA77&lt;&gt;0,DC77&lt;&gt;0)=FALSE,0,data!$C$43)</f>
        <v>0</v>
      </c>
      <c r="DE77" s="269">
        <f t="shared" si="117"/>
        <v>0</v>
      </c>
      <c r="DF77" s="225">
        <f t="shared" si="118"/>
        <v>0</v>
      </c>
      <c r="DG77" s="225">
        <f t="shared" si="119"/>
        <v>0</v>
      </c>
      <c r="DH77" s="225">
        <f t="shared" si="120"/>
        <v>0</v>
      </c>
      <c r="DI77" s="431" t="str">
        <f t="shared" si="121"/>
        <v>ne</v>
      </c>
      <c r="DK77" s="229"/>
      <c r="DL77" s="225">
        <f t="shared" si="122"/>
        <v>0</v>
      </c>
      <c r="DM77" s="230">
        <f>IF(DL77=1,data!$C$41*DK77,0)</f>
        <v>0</v>
      </c>
      <c r="DN77" s="265" t="s">
        <v>96</v>
      </c>
      <c r="DO77" s="231">
        <f>IF(DL77=1,IF(DK77&lt;15,VLOOKUP(DN77,data!$B$3:$E$32,2,0)*DK77,(VLOOKUP(DN77,data!$B$3:$E$32,2,0)*14)+(VLOOKUP(DN77,data!$B$3:$E$32,3,0))*(DK77-14)),0)</f>
        <v>0</v>
      </c>
      <c r="DP77" s="265" t="s">
        <v>96</v>
      </c>
      <c r="DQ77" s="231">
        <f>IF(DL77=1,VLOOKUP(DP77,data!$B$35:$D$39,2,0),0)</f>
        <v>0</v>
      </c>
      <c r="DR77" s="232">
        <f>IF(AND(DO77&lt;&gt;0,DQ77&lt;&gt;0)=FALSE,0,data!$C$43)</f>
        <v>0</v>
      </c>
      <c r="DS77" s="269">
        <f t="shared" si="123"/>
        <v>0</v>
      </c>
      <c r="DT77" s="225">
        <f t="shared" si="124"/>
        <v>0</v>
      </c>
      <c r="DU77" s="225">
        <f t="shared" si="125"/>
        <v>0</v>
      </c>
      <c r="DV77" s="225">
        <f t="shared" si="126"/>
        <v>0</v>
      </c>
      <c r="DW77" s="431" t="str">
        <f t="shared" si="127"/>
        <v>ne</v>
      </c>
      <c r="DY77" s="229"/>
      <c r="DZ77" s="225">
        <f t="shared" si="128"/>
        <v>0</v>
      </c>
      <c r="EA77" s="230">
        <f>IF(DZ77=1,data!$C$41*DY77,0)</f>
        <v>0</v>
      </c>
      <c r="EB77" s="265" t="s">
        <v>96</v>
      </c>
      <c r="EC77" s="231">
        <f>IF(DZ77=1,IF(DY77&lt;15,VLOOKUP(EB77,data!$B$3:$E$32,2,0)*DY77,(VLOOKUP(EB77,data!$B$3:$E$32,2,0)*14)+(VLOOKUP(EB77,data!$B$3:$E$32,3,0))*(DY77-14)),0)</f>
        <v>0</v>
      </c>
      <c r="ED77" s="265" t="s">
        <v>96</v>
      </c>
      <c r="EE77" s="231">
        <f>IF(DZ77=1,VLOOKUP(ED77,data!$B$35:$D$39,2,0),0)</f>
        <v>0</v>
      </c>
      <c r="EF77" s="232">
        <f>IF(AND(EC77&lt;&gt;0,EE77&lt;&gt;0)=FALSE,0,data!$C$43)</f>
        <v>0</v>
      </c>
      <c r="EG77" s="269">
        <f t="shared" si="129"/>
        <v>0</v>
      </c>
      <c r="EH77" s="225">
        <f t="shared" si="130"/>
        <v>0</v>
      </c>
      <c r="EI77" s="225">
        <f t="shared" si="131"/>
        <v>0</v>
      </c>
      <c r="EJ77" s="225">
        <f t="shared" si="132"/>
        <v>0</v>
      </c>
      <c r="EK77" s="431" t="str">
        <f t="shared" si="133"/>
        <v>ne</v>
      </c>
      <c r="EM77" s="229"/>
      <c r="EN77" s="225">
        <f t="shared" si="134"/>
        <v>0</v>
      </c>
      <c r="EO77" s="230">
        <f>IF(EN77=1,data!$C$41*EM77,0)</f>
        <v>0</v>
      </c>
      <c r="EP77" s="265" t="s">
        <v>96</v>
      </c>
      <c r="EQ77" s="231">
        <f>IF(EN77=1,IF(EM77&lt;15,VLOOKUP(EP77,data!$B$3:$E$32,2,0)*EM77,(VLOOKUP(EP77,data!$B$3:$E$32,2,0)*14)+(VLOOKUP(EP77,data!$B$3:$E$32,3,0))*(EM77-14)),0)</f>
        <v>0</v>
      </c>
      <c r="ER77" s="265" t="s">
        <v>96</v>
      </c>
      <c r="ES77" s="231">
        <f>IF(EN77=1,VLOOKUP(ER77,data!$B$35:$D$39,2,0),0)</f>
        <v>0</v>
      </c>
      <c r="ET77" s="232">
        <f>IF(AND(EQ77&lt;&gt;0,ES77&lt;&gt;0)=FALSE,0,data!$C$43)</f>
        <v>0</v>
      </c>
      <c r="EU77" s="269">
        <f t="shared" si="135"/>
        <v>0</v>
      </c>
      <c r="EV77" s="225">
        <f t="shared" si="136"/>
        <v>0</v>
      </c>
      <c r="EW77" s="225">
        <f t="shared" si="137"/>
        <v>0</v>
      </c>
      <c r="EX77" s="225">
        <f t="shared" si="138"/>
        <v>0</v>
      </c>
      <c r="EY77" s="431" t="str">
        <f t="shared" si="139"/>
        <v>ne</v>
      </c>
      <c r="FA77" s="229"/>
      <c r="FB77" s="225">
        <f t="shared" si="140"/>
        <v>0</v>
      </c>
      <c r="FC77" s="230">
        <f>IF(FB77=1,data!$C$41*FA77,0)</f>
        <v>0</v>
      </c>
      <c r="FD77" s="265" t="s">
        <v>96</v>
      </c>
      <c r="FE77" s="231">
        <f>IF(FB77=1,IF(FA77&lt;15,VLOOKUP(FD77,data!$B$3:$E$32,2,0)*FA77,(VLOOKUP(FD77,data!$B$3:$E$32,2,0)*14)+(VLOOKUP(FD77,data!$B$3:$E$32,3,0))*(FA77-14)),0)</f>
        <v>0</v>
      </c>
      <c r="FF77" s="265" t="s">
        <v>96</v>
      </c>
      <c r="FG77" s="231">
        <f>IF(FB77=1,VLOOKUP(FF77,data!$B$35:$D$39,2,0),0)</f>
        <v>0</v>
      </c>
      <c r="FH77" s="232">
        <f>IF(AND(FE77&lt;&gt;0,FG77&lt;&gt;0)=FALSE,0,data!$C$43)</f>
        <v>0</v>
      </c>
      <c r="FI77" s="269">
        <f t="shared" si="141"/>
        <v>0</v>
      </c>
      <c r="FJ77" s="225">
        <f t="shared" si="142"/>
        <v>0</v>
      </c>
      <c r="FK77" s="225">
        <f t="shared" si="143"/>
        <v>0</v>
      </c>
      <c r="FL77" s="225">
        <f t="shared" si="144"/>
        <v>0</v>
      </c>
      <c r="FM77" s="431" t="str">
        <f t="shared" si="145"/>
        <v>ne</v>
      </c>
    </row>
    <row r="78" spans="1:169" ht="26.65" hidden="1" customHeight="1" x14ac:dyDescent="0.25">
      <c r="A78" s="233"/>
      <c r="B78" s="370" t="s">
        <v>169</v>
      </c>
      <c r="C78" s="416"/>
      <c r="D78" s="418"/>
      <c r="E78" s="229"/>
      <c r="F78" s="225">
        <f t="shared" si="75"/>
        <v>0</v>
      </c>
      <c r="G78" s="230">
        <f>IF(F78=1,data!$C$41*E78,0)</f>
        <v>0</v>
      </c>
      <c r="H78" s="265" t="s">
        <v>96</v>
      </c>
      <c r="I78" s="231">
        <f>IF($F78=1,IF($E78&lt;15,VLOOKUP(H78,data!$B$3:$E$32,2,0)*$E78,(VLOOKUP(H78,data!$B$3:$E$32,2,0)*14)+(VLOOKUP(H78,data!$B$3:$E$32,3,0))*($E78-14)),0)</f>
        <v>0</v>
      </c>
      <c r="J78" s="265" t="s">
        <v>96</v>
      </c>
      <c r="K78" s="231">
        <f>IF($F78=1,VLOOKUP(J78,data!$B$35:$D$39,2,0),0)</f>
        <v>0</v>
      </c>
      <c r="L78" s="232">
        <f>IF(AND(I78&lt;&gt;0,K78&lt;&gt;0)=FALSE,0,data!$C$43)</f>
        <v>0</v>
      </c>
      <c r="M78" s="269">
        <f t="shared" si="76"/>
        <v>0</v>
      </c>
      <c r="N78" s="225">
        <f t="shared" si="73"/>
        <v>0</v>
      </c>
      <c r="O78" s="225">
        <f t="shared" si="77"/>
        <v>0</v>
      </c>
      <c r="P78" s="225">
        <f t="shared" si="78"/>
        <v>0</v>
      </c>
      <c r="Q78" s="228"/>
      <c r="R78" s="438">
        <f t="shared" si="79"/>
        <v>0</v>
      </c>
      <c r="S78" s="225">
        <f t="shared" si="80"/>
        <v>0</v>
      </c>
      <c r="T78" s="357">
        <f>IF(S78=1,data!$C$41*R78,0)</f>
        <v>0</v>
      </c>
      <c r="U78" s="370" t="str">
        <f t="shared" si="81"/>
        <v xml:space="preserve"> </v>
      </c>
      <c r="V78" s="360">
        <f>IF($S78=1,IF(R78&lt;15,VLOOKUP(U78,data!$B$3:$E$32,2,0)*R78,(VLOOKUP(U78,data!$B$3:$E$32,2,0)*14)+(VLOOKUP(U78,data!$B$3:$E$32,3,0))*(R78-14)),0)</f>
        <v>0</v>
      </c>
      <c r="W78" s="370" t="str">
        <f t="shared" si="82"/>
        <v xml:space="preserve"> </v>
      </c>
      <c r="X78" s="360">
        <f>IF($S78=1,VLOOKUP(W78,data!$B$35:$D$39,2,0),0)</f>
        <v>0</v>
      </c>
      <c r="Y78" s="364">
        <f>IF(AND(V78&lt;&gt;0,X78&lt;&gt;0)=FALSE,0,data!$C$43)</f>
        <v>0</v>
      </c>
      <c r="Z78" s="365">
        <f t="shared" si="83"/>
        <v>0</v>
      </c>
      <c r="AA78" s="225">
        <f t="shared" si="74"/>
        <v>0</v>
      </c>
      <c r="AB78" s="225">
        <f t="shared" si="84"/>
        <v>0</v>
      </c>
      <c r="AC78" s="225">
        <f t="shared" si="85"/>
        <v>0</v>
      </c>
      <c r="AE78" s="229"/>
      <c r="AF78" s="225">
        <f t="shared" si="86"/>
        <v>0</v>
      </c>
      <c r="AG78" s="230">
        <f>IF(AF78=1,data!$C$41*AE78,0)</f>
        <v>0</v>
      </c>
      <c r="AH78" s="265" t="s">
        <v>96</v>
      </c>
      <c r="AI78" s="231">
        <f>IF(AF78=1,IF(AE78&lt;15,VLOOKUP(AH78,data!$B$3:$E$32,2,0)*AE78,(VLOOKUP(AH78,data!$B$3:$E$32,2,0)*14)+(VLOOKUP(AH78,data!$B$3:$E$32,3,0))*(AE78-14)),0)</f>
        <v>0</v>
      </c>
      <c r="AJ78" s="265" t="s">
        <v>96</v>
      </c>
      <c r="AK78" s="231">
        <f>IF(AF78=1,VLOOKUP(AJ78,data!$B$35:$D$39,2,0),0)</f>
        <v>0</v>
      </c>
      <c r="AL78" s="232">
        <f>IF(AND(AI78&lt;&gt;0,AK78&lt;&gt;0)=FALSE,0,data!$C$43)</f>
        <v>0</v>
      </c>
      <c r="AM78" s="269">
        <f t="shared" si="87"/>
        <v>0</v>
      </c>
      <c r="AN78" s="225">
        <f t="shared" si="88"/>
        <v>0</v>
      </c>
      <c r="AO78" s="225">
        <f t="shared" si="89"/>
        <v>0</v>
      </c>
      <c r="AP78" s="225">
        <f t="shared" si="90"/>
        <v>0</v>
      </c>
      <c r="AQ78" s="431" t="str">
        <f t="shared" si="91"/>
        <v>ne</v>
      </c>
      <c r="AS78" s="229"/>
      <c r="AT78" s="225">
        <f t="shared" si="92"/>
        <v>0</v>
      </c>
      <c r="AU78" s="230">
        <f>IF(AT78=1,data!$C$41*AS78,0)</f>
        <v>0</v>
      </c>
      <c r="AV78" s="265" t="s">
        <v>96</v>
      </c>
      <c r="AW78" s="231">
        <f>IF(AT78=1,IF(AS78&lt;15,VLOOKUP(AV78,data!$B$3:$E$32,2,0)*AS78,(VLOOKUP(AV78,data!$B$3:$E$32,2,0)*14)+(VLOOKUP(AV78,data!$B$3:$E$32,3,0))*(AS78-14)),0)</f>
        <v>0</v>
      </c>
      <c r="AX78" s="265" t="s">
        <v>96</v>
      </c>
      <c r="AY78" s="231">
        <f>IF(AT78=1,VLOOKUP(AX78,data!$B$35:$D$39,2,0),0)</f>
        <v>0</v>
      </c>
      <c r="AZ78" s="232">
        <f>IF(AND(AW78&lt;&gt;0,AY78&lt;&gt;0)=FALSE,0,data!$C$43)</f>
        <v>0</v>
      </c>
      <c r="BA78" s="269">
        <f t="shared" si="93"/>
        <v>0</v>
      </c>
      <c r="BB78" s="225">
        <f t="shared" si="94"/>
        <v>0</v>
      </c>
      <c r="BC78" s="225">
        <f t="shared" si="95"/>
        <v>0</v>
      </c>
      <c r="BD78" s="225">
        <f t="shared" si="96"/>
        <v>0</v>
      </c>
      <c r="BE78" s="431" t="str">
        <f t="shared" si="97"/>
        <v>ne</v>
      </c>
      <c r="BG78" s="229"/>
      <c r="BH78" s="225">
        <f t="shared" si="98"/>
        <v>0</v>
      </c>
      <c r="BI78" s="230">
        <f>IF(BH78=1,data!$C$41*BG78,0)</f>
        <v>0</v>
      </c>
      <c r="BJ78" s="265" t="s">
        <v>96</v>
      </c>
      <c r="BK78" s="231">
        <f>IF(BH78=1,IF(BG78&lt;15,VLOOKUP(BJ78,data!$B$3:$E$32,2,0)*BG78,(VLOOKUP(BJ78,data!$B$3:$E$32,2,0)*14)+(VLOOKUP(BJ78,data!$B$3:$E$32,3,0))*(BG78-14)),0)</f>
        <v>0</v>
      </c>
      <c r="BL78" s="265" t="s">
        <v>96</v>
      </c>
      <c r="BM78" s="231">
        <f>IF(BH78=1,VLOOKUP(BL78,data!$B$35:$D$39,2,0),0)</f>
        <v>0</v>
      </c>
      <c r="BN78" s="232">
        <f>IF(AND(BK78&lt;&gt;0,BM78&lt;&gt;0)=FALSE,0,data!$C$43)</f>
        <v>0</v>
      </c>
      <c r="BO78" s="269">
        <f t="shared" si="99"/>
        <v>0</v>
      </c>
      <c r="BP78" s="225">
        <f t="shared" si="100"/>
        <v>0</v>
      </c>
      <c r="BQ78" s="225">
        <f t="shared" si="101"/>
        <v>0</v>
      </c>
      <c r="BR78" s="225">
        <f t="shared" si="102"/>
        <v>0</v>
      </c>
      <c r="BS78" s="431" t="str">
        <f t="shared" si="103"/>
        <v>ne</v>
      </c>
      <c r="BU78" s="229"/>
      <c r="BV78" s="225">
        <f t="shared" si="104"/>
        <v>0</v>
      </c>
      <c r="BW78" s="230">
        <f>IF(BV78=1,data!$C$41*BU78,0)</f>
        <v>0</v>
      </c>
      <c r="BX78" s="265" t="s">
        <v>96</v>
      </c>
      <c r="BY78" s="231">
        <f>IF(BV78=1,IF(BU78&lt;15,VLOOKUP(BX78,data!$B$3:$E$32,2,0)*BU78,(VLOOKUP(BX78,data!$B$3:$E$32,2,0)*14)+(VLOOKUP(BX78,data!$B$3:$E$32,3,0))*(BU78-14)),0)</f>
        <v>0</v>
      </c>
      <c r="BZ78" s="265" t="s">
        <v>96</v>
      </c>
      <c r="CA78" s="231">
        <f>IF(BV78=1,VLOOKUP(BZ78,data!$B$35:$D$39,2,0),0)</f>
        <v>0</v>
      </c>
      <c r="CB78" s="232">
        <f>IF(AND(BY78&lt;&gt;0,CA78&lt;&gt;0)=FALSE,0,data!$C$43)</f>
        <v>0</v>
      </c>
      <c r="CC78" s="269">
        <f t="shared" si="105"/>
        <v>0</v>
      </c>
      <c r="CD78" s="225">
        <f t="shared" si="106"/>
        <v>0</v>
      </c>
      <c r="CE78" s="225">
        <f t="shared" si="107"/>
        <v>0</v>
      </c>
      <c r="CF78" s="225">
        <f t="shared" si="108"/>
        <v>0</v>
      </c>
      <c r="CG78" s="431" t="str">
        <f t="shared" si="109"/>
        <v>ne</v>
      </c>
      <c r="CI78" s="229"/>
      <c r="CJ78" s="225">
        <f t="shared" si="110"/>
        <v>0</v>
      </c>
      <c r="CK78" s="230">
        <f>IF(CJ78=1,data!$C$41*CI78,0)</f>
        <v>0</v>
      </c>
      <c r="CL78" s="265" t="s">
        <v>96</v>
      </c>
      <c r="CM78" s="231">
        <f>IF(CJ78=1,IF(CI78&lt;15,VLOOKUP(CL78,data!$B$3:$E$32,2,0)*CI78,(VLOOKUP(CL78,data!$B$3:$E$32,2,0)*14)+(VLOOKUP(CL78,data!$B$3:$E$32,3,0))*(CI78-14)),0)</f>
        <v>0</v>
      </c>
      <c r="CN78" s="265" t="s">
        <v>96</v>
      </c>
      <c r="CO78" s="231">
        <f>IF(CJ78=1,VLOOKUP(CN78,data!$B$35:$D$39,2,0),0)</f>
        <v>0</v>
      </c>
      <c r="CP78" s="232">
        <f>IF(AND(CM78&lt;&gt;0,CO78&lt;&gt;0)=FALSE,0,data!$C$43)</f>
        <v>0</v>
      </c>
      <c r="CQ78" s="269">
        <f t="shared" si="111"/>
        <v>0</v>
      </c>
      <c r="CR78" s="225">
        <f t="shared" si="112"/>
        <v>0</v>
      </c>
      <c r="CS78" s="225">
        <f t="shared" si="113"/>
        <v>0</v>
      </c>
      <c r="CT78" s="225">
        <f t="shared" si="114"/>
        <v>0</v>
      </c>
      <c r="CU78" s="431" t="str">
        <f t="shared" si="115"/>
        <v>ne</v>
      </c>
      <c r="CW78" s="229"/>
      <c r="CX78" s="225">
        <f t="shared" si="116"/>
        <v>0</v>
      </c>
      <c r="CY78" s="230">
        <f>IF(CX78=1,data!$C$41*CW78,0)</f>
        <v>0</v>
      </c>
      <c r="CZ78" s="265" t="s">
        <v>96</v>
      </c>
      <c r="DA78" s="231">
        <f>IF(CX78=1,IF(CW78&lt;15,VLOOKUP(CZ78,data!$B$3:$E$32,2,0)*CW78,(VLOOKUP(CZ78,data!$B$3:$E$32,2,0)*14)+(VLOOKUP(CZ78,data!$B$3:$E$32,3,0))*(CW78-14)),0)</f>
        <v>0</v>
      </c>
      <c r="DB78" s="265" t="s">
        <v>96</v>
      </c>
      <c r="DC78" s="231">
        <f>IF(CX78=1,VLOOKUP(DB78,data!$B$35:$D$39,2,0),0)</f>
        <v>0</v>
      </c>
      <c r="DD78" s="232">
        <f>IF(AND(DA78&lt;&gt;0,DC78&lt;&gt;0)=FALSE,0,data!$C$43)</f>
        <v>0</v>
      </c>
      <c r="DE78" s="269">
        <f t="shared" si="117"/>
        <v>0</v>
      </c>
      <c r="DF78" s="225">
        <f t="shared" si="118"/>
        <v>0</v>
      </c>
      <c r="DG78" s="225">
        <f t="shared" si="119"/>
        <v>0</v>
      </c>
      <c r="DH78" s="225">
        <f t="shared" si="120"/>
        <v>0</v>
      </c>
      <c r="DI78" s="431" t="str">
        <f t="shared" si="121"/>
        <v>ne</v>
      </c>
      <c r="DK78" s="229"/>
      <c r="DL78" s="225">
        <f t="shared" si="122"/>
        <v>0</v>
      </c>
      <c r="DM78" s="230">
        <f>IF(DL78=1,data!$C$41*DK78,0)</f>
        <v>0</v>
      </c>
      <c r="DN78" s="265" t="s">
        <v>96</v>
      </c>
      <c r="DO78" s="231">
        <f>IF(DL78=1,IF(DK78&lt;15,VLOOKUP(DN78,data!$B$3:$E$32,2,0)*DK78,(VLOOKUP(DN78,data!$B$3:$E$32,2,0)*14)+(VLOOKUP(DN78,data!$B$3:$E$32,3,0))*(DK78-14)),0)</f>
        <v>0</v>
      </c>
      <c r="DP78" s="265" t="s">
        <v>96</v>
      </c>
      <c r="DQ78" s="231">
        <f>IF(DL78=1,VLOOKUP(DP78,data!$B$35:$D$39,2,0),0)</f>
        <v>0</v>
      </c>
      <c r="DR78" s="232">
        <f>IF(AND(DO78&lt;&gt;0,DQ78&lt;&gt;0)=FALSE,0,data!$C$43)</f>
        <v>0</v>
      </c>
      <c r="DS78" s="269">
        <f t="shared" si="123"/>
        <v>0</v>
      </c>
      <c r="DT78" s="225">
        <f t="shared" si="124"/>
        <v>0</v>
      </c>
      <c r="DU78" s="225">
        <f t="shared" si="125"/>
        <v>0</v>
      </c>
      <c r="DV78" s="225">
        <f t="shared" si="126"/>
        <v>0</v>
      </c>
      <c r="DW78" s="431" t="str">
        <f t="shared" si="127"/>
        <v>ne</v>
      </c>
      <c r="DY78" s="229"/>
      <c r="DZ78" s="225">
        <f t="shared" si="128"/>
        <v>0</v>
      </c>
      <c r="EA78" s="230">
        <f>IF(DZ78=1,data!$C$41*DY78,0)</f>
        <v>0</v>
      </c>
      <c r="EB78" s="265" t="s">
        <v>96</v>
      </c>
      <c r="EC78" s="231">
        <f>IF(DZ78=1,IF(DY78&lt;15,VLOOKUP(EB78,data!$B$3:$E$32,2,0)*DY78,(VLOOKUP(EB78,data!$B$3:$E$32,2,0)*14)+(VLOOKUP(EB78,data!$B$3:$E$32,3,0))*(DY78-14)),0)</f>
        <v>0</v>
      </c>
      <c r="ED78" s="265" t="s">
        <v>96</v>
      </c>
      <c r="EE78" s="231">
        <f>IF(DZ78=1,VLOOKUP(ED78,data!$B$35:$D$39,2,0),0)</f>
        <v>0</v>
      </c>
      <c r="EF78" s="232">
        <f>IF(AND(EC78&lt;&gt;0,EE78&lt;&gt;0)=FALSE,0,data!$C$43)</f>
        <v>0</v>
      </c>
      <c r="EG78" s="269">
        <f t="shared" si="129"/>
        <v>0</v>
      </c>
      <c r="EH78" s="225">
        <f t="shared" si="130"/>
        <v>0</v>
      </c>
      <c r="EI78" s="225">
        <f t="shared" si="131"/>
        <v>0</v>
      </c>
      <c r="EJ78" s="225">
        <f t="shared" si="132"/>
        <v>0</v>
      </c>
      <c r="EK78" s="431" t="str">
        <f t="shared" si="133"/>
        <v>ne</v>
      </c>
      <c r="EM78" s="229"/>
      <c r="EN78" s="225">
        <f t="shared" si="134"/>
        <v>0</v>
      </c>
      <c r="EO78" s="230">
        <f>IF(EN78=1,data!$C$41*EM78,0)</f>
        <v>0</v>
      </c>
      <c r="EP78" s="265" t="s">
        <v>96</v>
      </c>
      <c r="EQ78" s="231">
        <f>IF(EN78=1,IF(EM78&lt;15,VLOOKUP(EP78,data!$B$3:$E$32,2,0)*EM78,(VLOOKUP(EP78,data!$B$3:$E$32,2,0)*14)+(VLOOKUP(EP78,data!$B$3:$E$32,3,0))*(EM78-14)),0)</f>
        <v>0</v>
      </c>
      <c r="ER78" s="265" t="s">
        <v>96</v>
      </c>
      <c r="ES78" s="231">
        <f>IF(EN78=1,VLOOKUP(ER78,data!$B$35:$D$39,2,0),0)</f>
        <v>0</v>
      </c>
      <c r="ET78" s="232">
        <f>IF(AND(EQ78&lt;&gt;0,ES78&lt;&gt;0)=FALSE,0,data!$C$43)</f>
        <v>0</v>
      </c>
      <c r="EU78" s="269">
        <f t="shared" si="135"/>
        <v>0</v>
      </c>
      <c r="EV78" s="225">
        <f t="shared" si="136"/>
        <v>0</v>
      </c>
      <c r="EW78" s="225">
        <f t="shared" si="137"/>
        <v>0</v>
      </c>
      <c r="EX78" s="225">
        <f t="shared" si="138"/>
        <v>0</v>
      </c>
      <c r="EY78" s="431" t="str">
        <f t="shared" si="139"/>
        <v>ne</v>
      </c>
      <c r="FA78" s="229"/>
      <c r="FB78" s="225">
        <f t="shared" si="140"/>
        <v>0</v>
      </c>
      <c r="FC78" s="230">
        <f>IF(FB78=1,data!$C$41*FA78,0)</f>
        <v>0</v>
      </c>
      <c r="FD78" s="265" t="s">
        <v>96</v>
      </c>
      <c r="FE78" s="231">
        <f>IF(FB78=1,IF(FA78&lt;15,VLOOKUP(FD78,data!$B$3:$E$32,2,0)*FA78,(VLOOKUP(FD78,data!$B$3:$E$32,2,0)*14)+(VLOOKUP(FD78,data!$B$3:$E$32,3,0))*(FA78-14)),0)</f>
        <v>0</v>
      </c>
      <c r="FF78" s="265" t="s">
        <v>96</v>
      </c>
      <c r="FG78" s="231">
        <f>IF(FB78=1,VLOOKUP(FF78,data!$B$35:$D$39,2,0),0)</f>
        <v>0</v>
      </c>
      <c r="FH78" s="232">
        <f>IF(AND(FE78&lt;&gt;0,FG78&lt;&gt;0)=FALSE,0,data!$C$43)</f>
        <v>0</v>
      </c>
      <c r="FI78" s="269">
        <f t="shared" si="141"/>
        <v>0</v>
      </c>
      <c r="FJ78" s="225">
        <f t="shared" si="142"/>
        <v>0</v>
      </c>
      <c r="FK78" s="225">
        <f t="shared" si="143"/>
        <v>0</v>
      </c>
      <c r="FL78" s="225">
        <f t="shared" si="144"/>
        <v>0</v>
      </c>
      <c r="FM78" s="431" t="str">
        <f t="shared" si="145"/>
        <v>ne</v>
      </c>
    </row>
    <row r="79" spans="1:169" ht="26.65" hidden="1" customHeight="1" x14ac:dyDescent="0.25">
      <c r="A79" s="221"/>
      <c r="B79" s="370" t="s">
        <v>170</v>
      </c>
      <c r="C79" s="416"/>
      <c r="D79" s="418"/>
      <c r="E79" s="229"/>
      <c r="F79" s="225">
        <f t="shared" si="75"/>
        <v>0</v>
      </c>
      <c r="G79" s="230">
        <f>IF(F79=1,data!$C$41*E79,0)</f>
        <v>0</v>
      </c>
      <c r="H79" s="265" t="s">
        <v>96</v>
      </c>
      <c r="I79" s="231">
        <f>IF($F79=1,IF($E79&lt;15,VLOOKUP(H79,data!$B$3:$E$32,2,0)*$E79,(VLOOKUP(H79,data!$B$3:$E$32,2,0)*14)+(VLOOKUP(H79,data!$B$3:$E$32,3,0))*($E79-14)),0)</f>
        <v>0</v>
      </c>
      <c r="J79" s="265" t="s">
        <v>96</v>
      </c>
      <c r="K79" s="231">
        <f>IF($F79=1,VLOOKUP(J79,data!$B$35:$D$39,2,0),0)</f>
        <v>0</v>
      </c>
      <c r="L79" s="232">
        <f>IF(AND(I79&lt;&gt;0,K79&lt;&gt;0)=FALSE,0,data!$C$43)</f>
        <v>0</v>
      </c>
      <c r="M79" s="269">
        <f t="shared" si="76"/>
        <v>0</v>
      </c>
      <c r="N79" s="225">
        <f t="shared" si="73"/>
        <v>0</v>
      </c>
      <c r="O79" s="225">
        <f t="shared" si="77"/>
        <v>0</v>
      </c>
      <c r="P79" s="225">
        <f t="shared" si="78"/>
        <v>0</v>
      </c>
      <c r="Q79" s="228"/>
      <c r="R79" s="438">
        <f t="shared" si="79"/>
        <v>0</v>
      </c>
      <c r="S79" s="225">
        <f t="shared" si="80"/>
        <v>0</v>
      </c>
      <c r="T79" s="357">
        <f>IF(S79=1,data!$C$41*R79,0)</f>
        <v>0</v>
      </c>
      <c r="U79" s="370" t="str">
        <f t="shared" si="81"/>
        <v xml:space="preserve"> </v>
      </c>
      <c r="V79" s="360">
        <f>IF($S79=1,IF(R79&lt;15,VLOOKUP(U79,data!$B$3:$E$32,2,0)*R79,(VLOOKUP(U79,data!$B$3:$E$32,2,0)*14)+(VLOOKUP(U79,data!$B$3:$E$32,3,0))*(R79-14)),0)</f>
        <v>0</v>
      </c>
      <c r="W79" s="370" t="str">
        <f t="shared" si="82"/>
        <v xml:space="preserve"> </v>
      </c>
      <c r="X79" s="360">
        <f>IF($S79=1,VLOOKUP(W79,data!$B$35:$D$39,2,0),0)</f>
        <v>0</v>
      </c>
      <c r="Y79" s="364">
        <f>IF(AND(V79&lt;&gt;0,X79&lt;&gt;0)=FALSE,0,data!$C$43)</f>
        <v>0</v>
      </c>
      <c r="Z79" s="365">
        <f t="shared" si="83"/>
        <v>0</v>
      </c>
      <c r="AA79" s="225">
        <f t="shared" si="74"/>
        <v>0</v>
      </c>
      <c r="AB79" s="225">
        <f t="shared" si="84"/>
        <v>0</v>
      </c>
      <c r="AC79" s="225">
        <f t="shared" si="85"/>
        <v>0</v>
      </c>
      <c r="AE79" s="229"/>
      <c r="AF79" s="225">
        <f t="shared" si="86"/>
        <v>0</v>
      </c>
      <c r="AG79" s="230">
        <f>IF(AF79=1,data!$C$41*AE79,0)</f>
        <v>0</v>
      </c>
      <c r="AH79" s="265" t="s">
        <v>96</v>
      </c>
      <c r="AI79" s="231">
        <f>IF(AF79=1,IF(AE79&lt;15,VLOOKUP(AH79,data!$B$3:$E$32,2,0)*AE79,(VLOOKUP(AH79,data!$B$3:$E$32,2,0)*14)+(VLOOKUP(AH79,data!$B$3:$E$32,3,0))*(AE79-14)),0)</f>
        <v>0</v>
      </c>
      <c r="AJ79" s="265" t="s">
        <v>96</v>
      </c>
      <c r="AK79" s="231">
        <f>IF(AF79=1,VLOOKUP(AJ79,data!$B$35:$D$39,2,0),0)</f>
        <v>0</v>
      </c>
      <c r="AL79" s="232">
        <f>IF(AND(AI79&lt;&gt;0,AK79&lt;&gt;0)=FALSE,0,data!$C$43)</f>
        <v>0</v>
      </c>
      <c r="AM79" s="269">
        <f t="shared" si="87"/>
        <v>0</v>
      </c>
      <c r="AN79" s="225">
        <f t="shared" si="88"/>
        <v>0</v>
      </c>
      <c r="AO79" s="225">
        <f t="shared" si="89"/>
        <v>0</v>
      </c>
      <c r="AP79" s="225">
        <f t="shared" si="90"/>
        <v>0</v>
      </c>
      <c r="AQ79" s="431" t="str">
        <f t="shared" si="91"/>
        <v>ne</v>
      </c>
      <c r="AS79" s="229"/>
      <c r="AT79" s="225">
        <f t="shared" si="92"/>
        <v>0</v>
      </c>
      <c r="AU79" s="230">
        <f>IF(AT79=1,data!$C$41*AS79,0)</f>
        <v>0</v>
      </c>
      <c r="AV79" s="265" t="s">
        <v>96</v>
      </c>
      <c r="AW79" s="231">
        <f>IF(AT79=1,IF(AS79&lt;15,VLOOKUP(AV79,data!$B$3:$E$32,2,0)*AS79,(VLOOKUP(AV79,data!$B$3:$E$32,2,0)*14)+(VLOOKUP(AV79,data!$B$3:$E$32,3,0))*(AS79-14)),0)</f>
        <v>0</v>
      </c>
      <c r="AX79" s="265" t="s">
        <v>96</v>
      </c>
      <c r="AY79" s="231">
        <f>IF(AT79=1,VLOOKUP(AX79,data!$B$35:$D$39,2,0),0)</f>
        <v>0</v>
      </c>
      <c r="AZ79" s="232">
        <f>IF(AND(AW79&lt;&gt;0,AY79&lt;&gt;0)=FALSE,0,data!$C$43)</f>
        <v>0</v>
      </c>
      <c r="BA79" s="269">
        <f t="shared" si="93"/>
        <v>0</v>
      </c>
      <c r="BB79" s="225">
        <f t="shared" si="94"/>
        <v>0</v>
      </c>
      <c r="BC79" s="225">
        <f t="shared" si="95"/>
        <v>0</v>
      </c>
      <c r="BD79" s="225">
        <f t="shared" si="96"/>
        <v>0</v>
      </c>
      <c r="BE79" s="431" t="str">
        <f t="shared" si="97"/>
        <v>ne</v>
      </c>
      <c r="BG79" s="229"/>
      <c r="BH79" s="225">
        <f t="shared" si="98"/>
        <v>0</v>
      </c>
      <c r="BI79" s="230">
        <f>IF(BH79=1,data!$C$41*BG79,0)</f>
        <v>0</v>
      </c>
      <c r="BJ79" s="265" t="s">
        <v>96</v>
      </c>
      <c r="BK79" s="231">
        <f>IF(BH79=1,IF(BG79&lt;15,VLOOKUP(BJ79,data!$B$3:$E$32,2,0)*BG79,(VLOOKUP(BJ79,data!$B$3:$E$32,2,0)*14)+(VLOOKUP(BJ79,data!$B$3:$E$32,3,0))*(BG79-14)),0)</f>
        <v>0</v>
      </c>
      <c r="BL79" s="265" t="s">
        <v>96</v>
      </c>
      <c r="BM79" s="231">
        <f>IF(BH79=1,VLOOKUP(BL79,data!$B$35:$D$39,2,0),0)</f>
        <v>0</v>
      </c>
      <c r="BN79" s="232">
        <f>IF(AND(BK79&lt;&gt;0,BM79&lt;&gt;0)=FALSE,0,data!$C$43)</f>
        <v>0</v>
      </c>
      <c r="BO79" s="269">
        <f t="shared" si="99"/>
        <v>0</v>
      </c>
      <c r="BP79" s="225">
        <f t="shared" si="100"/>
        <v>0</v>
      </c>
      <c r="BQ79" s="225">
        <f t="shared" si="101"/>
        <v>0</v>
      </c>
      <c r="BR79" s="225">
        <f t="shared" si="102"/>
        <v>0</v>
      </c>
      <c r="BS79" s="431" t="str">
        <f t="shared" si="103"/>
        <v>ne</v>
      </c>
      <c r="BU79" s="229"/>
      <c r="BV79" s="225">
        <f t="shared" si="104"/>
        <v>0</v>
      </c>
      <c r="BW79" s="230">
        <f>IF(BV79=1,data!$C$41*BU79,0)</f>
        <v>0</v>
      </c>
      <c r="BX79" s="265" t="s">
        <v>96</v>
      </c>
      <c r="BY79" s="231">
        <f>IF(BV79=1,IF(BU79&lt;15,VLOOKUP(BX79,data!$B$3:$E$32,2,0)*BU79,(VLOOKUP(BX79,data!$B$3:$E$32,2,0)*14)+(VLOOKUP(BX79,data!$B$3:$E$32,3,0))*(BU79-14)),0)</f>
        <v>0</v>
      </c>
      <c r="BZ79" s="265" t="s">
        <v>96</v>
      </c>
      <c r="CA79" s="231">
        <f>IF(BV79=1,VLOOKUP(BZ79,data!$B$35:$D$39,2,0),0)</f>
        <v>0</v>
      </c>
      <c r="CB79" s="232">
        <f>IF(AND(BY79&lt;&gt;0,CA79&lt;&gt;0)=FALSE,0,data!$C$43)</f>
        <v>0</v>
      </c>
      <c r="CC79" s="269">
        <f t="shared" si="105"/>
        <v>0</v>
      </c>
      <c r="CD79" s="225">
        <f t="shared" si="106"/>
        <v>0</v>
      </c>
      <c r="CE79" s="225">
        <f t="shared" si="107"/>
        <v>0</v>
      </c>
      <c r="CF79" s="225">
        <f t="shared" si="108"/>
        <v>0</v>
      </c>
      <c r="CG79" s="431" t="str">
        <f t="shared" si="109"/>
        <v>ne</v>
      </c>
      <c r="CI79" s="229"/>
      <c r="CJ79" s="225">
        <f t="shared" si="110"/>
        <v>0</v>
      </c>
      <c r="CK79" s="230">
        <f>IF(CJ79=1,data!$C$41*CI79,0)</f>
        <v>0</v>
      </c>
      <c r="CL79" s="265" t="s">
        <v>96</v>
      </c>
      <c r="CM79" s="231">
        <f>IF(CJ79=1,IF(CI79&lt;15,VLOOKUP(CL79,data!$B$3:$E$32,2,0)*CI79,(VLOOKUP(CL79,data!$B$3:$E$32,2,0)*14)+(VLOOKUP(CL79,data!$B$3:$E$32,3,0))*(CI79-14)),0)</f>
        <v>0</v>
      </c>
      <c r="CN79" s="265" t="s">
        <v>96</v>
      </c>
      <c r="CO79" s="231">
        <f>IF(CJ79=1,VLOOKUP(CN79,data!$B$35:$D$39,2,0),0)</f>
        <v>0</v>
      </c>
      <c r="CP79" s="232">
        <f>IF(AND(CM79&lt;&gt;0,CO79&lt;&gt;0)=FALSE,0,data!$C$43)</f>
        <v>0</v>
      </c>
      <c r="CQ79" s="269">
        <f t="shared" si="111"/>
        <v>0</v>
      </c>
      <c r="CR79" s="225">
        <f t="shared" si="112"/>
        <v>0</v>
      </c>
      <c r="CS79" s="225">
        <f t="shared" si="113"/>
        <v>0</v>
      </c>
      <c r="CT79" s="225">
        <f t="shared" si="114"/>
        <v>0</v>
      </c>
      <c r="CU79" s="431" t="str">
        <f t="shared" si="115"/>
        <v>ne</v>
      </c>
      <c r="CW79" s="229"/>
      <c r="CX79" s="225">
        <f t="shared" si="116"/>
        <v>0</v>
      </c>
      <c r="CY79" s="230">
        <f>IF(CX79=1,data!$C$41*CW79,0)</f>
        <v>0</v>
      </c>
      <c r="CZ79" s="265" t="s">
        <v>96</v>
      </c>
      <c r="DA79" s="231">
        <f>IF(CX79=1,IF(CW79&lt;15,VLOOKUP(CZ79,data!$B$3:$E$32,2,0)*CW79,(VLOOKUP(CZ79,data!$B$3:$E$32,2,0)*14)+(VLOOKUP(CZ79,data!$B$3:$E$32,3,0))*(CW79-14)),0)</f>
        <v>0</v>
      </c>
      <c r="DB79" s="265" t="s">
        <v>96</v>
      </c>
      <c r="DC79" s="231">
        <f>IF(CX79=1,VLOOKUP(DB79,data!$B$35:$D$39,2,0),0)</f>
        <v>0</v>
      </c>
      <c r="DD79" s="232">
        <f>IF(AND(DA79&lt;&gt;0,DC79&lt;&gt;0)=FALSE,0,data!$C$43)</f>
        <v>0</v>
      </c>
      <c r="DE79" s="269">
        <f t="shared" si="117"/>
        <v>0</v>
      </c>
      <c r="DF79" s="225">
        <f t="shared" si="118"/>
        <v>0</v>
      </c>
      <c r="DG79" s="225">
        <f t="shared" si="119"/>
        <v>0</v>
      </c>
      <c r="DH79" s="225">
        <f t="shared" si="120"/>
        <v>0</v>
      </c>
      <c r="DI79" s="431" t="str">
        <f t="shared" si="121"/>
        <v>ne</v>
      </c>
      <c r="DK79" s="229"/>
      <c r="DL79" s="225">
        <f t="shared" si="122"/>
        <v>0</v>
      </c>
      <c r="DM79" s="230">
        <f>IF(DL79=1,data!$C$41*DK79,0)</f>
        <v>0</v>
      </c>
      <c r="DN79" s="265" t="s">
        <v>96</v>
      </c>
      <c r="DO79" s="231">
        <f>IF(DL79=1,IF(DK79&lt;15,VLOOKUP(DN79,data!$B$3:$E$32,2,0)*DK79,(VLOOKUP(DN79,data!$B$3:$E$32,2,0)*14)+(VLOOKUP(DN79,data!$B$3:$E$32,3,0))*(DK79-14)),0)</f>
        <v>0</v>
      </c>
      <c r="DP79" s="265" t="s">
        <v>96</v>
      </c>
      <c r="DQ79" s="231">
        <f>IF(DL79=1,VLOOKUP(DP79,data!$B$35:$D$39,2,0),0)</f>
        <v>0</v>
      </c>
      <c r="DR79" s="232">
        <f>IF(AND(DO79&lt;&gt;0,DQ79&lt;&gt;0)=FALSE,0,data!$C$43)</f>
        <v>0</v>
      </c>
      <c r="DS79" s="269">
        <f t="shared" si="123"/>
        <v>0</v>
      </c>
      <c r="DT79" s="225">
        <f t="shared" si="124"/>
        <v>0</v>
      </c>
      <c r="DU79" s="225">
        <f t="shared" si="125"/>
        <v>0</v>
      </c>
      <c r="DV79" s="225">
        <f t="shared" si="126"/>
        <v>0</v>
      </c>
      <c r="DW79" s="431" t="str">
        <f t="shared" si="127"/>
        <v>ne</v>
      </c>
      <c r="DY79" s="229"/>
      <c r="DZ79" s="225">
        <f t="shared" si="128"/>
        <v>0</v>
      </c>
      <c r="EA79" s="230">
        <f>IF(DZ79=1,data!$C$41*DY79,0)</f>
        <v>0</v>
      </c>
      <c r="EB79" s="265" t="s">
        <v>96</v>
      </c>
      <c r="EC79" s="231">
        <f>IF(DZ79=1,IF(DY79&lt;15,VLOOKUP(EB79,data!$B$3:$E$32,2,0)*DY79,(VLOOKUP(EB79,data!$B$3:$E$32,2,0)*14)+(VLOOKUP(EB79,data!$B$3:$E$32,3,0))*(DY79-14)),0)</f>
        <v>0</v>
      </c>
      <c r="ED79" s="265" t="s">
        <v>96</v>
      </c>
      <c r="EE79" s="231">
        <f>IF(DZ79=1,VLOOKUP(ED79,data!$B$35:$D$39,2,0),0)</f>
        <v>0</v>
      </c>
      <c r="EF79" s="232">
        <f>IF(AND(EC79&lt;&gt;0,EE79&lt;&gt;0)=FALSE,0,data!$C$43)</f>
        <v>0</v>
      </c>
      <c r="EG79" s="269">
        <f t="shared" si="129"/>
        <v>0</v>
      </c>
      <c r="EH79" s="225">
        <f t="shared" si="130"/>
        <v>0</v>
      </c>
      <c r="EI79" s="225">
        <f t="shared" si="131"/>
        <v>0</v>
      </c>
      <c r="EJ79" s="225">
        <f t="shared" si="132"/>
        <v>0</v>
      </c>
      <c r="EK79" s="431" t="str">
        <f t="shared" si="133"/>
        <v>ne</v>
      </c>
      <c r="EM79" s="229"/>
      <c r="EN79" s="225">
        <f t="shared" si="134"/>
        <v>0</v>
      </c>
      <c r="EO79" s="230">
        <f>IF(EN79=1,data!$C$41*EM79,0)</f>
        <v>0</v>
      </c>
      <c r="EP79" s="265" t="s">
        <v>96</v>
      </c>
      <c r="EQ79" s="231">
        <f>IF(EN79=1,IF(EM79&lt;15,VLOOKUP(EP79,data!$B$3:$E$32,2,0)*EM79,(VLOOKUP(EP79,data!$B$3:$E$32,2,0)*14)+(VLOOKUP(EP79,data!$B$3:$E$32,3,0))*(EM79-14)),0)</f>
        <v>0</v>
      </c>
      <c r="ER79" s="265" t="s">
        <v>96</v>
      </c>
      <c r="ES79" s="231">
        <f>IF(EN79=1,VLOOKUP(ER79,data!$B$35:$D$39,2,0),0)</f>
        <v>0</v>
      </c>
      <c r="ET79" s="232">
        <f>IF(AND(EQ79&lt;&gt;0,ES79&lt;&gt;0)=FALSE,0,data!$C$43)</f>
        <v>0</v>
      </c>
      <c r="EU79" s="269">
        <f t="shared" si="135"/>
        <v>0</v>
      </c>
      <c r="EV79" s="225">
        <f t="shared" si="136"/>
        <v>0</v>
      </c>
      <c r="EW79" s="225">
        <f t="shared" si="137"/>
        <v>0</v>
      </c>
      <c r="EX79" s="225">
        <f t="shared" si="138"/>
        <v>0</v>
      </c>
      <c r="EY79" s="431" t="str">
        <f t="shared" si="139"/>
        <v>ne</v>
      </c>
      <c r="FA79" s="229"/>
      <c r="FB79" s="225">
        <f t="shared" si="140"/>
        <v>0</v>
      </c>
      <c r="FC79" s="230">
        <f>IF(FB79=1,data!$C$41*FA79,0)</f>
        <v>0</v>
      </c>
      <c r="FD79" s="265" t="s">
        <v>96</v>
      </c>
      <c r="FE79" s="231">
        <f>IF(FB79=1,IF(FA79&lt;15,VLOOKUP(FD79,data!$B$3:$E$32,2,0)*FA79,(VLOOKUP(FD79,data!$B$3:$E$32,2,0)*14)+(VLOOKUP(FD79,data!$B$3:$E$32,3,0))*(FA79-14)),0)</f>
        <v>0</v>
      </c>
      <c r="FF79" s="265" t="s">
        <v>96</v>
      </c>
      <c r="FG79" s="231">
        <f>IF(FB79=1,VLOOKUP(FF79,data!$B$35:$D$39,2,0),0)</f>
        <v>0</v>
      </c>
      <c r="FH79" s="232">
        <f>IF(AND(FE79&lt;&gt;0,FG79&lt;&gt;0)=FALSE,0,data!$C$43)</f>
        <v>0</v>
      </c>
      <c r="FI79" s="269">
        <f t="shared" si="141"/>
        <v>0</v>
      </c>
      <c r="FJ79" s="225">
        <f t="shared" si="142"/>
        <v>0</v>
      </c>
      <c r="FK79" s="225">
        <f t="shared" si="143"/>
        <v>0</v>
      </c>
      <c r="FL79" s="225">
        <f t="shared" si="144"/>
        <v>0</v>
      </c>
      <c r="FM79" s="431" t="str">
        <f t="shared" si="145"/>
        <v>ne</v>
      </c>
    </row>
    <row r="80" spans="1:169" ht="26.65" hidden="1" customHeight="1" x14ac:dyDescent="0.25">
      <c r="A80" s="221"/>
      <c r="B80" s="370" t="s">
        <v>171</v>
      </c>
      <c r="C80" s="416"/>
      <c r="D80" s="418"/>
      <c r="E80" s="229"/>
      <c r="F80" s="225">
        <f t="shared" si="75"/>
        <v>0</v>
      </c>
      <c r="G80" s="230">
        <f>IF(F80=1,data!$C$41*E80,0)</f>
        <v>0</v>
      </c>
      <c r="H80" s="265" t="s">
        <v>96</v>
      </c>
      <c r="I80" s="231">
        <f>IF($F80=1,IF($E80&lt;15,VLOOKUP(H80,data!$B$3:$E$32,2,0)*$E80,(VLOOKUP(H80,data!$B$3:$E$32,2,0)*14)+(VLOOKUP(H80,data!$B$3:$E$32,3,0))*($E80-14)),0)</f>
        <v>0</v>
      </c>
      <c r="J80" s="265" t="s">
        <v>96</v>
      </c>
      <c r="K80" s="231">
        <f>IF($F80=1,VLOOKUP(J80,data!$B$35:$D$39,2,0),0)</f>
        <v>0</v>
      </c>
      <c r="L80" s="232">
        <f>IF(AND(I80&lt;&gt;0,K80&lt;&gt;0)=FALSE,0,data!$C$43)</f>
        <v>0</v>
      </c>
      <c r="M80" s="269">
        <f t="shared" si="76"/>
        <v>0</v>
      </c>
      <c r="N80" s="225">
        <f t="shared" ref="N80:N143" si="146">IF(M80&gt;0,1,0)</f>
        <v>0</v>
      </c>
      <c r="O80" s="225">
        <f t="shared" si="77"/>
        <v>0</v>
      </c>
      <c r="P80" s="225">
        <f t="shared" si="78"/>
        <v>0</v>
      </c>
      <c r="Q80" s="228"/>
      <c r="R80" s="438">
        <f t="shared" si="79"/>
        <v>0</v>
      </c>
      <c r="S80" s="225">
        <f t="shared" si="80"/>
        <v>0</v>
      </c>
      <c r="T80" s="357">
        <f>IF(S80=1,data!$C$41*R80,0)</f>
        <v>0</v>
      </c>
      <c r="U80" s="370" t="str">
        <f t="shared" si="81"/>
        <v xml:space="preserve"> </v>
      </c>
      <c r="V80" s="360">
        <f>IF($S80=1,IF(R80&lt;15,VLOOKUP(U80,data!$B$3:$E$32,2,0)*R80,(VLOOKUP(U80,data!$B$3:$E$32,2,0)*14)+(VLOOKUP(U80,data!$B$3:$E$32,3,0))*(R80-14)),0)</f>
        <v>0</v>
      </c>
      <c r="W80" s="370" t="str">
        <f t="shared" si="82"/>
        <v xml:space="preserve"> </v>
      </c>
      <c r="X80" s="360">
        <f>IF($S80=1,VLOOKUP(W80,data!$B$35:$D$39,2,0),0)</f>
        <v>0</v>
      </c>
      <c r="Y80" s="364">
        <f>IF(AND(V80&lt;&gt;0,X80&lt;&gt;0)=FALSE,0,data!$C$43)</f>
        <v>0</v>
      </c>
      <c r="Z80" s="365">
        <f t="shared" si="83"/>
        <v>0</v>
      </c>
      <c r="AA80" s="225">
        <f t="shared" ref="AA80:AA143" si="147">IF(Z80&gt;0,1,0)</f>
        <v>0</v>
      </c>
      <c r="AB80" s="225">
        <f t="shared" si="84"/>
        <v>0</v>
      </c>
      <c r="AC80" s="225">
        <f t="shared" si="85"/>
        <v>0</v>
      </c>
      <c r="AE80" s="229"/>
      <c r="AF80" s="225">
        <f t="shared" si="86"/>
        <v>0</v>
      </c>
      <c r="AG80" s="230">
        <f>IF(AF80=1,data!$C$41*AE80,0)</f>
        <v>0</v>
      </c>
      <c r="AH80" s="265" t="s">
        <v>96</v>
      </c>
      <c r="AI80" s="231">
        <f>IF(AF80=1,IF(AE80&lt;15,VLOOKUP(AH80,data!$B$3:$E$32,2,0)*AE80,(VLOOKUP(AH80,data!$B$3:$E$32,2,0)*14)+(VLOOKUP(AH80,data!$B$3:$E$32,3,0))*(AE80-14)),0)</f>
        <v>0</v>
      </c>
      <c r="AJ80" s="265" t="s">
        <v>96</v>
      </c>
      <c r="AK80" s="231">
        <f>IF(AF80=1,VLOOKUP(AJ80,data!$B$35:$D$39,2,0),0)</f>
        <v>0</v>
      </c>
      <c r="AL80" s="232">
        <f>IF(AND(AI80&lt;&gt;0,AK80&lt;&gt;0)=FALSE,0,data!$C$43)</f>
        <v>0</v>
      </c>
      <c r="AM80" s="269">
        <f t="shared" si="87"/>
        <v>0</v>
      </c>
      <c r="AN80" s="225">
        <f t="shared" si="88"/>
        <v>0</v>
      </c>
      <c r="AO80" s="225">
        <f t="shared" si="89"/>
        <v>0</v>
      </c>
      <c r="AP80" s="225">
        <f t="shared" si="90"/>
        <v>0</v>
      </c>
      <c r="AQ80" s="431" t="str">
        <f t="shared" si="91"/>
        <v>ne</v>
      </c>
      <c r="AS80" s="229"/>
      <c r="AT80" s="225">
        <f t="shared" si="92"/>
        <v>0</v>
      </c>
      <c r="AU80" s="230">
        <f>IF(AT80=1,data!$C$41*AS80,0)</f>
        <v>0</v>
      </c>
      <c r="AV80" s="265" t="s">
        <v>96</v>
      </c>
      <c r="AW80" s="231">
        <f>IF(AT80=1,IF(AS80&lt;15,VLOOKUP(AV80,data!$B$3:$E$32,2,0)*AS80,(VLOOKUP(AV80,data!$B$3:$E$32,2,0)*14)+(VLOOKUP(AV80,data!$B$3:$E$32,3,0))*(AS80-14)),0)</f>
        <v>0</v>
      </c>
      <c r="AX80" s="265" t="s">
        <v>96</v>
      </c>
      <c r="AY80" s="231">
        <f>IF(AT80=1,VLOOKUP(AX80,data!$B$35:$D$39,2,0),0)</f>
        <v>0</v>
      </c>
      <c r="AZ80" s="232">
        <f>IF(AND(AW80&lt;&gt;0,AY80&lt;&gt;0)=FALSE,0,data!$C$43)</f>
        <v>0</v>
      </c>
      <c r="BA80" s="269">
        <f t="shared" si="93"/>
        <v>0</v>
      </c>
      <c r="BB80" s="225">
        <f t="shared" si="94"/>
        <v>0</v>
      </c>
      <c r="BC80" s="225">
        <f t="shared" si="95"/>
        <v>0</v>
      </c>
      <c r="BD80" s="225">
        <f t="shared" si="96"/>
        <v>0</v>
      </c>
      <c r="BE80" s="431" t="str">
        <f t="shared" si="97"/>
        <v>ne</v>
      </c>
      <c r="BG80" s="229"/>
      <c r="BH80" s="225">
        <f t="shared" si="98"/>
        <v>0</v>
      </c>
      <c r="BI80" s="230">
        <f>IF(BH80=1,data!$C$41*BG80,0)</f>
        <v>0</v>
      </c>
      <c r="BJ80" s="265" t="s">
        <v>96</v>
      </c>
      <c r="BK80" s="231">
        <f>IF(BH80=1,IF(BG80&lt;15,VLOOKUP(BJ80,data!$B$3:$E$32,2,0)*BG80,(VLOOKUP(BJ80,data!$B$3:$E$32,2,0)*14)+(VLOOKUP(BJ80,data!$B$3:$E$32,3,0))*(BG80-14)),0)</f>
        <v>0</v>
      </c>
      <c r="BL80" s="265" t="s">
        <v>96</v>
      </c>
      <c r="BM80" s="231">
        <f>IF(BH80=1,VLOOKUP(BL80,data!$B$35:$D$39,2,0),0)</f>
        <v>0</v>
      </c>
      <c r="BN80" s="232">
        <f>IF(AND(BK80&lt;&gt;0,BM80&lt;&gt;0)=FALSE,0,data!$C$43)</f>
        <v>0</v>
      </c>
      <c r="BO80" s="269">
        <f t="shared" si="99"/>
        <v>0</v>
      </c>
      <c r="BP80" s="225">
        <f t="shared" si="100"/>
        <v>0</v>
      </c>
      <c r="BQ80" s="225">
        <f t="shared" si="101"/>
        <v>0</v>
      </c>
      <c r="BR80" s="225">
        <f t="shared" si="102"/>
        <v>0</v>
      </c>
      <c r="BS80" s="431" t="str">
        <f t="shared" si="103"/>
        <v>ne</v>
      </c>
      <c r="BU80" s="229"/>
      <c r="BV80" s="225">
        <f t="shared" si="104"/>
        <v>0</v>
      </c>
      <c r="BW80" s="230">
        <f>IF(BV80=1,data!$C$41*BU80,0)</f>
        <v>0</v>
      </c>
      <c r="BX80" s="265" t="s">
        <v>96</v>
      </c>
      <c r="BY80" s="231">
        <f>IF(BV80=1,IF(BU80&lt;15,VLOOKUP(BX80,data!$B$3:$E$32,2,0)*BU80,(VLOOKUP(BX80,data!$B$3:$E$32,2,0)*14)+(VLOOKUP(BX80,data!$B$3:$E$32,3,0))*(BU80-14)),0)</f>
        <v>0</v>
      </c>
      <c r="BZ80" s="265" t="s">
        <v>96</v>
      </c>
      <c r="CA80" s="231">
        <f>IF(BV80=1,VLOOKUP(BZ80,data!$B$35:$D$39,2,0),0)</f>
        <v>0</v>
      </c>
      <c r="CB80" s="232">
        <f>IF(AND(BY80&lt;&gt;0,CA80&lt;&gt;0)=FALSE,0,data!$C$43)</f>
        <v>0</v>
      </c>
      <c r="CC80" s="269">
        <f t="shared" si="105"/>
        <v>0</v>
      </c>
      <c r="CD80" s="225">
        <f t="shared" si="106"/>
        <v>0</v>
      </c>
      <c r="CE80" s="225">
        <f t="shared" si="107"/>
        <v>0</v>
      </c>
      <c r="CF80" s="225">
        <f t="shared" si="108"/>
        <v>0</v>
      </c>
      <c r="CG80" s="431" t="str">
        <f t="shared" si="109"/>
        <v>ne</v>
      </c>
      <c r="CI80" s="229"/>
      <c r="CJ80" s="225">
        <f t="shared" si="110"/>
        <v>0</v>
      </c>
      <c r="CK80" s="230">
        <f>IF(CJ80=1,data!$C$41*CI80,0)</f>
        <v>0</v>
      </c>
      <c r="CL80" s="265" t="s">
        <v>96</v>
      </c>
      <c r="CM80" s="231">
        <f>IF(CJ80=1,IF(CI80&lt;15,VLOOKUP(CL80,data!$B$3:$E$32,2,0)*CI80,(VLOOKUP(CL80,data!$B$3:$E$32,2,0)*14)+(VLOOKUP(CL80,data!$B$3:$E$32,3,0))*(CI80-14)),0)</f>
        <v>0</v>
      </c>
      <c r="CN80" s="265" t="s">
        <v>96</v>
      </c>
      <c r="CO80" s="231">
        <f>IF(CJ80=1,VLOOKUP(CN80,data!$B$35:$D$39,2,0),0)</f>
        <v>0</v>
      </c>
      <c r="CP80" s="232">
        <f>IF(AND(CM80&lt;&gt;0,CO80&lt;&gt;0)=FALSE,0,data!$C$43)</f>
        <v>0</v>
      </c>
      <c r="CQ80" s="269">
        <f t="shared" si="111"/>
        <v>0</v>
      </c>
      <c r="CR80" s="225">
        <f t="shared" si="112"/>
        <v>0</v>
      </c>
      <c r="CS80" s="225">
        <f t="shared" si="113"/>
        <v>0</v>
      </c>
      <c r="CT80" s="225">
        <f t="shared" si="114"/>
        <v>0</v>
      </c>
      <c r="CU80" s="431" t="str">
        <f t="shared" si="115"/>
        <v>ne</v>
      </c>
      <c r="CW80" s="229"/>
      <c r="CX80" s="225">
        <f t="shared" si="116"/>
        <v>0</v>
      </c>
      <c r="CY80" s="230">
        <f>IF(CX80=1,data!$C$41*CW80,0)</f>
        <v>0</v>
      </c>
      <c r="CZ80" s="265" t="s">
        <v>96</v>
      </c>
      <c r="DA80" s="231">
        <f>IF(CX80=1,IF(CW80&lt;15,VLOOKUP(CZ80,data!$B$3:$E$32,2,0)*CW80,(VLOOKUP(CZ80,data!$B$3:$E$32,2,0)*14)+(VLOOKUP(CZ80,data!$B$3:$E$32,3,0))*(CW80-14)),0)</f>
        <v>0</v>
      </c>
      <c r="DB80" s="265" t="s">
        <v>96</v>
      </c>
      <c r="DC80" s="231">
        <f>IF(CX80=1,VLOOKUP(DB80,data!$B$35:$D$39,2,0),0)</f>
        <v>0</v>
      </c>
      <c r="DD80" s="232">
        <f>IF(AND(DA80&lt;&gt;0,DC80&lt;&gt;0)=FALSE,0,data!$C$43)</f>
        <v>0</v>
      </c>
      <c r="DE80" s="269">
        <f t="shared" si="117"/>
        <v>0</v>
      </c>
      <c r="DF80" s="225">
        <f t="shared" si="118"/>
        <v>0</v>
      </c>
      <c r="DG80" s="225">
        <f t="shared" si="119"/>
        <v>0</v>
      </c>
      <c r="DH80" s="225">
        <f t="shared" si="120"/>
        <v>0</v>
      </c>
      <c r="DI80" s="431" t="str">
        <f t="shared" si="121"/>
        <v>ne</v>
      </c>
      <c r="DK80" s="229"/>
      <c r="DL80" s="225">
        <f t="shared" si="122"/>
        <v>0</v>
      </c>
      <c r="DM80" s="230">
        <f>IF(DL80=1,data!$C$41*DK80,0)</f>
        <v>0</v>
      </c>
      <c r="DN80" s="265" t="s">
        <v>96</v>
      </c>
      <c r="DO80" s="231">
        <f>IF(DL80=1,IF(DK80&lt;15,VLOOKUP(DN80,data!$B$3:$E$32,2,0)*DK80,(VLOOKUP(DN80,data!$B$3:$E$32,2,0)*14)+(VLOOKUP(DN80,data!$B$3:$E$32,3,0))*(DK80-14)),0)</f>
        <v>0</v>
      </c>
      <c r="DP80" s="265" t="s">
        <v>96</v>
      </c>
      <c r="DQ80" s="231">
        <f>IF(DL80=1,VLOOKUP(DP80,data!$B$35:$D$39,2,0),0)</f>
        <v>0</v>
      </c>
      <c r="DR80" s="232">
        <f>IF(AND(DO80&lt;&gt;0,DQ80&lt;&gt;0)=FALSE,0,data!$C$43)</f>
        <v>0</v>
      </c>
      <c r="DS80" s="269">
        <f t="shared" si="123"/>
        <v>0</v>
      </c>
      <c r="DT80" s="225">
        <f t="shared" si="124"/>
        <v>0</v>
      </c>
      <c r="DU80" s="225">
        <f t="shared" si="125"/>
        <v>0</v>
      </c>
      <c r="DV80" s="225">
        <f t="shared" si="126"/>
        <v>0</v>
      </c>
      <c r="DW80" s="431" t="str">
        <f t="shared" si="127"/>
        <v>ne</v>
      </c>
      <c r="DY80" s="229"/>
      <c r="DZ80" s="225">
        <f t="shared" si="128"/>
        <v>0</v>
      </c>
      <c r="EA80" s="230">
        <f>IF(DZ80=1,data!$C$41*DY80,0)</f>
        <v>0</v>
      </c>
      <c r="EB80" s="265" t="s">
        <v>96</v>
      </c>
      <c r="EC80" s="231">
        <f>IF(DZ80=1,IF(DY80&lt;15,VLOOKUP(EB80,data!$B$3:$E$32,2,0)*DY80,(VLOOKUP(EB80,data!$B$3:$E$32,2,0)*14)+(VLOOKUP(EB80,data!$B$3:$E$32,3,0))*(DY80-14)),0)</f>
        <v>0</v>
      </c>
      <c r="ED80" s="265" t="s">
        <v>96</v>
      </c>
      <c r="EE80" s="231">
        <f>IF(DZ80=1,VLOOKUP(ED80,data!$B$35:$D$39,2,0),0)</f>
        <v>0</v>
      </c>
      <c r="EF80" s="232">
        <f>IF(AND(EC80&lt;&gt;0,EE80&lt;&gt;0)=FALSE,0,data!$C$43)</f>
        <v>0</v>
      </c>
      <c r="EG80" s="269">
        <f t="shared" si="129"/>
        <v>0</v>
      </c>
      <c r="EH80" s="225">
        <f t="shared" si="130"/>
        <v>0</v>
      </c>
      <c r="EI80" s="225">
        <f t="shared" si="131"/>
        <v>0</v>
      </c>
      <c r="EJ80" s="225">
        <f t="shared" si="132"/>
        <v>0</v>
      </c>
      <c r="EK80" s="431" t="str">
        <f t="shared" si="133"/>
        <v>ne</v>
      </c>
      <c r="EM80" s="229"/>
      <c r="EN80" s="225">
        <f t="shared" si="134"/>
        <v>0</v>
      </c>
      <c r="EO80" s="230">
        <f>IF(EN80=1,data!$C$41*EM80,0)</f>
        <v>0</v>
      </c>
      <c r="EP80" s="265" t="s">
        <v>96</v>
      </c>
      <c r="EQ80" s="231">
        <f>IF(EN80=1,IF(EM80&lt;15,VLOOKUP(EP80,data!$B$3:$E$32,2,0)*EM80,(VLOOKUP(EP80,data!$B$3:$E$32,2,0)*14)+(VLOOKUP(EP80,data!$B$3:$E$32,3,0))*(EM80-14)),0)</f>
        <v>0</v>
      </c>
      <c r="ER80" s="265" t="s">
        <v>96</v>
      </c>
      <c r="ES80" s="231">
        <f>IF(EN80=1,VLOOKUP(ER80,data!$B$35:$D$39,2,0),0)</f>
        <v>0</v>
      </c>
      <c r="ET80" s="232">
        <f>IF(AND(EQ80&lt;&gt;0,ES80&lt;&gt;0)=FALSE,0,data!$C$43)</f>
        <v>0</v>
      </c>
      <c r="EU80" s="269">
        <f t="shared" si="135"/>
        <v>0</v>
      </c>
      <c r="EV80" s="225">
        <f t="shared" si="136"/>
        <v>0</v>
      </c>
      <c r="EW80" s="225">
        <f t="shared" si="137"/>
        <v>0</v>
      </c>
      <c r="EX80" s="225">
        <f t="shared" si="138"/>
        <v>0</v>
      </c>
      <c r="EY80" s="431" t="str">
        <f t="shared" si="139"/>
        <v>ne</v>
      </c>
      <c r="FA80" s="229"/>
      <c r="FB80" s="225">
        <f t="shared" si="140"/>
        <v>0</v>
      </c>
      <c r="FC80" s="230">
        <f>IF(FB80=1,data!$C$41*FA80,0)</f>
        <v>0</v>
      </c>
      <c r="FD80" s="265" t="s">
        <v>96</v>
      </c>
      <c r="FE80" s="231">
        <f>IF(FB80=1,IF(FA80&lt;15,VLOOKUP(FD80,data!$B$3:$E$32,2,0)*FA80,(VLOOKUP(FD80,data!$B$3:$E$32,2,0)*14)+(VLOOKUP(FD80,data!$B$3:$E$32,3,0))*(FA80-14)),0)</f>
        <v>0</v>
      </c>
      <c r="FF80" s="265" t="s">
        <v>96</v>
      </c>
      <c r="FG80" s="231">
        <f>IF(FB80=1,VLOOKUP(FF80,data!$B$35:$D$39,2,0),0)</f>
        <v>0</v>
      </c>
      <c r="FH80" s="232">
        <f>IF(AND(FE80&lt;&gt;0,FG80&lt;&gt;0)=FALSE,0,data!$C$43)</f>
        <v>0</v>
      </c>
      <c r="FI80" s="269">
        <f t="shared" si="141"/>
        <v>0</v>
      </c>
      <c r="FJ80" s="225">
        <f t="shared" si="142"/>
        <v>0</v>
      </c>
      <c r="FK80" s="225">
        <f t="shared" si="143"/>
        <v>0</v>
      </c>
      <c r="FL80" s="225">
        <f t="shared" si="144"/>
        <v>0</v>
      </c>
      <c r="FM80" s="431" t="str">
        <f t="shared" si="145"/>
        <v>ne</v>
      </c>
    </row>
    <row r="81" spans="1:169" ht="26.65" hidden="1" customHeight="1" x14ac:dyDescent="0.25">
      <c r="A81" s="233"/>
      <c r="B81" s="370" t="s">
        <v>172</v>
      </c>
      <c r="C81" s="416"/>
      <c r="D81" s="418"/>
      <c r="E81" s="229"/>
      <c r="F81" s="225">
        <f t="shared" si="75"/>
        <v>0</v>
      </c>
      <c r="G81" s="230">
        <f>IF(F81=1,data!$C$41*E81,0)</f>
        <v>0</v>
      </c>
      <c r="H81" s="265" t="s">
        <v>96</v>
      </c>
      <c r="I81" s="231">
        <f>IF($F81=1,IF($E81&lt;15,VLOOKUP(H81,data!$B$3:$E$32,2,0)*$E81,(VLOOKUP(H81,data!$B$3:$E$32,2,0)*14)+(VLOOKUP(H81,data!$B$3:$E$32,3,0))*($E81-14)),0)</f>
        <v>0</v>
      </c>
      <c r="J81" s="265" t="s">
        <v>96</v>
      </c>
      <c r="K81" s="231">
        <f>IF($F81=1,VLOOKUP(J81,data!$B$35:$D$39,2,0),0)</f>
        <v>0</v>
      </c>
      <c r="L81" s="232">
        <f>IF(AND(I81&lt;&gt;0,K81&lt;&gt;0)=FALSE,0,data!$C$43)</f>
        <v>0</v>
      </c>
      <c r="M81" s="269">
        <f t="shared" si="76"/>
        <v>0</v>
      </c>
      <c r="N81" s="225">
        <f t="shared" si="146"/>
        <v>0</v>
      </c>
      <c r="O81" s="225">
        <f t="shared" si="77"/>
        <v>0</v>
      </c>
      <c r="P81" s="225">
        <f t="shared" si="78"/>
        <v>0</v>
      </c>
      <c r="Q81" s="228"/>
      <c r="R81" s="438">
        <f t="shared" si="79"/>
        <v>0</v>
      </c>
      <c r="S81" s="225">
        <f t="shared" si="80"/>
        <v>0</v>
      </c>
      <c r="T81" s="357">
        <f>IF(S81=1,data!$C$41*R81,0)</f>
        <v>0</v>
      </c>
      <c r="U81" s="370" t="str">
        <f t="shared" si="81"/>
        <v xml:space="preserve"> </v>
      </c>
      <c r="V81" s="360">
        <f>IF($S81=1,IF(R81&lt;15,VLOOKUP(U81,data!$B$3:$E$32,2,0)*R81,(VLOOKUP(U81,data!$B$3:$E$32,2,0)*14)+(VLOOKUP(U81,data!$B$3:$E$32,3,0))*(R81-14)),0)</f>
        <v>0</v>
      </c>
      <c r="W81" s="370" t="str">
        <f t="shared" si="82"/>
        <v xml:space="preserve"> </v>
      </c>
      <c r="X81" s="360">
        <f>IF($S81=1,VLOOKUP(W81,data!$B$35:$D$39,2,0),0)</f>
        <v>0</v>
      </c>
      <c r="Y81" s="364">
        <f>IF(AND(V81&lt;&gt;0,X81&lt;&gt;0)=FALSE,0,data!$C$43)</f>
        <v>0</v>
      </c>
      <c r="Z81" s="365">
        <f t="shared" si="83"/>
        <v>0</v>
      </c>
      <c r="AA81" s="225">
        <f t="shared" si="147"/>
        <v>0</v>
      </c>
      <c r="AB81" s="225">
        <f t="shared" si="84"/>
        <v>0</v>
      </c>
      <c r="AC81" s="225">
        <f t="shared" si="85"/>
        <v>0</v>
      </c>
      <c r="AE81" s="229"/>
      <c r="AF81" s="225">
        <f t="shared" si="86"/>
        <v>0</v>
      </c>
      <c r="AG81" s="230">
        <f>IF(AF81=1,data!$C$41*AE81,0)</f>
        <v>0</v>
      </c>
      <c r="AH81" s="265" t="s">
        <v>96</v>
      </c>
      <c r="AI81" s="231">
        <f>IF(AF81=1,IF(AE81&lt;15,VLOOKUP(AH81,data!$B$3:$E$32,2,0)*AE81,(VLOOKUP(AH81,data!$B$3:$E$32,2,0)*14)+(VLOOKUP(AH81,data!$B$3:$E$32,3,0))*(AE81-14)),0)</f>
        <v>0</v>
      </c>
      <c r="AJ81" s="265" t="s">
        <v>96</v>
      </c>
      <c r="AK81" s="231">
        <f>IF(AF81=1,VLOOKUP(AJ81,data!$B$35:$D$39,2,0),0)</f>
        <v>0</v>
      </c>
      <c r="AL81" s="232">
        <f>IF(AND(AI81&lt;&gt;0,AK81&lt;&gt;0)=FALSE,0,data!$C$43)</f>
        <v>0</v>
      </c>
      <c r="AM81" s="269">
        <f t="shared" si="87"/>
        <v>0</v>
      </c>
      <c r="AN81" s="225">
        <f t="shared" si="88"/>
        <v>0</v>
      </c>
      <c r="AO81" s="225">
        <f t="shared" si="89"/>
        <v>0</v>
      </c>
      <c r="AP81" s="225">
        <f t="shared" si="90"/>
        <v>0</v>
      </c>
      <c r="AQ81" s="431" t="str">
        <f t="shared" si="91"/>
        <v>ne</v>
      </c>
      <c r="AS81" s="229"/>
      <c r="AT81" s="225">
        <f t="shared" si="92"/>
        <v>0</v>
      </c>
      <c r="AU81" s="230">
        <f>IF(AT81=1,data!$C$41*AS81,0)</f>
        <v>0</v>
      </c>
      <c r="AV81" s="265" t="s">
        <v>96</v>
      </c>
      <c r="AW81" s="231">
        <f>IF(AT81=1,IF(AS81&lt;15,VLOOKUP(AV81,data!$B$3:$E$32,2,0)*AS81,(VLOOKUP(AV81,data!$B$3:$E$32,2,0)*14)+(VLOOKUP(AV81,data!$B$3:$E$32,3,0))*(AS81-14)),0)</f>
        <v>0</v>
      </c>
      <c r="AX81" s="265" t="s">
        <v>96</v>
      </c>
      <c r="AY81" s="231">
        <f>IF(AT81=1,VLOOKUP(AX81,data!$B$35:$D$39,2,0),0)</f>
        <v>0</v>
      </c>
      <c r="AZ81" s="232">
        <f>IF(AND(AW81&lt;&gt;0,AY81&lt;&gt;0)=FALSE,0,data!$C$43)</f>
        <v>0</v>
      </c>
      <c r="BA81" s="269">
        <f t="shared" si="93"/>
        <v>0</v>
      </c>
      <c r="BB81" s="225">
        <f t="shared" si="94"/>
        <v>0</v>
      </c>
      <c r="BC81" s="225">
        <f t="shared" si="95"/>
        <v>0</v>
      </c>
      <c r="BD81" s="225">
        <f t="shared" si="96"/>
        <v>0</v>
      </c>
      <c r="BE81" s="431" t="str">
        <f t="shared" si="97"/>
        <v>ne</v>
      </c>
      <c r="BG81" s="229"/>
      <c r="BH81" s="225">
        <f t="shared" si="98"/>
        <v>0</v>
      </c>
      <c r="BI81" s="230">
        <f>IF(BH81=1,data!$C$41*BG81,0)</f>
        <v>0</v>
      </c>
      <c r="BJ81" s="265" t="s">
        <v>96</v>
      </c>
      <c r="BK81" s="231">
        <f>IF(BH81=1,IF(BG81&lt;15,VLOOKUP(BJ81,data!$B$3:$E$32,2,0)*BG81,(VLOOKUP(BJ81,data!$B$3:$E$32,2,0)*14)+(VLOOKUP(BJ81,data!$B$3:$E$32,3,0))*(BG81-14)),0)</f>
        <v>0</v>
      </c>
      <c r="BL81" s="265" t="s">
        <v>96</v>
      </c>
      <c r="BM81" s="231">
        <f>IF(BH81=1,VLOOKUP(BL81,data!$B$35:$D$39,2,0),0)</f>
        <v>0</v>
      </c>
      <c r="BN81" s="232">
        <f>IF(AND(BK81&lt;&gt;0,BM81&lt;&gt;0)=FALSE,0,data!$C$43)</f>
        <v>0</v>
      </c>
      <c r="BO81" s="269">
        <f t="shared" si="99"/>
        <v>0</v>
      </c>
      <c r="BP81" s="225">
        <f t="shared" si="100"/>
        <v>0</v>
      </c>
      <c r="BQ81" s="225">
        <f t="shared" si="101"/>
        <v>0</v>
      </c>
      <c r="BR81" s="225">
        <f t="shared" si="102"/>
        <v>0</v>
      </c>
      <c r="BS81" s="431" t="str">
        <f t="shared" si="103"/>
        <v>ne</v>
      </c>
      <c r="BU81" s="229"/>
      <c r="BV81" s="225">
        <f t="shared" si="104"/>
        <v>0</v>
      </c>
      <c r="BW81" s="230">
        <f>IF(BV81=1,data!$C$41*BU81,0)</f>
        <v>0</v>
      </c>
      <c r="BX81" s="265" t="s">
        <v>96</v>
      </c>
      <c r="BY81" s="231">
        <f>IF(BV81=1,IF(BU81&lt;15,VLOOKUP(BX81,data!$B$3:$E$32,2,0)*BU81,(VLOOKUP(BX81,data!$B$3:$E$32,2,0)*14)+(VLOOKUP(BX81,data!$B$3:$E$32,3,0))*(BU81-14)),0)</f>
        <v>0</v>
      </c>
      <c r="BZ81" s="265" t="s">
        <v>96</v>
      </c>
      <c r="CA81" s="231">
        <f>IF(BV81=1,VLOOKUP(BZ81,data!$B$35:$D$39,2,0),0)</f>
        <v>0</v>
      </c>
      <c r="CB81" s="232">
        <f>IF(AND(BY81&lt;&gt;0,CA81&lt;&gt;0)=FALSE,0,data!$C$43)</f>
        <v>0</v>
      </c>
      <c r="CC81" s="269">
        <f t="shared" si="105"/>
        <v>0</v>
      </c>
      <c r="CD81" s="225">
        <f t="shared" si="106"/>
        <v>0</v>
      </c>
      <c r="CE81" s="225">
        <f t="shared" si="107"/>
        <v>0</v>
      </c>
      <c r="CF81" s="225">
        <f t="shared" si="108"/>
        <v>0</v>
      </c>
      <c r="CG81" s="431" t="str">
        <f t="shared" si="109"/>
        <v>ne</v>
      </c>
      <c r="CI81" s="229"/>
      <c r="CJ81" s="225">
        <f t="shared" si="110"/>
        <v>0</v>
      </c>
      <c r="CK81" s="230">
        <f>IF(CJ81=1,data!$C$41*CI81,0)</f>
        <v>0</v>
      </c>
      <c r="CL81" s="265" t="s">
        <v>96</v>
      </c>
      <c r="CM81" s="231">
        <f>IF(CJ81=1,IF(CI81&lt;15,VLOOKUP(CL81,data!$B$3:$E$32,2,0)*CI81,(VLOOKUP(CL81,data!$B$3:$E$32,2,0)*14)+(VLOOKUP(CL81,data!$B$3:$E$32,3,0))*(CI81-14)),0)</f>
        <v>0</v>
      </c>
      <c r="CN81" s="265" t="s">
        <v>96</v>
      </c>
      <c r="CO81" s="231">
        <f>IF(CJ81=1,VLOOKUP(CN81,data!$B$35:$D$39,2,0),0)</f>
        <v>0</v>
      </c>
      <c r="CP81" s="232">
        <f>IF(AND(CM81&lt;&gt;0,CO81&lt;&gt;0)=FALSE,0,data!$C$43)</f>
        <v>0</v>
      </c>
      <c r="CQ81" s="269">
        <f t="shared" si="111"/>
        <v>0</v>
      </c>
      <c r="CR81" s="225">
        <f t="shared" si="112"/>
        <v>0</v>
      </c>
      <c r="CS81" s="225">
        <f t="shared" si="113"/>
        <v>0</v>
      </c>
      <c r="CT81" s="225">
        <f t="shared" si="114"/>
        <v>0</v>
      </c>
      <c r="CU81" s="431" t="str">
        <f t="shared" si="115"/>
        <v>ne</v>
      </c>
      <c r="CW81" s="229"/>
      <c r="CX81" s="225">
        <f t="shared" si="116"/>
        <v>0</v>
      </c>
      <c r="CY81" s="230">
        <f>IF(CX81=1,data!$C$41*CW81,0)</f>
        <v>0</v>
      </c>
      <c r="CZ81" s="265" t="s">
        <v>96</v>
      </c>
      <c r="DA81" s="231">
        <f>IF(CX81=1,IF(CW81&lt;15,VLOOKUP(CZ81,data!$B$3:$E$32,2,0)*CW81,(VLOOKUP(CZ81,data!$B$3:$E$32,2,0)*14)+(VLOOKUP(CZ81,data!$B$3:$E$32,3,0))*(CW81-14)),0)</f>
        <v>0</v>
      </c>
      <c r="DB81" s="265" t="s">
        <v>96</v>
      </c>
      <c r="DC81" s="231">
        <f>IF(CX81=1,VLOOKUP(DB81,data!$B$35:$D$39,2,0),0)</f>
        <v>0</v>
      </c>
      <c r="DD81" s="232">
        <f>IF(AND(DA81&lt;&gt;0,DC81&lt;&gt;0)=FALSE,0,data!$C$43)</f>
        <v>0</v>
      </c>
      <c r="DE81" s="269">
        <f t="shared" si="117"/>
        <v>0</v>
      </c>
      <c r="DF81" s="225">
        <f t="shared" si="118"/>
        <v>0</v>
      </c>
      <c r="DG81" s="225">
        <f t="shared" si="119"/>
        <v>0</v>
      </c>
      <c r="DH81" s="225">
        <f t="shared" si="120"/>
        <v>0</v>
      </c>
      <c r="DI81" s="431" t="str">
        <f t="shared" si="121"/>
        <v>ne</v>
      </c>
      <c r="DK81" s="229"/>
      <c r="DL81" s="225">
        <f t="shared" si="122"/>
        <v>0</v>
      </c>
      <c r="DM81" s="230">
        <f>IF(DL81=1,data!$C$41*DK81,0)</f>
        <v>0</v>
      </c>
      <c r="DN81" s="265" t="s">
        <v>96</v>
      </c>
      <c r="DO81" s="231">
        <f>IF(DL81=1,IF(DK81&lt;15,VLOOKUP(DN81,data!$B$3:$E$32,2,0)*DK81,(VLOOKUP(DN81,data!$B$3:$E$32,2,0)*14)+(VLOOKUP(DN81,data!$B$3:$E$32,3,0))*(DK81-14)),0)</f>
        <v>0</v>
      </c>
      <c r="DP81" s="265" t="s">
        <v>96</v>
      </c>
      <c r="DQ81" s="231">
        <f>IF(DL81=1,VLOOKUP(DP81,data!$B$35:$D$39,2,0),0)</f>
        <v>0</v>
      </c>
      <c r="DR81" s="232">
        <f>IF(AND(DO81&lt;&gt;0,DQ81&lt;&gt;0)=FALSE,0,data!$C$43)</f>
        <v>0</v>
      </c>
      <c r="DS81" s="269">
        <f t="shared" si="123"/>
        <v>0</v>
      </c>
      <c r="DT81" s="225">
        <f t="shared" si="124"/>
        <v>0</v>
      </c>
      <c r="DU81" s="225">
        <f t="shared" si="125"/>
        <v>0</v>
      </c>
      <c r="DV81" s="225">
        <f t="shared" si="126"/>
        <v>0</v>
      </c>
      <c r="DW81" s="431" t="str">
        <f t="shared" si="127"/>
        <v>ne</v>
      </c>
      <c r="DY81" s="229"/>
      <c r="DZ81" s="225">
        <f t="shared" si="128"/>
        <v>0</v>
      </c>
      <c r="EA81" s="230">
        <f>IF(DZ81=1,data!$C$41*DY81,0)</f>
        <v>0</v>
      </c>
      <c r="EB81" s="265" t="s">
        <v>96</v>
      </c>
      <c r="EC81" s="231">
        <f>IF(DZ81=1,IF(DY81&lt;15,VLOOKUP(EB81,data!$B$3:$E$32,2,0)*DY81,(VLOOKUP(EB81,data!$B$3:$E$32,2,0)*14)+(VLOOKUP(EB81,data!$B$3:$E$32,3,0))*(DY81-14)),0)</f>
        <v>0</v>
      </c>
      <c r="ED81" s="265" t="s">
        <v>96</v>
      </c>
      <c r="EE81" s="231">
        <f>IF(DZ81=1,VLOOKUP(ED81,data!$B$35:$D$39,2,0),0)</f>
        <v>0</v>
      </c>
      <c r="EF81" s="232">
        <f>IF(AND(EC81&lt;&gt;0,EE81&lt;&gt;0)=FALSE,0,data!$C$43)</f>
        <v>0</v>
      </c>
      <c r="EG81" s="269">
        <f t="shared" si="129"/>
        <v>0</v>
      </c>
      <c r="EH81" s="225">
        <f t="shared" si="130"/>
        <v>0</v>
      </c>
      <c r="EI81" s="225">
        <f t="shared" si="131"/>
        <v>0</v>
      </c>
      <c r="EJ81" s="225">
        <f t="shared" si="132"/>
        <v>0</v>
      </c>
      <c r="EK81" s="431" t="str">
        <f t="shared" si="133"/>
        <v>ne</v>
      </c>
      <c r="EM81" s="229"/>
      <c r="EN81" s="225">
        <f t="shared" si="134"/>
        <v>0</v>
      </c>
      <c r="EO81" s="230">
        <f>IF(EN81=1,data!$C$41*EM81,0)</f>
        <v>0</v>
      </c>
      <c r="EP81" s="265" t="s">
        <v>96</v>
      </c>
      <c r="EQ81" s="231">
        <f>IF(EN81=1,IF(EM81&lt;15,VLOOKUP(EP81,data!$B$3:$E$32,2,0)*EM81,(VLOOKUP(EP81,data!$B$3:$E$32,2,0)*14)+(VLOOKUP(EP81,data!$B$3:$E$32,3,0))*(EM81-14)),0)</f>
        <v>0</v>
      </c>
      <c r="ER81" s="265" t="s">
        <v>96</v>
      </c>
      <c r="ES81" s="231">
        <f>IF(EN81=1,VLOOKUP(ER81,data!$B$35:$D$39,2,0),0)</f>
        <v>0</v>
      </c>
      <c r="ET81" s="232">
        <f>IF(AND(EQ81&lt;&gt;0,ES81&lt;&gt;0)=FALSE,0,data!$C$43)</f>
        <v>0</v>
      </c>
      <c r="EU81" s="269">
        <f t="shared" si="135"/>
        <v>0</v>
      </c>
      <c r="EV81" s="225">
        <f t="shared" si="136"/>
        <v>0</v>
      </c>
      <c r="EW81" s="225">
        <f t="shared" si="137"/>
        <v>0</v>
      </c>
      <c r="EX81" s="225">
        <f t="shared" si="138"/>
        <v>0</v>
      </c>
      <c r="EY81" s="431" t="str">
        <f t="shared" si="139"/>
        <v>ne</v>
      </c>
      <c r="FA81" s="229"/>
      <c r="FB81" s="225">
        <f t="shared" si="140"/>
        <v>0</v>
      </c>
      <c r="FC81" s="230">
        <f>IF(FB81=1,data!$C$41*FA81,0)</f>
        <v>0</v>
      </c>
      <c r="FD81" s="265" t="s">
        <v>96</v>
      </c>
      <c r="FE81" s="231">
        <f>IF(FB81=1,IF(FA81&lt;15,VLOOKUP(FD81,data!$B$3:$E$32,2,0)*FA81,(VLOOKUP(FD81,data!$B$3:$E$32,2,0)*14)+(VLOOKUP(FD81,data!$B$3:$E$32,3,0))*(FA81-14)),0)</f>
        <v>0</v>
      </c>
      <c r="FF81" s="265" t="s">
        <v>96</v>
      </c>
      <c r="FG81" s="231">
        <f>IF(FB81=1,VLOOKUP(FF81,data!$B$35:$D$39,2,0),0)</f>
        <v>0</v>
      </c>
      <c r="FH81" s="232">
        <f>IF(AND(FE81&lt;&gt;0,FG81&lt;&gt;0)=FALSE,0,data!$C$43)</f>
        <v>0</v>
      </c>
      <c r="FI81" s="269">
        <f t="shared" si="141"/>
        <v>0</v>
      </c>
      <c r="FJ81" s="225">
        <f t="shared" si="142"/>
        <v>0</v>
      </c>
      <c r="FK81" s="225">
        <f t="shared" si="143"/>
        <v>0</v>
      </c>
      <c r="FL81" s="225">
        <f t="shared" si="144"/>
        <v>0</v>
      </c>
      <c r="FM81" s="431" t="str">
        <f t="shared" si="145"/>
        <v>ne</v>
      </c>
    </row>
    <row r="82" spans="1:169" ht="26.65" hidden="1" customHeight="1" x14ac:dyDescent="0.25">
      <c r="A82" s="233"/>
      <c r="B82" s="370" t="s">
        <v>173</v>
      </c>
      <c r="C82" s="416"/>
      <c r="D82" s="418"/>
      <c r="E82" s="229"/>
      <c r="F82" s="225">
        <f t="shared" si="75"/>
        <v>0</v>
      </c>
      <c r="G82" s="230">
        <f>IF(F82=1,data!$C$41*E82,0)</f>
        <v>0</v>
      </c>
      <c r="H82" s="265" t="s">
        <v>96</v>
      </c>
      <c r="I82" s="231">
        <f>IF($F82=1,IF($E82&lt;15,VLOOKUP(H82,data!$B$3:$E$32,2,0)*$E82,(VLOOKUP(H82,data!$B$3:$E$32,2,0)*14)+(VLOOKUP(H82,data!$B$3:$E$32,3,0))*($E82-14)),0)</f>
        <v>0</v>
      </c>
      <c r="J82" s="265" t="s">
        <v>96</v>
      </c>
      <c r="K82" s="231">
        <f>IF($F82=1,VLOOKUP(J82,data!$B$35:$D$39,2,0),0)</f>
        <v>0</v>
      </c>
      <c r="L82" s="232">
        <f>IF(AND(I82&lt;&gt;0,K82&lt;&gt;0)=FALSE,0,data!$C$43)</f>
        <v>0</v>
      </c>
      <c r="M82" s="269">
        <f t="shared" si="76"/>
        <v>0</v>
      </c>
      <c r="N82" s="225">
        <f t="shared" si="146"/>
        <v>0</v>
      </c>
      <c r="O82" s="225">
        <f t="shared" si="77"/>
        <v>0</v>
      </c>
      <c r="P82" s="225">
        <f t="shared" si="78"/>
        <v>0</v>
      </c>
      <c r="Q82" s="228"/>
      <c r="R82" s="438">
        <f t="shared" si="79"/>
        <v>0</v>
      </c>
      <c r="S82" s="225">
        <f t="shared" si="80"/>
        <v>0</v>
      </c>
      <c r="T82" s="357">
        <f>IF(S82=1,data!$C$41*R82,0)</f>
        <v>0</v>
      </c>
      <c r="U82" s="370" t="str">
        <f t="shared" si="81"/>
        <v xml:space="preserve"> </v>
      </c>
      <c r="V82" s="360">
        <f>IF($S82=1,IF(R82&lt;15,VLOOKUP(U82,data!$B$3:$E$32,2,0)*R82,(VLOOKUP(U82,data!$B$3:$E$32,2,0)*14)+(VLOOKUP(U82,data!$B$3:$E$32,3,0))*(R82-14)),0)</f>
        <v>0</v>
      </c>
      <c r="W82" s="370" t="str">
        <f t="shared" si="82"/>
        <v xml:space="preserve"> </v>
      </c>
      <c r="X82" s="360">
        <f>IF($S82=1,VLOOKUP(W82,data!$B$35:$D$39,2,0),0)</f>
        <v>0</v>
      </c>
      <c r="Y82" s="364">
        <f>IF(AND(V82&lt;&gt;0,X82&lt;&gt;0)=FALSE,0,data!$C$43)</f>
        <v>0</v>
      </c>
      <c r="Z82" s="365">
        <f t="shared" si="83"/>
        <v>0</v>
      </c>
      <c r="AA82" s="225">
        <f t="shared" si="147"/>
        <v>0</v>
      </c>
      <c r="AB82" s="225">
        <f t="shared" si="84"/>
        <v>0</v>
      </c>
      <c r="AC82" s="225">
        <f t="shared" si="85"/>
        <v>0</v>
      </c>
      <c r="AE82" s="229"/>
      <c r="AF82" s="225">
        <f t="shared" si="86"/>
        <v>0</v>
      </c>
      <c r="AG82" s="230">
        <f>IF(AF82=1,data!$C$41*AE82,0)</f>
        <v>0</v>
      </c>
      <c r="AH82" s="265" t="s">
        <v>96</v>
      </c>
      <c r="AI82" s="231">
        <f>IF(AF82=1,IF(AE82&lt;15,VLOOKUP(AH82,data!$B$3:$E$32,2,0)*AE82,(VLOOKUP(AH82,data!$B$3:$E$32,2,0)*14)+(VLOOKUP(AH82,data!$B$3:$E$32,3,0))*(AE82-14)),0)</f>
        <v>0</v>
      </c>
      <c r="AJ82" s="265" t="s">
        <v>96</v>
      </c>
      <c r="AK82" s="231">
        <f>IF(AF82=1,VLOOKUP(AJ82,data!$B$35:$D$39,2,0),0)</f>
        <v>0</v>
      </c>
      <c r="AL82" s="232">
        <f>IF(AND(AI82&lt;&gt;0,AK82&lt;&gt;0)=FALSE,0,data!$C$43)</f>
        <v>0</v>
      </c>
      <c r="AM82" s="269">
        <f t="shared" si="87"/>
        <v>0</v>
      </c>
      <c r="AN82" s="225">
        <f t="shared" si="88"/>
        <v>0</v>
      </c>
      <c r="AO82" s="225">
        <f t="shared" si="89"/>
        <v>0</v>
      </c>
      <c r="AP82" s="225">
        <f t="shared" si="90"/>
        <v>0</v>
      </c>
      <c r="AQ82" s="431" t="str">
        <f t="shared" si="91"/>
        <v>ne</v>
      </c>
      <c r="AS82" s="229"/>
      <c r="AT82" s="225">
        <f t="shared" si="92"/>
        <v>0</v>
      </c>
      <c r="AU82" s="230">
        <f>IF(AT82=1,data!$C$41*AS82,0)</f>
        <v>0</v>
      </c>
      <c r="AV82" s="265" t="s">
        <v>96</v>
      </c>
      <c r="AW82" s="231">
        <f>IF(AT82=1,IF(AS82&lt;15,VLOOKUP(AV82,data!$B$3:$E$32,2,0)*AS82,(VLOOKUP(AV82,data!$B$3:$E$32,2,0)*14)+(VLOOKUP(AV82,data!$B$3:$E$32,3,0))*(AS82-14)),0)</f>
        <v>0</v>
      </c>
      <c r="AX82" s="265" t="s">
        <v>96</v>
      </c>
      <c r="AY82" s="231">
        <f>IF(AT82=1,VLOOKUP(AX82,data!$B$35:$D$39,2,0),0)</f>
        <v>0</v>
      </c>
      <c r="AZ82" s="232">
        <f>IF(AND(AW82&lt;&gt;0,AY82&lt;&gt;0)=FALSE,0,data!$C$43)</f>
        <v>0</v>
      </c>
      <c r="BA82" s="269">
        <f t="shared" si="93"/>
        <v>0</v>
      </c>
      <c r="BB82" s="225">
        <f t="shared" si="94"/>
        <v>0</v>
      </c>
      <c r="BC82" s="225">
        <f t="shared" si="95"/>
        <v>0</v>
      </c>
      <c r="BD82" s="225">
        <f t="shared" si="96"/>
        <v>0</v>
      </c>
      <c r="BE82" s="431" t="str">
        <f t="shared" si="97"/>
        <v>ne</v>
      </c>
      <c r="BG82" s="229"/>
      <c r="BH82" s="225">
        <f t="shared" si="98"/>
        <v>0</v>
      </c>
      <c r="BI82" s="230">
        <f>IF(BH82=1,data!$C$41*BG82,0)</f>
        <v>0</v>
      </c>
      <c r="BJ82" s="265" t="s">
        <v>96</v>
      </c>
      <c r="BK82" s="231">
        <f>IF(BH82=1,IF(BG82&lt;15,VLOOKUP(BJ82,data!$B$3:$E$32,2,0)*BG82,(VLOOKUP(BJ82,data!$B$3:$E$32,2,0)*14)+(VLOOKUP(BJ82,data!$B$3:$E$32,3,0))*(BG82-14)),0)</f>
        <v>0</v>
      </c>
      <c r="BL82" s="265" t="s">
        <v>96</v>
      </c>
      <c r="BM82" s="231">
        <f>IF(BH82=1,VLOOKUP(BL82,data!$B$35:$D$39,2,0),0)</f>
        <v>0</v>
      </c>
      <c r="BN82" s="232">
        <f>IF(AND(BK82&lt;&gt;0,BM82&lt;&gt;0)=FALSE,0,data!$C$43)</f>
        <v>0</v>
      </c>
      <c r="BO82" s="269">
        <f t="shared" si="99"/>
        <v>0</v>
      </c>
      <c r="BP82" s="225">
        <f t="shared" si="100"/>
        <v>0</v>
      </c>
      <c r="BQ82" s="225">
        <f t="shared" si="101"/>
        <v>0</v>
      </c>
      <c r="BR82" s="225">
        <f t="shared" si="102"/>
        <v>0</v>
      </c>
      <c r="BS82" s="431" t="str">
        <f t="shared" si="103"/>
        <v>ne</v>
      </c>
      <c r="BU82" s="229"/>
      <c r="BV82" s="225">
        <f t="shared" si="104"/>
        <v>0</v>
      </c>
      <c r="BW82" s="230">
        <f>IF(BV82=1,data!$C$41*BU82,0)</f>
        <v>0</v>
      </c>
      <c r="BX82" s="265" t="s">
        <v>96</v>
      </c>
      <c r="BY82" s="231">
        <f>IF(BV82=1,IF(BU82&lt;15,VLOOKUP(BX82,data!$B$3:$E$32,2,0)*BU82,(VLOOKUP(BX82,data!$B$3:$E$32,2,0)*14)+(VLOOKUP(BX82,data!$B$3:$E$32,3,0))*(BU82-14)),0)</f>
        <v>0</v>
      </c>
      <c r="BZ82" s="265" t="s">
        <v>96</v>
      </c>
      <c r="CA82" s="231">
        <f>IF(BV82=1,VLOOKUP(BZ82,data!$B$35:$D$39,2,0),0)</f>
        <v>0</v>
      </c>
      <c r="CB82" s="232">
        <f>IF(AND(BY82&lt;&gt;0,CA82&lt;&gt;0)=FALSE,0,data!$C$43)</f>
        <v>0</v>
      </c>
      <c r="CC82" s="269">
        <f t="shared" si="105"/>
        <v>0</v>
      </c>
      <c r="CD82" s="225">
        <f t="shared" si="106"/>
        <v>0</v>
      </c>
      <c r="CE82" s="225">
        <f t="shared" si="107"/>
        <v>0</v>
      </c>
      <c r="CF82" s="225">
        <f t="shared" si="108"/>
        <v>0</v>
      </c>
      <c r="CG82" s="431" t="str">
        <f t="shared" si="109"/>
        <v>ne</v>
      </c>
      <c r="CI82" s="229"/>
      <c r="CJ82" s="225">
        <f t="shared" si="110"/>
        <v>0</v>
      </c>
      <c r="CK82" s="230">
        <f>IF(CJ82=1,data!$C$41*CI82,0)</f>
        <v>0</v>
      </c>
      <c r="CL82" s="265" t="s">
        <v>96</v>
      </c>
      <c r="CM82" s="231">
        <f>IF(CJ82=1,IF(CI82&lt;15,VLOOKUP(CL82,data!$B$3:$E$32,2,0)*CI82,(VLOOKUP(CL82,data!$B$3:$E$32,2,0)*14)+(VLOOKUP(CL82,data!$B$3:$E$32,3,0))*(CI82-14)),0)</f>
        <v>0</v>
      </c>
      <c r="CN82" s="265" t="s">
        <v>96</v>
      </c>
      <c r="CO82" s="231">
        <f>IF(CJ82=1,VLOOKUP(CN82,data!$B$35:$D$39,2,0),0)</f>
        <v>0</v>
      </c>
      <c r="CP82" s="232">
        <f>IF(AND(CM82&lt;&gt;0,CO82&lt;&gt;0)=FALSE,0,data!$C$43)</f>
        <v>0</v>
      </c>
      <c r="CQ82" s="269">
        <f t="shared" si="111"/>
        <v>0</v>
      </c>
      <c r="CR82" s="225">
        <f t="shared" si="112"/>
        <v>0</v>
      </c>
      <c r="CS82" s="225">
        <f t="shared" si="113"/>
        <v>0</v>
      </c>
      <c r="CT82" s="225">
        <f t="shared" si="114"/>
        <v>0</v>
      </c>
      <c r="CU82" s="431" t="str">
        <f t="shared" si="115"/>
        <v>ne</v>
      </c>
      <c r="CW82" s="229"/>
      <c r="CX82" s="225">
        <f t="shared" si="116"/>
        <v>0</v>
      </c>
      <c r="CY82" s="230">
        <f>IF(CX82=1,data!$C$41*CW82,0)</f>
        <v>0</v>
      </c>
      <c r="CZ82" s="265" t="s">
        <v>96</v>
      </c>
      <c r="DA82" s="231">
        <f>IF(CX82=1,IF(CW82&lt;15,VLOOKUP(CZ82,data!$B$3:$E$32,2,0)*CW82,(VLOOKUP(CZ82,data!$B$3:$E$32,2,0)*14)+(VLOOKUP(CZ82,data!$B$3:$E$32,3,0))*(CW82-14)),0)</f>
        <v>0</v>
      </c>
      <c r="DB82" s="265" t="s">
        <v>96</v>
      </c>
      <c r="DC82" s="231">
        <f>IF(CX82=1,VLOOKUP(DB82,data!$B$35:$D$39,2,0),0)</f>
        <v>0</v>
      </c>
      <c r="DD82" s="232">
        <f>IF(AND(DA82&lt;&gt;0,DC82&lt;&gt;0)=FALSE,0,data!$C$43)</f>
        <v>0</v>
      </c>
      <c r="DE82" s="269">
        <f t="shared" si="117"/>
        <v>0</v>
      </c>
      <c r="DF82" s="225">
        <f t="shared" si="118"/>
        <v>0</v>
      </c>
      <c r="DG82" s="225">
        <f t="shared" si="119"/>
        <v>0</v>
      </c>
      <c r="DH82" s="225">
        <f t="shared" si="120"/>
        <v>0</v>
      </c>
      <c r="DI82" s="431" t="str">
        <f t="shared" si="121"/>
        <v>ne</v>
      </c>
      <c r="DK82" s="229"/>
      <c r="DL82" s="225">
        <f t="shared" si="122"/>
        <v>0</v>
      </c>
      <c r="DM82" s="230">
        <f>IF(DL82=1,data!$C$41*DK82,0)</f>
        <v>0</v>
      </c>
      <c r="DN82" s="265" t="s">
        <v>96</v>
      </c>
      <c r="DO82" s="231">
        <f>IF(DL82=1,IF(DK82&lt;15,VLOOKUP(DN82,data!$B$3:$E$32,2,0)*DK82,(VLOOKUP(DN82,data!$B$3:$E$32,2,0)*14)+(VLOOKUP(DN82,data!$B$3:$E$32,3,0))*(DK82-14)),0)</f>
        <v>0</v>
      </c>
      <c r="DP82" s="265" t="s">
        <v>96</v>
      </c>
      <c r="DQ82" s="231">
        <f>IF(DL82=1,VLOOKUP(DP82,data!$B$35:$D$39,2,0),0)</f>
        <v>0</v>
      </c>
      <c r="DR82" s="232">
        <f>IF(AND(DO82&lt;&gt;0,DQ82&lt;&gt;0)=FALSE,0,data!$C$43)</f>
        <v>0</v>
      </c>
      <c r="DS82" s="269">
        <f t="shared" si="123"/>
        <v>0</v>
      </c>
      <c r="DT82" s="225">
        <f t="shared" si="124"/>
        <v>0</v>
      </c>
      <c r="DU82" s="225">
        <f t="shared" si="125"/>
        <v>0</v>
      </c>
      <c r="DV82" s="225">
        <f t="shared" si="126"/>
        <v>0</v>
      </c>
      <c r="DW82" s="431" t="str">
        <f t="shared" si="127"/>
        <v>ne</v>
      </c>
      <c r="DY82" s="229"/>
      <c r="DZ82" s="225">
        <f t="shared" si="128"/>
        <v>0</v>
      </c>
      <c r="EA82" s="230">
        <f>IF(DZ82=1,data!$C$41*DY82,0)</f>
        <v>0</v>
      </c>
      <c r="EB82" s="265" t="s">
        <v>96</v>
      </c>
      <c r="EC82" s="231">
        <f>IF(DZ82=1,IF(DY82&lt;15,VLOOKUP(EB82,data!$B$3:$E$32,2,0)*DY82,(VLOOKUP(EB82,data!$B$3:$E$32,2,0)*14)+(VLOOKUP(EB82,data!$B$3:$E$32,3,0))*(DY82-14)),0)</f>
        <v>0</v>
      </c>
      <c r="ED82" s="265" t="s">
        <v>96</v>
      </c>
      <c r="EE82" s="231">
        <f>IF(DZ82=1,VLOOKUP(ED82,data!$B$35:$D$39,2,0),0)</f>
        <v>0</v>
      </c>
      <c r="EF82" s="232">
        <f>IF(AND(EC82&lt;&gt;0,EE82&lt;&gt;0)=FALSE,0,data!$C$43)</f>
        <v>0</v>
      </c>
      <c r="EG82" s="269">
        <f t="shared" si="129"/>
        <v>0</v>
      </c>
      <c r="EH82" s="225">
        <f t="shared" si="130"/>
        <v>0</v>
      </c>
      <c r="EI82" s="225">
        <f t="shared" si="131"/>
        <v>0</v>
      </c>
      <c r="EJ82" s="225">
        <f t="shared" si="132"/>
        <v>0</v>
      </c>
      <c r="EK82" s="431" t="str">
        <f t="shared" si="133"/>
        <v>ne</v>
      </c>
      <c r="EM82" s="229"/>
      <c r="EN82" s="225">
        <f t="shared" si="134"/>
        <v>0</v>
      </c>
      <c r="EO82" s="230">
        <f>IF(EN82=1,data!$C$41*EM82,0)</f>
        <v>0</v>
      </c>
      <c r="EP82" s="265" t="s">
        <v>96</v>
      </c>
      <c r="EQ82" s="231">
        <f>IF(EN82=1,IF(EM82&lt;15,VLOOKUP(EP82,data!$B$3:$E$32,2,0)*EM82,(VLOOKUP(EP82,data!$B$3:$E$32,2,0)*14)+(VLOOKUP(EP82,data!$B$3:$E$32,3,0))*(EM82-14)),0)</f>
        <v>0</v>
      </c>
      <c r="ER82" s="265" t="s">
        <v>96</v>
      </c>
      <c r="ES82" s="231">
        <f>IF(EN82=1,VLOOKUP(ER82,data!$B$35:$D$39,2,0),0)</f>
        <v>0</v>
      </c>
      <c r="ET82" s="232">
        <f>IF(AND(EQ82&lt;&gt;0,ES82&lt;&gt;0)=FALSE,0,data!$C$43)</f>
        <v>0</v>
      </c>
      <c r="EU82" s="269">
        <f t="shared" si="135"/>
        <v>0</v>
      </c>
      <c r="EV82" s="225">
        <f t="shared" si="136"/>
        <v>0</v>
      </c>
      <c r="EW82" s="225">
        <f t="shared" si="137"/>
        <v>0</v>
      </c>
      <c r="EX82" s="225">
        <f t="shared" si="138"/>
        <v>0</v>
      </c>
      <c r="EY82" s="431" t="str">
        <f t="shared" si="139"/>
        <v>ne</v>
      </c>
      <c r="FA82" s="229"/>
      <c r="FB82" s="225">
        <f t="shared" si="140"/>
        <v>0</v>
      </c>
      <c r="FC82" s="230">
        <f>IF(FB82=1,data!$C$41*FA82,0)</f>
        <v>0</v>
      </c>
      <c r="FD82" s="265" t="s">
        <v>96</v>
      </c>
      <c r="FE82" s="231">
        <f>IF(FB82=1,IF(FA82&lt;15,VLOOKUP(FD82,data!$B$3:$E$32,2,0)*FA82,(VLOOKUP(FD82,data!$B$3:$E$32,2,0)*14)+(VLOOKUP(FD82,data!$B$3:$E$32,3,0))*(FA82-14)),0)</f>
        <v>0</v>
      </c>
      <c r="FF82" s="265" t="s">
        <v>96</v>
      </c>
      <c r="FG82" s="231">
        <f>IF(FB82=1,VLOOKUP(FF82,data!$B$35:$D$39,2,0),0)</f>
        <v>0</v>
      </c>
      <c r="FH82" s="232">
        <f>IF(AND(FE82&lt;&gt;0,FG82&lt;&gt;0)=FALSE,0,data!$C$43)</f>
        <v>0</v>
      </c>
      <c r="FI82" s="269">
        <f t="shared" si="141"/>
        <v>0</v>
      </c>
      <c r="FJ82" s="225">
        <f t="shared" si="142"/>
        <v>0</v>
      </c>
      <c r="FK82" s="225">
        <f t="shared" si="143"/>
        <v>0</v>
      </c>
      <c r="FL82" s="225">
        <f t="shared" si="144"/>
        <v>0</v>
      </c>
      <c r="FM82" s="431" t="str">
        <f t="shared" si="145"/>
        <v>ne</v>
      </c>
    </row>
    <row r="83" spans="1:169" ht="26.65" hidden="1" customHeight="1" x14ac:dyDescent="0.25">
      <c r="A83" s="233"/>
      <c r="B83" s="370" t="s">
        <v>174</v>
      </c>
      <c r="C83" s="416"/>
      <c r="D83" s="418"/>
      <c r="E83" s="229"/>
      <c r="F83" s="225">
        <f t="shared" si="75"/>
        <v>0</v>
      </c>
      <c r="G83" s="230">
        <f>IF(F83=1,data!$C$41*E83,0)</f>
        <v>0</v>
      </c>
      <c r="H83" s="265" t="s">
        <v>96</v>
      </c>
      <c r="I83" s="231">
        <f>IF($F83=1,IF($E83&lt;15,VLOOKUP(H83,data!$B$3:$E$32,2,0)*$E83,(VLOOKUP(H83,data!$B$3:$E$32,2,0)*14)+(VLOOKUP(H83,data!$B$3:$E$32,3,0))*($E83-14)),0)</f>
        <v>0</v>
      </c>
      <c r="J83" s="265" t="s">
        <v>96</v>
      </c>
      <c r="K83" s="231">
        <f>IF($F83=1,VLOOKUP(J83,data!$B$35:$D$39,2,0),0)</f>
        <v>0</v>
      </c>
      <c r="L83" s="232">
        <f>IF(AND(I83&lt;&gt;0,K83&lt;&gt;0)=FALSE,0,data!$C$43)</f>
        <v>0</v>
      </c>
      <c r="M83" s="269">
        <f t="shared" si="76"/>
        <v>0</v>
      </c>
      <c r="N83" s="225">
        <f t="shared" si="146"/>
        <v>0</v>
      </c>
      <c r="O83" s="225">
        <f t="shared" si="77"/>
        <v>0</v>
      </c>
      <c r="P83" s="225">
        <f t="shared" si="78"/>
        <v>0</v>
      </c>
      <c r="Q83" s="228"/>
      <c r="R83" s="438">
        <f t="shared" si="79"/>
        <v>0</v>
      </c>
      <c r="S83" s="225">
        <f t="shared" si="80"/>
        <v>0</v>
      </c>
      <c r="T83" s="357">
        <f>IF(S83=1,data!$C$41*R83,0)</f>
        <v>0</v>
      </c>
      <c r="U83" s="370" t="str">
        <f t="shared" si="81"/>
        <v xml:space="preserve"> </v>
      </c>
      <c r="V83" s="360">
        <f>IF($S83=1,IF(R83&lt;15,VLOOKUP(U83,data!$B$3:$E$32,2,0)*R83,(VLOOKUP(U83,data!$B$3:$E$32,2,0)*14)+(VLOOKUP(U83,data!$B$3:$E$32,3,0))*(R83-14)),0)</f>
        <v>0</v>
      </c>
      <c r="W83" s="370" t="str">
        <f t="shared" si="82"/>
        <v xml:space="preserve"> </v>
      </c>
      <c r="X83" s="360">
        <f>IF($S83=1,VLOOKUP(W83,data!$B$35:$D$39,2,0),0)</f>
        <v>0</v>
      </c>
      <c r="Y83" s="364">
        <f>IF(AND(V83&lt;&gt;0,X83&lt;&gt;0)=FALSE,0,data!$C$43)</f>
        <v>0</v>
      </c>
      <c r="Z83" s="365">
        <f t="shared" si="83"/>
        <v>0</v>
      </c>
      <c r="AA83" s="225">
        <f t="shared" si="147"/>
        <v>0</v>
      </c>
      <c r="AB83" s="225">
        <f t="shared" si="84"/>
        <v>0</v>
      </c>
      <c r="AC83" s="225">
        <f t="shared" si="85"/>
        <v>0</v>
      </c>
      <c r="AE83" s="229"/>
      <c r="AF83" s="225">
        <f t="shared" si="86"/>
        <v>0</v>
      </c>
      <c r="AG83" s="230">
        <f>IF(AF83=1,data!$C$41*AE83,0)</f>
        <v>0</v>
      </c>
      <c r="AH83" s="265" t="s">
        <v>96</v>
      </c>
      <c r="AI83" s="231">
        <f>IF(AF83=1,IF(AE83&lt;15,VLOOKUP(AH83,data!$B$3:$E$32,2,0)*AE83,(VLOOKUP(AH83,data!$B$3:$E$32,2,0)*14)+(VLOOKUP(AH83,data!$B$3:$E$32,3,0))*(AE83-14)),0)</f>
        <v>0</v>
      </c>
      <c r="AJ83" s="265" t="s">
        <v>96</v>
      </c>
      <c r="AK83" s="231">
        <f>IF(AF83=1,VLOOKUP(AJ83,data!$B$35:$D$39,2,0),0)</f>
        <v>0</v>
      </c>
      <c r="AL83" s="232">
        <f>IF(AND(AI83&lt;&gt;0,AK83&lt;&gt;0)=FALSE,0,data!$C$43)</f>
        <v>0</v>
      </c>
      <c r="AM83" s="269">
        <f t="shared" si="87"/>
        <v>0</v>
      </c>
      <c r="AN83" s="225">
        <f t="shared" si="88"/>
        <v>0</v>
      </c>
      <c r="AO83" s="225">
        <f t="shared" si="89"/>
        <v>0</v>
      </c>
      <c r="AP83" s="225">
        <f t="shared" si="90"/>
        <v>0</v>
      </c>
      <c r="AQ83" s="431" t="str">
        <f t="shared" si="91"/>
        <v>ne</v>
      </c>
      <c r="AS83" s="229"/>
      <c r="AT83" s="225">
        <f t="shared" si="92"/>
        <v>0</v>
      </c>
      <c r="AU83" s="230">
        <f>IF(AT83=1,data!$C$41*AS83,0)</f>
        <v>0</v>
      </c>
      <c r="AV83" s="265" t="s">
        <v>96</v>
      </c>
      <c r="AW83" s="231">
        <f>IF(AT83=1,IF(AS83&lt;15,VLOOKUP(AV83,data!$B$3:$E$32,2,0)*AS83,(VLOOKUP(AV83,data!$B$3:$E$32,2,0)*14)+(VLOOKUP(AV83,data!$B$3:$E$32,3,0))*(AS83-14)),0)</f>
        <v>0</v>
      </c>
      <c r="AX83" s="265" t="s">
        <v>96</v>
      </c>
      <c r="AY83" s="231">
        <f>IF(AT83=1,VLOOKUP(AX83,data!$B$35:$D$39,2,0),0)</f>
        <v>0</v>
      </c>
      <c r="AZ83" s="232">
        <f>IF(AND(AW83&lt;&gt;0,AY83&lt;&gt;0)=FALSE,0,data!$C$43)</f>
        <v>0</v>
      </c>
      <c r="BA83" s="269">
        <f t="shared" si="93"/>
        <v>0</v>
      </c>
      <c r="BB83" s="225">
        <f t="shared" si="94"/>
        <v>0</v>
      </c>
      <c r="BC83" s="225">
        <f t="shared" si="95"/>
        <v>0</v>
      </c>
      <c r="BD83" s="225">
        <f t="shared" si="96"/>
        <v>0</v>
      </c>
      <c r="BE83" s="431" t="str">
        <f t="shared" si="97"/>
        <v>ne</v>
      </c>
      <c r="BG83" s="229"/>
      <c r="BH83" s="225">
        <f t="shared" si="98"/>
        <v>0</v>
      </c>
      <c r="BI83" s="230">
        <f>IF(BH83=1,data!$C$41*BG83,0)</f>
        <v>0</v>
      </c>
      <c r="BJ83" s="265" t="s">
        <v>96</v>
      </c>
      <c r="BK83" s="231">
        <f>IF(BH83=1,IF(BG83&lt;15,VLOOKUP(BJ83,data!$B$3:$E$32,2,0)*BG83,(VLOOKUP(BJ83,data!$B$3:$E$32,2,0)*14)+(VLOOKUP(BJ83,data!$B$3:$E$32,3,0))*(BG83-14)),0)</f>
        <v>0</v>
      </c>
      <c r="BL83" s="265" t="s">
        <v>96</v>
      </c>
      <c r="BM83" s="231">
        <f>IF(BH83=1,VLOOKUP(BL83,data!$B$35:$D$39,2,0),0)</f>
        <v>0</v>
      </c>
      <c r="BN83" s="232">
        <f>IF(AND(BK83&lt;&gt;0,BM83&lt;&gt;0)=FALSE,0,data!$C$43)</f>
        <v>0</v>
      </c>
      <c r="BO83" s="269">
        <f t="shared" si="99"/>
        <v>0</v>
      </c>
      <c r="BP83" s="225">
        <f t="shared" si="100"/>
        <v>0</v>
      </c>
      <c r="BQ83" s="225">
        <f t="shared" si="101"/>
        <v>0</v>
      </c>
      <c r="BR83" s="225">
        <f t="shared" si="102"/>
        <v>0</v>
      </c>
      <c r="BS83" s="431" t="str">
        <f t="shared" si="103"/>
        <v>ne</v>
      </c>
      <c r="BU83" s="229"/>
      <c r="BV83" s="225">
        <f t="shared" si="104"/>
        <v>0</v>
      </c>
      <c r="BW83" s="230">
        <f>IF(BV83=1,data!$C$41*BU83,0)</f>
        <v>0</v>
      </c>
      <c r="BX83" s="265" t="s">
        <v>96</v>
      </c>
      <c r="BY83" s="231">
        <f>IF(BV83=1,IF(BU83&lt;15,VLOOKUP(BX83,data!$B$3:$E$32,2,0)*BU83,(VLOOKUP(BX83,data!$B$3:$E$32,2,0)*14)+(VLOOKUP(BX83,data!$B$3:$E$32,3,0))*(BU83-14)),0)</f>
        <v>0</v>
      </c>
      <c r="BZ83" s="265" t="s">
        <v>96</v>
      </c>
      <c r="CA83" s="231">
        <f>IF(BV83=1,VLOOKUP(BZ83,data!$B$35:$D$39,2,0),0)</f>
        <v>0</v>
      </c>
      <c r="CB83" s="232">
        <f>IF(AND(BY83&lt;&gt;0,CA83&lt;&gt;0)=FALSE,0,data!$C$43)</f>
        <v>0</v>
      </c>
      <c r="CC83" s="269">
        <f t="shared" si="105"/>
        <v>0</v>
      </c>
      <c r="CD83" s="225">
        <f t="shared" si="106"/>
        <v>0</v>
      </c>
      <c r="CE83" s="225">
        <f t="shared" si="107"/>
        <v>0</v>
      </c>
      <c r="CF83" s="225">
        <f t="shared" si="108"/>
        <v>0</v>
      </c>
      <c r="CG83" s="431" t="str">
        <f t="shared" si="109"/>
        <v>ne</v>
      </c>
      <c r="CI83" s="229"/>
      <c r="CJ83" s="225">
        <f t="shared" si="110"/>
        <v>0</v>
      </c>
      <c r="CK83" s="230">
        <f>IF(CJ83=1,data!$C$41*CI83,0)</f>
        <v>0</v>
      </c>
      <c r="CL83" s="265" t="s">
        <v>96</v>
      </c>
      <c r="CM83" s="231">
        <f>IF(CJ83=1,IF(CI83&lt;15,VLOOKUP(CL83,data!$B$3:$E$32,2,0)*CI83,(VLOOKUP(CL83,data!$B$3:$E$32,2,0)*14)+(VLOOKUP(CL83,data!$B$3:$E$32,3,0))*(CI83-14)),0)</f>
        <v>0</v>
      </c>
      <c r="CN83" s="265" t="s">
        <v>96</v>
      </c>
      <c r="CO83" s="231">
        <f>IF(CJ83=1,VLOOKUP(CN83,data!$B$35:$D$39,2,0),0)</f>
        <v>0</v>
      </c>
      <c r="CP83" s="232">
        <f>IF(AND(CM83&lt;&gt;0,CO83&lt;&gt;0)=FALSE,0,data!$C$43)</f>
        <v>0</v>
      </c>
      <c r="CQ83" s="269">
        <f t="shared" si="111"/>
        <v>0</v>
      </c>
      <c r="CR83" s="225">
        <f t="shared" si="112"/>
        <v>0</v>
      </c>
      <c r="CS83" s="225">
        <f t="shared" si="113"/>
        <v>0</v>
      </c>
      <c r="CT83" s="225">
        <f t="shared" si="114"/>
        <v>0</v>
      </c>
      <c r="CU83" s="431" t="str">
        <f t="shared" si="115"/>
        <v>ne</v>
      </c>
      <c r="CW83" s="229"/>
      <c r="CX83" s="225">
        <f t="shared" si="116"/>
        <v>0</v>
      </c>
      <c r="CY83" s="230">
        <f>IF(CX83=1,data!$C$41*CW83,0)</f>
        <v>0</v>
      </c>
      <c r="CZ83" s="265" t="s">
        <v>96</v>
      </c>
      <c r="DA83" s="231">
        <f>IF(CX83=1,IF(CW83&lt;15,VLOOKUP(CZ83,data!$B$3:$E$32,2,0)*CW83,(VLOOKUP(CZ83,data!$B$3:$E$32,2,0)*14)+(VLOOKUP(CZ83,data!$B$3:$E$32,3,0))*(CW83-14)),0)</f>
        <v>0</v>
      </c>
      <c r="DB83" s="265" t="s">
        <v>96</v>
      </c>
      <c r="DC83" s="231">
        <f>IF(CX83=1,VLOOKUP(DB83,data!$B$35:$D$39,2,0),0)</f>
        <v>0</v>
      </c>
      <c r="DD83" s="232">
        <f>IF(AND(DA83&lt;&gt;0,DC83&lt;&gt;0)=FALSE,0,data!$C$43)</f>
        <v>0</v>
      </c>
      <c r="DE83" s="269">
        <f t="shared" si="117"/>
        <v>0</v>
      </c>
      <c r="DF83" s="225">
        <f t="shared" si="118"/>
        <v>0</v>
      </c>
      <c r="DG83" s="225">
        <f t="shared" si="119"/>
        <v>0</v>
      </c>
      <c r="DH83" s="225">
        <f t="shared" si="120"/>
        <v>0</v>
      </c>
      <c r="DI83" s="431" t="str">
        <f t="shared" si="121"/>
        <v>ne</v>
      </c>
      <c r="DK83" s="229"/>
      <c r="DL83" s="225">
        <f t="shared" si="122"/>
        <v>0</v>
      </c>
      <c r="DM83" s="230">
        <f>IF(DL83=1,data!$C$41*DK83,0)</f>
        <v>0</v>
      </c>
      <c r="DN83" s="265" t="s">
        <v>96</v>
      </c>
      <c r="DO83" s="231">
        <f>IF(DL83=1,IF(DK83&lt;15,VLOOKUP(DN83,data!$B$3:$E$32,2,0)*DK83,(VLOOKUP(DN83,data!$B$3:$E$32,2,0)*14)+(VLOOKUP(DN83,data!$B$3:$E$32,3,0))*(DK83-14)),0)</f>
        <v>0</v>
      </c>
      <c r="DP83" s="265" t="s">
        <v>96</v>
      </c>
      <c r="DQ83" s="231">
        <f>IF(DL83=1,VLOOKUP(DP83,data!$B$35:$D$39,2,0),0)</f>
        <v>0</v>
      </c>
      <c r="DR83" s="232">
        <f>IF(AND(DO83&lt;&gt;0,DQ83&lt;&gt;0)=FALSE,0,data!$C$43)</f>
        <v>0</v>
      </c>
      <c r="DS83" s="269">
        <f t="shared" si="123"/>
        <v>0</v>
      </c>
      <c r="DT83" s="225">
        <f t="shared" si="124"/>
        <v>0</v>
      </c>
      <c r="DU83" s="225">
        <f t="shared" si="125"/>
        <v>0</v>
      </c>
      <c r="DV83" s="225">
        <f t="shared" si="126"/>
        <v>0</v>
      </c>
      <c r="DW83" s="431" t="str">
        <f t="shared" si="127"/>
        <v>ne</v>
      </c>
      <c r="DY83" s="229"/>
      <c r="DZ83" s="225">
        <f t="shared" si="128"/>
        <v>0</v>
      </c>
      <c r="EA83" s="230">
        <f>IF(DZ83=1,data!$C$41*DY83,0)</f>
        <v>0</v>
      </c>
      <c r="EB83" s="265" t="s">
        <v>96</v>
      </c>
      <c r="EC83" s="231">
        <f>IF(DZ83=1,IF(DY83&lt;15,VLOOKUP(EB83,data!$B$3:$E$32,2,0)*DY83,(VLOOKUP(EB83,data!$B$3:$E$32,2,0)*14)+(VLOOKUP(EB83,data!$B$3:$E$32,3,0))*(DY83-14)),0)</f>
        <v>0</v>
      </c>
      <c r="ED83" s="265" t="s">
        <v>96</v>
      </c>
      <c r="EE83" s="231">
        <f>IF(DZ83=1,VLOOKUP(ED83,data!$B$35:$D$39,2,0),0)</f>
        <v>0</v>
      </c>
      <c r="EF83" s="232">
        <f>IF(AND(EC83&lt;&gt;0,EE83&lt;&gt;0)=FALSE,0,data!$C$43)</f>
        <v>0</v>
      </c>
      <c r="EG83" s="269">
        <f t="shared" si="129"/>
        <v>0</v>
      </c>
      <c r="EH83" s="225">
        <f t="shared" si="130"/>
        <v>0</v>
      </c>
      <c r="EI83" s="225">
        <f t="shared" si="131"/>
        <v>0</v>
      </c>
      <c r="EJ83" s="225">
        <f t="shared" si="132"/>
        <v>0</v>
      </c>
      <c r="EK83" s="431" t="str">
        <f t="shared" si="133"/>
        <v>ne</v>
      </c>
      <c r="EM83" s="229"/>
      <c r="EN83" s="225">
        <f t="shared" si="134"/>
        <v>0</v>
      </c>
      <c r="EO83" s="230">
        <f>IF(EN83=1,data!$C$41*EM83,0)</f>
        <v>0</v>
      </c>
      <c r="EP83" s="265" t="s">
        <v>96</v>
      </c>
      <c r="EQ83" s="231">
        <f>IF(EN83=1,IF(EM83&lt;15,VLOOKUP(EP83,data!$B$3:$E$32,2,0)*EM83,(VLOOKUP(EP83,data!$B$3:$E$32,2,0)*14)+(VLOOKUP(EP83,data!$B$3:$E$32,3,0))*(EM83-14)),0)</f>
        <v>0</v>
      </c>
      <c r="ER83" s="265" t="s">
        <v>96</v>
      </c>
      <c r="ES83" s="231">
        <f>IF(EN83=1,VLOOKUP(ER83,data!$B$35:$D$39,2,0),0)</f>
        <v>0</v>
      </c>
      <c r="ET83" s="232">
        <f>IF(AND(EQ83&lt;&gt;0,ES83&lt;&gt;0)=FALSE,0,data!$C$43)</f>
        <v>0</v>
      </c>
      <c r="EU83" s="269">
        <f t="shared" si="135"/>
        <v>0</v>
      </c>
      <c r="EV83" s="225">
        <f t="shared" si="136"/>
        <v>0</v>
      </c>
      <c r="EW83" s="225">
        <f t="shared" si="137"/>
        <v>0</v>
      </c>
      <c r="EX83" s="225">
        <f t="shared" si="138"/>
        <v>0</v>
      </c>
      <c r="EY83" s="431" t="str">
        <f t="shared" si="139"/>
        <v>ne</v>
      </c>
      <c r="FA83" s="229"/>
      <c r="FB83" s="225">
        <f t="shared" si="140"/>
        <v>0</v>
      </c>
      <c r="FC83" s="230">
        <f>IF(FB83=1,data!$C$41*FA83,0)</f>
        <v>0</v>
      </c>
      <c r="FD83" s="265" t="s">
        <v>96</v>
      </c>
      <c r="FE83" s="231">
        <f>IF(FB83=1,IF(FA83&lt;15,VLOOKUP(FD83,data!$B$3:$E$32,2,0)*FA83,(VLOOKUP(FD83,data!$B$3:$E$32,2,0)*14)+(VLOOKUP(FD83,data!$B$3:$E$32,3,0))*(FA83-14)),0)</f>
        <v>0</v>
      </c>
      <c r="FF83" s="265" t="s">
        <v>96</v>
      </c>
      <c r="FG83" s="231">
        <f>IF(FB83=1,VLOOKUP(FF83,data!$B$35:$D$39,2,0),0)</f>
        <v>0</v>
      </c>
      <c r="FH83" s="232">
        <f>IF(AND(FE83&lt;&gt;0,FG83&lt;&gt;0)=FALSE,0,data!$C$43)</f>
        <v>0</v>
      </c>
      <c r="FI83" s="269">
        <f t="shared" si="141"/>
        <v>0</v>
      </c>
      <c r="FJ83" s="225">
        <f t="shared" si="142"/>
        <v>0</v>
      </c>
      <c r="FK83" s="225">
        <f t="shared" si="143"/>
        <v>0</v>
      </c>
      <c r="FL83" s="225">
        <f t="shared" si="144"/>
        <v>0</v>
      </c>
      <c r="FM83" s="431" t="str">
        <f t="shared" si="145"/>
        <v>ne</v>
      </c>
    </row>
    <row r="84" spans="1:169" ht="26.65" hidden="1" customHeight="1" x14ac:dyDescent="0.25">
      <c r="A84" s="233"/>
      <c r="B84" s="370" t="s">
        <v>175</v>
      </c>
      <c r="C84" s="416"/>
      <c r="D84" s="418"/>
      <c r="E84" s="229"/>
      <c r="F84" s="225">
        <f t="shared" si="75"/>
        <v>0</v>
      </c>
      <c r="G84" s="230">
        <f>IF(F84=1,data!$C$41*E84,0)</f>
        <v>0</v>
      </c>
      <c r="H84" s="265" t="s">
        <v>96</v>
      </c>
      <c r="I84" s="231">
        <f>IF($F84=1,IF($E84&lt;15,VLOOKUP(H84,data!$B$3:$E$32,2,0)*$E84,(VLOOKUP(H84,data!$B$3:$E$32,2,0)*14)+(VLOOKUP(H84,data!$B$3:$E$32,3,0))*($E84-14)),0)</f>
        <v>0</v>
      </c>
      <c r="J84" s="265" t="s">
        <v>96</v>
      </c>
      <c r="K84" s="231">
        <f>IF($F84=1,VLOOKUP(J84,data!$B$35:$D$39,2,0),0)</f>
        <v>0</v>
      </c>
      <c r="L84" s="232">
        <f>IF(AND(I84&lt;&gt;0,K84&lt;&gt;0)=FALSE,0,data!$C$43)</f>
        <v>0</v>
      </c>
      <c r="M84" s="269">
        <f t="shared" si="76"/>
        <v>0</v>
      </c>
      <c r="N84" s="225">
        <f t="shared" si="146"/>
        <v>0</v>
      </c>
      <c r="O84" s="225">
        <f t="shared" si="77"/>
        <v>0</v>
      </c>
      <c r="P84" s="225">
        <f t="shared" si="78"/>
        <v>0</v>
      </c>
      <c r="Q84" s="228"/>
      <c r="R84" s="438">
        <f t="shared" si="79"/>
        <v>0</v>
      </c>
      <c r="S84" s="225">
        <f t="shared" si="80"/>
        <v>0</v>
      </c>
      <c r="T84" s="357">
        <f>IF(S84=1,data!$C$41*R84,0)</f>
        <v>0</v>
      </c>
      <c r="U84" s="370" t="str">
        <f t="shared" si="81"/>
        <v xml:space="preserve"> </v>
      </c>
      <c r="V84" s="360">
        <f>IF($S84=1,IF(R84&lt;15,VLOOKUP(U84,data!$B$3:$E$32,2,0)*R84,(VLOOKUP(U84,data!$B$3:$E$32,2,0)*14)+(VLOOKUP(U84,data!$B$3:$E$32,3,0))*(R84-14)),0)</f>
        <v>0</v>
      </c>
      <c r="W84" s="370" t="str">
        <f t="shared" si="82"/>
        <v xml:space="preserve"> </v>
      </c>
      <c r="X84" s="360">
        <f>IF($S84=1,VLOOKUP(W84,data!$B$35:$D$39,2,0),0)</f>
        <v>0</v>
      </c>
      <c r="Y84" s="364">
        <f>IF(AND(V84&lt;&gt;0,X84&lt;&gt;0)=FALSE,0,data!$C$43)</f>
        <v>0</v>
      </c>
      <c r="Z84" s="365">
        <f t="shared" si="83"/>
        <v>0</v>
      </c>
      <c r="AA84" s="225">
        <f t="shared" si="147"/>
        <v>0</v>
      </c>
      <c r="AB84" s="225">
        <f t="shared" si="84"/>
        <v>0</v>
      </c>
      <c r="AC84" s="225">
        <f t="shared" si="85"/>
        <v>0</v>
      </c>
      <c r="AE84" s="229"/>
      <c r="AF84" s="225">
        <f t="shared" si="86"/>
        <v>0</v>
      </c>
      <c r="AG84" s="230">
        <f>IF(AF84=1,data!$C$41*AE84,0)</f>
        <v>0</v>
      </c>
      <c r="AH84" s="265" t="s">
        <v>96</v>
      </c>
      <c r="AI84" s="231">
        <f>IF(AF84=1,IF(AE84&lt;15,VLOOKUP(AH84,data!$B$3:$E$32,2,0)*AE84,(VLOOKUP(AH84,data!$B$3:$E$32,2,0)*14)+(VLOOKUP(AH84,data!$B$3:$E$32,3,0))*(AE84-14)),0)</f>
        <v>0</v>
      </c>
      <c r="AJ84" s="265" t="s">
        <v>96</v>
      </c>
      <c r="AK84" s="231">
        <f>IF(AF84=1,VLOOKUP(AJ84,data!$B$35:$D$39,2,0),0)</f>
        <v>0</v>
      </c>
      <c r="AL84" s="232">
        <f>IF(AND(AI84&lt;&gt;0,AK84&lt;&gt;0)=FALSE,0,data!$C$43)</f>
        <v>0</v>
      </c>
      <c r="AM84" s="269">
        <f t="shared" si="87"/>
        <v>0</v>
      </c>
      <c r="AN84" s="225">
        <f t="shared" si="88"/>
        <v>0</v>
      </c>
      <c r="AO84" s="225">
        <f t="shared" si="89"/>
        <v>0</v>
      </c>
      <c r="AP84" s="225">
        <f t="shared" si="90"/>
        <v>0</v>
      </c>
      <c r="AQ84" s="431" t="str">
        <f t="shared" si="91"/>
        <v>ne</v>
      </c>
      <c r="AS84" s="229"/>
      <c r="AT84" s="225">
        <f t="shared" si="92"/>
        <v>0</v>
      </c>
      <c r="AU84" s="230">
        <f>IF(AT84=1,data!$C$41*AS84,0)</f>
        <v>0</v>
      </c>
      <c r="AV84" s="265" t="s">
        <v>96</v>
      </c>
      <c r="AW84" s="231">
        <f>IF(AT84=1,IF(AS84&lt;15,VLOOKUP(AV84,data!$B$3:$E$32,2,0)*AS84,(VLOOKUP(AV84,data!$B$3:$E$32,2,0)*14)+(VLOOKUP(AV84,data!$B$3:$E$32,3,0))*(AS84-14)),0)</f>
        <v>0</v>
      </c>
      <c r="AX84" s="265" t="s">
        <v>96</v>
      </c>
      <c r="AY84" s="231">
        <f>IF(AT84=1,VLOOKUP(AX84,data!$B$35:$D$39,2,0),0)</f>
        <v>0</v>
      </c>
      <c r="AZ84" s="232">
        <f>IF(AND(AW84&lt;&gt;0,AY84&lt;&gt;0)=FALSE,0,data!$C$43)</f>
        <v>0</v>
      </c>
      <c r="BA84" s="269">
        <f t="shared" si="93"/>
        <v>0</v>
      </c>
      <c r="BB84" s="225">
        <f t="shared" si="94"/>
        <v>0</v>
      </c>
      <c r="BC84" s="225">
        <f t="shared" si="95"/>
        <v>0</v>
      </c>
      <c r="BD84" s="225">
        <f t="shared" si="96"/>
        <v>0</v>
      </c>
      <c r="BE84" s="431" t="str">
        <f t="shared" si="97"/>
        <v>ne</v>
      </c>
      <c r="BG84" s="229"/>
      <c r="BH84" s="225">
        <f t="shared" si="98"/>
        <v>0</v>
      </c>
      <c r="BI84" s="230">
        <f>IF(BH84=1,data!$C$41*BG84,0)</f>
        <v>0</v>
      </c>
      <c r="BJ84" s="265" t="s">
        <v>96</v>
      </c>
      <c r="BK84" s="231">
        <f>IF(BH84=1,IF(BG84&lt;15,VLOOKUP(BJ84,data!$B$3:$E$32,2,0)*BG84,(VLOOKUP(BJ84,data!$B$3:$E$32,2,0)*14)+(VLOOKUP(BJ84,data!$B$3:$E$32,3,0))*(BG84-14)),0)</f>
        <v>0</v>
      </c>
      <c r="BL84" s="265" t="s">
        <v>96</v>
      </c>
      <c r="BM84" s="231">
        <f>IF(BH84=1,VLOOKUP(BL84,data!$B$35:$D$39,2,0),0)</f>
        <v>0</v>
      </c>
      <c r="BN84" s="232">
        <f>IF(AND(BK84&lt;&gt;0,BM84&lt;&gt;0)=FALSE,0,data!$C$43)</f>
        <v>0</v>
      </c>
      <c r="BO84" s="269">
        <f t="shared" si="99"/>
        <v>0</v>
      </c>
      <c r="BP84" s="225">
        <f t="shared" si="100"/>
        <v>0</v>
      </c>
      <c r="BQ84" s="225">
        <f t="shared" si="101"/>
        <v>0</v>
      </c>
      <c r="BR84" s="225">
        <f t="shared" si="102"/>
        <v>0</v>
      </c>
      <c r="BS84" s="431" t="str">
        <f t="shared" si="103"/>
        <v>ne</v>
      </c>
      <c r="BU84" s="229"/>
      <c r="BV84" s="225">
        <f t="shared" si="104"/>
        <v>0</v>
      </c>
      <c r="BW84" s="230">
        <f>IF(BV84=1,data!$C$41*BU84,0)</f>
        <v>0</v>
      </c>
      <c r="BX84" s="265" t="s">
        <v>96</v>
      </c>
      <c r="BY84" s="231">
        <f>IF(BV84=1,IF(BU84&lt;15,VLOOKUP(BX84,data!$B$3:$E$32,2,0)*BU84,(VLOOKUP(BX84,data!$B$3:$E$32,2,0)*14)+(VLOOKUP(BX84,data!$B$3:$E$32,3,0))*(BU84-14)),0)</f>
        <v>0</v>
      </c>
      <c r="BZ84" s="265" t="s">
        <v>96</v>
      </c>
      <c r="CA84" s="231">
        <f>IF(BV84=1,VLOOKUP(BZ84,data!$B$35:$D$39,2,0),0)</f>
        <v>0</v>
      </c>
      <c r="CB84" s="232">
        <f>IF(AND(BY84&lt;&gt;0,CA84&lt;&gt;0)=FALSE,0,data!$C$43)</f>
        <v>0</v>
      </c>
      <c r="CC84" s="269">
        <f t="shared" si="105"/>
        <v>0</v>
      </c>
      <c r="CD84" s="225">
        <f t="shared" si="106"/>
        <v>0</v>
      </c>
      <c r="CE84" s="225">
        <f t="shared" si="107"/>
        <v>0</v>
      </c>
      <c r="CF84" s="225">
        <f t="shared" si="108"/>
        <v>0</v>
      </c>
      <c r="CG84" s="431" t="str">
        <f t="shared" si="109"/>
        <v>ne</v>
      </c>
      <c r="CI84" s="229"/>
      <c r="CJ84" s="225">
        <f t="shared" si="110"/>
        <v>0</v>
      </c>
      <c r="CK84" s="230">
        <f>IF(CJ84=1,data!$C$41*CI84,0)</f>
        <v>0</v>
      </c>
      <c r="CL84" s="265" t="s">
        <v>96</v>
      </c>
      <c r="CM84" s="231">
        <f>IF(CJ84=1,IF(CI84&lt;15,VLOOKUP(CL84,data!$B$3:$E$32,2,0)*CI84,(VLOOKUP(CL84,data!$B$3:$E$32,2,0)*14)+(VLOOKUP(CL84,data!$B$3:$E$32,3,0))*(CI84-14)),0)</f>
        <v>0</v>
      </c>
      <c r="CN84" s="265" t="s">
        <v>96</v>
      </c>
      <c r="CO84" s="231">
        <f>IF(CJ84=1,VLOOKUP(CN84,data!$B$35:$D$39,2,0),0)</f>
        <v>0</v>
      </c>
      <c r="CP84" s="232">
        <f>IF(AND(CM84&lt;&gt;0,CO84&lt;&gt;0)=FALSE,0,data!$C$43)</f>
        <v>0</v>
      </c>
      <c r="CQ84" s="269">
        <f t="shared" si="111"/>
        <v>0</v>
      </c>
      <c r="CR84" s="225">
        <f t="shared" si="112"/>
        <v>0</v>
      </c>
      <c r="CS84" s="225">
        <f t="shared" si="113"/>
        <v>0</v>
      </c>
      <c r="CT84" s="225">
        <f t="shared" si="114"/>
        <v>0</v>
      </c>
      <c r="CU84" s="431" t="str">
        <f t="shared" si="115"/>
        <v>ne</v>
      </c>
      <c r="CW84" s="229"/>
      <c r="CX84" s="225">
        <f t="shared" si="116"/>
        <v>0</v>
      </c>
      <c r="CY84" s="230">
        <f>IF(CX84=1,data!$C$41*CW84,0)</f>
        <v>0</v>
      </c>
      <c r="CZ84" s="265" t="s">
        <v>96</v>
      </c>
      <c r="DA84" s="231">
        <f>IF(CX84=1,IF(CW84&lt;15,VLOOKUP(CZ84,data!$B$3:$E$32,2,0)*CW84,(VLOOKUP(CZ84,data!$B$3:$E$32,2,0)*14)+(VLOOKUP(CZ84,data!$B$3:$E$32,3,0))*(CW84-14)),0)</f>
        <v>0</v>
      </c>
      <c r="DB84" s="265" t="s">
        <v>96</v>
      </c>
      <c r="DC84" s="231">
        <f>IF(CX84=1,VLOOKUP(DB84,data!$B$35:$D$39,2,0),0)</f>
        <v>0</v>
      </c>
      <c r="DD84" s="232">
        <f>IF(AND(DA84&lt;&gt;0,DC84&lt;&gt;0)=FALSE,0,data!$C$43)</f>
        <v>0</v>
      </c>
      <c r="DE84" s="269">
        <f t="shared" si="117"/>
        <v>0</v>
      </c>
      <c r="DF84" s="225">
        <f t="shared" si="118"/>
        <v>0</v>
      </c>
      <c r="DG84" s="225">
        <f t="shared" si="119"/>
        <v>0</v>
      </c>
      <c r="DH84" s="225">
        <f t="shared" si="120"/>
        <v>0</v>
      </c>
      <c r="DI84" s="431" t="str">
        <f t="shared" si="121"/>
        <v>ne</v>
      </c>
      <c r="DK84" s="229"/>
      <c r="DL84" s="225">
        <f t="shared" si="122"/>
        <v>0</v>
      </c>
      <c r="DM84" s="230">
        <f>IF(DL84=1,data!$C$41*DK84,0)</f>
        <v>0</v>
      </c>
      <c r="DN84" s="265" t="s">
        <v>96</v>
      </c>
      <c r="DO84" s="231">
        <f>IF(DL84=1,IF(DK84&lt;15,VLOOKUP(DN84,data!$B$3:$E$32,2,0)*DK84,(VLOOKUP(DN84,data!$B$3:$E$32,2,0)*14)+(VLOOKUP(DN84,data!$B$3:$E$32,3,0))*(DK84-14)),0)</f>
        <v>0</v>
      </c>
      <c r="DP84" s="265" t="s">
        <v>96</v>
      </c>
      <c r="DQ84" s="231">
        <f>IF(DL84=1,VLOOKUP(DP84,data!$B$35:$D$39,2,0),0)</f>
        <v>0</v>
      </c>
      <c r="DR84" s="232">
        <f>IF(AND(DO84&lt;&gt;0,DQ84&lt;&gt;0)=FALSE,0,data!$C$43)</f>
        <v>0</v>
      </c>
      <c r="DS84" s="269">
        <f t="shared" si="123"/>
        <v>0</v>
      </c>
      <c r="DT84" s="225">
        <f t="shared" si="124"/>
        <v>0</v>
      </c>
      <c r="DU84" s="225">
        <f t="shared" si="125"/>
        <v>0</v>
      </c>
      <c r="DV84" s="225">
        <f t="shared" si="126"/>
        <v>0</v>
      </c>
      <c r="DW84" s="431" t="str">
        <f t="shared" si="127"/>
        <v>ne</v>
      </c>
      <c r="DY84" s="229"/>
      <c r="DZ84" s="225">
        <f t="shared" si="128"/>
        <v>0</v>
      </c>
      <c r="EA84" s="230">
        <f>IF(DZ84=1,data!$C$41*DY84,0)</f>
        <v>0</v>
      </c>
      <c r="EB84" s="265" t="s">
        <v>96</v>
      </c>
      <c r="EC84" s="231">
        <f>IF(DZ84=1,IF(DY84&lt;15,VLOOKUP(EB84,data!$B$3:$E$32,2,0)*DY84,(VLOOKUP(EB84,data!$B$3:$E$32,2,0)*14)+(VLOOKUP(EB84,data!$B$3:$E$32,3,0))*(DY84-14)),0)</f>
        <v>0</v>
      </c>
      <c r="ED84" s="265" t="s">
        <v>96</v>
      </c>
      <c r="EE84" s="231">
        <f>IF(DZ84=1,VLOOKUP(ED84,data!$B$35:$D$39,2,0),0)</f>
        <v>0</v>
      </c>
      <c r="EF84" s="232">
        <f>IF(AND(EC84&lt;&gt;0,EE84&lt;&gt;0)=FALSE,0,data!$C$43)</f>
        <v>0</v>
      </c>
      <c r="EG84" s="269">
        <f t="shared" si="129"/>
        <v>0</v>
      </c>
      <c r="EH84" s="225">
        <f t="shared" si="130"/>
        <v>0</v>
      </c>
      <c r="EI84" s="225">
        <f t="shared" si="131"/>
        <v>0</v>
      </c>
      <c r="EJ84" s="225">
        <f t="shared" si="132"/>
        <v>0</v>
      </c>
      <c r="EK84" s="431" t="str">
        <f t="shared" si="133"/>
        <v>ne</v>
      </c>
      <c r="EM84" s="229"/>
      <c r="EN84" s="225">
        <f t="shared" si="134"/>
        <v>0</v>
      </c>
      <c r="EO84" s="230">
        <f>IF(EN84=1,data!$C$41*EM84,0)</f>
        <v>0</v>
      </c>
      <c r="EP84" s="265" t="s">
        <v>96</v>
      </c>
      <c r="EQ84" s="231">
        <f>IF(EN84=1,IF(EM84&lt;15,VLOOKUP(EP84,data!$B$3:$E$32,2,0)*EM84,(VLOOKUP(EP84,data!$B$3:$E$32,2,0)*14)+(VLOOKUP(EP84,data!$B$3:$E$32,3,0))*(EM84-14)),0)</f>
        <v>0</v>
      </c>
      <c r="ER84" s="265" t="s">
        <v>96</v>
      </c>
      <c r="ES84" s="231">
        <f>IF(EN84=1,VLOOKUP(ER84,data!$B$35:$D$39,2,0),0)</f>
        <v>0</v>
      </c>
      <c r="ET84" s="232">
        <f>IF(AND(EQ84&lt;&gt;0,ES84&lt;&gt;0)=FALSE,0,data!$C$43)</f>
        <v>0</v>
      </c>
      <c r="EU84" s="269">
        <f t="shared" si="135"/>
        <v>0</v>
      </c>
      <c r="EV84" s="225">
        <f t="shared" si="136"/>
        <v>0</v>
      </c>
      <c r="EW84" s="225">
        <f t="shared" si="137"/>
        <v>0</v>
      </c>
      <c r="EX84" s="225">
        <f t="shared" si="138"/>
        <v>0</v>
      </c>
      <c r="EY84" s="431" t="str">
        <f t="shared" si="139"/>
        <v>ne</v>
      </c>
      <c r="FA84" s="229"/>
      <c r="FB84" s="225">
        <f t="shared" si="140"/>
        <v>0</v>
      </c>
      <c r="FC84" s="230">
        <f>IF(FB84=1,data!$C$41*FA84,0)</f>
        <v>0</v>
      </c>
      <c r="FD84" s="265" t="s">
        <v>96</v>
      </c>
      <c r="FE84" s="231">
        <f>IF(FB84=1,IF(FA84&lt;15,VLOOKUP(FD84,data!$B$3:$E$32,2,0)*FA84,(VLOOKUP(FD84,data!$B$3:$E$32,2,0)*14)+(VLOOKUP(FD84,data!$B$3:$E$32,3,0))*(FA84-14)),0)</f>
        <v>0</v>
      </c>
      <c r="FF84" s="265" t="s">
        <v>96</v>
      </c>
      <c r="FG84" s="231">
        <f>IF(FB84=1,VLOOKUP(FF84,data!$B$35:$D$39,2,0),0)</f>
        <v>0</v>
      </c>
      <c r="FH84" s="232">
        <f>IF(AND(FE84&lt;&gt;0,FG84&lt;&gt;0)=FALSE,0,data!$C$43)</f>
        <v>0</v>
      </c>
      <c r="FI84" s="269">
        <f t="shared" si="141"/>
        <v>0</v>
      </c>
      <c r="FJ84" s="225">
        <f t="shared" si="142"/>
        <v>0</v>
      </c>
      <c r="FK84" s="225">
        <f t="shared" si="143"/>
        <v>0</v>
      </c>
      <c r="FL84" s="225">
        <f t="shared" si="144"/>
        <v>0</v>
      </c>
      <c r="FM84" s="431" t="str">
        <f t="shared" si="145"/>
        <v>ne</v>
      </c>
    </row>
    <row r="85" spans="1:169" ht="26.65" hidden="1" customHeight="1" x14ac:dyDescent="0.25">
      <c r="A85" s="233"/>
      <c r="B85" s="370" t="s">
        <v>176</v>
      </c>
      <c r="C85" s="416"/>
      <c r="D85" s="418"/>
      <c r="E85" s="229"/>
      <c r="F85" s="225">
        <f t="shared" si="75"/>
        <v>0</v>
      </c>
      <c r="G85" s="230">
        <f>IF(F85=1,data!$C$41*E85,0)</f>
        <v>0</v>
      </c>
      <c r="H85" s="265" t="s">
        <v>96</v>
      </c>
      <c r="I85" s="231">
        <f>IF($F85=1,IF($E85&lt;15,VLOOKUP(H85,data!$B$3:$E$32,2,0)*$E85,(VLOOKUP(H85,data!$B$3:$E$32,2,0)*14)+(VLOOKUP(H85,data!$B$3:$E$32,3,0))*($E85-14)),0)</f>
        <v>0</v>
      </c>
      <c r="J85" s="265" t="s">
        <v>96</v>
      </c>
      <c r="K85" s="231">
        <f>IF($F85=1,VLOOKUP(J85,data!$B$35:$D$39,2,0),0)</f>
        <v>0</v>
      </c>
      <c r="L85" s="232">
        <f>IF(AND(I85&lt;&gt;0,K85&lt;&gt;0)=FALSE,0,data!$C$43)</f>
        <v>0</v>
      </c>
      <c r="M85" s="269">
        <f t="shared" si="76"/>
        <v>0</v>
      </c>
      <c r="N85" s="225">
        <f t="shared" si="146"/>
        <v>0</v>
      </c>
      <c r="O85" s="225">
        <f t="shared" si="77"/>
        <v>0</v>
      </c>
      <c r="P85" s="225">
        <f t="shared" si="78"/>
        <v>0</v>
      </c>
      <c r="Q85" s="228"/>
      <c r="R85" s="438">
        <f t="shared" si="79"/>
        <v>0</v>
      </c>
      <c r="S85" s="225">
        <f t="shared" si="80"/>
        <v>0</v>
      </c>
      <c r="T85" s="357">
        <f>IF(S85=1,data!$C$41*R85,0)</f>
        <v>0</v>
      </c>
      <c r="U85" s="370" t="str">
        <f t="shared" si="81"/>
        <v xml:space="preserve"> </v>
      </c>
      <c r="V85" s="360">
        <f>IF($S85=1,IF(R85&lt;15,VLOOKUP(U85,data!$B$3:$E$32,2,0)*R85,(VLOOKUP(U85,data!$B$3:$E$32,2,0)*14)+(VLOOKUP(U85,data!$B$3:$E$32,3,0))*(R85-14)),0)</f>
        <v>0</v>
      </c>
      <c r="W85" s="370" t="str">
        <f t="shared" si="82"/>
        <v xml:space="preserve"> </v>
      </c>
      <c r="X85" s="360">
        <f>IF($S85=1,VLOOKUP(W85,data!$B$35:$D$39,2,0),0)</f>
        <v>0</v>
      </c>
      <c r="Y85" s="364">
        <f>IF(AND(V85&lt;&gt;0,X85&lt;&gt;0)=FALSE,0,data!$C$43)</f>
        <v>0</v>
      </c>
      <c r="Z85" s="365">
        <f t="shared" si="83"/>
        <v>0</v>
      </c>
      <c r="AA85" s="225">
        <f t="shared" si="147"/>
        <v>0</v>
      </c>
      <c r="AB85" s="225">
        <f t="shared" si="84"/>
        <v>0</v>
      </c>
      <c r="AC85" s="225">
        <f t="shared" si="85"/>
        <v>0</v>
      </c>
      <c r="AE85" s="229"/>
      <c r="AF85" s="225">
        <f t="shared" si="86"/>
        <v>0</v>
      </c>
      <c r="AG85" s="230">
        <f>IF(AF85=1,data!$C$41*AE85,0)</f>
        <v>0</v>
      </c>
      <c r="AH85" s="265" t="s">
        <v>96</v>
      </c>
      <c r="AI85" s="231">
        <f>IF(AF85=1,IF(AE85&lt;15,VLOOKUP(AH85,data!$B$3:$E$32,2,0)*AE85,(VLOOKUP(AH85,data!$B$3:$E$32,2,0)*14)+(VLOOKUP(AH85,data!$B$3:$E$32,3,0))*(AE85-14)),0)</f>
        <v>0</v>
      </c>
      <c r="AJ85" s="265" t="s">
        <v>96</v>
      </c>
      <c r="AK85" s="231">
        <f>IF(AF85=1,VLOOKUP(AJ85,data!$B$35:$D$39,2,0),0)</f>
        <v>0</v>
      </c>
      <c r="AL85" s="232">
        <f>IF(AND(AI85&lt;&gt;0,AK85&lt;&gt;0)=FALSE,0,data!$C$43)</f>
        <v>0</v>
      </c>
      <c r="AM85" s="269">
        <f t="shared" si="87"/>
        <v>0</v>
      </c>
      <c r="AN85" s="225">
        <f t="shared" si="88"/>
        <v>0</v>
      </c>
      <c r="AO85" s="225">
        <f t="shared" si="89"/>
        <v>0</v>
      </c>
      <c r="AP85" s="225">
        <f t="shared" si="90"/>
        <v>0</v>
      </c>
      <c r="AQ85" s="431" t="str">
        <f t="shared" si="91"/>
        <v>ne</v>
      </c>
      <c r="AS85" s="229"/>
      <c r="AT85" s="225">
        <f t="shared" si="92"/>
        <v>0</v>
      </c>
      <c r="AU85" s="230">
        <f>IF(AT85=1,data!$C$41*AS85,0)</f>
        <v>0</v>
      </c>
      <c r="AV85" s="265" t="s">
        <v>96</v>
      </c>
      <c r="AW85" s="231">
        <f>IF(AT85=1,IF(AS85&lt;15,VLOOKUP(AV85,data!$B$3:$E$32,2,0)*AS85,(VLOOKUP(AV85,data!$B$3:$E$32,2,0)*14)+(VLOOKUP(AV85,data!$B$3:$E$32,3,0))*(AS85-14)),0)</f>
        <v>0</v>
      </c>
      <c r="AX85" s="265" t="s">
        <v>96</v>
      </c>
      <c r="AY85" s="231">
        <f>IF(AT85=1,VLOOKUP(AX85,data!$B$35:$D$39,2,0),0)</f>
        <v>0</v>
      </c>
      <c r="AZ85" s="232">
        <f>IF(AND(AW85&lt;&gt;0,AY85&lt;&gt;0)=FALSE,0,data!$C$43)</f>
        <v>0</v>
      </c>
      <c r="BA85" s="269">
        <f t="shared" si="93"/>
        <v>0</v>
      </c>
      <c r="BB85" s="225">
        <f t="shared" si="94"/>
        <v>0</v>
      </c>
      <c r="BC85" s="225">
        <f t="shared" si="95"/>
        <v>0</v>
      </c>
      <c r="BD85" s="225">
        <f t="shared" si="96"/>
        <v>0</v>
      </c>
      <c r="BE85" s="431" t="str">
        <f t="shared" si="97"/>
        <v>ne</v>
      </c>
      <c r="BG85" s="229"/>
      <c r="BH85" s="225">
        <f t="shared" si="98"/>
        <v>0</v>
      </c>
      <c r="BI85" s="230">
        <f>IF(BH85=1,data!$C$41*BG85,0)</f>
        <v>0</v>
      </c>
      <c r="BJ85" s="265" t="s">
        <v>96</v>
      </c>
      <c r="BK85" s="231">
        <f>IF(BH85=1,IF(BG85&lt;15,VLOOKUP(BJ85,data!$B$3:$E$32,2,0)*BG85,(VLOOKUP(BJ85,data!$B$3:$E$32,2,0)*14)+(VLOOKUP(BJ85,data!$B$3:$E$32,3,0))*(BG85-14)),0)</f>
        <v>0</v>
      </c>
      <c r="BL85" s="265" t="s">
        <v>96</v>
      </c>
      <c r="BM85" s="231">
        <f>IF(BH85=1,VLOOKUP(BL85,data!$B$35:$D$39,2,0),0)</f>
        <v>0</v>
      </c>
      <c r="BN85" s="232">
        <f>IF(AND(BK85&lt;&gt;0,BM85&lt;&gt;0)=FALSE,0,data!$C$43)</f>
        <v>0</v>
      </c>
      <c r="BO85" s="269">
        <f t="shared" si="99"/>
        <v>0</v>
      </c>
      <c r="BP85" s="225">
        <f t="shared" si="100"/>
        <v>0</v>
      </c>
      <c r="BQ85" s="225">
        <f t="shared" si="101"/>
        <v>0</v>
      </c>
      <c r="BR85" s="225">
        <f t="shared" si="102"/>
        <v>0</v>
      </c>
      <c r="BS85" s="431" t="str">
        <f t="shared" si="103"/>
        <v>ne</v>
      </c>
      <c r="BU85" s="229"/>
      <c r="BV85" s="225">
        <f t="shared" si="104"/>
        <v>0</v>
      </c>
      <c r="BW85" s="230">
        <f>IF(BV85=1,data!$C$41*BU85,0)</f>
        <v>0</v>
      </c>
      <c r="BX85" s="265" t="s">
        <v>96</v>
      </c>
      <c r="BY85" s="231">
        <f>IF(BV85=1,IF(BU85&lt;15,VLOOKUP(BX85,data!$B$3:$E$32,2,0)*BU85,(VLOOKUP(BX85,data!$B$3:$E$32,2,0)*14)+(VLOOKUP(BX85,data!$B$3:$E$32,3,0))*(BU85-14)),0)</f>
        <v>0</v>
      </c>
      <c r="BZ85" s="265" t="s">
        <v>96</v>
      </c>
      <c r="CA85" s="231">
        <f>IF(BV85=1,VLOOKUP(BZ85,data!$B$35:$D$39,2,0),0)</f>
        <v>0</v>
      </c>
      <c r="CB85" s="232">
        <f>IF(AND(BY85&lt;&gt;0,CA85&lt;&gt;0)=FALSE,0,data!$C$43)</f>
        <v>0</v>
      </c>
      <c r="CC85" s="269">
        <f t="shared" si="105"/>
        <v>0</v>
      </c>
      <c r="CD85" s="225">
        <f t="shared" si="106"/>
        <v>0</v>
      </c>
      <c r="CE85" s="225">
        <f t="shared" si="107"/>
        <v>0</v>
      </c>
      <c r="CF85" s="225">
        <f t="shared" si="108"/>
        <v>0</v>
      </c>
      <c r="CG85" s="431" t="str">
        <f t="shared" si="109"/>
        <v>ne</v>
      </c>
      <c r="CI85" s="229"/>
      <c r="CJ85" s="225">
        <f t="shared" si="110"/>
        <v>0</v>
      </c>
      <c r="CK85" s="230">
        <f>IF(CJ85=1,data!$C$41*CI85,0)</f>
        <v>0</v>
      </c>
      <c r="CL85" s="265" t="s">
        <v>96</v>
      </c>
      <c r="CM85" s="231">
        <f>IF(CJ85=1,IF(CI85&lt;15,VLOOKUP(CL85,data!$B$3:$E$32,2,0)*CI85,(VLOOKUP(CL85,data!$B$3:$E$32,2,0)*14)+(VLOOKUP(CL85,data!$B$3:$E$32,3,0))*(CI85-14)),0)</f>
        <v>0</v>
      </c>
      <c r="CN85" s="265" t="s">
        <v>96</v>
      </c>
      <c r="CO85" s="231">
        <f>IF(CJ85=1,VLOOKUP(CN85,data!$B$35:$D$39,2,0),0)</f>
        <v>0</v>
      </c>
      <c r="CP85" s="232">
        <f>IF(AND(CM85&lt;&gt;0,CO85&lt;&gt;0)=FALSE,0,data!$C$43)</f>
        <v>0</v>
      </c>
      <c r="CQ85" s="269">
        <f t="shared" si="111"/>
        <v>0</v>
      </c>
      <c r="CR85" s="225">
        <f t="shared" si="112"/>
        <v>0</v>
      </c>
      <c r="CS85" s="225">
        <f t="shared" si="113"/>
        <v>0</v>
      </c>
      <c r="CT85" s="225">
        <f t="shared" si="114"/>
        <v>0</v>
      </c>
      <c r="CU85" s="431" t="str">
        <f t="shared" si="115"/>
        <v>ne</v>
      </c>
      <c r="CW85" s="229"/>
      <c r="CX85" s="225">
        <f t="shared" si="116"/>
        <v>0</v>
      </c>
      <c r="CY85" s="230">
        <f>IF(CX85=1,data!$C$41*CW85,0)</f>
        <v>0</v>
      </c>
      <c r="CZ85" s="265" t="s">
        <v>96</v>
      </c>
      <c r="DA85" s="231">
        <f>IF(CX85=1,IF(CW85&lt;15,VLOOKUP(CZ85,data!$B$3:$E$32,2,0)*CW85,(VLOOKUP(CZ85,data!$B$3:$E$32,2,0)*14)+(VLOOKUP(CZ85,data!$B$3:$E$32,3,0))*(CW85-14)),0)</f>
        <v>0</v>
      </c>
      <c r="DB85" s="265" t="s">
        <v>96</v>
      </c>
      <c r="DC85" s="231">
        <f>IF(CX85=1,VLOOKUP(DB85,data!$B$35:$D$39,2,0),0)</f>
        <v>0</v>
      </c>
      <c r="DD85" s="232">
        <f>IF(AND(DA85&lt;&gt;0,DC85&lt;&gt;0)=FALSE,0,data!$C$43)</f>
        <v>0</v>
      </c>
      <c r="DE85" s="269">
        <f t="shared" si="117"/>
        <v>0</v>
      </c>
      <c r="DF85" s="225">
        <f t="shared" si="118"/>
        <v>0</v>
      </c>
      <c r="DG85" s="225">
        <f t="shared" si="119"/>
        <v>0</v>
      </c>
      <c r="DH85" s="225">
        <f t="shared" si="120"/>
        <v>0</v>
      </c>
      <c r="DI85" s="431" t="str">
        <f t="shared" si="121"/>
        <v>ne</v>
      </c>
      <c r="DK85" s="229"/>
      <c r="DL85" s="225">
        <f t="shared" si="122"/>
        <v>0</v>
      </c>
      <c r="DM85" s="230">
        <f>IF(DL85=1,data!$C$41*DK85,0)</f>
        <v>0</v>
      </c>
      <c r="DN85" s="265" t="s">
        <v>96</v>
      </c>
      <c r="DO85" s="231">
        <f>IF(DL85=1,IF(DK85&lt;15,VLOOKUP(DN85,data!$B$3:$E$32,2,0)*DK85,(VLOOKUP(DN85,data!$B$3:$E$32,2,0)*14)+(VLOOKUP(DN85,data!$B$3:$E$32,3,0))*(DK85-14)),0)</f>
        <v>0</v>
      </c>
      <c r="DP85" s="265" t="s">
        <v>96</v>
      </c>
      <c r="DQ85" s="231">
        <f>IF(DL85=1,VLOOKUP(DP85,data!$B$35:$D$39,2,0),0)</f>
        <v>0</v>
      </c>
      <c r="DR85" s="232">
        <f>IF(AND(DO85&lt;&gt;0,DQ85&lt;&gt;0)=FALSE,0,data!$C$43)</f>
        <v>0</v>
      </c>
      <c r="DS85" s="269">
        <f t="shared" si="123"/>
        <v>0</v>
      </c>
      <c r="DT85" s="225">
        <f t="shared" si="124"/>
        <v>0</v>
      </c>
      <c r="DU85" s="225">
        <f t="shared" si="125"/>
        <v>0</v>
      </c>
      <c r="DV85" s="225">
        <f t="shared" si="126"/>
        <v>0</v>
      </c>
      <c r="DW85" s="431" t="str">
        <f t="shared" si="127"/>
        <v>ne</v>
      </c>
      <c r="DY85" s="229"/>
      <c r="DZ85" s="225">
        <f t="shared" si="128"/>
        <v>0</v>
      </c>
      <c r="EA85" s="230">
        <f>IF(DZ85=1,data!$C$41*DY85,0)</f>
        <v>0</v>
      </c>
      <c r="EB85" s="265" t="s">
        <v>96</v>
      </c>
      <c r="EC85" s="231">
        <f>IF(DZ85=1,IF(DY85&lt;15,VLOOKUP(EB85,data!$B$3:$E$32,2,0)*DY85,(VLOOKUP(EB85,data!$B$3:$E$32,2,0)*14)+(VLOOKUP(EB85,data!$B$3:$E$32,3,0))*(DY85-14)),0)</f>
        <v>0</v>
      </c>
      <c r="ED85" s="265" t="s">
        <v>96</v>
      </c>
      <c r="EE85" s="231">
        <f>IF(DZ85=1,VLOOKUP(ED85,data!$B$35:$D$39,2,0),0)</f>
        <v>0</v>
      </c>
      <c r="EF85" s="232">
        <f>IF(AND(EC85&lt;&gt;0,EE85&lt;&gt;0)=FALSE,0,data!$C$43)</f>
        <v>0</v>
      </c>
      <c r="EG85" s="269">
        <f t="shared" si="129"/>
        <v>0</v>
      </c>
      <c r="EH85" s="225">
        <f t="shared" si="130"/>
        <v>0</v>
      </c>
      <c r="EI85" s="225">
        <f t="shared" si="131"/>
        <v>0</v>
      </c>
      <c r="EJ85" s="225">
        <f t="shared" si="132"/>
        <v>0</v>
      </c>
      <c r="EK85" s="431" t="str">
        <f t="shared" si="133"/>
        <v>ne</v>
      </c>
      <c r="EM85" s="229"/>
      <c r="EN85" s="225">
        <f t="shared" si="134"/>
        <v>0</v>
      </c>
      <c r="EO85" s="230">
        <f>IF(EN85=1,data!$C$41*EM85,0)</f>
        <v>0</v>
      </c>
      <c r="EP85" s="265" t="s">
        <v>96</v>
      </c>
      <c r="EQ85" s="231">
        <f>IF(EN85=1,IF(EM85&lt;15,VLOOKUP(EP85,data!$B$3:$E$32,2,0)*EM85,(VLOOKUP(EP85,data!$B$3:$E$32,2,0)*14)+(VLOOKUP(EP85,data!$B$3:$E$32,3,0))*(EM85-14)),0)</f>
        <v>0</v>
      </c>
      <c r="ER85" s="265" t="s">
        <v>96</v>
      </c>
      <c r="ES85" s="231">
        <f>IF(EN85=1,VLOOKUP(ER85,data!$B$35:$D$39,2,0),0)</f>
        <v>0</v>
      </c>
      <c r="ET85" s="232">
        <f>IF(AND(EQ85&lt;&gt;0,ES85&lt;&gt;0)=FALSE,0,data!$C$43)</f>
        <v>0</v>
      </c>
      <c r="EU85" s="269">
        <f t="shared" si="135"/>
        <v>0</v>
      </c>
      <c r="EV85" s="225">
        <f t="shared" si="136"/>
        <v>0</v>
      </c>
      <c r="EW85" s="225">
        <f t="shared" si="137"/>
        <v>0</v>
      </c>
      <c r="EX85" s="225">
        <f t="shared" si="138"/>
        <v>0</v>
      </c>
      <c r="EY85" s="431" t="str">
        <f t="shared" si="139"/>
        <v>ne</v>
      </c>
      <c r="FA85" s="229"/>
      <c r="FB85" s="225">
        <f t="shared" si="140"/>
        <v>0</v>
      </c>
      <c r="FC85" s="230">
        <f>IF(FB85=1,data!$C$41*FA85,0)</f>
        <v>0</v>
      </c>
      <c r="FD85" s="265" t="s">
        <v>96</v>
      </c>
      <c r="FE85" s="231">
        <f>IF(FB85=1,IF(FA85&lt;15,VLOOKUP(FD85,data!$B$3:$E$32,2,0)*FA85,(VLOOKUP(FD85,data!$B$3:$E$32,2,0)*14)+(VLOOKUP(FD85,data!$B$3:$E$32,3,0))*(FA85-14)),0)</f>
        <v>0</v>
      </c>
      <c r="FF85" s="265" t="s">
        <v>96</v>
      </c>
      <c r="FG85" s="231">
        <f>IF(FB85=1,VLOOKUP(FF85,data!$B$35:$D$39,2,0),0)</f>
        <v>0</v>
      </c>
      <c r="FH85" s="232">
        <f>IF(AND(FE85&lt;&gt;0,FG85&lt;&gt;0)=FALSE,0,data!$C$43)</f>
        <v>0</v>
      </c>
      <c r="FI85" s="269">
        <f t="shared" si="141"/>
        <v>0</v>
      </c>
      <c r="FJ85" s="225">
        <f t="shared" si="142"/>
        <v>0</v>
      </c>
      <c r="FK85" s="225">
        <f t="shared" si="143"/>
        <v>0</v>
      </c>
      <c r="FL85" s="225">
        <f t="shared" si="144"/>
        <v>0</v>
      </c>
      <c r="FM85" s="431" t="str">
        <f t="shared" si="145"/>
        <v>ne</v>
      </c>
    </row>
    <row r="86" spans="1:169" ht="26.65" hidden="1" customHeight="1" x14ac:dyDescent="0.25">
      <c r="A86" s="233"/>
      <c r="B86" s="370" t="s">
        <v>177</v>
      </c>
      <c r="C86" s="416"/>
      <c r="D86" s="418"/>
      <c r="E86" s="229"/>
      <c r="F86" s="225">
        <f t="shared" si="75"/>
        <v>0</v>
      </c>
      <c r="G86" s="230">
        <f>IF(F86=1,data!$C$41*E86,0)</f>
        <v>0</v>
      </c>
      <c r="H86" s="265" t="s">
        <v>96</v>
      </c>
      <c r="I86" s="231">
        <f>IF($F86=1,IF($E86&lt;15,VLOOKUP(H86,data!$B$3:$E$32,2,0)*$E86,(VLOOKUP(H86,data!$B$3:$E$32,2,0)*14)+(VLOOKUP(H86,data!$B$3:$E$32,3,0))*($E86-14)),0)</f>
        <v>0</v>
      </c>
      <c r="J86" s="265" t="s">
        <v>96</v>
      </c>
      <c r="K86" s="231">
        <f>IF($F86=1,VLOOKUP(J86,data!$B$35:$D$39,2,0),0)</f>
        <v>0</v>
      </c>
      <c r="L86" s="232">
        <f>IF(AND(I86&lt;&gt;0,K86&lt;&gt;0)=FALSE,0,data!$C$43)</f>
        <v>0</v>
      </c>
      <c r="M86" s="269">
        <f t="shared" si="76"/>
        <v>0</v>
      </c>
      <c r="N86" s="225">
        <f t="shared" si="146"/>
        <v>0</v>
      </c>
      <c r="O86" s="225">
        <f t="shared" si="77"/>
        <v>0</v>
      </c>
      <c r="P86" s="225">
        <f t="shared" si="78"/>
        <v>0</v>
      </c>
      <c r="Q86" s="228"/>
      <c r="R86" s="438">
        <f t="shared" si="79"/>
        <v>0</v>
      </c>
      <c r="S86" s="225">
        <f t="shared" si="80"/>
        <v>0</v>
      </c>
      <c r="T86" s="357">
        <f>IF(S86=1,data!$C$41*R86,0)</f>
        <v>0</v>
      </c>
      <c r="U86" s="370" t="str">
        <f t="shared" si="81"/>
        <v xml:space="preserve"> </v>
      </c>
      <c r="V86" s="360">
        <f>IF($S86=1,IF(R86&lt;15,VLOOKUP(U86,data!$B$3:$E$32,2,0)*R86,(VLOOKUP(U86,data!$B$3:$E$32,2,0)*14)+(VLOOKUP(U86,data!$B$3:$E$32,3,0))*(R86-14)),0)</f>
        <v>0</v>
      </c>
      <c r="W86" s="370" t="str">
        <f t="shared" si="82"/>
        <v xml:space="preserve"> </v>
      </c>
      <c r="X86" s="360">
        <f>IF($S86=1,VLOOKUP(W86,data!$B$35:$D$39,2,0),0)</f>
        <v>0</v>
      </c>
      <c r="Y86" s="364">
        <f>IF(AND(V86&lt;&gt;0,X86&lt;&gt;0)=FALSE,0,data!$C$43)</f>
        <v>0</v>
      </c>
      <c r="Z86" s="365">
        <f t="shared" si="83"/>
        <v>0</v>
      </c>
      <c r="AA86" s="225">
        <f t="shared" si="147"/>
        <v>0</v>
      </c>
      <c r="AB86" s="225">
        <f t="shared" si="84"/>
        <v>0</v>
      </c>
      <c r="AC86" s="225">
        <f t="shared" si="85"/>
        <v>0</v>
      </c>
      <c r="AE86" s="229"/>
      <c r="AF86" s="225">
        <f t="shared" si="86"/>
        <v>0</v>
      </c>
      <c r="AG86" s="230">
        <f>IF(AF86=1,data!$C$41*AE86,0)</f>
        <v>0</v>
      </c>
      <c r="AH86" s="265" t="s">
        <v>96</v>
      </c>
      <c r="AI86" s="231">
        <f>IF(AF86=1,IF(AE86&lt;15,VLOOKUP(AH86,data!$B$3:$E$32,2,0)*AE86,(VLOOKUP(AH86,data!$B$3:$E$32,2,0)*14)+(VLOOKUP(AH86,data!$B$3:$E$32,3,0))*(AE86-14)),0)</f>
        <v>0</v>
      </c>
      <c r="AJ86" s="265" t="s">
        <v>96</v>
      </c>
      <c r="AK86" s="231">
        <f>IF(AF86=1,VLOOKUP(AJ86,data!$B$35:$D$39,2,0),0)</f>
        <v>0</v>
      </c>
      <c r="AL86" s="232">
        <f>IF(AND(AI86&lt;&gt;0,AK86&lt;&gt;0)=FALSE,0,data!$C$43)</f>
        <v>0</v>
      </c>
      <c r="AM86" s="269">
        <f t="shared" si="87"/>
        <v>0</v>
      </c>
      <c r="AN86" s="225">
        <f t="shared" si="88"/>
        <v>0</v>
      </c>
      <c r="AO86" s="225">
        <f t="shared" si="89"/>
        <v>0</v>
      </c>
      <c r="AP86" s="225">
        <f t="shared" si="90"/>
        <v>0</v>
      </c>
      <c r="AQ86" s="431" t="str">
        <f t="shared" si="91"/>
        <v>ne</v>
      </c>
      <c r="AS86" s="229"/>
      <c r="AT86" s="225">
        <f t="shared" si="92"/>
        <v>0</v>
      </c>
      <c r="AU86" s="230">
        <f>IF(AT86=1,data!$C$41*AS86,0)</f>
        <v>0</v>
      </c>
      <c r="AV86" s="265" t="s">
        <v>96</v>
      </c>
      <c r="AW86" s="231">
        <f>IF(AT86=1,IF(AS86&lt;15,VLOOKUP(AV86,data!$B$3:$E$32,2,0)*AS86,(VLOOKUP(AV86,data!$B$3:$E$32,2,0)*14)+(VLOOKUP(AV86,data!$B$3:$E$32,3,0))*(AS86-14)),0)</f>
        <v>0</v>
      </c>
      <c r="AX86" s="265" t="s">
        <v>96</v>
      </c>
      <c r="AY86" s="231">
        <f>IF(AT86=1,VLOOKUP(AX86,data!$B$35:$D$39,2,0),0)</f>
        <v>0</v>
      </c>
      <c r="AZ86" s="232">
        <f>IF(AND(AW86&lt;&gt;0,AY86&lt;&gt;0)=FALSE,0,data!$C$43)</f>
        <v>0</v>
      </c>
      <c r="BA86" s="269">
        <f t="shared" si="93"/>
        <v>0</v>
      </c>
      <c r="BB86" s="225">
        <f t="shared" si="94"/>
        <v>0</v>
      </c>
      <c r="BC86" s="225">
        <f t="shared" si="95"/>
        <v>0</v>
      </c>
      <c r="BD86" s="225">
        <f t="shared" si="96"/>
        <v>0</v>
      </c>
      <c r="BE86" s="431" t="str">
        <f t="shared" si="97"/>
        <v>ne</v>
      </c>
      <c r="BG86" s="229"/>
      <c r="BH86" s="225">
        <f t="shared" si="98"/>
        <v>0</v>
      </c>
      <c r="BI86" s="230">
        <f>IF(BH86=1,data!$C$41*BG86,0)</f>
        <v>0</v>
      </c>
      <c r="BJ86" s="265" t="s">
        <v>96</v>
      </c>
      <c r="BK86" s="231">
        <f>IF(BH86=1,IF(BG86&lt;15,VLOOKUP(BJ86,data!$B$3:$E$32,2,0)*BG86,(VLOOKUP(BJ86,data!$B$3:$E$32,2,0)*14)+(VLOOKUP(BJ86,data!$B$3:$E$32,3,0))*(BG86-14)),0)</f>
        <v>0</v>
      </c>
      <c r="BL86" s="265" t="s">
        <v>96</v>
      </c>
      <c r="BM86" s="231">
        <f>IF(BH86=1,VLOOKUP(BL86,data!$B$35:$D$39,2,0),0)</f>
        <v>0</v>
      </c>
      <c r="BN86" s="232">
        <f>IF(AND(BK86&lt;&gt;0,BM86&lt;&gt;0)=FALSE,0,data!$C$43)</f>
        <v>0</v>
      </c>
      <c r="BO86" s="269">
        <f t="shared" si="99"/>
        <v>0</v>
      </c>
      <c r="BP86" s="225">
        <f t="shared" si="100"/>
        <v>0</v>
      </c>
      <c r="BQ86" s="225">
        <f t="shared" si="101"/>
        <v>0</v>
      </c>
      <c r="BR86" s="225">
        <f t="shared" si="102"/>
        <v>0</v>
      </c>
      <c r="BS86" s="431" t="str">
        <f t="shared" si="103"/>
        <v>ne</v>
      </c>
      <c r="BU86" s="229"/>
      <c r="BV86" s="225">
        <f t="shared" si="104"/>
        <v>0</v>
      </c>
      <c r="BW86" s="230">
        <f>IF(BV86=1,data!$C$41*BU86,0)</f>
        <v>0</v>
      </c>
      <c r="BX86" s="265" t="s">
        <v>96</v>
      </c>
      <c r="BY86" s="231">
        <f>IF(BV86=1,IF(BU86&lt;15,VLOOKUP(BX86,data!$B$3:$E$32,2,0)*BU86,(VLOOKUP(BX86,data!$B$3:$E$32,2,0)*14)+(VLOOKUP(BX86,data!$B$3:$E$32,3,0))*(BU86-14)),0)</f>
        <v>0</v>
      </c>
      <c r="BZ86" s="265" t="s">
        <v>96</v>
      </c>
      <c r="CA86" s="231">
        <f>IF(BV86=1,VLOOKUP(BZ86,data!$B$35:$D$39,2,0),0)</f>
        <v>0</v>
      </c>
      <c r="CB86" s="232">
        <f>IF(AND(BY86&lt;&gt;0,CA86&lt;&gt;0)=FALSE,0,data!$C$43)</f>
        <v>0</v>
      </c>
      <c r="CC86" s="269">
        <f t="shared" si="105"/>
        <v>0</v>
      </c>
      <c r="CD86" s="225">
        <f t="shared" si="106"/>
        <v>0</v>
      </c>
      <c r="CE86" s="225">
        <f t="shared" si="107"/>
        <v>0</v>
      </c>
      <c r="CF86" s="225">
        <f t="shared" si="108"/>
        <v>0</v>
      </c>
      <c r="CG86" s="431" t="str">
        <f t="shared" si="109"/>
        <v>ne</v>
      </c>
      <c r="CI86" s="229"/>
      <c r="CJ86" s="225">
        <f t="shared" si="110"/>
        <v>0</v>
      </c>
      <c r="CK86" s="230">
        <f>IF(CJ86=1,data!$C$41*CI86,0)</f>
        <v>0</v>
      </c>
      <c r="CL86" s="265" t="s">
        <v>96</v>
      </c>
      <c r="CM86" s="231">
        <f>IF(CJ86=1,IF(CI86&lt;15,VLOOKUP(CL86,data!$B$3:$E$32,2,0)*CI86,(VLOOKUP(CL86,data!$B$3:$E$32,2,0)*14)+(VLOOKUP(CL86,data!$B$3:$E$32,3,0))*(CI86-14)),0)</f>
        <v>0</v>
      </c>
      <c r="CN86" s="265" t="s">
        <v>96</v>
      </c>
      <c r="CO86" s="231">
        <f>IF(CJ86=1,VLOOKUP(CN86,data!$B$35:$D$39,2,0),0)</f>
        <v>0</v>
      </c>
      <c r="CP86" s="232">
        <f>IF(AND(CM86&lt;&gt;0,CO86&lt;&gt;0)=FALSE,0,data!$C$43)</f>
        <v>0</v>
      </c>
      <c r="CQ86" s="269">
        <f t="shared" si="111"/>
        <v>0</v>
      </c>
      <c r="CR86" s="225">
        <f t="shared" si="112"/>
        <v>0</v>
      </c>
      <c r="CS86" s="225">
        <f t="shared" si="113"/>
        <v>0</v>
      </c>
      <c r="CT86" s="225">
        <f t="shared" si="114"/>
        <v>0</v>
      </c>
      <c r="CU86" s="431" t="str">
        <f t="shared" si="115"/>
        <v>ne</v>
      </c>
      <c r="CW86" s="229"/>
      <c r="CX86" s="225">
        <f t="shared" si="116"/>
        <v>0</v>
      </c>
      <c r="CY86" s="230">
        <f>IF(CX86=1,data!$C$41*CW86,0)</f>
        <v>0</v>
      </c>
      <c r="CZ86" s="265" t="s">
        <v>96</v>
      </c>
      <c r="DA86" s="231">
        <f>IF(CX86=1,IF(CW86&lt;15,VLOOKUP(CZ86,data!$B$3:$E$32,2,0)*CW86,(VLOOKUP(CZ86,data!$B$3:$E$32,2,0)*14)+(VLOOKUP(CZ86,data!$B$3:$E$32,3,0))*(CW86-14)),0)</f>
        <v>0</v>
      </c>
      <c r="DB86" s="265" t="s">
        <v>96</v>
      </c>
      <c r="DC86" s="231">
        <f>IF(CX86=1,VLOOKUP(DB86,data!$B$35:$D$39,2,0),0)</f>
        <v>0</v>
      </c>
      <c r="DD86" s="232">
        <f>IF(AND(DA86&lt;&gt;0,DC86&lt;&gt;0)=FALSE,0,data!$C$43)</f>
        <v>0</v>
      </c>
      <c r="DE86" s="269">
        <f t="shared" si="117"/>
        <v>0</v>
      </c>
      <c r="DF86" s="225">
        <f t="shared" si="118"/>
        <v>0</v>
      </c>
      <c r="DG86" s="225">
        <f t="shared" si="119"/>
        <v>0</v>
      </c>
      <c r="DH86" s="225">
        <f t="shared" si="120"/>
        <v>0</v>
      </c>
      <c r="DI86" s="431" t="str">
        <f t="shared" si="121"/>
        <v>ne</v>
      </c>
      <c r="DK86" s="229"/>
      <c r="DL86" s="225">
        <f t="shared" si="122"/>
        <v>0</v>
      </c>
      <c r="DM86" s="230">
        <f>IF(DL86=1,data!$C$41*DK86,0)</f>
        <v>0</v>
      </c>
      <c r="DN86" s="265" t="s">
        <v>96</v>
      </c>
      <c r="DO86" s="231">
        <f>IF(DL86=1,IF(DK86&lt;15,VLOOKUP(DN86,data!$B$3:$E$32,2,0)*DK86,(VLOOKUP(DN86,data!$B$3:$E$32,2,0)*14)+(VLOOKUP(DN86,data!$B$3:$E$32,3,0))*(DK86-14)),0)</f>
        <v>0</v>
      </c>
      <c r="DP86" s="265" t="s">
        <v>96</v>
      </c>
      <c r="DQ86" s="231">
        <f>IF(DL86=1,VLOOKUP(DP86,data!$B$35:$D$39,2,0),0)</f>
        <v>0</v>
      </c>
      <c r="DR86" s="232">
        <f>IF(AND(DO86&lt;&gt;0,DQ86&lt;&gt;0)=FALSE,0,data!$C$43)</f>
        <v>0</v>
      </c>
      <c r="DS86" s="269">
        <f t="shared" si="123"/>
        <v>0</v>
      </c>
      <c r="DT86" s="225">
        <f t="shared" si="124"/>
        <v>0</v>
      </c>
      <c r="DU86" s="225">
        <f t="shared" si="125"/>
        <v>0</v>
      </c>
      <c r="DV86" s="225">
        <f t="shared" si="126"/>
        <v>0</v>
      </c>
      <c r="DW86" s="431" t="str">
        <f t="shared" si="127"/>
        <v>ne</v>
      </c>
      <c r="DY86" s="229"/>
      <c r="DZ86" s="225">
        <f t="shared" si="128"/>
        <v>0</v>
      </c>
      <c r="EA86" s="230">
        <f>IF(DZ86=1,data!$C$41*DY86,0)</f>
        <v>0</v>
      </c>
      <c r="EB86" s="265" t="s">
        <v>96</v>
      </c>
      <c r="EC86" s="231">
        <f>IF(DZ86=1,IF(DY86&lt;15,VLOOKUP(EB86,data!$B$3:$E$32,2,0)*DY86,(VLOOKUP(EB86,data!$B$3:$E$32,2,0)*14)+(VLOOKUP(EB86,data!$B$3:$E$32,3,0))*(DY86-14)),0)</f>
        <v>0</v>
      </c>
      <c r="ED86" s="265" t="s">
        <v>96</v>
      </c>
      <c r="EE86" s="231">
        <f>IF(DZ86=1,VLOOKUP(ED86,data!$B$35:$D$39,2,0),0)</f>
        <v>0</v>
      </c>
      <c r="EF86" s="232">
        <f>IF(AND(EC86&lt;&gt;0,EE86&lt;&gt;0)=FALSE,0,data!$C$43)</f>
        <v>0</v>
      </c>
      <c r="EG86" s="269">
        <f t="shared" si="129"/>
        <v>0</v>
      </c>
      <c r="EH86" s="225">
        <f t="shared" si="130"/>
        <v>0</v>
      </c>
      <c r="EI86" s="225">
        <f t="shared" si="131"/>
        <v>0</v>
      </c>
      <c r="EJ86" s="225">
        <f t="shared" si="132"/>
        <v>0</v>
      </c>
      <c r="EK86" s="431" t="str">
        <f t="shared" si="133"/>
        <v>ne</v>
      </c>
      <c r="EM86" s="229"/>
      <c r="EN86" s="225">
        <f t="shared" si="134"/>
        <v>0</v>
      </c>
      <c r="EO86" s="230">
        <f>IF(EN86=1,data!$C$41*EM86,0)</f>
        <v>0</v>
      </c>
      <c r="EP86" s="265" t="s">
        <v>96</v>
      </c>
      <c r="EQ86" s="231">
        <f>IF(EN86=1,IF(EM86&lt;15,VLOOKUP(EP86,data!$B$3:$E$32,2,0)*EM86,(VLOOKUP(EP86,data!$B$3:$E$32,2,0)*14)+(VLOOKUP(EP86,data!$B$3:$E$32,3,0))*(EM86-14)),0)</f>
        <v>0</v>
      </c>
      <c r="ER86" s="265" t="s">
        <v>96</v>
      </c>
      <c r="ES86" s="231">
        <f>IF(EN86=1,VLOOKUP(ER86,data!$B$35:$D$39,2,0),0)</f>
        <v>0</v>
      </c>
      <c r="ET86" s="232">
        <f>IF(AND(EQ86&lt;&gt;0,ES86&lt;&gt;0)=FALSE,0,data!$C$43)</f>
        <v>0</v>
      </c>
      <c r="EU86" s="269">
        <f t="shared" si="135"/>
        <v>0</v>
      </c>
      <c r="EV86" s="225">
        <f t="shared" si="136"/>
        <v>0</v>
      </c>
      <c r="EW86" s="225">
        <f t="shared" si="137"/>
        <v>0</v>
      </c>
      <c r="EX86" s="225">
        <f t="shared" si="138"/>
        <v>0</v>
      </c>
      <c r="EY86" s="431" t="str">
        <f t="shared" si="139"/>
        <v>ne</v>
      </c>
      <c r="FA86" s="229"/>
      <c r="FB86" s="225">
        <f t="shared" si="140"/>
        <v>0</v>
      </c>
      <c r="FC86" s="230">
        <f>IF(FB86=1,data!$C$41*FA86,0)</f>
        <v>0</v>
      </c>
      <c r="FD86" s="265" t="s">
        <v>96</v>
      </c>
      <c r="FE86" s="231">
        <f>IF(FB86=1,IF(FA86&lt;15,VLOOKUP(FD86,data!$B$3:$E$32,2,0)*FA86,(VLOOKUP(FD86,data!$B$3:$E$32,2,0)*14)+(VLOOKUP(FD86,data!$B$3:$E$32,3,0))*(FA86-14)),0)</f>
        <v>0</v>
      </c>
      <c r="FF86" s="265" t="s">
        <v>96</v>
      </c>
      <c r="FG86" s="231">
        <f>IF(FB86=1,VLOOKUP(FF86,data!$B$35:$D$39,2,0),0)</f>
        <v>0</v>
      </c>
      <c r="FH86" s="232">
        <f>IF(AND(FE86&lt;&gt;0,FG86&lt;&gt;0)=FALSE,0,data!$C$43)</f>
        <v>0</v>
      </c>
      <c r="FI86" s="269">
        <f t="shared" si="141"/>
        <v>0</v>
      </c>
      <c r="FJ86" s="225">
        <f t="shared" si="142"/>
        <v>0</v>
      </c>
      <c r="FK86" s="225">
        <f t="shared" si="143"/>
        <v>0</v>
      </c>
      <c r="FL86" s="225">
        <f t="shared" si="144"/>
        <v>0</v>
      </c>
      <c r="FM86" s="431" t="str">
        <f t="shared" si="145"/>
        <v>ne</v>
      </c>
    </row>
    <row r="87" spans="1:169" ht="26.65" hidden="1" customHeight="1" x14ac:dyDescent="0.25">
      <c r="A87" s="221"/>
      <c r="B87" s="370" t="s">
        <v>178</v>
      </c>
      <c r="C87" s="416"/>
      <c r="D87" s="418"/>
      <c r="E87" s="229"/>
      <c r="F87" s="225">
        <f t="shared" si="75"/>
        <v>0</v>
      </c>
      <c r="G87" s="230">
        <f>IF(F87=1,data!$C$41*E87,0)</f>
        <v>0</v>
      </c>
      <c r="H87" s="265" t="s">
        <v>96</v>
      </c>
      <c r="I87" s="231">
        <f>IF($F87=1,IF($E87&lt;15,VLOOKUP(H87,data!$B$3:$E$32,2,0)*$E87,(VLOOKUP(H87,data!$B$3:$E$32,2,0)*14)+(VLOOKUP(H87,data!$B$3:$E$32,3,0))*($E87-14)),0)</f>
        <v>0</v>
      </c>
      <c r="J87" s="265" t="s">
        <v>96</v>
      </c>
      <c r="K87" s="231">
        <f>IF($F87=1,VLOOKUP(J87,data!$B$35:$D$39,2,0),0)</f>
        <v>0</v>
      </c>
      <c r="L87" s="232">
        <f>IF(AND(I87&lt;&gt;0,K87&lt;&gt;0)=FALSE,0,data!$C$43)</f>
        <v>0</v>
      </c>
      <c r="M87" s="269">
        <f t="shared" si="76"/>
        <v>0</v>
      </c>
      <c r="N87" s="225">
        <f t="shared" si="146"/>
        <v>0</v>
      </c>
      <c r="O87" s="225">
        <f t="shared" si="77"/>
        <v>0</v>
      </c>
      <c r="P87" s="225">
        <f t="shared" si="78"/>
        <v>0</v>
      </c>
      <c r="Q87" s="228"/>
      <c r="R87" s="438">
        <f t="shared" si="79"/>
        <v>0</v>
      </c>
      <c r="S87" s="225">
        <f t="shared" si="80"/>
        <v>0</v>
      </c>
      <c r="T87" s="357">
        <f>IF(S87=1,data!$C$41*R87,0)</f>
        <v>0</v>
      </c>
      <c r="U87" s="370" t="str">
        <f t="shared" si="81"/>
        <v xml:space="preserve"> </v>
      </c>
      <c r="V87" s="360">
        <f>IF($S87=1,IF(R87&lt;15,VLOOKUP(U87,data!$B$3:$E$32,2,0)*R87,(VLOOKUP(U87,data!$B$3:$E$32,2,0)*14)+(VLOOKUP(U87,data!$B$3:$E$32,3,0))*(R87-14)),0)</f>
        <v>0</v>
      </c>
      <c r="W87" s="370" t="str">
        <f t="shared" si="82"/>
        <v xml:space="preserve"> </v>
      </c>
      <c r="X87" s="360">
        <f>IF($S87=1,VLOOKUP(W87,data!$B$35:$D$39,2,0),0)</f>
        <v>0</v>
      </c>
      <c r="Y87" s="364">
        <f>IF(AND(V87&lt;&gt;0,X87&lt;&gt;0)=FALSE,0,data!$C$43)</f>
        <v>0</v>
      </c>
      <c r="Z87" s="365">
        <f t="shared" si="83"/>
        <v>0</v>
      </c>
      <c r="AA87" s="225">
        <f t="shared" si="147"/>
        <v>0</v>
      </c>
      <c r="AB87" s="225">
        <f t="shared" si="84"/>
        <v>0</v>
      </c>
      <c r="AC87" s="225">
        <f t="shared" si="85"/>
        <v>0</v>
      </c>
      <c r="AE87" s="229"/>
      <c r="AF87" s="225">
        <f t="shared" si="86"/>
        <v>0</v>
      </c>
      <c r="AG87" s="230">
        <f>IF(AF87=1,data!$C$41*AE87,0)</f>
        <v>0</v>
      </c>
      <c r="AH87" s="265" t="s">
        <v>96</v>
      </c>
      <c r="AI87" s="231">
        <f>IF(AF87=1,IF(AE87&lt;15,VLOOKUP(AH87,data!$B$3:$E$32,2,0)*AE87,(VLOOKUP(AH87,data!$B$3:$E$32,2,0)*14)+(VLOOKUP(AH87,data!$B$3:$E$32,3,0))*(AE87-14)),0)</f>
        <v>0</v>
      </c>
      <c r="AJ87" s="265" t="s">
        <v>96</v>
      </c>
      <c r="AK87" s="231">
        <f>IF(AF87=1,VLOOKUP(AJ87,data!$B$35:$D$39,2,0),0)</f>
        <v>0</v>
      </c>
      <c r="AL87" s="232">
        <f>IF(AND(AI87&lt;&gt;0,AK87&lt;&gt;0)=FALSE,0,data!$C$43)</f>
        <v>0</v>
      </c>
      <c r="AM87" s="269">
        <f t="shared" si="87"/>
        <v>0</v>
      </c>
      <c r="AN87" s="225">
        <f t="shared" si="88"/>
        <v>0</v>
      </c>
      <c r="AO87" s="225">
        <f t="shared" si="89"/>
        <v>0</v>
      </c>
      <c r="AP87" s="225">
        <f t="shared" si="90"/>
        <v>0</v>
      </c>
      <c r="AQ87" s="431" t="str">
        <f t="shared" si="91"/>
        <v>ne</v>
      </c>
      <c r="AS87" s="229"/>
      <c r="AT87" s="225">
        <f t="shared" si="92"/>
        <v>0</v>
      </c>
      <c r="AU87" s="230">
        <f>IF(AT87=1,data!$C$41*AS87,0)</f>
        <v>0</v>
      </c>
      <c r="AV87" s="265" t="s">
        <v>96</v>
      </c>
      <c r="AW87" s="231">
        <f>IF(AT87=1,IF(AS87&lt;15,VLOOKUP(AV87,data!$B$3:$E$32,2,0)*AS87,(VLOOKUP(AV87,data!$B$3:$E$32,2,0)*14)+(VLOOKUP(AV87,data!$B$3:$E$32,3,0))*(AS87-14)),0)</f>
        <v>0</v>
      </c>
      <c r="AX87" s="265" t="s">
        <v>96</v>
      </c>
      <c r="AY87" s="231">
        <f>IF(AT87=1,VLOOKUP(AX87,data!$B$35:$D$39,2,0),0)</f>
        <v>0</v>
      </c>
      <c r="AZ87" s="232">
        <f>IF(AND(AW87&lt;&gt;0,AY87&lt;&gt;0)=FALSE,0,data!$C$43)</f>
        <v>0</v>
      </c>
      <c r="BA87" s="269">
        <f t="shared" si="93"/>
        <v>0</v>
      </c>
      <c r="BB87" s="225">
        <f t="shared" si="94"/>
        <v>0</v>
      </c>
      <c r="BC87" s="225">
        <f t="shared" si="95"/>
        <v>0</v>
      </c>
      <c r="BD87" s="225">
        <f t="shared" si="96"/>
        <v>0</v>
      </c>
      <c r="BE87" s="431" t="str">
        <f t="shared" si="97"/>
        <v>ne</v>
      </c>
      <c r="BG87" s="229"/>
      <c r="BH87" s="225">
        <f t="shared" si="98"/>
        <v>0</v>
      </c>
      <c r="BI87" s="230">
        <f>IF(BH87=1,data!$C$41*BG87,0)</f>
        <v>0</v>
      </c>
      <c r="BJ87" s="265" t="s">
        <v>96</v>
      </c>
      <c r="BK87" s="231">
        <f>IF(BH87=1,IF(BG87&lt;15,VLOOKUP(BJ87,data!$B$3:$E$32,2,0)*BG87,(VLOOKUP(BJ87,data!$B$3:$E$32,2,0)*14)+(VLOOKUP(BJ87,data!$B$3:$E$32,3,0))*(BG87-14)),0)</f>
        <v>0</v>
      </c>
      <c r="BL87" s="265" t="s">
        <v>96</v>
      </c>
      <c r="BM87" s="231">
        <f>IF(BH87=1,VLOOKUP(BL87,data!$B$35:$D$39,2,0),0)</f>
        <v>0</v>
      </c>
      <c r="BN87" s="232">
        <f>IF(AND(BK87&lt;&gt;0,BM87&lt;&gt;0)=FALSE,0,data!$C$43)</f>
        <v>0</v>
      </c>
      <c r="BO87" s="269">
        <f t="shared" si="99"/>
        <v>0</v>
      </c>
      <c r="BP87" s="225">
        <f t="shared" si="100"/>
        <v>0</v>
      </c>
      <c r="BQ87" s="225">
        <f t="shared" si="101"/>
        <v>0</v>
      </c>
      <c r="BR87" s="225">
        <f t="shared" si="102"/>
        <v>0</v>
      </c>
      <c r="BS87" s="431" t="str">
        <f t="shared" si="103"/>
        <v>ne</v>
      </c>
      <c r="BU87" s="229"/>
      <c r="BV87" s="225">
        <f t="shared" si="104"/>
        <v>0</v>
      </c>
      <c r="BW87" s="230">
        <f>IF(BV87=1,data!$C$41*BU87,0)</f>
        <v>0</v>
      </c>
      <c r="BX87" s="265" t="s">
        <v>96</v>
      </c>
      <c r="BY87" s="231">
        <f>IF(BV87=1,IF(BU87&lt;15,VLOOKUP(BX87,data!$B$3:$E$32,2,0)*BU87,(VLOOKUP(BX87,data!$B$3:$E$32,2,0)*14)+(VLOOKUP(BX87,data!$B$3:$E$32,3,0))*(BU87-14)),0)</f>
        <v>0</v>
      </c>
      <c r="BZ87" s="265" t="s">
        <v>96</v>
      </c>
      <c r="CA87" s="231">
        <f>IF(BV87=1,VLOOKUP(BZ87,data!$B$35:$D$39,2,0),0)</f>
        <v>0</v>
      </c>
      <c r="CB87" s="232">
        <f>IF(AND(BY87&lt;&gt;0,CA87&lt;&gt;0)=FALSE,0,data!$C$43)</f>
        <v>0</v>
      </c>
      <c r="CC87" s="269">
        <f t="shared" si="105"/>
        <v>0</v>
      </c>
      <c r="CD87" s="225">
        <f t="shared" si="106"/>
        <v>0</v>
      </c>
      <c r="CE87" s="225">
        <f t="shared" si="107"/>
        <v>0</v>
      </c>
      <c r="CF87" s="225">
        <f t="shared" si="108"/>
        <v>0</v>
      </c>
      <c r="CG87" s="431" t="str">
        <f t="shared" si="109"/>
        <v>ne</v>
      </c>
      <c r="CI87" s="229"/>
      <c r="CJ87" s="225">
        <f t="shared" si="110"/>
        <v>0</v>
      </c>
      <c r="CK87" s="230">
        <f>IF(CJ87=1,data!$C$41*CI87,0)</f>
        <v>0</v>
      </c>
      <c r="CL87" s="265" t="s">
        <v>96</v>
      </c>
      <c r="CM87" s="231">
        <f>IF(CJ87=1,IF(CI87&lt;15,VLOOKUP(CL87,data!$B$3:$E$32,2,0)*CI87,(VLOOKUP(CL87,data!$B$3:$E$32,2,0)*14)+(VLOOKUP(CL87,data!$B$3:$E$32,3,0))*(CI87-14)),0)</f>
        <v>0</v>
      </c>
      <c r="CN87" s="265" t="s">
        <v>96</v>
      </c>
      <c r="CO87" s="231">
        <f>IF(CJ87=1,VLOOKUP(CN87,data!$B$35:$D$39,2,0),0)</f>
        <v>0</v>
      </c>
      <c r="CP87" s="232">
        <f>IF(AND(CM87&lt;&gt;0,CO87&lt;&gt;0)=FALSE,0,data!$C$43)</f>
        <v>0</v>
      </c>
      <c r="CQ87" s="269">
        <f t="shared" si="111"/>
        <v>0</v>
      </c>
      <c r="CR87" s="225">
        <f t="shared" si="112"/>
        <v>0</v>
      </c>
      <c r="CS87" s="225">
        <f t="shared" si="113"/>
        <v>0</v>
      </c>
      <c r="CT87" s="225">
        <f t="shared" si="114"/>
        <v>0</v>
      </c>
      <c r="CU87" s="431" t="str">
        <f t="shared" si="115"/>
        <v>ne</v>
      </c>
      <c r="CW87" s="229"/>
      <c r="CX87" s="225">
        <f t="shared" si="116"/>
        <v>0</v>
      </c>
      <c r="CY87" s="230">
        <f>IF(CX87=1,data!$C$41*CW87,0)</f>
        <v>0</v>
      </c>
      <c r="CZ87" s="265" t="s">
        <v>96</v>
      </c>
      <c r="DA87" s="231">
        <f>IF(CX87=1,IF(CW87&lt;15,VLOOKUP(CZ87,data!$B$3:$E$32,2,0)*CW87,(VLOOKUP(CZ87,data!$B$3:$E$32,2,0)*14)+(VLOOKUP(CZ87,data!$B$3:$E$32,3,0))*(CW87-14)),0)</f>
        <v>0</v>
      </c>
      <c r="DB87" s="265" t="s">
        <v>96</v>
      </c>
      <c r="DC87" s="231">
        <f>IF(CX87=1,VLOOKUP(DB87,data!$B$35:$D$39,2,0),0)</f>
        <v>0</v>
      </c>
      <c r="DD87" s="232">
        <f>IF(AND(DA87&lt;&gt;0,DC87&lt;&gt;0)=FALSE,0,data!$C$43)</f>
        <v>0</v>
      </c>
      <c r="DE87" s="269">
        <f t="shared" si="117"/>
        <v>0</v>
      </c>
      <c r="DF87" s="225">
        <f t="shared" si="118"/>
        <v>0</v>
      </c>
      <c r="DG87" s="225">
        <f t="shared" si="119"/>
        <v>0</v>
      </c>
      <c r="DH87" s="225">
        <f t="shared" si="120"/>
        <v>0</v>
      </c>
      <c r="DI87" s="431" t="str">
        <f t="shared" si="121"/>
        <v>ne</v>
      </c>
      <c r="DK87" s="229"/>
      <c r="DL87" s="225">
        <f t="shared" si="122"/>
        <v>0</v>
      </c>
      <c r="DM87" s="230">
        <f>IF(DL87=1,data!$C$41*DK87,0)</f>
        <v>0</v>
      </c>
      <c r="DN87" s="265" t="s">
        <v>96</v>
      </c>
      <c r="DO87" s="231">
        <f>IF(DL87=1,IF(DK87&lt;15,VLOOKUP(DN87,data!$B$3:$E$32,2,0)*DK87,(VLOOKUP(DN87,data!$B$3:$E$32,2,0)*14)+(VLOOKUP(DN87,data!$B$3:$E$32,3,0))*(DK87-14)),0)</f>
        <v>0</v>
      </c>
      <c r="DP87" s="265" t="s">
        <v>96</v>
      </c>
      <c r="DQ87" s="231">
        <f>IF(DL87=1,VLOOKUP(DP87,data!$B$35:$D$39,2,0),0)</f>
        <v>0</v>
      </c>
      <c r="DR87" s="232">
        <f>IF(AND(DO87&lt;&gt;0,DQ87&lt;&gt;0)=FALSE,0,data!$C$43)</f>
        <v>0</v>
      </c>
      <c r="DS87" s="269">
        <f t="shared" si="123"/>
        <v>0</v>
      </c>
      <c r="DT87" s="225">
        <f t="shared" si="124"/>
        <v>0</v>
      </c>
      <c r="DU87" s="225">
        <f t="shared" si="125"/>
        <v>0</v>
      </c>
      <c r="DV87" s="225">
        <f t="shared" si="126"/>
        <v>0</v>
      </c>
      <c r="DW87" s="431" t="str">
        <f t="shared" si="127"/>
        <v>ne</v>
      </c>
      <c r="DY87" s="229"/>
      <c r="DZ87" s="225">
        <f t="shared" si="128"/>
        <v>0</v>
      </c>
      <c r="EA87" s="230">
        <f>IF(DZ87=1,data!$C$41*DY87,0)</f>
        <v>0</v>
      </c>
      <c r="EB87" s="265" t="s">
        <v>96</v>
      </c>
      <c r="EC87" s="231">
        <f>IF(DZ87=1,IF(DY87&lt;15,VLOOKUP(EB87,data!$B$3:$E$32,2,0)*DY87,(VLOOKUP(EB87,data!$B$3:$E$32,2,0)*14)+(VLOOKUP(EB87,data!$B$3:$E$32,3,0))*(DY87-14)),0)</f>
        <v>0</v>
      </c>
      <c r="ED87" s="265" t="s">
        <v>96</v>
      </c>
      <c r="EE87" s="231">
        <f>IF(DZ87=1,VLOOKUP(ED87,data!$B$35:$D$39,2,0),0)</f>
        <v>0</v>
      </c>
      <c r="EF87" s="232">
        <f>IF(AND(EC87&lt;&gt;0,EE87&lt;&gt;0)=FALSE,0,data!$C$43)</f>
        <v>0</v>
      </c>
      <c r="EG87" s="269">
        <f t="shared" si="129"/>
        <v>0</v>
      </c>
      <c r="EH87" s="225">
        <f t="shared" si="130"/>
        <v>0</v>
      </c>
      <c r="EI87" s="225">
        <f t="shared" si="131"/>
        <v>0</v>
      </c>
      <c r="EJ87" s="225">
        <f t="shared" si="132"/>
        <v>0</v>
      </c>
      <c r="EK87" s="431" t="str">
        <f t="shared" si="133"/>
        <v>ne</v>
      </c>
      <c r="EM87" s="229"/>
      <c r="EN87" s="225">
        <f t="shared" si="134"/>
        <v>0</v>
      </c>
      <c r="EO87" s="230">
        <f>IF(EN87=1,data!$C$41*EM87,0)</f>
        <v>0</v>
      </c>
      <c r="EP87" s="265" t="s">
        <v>96</v>
      </c>
      <c r="EQ87" s="231">
        <f>IF(EN87=1,IF(EM87&lt;15,VLOOKUP(EP87,data!$B$3:$E$32,2,0)*EM87,(VLOOKUP(EP87,data!$B$3:$E$32,2,0)*14)+(VLOOKUP(EP87,data!$B$3:$E$32,3,0))*(EM87-14)),0)</f>
        <v>0</v>
      </c>
      <c r="ER87" s="265" t="s">
        <v>96</v>
      </c>
      <c r="ES87" s="231">
        <f>IF(EN87=1,VLOOKUP(ER87,data!$B$35:$D$39,2,0),0)</f>
        <v>0</v>
      </c>
      <c r="ET87" s="232">
        <f>IF(AND(EQ87&lt;&gt;0,ES87&lt;&gt;0)=FALSE,0,data!$C$43)</f>
        <v>0</v>
      </c>
      <c r="EU87" s="269">
        <f t="shared" si="135"/>
        <v>0</v>
      </c>
      <c r="EV87" s="225">
        <f t="shared" si="136"/>
        <v>0</v>
      </c>
      <c r="EW87" s="225">
        <f t="shared" si="137"/>
        <v>0</v>
      </c>
      <c r="EX87" s="225">
        <f t="shared" si="138"/>
        <v>0</v>
      </c>
      <c r="EY87" s="431" t="str">
        <f t="shared" si="139"/>
        <v>ne</v>
      </c>
      <c r="FA87" s="229"/>
      <c r="FB87" s="225">
        <f t="shared" si="140"/>
        <v>0</v>
      </c>
      <c r="FC87" s="230">
        <f>IF(FB87=1,data!$C$41*FA87,0)</f>
        <v>0</v>
      </c>
      <c r="FD87" s="265" t="s">
        <v>96</v>
      </c>
      <c r="FE87" s="231">
        <f>IF(FB87=1,IF(FA87&lt;15,VLOOKUP(FD87,data!$B$3:$E$32,2,0)*FA87,(VLOOKUP(FD87,data!$B$3:$E$32,2,0)*14)+(VLOOKUP(FD87,data!$B$3:$E$32,3,0))*(FA87-14)),0)</f>
        <v>0</v>
      </c>
      <c r="FF87" s="265" t="s">
        <v>96</v>
      </c>
      <c r="FG87" s="231">
        <f>IF(FB87=1,VLOOKUP(FF87,data!$B$35:$D$39,2,0),0)</f>
        <v>0</v>
      </c>
      <c r="FH87" s="232">
        <f>IF(AND(FE87&lt;&gt;0,FG87&lt;&gt;0)=FALSE,0,data!$C$43)</f>
        <v>0</v>
      </c>
      <c r="FI87" s="269">
        <f t="shared" si="141"/>
        <v>0</v>
      </c>
      <c r="FJ87" s="225">
        <f t="shared" si="142"/>
        <v>0</v>
      </c>
      <c r="FK87" s="225">
        <f t="shared" si="143"/>
        <v>0</v>
      </c>
      <c r="FL87" s="225">
        <f t="shared" si="144"/>
        <v>0</v>
      </c>
      <c r="FM87" s="431" t="str">
        <f t="shared" si="145"/>
        <v>ne</v>
      </c>
    </row>
    <row r="88" spans="1:169" ht="26.65" hidden="1" customHeight="1" x14ac:dyDescent="0.25">
      <c r="A88" s="221"/>
      <c r="B88" s="370" t="s">
        <v>179</v>
      </c>
      <c r="C88" s="416"/>
      <c r="D88" s="418"/>
      <c r="E88" s="229"/>
      <c r="F88" s="225">
        <f t="shared" si="75"/>
        <v>0</v>
      </c>
      <c r="G88" s="230">
        <f>IF(F88=1,data!$C$41*E88,0)</f>
        <v>0</v>
      </c>
      <c r="H88" s="265" t="s">
        <v>96</v>
      </c>
      <c r="I88" s="231">
        <f>IF($F88=1,IF($E88&lt;15,VLOOKUP(H88,data!$B$3:$E$32,2,0)*$E88,(VLOOKUP(H88,data!$B$3:$E$32,2,0)*14)+(VLOOKUP(H88,data!$B$3:$E$32,3,0))*($E88-14)),0)</f>
        <v>0</v>
      </c>
      <c r="J88" s="265" t="s">
        <v>96</v>
      </c>
      <c r="K88" s="231">
        <f>IF($F88=1,VLOOKUP(J88,data!$B$35:$D$39,2,0),0)</f>
        <v>0</v>
      </c>
      <c r="L88" s="232">
        <f>IF(AND(I88&lt;&gt;0,K88&lt;&gt;0)=FALSE,0,data!$C$43)</f>
        <v>0</v>
      </c>
      <c r="M88" s="269">
        <f t="shared" si="76"/>
        <v>0</v>
      </c>
      <c r="N88" s="225">
        <f t="shared" si="146"/>
        <v>0</v>
      </c>
      <c r="O88" s="225">
        <f t="shared" si="77"/>
        <v>0</v>
      </c>
      <c r="P88" s="225">
        <f t="shared" si="78"/>
        <v>0</v>
      </c>
      <c r="Q88" s="228"/>
      <c r="R88" s="438">
        <f t="shared" si="79"/>
        <v>0</v>
      </c>
      <c r="S88" s="225">
        <f t="shared" si="80"/>
        <v>0</v>
      </c>
      <c r="T88" s="357">
        <f>IF(S88=1,data!$C$41*R88,0)</f>
        <v>0</v>
      </c>
      <c r="U88" s="370" t="str">
        <f t="shared" si="81"/>
        <v xml:space="preserve"> </v>
      </c>
      <c r="V88" s="360">
        <f>IF($S88=1,IF(R88&lt;15,VLOOKUP(U88,data!$B$3:$E$32,2,0)*R88,(VLOOKUP(U88,data!$B$3:$E$32,2,0)*14)+(VLOOKUP(U88,data!$B$3:$E$32,3,0))*(R88-14)),0)</f>
        <v>0</v>
      </c>
      <c r="W88" s="370" t="str">
        <f t="shared" si="82"/>
        <v xml:space="preserve"> </v>
      </c>
      <c r="X88" s="360">
        <f>IF($S88=1,VLOOKUP(W88,data!$B$35:$D$39,2,0),0)</f>
        <v>0</v>
      </c>
      <c r="Y88" s="364">
        <f>IF(AND(V88&lt;&gt;0,X88&lt;&gt;0)=FALSE,0,data!$C$43)</f>
        <v>0</v>
      </c>
      <c r="Z88" s="365">
        <f t="shared" si="83"/>
        <v>0</v>
      </c>
      <c r="AA88" s="225">
        <f t="shared" si="147"/>
        <v>0</v>
      </c>
      <c r="AB88" s="225">
        <f t="shared" si="84"/>
        <v>0</v>
      </c>
      <c r="AC88" s="225">
        <f t="shared" si="85"/>
        <v>0</v>
      </c>
      <c r="AE88" s="229"/>
      <c r="AF88" s="225">
        <f t="shared" si="86"/>
        <v>0</v>
      </c>
      <c r="AG88" s="230">
        <f>IF(AF88=1,data!$C$41*AE88,0)</f>
        <v>0</v>
      </c>
      <c r="AH88" s="265" t="s">
        <v>96</v>
      </c>
      <c r="AI88" s="231">
        <f>IF(AF88=1,IF(AE88&lt;15,VLOOKUP(AH88,data!$B$3:$E$32,2,0)*AE88,(VLOOKUP(AH88,data!$B$3:$E$32,2,0)*14)+(VLOOKUP(AH88,data!$B$3:$E$32,3,0))*(AE88-14)),0)</f>
        <v>0</v>
      </c>
      <c r="AJ88" s="265" t="s">
        <v>96</v>
      </c>
      <c r="AK88" s="231">
        <f>IF(AF88=1,VLOOKUP(AJ88,data!$B$35:$D$39,2,0),0)</f>
        <v>0</v>
      </c>
      <c r="AL88" s="232">
        <f>IF(AND(AI88&lt;&gt;0,AK88&lt;&gt;0)=FALSE,0,data!$C$43)</f>
        <v>0</v>
      </c>
      <c r="AM88" s="269">
        <f t="shared" si="87"/>
        <v>0</v>
      </c>
      <c r="AN88" s="225">
        <f t="shared" si="88"/>
        <v>0</v>
      </c>
      <c r="AO88" s="225">
        <f t="shared" si="89"/>
        <v>0</v>
      </c>
      <c r="AP88" s="225">
        <f t="shared" si="90"/>
        <v>0</v>
      </c>
      <c r="AQ88" s="431" t="str">
        <f t="shared" si="91"/>
        <v>ne</v>
      </c>
      <c r="AS88" s="229"/>
      <c r="AT88" s="225">
        <f t="shared" si="92"/>
        <v>0</v>
      </c>
      <c r="AU88" s="230">
        <f>IF(AT88=1,data!$C$41*AS88,0)</f>
        <v>0</v>
      </c>
      <c r="AV88" s="265" t="s">
        <v>96</v>
      </c>
      <c r="AW88" s="231">
        <f>IF(AT88=1,IF(AS88&lt;15,VLOOKUP(AV88,data!$B$3:$E$32,2,0)*AS88,(VLOOKUP(AV88,data!$B$3:$E$32,2,0)*14)+(VLOOKUP(AV88,data!$B$3:$E$32,3,0))*(AS88-14)),0)</f>
        <v>0</v>
      </c>
      <c r="AX88" s="265" t="s">
        <v>96</v>
      </c>
      <c r="AY88" s="231">
        <f>IF(AT88=1,VLOOKUP(AX88,data!$B$35:$D$39,2,0),0)</f>
        <v>0</v>
      </c>
      <c r="AZ88" s="232">
        <f>IF(AND(AW88&lt;&gt;0,AY88&lt;&gt;0)=FALSE,0,data!$C$43)</f>
        <v>0</v>
      </c>
      <c r="BA88" s="269">
        <f t="shared" si="93"/>
        <v>0</v>
      </c>
      <c r="BB88" s="225">
        <f t="shared" si="94"/>
        <v>0</v>
      </c>
      <c r="BC88" s="225">
        <f t="shared" si="95"/>
        <v>0</v>
      </c>
      <c r="BD88" s="225">
        <f t="shared" si="96"/>
        <v>0</v>
      </c>
      <c r="BE88" s="431" t="str">
        <f t="shared" si="97"/>
        <v>ne</v>
      </c>
      <c r="BG88" s="229"/>
      <c r="BH88" s="225">
        <f t="shared" si="98"/>
        <v>0</v>
      </c>
      <c r="BI88" s="230">
        <f>IF(BH88=1,data!$C$41*BG88,0)</f>
        <v>0</v>
      </c>
      <c r="BJ88" s="265" t="s">
        <v>96</v>
      </c>
      <c r="BK88" s="231">
        <f>IF(BH88=1,IF(BG88&lt;15,VLOOKUP(BJ88,data!$B$3:$E$32,2,0)*BG88,(VLOOKUP(BJ88,data!$B$3:$E$32,2,0)*14)+(VLOOKUP(BJ88,data!$B$3:$E$32,3,0))*(BG88-14)),0)</f>
        <v>0</v>
      </c>
      <c r="BL88" s="265" t="s">
        <v>96</v>
      </c>
      <c r="BM88" s="231">
        <f>IF(BH88=1,VLOOKUP(BL88,data!$B$35:$D$39,2,0),0)</f>
        <v>0</v>
      </c>
      <c r="BN88" s="232">
        <f>IF(AND(BK88&lt;&gt;0,BM88&lt;&gt;0)=FALSE,0,data!$C$43)</f>
        <v>0</v>
      </c>
      <c r="BO88" s="269">
        <f t="shared" si="99"/>
        <v>0</v>
      </c>
      <c r="BP88" s="225">
        <f t="shared" si="100"/>
        <v>0</v>
      </c>
      <c r="BQ88" s="225">
        <f t="shared" si="101"/>
        <v>0</v>
      </c>
      <c r="BR88" s="225">
        <f t="shared" si="102"/>
        <v>0</v>
      </c>
      <c r="BS88" s="431" t="str">
        <f t="shared" si="103"/>
        <v>ne</v>
      </c>
      <c r="BU88" s="229"/>
      <c r="BV88" s="225">
        <f t="shared" si="104"/>
        <v>0</v>
      </c>
      <c r="BW88" s="230">
        <f>IF(BV88=1,data!$C$41*BU88,0)</f>
        <v>0</v>
      </c>
      <c r="BX88" s="265" t="s">
        <v>96</v>
      </c>
      <c r="BY88" s="231">
        <f>IF(BV88=1,IF(BU88&lt;15,VLOOKUP(BX88,data!$B$3:$E$32,2,0)*BU88,(VLOOKUP(BX88,data!$B$3:$E$32,2,0)*14)+(VLOOKUP(BX88,data!$B$3:$E$32,3,0))*(BU88-14)),0)</f>
        <v>0</v>
      </c>
      <c r="BZ88" s="265" t="s">
        <v>96</v>
      </c>
      <c r="CA88" s="231">
        <f>IF(BV88=1,VLOOKUP(BZ88,data!$B$35:$D$39,2,0),0)</f>
        <v>0</v>
      </c>
      <c r="CB88" s="232">
        <f>IF(AND(BY88&lt;&gt;0,CA88&lt;&gt;0)=FALSE,0,data!$C$43)</f>
        <v>0</v>
      </c>
      <c r="CC88" s="269">
        <f t="shared" si="105"/>
        <v>0</v>
      </c>
      <c r="CD88" s="225">
        <f t="shared" si="106"/>
        <v>0</v>
      </c>
      <c r="CE88" s="225">
        <f t="shared" si="107"/>
        <v>0</v>
      </c>
      <c r="CF88" s="225">
        <f t="shared" si="108"/>
        <v>0</v>
      </c>
      <c r="CG88" s="431" t="str">
        <f t="shared" si="109"/>
        <v>ne</v>
      </c>
      <c r="CI88" s="229"/>
      <c r="CJ88" s="225">
        <f t="shared" si="110"/>
        <v>0</v>
      </c>
      <c r="CK88" s="230">
        <f>IF(CJ88=1,data!$C$41*CI88,0)</f>
        <v>0</v>
      </c>
      <c r="CL88" s="265" t="s">
        <v>96</v>
      </c>
      <c r="CM88" s="231">
        <f>IF(CJ88=1,IF(CI88&lt;15,VLOOKUP(CL88,data!$B$3:$E$32,2,0)*CI88,(VLOOKUP(CL88,data!$B$3:$E$32,2,0)*14)+(VLOOKUP(CL88,data!$B$3:$E$32,3,0))*(CI88-14)),0)</f>
        <v>0</v>
      </c>
      <c r="CN88" s="265" t="s">
        <v>96</v>
      </c>
      <c r="CO88" s="231">
        <f>IF(CJ88=1,VLOOKUP(CN88,data!$B$35:$D$39,2,0),0)</f>
        <v>0</v>
      </c>
      <c r="CP88" s="232">
        <f>IF(AND(CM88&lt;&gt;0,CO88&lt;&gt;0)=FALSE,0,data!$C$43)</f>
        <v>0</v>
      </c>
      <c r="CQ88" s="269">
        <f t="shared" si="111"/>
        <v>0</v>
      </c>
      <c r="CR88" s="225">
        <f t="shared" si="112"/>
        <v>0</v>
      </c>
      <c r="CS88" s="225">
        <f t="shared" si="113"/>
        <v>0</v>
      </c>
      <c r="CT88" s="225">
        <f t="shared" si="114"/>
        <v>0</v>
      </c>
      <c r="CU88" s="431" t="str">
        <f t="shared" si="115"/>
        <v>ne</v>
      </c>
      <c r="CW88" s="229"/>
      <c r="CX88" s="225">
        <f t="shared" si="116"/>
        <v>0</v>
      </c>
      <c r="CY88" s="230">
        <f>IF(CX88=1,data!$C$41*CW88,0)</f>
        <v>0</v>
      </c>
      <c r="CZ88" s="265" t="s">
        <v>96</v>
      </c>
      <c r="DA88" s="231">
        <f>IF(CX88=1,IF(CW88&lt;15,VLOOKUP(CZ88,data!$B$3:$E$32,2,0)*CW88,(VLOOKUP(CZ88,data!$B$3:$E$32,2,0)*14)+(VLOOKUP(CZ88,data!$B$3:$E$32,3,0))*(CW88-14)),0)</f>
        <v>0</v>
      </c>
      <c r="DB88" s="265" t="s">
        <v>96</v>
      </c>
      <c r="DC88" s="231">
        <f>IF(CX88=1,VLOOKUP(DB88,data!$B$35:$D$39,2,0),0)</f>
        <v>0</v>
      </c>
      <c r="DD88" s="232">
        <f>IF(AND(DA88&lt;&gt;0,DC88&lt;&gt;0)=FALSE,0,data!$C$43)</f>
        <v>0</v>
      </c>
      <c r="DE88" s="269">
        <f t="shared" si="117"/>
        <v>0</v>
      </c>
      <c r="DF88" s="225">
        <f t="shared" si="118"/>
        <v>0</v>
      </c>
      <c r="DG88" s="225">
        <f t="shared" si="119"/>
        <v>0</v>
      </c>
      <c r="DH88" s="225">
        <f t="shared" si="120"/>
        <v>0</v>
      </c>
      <c r="DI88" s="431" t="str">
        <f t="shared" si="121"/>
        <v>ne</v>
      </c>
      <c r="DK88" s="229"/>
      <c r="DL88" s="225">
        <f t="shared" si="122"/>
        <v>0</v>
      </c>
      <c r="DM88" s="230">
        <f>IF(DL88=1,data!$C$41*DK88,0)</f>
        <v>0</v>
      </c>
      <c r="DN88" s="265" t="s">
        <v>96</v>
      </c>
      <c r="DO88" s="231">
        <f>IF(DL88=1,IF(DK88&lt;15,VLOOKUP(DN88,data!$B$3:$E$32,2,0)*DK88,(VLOOKUP(DN88,data!$B$3:$E$32,2,0)*14)+(VLOOKUP(DN88,data!$B$3:$E$32,3,0))*(DK88-14)),0)</f>
        <v>0</v>
      </c>
      <c r="DP88" s="265" t="s">
        <v>96</v>
      </c>
      <c r="DQ88" s="231">
        <f>IF(DL88=1,VLOOKUP(DP88,data!$B$35:$D$39,2,0),0)</f>
        <v>0</v>
      </c>
      <c r="DR88" s="232">
        <f>IF(AND(DO88&lt;&gt;0,DQ88&lt;&gt;0)=FALSE,0,data!$C$43)</f>
        <v>0</v>
      </c>
      <c r="DS88" s="269">
        <f t="shared" si="123"/>
        <v>0</v>
      </c>
      <c r="DT88" s="225">
        <f t="shared" si="124"/>
        <v>0</v>
      </c>
      <c r="DU88" s="225">
        <f t="shared" si="125"/>
        <v>0</v>
      </c>
      <c r="DV88" s="225">
        <f t="shared" si="126"/>
        <v>0</v>
      </c>
      <c r="DW88" s="431" t="str">
        <f t="shared" si="127"/>
        <v>ne</v>
      </c>
      <c r="DY88" s="229"/>
      <c r="DZ88" s="225">
        <f t="shared" si="128"/>
        <v>0</v>
      </c>
      <c r="EA88" s="230">
        <f>IF(DZ88=1,data!$C$41*DY88,0)</f>
        <v>0</v>
      </c>
      <c r="EB88" s="265" t="s">
        <v>96</v>
      </c>
      <c r="EC88" s="231">
        <f>IF(DZ88=1,IF(DY88&lt;15,VLOOKUP(EB88,data!$B$3:$E$32,2,0)*DY88,(VLOOKUP(EB88,data!$B$3:$E$32,2,0)*14)+(VLOOKUP(EB88,data!$B$3:$E$32,3,0))*(DY88-14)),0)</f>
        <v>0</v>
      </c>
      <c r="ED88" s="265" t="s">
        <v>96</v>
      </c>
      <c r="EE88" s="231">
        <f>IF(DZ88=1,VLOOKUP(ED88,data!$B$35:$D$39,2,0),0)</f>
        <v>0</v>
      </c>
      <c r="EF88" s="232">
        <f>IF(AND(EC88&lt;&gt;0,EE88&lt;&gt;0)=FALSE,0,data!$C$43)</f>
        <v>0</v>
      </c>
      <c r="EG88" s="269">
        <f t="shared" si="129"/>
        <v>0</v>
      </c>
      <c r="EH88" s="225">
        <f t="shared" si="130"/>
        <v>0</v>
      </c>
      <c r="EI88" s="225">
        <f t="shared" si="131"/>
        <v>0</v>
      </c>
      <c r="EJ88" s="225">
        <f t="shared" si="132"/>
        <v>0</v>
      </c>
      <c r="EK88" s="431" t="str">
        <f t="shared" si="133"/>
        <v>ne</v>
      </c>
      <c r="EM88" s="229"/>
      <c r="EN88" s="225">
        <f t="shared" si="134"/>
        <v>0</v>
      </c>
      <c r="EO88" s="230">
        <f>IF(EN88=1,data!$C$41*EM88,0)</f>
        <v>0</v>
      </c>
      <c r="EP88" s="265" t="s">
        <v>96</v>
      </c>
      <c r="EQ88" s="231">
        <f>IF(EN88=1,IF(EM88&lt;15,VLOOKUP(EP88,data!$B$3:$E$32,2,0)*EM88,(VLOOKUP(EP88,data!$B$3:$E$32,2,0)*14)+(VLOOKUP(EP88,data!$B$3:$E$32,3,0))*(EM88-14)),0)</f>
        <v>0</v>
      </c>
      <c r="ER88" s="265" t="s">
        <v>96</v>
      </c>
      <c r="ES88" s="231">
        <f>IF(EN88=1,VLOOKUP(ER88,data!$B$35:$D$39,2,0),0)</f>
        <v>0</v>
      </c>
      <c r="ET88" s="232">
        <f>IF(AND(EQ88&lt;&gt;0,ES88&lt;&gt;0)=FALSE,0,data!$C$43)</f>
        <v>0</v>
      </c>
      <c r="EU88" s="269">
        <f t="shared" si="135"/>
        <v>0</v>
      </c>
      <c r="EV88" s="225">
        <f t="shared" si="136"/>
        <v>0</v>
      </c>
      <c r="EW88" s="225">
        <f t="shared" si="137"/>
        <v>0</v>
      </c>
      <c r="EX88" s="225">
        <f t="shared" si="138"/>
        <v>0</v>
      </c>
      <c r="EY88" s="431" t="str">
        <f t="shared" si="139"/>
        <v>ne</v>
      </c>
      <c r="FA88" s="229"/>
      <c r="FB88" s="225">
        <f t="shared" si="140"/>
        <v>0</v>
      </c>
      <c r="FC88" s="230">
        <f>IF(FB88=1,data!$C$41*FA88,0)</f>
        <v>0</v>
      </c>
      <c r="FD88" s="265" t="s">
        <v>96</v>
      </c>
      <c r="FE88" s="231">
        <f>IF(FB88=1,IF(FA88&lt;15,VLOOKUP(FD88,data!$B$3:$E$32,2,0)*FA88,(VLOOKUP(FD88,data!$B$3:$E$32,2,0)*14)+(VLOOKUP(FD88,data!$B$3:$E$32,3,0))*(FA88-14)),0)</f>
        <v>0</v>
      </c>
      <c r="FF88" s="265" t="s">
        <v>96</v>
      </c>
      <c r="FG88" s="231">
        <f>IF(FB88=1,VLOOKUP(FF88,data!$B$35:$D$39,2,0),0)</f>
        <v>0</v>
      </c>
      <c r="FH88" s="232">
        <f>IF(AND(FE88&lt;&gt;0,FG88&lt;&gt;0)=FALSE,0,data!$C$43)</f>
        <v>0</v>
      </c>
      <c r="FI88" s="269">
        <f t="shared" si="141"/>
        <v>0</v>
      </c>
      <c r="FJ88" s="225">
        <f t="shared" si="142"/>
        <v>0</v>
      </c>
      <c r="FK88" s="225">
        <f t="shared" si="143"/>
        <v>0</v>
      </c>
      <c r="FL88" s="225">
        <f t="shared" si="144"/>
        <v>0</v>
      </c>
      <c r="FM88" s="431" t="str">
        <f t="shared" si="145"/>
        <v>ne</v>
      </c>
    </row>
    <row r="89" spans="1:169" ht="26.65" hidden="1" customHeight="1" x14ac:dyDescent="0.25">
      <c r="A89" s="233"/>
      <c r="B89" s="370" t="s">
        <v>180</v>
      </c>
      <c r="C89" s="416"/>
      <c r="D89" s="418"/>
      <c r="E89" s="229"/>
      <c r="F89" s="225">
        <f t="shared" si="75"/>
        <v>0</v>
      </c>
      <c r="G89" s="230">
        <f>IF(F89=1,data!$C$41*E89,0)</f>
        <v>0</v>
      </c>
      <c r="H89" s="265" t="s">
        <v>96</v>
      </c>
      <c r="I89" s="231">
        <f>IF($F89=1,IF($E89&lt;15,VLOOKUP(H89,data!$B$3:$E$32,2,0)*$E89,(VLOOKUP(H89,data!$B$3:$E$32,2,0)*14)+(VLOOKUP(H89,data!$B$3:$E$32,3,0))*($E89-14)),0)</f>
        <v>0</v>
      </c>
      <c r="J89" s="265" t="s">
        <v>96</v>
      </c>
      <c r="K89" s="231">
        <f>IF($F89=1,VLOOKUP(J89,data!$B$35:$D$39,2,0),0)</f>
        <v>0</v>
      </c>
      <c r="L89" s="232">
        <f>IF(AND(I89&lt;&gt;0,K89&lt;&gt;0)=FALSE,0,data!$C$43)</f>
        <v>0</v>
      </c>
      <c r="M89" s="269">
        <f t="shared" si="76"/>
        <v>0</v>
      </c>
      <c r="N89" s="225">
        <f t="shared" si="146"/>
        <v>0</v>
      </c>
      <c r="O89" s="225">
        <f t="shared" si="77"/>
        <v>0</v>
      </c>
      <c r="P89" s="225">
        <f t="shared" si="78"/>
        <v>0</v>
      </c>
      <c r="Q89" s="228"/>
      <c r="R89" s="438">
        <f t="shared" si="79"/>
        <v>0</v>
      </c>
      <c r="S89" s="225">
        <f t="shared" si="80"/>
        <v>0</v>
      </c>
      <c r="T89" s="357">
        <f>IF(S89=1,data!$C$41*R89,0)</f>
        <v>0</v>
      </c>
      <c r="U89" s="370" t="str">
        <f t="shared" si="81"/>
        <v xml:space="preserve"> </v>
      </c>
      <c r="V89" s="360">
        <f>IF($S89=1,IF(R89&lt;15,VLOOKUP(U89,data!$B$3:$E$32,2,0)*R89,(VLOOKUP(U89,data!$B$3:$E$32,2,0)*14)+(VLOOKUP(U89,data!$B$3:$E$32,3,0))*(R89-14)),0)</f>
        <v>0</v>
      </c>
      <c r="W89" s="370" t="str">
        <f t="shared" si="82"/>
        <v xml:space="preserve"> </v>
      </c>
      <c r="X89" s="360">
        <f>IF($S89=1,VLOOKUP(W89,data!$B$35:$D$39,2,0),0)</f>
        <v>0</v>
      </c>
      <c r="Y89" s="364">
        <f>IF(AND(V89&lt;&gt;0,X89&lt;&gt;0)=FALSE,0,data!$C$43)</f>
        <v>0</v>
      </c>
      <c r="Z89" s="365">
        <f t="shared" si="83"/>
        <v>0</v>
      </c>
      <c r="AA89" s="225">
        <f t="shared" si="147"/>
        <v>0</v>
      </c>
      <c r="AB89" s="225">
        <f t="shared" si="84"/>
        <v>0</v>
      </c>
      <c r="AC89" s="225">
        <f t="shared" si="85"/>
        <v>0</v>
      </c>
      <c r="AE89" s="229"/>
      <c r="AF89" s="225">
        <f t="shared" si="86"/>
        <v>0</v>
      </c>
      <c r="AG89" s="230">
        <f>IF(AF89=1,data!$C$41*AE89,0)</f>
        <v>0</v>
      </c>
      <c r="AH89" s="265" t="s">
        <v>96</v>
      </c>
      <c r="AI89" s="231">
        <f>IF(AF89=1,IF(AE89&lt;15,VLOOKUP(AH89,data!$B$3:$E$32,2,0)*AE89,(VLOOKUP(AH89,data!$B$3:$E$32,2,0)*14)+(VLOOKUP(AH89,data!$B$3:$E$32,3,0))*(AE89-14)),0)</f>
        <v>0</v>
      </c>
      <c r="AJ89" s="265" t="s">
        <v>96</v>
      </c>
      <c r="AK89" s="231">
        <f>IF(AF89=1,VLOOKUP(AJ89,data!$B$35:$D$39,2,0),0)</f>
        <v>0</v>
      </c>
      <c r="AL89" s="232">
        <f>IF(AND(AI89&lt;&gt;0,AK89&lt;&gt;0)=FALSE,0,data!$C$43)</f>
        <v>0</v>
      </c>
      <c r="AM89" s="269">
        <f t="shared" si="87"/>
        <v>0</v>
      </c>
      <c r="AN89" s="225">
        <f t="shared" si="88"/>
        <v>0</v>
      </c>
      <c r="AO89" s="225">
        <f t="shared" si="89"/>
        <v>0</v>
      </c>
      <c r="AP89" s="225">
        <f t="shared" si="90"/>
        <v>0</v>
      </c>
      <c r="AQ89" s="431" t="str">
        <f t="shared" si="91"/>
        <v>ne</v>
      </c>
      <c r="AS89" s="229"/>
      <c r="AT89" s="225">
        <f t="shared" si="92"/>
        <v>0</v>
      </c>
      <c r="AU89" s="230">
        <f>IF(AT89=1,data!$C$41*AS89,0)</f>
        <v>0</v>
      </c>
      <c r="AV89" s="265" t="s">
        <v>96</v>
      </c>
      <c r="AW89" s="231">
        <f>IF(AT89=1,IF(AS89&lt;15,VLOOKUP(AV89,data!$B$3:$E$32,2,0)*AS89,(VLOOKUP(AV89,data!$B$3:$E$32,2,0)*14)+(VLOOKUP(AV89,data!$B$3:$E$32,3,0))*(AS89-14)),0)</f>
        <v>0</v>
      </c>
      <c r="AX89" s="265" t="s">
        <v>96</v>
      </c>
      <c r="AY89" s="231">
        <f>IF(AT89=1,VLOOKUP(AX89,data!$B$35:$D$39,2,0),0)</f>
        <v>0</v>
      </c>
      <c r="AZ89" s="232">
        <f>IF(AND(AW89&lt;&gt;0,AY89&lt;&gt;0)=FALSE,0,data!$C$43)</f>
        <v>0</v>
      </c>
      <c r="BA89" s="269">
        <f t="shared" si="93"/>
        <v>0</v>
      </c>
      <c r="BB89" s="225">
        <f t="shared" si="94"/>
        <v>0</v>
      </c>
      <c r="BC89" s="225">
        <f t="shared" si="95"/>
        <v>0</v>
      </c>
      <c r="BD89" s="225">
        <f t="shared" si="96"/>
        <v>0</v>
      </c>
      <c r="BE89" s="431" t="str">
        <f t="shared" si="97"/>
        <v>ne</v>
      </c>
      <c r="BG89" s="229"/>
      <c r="BH89" s="225">
        <f t="shared" si="98"/>
        <v>0</v>
      </c>
      <c r="BI89" s="230">
        <f>IF(BH89=1,data!$C$41*BG89,0)</f>
        <v>0</v>
      </c>
      <c r="BJ89" s="265" t="s">
        <v>96</v>
      </c>
      <c r="BK89" s="231">
        <f>IF(BH89=1,IF(BG89&lt;15,VLOOKUP(BJ89,data!$B$3:$E$32,2,0)*BG89,(VLOOKUP(BJ89,data!$B$3:$E$32,2,0)*14)+(VLOOKUP(BJ89,data!$B$3:$E$32,3,0))*(BG89-14)),0)</f>
        <v>0</v>
      </c>
      <c r="BL89" s="265" t="s">
        <v>96</v>
      </c>
      <c r="BM89" s="231">
        <f>IF(BH89=1,VLOOKUP(BL89,data!$B$35:$D$39,2,0),0)</f>
        <v>0</v>
      </c>
      <c r="BN89" s="232">
        <f>IF(AND(BK89&lt;&gt;0,BM89&lt;&gt;0)=FALSE,0,data!$C$43)</f>
        <v>0</v>
      </c>
      <c r="BO89" s="269">
        <f t="shared" si="99"/>
        <v>0</v>
      </c>
      <c r="BP89" s="225">
        <f t="shared" si="100"/>
        <v>0</v>
      </c>
      <c r="BQ89" s="225">
        <f t="shared" si="101"/>
        <v>0</v>
      </c>
      <c r="BR89" s="225">
        <f t="shared" si="102"/>
        <v>0</v>
      </c>
      <c r="BS89" s="431" t="str">
        <f t="shared" si="103"/>
        <v>ne</v>
      </c>
      <c r="BU89" s="229"/>
      <c r="BV89" s="225">
        <f t="shared" si="104"/>
        <v>0</v>
      </c>
      <c r="BW89" s="230">
        <f>IF(BV89=1,data!$C$41*BU89,0)</f>
        <v>0</v>
      </c>
      <c r="BX89" s="265" t="s">
        <v>96</v>
      </c>
      <c r="BY89" s="231">
        <f>IF(BV89=1,IF(BU89&lt;15,VLOOKUP(BX89,data!$B$3:$E$32,2,0)*BU89,(VLOOKUP(BX89,data!$B$3:$E$32,2,0)*14)+(VLOOKUP(BX89,data!$B$3:$E$32,3,0))*(BU89-14)),0)</f>
        <v>0</v>
      </c>
      <c r="BZ89" s="265" t="s">
        <v>96</v>
      </c>
      <c r="CA89" s="231">
        <f>IF(BV89=1,VLOOKUP(BZ89,data!$B$35:$D$39,2,0),0)</f>
        <v>0</v>
      </c>
      <c r="CB89" s="232">
        <f>IF(AND(BY89&lt;&gt;0,CA89&lt;&gt;0)=FALSE,0,data!$C$43)</f>
        <v>0</v>
      </c>
      <c r="CC89" s="269">
        <f t="shared" si="105"/>
        <v>0</v>
      </c>
      <c r="CD89" s="225">
        <f t="shared" si="106"/>
        <v>0</v>
      </c>
      <c r="CE89" s="225">
        <f t="shared" si="107"/>
        <v>0</v>
      </c>
      <c r="CF89" s="225">
        <f t="shared" si="108"/>
        <v>0</v>
      </c>
      <c r="CG89" s="431" t="str">
        <f t="shared" si="109"/>
        <v>ne</v>
      </c>
      <c r="CI89" s="229"/>
      <c r="CJ89" s="225">
        <f t="shared" si="110"/>
        <v>0</v>
      </c>
      <c r="CK89" s="230">
        <f>IF(CJ89=1,data!$C$41*CI89,0)</f>
        <v>0</v>
      </c>
      <c r="CL89" s="265" t="s">
        <v>96</v>
      </c>
      <c r="CM89" s="231">
        <f>IF(CJ89=1,IF(CI89&lt;15,VLOOKUP(CL89,data!$B$3:$E$32,2,0)*CI89,(VLOOKUP(CL89,data!$B$3:$E$32,2,0)*14)+(VLOOKUP(CL89,data!$B$3:$E$32,3,0))*(CI89-14)),0)</f>
        <v>0</v>
      </c>
      <c r="CN89" s="265" t="s">
        <v>96</v>
      </c>
      <c r="CO89" s="231">
        <f>IF(CJ89=1,VLOOKUP(CN89,data!$B$35:$D$39,2,0),0)</f>
        <v>0</v>
      </c>
      <c r="CP89" s="232">
        <f>IF(AND(CM89&lt;&gt;0,CO89&lt;&gt;0)=FALSE,0,data!$C$43)</f>
        <v>0</v>
      </c>
      <c r="CQ89" s="269">
        <f t="shared" si="111"/>
        <v>0</v>
      </c>
      <c r="CR89" s="225">
        <f t="shared" si="112"/>
        <v>0</v>
      </c>
      <c r="CS89" s="225">
        <f t="shared" si="113"/>
        <v>0</v>
      </c>
      <c r="CT89" s="225">
        <f t="shared" si="114"/>
        <v>0</v>
      </c>
      <c r="CU89" s="431" t="str">
        <f t="shared" si="115"/>
        <v>ne</v>
      </c>
      <c r="CW89" s="229"/>
      <c r="CX89" s="225">
        <f t="shared" si="116"/>
        <v>0</v>
      </c>
      <c r="CY89" s="230">
        <f>IF(CX89=1,data!$C$41*CW89,0)</f>
        <v>0</v>
      </c>
      <c r="CZ89" s="265" t="s">
        <v>96</v>
      </c>
      <c r="DA89" s="231">
        <f>IF(CX89=1,IF(CW89&lt;15,VLOOKUP(CZ89,data!$B$3:$E$32,2,0)*CW89,(VLOOKUP(CZ89,data!$B$3:$E$32,2,0)*14)+(VLOOKUP(CZ89,data!$B$3:$E$32,3,0))*(CW89-14)),0)</f>
        <v>0</v>
      </c>
      <c r="DB89" s="265" t="s">
        <v>96</v>
      </c>
      <c r="DC89" s="231">
        <f>IF(CX89=1,VLOOKUP(DB89,data!$B$35:$D$39,2,0),0)</f>
        <v>0</v>
      </c>
      <c r="DD89" s="232">
        <f>IF(AND(DA89&lt;&gt;0,DC89&lt;&gt;0)=FALSE,0,data!$C$43)</f>
        <v>0</v>
      </c>
      <c r="DE89" s="269">
        <f t="shared" si="117"/>
        <v>0</v>
      </c>
      <c r="DF89" s="225">
        <f t="shared" si="118"/>
        <v>0</v>
      </c>
      <c r="DG89" s="225">
        <f t="shared" si="119"/>
        <v>0</v>
      </c>
      <c r="DH89" s="225">
        <f t="shared" si="120"/>
        <v>0</v>
      </c>
      <c r="DI89" s="431" t="str">
        <f t="shared" si="121"/>
        <v>ne</v>
      </c>
      <c r="DK89" s="229"/>
      <c r="DL89" s="225">
        <f t="shared" si="122"/>
        <v>0</v>
      </c>
      <c r="DM89" s="230">
        <f>IF(DL89=1,data!$C$41*DK89,0)</f>
        <v>0</v>
      </c>
      <c r="DN89" s="265" t="s">
        <v>96</v>
      </c>
      <c r="DO89" s="231">
        <f>IF(DL89=1,IF(DK89&lt;15,VLOOKUP(DN89,data!$B$3:$E$32,2,0)*DK89,(VLOOKUP(DN89,data!$B$3:$E$32,2,0)*14)+(VLOOKUP(DN89,data!$B$3:$E$32,3,0))*(DK89-14)),0)</f>
        <v>0</v>
      </c>
      <c r="DP89" s="265" t="s">
        <v>96</v>
      </c>
      <c r="DQ89" s="231">
        <f>IF(DL89=1,VLOOKUP(DP89,data!$B$35:$D$39,2,0),0)</f>
        <v>0</v>
      </c>
      <c r="DR89" s="232">
        <f>IF(AND(DO89&lt;&gt;0,DQ89&lt;&gt;0)=FALSE,0,data!$C$43)</f>
        <v>0</v>
      </c>
      <c r="DS89" s="269">
        <f t="shared" si="123"/>
        <v>0</v>
      </c>
      <c r="DT89" s="225">
        <f t="shared" si="124"/>
        <v>0</v>
      </c>
      <c r="DU89" s="225">
        <f t="shared" si="125"/>
        <v>0</v>
      </c>
      <c r="DV89" s="225">
        <f t="shared" si="126"/>
        <v>0</v>
      </c>
      <c r="DW89" s="431" t="str">
        <f t="shared" si="127"/>
        <v>ne</v>
      </c>
      <c r="DY89" s="229"/>
      <c r="DZ89" s="225">
        <f t="shared" si="128"/>
        <v>0</v>
      </c>
      <c r="EA89" s="230">
        <f>IF(DZ89=1,data!$C$41*DY89,0)</f>
        <v>0</v>
      </c>
      <c r="EB89" s="265" t="s">
        <v>96</v>
      </c>
      <c r="EC89" s="231">
        <f>IF(DZ89=1,IF(DY89&lt;15,VLOOKUP(EB89,data!$B$3:$E$32,2,0)*DY89,(VLOOKUP(EB89,data!$B$3:$E$32,2,0)*14)+(VLOOKUP(EB89,data!$B$3:$E$32,3,0))*(DY89-14)),0)</f>
        <v>0</v>
      </c>
      <c r="ED89" s="265" t="s">
        <v>96</v>
      </c>
      <c r="EE89" s="231">
        <f>IF(DZ89=1,VLOOKUP(ED89,data!$B$35:$D$39,2,0),0)</f>
        <v>0</v>
      </c>
      <c r="EF89" s="232">
        <f>IF(AND(EC89&lt;&gt;0,EE89&lt;&gt;0)=FALSE,0,data!$C$43)</f>
        <v>0</v>
      </c>
      <c r="EG89" s="269">
        <f t="shared" si="129"/>
        <v>0</v>
      </c>
      <c r="EH89" s="225">
        <f t="shared" si="130"/>
        <v>0</v>
      </c>
      <c r="EI89" s="225">
        <f t="shared" si="131"/>
        <v>0</v>
      </c>
      <c r="EJ89" s="225">
        <f t="shared" si="132"/>
        <v>0</v>
      </c>
      <c r="EK89" s="431" t="str">
        <f t="shared" si="133"/>
        <v>ne</v>
      </c>
      <c r="EM89" s="229"/>
      <c r="EN89" s="225">
        <f t="shared" si="134"/>
        <v>0</v>
      </c>
      <c r="EO89" s="230">
        <f>IF(EN89=1,data!$C$41*EM89,0)</f>
        <v>0</v>
      </c>
      <c r="EP89" s="265" t="s">
        <v>96</v>
      </c>
      <c r="EQ89" s="231">
        <f>IF(EN89=1,IF(EM89&lt;15,VLOOKUP(EP89,data!$B$3:$E$32,2,0)*EM89,(VLOOKUP(EP89,data!$B$3:$E$32,2,0)*14)+(VLOOKUP(EP89,data!$B$3:$E$32,3,0))*(EM89-14)),0)</f>
        <v>0</v>
      </c>
      <c r="ER89" s="265" t="s">
        <v>96</v>
      </c>
      <c r="ES89" s="231">
        <f>IF(EN89=1,VLOOKUP(ER89,data!$B$35:$D$39,2,0),0)</f>
        <v>0</v>
      </c>
      <c r="ET89" s="232">
        <f>IF(AND(EQ89&lt;&gt;0,ES89&lt;&gt;0)=FALSE,0,data!$C$43)</f>
        <v>0</v>
      </c>
      <c r="EU89" s="269">
        <f t="shared" si="135"/>
        <v>0</v>
      </c>
      <c r="EV89" s="225">
        <f t="shared" si="136"/>
        <v>0</v>
      </c>
      <c r="EW89" s="225">
        <f t="shared" si="137"/>
        <v>0</v>
      </c>
      <c r="EX89" s="225">
        <f t="shared" si="138"/>
        <v>0</v>
      </c>
      <c r="EY89" s="431" t="str">
        <f t="shared" si="139"/>
        <v>ne</v>
      </c>
      <c r="FA89" s="229"/>
      <c r="FB89" s="225">
        <f t="shared" si="140"/>
        <v>0</v>
      </c>
      <c r="FC89" s="230">
        <f>IF(FB89=1,data!$C$41*FA89,0)</f>
        <v>0</v>
      </c>
      <c r="FD89" s="265" t="s">
        <v>96</v>
      </c>
      <c r="FE89" s="231">
        <f>IF(FB89=1,IF(FA89&lt;15,VLOOKUP(FD89,data!$B$3:$E$32,2,0)*FA89,(VLOOKUP(FD89,data!$B$3:$E$32,2,0)*14)+(VLOOKUP(FD89,data!$B$3:$E$32,3,0))*(FA89-14)),0)</f>
        <v>0</v>
      </c>
      <c r="FF89" s="265" t="s">
        <v>96</v>
      </c>
      <c r="FG89" s="231">
        <f>IF(FB89=1,VLOOKUP(FF89,data!$B$35:$D$39,2,0),0)</f>
        <v>0</v>
      </c>
      <c r="FH89" s="232">
        <f>IF(AND(FE89&lt;&gt;0,FG89&lt;&gt;0)=FALSE,0,data!$C$43)</f>
        <v>0</v>
      </c>
      <c r="FI89" s="269">
        <f t="shared" si="141"/>
        <v>0</v>
      </c>
      <c r="FJ89" s="225">
        <f t="shared" si="142"/>
        <v>0</v>
      </c>
      <c r="FK89" s="225">
        <f t="shared" si="143"/>
        <v>0</v>
      </c>
      <c r="FL89" s="225">
        <f t="shared" si="144"/>
        <v>0</v>
      </c>
      <c r="FM89" s="431" t="str">
        <f t="shared" si="145"/>
        <v>ne</v>
      </c>
    </row>
    <row r="90" spans="1:169" ht="26.65" hidden="1" customHeight="1" x14ac:dyDescent="0.25">
      <c r="A90" s="233"/>
      <c r="B90" s="370" t="s">
        <v>181</v>
      </c>
      <c r="C90" s="416"/>
      <c r="D90" s="418"/>
      <c r="E90" s="229"/>
      <c r="F90" s="225">
        <f t="shared" si="75"/>
        <v>0</v>
      </c>
      <c r="G90" s="230">
        <f>IF(F90=1,data!$C$41*E90,0)</f>
        <v>0</v>
      </c>
      <c r="H90" s="265" t="s">
        <v>96</v>
      </c>
      <c r="I90" s="231">
        <f>IF($F90=1,IF($E90&lt;15,VLOOKUP(H90,data!$B$3:$E$32,2,0)*$E90,(VLOOKUP(H90,data!$B$3:$E$32,2,0)*14)+(VLOOKUP(H90,data!$B$3:$E$32,3,0))*($E90-14)),0)</f>
        <v>0</v>
      </c>
      <c r="J90" s="265" t="s">
        <v>96</v>
      </c>
      <c r="K90" s="231">
        <f>IF($F90=1,VLOOKUP(J90,data!$B$35:$D$39,2,0),0)</f>
        <v>0</v>
      </c>
      <c r="L90" s="232">
        <f>IF(AND(I90&lt;&gt;0,K90&lt;&gt;0)=FALSE,0,data!$C$43)</f>
        <v>0</v>
      </c>
      <c r="M90" s="269">
        <f t="shared" si="76"/>
        <v>0</v>
      </c>
      <c r="N90" s="225">
        <f t="shared" si="146"/>
        <v>0</v>
      </c>
      <c r="O90" s="225">
        <f t="shared" si="77"/>
        <v>0</v>
      </c>
      <c r="P90" s="225">
        <f t="shared" si="78"/>
        <v>0</v>
      </c>
      <c r="Q90" s="228"/>
      <c r="R90" s="438">
        <f t="shared" si="79"/>
        <v>0</v>
      </c>
      <c r="S90" s="225">
        <f t="shared" si="80"/>
        <v>0</v>
      </c>
      <c r="T90" s="357">
        <f>IF(S90=1,data!$C$41*R90,0)</f>
        <v>0</v>
      </c>
      <c r="U90" s="370" t="str">
        <f t="shared" si="81"/>
        <v xml:space="preserve"> </v>
      </c>
      <c r="V90" s="360">
        <f>IF($S90=1,IF(R90&lt;15,VLOOKUP(U90,data!$B$3:$E$32,2,0)*R90,(VLOOKUP(U90,data!$B$3:$E$32,2,0)*14)+(VLOOKUP(U90,data!$B$3:$E$32,3,0))*(R90-14)),0)</f>
        <v>0</v>
      </c>
      <c r="W90" s="370" t="str">
        <f t="shared" si="82"/>
        <v xml:space="preserve"> </v>
      </c>
      <c r="X90" s="360">
        <f>IF($S90=1,VLOOKUP(W90,data!$B$35:$D$39,2,0),0)</f>
        <v>0</v>
      </c>
      <c r="Y90" s="364">
        <f>IF(AND(V90&lt;&gt;0,X90&lt;&gt;0)=FALSE,0,data!$C$43)</f>
        <v>0</v>
      </c>
      <c r="Z90" s="365">
        <f t="shared" si="83"/>
        <v>0</v>
      </c>
      <c r="AA90" s="225">
        <f t="shared" si="147"/>
        <v>0</v>
      </c>
      <c r="AB90" s="225">
        <f t="shared" si="84"/>
        <v>0</v>
      </c>
      <c r="AC90" s="225">
        <f t="shared" si="85"/>
        <v>0</v>
      </c>
      <c r="AE90" s="229"/>
      <c r="AF90" s="225">
        <f t="shared" si="86"/>
        <v>0</v>
      </c>
      <c r="AG90" s="230">
        <f>IF(AF90=1,data!$C$41*AE90,0)</f>
        <v>0</v>
      </c>
      <c r="AH90" s="265" t="s">
        <v>96</v>
      </c>
      <c r="AI90" s="231">
        <f>IF(AF90=1,IF(AE90&lt;15,VLOOKUP(AH90,data!$B$3:$E$32,2,0)*AE90,(VLOOKUP(AH90,data!$B$3:$E$32,2,0)*14)+(VLOOKUP(AH90,data!$B$3:$E$32,3,0))*(AE90-14)),0)</f>
        <v>0</v>
      </c>
      <c r="AJ90" s="265" t="s">
        <v>96</v>
      </c>
      <c r="AK90" s="231">
        <f>IF(AF90=1,VLOOKUP(AJ90,data!$B$35:$D$39,2,0),0)</f>
        <v>0</v>
      </c>
      <c r="AL90" s="232">
        <f>IF(AND(AI90&lt;&gt;0,AK90&lt;&gt;0)=FALSE,0,data!$C$43)</f>
        <v>0</v>
      </c>
      <c r="AM90" s="269">
        <f t="shared" si="87"/>
        <v>0</v>
      </c>
      <c r="AN90" s="225">
        <f t="shared" si="88"/>
        <v>0</v>
      </c>
      <c r="AO90" s="225">
        <f t="shared" si="89"/>
        <v>0</v>
      </c>
      <c r="AP90" s="225">
        <f t="shared" si="90"/>
        <v>0</v>
      </c>
      <c r="AQ90" s="431" t="str">
        <f t="shared" si="91"/>
        <v>ne</v>
      </c>
      <c r="AS90" s="229"/>
      <c r="AT90" s="225">
        <f t="shared" si="92"/>
        <v>0</v>
      </c>
      <c r="AU90" s="230">
        <f>IF(AT90=1,data!$C$41*AS90,0)</f>
        <v>0</v>
      </c>
      <c r="AV90" s="265" t="s">
        <v>96</v>
      </c>
      <c r="AW90" s="231">
        <f>IF(AT90=1,IF(AS90&lt;15,VLOOKUP(AV90,data!$B$3:$E$32,2,0)*AS90,(VLOOKUP(AV90,data!$B$3:$E$32,2,0)*14)+(VLOOKUP(AV90,data!$B$3:$E$32,3,0))*(AS90-14)),0)</f>
        <v>0</v>
      </c>
      <c r="AX90" s="265" t="s">
        <v>96</v>
      </c>
      <c r="AY90" s="231">
        <f>IF(AT90=1,VLOOKUP(AX90,data!$B$35:$D$39,2,0),0)</f>
        <v>0</v>
      </c>
      <c r="AZ90" s="232">
        <f>IF(AND(AW90&lt;&gt;0,AY90&lt;&gt;0)=FALSE,0,data!$C$43)</f>
        <v>0</v>
      </c>
      <c r="BA90" s="269">
        <f t="shared" si="93"/>
        <v>0</v>
      </c>
      <c r="BB90" s="225">
        <f t="shared" si="94"/>
        <v>0</v>
      </c>
      <c r="BC90" s="225">
        <f t="shared" si="95"/>
        <v>0</v>
      </c>
      <c r="BD90" s="225">
        <f t="shared" si="96"/>
        <v>0</v>
      </c>
      <c r="BE90" s="431" t="str">
        <f t="shared" si="97"/>
        <v>ne</v>
      </c>
      <c r="BG90" s="229"/>
      <c r="BH90" s="225">
        <f t="shared" si="98"/>
        <v>0</v>
      </c>
      <c r="BI90" s="230">
        <f>IF(BH90=1,data!$C$41*BG90,0)</f>
        <v>0</v>
      </c>
      <c r="BJ90" s="265" t="s">
        <v>96</v>
      </c>
      <c r="BK90" s="231">
        <f>IF(BH90=1,IF(BG90&lt;15,VLOOKUP(BJ90,data!$B$3:$E$32,2,0)*BG90,(VLOOKUP(BJ90,data!$B$3:$E$32,2,0)*14)+(VLOOKUP(BJ90,data!$B$3:$E$32,3,0))*(BG90-14)),0)</f>
        <v>0</v>
      </c>
      <c r="BL90" s="265" t="s">
        <v>96</v>
      </c>
      <c r="BM90" s="231">
        <f>IF(BH90=1,VLOOKUP(BL90,data!$B$35:$D$39,2,0),0)</f>
        <v>0</v>
      </c>
      <c r="BN90" s="232">
        <f>IF(AND(BK90&lt;&gt;0,BM90&lt;&gt;0)=FALSE,0,data!$C$43)</f>
        <v>0</v>
      </c>
      <c r="BO90" s="269">
        <f t="shared" si="99"/>
        <v>0</v>
      </c>
      <c r="BP90" s="225">
        <f t="shared" si="100"/>
        <v>0</v>
      </c>
      <c r="BQ90" s="225">
        <f t="shared" si="101"/>
        <v>0</v>
      </c>
      <c r="BR90" s="225">
        <f t="shared" si="102"/>
        <v>0</v>
      </c>
      <c r="BS90" s="431" t="str">
        <f t="shared" si="103"/>
        <v>ne</v>
      </c>
      <c r="BU90" s="229"/>
      <c r="BV90" s="225">
        <f t="shared" si="104"/>
        <v>0</v>
      </c>
      <c r="BW90" s="230">
        <f>IF(BV90=1,data!$C$41*BU90,0)</f>
        <v>0</v>
      </c>
      <c r="BX90" s="265" t="s">
        <v>96</v>
      </c>
      <c r="BY90" s="231">
        <f>IF(BV90=1,IF(BU90&lt;15,VLOOKUP(BX90,data!$B$3:$E$32,2,0)*BU90,(VLOOKUP(BX90,data!$B$3:$E$32,2,0)*14)+(VLOOKUP(BX90,data!$B$3:$E$32,3,0))*(BU90-14)),0)</f>
        <v>0</v>
      </c>
      <c r="BZ90" s="265" t="s">
        <v>96</v>
      </c>
      <c r="CA90" s="231">
        <f>IF(BV90=1,VLOOKUP(BZ90,data!$B$35:$D$39,2,0),0)</f>
        <v>0</v>
      </c>
      <c r="CB90" s="232">
        <f>IF(AND(BY90&lt;&gt;0,CA90&lt;&gt;0)=FALSE,0,data!$C$43)</f>
        <v>0</v>
      </c>
      <c r="CC90" s="269">
        <f t="shared" si="105"/>
        <v>0</v>
      </c>
      <c r="CD90" s="225">
        <f t="shared" si="106"/>
        <v>0</v>
      </c>
      <c r="CE90" s="225">
        <f t="shared" si="107"/>
        <v>0</v>
      </c>
      <c r="CF90" s="225">
        <f t="shared" si="108"/>
        <v>0</v>
      </c>
      <c r="CG90" s="431" t="str">
        <f t="shared" si="109"/>
        <v>ne</v>
      </c>
      <c r="CI90" s="229"/>
      <c r="CJ90" s="225">
        <f t="shared" si="110"/>
        <v>0</v>
      </c>
      <c r="CK90" s="230">
        <f>IF(CJ90=1,data!$C$41*CI90,0)</f>
        <v>0</v>
      </c>
      <c r="CL90" s="265" t="s">
        <v>96</v>
      </c>
      <c r="CM90" s="231">
        <f>IF(CJ90=1,IF(CI90&lt;15,VLOOKUP(CL90,data!$B$3:$E$32,2,0)*CI90,(VLOOKUP(CL90,data!$B$3:$E$32,2,0)*14)+(VLOOKUP(CL90,data!$B$3:$E$32,3,0))*(CI90-14)),0)</f>
        <v>0</v>
      </c>
      <c r="CN90" s="265" t="s">
        <v>96</v>
      </c>
      <c r="CO90" s="231">
        <f>IF(CJ90=1,VLOOKUP(CN90,data!$B$35:$D$39,2,0),0)</f>
        <v>0</v>
      </c>
      <c r="CP90" s="232">
        <f>IF(AND(CM90&lt;&gt;0,CO90&lt;&gt;0)=FALSE,0,data!$C$43)</f>
        <v>0</v>
      </c>
      <c r="CQ90" s="269">
        <f t="shared" si="111"/>
        <v>0</v>
      </c>
      <c r="CR90" s="225">
        <f t="shared" si="112"/>
        <v>0</v>
      </c>
      <c r="CS90" s="225">
        <f t="shared" si="113"/>
        <v>0</v>
      </c>
      <c r="CT90" s="225">
        <f t="shared" si="114"/>
        <v>0</v>
      </c>
      <c r="CU90" s="431" t="str">
        <f t="shared" si="115"/>
        <v>ne</v>
      </c>
      <c r="CW90" s="229"/>
      <c r="CX90" s="225">
        <f t="shared" si="116"/>
        <v>0</v>
      </c>
      <c r="CY90" s="230">
        <f>IF(CX90=1,data!$C$41*CW90,0)</f>
        <v>0</v>
      </c>
      <c r="CZ90" s="265" t="s">
        <v>96</v>
      </c>
      <c r="DA90" s="231">
        <f>IF(CX90=1,IF(CW90&lt;15,VLOOKUP(CZ90,data!$B$3:$E$32,2,0)*CW90,(VLOOKUP(CZ90,data!$B$3:$E$32,2,0)*14)+(VLOOKUP(CZ90,data!$B$3:$E$32,3,0))*(CW90-14)),0)</f>
        <v>0</v>
      </c>
      <c r="DB90" s="265" t="s">
        <v>96</v>
      </c>
      <c r="DC90" s="231">
        <f>IF(CX90=1,VLOOKUP(DB90,data!$B$35:$D$39,2,0),0)</f>
        <v>0</v>
      </c>
      <c r="DD90" s="232">
        <f>IF(AND(DA90&lt;&gt;0,DC90&lt;&gt;0)=FALSE,0,data!$C$43)</f>
        <v>0</v>
      </c>
      <c r="DE90" s="269">
        <f t="shared" si="117"/>
        <v>0</v>
      </c>
      <c r="DF90" s="225">
        <f t="shared" si="118"/>
        <v>0</v>
      </c>
      <c r="DG90" s="225">
        <f t="shared" si="119"/>
        <v>0</v>
      </c>
      <c r="DH90" s="225">
        <f t="shared" si="120"/>
        <v>0</v>
      </c>
      <c r="DI90" s="431" t="str">
        <f t="shared" si="121"/>
        <v>ne</v>
      </c>
      <c r="DK90" s="229"/>
      <c r="DL90" s="225">
        <f t="shared" si="122"/>
        <v>0</v>
      </c>
      <c r="DM90" s="230">
        <f>IF(DL90=1,data!$C$41*DK90,0)</f>
        <v>0</v>
      </c>
      <c r="DN90" s="265" t="s">
        <v>96</v>
      </c>
      <c r="DO90" s="231">
        <f>IF(DL90=1,IF(DK90&lt;15,VLOOKUP(DN90,data!$B$3:$E$32,2,0)*DK90,(VLOOKUP(DN90,data!$B$3:$E$32,2,0)*14)+(VLOOKUP(DN90,data!$B$3:$E$32,3,0))*(DK90-14)),0)</f>
        <v>0</v>
      </c>
      <c r="DP90" s="265" t="s">
        <v>96</v>
      </c>
      <c r="DQ90" s="231">
        <f>IF(DL90=1,VLOOKUP(DP90,data!$B$35:$D$39,2,0),0)</f>
        <v>0</v>
      </c>
      <c r="DR90" s="232">
        <f>IF(AND(DO90&lt;&gt;0,DQ90&lt;&gt;0)=FALSE,0,data!$C$43)</f>
        <v>0</v>
      </c>
      <c r="DS90" s="269">
        <f t="shared" si="123"/>
        <v>0</v>
      </c>
      <c r="DT90" s="225">
        <f t="shared" si="124"/>
        <v>0</v>
      </c>
      <c r="DU90" s="225">
        <f t="shared" si="125"/>
        <v>0</v>
      </c>
      <c r="DV90" s="225">
        <f t="shared" si="126"/>
        <v>0</v>
      </c>
      <c r="DW90" s="431" t="str">
        <f t="shared" si="127"/>
        <v>ne</v>
      </c>
      <c r="DY90" s="229"/>
      <c r="DZ90" s="225">
        <f t="shared" si="128"/>
        <v>0</v>
      </c>
      <c r="EA90" s="230">
        <f>IF(DZ90=1,data!$C$41*DY90,0)</f>
        <v>0</v>
      </c>
      <c r="EB90" s="265" t="s">
        <v>96</v>
      </c>
      <c r="EC90" s="231">
        <f>IF(DZ90=1,IF(DY90&lt;15,VLOOKUP(EB90,data!$B$3:$E$32,2,0)*DY90,(VLOOKUP(EB90,data!$B$3:$E$32,2,0)*14)+(VLOOKUP(EB90,data!$B$3:$E$32,3,0))*(DY90-14)),0)</f>
        <v>0</v>
      </c>
      <c r="ED90" s="265" t="s">
        <v>96</v>
      </c>
      <c r="EE90" s="231">
        <f>IF(DZ90=1,VLOOKUP(ED90,data!$B$35:$D$39,2,0),0)</f>
        <v>0</v>
      </c>
      <c r="EF90" s="232">
        <f>IF(AND(EC90&lt;&gt;0,EE90&lt;&gt;0)=FALSE,0,data!$C$43)</f>
        <v>0</v>
      </c>
      <c r="EG90" s="269">
        <f t="shared" si="129"/>
        <v>0</v>
      </c>
      <c r="EH90" s="225">
        <f t="shared" si="130"/>
        <v>0</v>
      </c>
      <c r="EI90" s="225">
        <f t="shared" si="131"/>
        <v>0</v>
      </c>
      <c r="EJ90" s="225">
        <f t="shared" si="132"/>
        <v>0</v>
      </c>
      <c r="EK90" s="431" t="str">
        <f t="shared" si="133"/>
        <v>ne</v>
      </c>
      <c r="EM90" s="229"/>
      <c r="EN90" s="225">
        <f t="shared" si="134"/>
        <v>0</v>
      </c>
      <c r="EO90" s="230">
        <f>IF(EN90=1,data!$C$41*EM90,0)</f>
        <v>0</v>
      </c>
      <c r="EP90" s="265" t="s">
        <v>96</v>
      </c>
      <c r="EQ90" s="231">
        <f>IF(EN90=1,IF(EM90&lt;15,VLOOKUP(EP90,data!$B$3:$E$32,2,0)*EM90,(VLOOKUP(EP90,data!$B$3:$E$32,2,0)*14)+(VLOOKUP(EP90,data!$B$3:$E$32,3,0))*(EM90-14)),0)</f>
        <v>0</v>
      </c>
      <c r="ER90" s="265" t="s">
        <v>96</v>
      </c>
      <c r="ES90" s="231">
        <f>IF(EN90=1,VLOOKUP(ER90,data!$B$35:$D$39,2,0),0)</f>
        <v>0</v>
      </c>
      <c r="ET90" s="232">
        <f>IF(AND(EQ90&lt;&gt;0,ES90&lt;&gt;0)=FALSE,0,data!$C$43)</f>
        <v>0</v>
      </c>
      <c r="EU90" s="269">
        <f t="shared" si="135"/>
        <v>0</v>
      </c>
      <c r="EV90" s="225">
        <f t="shared" si="136"/>
        <v>0</v>
      </c>
      <c r="EW90" s="225">
        <f t="shared" si="137"/>
        <v>0</v>
      </c>
      <c r="EX90" s="225">
        <f t="shared" si="138"/>
        <v>0</v>
      </c>
      <c r="EY90" s="431" t="str">
        <f t="shared" si="139"/>
        <v>ne</v>
      </c>
      <c r="FA90" s="229"/>
      <c r="FB90" s="225">
        <f t="shared" si="140"/>
        <v>0</v>
      </c>
      <c r="FC90" s="230">
        <f>IF(FB90=1,data!$C$41*FA90,0)</f>
        <v>0</v>
      </c>
      <c r="FD90" s="265" t="s">
        <v>96</v>
      </c>
      <c r="FE90" s="231">
        <f>IF(FB90=1,IF(FA90&lt;15,VLOOKUP(FD90,data!$B$3:$E$32,2,0)*FA90,(VLOOKUP(FD90,data!$B$3:$E$32,2,0)*14)+(VLOOKUP(FD90,data!$B$3:$E$32,3,0))*(FA90-14)),0)</f>
        <v>0</v>
      </c>
      <c r="FF90" s="265" t="s">
        <v>96</v>
      </c>
      <c r="FG90" s="231">
        <f>IF(FB90=1,VLOOKUP(FF90,data!$B$35:$D$39,2,0),0)</f>
        <v>0</v>
      </c>
      <c r="FH90" s="232">
        <f>IF(AND(FE90&lt;&gt;0,FG90&lt;&gt;0)=FALSE,0,data!$C$43)</f>
        <v>0</v>
      </c>
      <c r="FI90" s="269">
        <f t="shared" si="141"/>
        <v>0</v>
      </c>
      <c r="FJ90" s="225">
        <f t="shared" si="142"/>
        <v>0</v>
      </c>
      <c r="FK90" s="225">
        <f t="shared" si="143"/>
        <v>0</v>
      </c>
      <c r="FL90" s="225">
        <f t="shared" si="144"/>
        <v>0</v>
      </c>
      <c r="FM90" s="431" t="str">
        <f t="shared" si="145"/>
        <v>ne</v>
      </c>
    </row>
    <row r="91" spans="1:169" ht="26.65" hidden="1" customHeight="1" x14ac:dyDescent="0.25">
      <c r="A91" s="233"/>
      <c r="B91" s="370" t="s">
        <v>182</v>
      </c>
      <c r="C91" s="416"/>
      <c r="D91" s="418"/>
      <c r="E91" s="229"/>
      <c r="F91" s="225">
        <f t="shared" si="75"/>
        <v>0</v>
      </c>
      <c r="G91" s="230">
        <f>IF(F91=1,data!$C$41*E91,0)</f>
        <v>0</v>
      </c>
      <c r="H91" s="265" t="s">
        <v>96</v>
      </c>
      <c r="I91" s="231">
        <f>IF($F91=1,IF($E91&lt;15,VLOOKUP(H91,data!$B$3:$E$32,2,0)*$E91,(VLOOKUP(H91,data!$B$3:$E$32,2,0)*14)+(VLOOKUP(H91,data!$B$3:$E$32,3,0))*($E91-14)),0)</f>
        <v>0</v>
      </c>
      <c r="J91" s="265" t="s">
        <v>96</v>
      </c>
      <c r="K91" s="231">
        <f>IF($F91=1,VLOOKUP(J91,data!$B$35:$D$39,2,0),0)</f>
        <v>0</v>
      </c>
      <c r="L91" s="232">
        <f>IF(AND(I91&lt;&gt;0,K91&lt;&gt;0)=FALSE,0,data!$C$43)</f>
        <v>0</v>
      </c>
      <c r="M91" s="269">
        <f t="shared" si="76"/>
        <v>0</v>
      </c>
      <c r="N91" s="225">
        <f t="shared" si="146"/>
        <v>0</v>
      </c>
      <c r="O91" s="225">
        <f t="shared" si="77"/>
        <v>0</v>
      </c>
      <c r="P91" s="225">
        <f t="shared" si="78"/>
        <v>0</v>
      </c>
      <c r="Q91" s="228"/>
      <c r="R91" s="438">
        <f t="shared" si="79"/>
        <v>0</v>
      </c>
      <c r="S91" s="225">
        <f t="shared" si="80"/>
        <v>0</v>
      </c>
      <c r="T91" s="357">
        <f>IF(S91=1,data!$C$41*R91,0)</f>
        <v>0</v>
      </c>
      <c r="U91" s="370" t="str">
        <f t="shared" si="81"/>
        <v xml:space="preserve"> </v>
      </c>
      <c r="V91" s="360">
        <f>IF($S91=1,IF(R91&lt;15,VLOOKUP(U91,data!$B$3:$E$32,2,0)*R91,(VLOOKUP(U91,data!$B$3:$E$32,2,0)*14)+(VLOOKUP(U91,data!$B$3:$E$32,3,0))*(R91-14)),0)</f>
        <v>0</v>
      </c>
      <c r="W91" s="370" t="str">
        <f t="shared" si="82"/>
        <v xml:space="preserve"> </v>
      </c>
      <c r="X91" s="360">
        <f>IF($S91=1,VLOOKUP(W91,data!$B$35:$D$39,2,0),0)</f>
        <v>0</v>
      </c>
      <c r="Y91" s="364">
        <f>IF(AND(V91&lt;&gt;0,X91&lt;&gt;0)=FALSE,0,data!$C$43)</f>
        <v>0</v>
      </c>
      <c r="Z91" s="365">
        <f t="shared" si="83"/>
        <v>0</v>
      </c>
      <c r="AA91" s="225">
        <f t="shared" si="147"/>
        <v>0</v>
      </c>
      <c r="AB91" s="225">
        <f t="shared" si="84"/>
        <v>0</v>
      </c>
      <c r="AC91" s="225">
        <f t="shared" si="85"/>
        <v>0</v>
      </c>
      <c r="AE91" s="229"/>
      <c r="AF91" s="225">
        <f t="shared" si="86"/>
        <v>0</v>
      </c>
      <c r="AG91" s="230">
        <f>IF(AF91=1,data!$C$41*AE91,0)</f>
        <v>0</v>
      </c>
      <c r="AH91" s="265" t="s">
        <v>96</v>
      </c>
      <c r="AI91" s="231">
        <f>IF(AF91=1,IF(AE91&lt;15,VLOOKUP(AH91,data!$B$3:$E$32,2,0)*AE91,(VLOOKUP(AH91,data!$B$3:$E$32,2,0)*14)+(VLOOKUP(AH91,data!$B$3:$E$32,3,0))*(AE91-14)),0)</f>
        <v>0</v>
      </c>
      <c r="AJ91" s="265" t="s">
        <v>96</v>
      </c>
      <c r="AK91" s="231">
        <f>IF(AF91=1,VLOOKUP(AJ91,data!$B$35:$D$39,2,0),0)</f>
        <v>0</v>
      </c>
      <c r="AL91" s="232">
        <f>IF(AND(AI91&lt;&gt;0,AK91&lt;&gt;0)=FALSE,0,data!$C$43)</f>
        <v>0</v>
      </c>
      <c r="AM91" s="269">
        <f t="shared" si="87"/>
        <v>0</v>
      </c>
      <c r="AN91" s="225">
        <f t="shared" si="88"/>
        <v>0</v>
      </c>
      <c r="AO91" s="225">
        <f t="shared" si="89"/>
        <v>0</v>
      </c>
      <c r="AP91" s="225">
        <f t="shared" si="90"/>
        <v>0</v>
      </c>
      <c r="AQ91" s="431" t="str">
        <f t="shared" si="91"/>
        <v>ne</v>
      </c>
      <c r="AS91" s="229"/>
      <c r="AT91" s="225">
        <f t="shared" si="92"/>
        <v>0</v>
      </c>
      <c r="AU91" s="230">
        <f>IF(AT91=1,data!$C$41*AS91,0)</f>
        <v>0</v>
      </c>
      <c r="AV91" s="265" t="s">
        <v>96</v>
      </c>
      <c r="AW91" s="231">
        <f>IF(AT91=1,IF(AS91&lt;15,VLOOKUP(AV91,data!$B$3:$E$32,2,0)*AS91,(VLOOKUP(AV91,data!$B$3:$E$32,2,0)*14)+(VLOOKUP(AV91,data!$B$3:$E$32,3,0))*(AS91-14)),0)</f>
        <v>0</v>
      </c>
      <c r="AX91" s="265" t="s">
        <v>96</v>
      </c>
      <c r="AY91" s="231">
        <f>IF(AT91=1,VLOOKUP(AX91,data!$B$35:$D$39,2,0),0)</f>
        <v>0</v>
      </c>
      <c r="AZ91" s="232">
        <f>IF(AND(AW91&lt;&gt;0,AY91&lt;&gt;0)=FALSE,0,data!$C$43)</f>
        <v>0</v>
      </c>
      <c r="BA91" s="269">
        <f t="shared" si="93"/>
        <v>0</v>
      </c>
      <c r="BB91" s="225">
        <f t="shared" si="94"/>
        <v>0</v>
      </c>
      <c r="BC91" s="225">
        <f t="shared" si="95"/>
        <v>0</v>
      </c>
      <c r="BD91" s="225">
        <f t="shared" si="96"/>
        <v>0</v>
      </c>
      <c r="BE91" s="431" t="str">
        <f t="shared" si="97"/>
        <v>ne</v>
      </c>
      <c r="BG91" s="229"/>
      <c r="BH91" s="225">
        <f t="shared" si="98"/>
        <v>0</v>
      </c>
      <c r="BI91" s="230">
        <f>IF(BH91=1,data!$C$41*BG91,0)</f>
        <v>0</v>
      </c>
      <c r="BJ91" s="265" t="s">
        <v>96</v>
      </c>
      <c r="BK91" s="231">
        <f>IF(BH91=1,IF(BG91&lt;15,VLOOKUP(BJ91,data!$B$3:$E$32,2,0)*BG91,(VLOOKUP(BJ91,data!$B$3:$E$32,2,0)*14)+(VLOOKUP(BJ91,data!$B$3:$E$32,3,0))*(BG91-14)),0)</f>
        <v>0</v>
      </c>
      <c r="BL91" s="265" t="s">
        <v>96</v>
      </c>
      <c r="BM91" s="231">
        <f>IF(BH91=1,VLOOKUP(BL91,data!$B$35:$D$39,2,0),0)</f>
        <v>0</v>
      </c>
      <c r="BN91" s="232">
        <f>IF(AND(BK91&lt;&gt;0,BM91&lt;&gt;0)=FALSE,0,data!$C$43)</f>
        <v>0</v>
      </c>
      <c r="BO91" s="269">
        <f t="shared" si="99"/>
        <v>0</v>
      </c>
      <c r="BP91" s="225">
        <f t="shared" si="100"/>
        <v>0</v>
      </c>
      <c r="BQ91" s="225">
        <f t="shared" si="101"/>
        <v>0</v>
      </c>
      <c r="BR91" s="225">
        <f t="shared" si="102"/>
        <v>0</v>
      </c>
      <c r="BS91" s="431" t="str">
        <f t="shared" si="103"/>
        <v>ne</v>
      </c>
      <c r="BU91" s="229"/>
      <c r="BV91" s="225">
        <f t="shared" si="104"/>
        <v>0</v>
      </c>
      <c r="BW91" s="230">
        <f>IF(BV91=1,data!$C$41*BU91,0)</f>
        <v>0</v>
      </c>
      <c r="BX91" s="265" t="s">
        <v>96</v>
      </c>
      <c r="BY91" s="231">
        <f>IF(BV91=1,IF(BU91&lt;15,VLOOKUP(BX91,data!$B$3:$E$32,2,0)*BU91,(VLOOKUP(BX91,data!$B$3:$E$32,2,0)*14)+(VLOOKUP(BX91,data!$B$3:$E$32,3,0))*(BU91-14)),0)</f>
        <v>0</v>
      </c>
      <c r="BZ91" s="265" t="s">
        <v>96</v>
      </c>
      <c r="CA91" s="231">
        <f>IF(BV91=1,VLOOKUP(BZ91,data!$B$35:$D$39,2,0),0)</f>
        <v>0</v>
      </c>
      <c r="CB91" s="232">
        <f>IF(AND(BY91&lt;&gt;0,CA91&lt;&gt;0)=FALSE,0,data!$C$43)</f>
        <v>0</v>
      </c>
      <c r="CC91" s="269">
        <f t="shared" si="105"/>
        <v>0</v>
      </c>
      <c r="CD91" s="225">
        <f t="shared" si="106"/>
        <v>0</v>
      </c>
      <c r="CE91" s="225">
        <f t="shared" si="107"/>
        <v>0</v>
      </c>
      <c r="CF91" s="225">
        <f t="shared" si="108"/>
        <v>0</v>
      </c>
      <c r="CG91" s="431" t="str">
        <f t="shared" si="109"/>
        <v>ne</v>
      </c>
      <c r="CI91" s="229"/>
      <c r="CJ91" s="225">
        <f t="shared" si="110"/>
        <v>0</v>
      </c>
      <c r="CK91" s="230">
        <f>IF(CJ91=1,data!$C$41*CI91,0)</f>
        <v>0</v>
      </c>
      <c r="CL91" s="265" t="s">
        <v>96</v>
      </c>
      <c r="CM91" s="231">
        <f>IF(CJ91=1,IF(CI91&lt;15,VLOOKUP(CL91,data!$B$3:$E$32,2,0)*CI91,(VLOOKUP(CL91,data!$B$3:$E$32,2,0)*14)+(VLOOKUP(CL91,data!$B$3:$E$32,3,0))*(CI91-14)),0)</f>
        <v>0</v>
      </c>
      <c r="CN91" s="265" t="s">
        <v>96</v>
      </c>
      <c r="CO91" s="231">
        <f>IF(CJ91=1,VLOOKUP(CN91,data!$B$35:$D$39,2,0),0)</f>
        <v>0</v>
      </c>
      <c r="CP91" s="232">
        <f>IF(AND(CM91&lt;&gt;0,CO91&lt;&gt;0)=FALSE,0,data!$C$43)</f>
        <v>0</v>
      </c>
      <c r="CQ91" s="269">
        <f t="shared" si="111"/>
        <v>0</v>
      </c>
      <c r="CR91" s="225">
        <f t="shared" si="112"/>
        <v>0</v>
      </c>
      <c r="CS91" s="225">
        <f t="shared" si="113"/>
        <v>0</v>
      </c>
      <c r="CT91" s="225">
        <f t="shared" si="114"/>
        <v>0</v>
      </c>
      <c r="CU91" s="431" t="str">
        <f t="shared" si="115"/>
        <v>ne</v>
      </c>
      <c r="CW91" s="229"/>
      <c r="CX91" s="225">
        <f t="shared" si="116"/>
        <v>0</v>
      </c>
      <c r="CY91" s="230">
        <f>IF(CX91=1,data!$C$41*CW91,0)</f>
        <v>0</v>
      </c>
      <c r="CZ91" s="265" t="s">
        <v>96</v>
      </c>
      <c r="DA91" s="231">
        <f>IF(CX91=1,IF(CW91&lt;15,VLOOKUP(CZ91,data!$B$3:$E$32,2,0)*CW91,(VLOOKUP(CZ91,data!$B$3:$E$32,2,0)*14)+(VLOOKUP(CZ91,data!$B$3:$E$32,3,0))*(CW91-14)),0)</f>
        <v>0</v>
      </c>
      <c r="DB91" s="265" t="s">
        <v>96</v>
      </c>
      <c r="DC91" s="231">
        <f>IF(CX91=1,VLOOKUP(DB91,data!$B$35:$D$39,2,0),0)</f>
        <v>0</v>
      </c>
      <c r="DD91" s="232">
        <f>IF(AND(DA91&lt;&gt;0,DC91&lt;&gt;0)=FALSE,0,data!$C$43)</f>
        <v>0</v>
      </c>
      <c r="DE91" s="269">
        <f t="shared" si="117"/>
        <v>0</v>
      </c>
      <c r="DF91" s="225">
        <f t="shared" si="118"/>
        <v>0</v>
      </c>
      <c r="DG91" s="225">
        <f t="shared" si="119"/>
        <v>0</v>
      </c>
      <c r="DH91" s="225">
        <f t="shared" si="120"/>
        <v>0</v>
      </c>
      <c r="DI91" s="431" t="str">
        <f t="shared" si="121"/>
        <v>ne</v>
      </c>
      <c r="DK91" s="229"/>
      <c r="DL91" s="225">
        <f t="shared" si="122"/>
        <v>0</v>
      </c>
      <c r="DM91" s="230">
        <f>IF(DL91=1,data!$C$41*DK91,0)</f>
        <v>0</v>
      </c>
      <c r="DN91" s="265" t="s">
        <v>96</v>
      </c>
      <c r="DO91" s="231">
        <f>IF(DL91=1,IF(DK91&lt;15,VLOOKUP(DN91,data!$B$3:$E$32,2,0)*DK91,(VLOOKUP(DN91,data!$B$3:$E$32,2,0)*14)+(VLOOKUP(DN91,data!$B$3:$E$32,3,0))*(DK91-14)),0)</f>
        <v>0</v>
      </c>
      <c r="DP91" s="265" t="s">
        <v>96</v>
      </c>
      <c r="DQ91" s="231">
        <f>IF(DL91=1,VLOOKUP(DP91,data!$B$35:$D$39,2,0),0)</f>
        <v>0</v>
      </c>
      <c r="DR91" s="232">
        <f>IF(AND(DO91&lt;&gt;0,DQ91&lt;&gt;0)=FALSE,0,data!$C$43)</f>
        <v>0</v>
      </c>
      <c r="DS91" s="269">
        <f t="shared" si="123"/>
        <v>0</v>
      </c>
      <c r="DT91" s="225">
        <f t="shared" si="124"/>
        <v>0</v>
      </c>
      <c r="DU91" s="225">
        <f t="shared" si="125"/>
        <v>0</v>
      </c>
      <c r="DV91" s="225">
        <f t="shared" si="126"/>
        <v>0</v>
      </c>
      <c r="DW91" s="431" t="str">
        <f t="shared" si="127"/>
        <v>ne</v>
      </c>
      <c r="DY91" s="229"/>
      <c r="DZ91" s="225">
        <f t="shared" si="128"/>
        <v>0</v>
      </c>
      <c r="EA91" s="230">
        <f>IF(DZ91=1,data!$C$41*DY91,0)</f>
        <v>0</v>
      </c>
      <c r="EB91" s="265" t="s">
        <v>96</v>
      </c>
      <c r="EC91" s="231">
        <f>IF(DZ91=1,IF(DY91&lt;15,VLOOKUP(EB91,data!$B$3:$E$32,2,0)*DY91,(VLOOKUP(EB91,data!$B$3:$E$32,2,0)*14)+(VLOOKUP(EB91,data!$B$3:$E$32,3,0))*(DY91-14)),0)</f>
        <v>0</v>
      </c>
      <c r="ED91" s="265" t="s">
        <v>96</v>
      </c>
      <c r="EE91" s="231">
        <f>IF(DZ91=1,VLOOKUP(ED91,data!$B$35:$D$39,2,0),0)</f>
        <v>0</v>
      </c>
      <c r="EF91" s="232">
        <f>IF(AND(EC91&lt;&gt;0,EE91&lt;&gt;0)=FALSE,0,data!$C$43)</f>
        <v>0</v>
      </c>
      <c r="EG91" s="269">
        <f t="shared" si="129"/>
        <v>0</v>
      </c>
      <c r="EH91" s="225">
        <f t="shared" si="130"/>
        <v>0</v>
      </c>
      <c r="EI91" s="225">
        <f t="shared" si="131"/>
        <v>0</v>
      </c>
      <c r="EJ91" s="225">
        <f t="shared" si="132"/>
        <v>0</v>
      </c>
      <c r="EK91" s="431" t="str">
        <f t="shared" si="133"/>
        <v>ne</v>
      </c>
      <c r="EM91" s="229"/>
      <c r="EN91" s="225">
        <f t="shared" si="134"/>
        <v>0</v>
      </c>
      <c r="EO91" s="230">
        <f>IF(EN91=1,data!$C$41*EM91,0)</f>
        <v>0</v>
      </c>
      <c r="EP91" s="265" t="s">
        <v>96</v>
      </c>
      <c r="EQ91" s="231">
        <f>IF(EN91=1,IF(EM91&lt;15,VLOOKUP(EP91,data!$B$3:$E$32,2,0)*EM91,(VLOOKUP(EP91,data!$B$3:$E$32,2,0)*14)+(VLOOKUP(EP91,data!$B$3:$E$32,3,0))*(EM91-14)),0)</f>
        <v>0</v>
      </c>
      <c r="ER91" s="265" t="s">
        <v>96</v>
      </c>
      <c r="ES91" s="231">
        <f>IF(EN91=1,VLOOKUP(ER91,data!$B$35:$D$39,2,0),0)</f>
        <v>0</v>
      </c>
      <c r="ET91" s="232">
        <f>IF(AND(EQ91&lt;&gt;0,ES91&lt;&gt;0)=FALSE,0,data!$C$43)</f>
        <v>0</v>
      </c>
      <c r="EU91" s="269">
        <f t="shared" si="135"/>
        <v>0</v>
      </c>
      <c r="EV91" s="225">
        <f t="shared" si="136"/>
        <v>0</v>
      </c>
      <c r="EW91" s="225">
        <f t="shared" si="137"/>
        <v>0</v>
      </c>
      <c r="EX91" s="225">
        <f t="shared" si="138"/>
        <v>0</v>
      </c>
      <c r="EY91" s="431" t="str">
        <f t="shared" si="139"/>
        <v>ne</v>
      </c>
      <c r="FA91" s="229"/>
      <c r="FB91" s="225">
        <f t="shared" si="140"/>
        <v>0</v>
      </c>
      <c r="FC91" s="230">
        <f>IF(FB91=1,data!$C$41*FA91,0)</f>
        <v>0</v>
      </c>
      <c r="FD91" s="265" t="s">
        <v>96</v>
      </c>
      <c r="FE91" s="231">
        <f>IF(FB91=1,IF(FA91&lt;15,VLOOKUP(FD91,data!$B$3:$E$32,2,0)*FA91,(VLOOKUP(FD91,data!$B$3:$E$32,2,0)*14)+(VLOOKUP(FD91,data!$B$3:$E$32,3,0))*(FA91-14)),0)</f>
        <v>0</v>
      </c>
      <c r="FF91" s="265" t="s">
        <v>96</v>
      </c>
      <c r="FG91" s="231">
        <f>IF(FB91=1,VLOOKUP(FF91,data!$B$35:$D$39,2,0),0)</f>
        <v>0</v>
      </c>
      <c r="FH91" s="232">
        <f>IF(AND(FE91&lt;&gt;0,FG91&lt;&gt;0)=FALSE,0,data!$C$43)</f>
        <v>0</v>
      </c>
      <c r="FI91" s="269">
        <f t="shared" si="141"/>
        <v>0</v>
      </c>
      <c r="FJ91" s="225">
        <f t="shared" si="142"/>
        <v>0</v>
      </c>
      <c r="FK91" s="225">
        <f t="shared" si="143"/>
        <v>0</v>
      </c>
      <c r="FL91" s="225">
        <f t="shared" si="144"/>
        <v>0</v>
      </c>
      <c r="FM91" s="431" t="str">
        <f t="shared" si="145"/>
        <v>ne</v>
      </c>
    </row>
    <row r="92" spans="1:169" ht="26.65" hidden="1" customHeight="1" x14ac:dyDescent="0.25">
      <c r="A92" s="233"/>
      <c r="B92" s="370" t="s">
        <v>183</v>
      </c>
      <c r="C92" s="416"/>
      <c r="D92" s="418"/>
      <c r="E92" s="229"/>
      <c r="F92" s="225">
        <f t="shared" si="75"/>
        <v>0</v>
      </c>
      <c r="G92" s="230">
        <f>IF(F92=1,data!$C$41*E92,0)</f>
        <v>0</v>
      </c>
      <c r="H92" s="265" t="s">
        <v>96</v>
      </c>
      <c r="I92" s="231">
        <f>IF($F92=1,IF($E92&lt;15,VLOOKUP(H92,data!$B$3:$E$32,2,0)*$E92,(VLOOKUP(H92,data!$B$3:$E$32,2,0)*14)+(VLOOKUP(H92,data!$B$3:$E$32,3,0))*($E92-14)),0)</f>
        <v>0</v>
      </c>
      <c r="J92" s="265" t="s">
        <v>96</v>
      </c>
      <c r="K92" s="231">
        <f>IF($F92=1,VLOOKUP(J92,data!$B$35:$D$39,2,0),0)</f>
        <v>0</v>
      </c>
      <c r="L92" s="232">
        <f>IF(AND(I92&lt;&gt;0,K92&lt;&gt;0)=FALSE,0,data!$C$43)</f>
        <v>0</v>
      </c>
      <c r="M92" s="269">
        <f t="shared" si="76"/>
        <v>0</v>
      </c>
      <c r="N92" s="225">
        <f t="shared" si="146"/>
        <v>0</v>
      </c>
      <c r="O92" s="225">
        <f t="shared" si="77"/>
        <v>0</v>
      </c>
      <c r="P92" s="225">
        <f t="shared" si="78"/>
        <v>0</v>
      </c>
      <c r="Q92" s="228"/>
      <c r="R92" s="438">
        <f t="shared" si="79"/>
        <v>0</v>
      </c>
      <c r="S92" s="225">
        <f t="shared" si="80"/>
        <v>0</v>
      </c>
      <c r="T92" s="357">
        <f>IF(S92=1,data!$C$41*R92,0)</f>
        <v>0</v>
      </c>
      <c r="U92" s="370" t="str">
        <f t="shared" si="81"/>
        <v xml:space="preserve"> </v>
      </c>
      <c r="V92" s="360">
        <f>IF($S92=1,IF(R92&lt;15,VLOOKUP(U92,data!$B$3:$E$32,2,0)*R92,(VLOOKUP(U92,data!$B$3:$E$32,2,0)*14)+(VLOOKUP(U92,data!$B$3:$E$32,3,0))*(R92-14)),0)</f>
        <v>0</v>
      </c>
      <c r="W92" s="370" t="str">
        <f t="shared" si="82"/>
        <v xml:space="preserve"> </v>
      </c>
      <c r="X92" s="360">
        <f>IF($S92=1,VLOOKUP(W92,data!$B$35:$D$39,2,0),0)</f>
        <v>0</v>
      </c>
      <c r="Y92" s="364">
        <f>IF(AND(V92&lt;&gt;0,X92&lt;&gt;0)=FALSE,0,data!$C$43)</f>
        <v>0</v>
      </c>
      <c r="Z92" s="365">
        <f t="shared" si="83"/>
        <v>0</v>
      </c>
      <c r="AA92" s="225">
        <f t="shared" si="147"/>
        <v>0</v>
      </c>
      <c r="AB92" s="225">
        <f t="shared" si="84"/>
        <v>0</v>
      </c>
      <c r="AC92" s="225">
        <f t="shared" si="85"/>
        <v>0</v>
      </c>
      <c r="AE92" s="229"/>
      <c r="AF92" s="225">
        <f t="shared" si="86"/>
        <v>0</v>
      </c>
      <c r="AG92" s="230">
        <f>IF(AF92=1,data!$C$41*AE92,0)</f>
        <v>0</v>
      </c>
      <c r="AH92" s="265" t="s">
        <v>96</v>
      </c>
      <c r="AI92" s="231">
        <f>IF(AF92=1,IF(AE92&lt;15,VLOOKUP(AH92,data!$B$3:$E$32,2,0)*AE92,(VLOOKUP(AH92,data!$B$3:$E$32,2,0)*14)+(VLOOKUP(AH92,data!$B$3:$E$32,3,0))*(AE92-14)),0)</f>
        <v>0</v>
      </c>
      <c r="AJ92" s="265" t="s">
        <v>96</v>
      </c>
      <c r="AK92" s="231">
        <f>IF(AF92=1,VLOOKUP(AJ92,data!$B$35:$D$39,2,0),0)</f>
        <v>0</v>
      </c>
      <c r="AL92" s="232">
        <f>IF(AND(AI92&lt;&gt;0,AK92&lt;&gt;0)=FALSE,0,data!$C$43)</f>
        <v>0</v>
      </c>
      <c r="AM92" s="269">
        <f t="shared" si="87"/>
        <v>0</v>
      </c>
      <c r="AN92" s="225">
        <f t="shared" si="88"/>
        <v>0</v>
      </c>
      <c r="AO92" s="225">
        <f t="shared" si="89"/>
        <v>0</v>
      </c>
      <c r="AP92" s="225">
        <f t="shared" si="90"/>
        <v>0</v>
      </c>
      <c r="AQ92" s="431" t="str">
        <f t="shared" si="91"/>
        <v>ne</v>
      </c>
      <c r="AS92" s="229"/>
      <c r="AT92" s="225">
        <f t="shared" si="92"/>
        <v>0</v>
      </c>
      <c r="AU92" s="230">
        <f>IF(AT92=1,data!$C$41*AS92,0)</f>
        <v>0</v>
      </c>
      <c r="AV92" s="265" t="s">
        <v>96</v>
      </c>
      <c r="AW92" s="231">
        <f>IF(AT92=1,IF(AS92&lt;15,VLOOKUP(AV92,data!$B$3:$E$32,2,0)*AS92,(VLOOKUP(AV92,data!$B$3:$E$32,2,0)*14)+(VLOOKUP(AV92,data!$B$3:$E$32,3,0))*(AS92-14)),0)</f>
        <v>0</v>
      </c>
      <c r="AX92" s="265" t="s">
        <v>96</v>
      </c>
      <c r="AY92" s="231">
        <f>IF(AT92=1,VLOOKUP(AX92,data!$B$35:$D$39,2,0),0)</f>
        <v>0</v>
      </c>
      <c r="AZ92" s="232">
        <f>IF(AND(AW92&lt;&gt;0,AY92&lt;&gt;0)=FALSE,0,data!$C$43)</f>
        <v>0</v>
      </c>
      <c r="BA92" s="269">
        <f t="shared" si="93"/>
        <v>0</v>
      </c>
      <c r="BB92" s="225">
        <f t="shared" si="94"/>
        <v>0</v>
      </c>
      <c r="BC92" s="225">
        <f t="shared" si="95"/>
        <v>0</v>
      </c>
      <c r="BD92" s="225">
        <f t="shared" si="96"/>
        <v>0</v>
      </c>
      <c r="BE92" s="431" t="str">
        <f t="shared" si="97"/>
        <v>ne</v>
      </c>
      <c r="BG92" s="229"/>
      <c r="BH92" s="225">
        <f t="shared" si="98"/>
        <v>0</v>
      </c>
      <c r="BI92" s="230">
        <f>IF(BH92=1,data!$C$41*BG92,0)</f>
        <v>0</v>
      </c>
      <c r="BJ92" s="265" t="s">
        <v>96</v>
      </c>
      <c r="BK92" s="231">
        <f>IF(BH92=1,IF(BG92&lt;15,VLOOKUP(BJ92,data!$B$3:$E$32,2,0)*BG92,(VLOOKUP(BJ92,data!$B$3:$E$32,2,0)*14)+(VLOOKUP(BJ92,data!$B$3:$E$32,3,0))*(BG92-14)),0)</f>
        <v>0</v>
      </c>
      <c r="BL92" s="265" t="s">
        <v>96</v>
      </c>
      <c r="BM92" s="231">
        <f>IF(BH92=1,VLOOKUP(BL92,data!$B$35:$D$39,2,0),0)</f>
        <v>0</v>
      </c>
      <c r="BN92" s="232">
        <f>IF(AND(BK92&lt;&gt;0,BM92&lt;&gt;0)=FALSE,0,data!$C$43)</f>
        <v>0</v>
      </c>
      <c r="BO92" s="269">
        <f t="shared" si="99"/>
        <v>0</v>
      </c>
      <c r="BP92" s="225">
        <f t="shared" si="100"/>
        <v>0</v>
      </c>
      <c r="BQ92" s="225">
        <f t="shared" si="101"/>
        <v>0</v>
      </c>
      <c r="BR92" s="225">
        <f t="shared" si="102"/>
        <v>0</v>
      </c>
      <c r="BS92" s="431" t="str">
        <f t="shared" si="103"/>
        <v>ne</v>
      </c>
      <c r="BU92" s="229"/>
      <c r="BV92" s="225">
        <f t="shared" si="104"/>
        <v>0</v>
      </c>
      <c r="BW92" s="230">
        <f>IF(BV92=1,data!$C$41*BU92,0)</f>
        <v>0</v>
      </c>
      <c r="BX92" s="265" t="s">
        <v>96</v>
      </c>
      <c r="BY92" s="231">
        <f>IF(BV92=1,IF(BU92&lt;15,VLOOKUP(BX92,data!$B$3:$E$32,2,0)*BU92,(VLOOKUP(BX92,data!$B$3:$E$32,2,0)*14)+(VLOOKUP(BX92,data!$B$3:$E$32,3,0))*(BU92-14)),0)</f>
        <v>0</v>
      </c>
      <c r="BZ92" s="265" t="s">
        <v>96</v>
      </c>
      <c r="CA92" s="231">
        <f>IF(BV92=1,VLOOKUP(BZ92,data!$B$35:$D$39,2,0),0)</f>
        <v>0</v>
      </c>
      <c r="CB92" s="232">
        <f>IF(AND(BY92&lt;&gt;0,CA92&lt;&gt;0)=FALSE,0,data!$C$43)</f>
        <v>0</v>
      </c>
      <c r="CC92" s="269">
        <f t="shared" si="105"/>
        <v>0</v>
      </c>
      <c r="CD92" s="225">
        <f t="shared" si="106"/>
        <v>0</v>
      </c>
      <c r="CE92" s="225">
        <f t="shared" si="107"/>
        <v>0</v>
      </c>
      <c r="CF92" s="225">
        <f t="shared" si="108"/>
        <v>0</v>
      </c>
      <c r="CG92" s="431" t="str">
        <f t="shared" si="109"/>
        <v>ne</v>
      </c>
      <c r="CI92" s="229"/>
      <c r="CJ92" s="225">
        <f t="shared" si="110"/>
        <v>0</v>
      </c>
      <c r="CK92" s="230">
        <f>IF(CJ92=1,data!$C$41*CI92,0)</f>
        <v>0</v>
      </c>
      <c r="CL92" s="265" t="s">
        <v>96</v>
      </c>
      <c r="CM92" s="231">
        <f>IF(CJ92=1,IF(CI92&lt;15,VLOOKUP(CL92,data!$B$3:$E$32,2,0)*CI92,(VLOOKUP(CL92,data!$B$3:$E$32,2,0)*14)+(VLOOKUP(CL92,data!$B$3:$E$32,3,0))*(CI92-14)),0)</f>
        <v>0</v>
      </c>
      <c r="CN92" s="265" t="s">
        <v>96</v>
      </c>
      <c r="CO92" s="231">
        <f>IF(CJ92=1,VLOOKUP(CN92,data!$B$35:$D$39,2,0),0)</f>
        <v>0</v>
      </c>
      <c r="CP92" s="232">
        <f>IF(AND(CM92&lt;&gt;0,CO92&lt;&gt;0)=FALSE,0,data!$C$43)</f>
        <v>0</v>
      </c>
      <c r="CQ92" s="269">
        <f t="shared" si="111"/>
        <v>0</v>
      </c>
      <c r="CR92" s="225">
        <f t="shared" si="112"/>
        <v>0</v>
      </c>
      <c r="CS92" s="225">
        <f t="shared" si="113"/>
        <v>0</v>
      </c>
      <c r="CT92" s="225">
        <f t="shared" si="114"/>
        <v>0</v>
      </c>
      <c r="CU92" s="431" t="str">
        <f t="shared" si="115"/>
        <v>ne</v>
      </c>
      <c r="CW92" s="229"/>
      <c r="CX92" s="225">
        <f t="shared" si="116"/>
        <v>0</v>
      </c>
      <c r="CY92" s="230">
        <f>IF(CX92=1,data!$C$41*CW92,0)</f>
        <v>0</v>
      </c>
      <c r="CZ92" s="265" t="s">
        <v>96</v>
      </c>
      <c r="DA92" s="231">
        <f>IF(CX92=1,IF(CW92&lt;15,VLOOKUP(CZ92,data!$B$3:$E$32,2,0)*CW92,(VLOOKUP(CZ92,data!$B$3:$E$32,2,0)*14)+(VLOOKUP(CZ92,data!$B$3:$E$32,3,0))*(CW92-14)),0)</f>
        <v>0</v>
      </c>
      <c r="DB92" s="265" t="s">
        <v>96</v>
      </c>
      <c r="DC92" s="231">
        <f>IF(CX92=1,VLOOKUP(DB92,data!$B$35:$D$39,2,0),0)</f>
        <v>0</v>
      </c>
      <c r="DD92" s="232">
        <f>IF(AND(DA92&lt;&gt;0,DC92&lt;&gt;0)=FALSE,0,data!$C$43)</f>
        <v>0</v>
      </c>
      <c r="DE92" s="269">
        <f t="shared" si="117"/>
        <v>0</v>
      </c>
      <c r="DF92" s="225">
        <f t="shared" si="118"/>
        <v>0</v>
      </c>
      <c r="DG92" s="225">
        <f t="shared" si="119"/>
        <v>0</v>
      </c>
      <c r="DH92" s="225">
        <f t="shared" si="120"/>
        <v>0</v>
      </c>
      <c r="DI92" s="431" t="str">
        <f t="shared" si="121"/>
        <v>ne</v>
      </c>
      <c r="DK92" s="229"/>
      <c r="DL92" s="225">
        <f t="shared" si="122"/>
        <v>0</v>
      </c>
      <c r="DM92" s="230">
        <f>IF(DL92=1,data!$C$41*DK92,0)</f>
        <v>0</v>
      </c>
      <c r="DN92" s="265" t="s">
        <v>96</v>
      </c>
      <c r="DO92" s="231">
        <f>IF(DL92=1,IF(DK92&lt;15,VLOOKUP(DN92,data!$B$3:$E$32,2,0)*DK92,(VLOOKUP(DN92,data!$B$3:$E$32,2,0)*14)+(VLOOKUP(DN92,data!$B$3:$E$32,3,0))*(DK92-14)),0)</f>
        <v>0</v>
      </c>
      <c r="DP92" s="265" t="s">
        <v>96</v>
      </c>
      <c r="DQ92" s="231">
        <f>IF(DL92=1,VLOOKUP(DP92,data!$B$35:$D$39,2,0),0)</f>
        <v>0</v>
      </c>
      <c r="DR92" s="232">
        <f>IF(AND(DO92&lt;&gt;0,DQ92&lt;&gt;0)=FALSE,0,data!$C$43)</f>
        <v>0</v>
      </c>
      <c r="DS92" s="269">
        <f t="shared" si="123"/>
        <v>0</v>
      </c>
      <c r="DT92" s="225">
        <f t="shared" si="124"/>
        <v>0</v>
      </c>
      <c r="DU92" s="225">
        <f t="shared" si="125"/>
        <v>0</v>
      </c>
      <c r="DV92" s="225">
        <f t="shared" si="126"/>
        <v>0</v>
      </c>
      <c r="DW92" s="431" t="str">
        <f t="shared" si="127"/>
        <v>ne</v>
      </c>
      <c r="DY92" s="229"/>
      <c r="DZ92" s="225">
        <f t="shared" si="128"/>
        <v>0</v>
      </c>
      <c r="EA92" s="230">
        <f>IF(DZ92=1,data!$C$41*DY92,0)</f>
        <v>0</v>
      </c>
      <c r="EB92" s="265" t="s">
        <v>96</v>
      </c>
      <c r="EC92" s="231">
        <f>IF(DZ92=1,IF(DY92&lt;15,VLOOKUP(EB92,data!$B$3:$E$32,2,0)*DY92,(VLOOKUP(EB92,data!$B$3:$E$32,2,0)*14)+(VLOOKUP(EB92,data!$B$3:$E$32,3,0))*(DY92-14)),0)</f>
        <v>0</v>
      </c>
      <c r="ED92" s="265" t="s">
        <v>96</v>
      </c>
      <c r="EE92" s="231">
        <f>IF(DZ92=1,VLOOKUP(ED92,data!$B$35:$D$39,2,0),0)</f>
        <v>0</v>
      </c>
      <c r="EF92" s="232">
        <f>IF(AND(EC92&lt;&gt;0,EE92&lt;&gt;0)=FALSE,0,data!$C$43)</f>
        <v>0</v>
      </c>
      <c r="EG92" s="269">
        <f t="shared" si="129"/>
        <v>0</v>
      </c>
      <c r="EH92" s="225">
        <f t="shared" si="130"/>
        <v>0</v>
      </c>
      <c r="EI92" s="225">
        <f t="shared" si="131"/>
        <v>0</v>
      </c>
      <c r="EJ92" s="225">
        <f t="shared" si="132"/>
        <v>0</v>
      </c>
      <c r="EK92" s="431" t="str">
        <f t="shared" si="133"/>
        <v>ne</v>
      </c>
      <c r="EM92" s="229"/>
      <c r="EN92" s="225">
        <f t="shared" si="134"/>
        <v>0</v>
      </c>
      <c r="EO92" s="230">
        <f>IF(EN92=1,data!$C$41*EM92,0)</f>
        <v>0</v>
      </c>
      <c r="EP92" s="265" t="s">
        <v>96</v>
      </c>
      <c r="EQ92" s="231">
        <f>IF(EN92=1,IF(EM92&lt;15,VLOOKUP(EP92,data!$B$3:$E$32,2,0)*EM92,(VLOOKUP(EP92,data!$B$3:$E$32,2,0)*14)+(VLOOKUP(EP92,data!$B$3:$E$32,3,0))*(EM92-14)),0)</f>
        <v>0</v>
      </c>
      <c r="ER92" s="265" t="s">
        <v>96</v>
      </c>
      <c r="ES92" s="231">
        <f>IF(EN92=1,VLOOKUP(ER92,data!$B$35:$D$39,2,0),0)</f>
        <v>0</v>
      </c>
      <c r="ET92" s="232">
        <f>IF(AND(EQ92&lt;&gt;0,ES92&lt;&gt;0)=FALSE,0,data!$C$43)</f>
        <v>0</v>
      </c>
      <c r="EU92" s="269">
        <f t="shared" si="135"/>
        <v>0</v>
      </c>
      <c r="EV92" s="225">
        <f t="shared" si="136"/>
        <v>0</v>
      </c>
      <c r="EW92" s="225">
        <f t="shared" si="137"/>
        <v>0</v>
      </c>
      <c r="EX92" s="225">
        <f t="shared" si="138"/>
        <v>0</v>
      </c>
      <c r="EY92" s="431" t="str">
        <f t="shared" si="139"/>
        <v>ne</v>
      </c>
      <c r="FA92" s="229"/>
      <c r="FB92" s="225">
        <f t="shared" si="140"/>
        <v>0</v>
      </c>
      <c r="FC92" s="230">
        <f>IF(FB92=1,data!$C$41*FA92,0)</f>
        <v>0</v>
      </c>
      <c r="FD92" s="265" t="s">
        <v>96</v>
      </c>
      <c r="FE92" s="231">
        <f>IF(FB92=1,IF(FA92&lt;15,VLOOKUP(FD92,data!$B$3:$E$32,2,0)*FA92,(VLOOKUP(FD92,data!$B$3:$E$32,2,0)*14)+(VLOOKUP(FD92,data!$B$3:$E$32,3,0))*(FA92-14)),0)</f>
        <v>0</v>
      </c>
      <c r="FF92" s="265" t="s">
        <v>96</v>
      </c>
      <c r="FG92" s="231">
        <f>IF(FB92=1,VLOOKUP(FF92,data!$B$35:$D$39,2,0),0)</f>
        <v>0</v>
      </c>
      <c r="FH92" s="232">
        <f>IF(AND(FE92&lt;&gt;0,FG92&lt;&gt;0)=FALSE,0,data!$C$43)</f>
        <v>0</v>
      </c>
      <c r="FI92" s="269">
        <f t="shared" si="141"/>
        <v>0</v>
      </c>
      <c r="FJ92" s="225">
        <f t="shared" si="142"/>
        <v>0</v>
      </c>
      <c r="FK92" s="225">
        <f t="shared" si="143"/>
        <v>0</v>
      </c>
      <c r="FL92" s="225">
        <f t="shared" si="144"/>
        <v>0</v>
      </c>
      <c r="FM92" s="431" t="str">
        <f t="shared" si="145"/>
        <v>ne</v>
      </c>
    </row>
    <row r="93" spans="1:169" ht="26.65" hidden="1" customHeight="1" x14ac:dyDescent="0.25">
      <c r="A93" s="233"/>
      <c r="B93" s="370" t="s">
        <v>184</v>
      </c>
      <c r="C93" s="416"/>
      <c r="D93" s="418"/>
      <c r="E93" s="229"/>
      <c r="F93" s="225">
        <f t="shared" si="75"/>
        <v>0</v>
      </c>
      <c r="G93" s="230">
        <f>IF(F93=1,data!$C$41*E93,0)</f>
        <v>0</v>
      </c>
      <c r="H93" s="265" t="s">
        <v>96</v>
      </c>
      <c r="I93" s="231">
        <f>IF($F93=1,IF($E93&lt;15,VLOOKUP(H93,data!$B$3:$E$32,2,0)*$E93,(VLOOKUP(H93,data!$B$3:$E$32,2,0)*14)+(VLOOKUP(H93,data!$B$3:$E$32,3,0))*($E93-14)),0)</f>
        <v>0</v>
      </c>
      <c r="J93" s="265" t="s">
        <v>96</v>
      </c>
      <c r="K93" s="231">
        <f>IF($F93=1,VLOOKUP(J93,data!$B$35:$D$39,2,0),0)</f>
        <v>0</v>
      </c>
      <c r="L93" s="232">
        <f>IF(AND(I93&lt;&gt;0,K93&lt;&gt;0)=FALSE,0,data!$C$43)</f>
        <v>0</v>
      </c>
      <c r="M93" s="269">
        <f t="shared" si="76"/>
        <v>0</v>
      </c>
      <c r="N93" s="225">
        <f t="shared" si="146"/>
        <v>0</v>
      </c>
      <c r="O93" s="225">
        <f t="shared" si="77"/>
        <v>0</v>
      </c>
      <c r="P93" s="225">
        <f t="shared" si="78"/>
        <v>0</v>
      </c>
      <c r="Q93" s="228"/>
      <c r="R93" s="438">
        <f t="shared" si="79"/>
        <v>0</v>
      </c>
      <c r="S93" s="225">
        <f t="shared" si="80"/>
        <v>0</v>
      </c>
      <c r="T93" s="357">
        <f>IF(S93=1,data!$C$41*R93,0)</f>
        <v>0</v>
      </c>
      <c r="U93" s="370" t="str">
        <f t="shared" si="81"/>
        <v xml:space="preserve"> </v>
      </c>
      <c r="V93" s="360">
        <f>IF($S93=1,IF(R93&lt;15,VLOOKUP(U93,data!$B$3:$E$32,2,0)*R93,(VLOOKUP(U93,data!$B$3:$E$32,2,0)*14)+(VLOOKUP(U93,data!$B$3:$E$32,3,0))*(R93-14)),0)</f>
        <v>0</v>
      </c>
      <c r="W93" s="370" t="str">
        <f t="shared" si="82"/>
        <v xml:space="preserve"> </v>
      </c>
      <c r="X93" s="360">
        <f>IF($S93=1,VLOOKUP(W93,data!$B$35:$D$39,2,0),0)</f>
        <v>0</v>
      </c>
      <c r="Y93" s="364">
        <f>IF(AND(V93&lt;&gt;0,X93&lt;&gt;0)=FALSE,0,data!$C$43)</f>
        <v>0</v>
      </c>
      <c r="Z93" s="365">
        <f t="shared" si="83"/>
        <v>0</v>
      </c>
      <c r="AA93" s="225">
        <f t="shared" si="147"/>
        <v>0</v>
      </c>
      <c r="AB93" s="225">
        <f t="shared" si="84"/>
        <v>0</v>
      </c>
      <c r="AC93" s="225">
        <f t="shared" si="85"/>
        <v>0</v>
      </c>
      <c r="AE93" s="229"/>
      <c r="AF93" s="225">
        <f t="shared" si="86"/>
        <v>0</v>
      </c>
      <c r="AG93" s="230">
        <f>IF(AF93=1,data!$C$41*AE93,0)</f>
        <v>0</v>
      </c>
      <c r="AH93" s="265" t="s">
        <v>96</v>
      </c>
      <c r="AI93" s="231">
        <f>IF(AF93=1,IF(AE93&lt;15,VLOOKUP(AH93,data!$B$3:$E$32,2,0)*AE93,(VLOOKUP(AH93,data!$B$3:$E$32,2,0)*14)+(VLOOKUP(AH93,data!$B$3:$E$32,3,0))*(AE93-14)),0)</f>
        <v>0</v>
      </c>
      <c r="AJ93" s="265" t="s">
        <v>96</v>
      </c>
      <c r="AK93" s="231">
        <f>IF(AF93=1,VLOOKUP(AJ93,data!$B$35:$D$39,2,0),0)</f>
        <v>0</v>
      </c>
      <c r="AL93" s="232">
        <f>IF(AND(AI93&lt;&gt;0,AK93&lt;&gt;0)=FALSE,0,data!$C$43)</f>
        <v>0</v>
      </c>
      <c r="AM93" s="269">
        <f t="shared" si="87"/>
        <v>0</v>
      </c>
      <c r="AN93" s="225">
        <f t="shared" si="88"/>
        <v>0</v>
      </c>
      <c r="AO93" s="225">
        <f t="shared" si="89"/>
        <v>0</v>
      </c>
      <c r="AP93" s="225">
        <f t="shared" si="90"/>
        <v>0</v>
      </c>
      <c r="AQ93" s="431" t="str">
        <f t="shared" si="91"/>
        <v>ne</v>
      </c>
      <c r="AS93" s="229"/>
      <c r="AT93" s="225">
        <f t="shared" si="92"/>
        <v>0</v>
      </c>
      <c r="AU93" s="230">
        <f>IF(AT93=1,data!$C$41*AS93,0)</f>
        <v>0</v>
      </c>
      <c r="AV93" s="265" t="s">
        <v>96</v>
      </c>
      <c r="AW93" s="231">
        <f>IF(AT93=1,IF(AS93&lt;15,VLOOKUP(AV93,data!$B$3:$E$32,2,0)*AS93,(VLOOKUP(AV93,data!$B$3:$E$32,2,0)*14)+(VLOOKUP(AV93,data!$B$3:$E$32,3,0))*(AS93-14)),0)</f>
        <v>0</v>
      </c>
      <c r="AX93" s="265" t="s">
        <v>96</v>
      </c>
      <c r="AY93" s="231">
        <f>IF(AT93=1,VLOOKUP(AX93,data!$B$35:$D$39,2,0),0)</f>
        <v>0</v>
      </c>
      <c r="AZ93" s="232">
        <f>IF(AND(AW93&lt;&gt;0,AY93&lt;&gt;0)=FALSE,0,data!$C$43)</f>
        <v>0</v>
      </c>
      <c r="BA93" s="269">
        <f t="shared" si="93"/>
        <v>0</v>
      </c>
      <c r="BB93" s="225">
        <f t="shared" si="94"/>
        <v>0</v>
      </c>
      <c r="BC93" s="225">
        <f t="shared" si="95"/>
        <v>0</v>
      </c>
      <c r="BD93" s="225">
        <f t="shared" si="96"/>
        <v>0</v>
      </c>
      <c r="BE93" s="431" t="str">
        <f t="shared" si="97"/>
        <v>ne</v>
      </c>
      <c r="BG93" s="229"/>
      <c r="BH93" s="225">
        <f t="shared" si="98"/>
        <v>0</v>
      </c>
      <c r="BI93" s="230">
        <f>IF(BH93=1,data!$C$41*BG93,0)</f>
        <v>0</v>
      </c>
      <c r="BJ93" s="265" t="s">
        <v>96</v>
      </c>
      <c r="BK93" s="231">
        <f>IF(BH93=1,IF(BG93&lt;15,VLOOKUP(BJ93,data!$B$3:$E$32,2,0)*BG93,(VLOOKUP(BJ93,data!$B$3:$E$32,2,0)*14)+(VLOOKUP(BJ93,data!$B$3:$E$32,3,0))*(BG93-14)),0)</f>
        <v>0</v>
      </c>
      <c r="BL93" s="265" t="s">
        <v>96</v>
      </c>
      <c r="BM93" s="231">
        <f>IF(BH93=1,VLOOKUP(BL93,data!$B$35:$D$39,2,0),0)</f>
        <v>0</v>
      </c>
      <c r="BN93" s="232">
        <f>IF(AND(BK93&lt;&gt;0,BM93&lt;&gt;0)=FALSE,0,data!$C$43)</f>
        <v>0</v>
      </c>
      <c r="BO93" s="269">
        <f t="shared" si="99"/>
        <v>0</v>
      </c>
      <c r="BP93" s="225">
        <f t="shared" si="100"/>
        <v>0</v>
      </c>
      <c r="BQ93" s="225">
        <f t="shared" si="101"/>
        <v>0</v>
      </c>
      <c r="BR93" s="225">
        <f t="shared" si="102"/>
        <v>0</v>
      </c>
      <c r="BS93" s="431" t="str">
        <f t="shared" si="103"/>
        <v>ne</v>
      </c>
      <c r="BU93" s="229"/>
      <c r="BV93" s="225">
        <f t="shared" si="104"/>
        <v>0</v>
      </c>
      <c r="BW93" s="230">
        <f>IF(BV93=1,data!$C$41*BU93,0)</f>
        <v>0</v>
      </c>
      <c r="BX93" s="265" t="s">
        <v>96</v>
      </c>
      <c r="BY93" s="231">
        <f>IF(BV93=1,IF(BU93&lt;15,VLOOKUP(BX93,data!$B$3:$E$32,2,0)*BU93,(VLOOKUP(BX93,data!$B$3:$E$32,2,0)*14)+(VLOOKUP(BX93,data!$B$3:$E$32,3,0))*(BU93-14)),0)</f>
        <v>0</v>
      </c>
      <c r="BZ93" s="265" t="s">
        <v>96</v>
      </c>
      <c r="CA93" s="231">
        <f>IF(BV93=1,VLOOKUP(BZ93,data!$B$35:$D$39,2,0),0)</f>
        <v>0</v>
      </c>
      <c r="CB93" s="232">
        <f>IF(AND(BY93&lt;&gt;0,CA93&lt;&gt;0)=FALSE,0,data!$C$43)</f>
        <v>0</v>
      </c>
      <c r="CC93" s="269">
        <f t="shared" si="105"/>
        <v>0</v>
      </c>
      <c r="CD93" s="225">
        <f t="shared" si="106"/>
        <v>0</v>
      </c>
      <c r="CE93" s="225">
        <f t="shared" si="107"/>
        <v>0</v>
      </c>
      <c r="CF93" s="225">
        <f t="shared" si="108"/>
        <v>0</v>
      </c>
      <c r="CG93" s="431" t="str">
        <f t="shared" si="109"/>
        <v>ne</v>
      </c>
      <c r="CI93" s="229"/>
      <c r="CJ93" s="225">
        <f t="shared" si="110"/>
        <v>0</v>
      </c>
      <c r="CK93" s="230">
        <f>IF(CJ93=1,data!$C$41*CI93,0)</f>
        <v>0</v>
      </c>
      <c r="CL93" s="265" t="s">
        <v>96</v>
      </c>
      <c r="CM93" s="231">
        <f>IF(CJ93=1,IF(CI93&lt;15,VLOOKUP(CL93,data!$B$3:$E$32,2,0)*CI93,(VLOOKUP(CL93,data!$B$3:$E$32,2,0)*14)+(VLOOKUP(CL93,data!$B$3:$E$32,3,0))*(CI93-14)),0)</f>
        <v>0</v>
      </c>
      <c r="CN93" s="265" t="s">
        <v>96</v>
      </c>
      <c r="CO93" s="231">
        <f>IF(CJ93=1,VLOOKUP(CN93,data!$B$35:$D$39,2,0),0)</f>
        <v>0</v>
      </c>
      <c r="CP93" s="232">
        <f>IF(AND(CM93&lt;&gt;0,CO93&lt;&gt;0)=FALSE,0,data!$C$43)</f>
        <v>0</v>
      </c>
      <c r="CQ93" s="269">
        <f t="shared" si="111"/>
        <v>0</v>
      </c>
      <c r="CR93" s="225">
        <f t="shared" si="112"/>
        <v>0</v>
      </c>
      <c r="CS93" s="225">
        <f t="shared" si="113"/>
        <v>0</v>
      </c>
      <c r="CT93" s="225">
        <f t="shared" si="114"/>
        <v>0</v>
      </c>
      <c r="CU93" s="431" t="str">
        <f t="shared" si="115"/>
        <v>ne</v>
      </c>
      <c r="CW93" s="229"/>
      <c r="CX93" s="225">
        <f t="shared" si="116"/>
        <v>0</v>
      </c>
      <c r="CY93" s="230">
        <f>IF(CX93=1,data!$C$41*CW93,0)</f>
        <v>0</v>
      </c>
      <c r="CZ93" s="265" t="s">
        <v>96</v>
      </c>
      <c r="DA93" s="231">
        <f>IF(CX93=1,IF(CW93&lt;15,VLOOKUP(CZ93,data!$B$3:$E$32,2,0)*CW93,(VLOOKUP(CZ93,data!$B$3:$E$32,2,0)*14)+(VLOOKUP(CZ93,data!$B$3:$E$32,3,0))*(CW93-14)),0)</f>
        <v>0</v>
      </c>
      <c r="DB93" s="265" t="s">
        <v>96</v>
      </c>
      <c r="DC93" s="231">
        <f>IF(CX93=1,VLOOKUP(DB93,data!$B$35:$D$39,2,0),0)</f>
        <v>0</v>
      </c>
      <c r="DD93" s="232">
        <f>IF(AND(DA93&lt;&gt;0,DC93&lt;&gt;0)=FALSE,0,data!$C$43)</f>
        <v>0</v>
      </c>
      <c r="DE93" s="269">
        <f t="shared" si="117"/>
        <v>0</v>
      </c>
      <c r="DF93" s="225">
        <f t="shared" si="118"/>
        <v>0</v>
      </c>
      <c r="DG93" s="225">
        <f t="shared" si="119"/>
        <v>0</v>
      </c>
      <c r="DH93" s="225">
        <f t="shared" si="120"/>
        <v>0</v>
      </c>
      <c r="DI93" s="431" t="str">
        <f t="shared" si="121"/>
        <v>ne</v>
      </c>
      <c r="DK93" s="229"/>
      <c r="DL93" s="225">
        <f t="shared" si="122"/>
        <v>0</v>
      </c>
      <c r="DM93" s="230">
        <f>IF(DL93=1,data!$C$41*DK93,0)</f>
        <v>0</v>
      </c>
      <c r="DN93" s="265" t="s">
        <v>96</v>
      </c>
      <c r="DO93" s="231">
        <f>IF(DL93=1,IF(DK93&lt;15,VLOOKUP(DN93,data!$B$3:$E$32,2,0)*DK93,(VLOOKUP(DN93,data!$B$3:$E$32,2,0)*14)+(VLOOKUP(DN93,data!$B$3:$E$32,3,0))*(DK93-14)),0)</f>
        <v>0</v>
      </c>
      <c r="DP93" s="265" t="s">
        <v>96</v>
      </c>
      <c r="DQ93" s="231">
        <f>IF(DL93=1,VLOOKUP(DP93,data!$B$35:$D$39,2,0),0)</f>
        <v>0</v>
      </c>
      <c r="DR93" s="232">
        <f>IF(AND(DO93&lt;&gt;0,DQ93&lt;&gt;0)=FALSE,0,data!$C$43)</f>
        <v>0</v>
      </c>
      <c r="DS93" s="269">
        <f t="shared" si="123"/>
        <v>0</v>
      </c>
      <c r="DT93" s="225">
        <f t="shared" si="124"/>
        <v>0</v>
      </c>
      <c r="DU93" s="225">
        <f t="shared" si="125"/>
        <v>0</v>
      </c>
      <c r="DV93" s="225">
        <f t="shared" si="126"/>
        <v>0</v>
      </c>
      <c r="DW93" s="431" t="str">
        <f t="shared" si="127"/>
        <v>ne</v>
      </c>
      <c r="DY93" s="229"/>
      <c r="DZ93" s="225">
        <f t="shared" si="128"/>
        <v>0</v>
      </c>
      <c r="EA93" s="230">
        <f>IF(DZ93=1,data!$C$41*DY93,0)</f>
        <v>0</v>
      </c>
      <c r="EB93" s="265" t="s">
        <v>96</v>
      </c>
      <c r="EC93" s="231">
        <f>IF(DZ93=1,IF(DY93&lt;15,VLOOKUP(EB93,data!$B$3:$E$32,2,0)*DY93,(VLOOKUP(EB93,data!$B$3:$E$32,2,0)*14)+(VLOOKUP(EB93,data!$B$3:$E$32,3,0))*(DY93-14)),0)</f>
        <v>0</v>
      </c>
      <c r="ED93" s="265" t="s">
        <v>96</v>
      </c>
      <c r="EE93" s="231">
        <f>IF(DZ93=1,VLOOKUP(ED93,data!$B$35:$D$39,2,0),0)</f>
        <v>0</v>
      </c>
      <c r="EF93" s="232">
        <f>IF(AND(EC93&lt;&gt;0,EE93&lt;&gt;0)=FALSE,0,data!$C$43)</f>
        <v>0</v>
      </c>
      <c r="EG93" s="269">
        <f t="shared" si="129"/>
        <v>0</v>
      </c>
      <c r="EH93" s="225">
        <f t="shared" si="130"/>
        <v>0</v>
      </c>
      <c r="EI93" s="225">
        <f t="shared" si="131"/>
        <v>0</v>
      </c>
      <c r="EJ93" s="225">
        <f t="shared" si="132"/>
        <v>0</v>
      </c>
      <c r="EK93" s="431" t="str">
        <f t="shared" si="133"/>
        <v>ne</v>
      </c>
      <c r="EM93" s="229"/>
      <c r="EN93" s="225">
        <f t="shared" si="134"/>
        <v>0</v>
      </c>
      <c r="EO93" s="230">
        <f>IF(EN93=1,data!$C$41*EM93,0)</f>
        <v>0</v>
      </c>
      <c r="EP93" s="265" t="s">
        <v>96</v>
      </c>
      <c r="EQ93" s="231">
        <f>IF(EN93=1,IF(EM93&lt;15,VLOOKUP(EP93,data!$B$3:$E$32,2,0)*EM93,(VLOOKUP(EP93,data!$B$3:$E$32,2,0)*14)+(VLOOKUP(EP93,data!$B$3:$E$32,3,0))*(EM93-14)),0)</f>
        <v>0</v>
      </c>
      <c r="ER93" s="265" t="s">
        <v>96</v>
      </c>
      <c r="ES93" s="231">
        <f>IF(EN93=1,VLOOKUP(ER93,data!$B$35:$D$39,2,0),0)</f>
        <v>0</v>
      </c>
      <c r="ET93" s="232">
        <f>IF(AND(EQ93&lt;&gt;0,ES93&lt;&gt;0)=FALSE,0,data!$C$43)</f>
        <v>0</v>
      </c>
      <c r="EU93" s="269">
        <f t="shared" si="135"/>
        <v>0</v>
      </c>
      <c r="EV93" s="225">
        <f t="shared" si="136"/>
        <v>0</v>
      </c>
      <c r="EW93" s="225">
        <f t="shared" si="137"/>
        <v>0</v>
      </c>
      <c r="EX93" s="225">
        <f t="shared" si="138"/>
        <v>0</v>
      </c>
      <c r="EY93" s="431" t="str">
        <f t="shared" si="139"/>
        <v>ne</v>
      </c>
      <c r="FA93" s="229"/>
      <c r="FB93" s="225">
        <f t="shared" si="140"/>
        <v>0</v>
      </c>
      <c r="FC93" s="230">
        <f>IF(FB93=1,data!$C$41*FA93,0)</f>
        <v>0</v>
      </c>
      <c r="FD93" s="265" t="s">
        <v>96</v>
      </c>
      <c r="FE93" s="231">
        <f>IF(FB93=1,IF(FA93&lt;15,VLOOKUP(FD93,data!$B$3:$E$32,2,0)*FA93,(VLOOKUP(FD93,data!$B$3:$E$32,2,0)*14)+(VLOOKUP(FD93,data!$B$3:$E$32,3,0))*(FA93-14)),0)</f>
        <v>0</v>
      </c>
      <c r="FF93" s="265" t="s">
        <v>96</v>
      </c>
      <c r="FG93" s="231">
        <f>IF(FB93=1,VLOOKUP(FF93,data!$B$35:$D$39,2,0),0)</f>
        <v>0</v>
      </c>
      <c r="FH93" s="232">
        <f>IF(AND(FE93&lt;&gt;0,FG93&lt;&gt;0)=FALSE,0,data!$C$43)</f>
        <v>0</v>
      </c>
      <c r="FI93" s="269">
        <f t="shared" si="141"/>
        <v>0</v>
      </c>
      <c r="FJ93" s="225">
        <f t="shared" si="142"/>
        <v>0</v>
      </c>
      <c r="FK93" s="225">
        <f t="shared" si="143"/>
        <v>0</v>
      </c>
      <c r="FL93" s="225">
        <f t="shared" si="144"/>
        <v>0</v>
      </c>
      <c r="FM93" s="431" t="str">
        <f t="shared" si="145"/>
        <v>ne</v>
      </c>
    </row>
    <row r="94" spans="1:169" ht="26.65" hidden="1" customHeight="1" x14ac:dyDescent="0.25">
      <c r="A94" s="233"/>
      <c r="B94" s="370" t="s">
        <v>185</v>
      </c>
      <c r="C94" s="416"/>
      <c r="D94" s="418"/>
      <c r="E94" s="229"/>
      <c r="F94" s="225">
        <f t="shared" si="75"/>
        <v>0</v>
      </c>
      <c r="G94" s="230">
        <f>IF(F94=1,data!$C$41*E94,0)</f>
        <v>0</v>
      </c>
      <c r="H94" s="265" t="s">
        <v>96</v>
      </c>
      <c r="I94" s="231">
        <f>IF($F94=1,IF($E94&lt;15,VLOOKUP(H94,data!$B$3:$E$32,2,0)*$E94,(VLOOKUP(H94,data!$B$3:$E$32,2,0)*14)+(VLOOKUP(H94,data!$B$3:$E$32,3,0))*($E94-14)),0)</f>
        <v>0</v>
      </c>
      <c r="J94" s="265" t="s">
        <v>96</v>
      </c>
      <c r="K94" s="231">
        <f>IF($F94=1,VLOOKUP(J94,data!$B$35:$D$39,2,0),0)</f>
        <v>0</v>
      </c>
      <c r="L94" s="232">
        <f>IF(AND(I94&lt;&gt;0,K94&lt;&gt;0)=FALSE,0,data!$C$43)</f>
        <v>0</v>
      </c>
      <c r="M94" s="269">
        <f t="shared" si="76"/>
        <v>0</v>
      </c>
      <c r="N94" s="225">
        <f t="shared" si="146"/>
        <v>0</v>
      </c>
      <c r="O94" s="225">
        <f t="shared" si="77"/>
        <v>0</v>
      </c>
      <c r="P94" s="225">
        <f t="shared" si="78"/>
        <v>0</v>
      </c>
      <c r="Q94" s="228"/>
      <c r="R94" s="438">
        <f t="shared" si="79"/>
        <v>0</v>
      </c>
      <c r="S94" s="225">
        <f t="shared" si="80"/>
        <v>0</v>
      </c>
      <c r="T94" s="357">
        <f>IF(S94=1,data!$C$41*R94,0)</f>
        <v>0</v>
      </c>
      <c r="U94" s="370" t="str">
        <f t="shared" si="81"/>
        <v xml:space="preserve"> </v>
      </c>
      <c r="V94" s="360">
        <f>IF($S94=1,IF(R94&lt;15,VLOOKUP(U94,data!$B$3:$E$32,2,0)*R94,(VLOOKUP(U94,data!$B$3:$E$32,2,0)*14)+(VLOOKUP(U94,data!$B$3:$E$32,3,0))*(R94-14)),0)</f>
        <v>0</v>
      </c>
      <c r="W94" s="370" t="str">
        <f t="shared" si="82"/>
        <v xml:space="preserve"> </v>
      </c>
      <c r="X94" s="360">
        <f>IF($S94=1,VLOOKUP(W94,data!$B$35:$D$39,2,0),0)</f>
        <v>0</v>
      </c>
      <c r="Y94" s="364">
        <f>IF(AND(V94&lt;&gt;0,X94&lt;&gt;0)=FALSE,0,data!$C$43)</f>
        <v>0</v>
      </c>
      <c r="Z94" s="365">
        <f t="shared" si="83"/>
        <v>0</v>
      </c>
      <c r="AA94" s="225">
        <f t="shared" si="147"/>
        <v>0</v>
      </c>
      <c r="AB94" s="225">
        <f t="shared" si="84"/>
        <v>0</v>
      </c>
      <c r="AC94" s="225">
        <f t="shared" si="85"/>
        <v>0</v>
      </c>
      <c r="AE94" s="229"/>
      <c r="AF94" s="225">
        <f t="shared" si="86"/>
        <v>0</v>
      </c>
      <c r="AG94" s="230">
        <f>IF(AF94=1,data!$C$41*AE94,0)</f>
        <v>0</v>
      </c>
      <c r="AH94" s="265" t="s">
        <v>96</v>
      </c>
      <c r="AI94" s="231">
        <f>IF(AF94=1,IF(AE94&lt;15,VLOOKUP(AH94,data!$B$3:$E$32,2,0)*AE94,(VLOOKUP(AH94,data!$B$3:$E$32,2,0)*14)+(VLOOKUP(AH94,data!$B$3:$E$32,3,0))*(AE94-14)),0)</f>
        <v>0</v>
      </c>
      <c r="AJ94" s="265" t="s">
        <v>96</v>
      </c>
      <c r="AK94" s="231">
        <f>IF(AF94=1,VLOOKUP(AJ94,data!$B$35:$D$39,2,0),0)</f>
        <v>0</v>
      </c>
      <c r="AL94" s="232">
        <f>IF(AND(AI94&lt;&gt;0,AK94&lt;&gt;0)=FALSE,0,data!$C$43)</f>
        <v>0</v>
      </c>
      <c r="AM94" s="269">
        <f t="shared" si="87"/>
        <v>0</v>
      </c>
      <c r="AN94" s="225">
        <f t="shared" si="88"/>
        <v>0</v>
      </c>
      <c r="AO94" s="225">
        <f t="shared" si="89"/>
        <v>0</v>
      </c>
      <c r="AP94" s="225">
        <f t="shared" si="90"/>
        <v>0</v>
      </c>
      <c r="AQ94" s="431" t="str">
        <f t="shared" si="91"/>
        <v>ne</v>
      </c>
      <c r="AS94" s="229"/>
      <c r="AT94" s="225">
        <f t="shared" si="92"/>
        <v>0</v>
      </c>
      <c r="AU94" s="230">
        <f>IF(AT94=1,data!$C$41*AS94,0)</f>
        <v>0</v>
      </c>
      <c r="AV94" s="265" t="s">
        <v>96</v>
      </c>
      <c r="AW94" s="231">
        <f>IF(AT94=1,IF(AS94&lt;15,VLOOKUP(AV94,data!$B$3:$E$32,2,0)*AS94,(VLOOKUP(AV94,data!$B$3:$E$32,2,0)*14)+(VLOOKUP(AV94,data!$B$3:$E$32,3,0))*(AS94-14)),0)</f>
        <v>0</v>
      </c>
      <c r="AX94" s="265" t="s">
        <v>96</v>
      </c>
      <c r="AY94" s="231">
        <f>IF(AT94=1,VLOOKUP(AX94,data!$B$35:$D$39,2,0),0)</f>
        <v>0</v>
      </c>
      <c r="AZ94" s="232">
        <f>IF(AND(AW94&lt;&gt;0,AY94&lt;&gt;0)=FALSE,0,data!$C$43)</f>
        <v>0</v>
      </c>
      <c r="BA94" s="269">
        <f t="shared" si="93"/>
        <v>0</v>
      </c>
      <c r="BB94" s="225">
        <f t="shared" si="94"/>
        <v>0</v>
      </c>
      <c r="BC94" s="225">
        <f t="shared" si="95"/>
        <v>0</v>
      </c>
      <c r="BD94" s="225">
        <f t="shared" si="96"/>
        <v>0</v>
      </c>
      <c r="BE94" s="431" t="str">
        <f t="shared" si="97"/>
        <v>ne</v>
      </c>
      <c r="BG94" s="229"/>
      <c r="BH94" s="225">
        <f t="shared" si="98"/>
        <v>0</v>
      </c>
      <c r="BI94" s="230">
        <f>IF(BH94=1,data!$C$41*BG94,0)</f>
        <v>0</v>
      </c>
      <c r="BJ94" s="265" t="s">
        <v>96</v>
      </c>
      <c r="BK94" s="231">
        <f>IF(BH94=1,IF(BG94&lt;15,VLOOKUP(BJ94,data!$B$3:$E$32,2,0)*BG94,(VLOOKUP(BJ94,data!$B$3:$E$32,2,0)*14)+(VLOOKUP(BJ94,data!$B$3:$E$32,3,0))*(BG94-14)),0)</f>
        <v>0</v>
      </c>
      <c r="BL94" s="265" t="s">
        <v>96</v>
      </c>
      <c r="BM94" s="231">
        <f>IF(BH94=1,VLOOKUP(BL94,data!$B$35:$D$39,2,0),0)</f>
        <v>0</v>
      </c>
      <c r="BN94" s="232">
        <f>IF(AND(BK94&lt;&gt;0,BM94&lt;&gt;0)=FALSE,0,data!$C$43)</f>
        <v>0</v>
      </c>
      <c r="BO94" s="269">
        <f t="shared" si="99"/>
        <v>0</v>
      </c>
      <c r="BP94" s="225">
        <f t="shared" si="100"/>
        <v>0</v>
      </c>
      <c r="BQ94" s="225">
        <f t="shared" si="101"/>
        <v>0</v>
      </c>
      <c r="BR94" s="225">
        <f t="shared" si="102"/>
        <v>0</v>
      </c>
      <c r="BS94" s="431" t="str">
        <f t="shared" si="103"/>
        <v>ne</v>
      </c>
      <c r="BU94" s="229"/>
      <c r="BV94" s="225">
        <f t="shared" si="104"/>
        <v>0</v>
      </c>
      <c r="BW94" s="230">
        <f>IF(BV94=1,data!$C$41*BU94,0)</f>
        <v>0</v>
      </c>
      <c r="BX94" s="265" t="s">
        <v>96</v>
      </c>
      <c r="BY94" s="231">
        <f>IF(BV94=1,IF(BU94&lt;15,VLOOKUP(BX94,data!$B$3:$E$32,2,0)*BU94,(VLOOKUP(BX94,data!$B$3:$E$32,2,0)*14)+(VLOOKUP(BX94,data!$B$3:$E$32,3,0))*(BU94-14)),0)</f>
        <v>0</v>
      </c>
      <c r="BZ94" s="265" t="s">
        <v>96</v>
      </c>
      <c r="CA94" s="231">
        <f>IF(BV94=1,VLOOKUP(BZ94,data!$B$35:$D$39,2,0),0)</f>
        <v>0</v>
      </c>
      <c r="CB94" s="232">
        <f>IF(AND(BY94&lt;&gt;0,CA94&lt;&gt;0)=FALSE,0,data!$C$43)</f>
        <v>0</v>
      </c>
      <c r="CC94" s="269">
        <f t="shared" si="105"/>
        <v>0</v>
      </c>
      <c r="CD94" s="225">
        <f t="shared" si="106"/>
        <v>0</v>
      </c>
      <c r="CE94" s="225">
        <f t="shared" si="107"/>
        <v>0</v>
      </c>
      <c r="CF94" s="225">
        <f t="shared" si="108"/>
        <v>0</v>
      </c>
      <c r="CG94" s="431" t="str">
        <f t="shared" si="109"/>
        <v>ne</v>
      </c>
      <c r="CI94" s="229"/>
      <c r="CJ94" s="225">
        <f t="shared" si="110"/>
        <v>0</v>
      </c>
      <c r="CK94" s="230">
        <f>IF(CJ94=1,data!$C$41*CI94,0)</f>
        <v>0</v>
      </c>
      <c r="CL94" s="265" t="s">
        <v>96</v>
      </c>
      <c r="CM94" s="231">
        <f>IF(CJ94=1,IF(CI94&lt;15,VLOOKUP(CL94,data!$B$3:$E$32,2,0)*CI94,(VLOOKUP(CL94,data!$B$3:$E$32,2,0)*14)+(VLOOKUP(CL94,data!$B$3:$E$32,3,0))*(CI94-14)),0)</f>
        <v>0</v>
      </c>
      <c r="CN94" s="265" t="s">
        <v>96</v>
      </c>
      <c r="CO94" s="231">
        <f>IF(CJ94=1,VLOOKUP(CN94,data!$B$35:$D$39,2,0),0)</f>
        <v>0</v>
      </c>
      <c r="CP94" s="232">
        <f>IF(AND(CM94&lt;&gt;0,CO94&lt;&gt;0)=FALSE,0,data!$C$43)</f>
        <v>0</v>
      </c>
      <c r="CQ94" s="269">
        <f t="shared" si="111"/>
        <v>0</v>
      </c>
      <c r="CR94" s="225">
        <f t="shared" si="112"/>
        <v>0</v>
      </c>
      <c r="CS94" s="225">
        <f t="shared" si="113"/>
        <v>0</v>
      </c>
      <c r="CT94" s="225">
        <f t="shared" si="114"/>
        <v>0</v>
      </c>
      <c r="CU94" s="431" t="str">
        <f t="shared" si="115"/>
        <v>ne</v>
      </c>
      <c r="CW94" s="229"/>
      <c r="CX94" s="225">
        <f t="shared" si="116"/>
        <v>0</v>
      </c>
      <c r="CY94" s="230">
        <f>IF(CX94=1,data!$C$41*CW94,0)</f>
        <v>0</v>
      </c>
      <c r="CZ94" s="265" t="s">
        <v>96</v>
      </c>
      <c r="DA94" s="231">
        <f>IF(CX94=1,IF(CW94&lt;15,VLOOKUP(CZ94,data!$B$3:$E$32,2,0)*CW94,(VLOOKUP(CZ94,data!$B$3:$E$32,2,0)*14)+(VLOOKUP(CZ94,data!$B$3:$E$32,3,0))*(CW94-14)),0)</f>
        <v>0</v>
      </c>
      <c r="DB94" s="265" t="s">
        <v>96</v>
      </c>
      <c r="DC94" s="231">
        <f>IF(CX94=1,VLOOKUP(DB94,data!$B$35:$D$39,2,0),0)</f>
        <v>0</v>
      </c>
      <c r="DD94" s="232">
        <f>IF(AND(DA94&lt;&gt;0,DC94&lt;&gt;0)=FALSE,0,data!$C$43)</f>
        <v>0</v>
      </c>
      <c r="DE94" s="269">
        <f t="shared" si="117"/>
        <v>0</v>
      </c>
      <c r="DF94" s="225">
        <f t="shared" si="118"/>
        <v>0</v>
      </c>
      <c r="DG94" s="225">
        <f t="shared" si="119"/>
        <v>0</v>
      </c>
      <c r="DH94" s="225">
        <f t="shared" si="120"/>
        <v>0</v>
      </c>
      <c r="DI94" s="431" t="str">
        <f t="shared" si="121"/>
        <v>ne</v>
      </c>
      <c r="DK94" s="229"/>
      <c r="DL94" s="225">
        <f t="shared" si="122"/>
        <v>0</v>
      </c>
      <c r="DM94" s="230">
        <f>IF(DL94=1,data!$C$41*DK94,0)</f>
        <v>0</v>
      </c>
      <c r="DN94" s="265" t="s">
        <v>96</v>
      </c>
      <c r="DO94" s="231">
        <f>IF(DL94=1,IF(DK94&lt;15,VLOOKUP(DN94,data!$B$3:$E$32,2,0)*DK94,(VLOOKUP(DN94,data!$B$3:$E$32,2,0)*14)+(VLOOKUP(DN94,data!$B$3:$E$32,3,0))*(DK94-14)),0)</f>
        <v>0</v>
      </c>
      <c r="DP94" s="265" t="s">
        <v>96</v>
      </c>
      <c r="DQ94" s="231">
        <f>IF(DL94=1,VLOOKUP(DP94,data!$B$35:$D$39,2,0),0)</f>
        <v>0</v>
      </c>
      <c r="DR94" s="232">
        <f>IF(AND(DO94&lt;&gt;0,DQ94&lt;&gt;0)=FALSE,0,data!$C$43)</f>
        <v>0</v>
      </c>
      <c r="DS94" s="269">
        <f t="shared" si="123"/>
        <v>0</v>
      </c>
      <c r="DT94" s="225">
        <f t="shared" si="124"/>
        <v>0</v>
      </c>
      <c r="DU94" s="225">
        <f t="shared" si="125"/>
        <v>0</v>
      </c>
      <c r="DV94" s="225">
        <f t="shared" si="126"/>
        <v>0</v>
      </c>
      <c r="DW94" s="431" t="str">
        <f t="shared" si="127"/>
        <v>ne</v>
      </c>
      <c r="DY94" s="229"/>
      <c r="DZ94" s="225">
        <f t="shared" si="128"/>
        <v>0</v>
      </c>
      <c r="EA94" s="230">
        <f>IF(DZ94=1,data!$C$41*DY94,0)</f>
        <v>0</v>
      </c>
      <c r="EB94" s="265" t="s">
        <v>96</v>
      </c>
      <c r="EC94" s="231">
        <f>IF(DZ94=1,IF(DY94&lt;15,VLOOKUP(EB94,data!$B$3:$E$32,2,0)*DY94,(VLOOKUP(EB94,data!$B$3:$E$32,2,0)*14)+(VLOOKUP(EB94,data!$B$3:$E$32,3,0))*(DY94-14)),0)</f>
        <v>0</v>
      </c>
      <c r="ED94" s="265" t="s">
        <v>96</v>
      </c>
      <c r="EE94" s="231">
        <f>IF(DZ94=1,VLOOKUP(ED94,data!$B$35:$D$39,2,0),0)</f>
        <v>0</v>
      </c>
      <c r="EF94" s="232">
        <f>IF(AND(EC94&lt;&gt;0,EE94&lt;&gt;0)=FALSE,0,data!$C$43)</f>
        <v>0</v>
      </c>
      <c r="EG94" s="269">
        <f t="shared" si="129"/>
        <v>0</v>
      </c>
      <c r="EH94" s="225">
        <f t="shared" si="130"/>
        <v>0</v>
      </c>
      <c r="EI94" s="225">
        <f t="shared" si="131"/>
        <v>0</v>
      </c>
      <c r="EJ94" s="225">
        <f t="shared" si="132"/>
        <v>0</v>
      </c>
      <c r="EK94" s="431" t="str">
        <f t="shared" si="133"/>
        <v>ne</v>
      </c>
      <c r="EM94" s="229"/>
      <c r="EN94" s="225">
        <f t="shared" si="134"/>
        <v>0</v>
      </c>
      <c r="EO94" s="230">
        <f>IF(EN94=1,data!$C$41*EM94,0)</f>
        <v>0</v>
      </c>
      <c r="EP94" s="265" t="s">
        <v>96</v>
      </c>
      <c r="EQ94" s="231">
        <f>IF(EN94=1,IF(EM94&lt;15,VLOOKUP(EP94,data!$B$3:$E$32,2,0)*EM94,(VLOOKUP(EP94,data!$B$3:$E$32,2,0)*14)+(VLOOKUP(EP94,data!$B$3:$E$32,3,0))*(EM94-14)),0)</f>
        <v>0</v>
      </c>
      <c r="ER94" s="265" t="s">
        <v>96</v>
      </c>
      <c r="ES94" s="231">
        <f>IF(EN94=1,VLOOKUP(ER94,data!$B$35:$D$39,2,0),0)</f>
        <v>0</v>
      </c>
      <c r="ET94" s="232">
        <f>IF(AND(EQ94&lt;&gt;0,ES94&lt;&gt;0)=FALSE,0,data!$C$43)</f>
        <v>0</v>
      </c>
      <c r="EU94" s="269">
        <f t="shared" si="135"/>
        <v>0</v>
      </c>
      <c r="EV94" s="225">
        <f t="shared" si="136"/>
        <v>0</v>
      </c>
      <c r="EW94" s="225">
        <f t="shared" si="137"/>
        <v>0</v>
      </c>
      <c r="EX94" s="225">
        <f t="shared" si="138"/>
        <v>0</v>
      </c>
      <c r="EY94" s="431" t="str">
        <f t="shared" si="139"/>
        <v>ne</v>
      </c>
      <c r="FA94" s="229"/>
      <c r="FB94" s="225">
        <f t="shared" si="140"/>
        <v>0</v>
      </c>
      <c r="FC94" s="230">
        <f>IF(FB94=1,data!$C$41*FA94,0)</f>
        <v>0</v>
      </c>
      <c r="FD94" s="265" t="s">
        <v>96</v>
      </c>
      <c r="FE94" s="231">
        <f>IF(FB94=1,IF(FA94&lt;15,VLOOKUP(FD94,data!$B$3:$E$32,2,0)*FA94,(VLOOKUP(FD94,data!$B$3:$E$32,2,0)*14)+(VLOOKUP(FD94,data!$B$3:$E$32,3,0))*(FA94-14)),0)</f>
        <v>0</v>
      </c>
      <c r="FF94" s="265" t="s">
        <v>96</v>
      </c>
      <c r="FG94" s="231">
        <f>IF(FB94=1,VLOOKUP(FF94,data!$B$35:$D$39,2,0),0)</f>
        <v>0</v>
      </c>
      <c r="FH94" s="232">
        <f>IF(AND(FE94&lt;&gt;0,FG94&lt;&gt;0)=FALSE,0,data!$C$43)</f>
        <v>0</v>
      </c>
      <c r="FI94" s="269">
        <f t="shared" si="141"/>
        <v>0</v>
      </c>
      <c r="FJ94" s="225">
        <f t="shared" si="142"/>
        <v>0</v>
      </c>
      <c r="FK94" s="225">
        <f t="shared" si="143"/>
        <v>0</v>
      </c>
      <c r="FL94" s="225">
        <f t="shared" si="144"/>
        <v>0</v>
      </c>
      <c r="FM94" s="431" t="str">
        <f t="shared" si="145"/>
        <v>ne</v>
      </c>
    </row>
    <row r="95" spans="1:169" ht="26.65" hidden="1" customHeight="1" x14ac:dyDescent="0.25">
      <c r="A95" s="221"/>
      <c r="B95" s="370" t="s">
        <v>186</v>
      </c>
      <c r="C95" s="416"/>
      <c r="D95" s="418"/>
      <c r="E95" s="229"/>
      <c r="F95" s="225">
        <f t="shared" si="75"/>
        <v>0</v>
      </c>
      <c r="G95" s="230">
        <f>IF(F95=1,data!$C$41*E95,0)</f>
        <v>0</v>
      </c>
      <c r="H95" s="265" t="s">
        <v>96</v>
      </c>
      <c r="I95" s="231">
        <f>IF($F95=1,IF($E95&lt;15,VLOOKUP(H95,data!$B$3:$E$32,2,0)*$E95,(VLOOKUP(H95,data!$B$3:$E$32,2,0)*14)+(VLOOKUP(H95,data!$B$3:$E$32,3,0))*($E95-14)),0)</f>
        <v>0</v>
      </c>
      <c r="J95" s="265" t="s">
        <v>96</v>
      </c>
      <c r="K95" s="231">
        <f>IF($F95=1,VLOOKUP(J95,data!$B$35:$D$39,2,0),0)</f>
        <v>0</v>
      </c>
      <c r="L95" s="232">
        <f>IF(AND(I95&lt;&gt;0,K95&lt;&gt;0)=FALSE,0,data!$C$43)</f>
        <v>0</v>
      </c>
      <c r="M95" s="269">
        <f t="shared" si="76"/>
        <v>0</v>
      </c>
      <c r="N95" s="225">
        <f t="shared" si="146"/>
        <v>0</v>
      </c>
      <c r="O95" s="225">
        <f t="shared" si="77"/>
        <v>0</v>
      </c>
      <c r="P95" s="225">
        <f t="shared" si="78"/>
        <v>0</v>
      </c>
      <c r="Q95" s="228"/>
      <c r="R95" s="438">
        <f t="shared" si="79"/>
        <v>0</v>
      </c>
      <c r="S95" s="225">
        <f t="shared" si="80"/>
        <v>0</v>
      </c>
      <c r="T95" s="357">
        <f>IF(S95=1,data!$C$41*R95,0)</f>
        <v>0</v>
      </c>
      <c r="U95" s="370" t="str">
        <f t="shared" si="81"/>
        <v xml:space="preserve"> </v>
      </c>
      <c r="V95" s="360">
        <f>IF($S95=1,IF(R95&lt;15,VLOOKUP(U95,data!$B$3:$E$32,2,0)*R95,(VLOOKUP(U95,data!$B$3:$E$32,2,0)*14)+(VLOOKUP(U95,data!$B$3:$E$32,3,0))*(R95-14)),0)</f>
        <v>0</v>
      </c>
      <c r="W95" s="370" t="str">
        <f t="shared" si="82"/>
        <v xml:space="preserve"> </v>
      </c>
      <c r="X95" s="360">
        <f>IF($S95=1,VLOOKUP(W95,data!$B$35:$D$39,2,0),0)</f>
        <v>0</v>
      </c>
      <c r="Y95" s="364">
        <f>IF(AND(V95&lt;&gt;0,X95&lt;&gt;0)=FALSE,0,data!$C$43)</f>
        <v>0</v>
      </c>
      <c r="Z95" s="365">
        <f t="shared" si="83"/>
        <v>0</v>
      </c>
      <c r="AA95" s="225">
        <f t="shared" si="147"/>
        <v>0</v>
      </c>
      <c r="AB95" s="225">
        <f t="shared" si="84"/>
        <v>0</v>
      </c>
      <c r="AC95" s="225">
        <f t="shared" si="85"/>
        <v>0</v>
      </c>
      <c r="AE95" s="229"/>
      <c r="AF95" s="225">
        <f t="shared" si="86"/>
        <v>0</v>
      </c>
      <c r="AG95" s="230">
        <f>IF(AF95=1,data!$C$41*AE95,0)</f>
        <v>0</v>
      </c>
      <c r="AH95" s="265" t="s">
        <v>96</v>
      </c>
      <c r="AI95" s="231">
        <f>IF(AF95=1,IF(AE95&lt;15,VLOOKUP(AH95,data!$B$3:$E$32,2,0)*AE95,(VLOOKUP(AH95,data!$B$3:$E$32,2,0)*14)+(VLOOKUP(AH95,data!$B$3:$E$32,3,0))*(AE95-14)),0)</f>
        <v>0</v>
      </c>
      <c r="AJ95" s="265" t="s">
        <v>96</v>
      </c>
      <c r="AK95" s="231">
        <f>IF(AF95=1,VLOOKUP(AJ95,data!$B$35:$D$39,2,0),0)</f>
        <v>0</v>
      </c>
      <c r="AL95" s="232">
        <f>IF(AND(AI95&lt;&gt;0,AK95&lt;&gt;0)=FALSE,0,data!$C$43)</f>
        <v>0</v>
      </c>
      <c r="AM95" s="269">
        <f t="shared" si="87"/>
        <v>0</v>
      </c>
      <c r="AN95" s="225">
        <f t="shared" si="88"/>
        <v>0</v>
      </c>
      <c r="AO95" s="225">
        <f t="shared" si="89"/>
        <v>0</v>
      </c>
      <c r="AP95" s="225">
        <f t="shared" si="90"/>
        <v>0</v>
      </c>
      <c r="AQ95" s="431" t="str">
        <f t="shared" si="91"/>
        <v>ne</v>
      </c>
      <c r="AS95" s="229"/>
      <c r="AT95" s="225">
        <f t="shared" si="92"/>
        <v>0</v>
      </c>
      <c r="AU95" s="230">
        <f>IF(AT95=1,data!$C$41*AS95,0)</f>
        <v>0</v>
      </c>
      <c r="AV95" s="265" t="s">
        <v>96</v>
      </c>
      <c r="AW95" s="231">
        <f>IF(AT95=1,IF(AS95&lt;15,VLOOKUP(AV95,data!$B$3:$E$32,2,0)*AS95,(VLOOKUP(AV95,data!$B$3:$E$32,2,0)*14)+(VLOOKUP(AV95,data!$B$3:$E$32,3,0))*(AS95-14)),0)</f>
        <v>0</v>
      </c>
      <c r="AX95" s="265" t="s">
        <v>96</v>
      </c>
      <c r="AY95" s="231">
        <f>IF(AT95=1,VLOOKUP(AX95,data!$B$35:$D$39,2,0),0)</f>
        <v>0</v>
      </c>
      <c r="AZ95" s="232">
        <f>IF(AND(AW95&lt;&gt;0,AY95&lt;&gt;0)=FALSE,0,data!$C$43)</f>
        <v>0</v>
      </c>
      <c r="BA95" s="269">
        <f t="shared" si="93"/>
        <v>0</v>
      </c>
      <c r="BB95" s="225">
        <f t="shared" si="94"/>
        <v>0</v>
      </c>
      <c r="BC95" s="225">
        <f t="shared" si="95"/>
        <v>0</v>
      </c>
      <c r="BD95" s="225">
        <f t="shared" si="96"/>
        <v>0</v>
      </c>
      <c r="BE95" s="431" t="str">
        <f t="shared" si="97"/>
        <v>ne</v>
      </c>
      <c r="BG95" s="229"/>
      <c r="BH95" s="225">
        <f t="shared" si="98"/>
        <v>0</v>
      </c>
      <c r="BI95" s="230">
        <f>IF(BH95=1,data!$C$41*BG95,0)</f>
        <v>0</v>
      </c>
      <c r="BJ95" s="265" t="s">
        <v>96</v>
      </c>
      <c r="BK95" s="231">
        <f>IF(BH95=1,IF(BG95&lt;15,VLOOKUP(BJ95,data!$B$3:$E$32,2,0)*BG95,(VLOOKUP(BJ95,data!$B$3:$E$32,2,0)*14)+(VLOOKUP(BJ95,data!$B$3:$E$32,3,0))*(BG95-14)),0)</f>
        <v>0</v>
      </c>
      <c r="BL95" s="265" t="s">
        <v>96</v>
      </c>
      <c r="BM95" s="231">
        <f>IF(BH95=1,VLOOKUP(BL95,data!$B$35:$D$39,2,0),0)</f>
        <v>0</v>
      </c>
      <c r="BN95" s="232">
        <f>IF(AND(BK95&lt;&gt;0,BM95&lt;&gt;0)=FALSE,0,data!$C$43)</f>
        <v>0</v>
      </c>
      <c r="BO95" s="269">
        <f t="shared" si="99"/>
        <v>0</v>
      </c>
      <c r="BP95" s="225">
        <f t="shared" si="100"/>
        <v>0</v>
      </c>
      <c r="BQ95" s="225">
        <f t="shared" si="101"/>
        <v>0</v>
      </c>
      <c r="BR95" s="225">
        <f t="shared" si="102"/>
        <v>0</v>
      </c>
      <c r="BS95" s="431" t="str">
        <f t="shared" si="103"/>
        <v>ne</v>
      </c>
      <c r="BU95" s="229"/>
      <c r="BV95" s="225">
        <f t="shared" si="104"/>
        <v>0</v>
      </c>
      <c r="BW95" s="230">
        <f>IF(BV95=1,data!$C$41*BU95,0)</f>
        <v>0</v>
      </c>
      <c r="BX95" s="265" t="s">
        <v>96</v>
      </c>
      <c r="BY95" s="231">
        <f>IF(BV95=1,IF(BU95&lt;15,VLOOKUP(BX95,data!$B$3:$E$32,2,0)*BU95,(VLOOKUP(BX95,data!$B$3:$E$32,2,0)*14)+(VLOOKUP(BX95,data!$B$3:$E$32,3,0))*(BU95-14)),0)</f>
        <v>0</v>
      </c>
      <c r="BZ95" s="265" t="s">
        <v>96</v>
      </c>
      <c r="CA95" s="231">
        <f>IF(BV95=1,VLOOKUP(BZ95,data!$B$35:$D$39,2,0),0)</f>
        <v>0</v>
      </c>
      <c r="CB95" s="232">
        <f>IF(AND(BY95&lt;&gt;0,CA95&lt;&gt;0)=FALSE,0,data!$C$43)</f>
        <v>0</v>
      </c>
      <c r="CC95" s="269">
        <f t="shared" si="105"/>
        <v>0</v>
      </c>
      <c r="CD95" s="225">
        <f t="shared" si="106"/>
        <v>0</v>
      </c>
      <c r="CE95" s="225">
        <f t="shared" si="107"/>
        <v>0</v>
      </c>
      <c r="CF95" s="225">
        <f t="shared" si="108"/>
        <v>0</v>
      </c>
      <c r="CG95" s="431" t="str">
        <f t="shared" si="109"/>
        <v>ne</v>
      </c>
      <c r="CI95" s="229"/>
      <c r="CJ95" s="225">
        <f t="shared" si="110"/>
        <v>0</v>
      </c>
      <c r="CK95" s="230">
        <f>IF(CJ95=1,data!$C$41*CI95,0)</f>
        <v>0</v>
      </c>
      <c r="CL95" s="265" t="s">
        <v>96</v>
      </c>
      <c r="CM95" s="231">
        <f>IF(CJ95=1,IF(CI95&lt;15,VLOOKUP(CL95,data!$B$3:$E$32,2,0)*CI95,(VLOOKUP(CL95,data!$B$3:$E$32,2,0)*14)+(VLOOKUP(CL95,data!$B$3:$E$32,3,0))*(CI95-14)),0)</f>
        <v>0</v>
      </c>
      <c r="CN95" s="265" t="s">
        <v>96</v>
      </c>
      <c r="CO95" s="231">
        <f>IF(CJ95=1,VLOOKUP(CN95,data!$B$35:$D$39,2,0),0)</f>
        <v>0</v>
      </c>
      <c r="CP95" s="232">
        <f>IF(AND(CM95&lt;&gt;0,CO95&lt;&gt;0)=FALSE,0,data!$C$43)</f>
        <v>0</v>
      </c>
      <c r="CQ95" s="269">
        <f t="shared" si="111"/>
        <v>0</v>
      </c>
      <c r="CR95" s="225">
        <f t="shared" si="112"/>
        <v>0</v>
      </c>
      <c r="CS95" s="225">
        <f t="shared" si="113"/>
        <v>0</v>
      </c>
      <c r="CT95" s="225">
        <f t="shared" si="114"/>
        <v>0</v>
      </c>
      <c r="CU95" s="431" t="str">
        <f t="shared" si="115"/>
        <v>ne</v>
      </c>
      <c r="CW95" s="229"/>
      <c r="CX95" s="225">
        <f t="shared" si="116"/>
        <v>0</v>
      </c>
      <c r="CY95" s="230">
        <f>IF(CX95=1,data!$C$41*CW95,0)</f>
        <v>0</v>
      </c>
      <c r="CZ95" s="265" t="s">
        <v>96</v>
      </c>
      <c r="DA95" s="231">
        <f>IF(CX95=1,IF(CW95&lt;15,VLOOKUP(CZ95,data!$B$3:$E$32,2,0)*CW95,(VLOOKUP(CZ95,data!$B$3:$E$32,2,0)*14)+(VLOOKUP(CZ95,data!$B$3:$E$32,3,0))*(CW95-14)),0)</f>
        <v>0</v>
      </c>
      <c r="DB95" s="265" t="s">
        <v>96</v>
      </c>
      <c r="DC95" s="231">
        <f>IF(CX95=1,VLOOKUP(DB95,data!$B$35:$D$39,2,0),0)</f>
        <v>0</v>
      </c>
      <c r="DD95" s="232">
        <f>IF(AND(DA95&lt;&gt;0,DC95&lt;&gt;0)=FALSE,0,data!$C$43)</f>
        <v>0</v>
      </c>
      <c r="DE95" s="269">
        <f t="shared" si="117"/>
        <v>0</v>
      </c>
      <c r="DF95" s="225">
        <f t="shared" si="118"/>
        <v>0</v>
      </c>
      <c r="DG95" s="225">
        <f t="shared" si="119"/>
        <v>0</v>
      </c>
      <c r="DH95" s="225">
        <f t="shared" si="120"/>
        <v>0</v>
      </c>
      <c r="DI95" s="431" t="str">
        <f t="shared" si="121"/>
        <v>ne</v>
      </c>
      <c r="DK95" s="229"/>
      <c r="DL95" s="225">
        <f t="shared" si="122"/>
        <v>0</v>
      </c>
      <c r="DM95" s="230">
        <f>IF(DL95=1,data!$C$41*DK95,0)</f>
        <v>0</v>
      </c>
      <c r="DN95" s="265" t="s">
        <v>96</v>
      </c>
      <c r="DO95" s="231">
        <f>IF(DL95=1,IF(DK95&lt;15,VLOOKUP(DN95,data!$B$3:$E$32,2,0)*DK95,(VLOOKUP(DN95,data!$B$3:$E$32,2,0)*14)+(VLOOKUP(DN95,data!$B$3:$E$32,3,0))*(DK95-14)),0)</f>
        <v>0</v>
      </c>
      <c r="DP95" s="265" t="s">
        <v>96</v>
      </c>
      <c r="DQ95" s="231">
        <f>IF(DL95=1,VLOOKUP(DP95,data!$B$35:$D$39,2,0),0)</f>
        <v>0</v>
      </c>
      <c r="DR95" s="232">
        <f>IF(AND(DO95&lt;&gt;0,DQ95&lt;&gt;0)=FALSE,0,data!$C$43)</f>
        <v>0</v>
      </c>
      <c r="DS95" s="269">
        <f t="shared" si="123"/>
        <v>0</v>
      </c>
      <c r="DT95" s="225">
        <f t="shared" si="124"/>
        <v>0</v>
      </c>
      <c r="DU95" s="225">
        <f t="shared" si="125"/>
        <v>0</v>
      </c>
      <c r="DV95" s="225">
        <f t="shared" si="126"/>
        <v>0</v>
      </c>
      <c r="DW95" s="431" t="str">
        <f t="shared" si="127"/>
        <v>ne</v>
      </c>
      <c r="DY95" s="229"/>
      <c r="DZ95" s="225">
        <f t="shared" si="128"/>
        <v>0</v>
      </c>
      <c r="EA95" s="230">
        <f>IF(DZ95=1,data!$C$41*DY95,0)</f>
        <v>0</v>
      </c>
      <c r="EB95" s="265" t="s">
        <v>96</v>
      </c>
      <c r="EC95" s="231">
        <f>IF(DZ95=1,IF(DY95&lt;15,VLOOKUP(EB95,data!$B$3:$E$32,2,0)*DY95,(VLOOKUP(EB95,data!$B$3:$E$32,2,0)*14)+(VLOOKUP(EB95,data!$B$3:$E$32,3,0))*(DY95-14)),0)</f>
        <v>0</v>
      </c>
      <c r="ED95" s="265" t="s">
        <v>96</v>
      </c>
      <c r="EE95" s="231">
        <f>IF(DZ95=1,VLOOKUP(ED95,data!$B$35:$D$39,2,0),0)</f>
        <v>0</v>
      </c>
      <c r="EF95" s="232">
        <f>IF(AND(EC95&lt;&gt;0,EE95&lt;&gt;0)=FALSE,0,data!$C$43)</f>
        <v>0</v>
      </c>
      <c r="EG95" s="269">
        <f t="shared" si="129"/>
        <v>0</v>
      </c>
      <c r="EH95" s="225">
        <f t="shared" si="130"/>
        <v>0</v>
      </c>
      <c r="EI95" s="225">
        <f t="shared" si="131"/>
        <v>0</v>
      </c>
      <c r="EJ95" s="225">
        <f t="shared" si="132"/>
        <v>0</v>
      </c>
      <c r="EK95" s="431" t="str">
        <f t="shared" si="133"/>
        <v>ne</v>
      </c>
      <c r="EM95" s="229"/>
      <c r="EN95" s="225">
        <f t="shared" si="134"/>
        <v>0</v>
      </c>
      <c r="EO95" s="230">
        <f>IF(EN95=1,data!$C$41*EM95,0)</f>
        <v>0</v>
      </c>
      <c r="EP95" s="265" t="s">
        <v>96</v>
      </c>
      <c r="EQ95" s="231">
        <f>IF(EN95=1,IF(EM95&lt;15,VLOOKUP(EP95,data!$B$3:$E$32,2,0)*EM95,(VLOOKUP(EP95,data!$B$3:$E$32,2,0)*14)+(VLOOKUP(EP95,data!$B$3:$E$32,3,0))*(EM95-14)),0)</f>
        <v>0</v>
      </c>
      <c r="ER95" s="265" t="s">
        <v>96</v>
      </c>
      <c r="ES95" s="231">
        <f>IF(EN95=1,VLOOKUP(ER95,data!$B$35:$D$39,2,0),0)</f>
        <v>0</v>
      </c>
      <c r="ET95" s="232">
        <f>IF(AND(EQ95&lt;&gt;0,ES95&lt;&gt;0)=FALSE,0,data!$C$43)</f>
        <v>0</v>
      </c>
      <c r="EU95" s="269">
        <f t="shared" si="135"/>
        <v>0</v>
      </c>
      <c r="EV95" s="225">
        <f t="shared" si="136"/>
        <v>0</v>
      </c>
      <c r="EW95" s="225">
        <f t="shared" si="137"/>
        <v>0</v>
      </c>
      <c r="EX95" s="225">
        <f t="shared" si="138"/>
        <v>0</v>
      </c>
      <c r="EY95" s="431" t="str">
        <f t="shared" si="139"/>
        <v>ne</v>
      </c>
      <c r="FA95" s="229"/>
      <c r="FB95" s="225">
        <f t="shared" si="140"/>
        <v>0</v>
      </c>
      <c r="FC95" s="230">
        <f>IF(FB95=1,data!$C$41*FA95,0)</f>
        <v>0</v>
      </c>
      <c r="FD95" s="265" t="s">
        <v>96</v>
      </c>
      <c r="FE95" s="231">
        <f>IF(FB95=1,IF(FA95&lt;15,VLOOKUP(FD95,data!$B$3:$E$32,2,0)*FA95,(VLOOKUP(FD95,data!$B$3:$E$32,2,0)*14)+(VLOOKUP(FD95,data!$B$3:$E$32,3,0))*(FA95-14)),0)</f>
        <v>0</v>
      </c>
      <c r="FF95" s="265" t="s">
        <v>96</v>
      </c>
      <c r="FG95" s="231">
        <f>IF(FB95=1,VLOOKUP(FF95,data!$B$35:$D$39,2,0),0)</f>
        <v>0</v>
      </c>
      <c r="FH95" s="232">
        <f>IF(AND(FE95&lt;&gt;0,FG95&lt;&gt;0)=FALSE,0,data!$C$43)</f>
        <v>0</v>
      </c>
      <c r="FI95" s="269">
        <f t="shared" si="141"/>
        <v>0</v>
      </c>
      <c r="FJ95" s="225">
        <f t="shared" si="142"/>
        <v>0</v>
      </c>
      <c r="FK95" s="225">
        <f t="shared" si="143"/>
        <v>0</v>
      </c>
      <c r="FL95" s="225">
        <f t="shared" si="144"/>
        <v>0</v>
      </c>
      <c r="FM95" s="431" t="str">
        <f t="shared" si="145"/>
        <v>ne</v>
      </c>
    </row>
    <row r="96" spans="1:169" ht="26.65" hidden="1" customHeight="1" x14ac:dyDescent="0.25">
      <c r="A96" s="221"/>
      <c r="B96" s="370" t="s">
        <v>187</v>
      </c>
      <c r="C96" s="416"/>
      <c r="D96" s="418"/>
      <c r="E96" s="229"/>
      <c r="F96" s="225">
        <f t="shared" si="75"/>
        <v>0</v>
      </c>
      <c r="G96" s="230">
        <f>IF(F96=1,data!$C$41*E96,0)</f>
        <v>0</v>
      </c>
      <c r="H96" s="265" t="s">
        <v>96</v>
      </c>
      <c r="I96" s="231">
        <f>IF($F96=1,IF($E96&lt;15,VLOOKUP(H96,data!$B$3:$E$32,2,0)*$E96,(VLOOKUP(H96,data!$B$3:$E$32,2,0)*14)+(VLOOKUP(H96,data!$B$3:$E$32,3,0))*($E96-14)),0)</f>
        <v>0</v>
      </c>
      <c r="J96" s="265" t="s">
        <v>96</v>
      </c>
      <c r="K96" s="231">
        <f>IF($F96=1,VLOOKUP(J96,data!$B$35:$D$39,2,0),0)</f>
        <v>0</v>
      </c>
      <c r="L96" s="232">
        <f>IF(AND(I96&lt;&gt;0,K96&lt;&gt;0)=FALSE,0,data!$C$43)</f>
        <v>0</v>
      </c>
      <c r="M96" s="269">
        <f t="shared" si="76"/>
        <v>0</v>
      </c>
      <c r="N96" s="225">
        <f t="shared" si="146"/>
        <v>0</v>
      </c>
      <c r="O96" s="225">
        <f t="shared" si="77"/>
        <v>0</v>
      </c>
      <c r="P96" s="225">
        <f t="shared" si="78"/>
        <v>0</v>
      </c>
      <c r="Q96" s="228"/>
      <c r="R96" s="438">
        <f t="shared" si="79"/>
        <v>0</v>
      </c>
      <c r="S96" s="225">
        <f t="shared" si="80"/>
        <v>0</v>
      </c>
      <c r="T96" s="357">
        <f>IF(S96=1,data!$C$41*R96,0)</f>
        <v>0</v>
      </c>
      <c r="U96" s="370" t="str">
        <f t="shared" si="81"/>
        <v xml:space="preserve"> </v>
      </c>
      <c r="V96" s="360">
        <f>IF($S96=1,IF(R96&lt;15,VLOOKUP(U96,data!$B$3:$E$32,2,0)*R96,(VLOOKUP(U96,data!$B$3:$E$32,2,0)*14)+(VLOOKUP(U96,data!$B$3:$E$32,3,0))*(R96-14)),0)</f>
        <v>0</v>
      </c>
      <c r="W96" s="370" t="str">
        <f t="shared" si="82"/>
        <v xml:space="preserve"> </v>
      </c>
      <c r="X96" s="360">
        <f>IF($S96=1,VLOOKUP(W96,data!$B$35:$D$39,2,0),0)</f>
        <v>0</v>
      </c>
      <c r="Y96" s="364">
        <f>IF(AND(V96&lt;&gt;0,X96&lt;&gt;0)=FALSE,0,data!$C$43)</f>
        <v>0</v>
      </c>
      <c r="Z96" s="365">
        <f t="shared" si="83"/>
        <v>0</v>
      </c>
      <c r="AA96" s="225">
        <f t="shared" si="147"/>
        <v>0</v>
      </c>
      <c r="AB96" s="225">
        <f t="shared" si="84"/>
        <v>0</v>
      </c>
      <c r="AC96" s="225">
        <f t="shared" si="85"/>
        <v>0</v>
      </c>
      <c r="AE96" s="229"/>
      <c r="AF96" s="225">
        <f t="shared" si="86"/>
        <v>0</v>
      </c>
      <c r="AG96" s="230">
        <f>IF(AF96=1,data!$C$41*AE96,0)</f>
        <v>0</v>
      </c>
      <c r="AH96" s="265" t="s">
        <v>96</v>
      </c>
      <c r="AI96" s="231">
        <f>IF(AF96=1,IF(AE96&lt;15,VLOOKUP(AH96,data!$B$3:$E$32,2,0)*AE96,(VLOOKUP(AH96,data!$B$3:$E$32,2,0)*14)+(VLOOKUP(AH96,data!$B$3:$E$32,3,0))*(AE96-14)),0)</f>
        <v>0</v>
      </c>
      <c r="AJ96" s="265" t="s">
        <v>96</v>
      </c>
      <c r="AK96" s="231">
        <f>IF(AF96=1,VLOOKUP(AJ96,data!$B$35:$D$39,2,0),0)</f>
        <v>0</v>
      </c>
      <c r="AL96" s="232">
        <f>IF(AND(AI96&lt;&gt;0,AK96&lt;&gt;0)=FALSE,0,data!$C$43)</f>
        <v>0</v>
      </c>
      <c r="AM96" s="269">
        <f t="shared" si="87"/>
        <v>0</v>
      </c>
      <c r="AN96" s="225">
        <f t="shared" si="88"/>
        <v>0</v>
      </c>
      <c r="AO96" s="225">
        <f t="shared" si="89"/>
        <v>0</v>
      </c>
      <c r="AP96" s="225">
        <f t="shared" si="90"/>
        <v>0</v>
      </c>
      <c r="AQ96" s="431" t="str">
        <f t="shared" si="91"/>
        <v>ne</v>
      </c>
      <c r="AS96" s="229"/>
      <c r="AT96" s="225">
        <f t="shared" si="92"/>
        <v>0</v>
      </c>
      <c r="AU96" s="230">
        <f>IF(AT96=1,data!$C$41*AS96,0)</f>
        <v>0</v>
      </c>
      <c r="AV96" s="265" t="s">
        <v>96</v>
      </c>
      <c r="AW96" s="231">
        <f>IF(AT96=1,IF(AS96&lt;15,VLOOKUP(AV96,data!$B$3:$E$32,2,0)*AS96,(VLOOKUP(AV96,data!$B$3:$E$32,2,0)*14)+(VLOOKUP(AV96,data!$B$3:$E$32,3,0))*(AS96-14)),0)</f>
        <v>0</v>
      </c>
      <c r="AX96" s="265" t="s">
        <v>96</v>
      </c>
      <c r="AY96" s="231">
        <f>IF(AT96=1,VLOOKUP(AX96,data!$B$35:$D$39,2,0),0)</f>
        <v>0</v>
      </c>
      <c r="AZ96" s="232">
        <f>IF(AND(AW96&lt;&gt;0,AY96&lt;&gt;0)=FALSE,0,data!$C$43)</f>
        <v>0</v>
      </c>
      <c r="BA96" s="269">
        <f t="shared" si="93"/>
        <v>0</v>
      </c>
      <c r="BB96" s="225">
        <f t="shared" si="94"/>
        <v>0</v>
      </c>
      <c r="BC96" s="225">
        <f t="shared" si="95"/>
        <v>0</v>
      </c>
      <c r="BD96" s="225">
        <f t="shared" si="96"/>
        <v>0</v>
      </c>
      <c r="BE96" s="431" t="str">
        <f t="shared" si="97"/>
        <v>ne</v>
      </c>
      <c r="BG96" s="229"/>
      <c r="BH96" s="225">
        <f t="shared" si="98"/>
        <v>0</v>
      </c>
      <c r="BI96" s="230">
        <f>IF(BH96=1,data!$C$41*BG96,0)</f>
        <v>0</v>
      </c>
      <c r="BJ96" s="265" t="s">
        <v>96</v>
      </c>
      <c r="BK96" s="231">
        <f>IF(BH96=1,IF(BG96&lt;15,VLOOKUP(BJ96,data!$B$3:$E$32,2,0)*BG96,(VLOOKUP(BJ96,data!$B$3:$E$32,2,0)*14)+(VLOOKUP(BJ96,data!$B$3:$E$32,3,0))*(BG96-14)),0)</f>
        <v>0</v>
      </c>
      <c r="BL96" s="265" t="s">
        <v>96</v>
      </c>
      <c r="BM96" s="231">
        <f>IF(BH96=1,VLOOKUP(BL96,data!$B$35:$D$39,2,0),0)</f>
        <v>0</v>
      </c>
      <c r="BN96" s="232">
        <f>IF(AND(BK96&lt;&gt;0,BM96&lt;&gt;0)=FALSE,0,data!$C$43)</f>
        <v>0</v>
      </c>
      <c r="BO96" s="269">
        <f t="shared" si="99"/>
        <v>0</v>
      </c>
      <c r="BP96" s="225">
        <f t="shared" si="100"/>
        <v>0</v>
      </c>
      <c r="BQ96" s="225">
        <f t="shared" si="101"/>
        <v>0</v>
      </c>
      <c r="BR96" s="225">
        <f t="shared" si="102"/>
        <v>0</v>
      </c>
      <c r="BS96" s="431" t="str">
        <f t="shared" si="103"/>
        <v>ne</v>
      </c>
      <c r="BU96" s="229"/>
      <c r="BV96" s="225">
        <f t="shared" si="104"/>
        <v>0</v>
      </c>
      <c r="BW96" s="230">
        <f>IF(BV96=1,data!$C$41*BU96,0)</f>
        <v>0</v>
      </c>
      <c r="BX96" s="265" t="s">
        <v>96</v>
      </c>
      <c r="BY96" s="231">
        <f>IF(BV96=1,IF(BU96&lt;15,VLOOKUP(BX96,data!$B$3:$E$32,2,0)*BU96,(VLOOKUP(BX96,data!$B$3:$E$32,2,0)*14)+(VLOOKUP(BX96,data!$B$3:$E$32,3,0))*(BU96-14)),0)</f>
        <v>0</v>
      </c>
      <c r="BZ96" s="265" t="s">
        <v>96</v>
      </c>
      <c r="CA96" s="231">
        <f>IF(BV96=1,VLOOKUP(BZ96,data!$B$35:$D$39,2,0),0)</f>
        <v>0</v>
      </c>
      <c r="CB96" s="232">
        <f>IF(AND(BY96&lt;&gt;0,CA96&lt;&gt;0)=FALSE,0,data!$C$43)</f>
        <v>0</v>
      </c>
      <c r="CC96" s="269">
        <f t="shared" si="105"/>
        <v>0</v>
      </c>
      <c r="CD96" s="225">
        <f t="shared" si="106"/>
        <v>0</v>
      </c>
      <c r="CE96" s="225">
        <f t="shared" si="107"/>
        <v>0</v>
      </c>
      <c r="CF96" s="225">
        <f t="shared" si="108"/>
        <v>0</v>
      </c>
      <c r="CG96" s="431" t="str">
        <f t="shared" si="109"/>
        <v>ne</v>
      </c>
      <c r="CI96" s="229"/>
      <c r="CJ96" s="225">
        <f t="shared" si="110"/>
        <v>0</v>
      </c>
      <c r="CK96" s="230">
        <f>IF(CJ96=1,data!$C$41*CI96,0)</f>
        <v>0</v>
      </c>
      <c r="CL96" s="265" t="s">
        <v>96</v>
      </c>
      <c r="CM96" s="231">
        <f>IF(CJ96=1,IF(CI96&lt;15,VLOOKUP(CL96,data!$B$3:$E$32,2,0)*CI96,(VLOOKUP(CL96,data!$B$3:$E$32,2,0)*14)+(VLOOKUP(CL96,data!$B$3:$E$32,3,0))*(CI96-14)),0)</f>
        <v>0</v>
      </c>
      <c r="CN96" s="265" t="s">
        <v>96</v>
      </c>
      <c r="CO96" s="231">
        <f>IF(CJ96=1,VLOOKUP(CN96,data!$B$35:$D$39,2,0),0)</f>
        <v>0</v>
      </c>
      <c r="CP96" s="232">
        <f>IF(AND(CM96&lt;&gt;0,CO96&lt;&gt;0)=FALSE,0,data!$C$43)</f>
        <v>0</v>
      </c>
      <c r="CQ96" s="269">
        <f t="shared" si="111"/>
        <v>0</v>
      </c>
      <c r="CR96" s="225">
        <f t="shared" si="112"/>
        <v>0</v>
      </c>
      <c r="CS96" s="225">
        <f t="shared" si="113"/>
        <v>0</v>
      </c>
      <c r="CT96" s="225">
        <f t="shared" si="114"/>
        <v>0</v>
      </c>
      <c r="CU96" s="431" t="str">
        <f t="shared" si="115"/>
        <v>ne</v>
      </c>
      <c r="CW96" s="229"/>
      <c r="CX96" s="225">
        <f t="shared" si="116"/>
        <v>0</v>
      </c>
      <c r="CY96" s="230">
        <f>IF(CX96=1,data!$C$41*CW96,0)</f>
        <v>0</v>
      </c>
      <c r="CZ96" s="265" t="s">
        <v>96</v>
      </c>
      <c r="DA96" s="231">
        <f>IF(CX96=1,IF(CW96&lt;15,VLOOKUP(CZ96,data!$B$3:$E$32,2,0)*CW96,(VLOOKUP(CZ96,data!$B$3:$E$32,2,0)*14)+(VLOOKUP(CZ96,data!$B$3:$E$32,3,0))*(CW96-14)),0)</f>
        <v>0</v>
      </c>
      <c r="DB96" s="265" t="s">
        <v>96</v>
      </c>
      <c r="DC96" s="231">
        <f>IF(CX96=1,VLOOKUP(DB96,data!$B$35:$D$39,2,0),0)</f>
        <v>0</v>
      </c>
      <c r="DD96" s="232">
        <f>IF(AND(DA96&lt;&gt;0,DC96&lt;&gt;0)=FALSE,0,data!$C$43)</f>
        <v>0</v>
      </c>
      <c r="DE96" s="269">
        <f t="shared" si="117"/>
        <v>0</v>
      </c>
      <c r="DF96" s="225">
        <f t="shared" si="118"/>
        <v>0</v>
      </c>
      <c r="DG96" s="225">
        <f t="shared" si="119"/>
        <v>0</v>
      </c>
      <c r="DH96" s="225">
        <f t="shared" si="120"/>
        <v>0</v>
      </c>
      <c r="DI96" s="431" t="str">
        <f t="shared" si="121"/>
        <v>ne</v>
      </c>
      <c r="DK96" s="229"/>
      <c r="DL96" s="225">
        <f t="shared" si="122"/>
        <v>0</v>
      </c>
      <c r="DM96" s="230">
        <f>IF(DL96=1,data!$C$41*DK96,0)</f>
        <v>0</v>
      </c>
      <c r="DN96" s="265" t="s">
        <v>96</v>
      </c>
      <c r="DO96" s="231">
        <f>IF(DL96=1,IF(DK96&lt;15,VLOOKUP(DN96,data!$B$3:$E$32,2,0)*DK96,(VLOOKUP(DN96,data!$B$3:$E$32,2,0)*14)+(VLOOKUP(DN96,data!$B$3:$E$32,3,0))*(DK96-14)),0)</f>
        <v>0</v>
      </c>
      <c r="DP96" s="265" t="s">
        <v>96</v>
      </c>
      <c r="DQ96" s="231">
        <f>IF(DL96=1,VLOOKUP(DP96,data!$B$35:$D$39,2,0),0)</f>
        <v>0</v>
      </c>
      <c r="DR96" s="232">
        <f>IF(AND(DO96&lt;&gt;0,DQ96&lt;&gt;0)=FALSE,0,data!$C$43)</f>
        <v>0</v>
      </c>
      <c r="DS96" s="269">
        <f t="shared" si="123"/>
        <v>0</v>
      </c>
      <c r="DT96" s="225">
        <f t="shared" si="124"/>
        <v>0</v>
      </c>
      <c r="DU96" s="225">
        <f t="shared" si="125"/>
        <v>0</v>
      </c>
      <c r="DV96" s="225">
        <f t="shared" si="126"/>
        <v>0</v>
      </c>
      <c r="DW96" s="431" t="str">
        <f t="shared" si="127"/>
        <v>ne</v>
      </c>
      <c r="DY96" s="229"/>
      <c r="DZ96" s="225">
        <f t="shared" si="128"/>
        <v>0</v>
      </c>
      <c r="EA96" s="230">
        <f>IF(DZ96=1,data!$C$41*DY96,0)</f>
        <v>0</v>
      </c>
      <c r="EB96" s="265" t="s">
        <v>96</v>
      </c>
      <c r="EC96" s="231">
        <f>IF(DZ96=1,IF(DY96&lt;15,VLOOKUP(EB96,data!$B$3:$E$32,2,0)*DY96,(VLOOKUP(EB96,data!$B$3:$E$32,2,0)*14)+(VLOOKUP(EB96,data!$B$3:$E$32,3,0))*(DY96-14)),0)</f>
        <v>0</v>
      </c>
      <c r="ED96" s="265" t="s">
        <v>96</v>
      </c>
      <c r="EE96" s="231">
        <f>IF(DZ96=1,VLOOKUP(ED96,data!$B$35:$D$39,2,0),0)</f>
        <v>0</v>
      </c>
      <c r="EF96" s="232">
        <f>IF(AND(EC96&lt;&gt;0,EE96&lt;&gt;0)=FALSE,0,data!$C$43)</f>
        <v>0</v>
      </c>
      <c r="EG96" s="269">
        <f t="shared" si="129"/>
        <v>0</v>
      </c>
      <c r="EH96" s="225">
        <f t="shared" si="130"/>
        <v>0</v>
      </c>
      <c r="EI96" s="225">
        <f t="shared" si="131"/>
        <v>0</v>
      </c>
      <c r="EJ96" s="225">
        <f t="shared" si="132"/>
        <v>0</v>
      </c>
      <c r="EK96" s="431" t="str">
        <f t="shared" si="133"/>
        <v>ne</v>
      </c>
      <c r="EM96" s="229"/>
      <c r="EN96" s="225">
        <f t="shared" si="134"/>
        <v>0</v>
      </c>
      <c r="EO96" s="230">
        <f>IF(EN96=1,data!$C$41*EM96,0)</f>
        <v>0</v>
      </c>
      <c r="EP96" s="265" t="s">
        <v>96</v>
      </c>
      <c r="EQ96" s="231">
        <f>IF(EN96=1,IF(EM96&lt;15,VLOOKUP(EP96,data!$B$3:$E$32,2,0)*EM96,(VLOOKUP(EP96,data!$B$3:$E$32,2,0)*14)+(VLOOKUP(EP96,data!$B$3:$E$32,3,0))*(EM96-14)),0)</f>
        <v>0</v>
      </c>
      <c r="ER96" s="265" t="s">
        <v>96</v>
      </c>
      <c r="ES96" s="231">
        <f>IF(EN96=1,VLOOKUP(ER96,data!$B$35:$D$39,2,0),0)</f>
        <v>0</v>
      </c>
      <c r="ET96" s="232">
        <f>IF(AND(EQ96&lt;&gt;0,ES96&lt;&gt;0)=FALSE,0,data!$C$43)</f>
        <v>0</v>
      </c>
      <c r="EU96" s="269">
        <f t="shared" si="135"/>
        <v>0</v>
      </c>
      <c r="EV96" s="225">
        <f t="shared" si="136"/>
        <v>0</v>
      </c>
      <c r="EW96" s="225">
        <f t="shared" si="137"/>
        <v>0</v>
      </c>
      <c r="EX96" s="225">
        <f t="shared" si="138"/>
        <v>0</v>
      </c>
      <c r="EY96" s="431" t="str">
        <f t="shared" si="139"/>
        <v>ne</v>
      </c>
      <c r="FA96" s="229"/>
      <c r="FB96" s="225">
        <f t="shared" si="140"/>
        <v>0</v>
      </c>
      <c r="FC96" s="230">
        <f>IF(FB96=1,data!$C$41*FA96,0)</f>
        <v>0</v>
      </c>
      <c r="FD96" s="265" t="s">
        <v>96</v>
      </c>
      <c r="FE96" s="231">
        <f>IF(FB96=1,IF(FA96&lt;15,VLOOKUP(FD96,data!$B$3:$E$32,2,0)*FA96,(VLOOKUP(FD96,data!$B$3:$E$32,2,0)*14)+(VLOOKUP(FD96,data!$B$3:$E$32,3,0))*(FA96-14)),0)</f>
        <v>0</v>
      </c>
      <c r="FF96" s="265" t="s">
        <v>96</v>
      </c>
      <c r="FG96" s="231">
        <f>IF(FB96=1,VLOOKUP(FF96,data!$B$35:$D$39,2,0),0)</f>
        <v>0</v>
      </c>
      <c r="FH96" s="232">
        <f>IF(AND(FE96&lt;&gt;0,FG96&lt;&gt;0)=FALSE,0,data!$C$43)</f>
        <v>0</v>
      </c>
      <c r="FI96" s="269">
        <f t="shared" si="141"/>
        <v>0</v>
      </c>
      <c r="FJ96" s="225">
        <f t="shared" si="142"/>
        <v>0</v>
      </c>
      <c r="FK96" s="225">
        <f t="shared" si="143"/>
        <v>0</v>
      </c>
      <c r="FL96" s="225">
        <f t="shared" si="144"/>
        <v>0</v>
      </c>
      <c r="FM96" s="431" t="str">
        <f t="shared" si="145"/>
        <v>ne</v>
      </c>
    </row>
    <row r="97" spans="1:169" ht="26.65" hidden="1" customHeight="1" x14ac:dyDescent="0.25">
      <c r="A97" s="233"/>
      <c r="B97" s="370" t="s">
        <v>188</v>
      </c>
      <c r="C97" s="416"/>
      <c r="D97" s="418"/>
      <c r="E97" s="229"/>
      <c r="F97" s="225">
        <f t="shared" si="75"/>
        <v>0</v>
      </c>
      <c r="G97" s="230">
        <f>IF(F97=1,data!$C$41*E97,0)</f>
        <v>0</v>
      </c>
      <c r="H97" s="265" t="s">
        <v>96</v>
      </c>
      <c r="I97" s="231">
        <f>IF($F97=1,IF($E97&lt;15,VLOOKUP(H97,data!$B$3:$E$32,2,0)*$E97,(VLOOKUP(H97,data!$B$3:$E$32,2,0)*14)+(VLOOKUP(H97,data!$B$3:$E$32,3,0))*($E97-14)),0)</f>
        <v>0</v>
      </c>
      <c r="J97" s="265" t="s">
        <v>96</v>
      </c>
      <c r="K97" s="231">
        <f>IF($F97=1,VLOOKUP(J97,data!$B$35:$D$39,2,0),0)</f>
        <v>0</v>
      </c>
      <c r="L97" s="232">
        <f>IF(AND(I97&lt;&gt;0,K97&lt;&gt;0)=FALSE,0,data!$C$43)</f>
        <v>0</v>
      </c>
      <c r="M97" s="269">
        <f t="shared" si="76"/>
        <v>0</v>
      </c>
      <c r="N97" s="225">
        <f t="shared" si="146"/>
        <v>0</v>
      </c>
      <c r="O97" s="225">
        <f t="shared" si="77"/>
        <v>0</v>
      </c>
      <c r="P97" s="225">
        <f t="shared" si="78"/>
        <v>0</v>
      </c>
      <c r="Q97" s="228"/>
      <c r="R97" s="438">
        <f t="shared" si="79"/>
        <v>0</v>
      </c>
      <c r="S97" s="225">
        <f t="shared" si="80"/>
        <v>0</v>
      </c>
      <c r="T97" s="357">
        <f>IF(S97=1,data!$C$41*R97,0)</f>
        <v>0</v>
      </c>
      <c r="U97" s="370" t="str">
        <f t="shared" si="81"/>
        <v xml:space="preserve"> </v>
      </c>
      <c r="V97" s="360">
        <f>IF($S97=1,IF(R97&lt;15,VLOOKUP(U97,data!$B$3:$E$32,2,0)*R97,(VLOOKUP(U97,data!$B$3:$E$32,2,0)*14)+(VLOOKUP(U97,data!$B$3:$E$32,3,0))*(R97-14)),0)</f>
        <v>0</v>
      </c>
      <c r="W97" s="370" t="str">
        <f t="shared" si="82"/>
        <v xml:space="preserve"> </v>
      </c>
      <c r="X97" s="360">
        <f>IF($S97=1,VLOOKUP(W97,data!$B$35:$D$39,2,0),0)</f>
        <v>0</v>
      </c>
      <c r="Y97" s="364">
        <f>IF(AND(V97&lt;&gt;0,X97&lt;&gt;0)=FALSE,0,data!$C$43)</f>
        <v>0</v>
      </c>
      <c r="Z97" s="365">
        <f t="shared" si="83"/>
        <v>0</v>
      </c>
      <c r="AA97" s="225">
        <f t="shared" si="147"/>
        <v>0</v>
      </c>
      <c r="AB97" s="225">
        <f t="shared" si="84"/>
        <v>0</v>
      </c>
      <c r="AC97" s="225">
        <f t="shared" si="85"/>
        <v>0</v>
      </c>
      <c r="AE97" s="229"/>
      <c r="AF97" s="225">
        <f t="shared" si="86"/>
        <v>0</v>
      </c>
      <c r="AG97" s="230">
        <f>IF(AF97=1,data!$C$41*AE97,0)</f>
        <v>0</v>
      </c>
      <c r="AH97" s="265" t="s">
        <v>96</v>
      </c>
      <c r="AI97" s="231">
        <f>IF(AF97=1,IF(AE97&lt;15,VLOOKUP(AH97,data!$B$3:$E$32,2,0)*AE97,(VLOOKUP(AH97,data!$B$3:$E$32,2,0)*14)+(VLOOKUP(AH97,data!$B$3:$E$32,3,0))*(AE97-14)),0)</f>
        <v>0</v>
      </c>
      <c r="AJ97" s="265" t="s">
        <v>96</v>
      </c>
      <c r="AK97" s="231">
        <f>IF(AF97=1,VLOOKUP(AJ97,data!$B$35:$D$39,2,0),0)</f>
        <v>0</v>
      </c>
      <c r="AL97" s="232">
        <f>IF(AND(AI97&lt;&gt;0,AK97&lt;&gt;0)=FALSE,0,data!$C$43)</f>
        <v>0</v>
      </c>
      <c r="AM97" s="269">
        <f t="shared" si="87"/>
        <v>0</v>
      </c>
      <c r="AN97" s="225">
        <f t="shared" si="88"/>
        <v>0</v>
      </c>
      <c r="AO97" s="225">
        <f t="shared" si="89"/>
        <v>0</v>
      </c>
      <c r="AP97" s="225">
        <f t="shared" si="90"/>
        <v>0</v>
      </c>
      <c r="AQ97" s="431" t="str">
        <f t="shared" si="91"/>
        <v>ne</v>
      </c>
      <c r="AS97" s="229"/>
      <c r="AT97" s="225">
        <f t="shared" si="92"/>
        <v>0</v>
      </c>
      <c r="AU97" s="230">
        <f>IF(AT97=1,data!$C$41*AS97,0)</f>
        <v>0</v>
      </c>
      <c r="AV97" s="265" t="s">
        <v>96</v>
      </c>
      <c r="AW97" s="231">
        <f>IF(AT97=1,IF(AS97&lt;15,VLOOKUP(AV97,data!$B$3:$E$32,2,0)*AS97,(VLOOKUP(AV97,data!$B$3:$E$32,2,0)*14)+(VLOOKUP(AV97,data!$B$3:$E$32,3,0))*(AS97-14)),0)</f>
        <v>0</v>
      </c>
      <c r="AX97" s="265" t="s">
        <v>96</v>
      </c>
      <c r="AY97" s="231">
        <f>IF(AT97=1,VLOOKUP(AX97,data!$B$35:$D$39,2,0),0)</f>
        <v>0</v>
      </c>
      <c r="AZ97" s="232">
        <f>IF(AND(AW97&lt;&gt;0,AY97&lt;&gt;0)=FALSE,0,data!$C$43)</f>
        <v>0</v>
      </c>
      <c r="BA97" s="269">
        <f t="shared" si="93"/>
        <v>0</v>
      </c>
      <c r="BB97" s="225">
        <f t="shared" si="94"/>
        <v>0</v>
      </c>
      <c r="BC97" s="225">
        <f t="shared" si="95"/>
        <v>0</v>
      </c>
      <c r="BD97" s="225">
        <f t="shared" si="96"/>
        <v>0</v>
      </c>
      <c r="BE97" s="431" t="str">
        <f t="shared" si="97"/>
        <v>ne</v>
      </c>
      <c r="BG97" s="229"/>
      <c r="BH97" s="225">
        <f t="shared" si="98"/>
        <v>0</v>
      </c>
      <c r="BI97" s="230">
        <f>IF(BH97=1,data!$C$41*BG97,0)</f>
        <v>0</v>
      </c>
      <c r="BJ97" s="265" t="s">
        <v>96</v>
      </c>
      <c r="BK97" s="231">
        <f>IF(BH97=1,IF(BG97&lt;15,VLOOKUP(BJ97,data!$B$3:$E$32,2,0)*BG97,(VLOOKUP(BJ97,data!$B$3:$E$32,2,0)*14)+(VLOOKUP(BJ97,data!$B$3:$E$32,3,0))*(BG97-14)),0)</f>
        <v>0</v>
      </c>
      <c r="BL97" s="265" t="s">
        <v>96</v>
      </c>
      <c r="BM97" s="231">
        <f>IF(BH97=1,VLOOKUP(BL97,data!$B$35:$D$39,2,0),0)</f>
        <v>0</v>
      </c>
      <c r="BN97" s="232">
        <f>IF(AND(BK97&lt;&gt;0,BM97&lt;&gt;0)=FALSE,0,data!$C$43)</f>
        <v>0</v>
      </c>
      <c r="BO97" s="269">
        <f t="shared" si="99"/>
        <v>0</v>
      </c>
      <c r="BP97" s="225">
        <f t="shared" si="100"/>
        <v>0</v>
      </c>
      <c r="BQ97" s="225">
        <f t="shared" si="101"/>
        <v>0</v>
      </c>
      <c r="BR97" s="225">
        <f t="shared" si="102"/>
        <v>0</v>
      </c>
      <c r="BS97" s="431" t="str">
        <f t="shared" si="103"/>
        <v>ne</v>
      </c>
      <c r="BU97" s="229"/>
      <c r="BV97" s="225">
        <f t="shared" si="104"/>
        <v>0</v>
      </c>
      <c r="BW97" s="230">
        <f>IF(BV97=1,data!$C$41*BU97,0)</f>
        <v>0</v>
      </c>
      <c r="BX97" s="265" t="s">
        <v>96</v>
      </c>
      <c r="BY97" s="231">
        <f>IF(BV97=1,IF(BU97&lt;15,VLOOKUP(BX97,data!$B$3:$E$32,2,0)*BU97,(VLOOKUP(BX97,data!$B$3:$E$32,2,0)*14)+(VLOOKUP(BX97,data!$B$3:$E$32,3,0))*(BU97-14)),0)</f>
        <v>0</v>
      </c>
      <c r="BZ97" s="265" t="s">
        <v>96</v>
      </c>
      <c r="CA97" s="231">
        <f>IF(BV97=1,VLOOKUP(BZ97,data!$B$35:$D$39,2,0),0)</f>
        <v>0</v>
      </c>
      <c r="CB97" s="232">
        <f>IF(AND(BY97&lt;&gt;0,CA97&lt;&gt;0)=FALSE,0,data!$C$43)</f>
        <v>0</v>
      </c>
      <c r="CC97" s="269">
        <f t="shared" si="105"/>
        <v>0</v>
      </c>
      <c r="CD97" s="225">
        <f t="shared" si="106"/>
        <v>0</v>
      </c>
      <c r="CE97" s="225">
        <f t="shared" si="107"/>
        <v>0</v>
      </c>
      <c r="CF97" s="225">
        <f t="shared" si="108"/>
        <v>0</v>
      </c>
      <c r="CG97" s="431" t="str">
        <f t="shared" si="109"/>
        <v>ne</v>
      </c>
      <c r="CI97" s="229"/>
      <c r="CJ97" s="225">
        <f t="shared" si="110"/>
        <v>0</v>
      </c>
      <c r="CK97" s="230">
        <f>IF(CJ97=1,data!$C$41*CI97,0)</f>
        <v>0</v>
      </c>
      <c r="CL97" s="265" t="s">
        <v>96</v>
      </c>
      <c r="CM97" s="231">
        <f>IF(CJ97=1,IF(CI97&lt;15,VLOOKUP(CL97,data!$B$3:$E$32,2,0)*CI97,(VLOOKUP(CL97,data!$B$3:$E$32,2,0)*14)+(VLOOKUP(CL97,data!$B$3:$E$32,3,0))*(CI97-14)),0)</f>
        <v>0</v>
      </c>
      <c r="CN97" s="265" t="s">
        <v>96</v>
      </c>
      <c r="CO97" s="231">
        <f>IF(CJ97=1,VLOOKUP(CN97,data!$B$35:$D$39,2,0),0)</f>
        <v>0</v>
      </c>
      <c r="CP97" s="232">
        <f>IF(AND(CM97&lt;&gt;0,CO97&lt;&gt;0)=FALSE,0,data!$C$43)</f>
        <v>0</v>
      </c>
      <c r="CQ97" s="269">
        <f t="shared" si="111"/>
        <v>0</v>
      </c>
      <c r="CR97" s="225">
        <f t="shared" si="112"/>
        <v>0</v>
      </c>
      <c r="CS97" s="225">
        <f t="shared" si="113"/>
        <v>0</v>
      </c>
      <c r="CT97" s="225">
        <f t="shared" si="114"/>
        <v>0</v>
      </c>
      <c r="CU97" s="431" t="str">
        <f t="shared" si="115"/>
        <v>ne</v>
      </c>
      <c r="CW97" s="229"/>
      <c r="CX97" s="225">
        <f t="shared" si="116"/>
        <v>0</v>
      </c>
      <c r="CY97" s="230">
        <f>IF(CX97=1,data!$C$41*CW97,0)</f>
        <v>0</v>
      </c>
      <c r="CZ97" s="265" t="s">
        <v>96</v>
      </c>
      <c r="DA97" s="231">
        <f>IF(CX97=1,IF(CW97&lt;15,VLOOKUP(CZ97,data!$B$3:$E$32,2,0)*CW97,(VLOOKUP(CZ97,data!$B$3:$E$32,2,0)*14)+(VLOOKUP(CZ97,data!$B$3:$E$32,3,0))*(CW97-14)),0)</f>
        <v>0</v>
      </c>
      <c r="DB97" s="265" t="s">
        <v>96</v>
      </c>
      <c r="DC97" s="231">
        <f>IF(CX97=1,VLOOKUP(DB97,data!$B$35:$D$39,2,0),0)</f>
        <v>0</v>
      </c>
      <c r="DD97" s="232">
        <f>IF(AND(DA97&lt;&gt;0,DC97&lt;&gt;0)=FALSE,0,data!$C$43)</f>
        <v>0</v>
      </c>
      <c r="DE97" s="269">
        <f t="shared" si="117"/>
        <v>0</v>
      </c>
      <c r="DF97" s="225">
        <f t="shared" si="118"/>
        <v>0</v>
      </c>
      <c r="DG97" s="225">
        <f t="shared" si="119"/>
        <v>0</v>
      </c>
      <c r="DH97" s="225">
        <f t="shared" si="120"/>
        <v>0</v>
      </c>
      <c r="DI97" s="431" t="str">
        <f t="shared" si="121"/>
        <v>ne</v>
      </c>
      <c r="DK97" s="229"/>
      <c r="DL97" s="225">
        <f t="shared" si="122"/>
        <v>0</v>
      </c>
      <c r="DM97" s="230">
        <f>IF(DL97=1,data!$C$41*DK97,0)</f>
        <v>0</v>
      </c>
      <c r="DN97" s="265" t="s">
        <v>96</v>
      </c>
      <c r="DO97" s="231">
        <f>IF(DL97=1,IF(DK97&lt;15,VLOOKUP(DN97,data!$B$3:$E$32,2,0)*DK97,(VLOOKUP(DN97,data!$B$3:$E$32,2,0)*14)+(VLOOKUP(DN97,data!$B$3:$E$32,3,0))*(DK97-14)),0)</f>
        <v>0</v>
      </c>
      <c r="DP97" s="265" t="s">
        <v>96</v>
      </c>
      <c r="DQ97" s="231">
        <f>IF(DL97=1,VLOOKUP(DP97,data!$B$35:$D$39,2,0),0)</f>
        <v>0</v>
      </c>
      <c r="DR97" s="232">
        <f>IF(AND(DO97&lt;&gt;0,DQ97&lt;&gt;0)=FALSE,0,data!$C$43)</f>
        <v>0</v>
      </c>
      <c r="DS97" s="269">
        <f t="shared" si="123"/>
        <v>0</v>
      </c>
      <c r="DT97" s="225">
        <f t="shared" si="124"/>
        <v>0</v>
      </c>
      <c r="DU97" s="225">
        <f t="shared" si="125"/>
        <v>0</v>
      </c>
      <c r="DV97" s="225">
        <f t="shared" si="126"/>
        <v>0</v>
      </c>
      <c r="DW97" s="431" t="str">
        <f t="shared" si="127"/>
        <v>ne</v>
      </c>
      <c r="DY97" s="229"/>
      <c r="DZ97" s="225">
        <f t="shared" si="128"/>
        <v>0</v>
      </c>
      <c r="EA97" s="230">
        <f>IF(DZ97=1,data!$C$41*DY97,0)</f>
        <v>0</v>
      </c>
      <c r="EB97" s="265" t="s">
        <v>96</v>
      </c>
      <c r="EC97" s="231">
        <f>IF(DZ97=1,IF(DY97&lt;15,VLOOKUP(EB97,data!$B$3:$E$32,2,0)*DY97,(VLOOKUP(EB97,data!$B$3:$E$32,2,0)*14)+(VLOOKUP(EB97,data!$B$3:$E$32,3,0))*(DY97-14)),0)</f>
        <v>0</v>
      </c>
      <c r="ED97" s="265" t="s">
        <v>96</v>
      </c>
      <c r="EE97" s="231">
        <f>IF(DZ97=1,VLOOKUP(ED97,data!$B$35:$D$39,2,0),0)</f>
        <v>0</v>
      </c>
      <c r="EF97" s="232">
        <f>IF(AND(EC97&lt;&gt;0,EE97&lt;&gt;0)=FALSE,0,data!$C$43)</f>
        <v>0</v>
      </c>
      <c r="EG97" s="269">
        <f t="shared" si="129"/>
        <v>0</v>
      </c>
      <c r="EH97" s="225">
        <f t="shared" si="130"/>
        <v>0</v>
      </c>
      <c r="EI97" s="225">
        <f t="shared" si="131"/>
        <v>0</v>
      </c>
      <c r="EJ97" s="225">
        <f t="shared" si="132"/>
        <v>0</v>
      </c>
      <c r="EK97" s="431" t="str">
        <f t="shared" si="133"/>
        <v>ne</v>
      </c>
      <c r="EM97" s="229"/>
      <c r="EN97" s="225">
        <f t="shared" si="134"/>
        <v>0</v>
      </c>
      <c r="EO97" s="230">
        <f>IF(EN97=1,data!$C$41*EM97,0)</f>
        <v>0</v>
      </c>
      <c r="EP97" s="265" t="s">
        <v>96</v>
      </c>
      <c r="EQ97" s="231">
        <f>IF(EN97=1,IF(EM97&lt;15,VLOOKUP(EP97,data!$B$3:$E$32,2,0)*EM97,(VLOOKUP(EP97,data!$B$3:$E$32,2,0)*14)+(VLOOKUP(EP97,data!$B$3:$E$32,3,0))*(EM97-14)),0)</f>
        <v>0</v>
      </c>
      <c r="ER97" s="265" t="s">
        <v>96</v>
      </c>
      <c r="ES97" s="231">
        <f>IF(EN97=1,VLOOKUP(ER97,data!$B$35:$D$39,2,0),0)</f>
        <v>0</v>
      </c>
      <c r="ET97" s="232">
        <f>IF(AND(EQ97&lt;&gt;0,ES97&lt;&gt;0)=FALSE,0,data!$C$43)</f>
        <v>0</v>
      </c>
      <c r="EU97" s="269">
        <f t="shared" si="135"/>
        <v>0</v>
      </c>
      <c r="EV97" s="225">
        <f t="shared" si="136"/>
        <v>0</v>
      </c>
      <c r="EW97" s="225">
        <f t="shared" si="137"/>
        <v>0</v>
      </c>
      <c r="EX97" s="225">
        <f t="shared" si="138"/>
        <v>0</v>
      </c>
      <c r="EY97" s="431" t="str">
        <f t="shared" si="139"/>
        <v>ne</v>
      </c>
      <c r="FA97" s="229"/>
      <c r="FB97" s="225">
        <f t="shared" si="140"/>
        <v>0</v>
      </c>
      <c r="FC97" s="230">
        <f>IF(FB97=1,data!$C$41*FA97,0)</f>
        <v>0</v>
      </c>
      <c r="FD97" s="265" t="s">
        <v>96</v>
      </c>
      <c r="FE97" s="231">
        <f>IF(FB97=1,IF(FA97&lt;15,VLOOKUP(FD97,data!$B$3:$E$32,2,0)*FA97,(VLOOKUP(FD97,data!$B$3:$E$32,2,0)*14)+(VLOOKUP(FD97,data!$B$3:$E$32,3,0))*(FA97-14)),0)</f>
        <v>0</v>
      </c>
      <c r="FF97" s="265" t="s">
        <v>96</v>
      </c>
      <c r="FG97" s="231">
        <f>IF(FB97=1,VLOOKUP(FF97,data!$B$35:$D$39,2,0),0)</f>
        <v>0</v>
      </c>
      <c r="FH97" s="232">
        <f>IF(AND(FE97&lt;&gt;0,FG97&lt;&gt;0)=FALSE,0,data!$C$43)</f>
        <v>0</v>
      </c>
      <c r="FI97" s="269">
        <f t="shared" si="141"/>
        <v>0</v>
      </c>
      <c r="FJ97" s="225">
        <f t="shared" si="142"/>
        <v>0</v>
      </c>
      <c r="FK97" s="225">
        <f t="shared" si="143"/>
        <v>0</v>
      </c>
      <c r="FL97" s="225">
        <f t="shared" si="144"/>
        <v>0</v>
      </c>
      <c r="FM97" s="431" t="str">
        <f t="shared" si="145"/>
        <v>ne</v>
      </c>
    </row>
    <row r="98" spans="1:169" ht="26.65" hidden="1" customHeight="1" x14ac:dyDescent="0.25">
      <c r="A98" s="233"/>
      <c r="B98" s="370" t="s">
        <v>189</v>
      </c>
      <c r="C98" s="416"/>
      <c r="D98" s="418"/>
      <c r="E98" s="229"/>
      <c r="F98" s="225">
        <f t="shared" si="75"/>
        <v>0</v>
      </c>
      <c r="G98" s="230">
        <f>IF(F98=1,data!$C$41*E98,0)</f>
        <v>0</v>
      </c>
      <c r="H98" s="265" t="s">
        <v>96</v>
      </c>
      <c r="I98" s="231">
        <f>IF($F98=1,IF($E98&lt;15,VLOOKUP(H98,data!$B$3:$E$32,2,0)*$E98,(VLOOKUP(H98,data!$B$3:$E$32,2,0)*14)+(VLOOKUP(H98,data!$B$3:$E$32,3,0))*($E98-14)),0)</f>
        <v>0</v>
      </c>
      <c r="J98" s="265" t="s">
        <v>96</v>
      </c>
      <c r="K98" s="231">
        <f>IF($F98=1,VLOOKUP(J98,data!$B$35:$D$39,2,0),0)</f>
        <v>0</v>
      </c>
      <c r="L98" s="232">
        <f>IF(AND(I98&lt;&gt;0,K98&lt;&gt;0)=FALSE,0,data!$C$43)</f>
        <v>0</v>
      </c>
      <c r="M98" s="269">
        <f t="shared" si="76"/>
        <v>0</v>
      </c>
      <c r="N98" s="225">
        <f t="shared" si="146"/>
        <v>0</v>
      </c>
      <c r="O98" s="225">
        <f t="shared" si="77"/>
        <v>0</v>
      </c>
      <c r="P98" s="225">
        <f t="shared" si="78"/>
        <v>0</v>
      </c>
      <c r="Q98" s="228"/>
      <c r="R98" s="438">
        <f t="shared" si="79"/>
        <v>0</v>
      </c>
      <c r="S98" s="225">
        <f t="shared" si="80"/>
        <v>0</v>
      </c>
      <c r="T98" s="357">
        <f>IF(S98=1,data!$C$41*R98,0)</f>
        <v>0</v>
      </c>
      <c r="U98" s="370" t="str">
        <f t="shared" si="81"/>
        <v xml:space="preserve"> </v>
      </c>
      <c r="V98" s="360">
        <f>IF($S98=1,IF(R98&lt;15,VLOOKUP(U98,data!$B$3:$E$32,2,0)*R98,(VLOOKUP(U98,data!$B$3:$E$32,2,0)*14)+(VLOOKUP(U98,data!$B$3:$E$32,3,0))*(R98-14)),0)</f>
        <v>0</v>
      </c>
      <c r="W98" s="370" t="str">
        <f t="shared" si="82"/>
        <v xml:space="preserve"> </v>
      </c>
      <c r="X98" s="360">
        <f>IF($S98=1,VLOOKUP(W98,data!$B$35:$D$39,2,0),0)</f>
        <v>0</v>
      </c>
      <c r="Y98" s="364">
        <f>IF(AND(V98&lt;&gt;0,X98&lt;&gt;0)=FALSE,0,data!$C$43)</f>
        <v>0</v>
      </c>
      <c r="Z98" s="365">
        <f t="shared" si="83"/>
        <v>0</v>
      </c>
      <c r="AA98" s="225">
        <f t="shared" si="147"/>
        <v>0</v>
      </c>
      <c r="AB98" s="225">
        <f t="shared" si="84"/>
        <v>0</v>
      </c>
      <c r="AC98" s="225">
        <f t="shared" si="85"/>
        <v>0</v>
      </c>
      <c r="AE98" s="229"/>
      <c r="AF98" s="225">
        <f t="shared" si="86"/>
        <v>0</v>
      </c>
      <c r="AG98" s="230">
        <f>IF(AF98=1,data!$C$41*AE98,0)</f>
        <v>0</v>
      </c>
      <c r="AH98" s="265" t="s">
        <v>96</v>
      </c>
      <c r="AI98" s="231">
        <f>IF(AF98=1,IF(AE98&lt;15,VLOOKUP(AH98,data!$B$3:$E$32,2,0)*AE98,(VLOOKUP(AH98,data!$B$3:$E$32,2,0)*14)+(VLOOKUP(AH98,data!$B$3:$E$32,3,0))*(AE98-14)),0)</f>
        <v>0</v>
      </c>
      <c r="AJ98" s="265" t="s">
        <v>96</v>
      </c>
      <c r="AK98" s="231">
        <f>IF(AF98=1,VLOOKUP(AJ98,data!$B$35:$D$39,2,0),0)</f>
        <v>0</v>
      </c>
      <c r="AL98" s="232">
        <f>IF(AND(AI98&lt;&gt;0,AK98&lt;&gt;0)=FALSE,0,data!$C$43)</f>
        <v>0</v>
      </c>
      <c r="AM98" s="269">
        <f t="shared" si="87"/>
        <v>0</v>
      </c>
      <c r="AN98" s="225">
        <f t="shared" si="88"/>
        <v>0</v>
      </c>
      <c r="AO98" s="225">
        <f t="shared" si="89"/>
        <v>0</v>
      </c>
      <c r="AP98" s="225">
        <f t="shared" si="90"/>
        <v>0</v>
      </c>
      <c r="AQ98" s="431" t="str">
        <f t="shared" si="91"/>
        <v>ne</v>
      </c>
      <c r="AS98" s="229"/>
      <c r="AT98" s="225">
        <f t="shared" si="92"/>
        <v>0</v>
      </c>
      <c r="AU98" s="230">
        <f>IF(AT98=1,data!$C$41*AS98,0)</f>
        <v>0</v>
      </c>
      <c r="AV98" s="265" t="s">
        <v>96</v>
      </c>
      <c r="AW98" s="231">
        <f>IF(AT98=1,IF(AS98&lt;15,VLOOKUP(AV98,data!$B$3:$E$32,2,0)*AS98,(VLOOKUP(AV98,data!$B$3:$E$32,2,0)*14)+(VLOOKUP(AV98,data!$B$3:$E$32,3,0))*(AS98-14)),0)</f>
        <v>0</v>
      </c>
      <c r="AX98" s="265" t="s">
        <v>96</v>
      </c>
      <c r="AY98" s="231">
        <f>IF(AT98=1,VLOOKUP(AX98,data!$B$35:$D$39,2,0),0)</f>
        <v>0</v>
      </c>
      <c r="AZ98" s="232">
        <f>IF(AND(AW98&lt;&gt;0,AY98&lt;&gt;0)=FALSE,0,data!$C$43)</f>
        <v>0</v>
      </c>
      <c r="BA98" s="269">
        <f t="shared" si="93"/>
        <v>0</v>
      </c>
      <c r="BB98" s="225">
        <f t="shared" si="94"/>
        <v>0</v>
      </c>
      <c r="BC98" s="225">
        <f t="shared" si="95"/>
        <v>0</v>
      </c>
      <c r="BD98" s="225">
        <f t="shared" si="96"/>
        <v>0</v>
      </c>
      <c r="BE98" s="431" t="str">
        <f t="shared" si="97"/>
        <v>ne</v>
      </c>
      <c r="BG98" s="229"/>
      <c r="BH98" s="225">
        <f t="shared" si="98"/>
        <v>0</v>
      </c>
      <c r="BI98" s="230">
        <f>IF(BH98=1,data!$C$41*BG98,0)</f>
        <v>0</v>
      </c>
      <c r="BJ98" s="265" t="s">
        <v>96</v>
      </c>
      <c r="BK98" s="231">
        <f>IF(BH98=1,IF(BG98&lt;15,VLOOKUP(BJ98,data!$B$3:$E$32,2,0)*BG98,(VLOOKUP(BJ98,data!$B$3:$E$32,2,0)*14)+(VLOOKUP(BJ98,data!$B$3:$E$32,3,0))*(BG98-14)),0)</f>
        <v>0</v>
      </c>
      <c r="BL98" s="265" t="s">
        <v>96</v>
      </c>
      <c r="BM98" s="231">
        <f>IF(BH98=1,VLOOKUP(BL98,data!$B$35:$D$39,2,0),0)</f>
        <v>0</v>
      </c>
      <c r="BN98" s="232">
        <f>IF(AND(BK98&lt;&gt;0,BM98&lt;&gt;0)=FALSE,0,data!$C$43)</f>
        <v>0</v>
      </c>
      <c r="BO98" s="269">
        <f t="shared" si="99"/>
        <v>0</v>
      </c>
      <c r="BP98" s="225">
        <f t="shared" si="100"/>
        <v>0</v>
      </c>
      <c r="BQ98" s="225">
        <f t="shared" si="101"/>
        <v>0</v>
      </c>
      <c r="BR98" s="225">
        <f t="shared" si="102"/>
        <v>0</v>
      </c>
      <c r="BS98" s="431" t="str">
        <f t="shared" si="103"/>
        <v>ne</v>
      </c>
      <c r="BU98" s="229"/>
      <c r="BV98" s="225">
        <f t="shared" si="104"/>
        <v>0</v>
      </c>
      <c r="BW98" s="230">
        <f>IF(BV98=1,data!$C$41*BU98,0)</f>
        <v>0</v>
      </c>
      <c r="BX98" s="265" t="s">
        <v>96</v>
      </c>
      <c r="BY98" s="231">
        <f>IF(BV98=1,IF(BU98&lt;15,VLOOKUP(BX98,data!$B$3:$E$32,2,0)*BU98,(VLOOKUP(BX98,data!$B$3:$E$32,2,0)*14)+(VLOOKUP(BX98,data!$B$3:$E$32,3,0))*(BU98-14)),0)</f>
        <v>0</v>
      </c>
      <c r="BZ98" s="265" t="s">
        <v>96</v>
      </c>
      <c r="CA98" s="231">
        <f>IF(BV98=1,VLOOKUP(BZ98,data!$B$35:$D$39,2,0),0)</f>
        <v>0</v>
      </c>
      <c r="CB98" s="232">
        <f>IF(AND(BY98&lt;&gt;0,CA98&lt;&gt;0)=FALSE,0,data!$C$43)</f>
        <v>0</v>
      </c>
      <c r="CC98" s="269">
        <f t="shared" si="105"/>
        <v>0</v>
      </c>
      <c r="CD98" s="225">
        <f t="shared" si="106"/>
        <v>0</v>
      </c>
      <c r="CE98" s="225">
        <f t="shared" si="107"/>
        <v>0</v>
      </c>
      <c r="CF98" s="225">
        <f t="shared" si="108"/>
        <v>0</v>
      </c>
      <c r="CG98" s="431" t="str">
        <f t="shared" si="109"/>
        <v>ne</v>
      </c>
      <c r="CI98" s="229"/>
      <c r="CJ98" s="225">
        <f t="shared" si="110"/>
        <v>0</v>
      </c>
      <c r="CK98" s="230">
        <f>IF(CJ98=1,data!$C$41*CI98,0)</f>
        <v>0</v>
      </c>
      <c r="CL98" s="265" t="s">
        <v>96</v>
      </c>
      <c r="CM98" s="231">
        <f>IF(CJ98=1,IF(CI98&lt;15,VLOOKUP(CL98,data!$B$3:$E$32,2,0)*CI98,(VLOOKUP(CL98,data!$B$3:$E$32,2,0)*14)+(VLOOKUP(CL98,data!$B$3:$E$32,3,0))*(CI98-14)),0)</f>
        <v>0</v>
      </c>
      <c r="CN98" s="265" t="s">
        <v>96</v>
      </c>
      <c r="CO98" s="231">
        <f>IF(CJ98=1,VLOOKUP(CN98,data!$B$35:$D$39,2,0),0)</f>
        <v>0</v>
      </c>
      <c r="CP98" s="232">
        <f>IF(AND(CM98&lt;&gt;0,CO98&lt;&gt;0)=FALSE,0,data!$C$43)</f>
        <v>0</v>
      </c>
      <c r="CQ98" s="269">
        <f t="shared" si="111"/>
        <v>0</v>
      </c>
      <c r="CR98" s="225">
        <f t="shared" si="112"/>
        <v>0</v>
      </c>
      <c r="CS98" s="225">
        <f t="shared" si="113"/>
        <v>0</v>
      </c>
      <c r="CT98" s="225">
        <f t="shared" si="114"/>
        <v>0</v>
      </c>
      <c r="CU98" s="431" t="str">
        <f t="shared" si="115"/>
        <v>ne</v>
      </c>
      <c r="CW98" s="229"/>
      <c r="CX98" s="225">
        <f t="shared" si="116"/>
        <v>0</v>
      </c>
      <c r="CY98" s="230">
        <f>IF(CX98=1,data!$C$41*CW98,0)</f>
        <v>0</v>
      </c>
      <c r="CZ98" s="265" t="s">
        <v>96</v>
      </c>
      <c r="DA98" s="231">
        <f>IF(CX98=1,IF(CW98&lt;15,VLOOKUP(CZ98,data!$B$3:$E$32,2,0)*CW98,(VLOOKUP(CZ98,data!$B$3:$E$32,2,0)*14)+(VLOOKUP(CZ98,data!$B$3:$E$32,3,0))*(CW98-14)),0)</f>
        <v>0</v>
      </c>
      <c r="DB98" s="265" t="s">
        <v>96</v>
      </c>
      <c r="DC98" s="231">
        <f>IF(CX98=1,VLOOKUP(DB98,data!$B$35:$D$39,2,0),0)</f>
        <v>0</v>
      </c>
      <c r="DD98" s="232">
        <f>IF(AND(DA98&lt;&gt;0,DC98&lt;&gt;0)=FALSE,0,data!$C$43)</f>
        <v>0</v>
      </c>
      <c r="DE98" s="269">
        <f t="shared" si="117"/>
        <v>0</v>
      </c>
      <c r="DF98" s="225">
        <f t="shared" si="118"/>
        <v>0</v>
      </c>
      <c r="DG98" s="225">
        <f t="shared" si="119"/>
        <v>0</v>
      </c>
      <c r="DH98" s="225">
        <f t="shared" si="120"/>
        <v>0</v>
      </c>
      <c r="DI98" s="431" t="str">
        <f t="shared" si="121"/>
        <v>ne</v>
      </c>
      <c r="DK98" s="229"/>
      <c r="DL98" s="225">
        <f t="shared" si="122"/>
        <v>0</v>
      </c>
      <c r="DM98" s="230">
        <f>IF(DL98=1,data!$C$41*DK98,0)</f>
        <v>0</v>
      </c>
      <c r="DN98" s="265" t="s">
        <v>96</v>
      </c>
      <c r="DO98" s="231">
        <f>IF(DL98=1,IF(DK98&lt;15,VLOOKUP(DN98,data!$B$3:$E$32,2,0)*DK98,(VLOOKUP(DN98,data!$B$3:$E$32,2,0)*14)+(VLOOKUP(DN98,data!$B$3:$E$32,3,0))*(DK98-14)),0)</f>
        <v>0</v>
      </c>
      <c r="DP98" s="265" t="s">
        <v>96</v>
      </c>
      <c r="DQ98" s="231">
        <f>IF(DL98=1,VLOOKUP(DP98,data!$B$35:$D$39,2,0),0)</f>
        <v>0</v>
      </c>
      <c r="DR98" s="232">
        <f>IF(AND(DO98&lt;&gt;0,DQ98&lt;&gt;0)=FALSE,0,data!$C$43)</f>
        <v>0</v>
      </c>
      <c r="DS98" s="269">
        <f t="shared" si="123"/>
        <v>0</v>
      </c>
      <c r="DT98" s="225">
        <f t="shared" si="124"/>
        <v>0</v>
      </c>
      <c r="DU98" s="225">
        <f t="shared" si="125"/>
        <v>0</v>
      </c>
      <c r="DV98" s="225">
        <f t="shared" si="126"/>
        <v>0</v>
      </c>
      <c r="DW98" s="431" t="str">
        <f t="shared" si="127"/>
        <v>ne</v>
      </c>
      <c r="DY98" s="229"/>
      <c r="DZ98" s="225">
        <f t="shared" si="128"/>
        <v>0</v>
      </c>
      <c r="EA98" s="230">
        <f>IF(DZ98=1,data!$C$41*DY98,0)</f>
        <v>0</v>
      </c>
      <c r="EB98" s="265" t="s">
        <v>96</v>
      </c>
      <c r="EC98" s="231">
        <f>IF(DZ98=1,IF(DY98&lt;15,VLOOKUP(EB98,data!$B$3:$E$32,2,0)*DY98,(VLOOKUP(EB98,data!$B$3:$E$32,2,0)*14)+(VLOOKUP(EB98,data!$B$3:$E$32,3,0))*(DY98-14)),0)</f>
        <v>0</v>
      </c>
      <c r="ED98" s="265" t="s">
        <v>96</v>
      </c>
      <c r="EE98" s="231">
        <f>IF(DZ98=1,VLOOKUP(ED98,data!$B$35:$D$39,2,0),0)</f>
        <v>0</v>
      </c>
      <c r="EF98" s="232">
        <f>IF(AND(EC98&lt;&gt;0,EE98&lt;&gt;0)=FALSE,0,data!$C$43)</f>
        <v>0</v>
      </c>
      <c r="EG98" s="269">
        <f t="shared" si="129"/>
        <v>0</v>
      </c>
      <c r="EH98" s="225">
        <f t="shared" si="130"/>
        <v>0</v>
      </c>
      <c r="EI98" s="225">
        <f t="shared" si="131"/>
        <v>0</v>
      </c>
      <c r="EJ98" s="225">
        <f t="shared" si="132"/>
        <v>0</v>
      </c>
      <c r="EK98" s="431" t="str">
        <f t="shared" si="133"/>
        <v>ne</v>
      </c>
      <c r="EM98" s="229"/>
      <c r="EN98" s="225">
        <f t="shared" si="134"/>
        <v>0</v>
      </c>
      <c r="EO98" s="230">
        <f>IF(EN98=1,data!$C$41*EM98,0)</f>
        <v>0</v>
      </c>
      <c r="EP98" s="265" t="s">
        <v>96</v>
      </c>
      <c r="EQ98" s="231">
        <f>IF(EN98=1,IF(EM98&lt;15,VLOOKUP(EP98,data!$B$3:$E$32,2,0)*EM98,(VLOOKUP(EP98,data!$B$3:$E$32,2,0)*14)+(VLOOKUP(EP98,data!$B$3:$E$32,3,0))*(EM98-14)),0)</f>
        <v>0</v>
      </c>
      <c r="ER98" s="265" t="s">
        <v>96</v>
      </c>
      <c r="ES98" s="231">
        <f>IF(EN98=1,VLOOKUP(ER98,data!$B$35:$D$39,2,0),0)</f>
        <v>0</v>
      </c>
      <c r="ET98" s="232">
        <f>IF(AND(EQ98&lt;&gt;0,ES98&lt;&gt;0)=FALSE,0,data!$C$43)</f>
        <v>0</v>
      </c>
      <c r="EU98" s="269">
        <f t="shared" si="135"/>
        <v>0</v>
      </c>
      <c r="EV98" s="225">
        <f t="shared" si="136"/>
        <v>0</v>
      </c>
      <c r="EW98" s="225">
        <f t="shared" si="137"/>
        <v>0</v>
      </c>
      <c r="EX98" s="225">
        <f t="shared" si="138"/>
        <v>0</v>
      </c>
      <c r="EY98" s="431" t="str">
        <f t="shared" si="139"/>
        <v>ne</v>
      </c>
      <c r="FA98" s="229"/>
      <c r="FB98" s="225">
        <f t="shared" si="140"/>
        <v>0</v>
      </c>
      <c r="FC98" s="230">
        <f>IF(FB98=1,data!$C$41*FA98,0)</f>
        <v>0</v>
      </c>
      <c r="FD98" s="265" t="s">
        <v>96</v>
      </c>
      <c r="FE98" s="231">
        <f>IF(FB98=1,IF(FA98&lt;15,VLOOKUP(FD98,data!$B$3:$E$32,2,0)*FA98,(VLOOKUP(FD98,data!$B$3:$E$32,2,0)*14)+(VLOOKUP(FD98,data!$B$3:$E$32,3,0))*(FA98-14)),0)</f>
        <v>0</v>
      </c>
      <c r="FF98" s="265" t="s">
        <v>96</v>
      </c>
      <c r="FG98" s="231">
        <f>IF(FB98=1,VLOOKUP(FF98,data!$B$35:$D$39,2,0),0)</f>
        <v>0</v>
      </c>
      <c r="FH98" s="232">
        <f>IF(AND(FE98&lt;&gt;0,FG98&lt;&gt;0)=FALSE,0,data!$C$43)</f>
        <v>0</v>
      </c>
      <c r="FI98" s="269">
        <f t="shared" si="141"/>
        <v>0</v>
      </c>
      <c r="FJ98" s="225">
        <f t="shared" si="142"/>
        <v>0</v>
      </c>
      <c r="FK98" s="225">
        <f t="shared" si="143"/>
        <v>0</v>
      </c>
      <c r="FL98" s="225">
        <f t="shared" si="144"/>
        <v>0</v>
      </c>
      <c r="FM98" s="431" t="str">
        <f t="shared" si="145"/>
        <v>ne</v>
      </c>
    </row>
    <row r="99" spans="1:169" ht="26.65" hidden="1" customHeight="1" x14ac:dyDescent="0.25">
      <c r="A99" s="233"/>
      <c r="B99" s="370" t="s">
        <v>190</v>
      </c>
      <c r="C99" s="416"/>
      <c r="D99" s="418"/>
      <c r="E99" s="229"/>
      <c r="F99" s="225">
        <f t="shared" si="75"/>
        <v>0</v>
      </c>
      <c r="G99" s="230">
        <f>IF(F99=1,data!$C$41*E99,0)</f>
        <v>0</v>
      </c>
      <c r="H99" s="265" t="s">
        <v>96</v>
      </c>
      <c r="I99" s="231">
        <f>IF($F99=1,IF($E99&lt;15,VLOOKUP(H99,data!$B$3:$E$32,2,0)*$E99,(VLOOKUP(H99,data!$B$3:$E$32,2,0)*14)+(VLOOKUP(H99,data!$B$3:$E$32,3,0))*($E99-14)),0)</f>
        <v>0</v>
      </c>
      <c r="J99" s="265" t="s">
        <v>96</v>
      </c>
      <c r="K99" s="231">
        <f>IF($F99=1,VLOOKUP(J99,data!$B$35:$D$39,2,0),0)</f>
        <v>0</v>
      </c>
      <c r="L99" s="232">
        <f>IF(AND(I99&lt;&gt;0,K99&lt;&gt;0)=FALSE,0,data!$C$43)</f>
        <v>0</v>
      </c>
      <c r="M99" s="269">
        <f t="shared" si="76"/>
        <v>0</v>
      </c>
      <c r="N99" s="225">
        <f t="shared" si="146"/>
        <v>0</v>
      </c>
      <c r="O99" s="225">
        <f t="shared" si="77"/>
        <v>0</v>
      </c>
      <c r="P99" s="225">
        <f t="shared" si="78"/>
        <v>0</v>
      </c>
      <c r="Q99" s="228"/>
      <c r="R99" s="438">
        <f t="shared" si="79"/>
        <v>0</v>
      </c>
      <c r="S99" s="225">
        <f t="shared" si="80"/>
        <v>0</v>
      </c>
      <c r="T99" s="357">
        <f>IF(S99=1,data!$C$41*R99,0)</f>
        <v>0</v>
      </c>
      <c r="U99" s="370" t="str">
        <f t="shared" si="81"/>
        <v xml:space="preserve"> </v>
      </c>
      <c r="V99" s="360">
        <f>IF($S99=1,IF(R99&lt;15,VLOOKUP(U99,data!$B$3:$E$32,2,0)*R99,(VLOOKUP(U99,data!$B$3:$E$32,2,0)*14)+(VLOOKUP(U99,data!$B$3:$E$32,3,0))*(R99-14)),0)</f>
        <v>0</v>
      </c>
      <c r="W99" s="370" t="str">
        <f t="shared" si="82"/>
        <v xml:space="preserve"> </v>
      </c>
      <c r="X99" s="360">
        <f>IF($S99=1,VLOOKUP(W99,data!$B$35:$D$39,2,0),0)</f>
        <v>0</v>
      </c>
      <c r="Y99" s="364">
        <f>IF(AND(V99&lt;&gt;0,X99&lt;&gt;0)=FALSE,0,data!$C$43)</f>
        <v>0</v>
      </c>
      <c r="Z99" s="365">
        <f t="shared" si="83"/>
        <v>0</v>
      </c>
      <c r="AA99" s="225">
        <f t="shared" si="147"/>
        <v>0</v>
      </c>
      <c r="AB99" s="225">
        <f t="shared" si="84"/>
        <v>0</v>
      </c>
      <c r="AC99" s="225">
        <f t="shared" si="85"/>
        <v>0</v>
      </c>
      <c r="AE99" s="229"/>
      <c r="AF99" s="225">
        <f t="shared" si="86"/>
        <v>0</v>
      </c>
      <c r="AG99" s="230">
        <f>IF(AF99=1,data!$C$41*AE99,0)</f>
        <v>0</v>
      </c>
      <c r="AH99" s="265" t="s">
        <v>96</v>
      </c>
      <c r="AI99" s="231">
        <f>IF(AF99=1,IF(AE99&lt;15,VLOOKUP(AH99,data!$B$3:$E$32,2,0)*AE99,(VLOOKUP(AH99,data!$B$3:$E$32,2,0)*14)+(VLOOKUP(AH99,data!$B$3:$E$32,3,0))*(AE99-14)),0)</f>
        <v>0</v>
      </c>
      <c r="AJ99" s="265" t="s">
        <v>96</v>
      </c>
      <c r="AK99" s="231">
        <f>IF(AF99=1,VLOOKUP(AJ99,data!$B$35:$D$39,2,0),0)</f>
        <v>0</v>
      </c>
      <c r="AL99" s="232">
        <f>IF(AND(AI99&lt;&gt;0,AK99&lt;&gt;0)=FALSE,0,data!$C$43)</f>
        <v>0</v>
      </c>
      <c r="AM99" s="269">
        <f t="shared" si="87"/>
        <v>0</v>
      </c>
      <c r="AN99" s="225">
        <f t="shared" si="88"/>
        <v>0</v>
      </c>
      <c r="AO99" s="225">
        <f t="shared" si="89"/>
        <v>0</v>
      </c>
      <c r="AP99" s="225">
        <f t="shared" si="90"/>
        <v>0</v>
      </c>
      <c r="AQ99" s="431" t="str">
        <f t="shared" si="91"/>
        <v>ne</v>
      </c>
      <c r="AS99" s="229"/>
      <c r="AT99" s="225">
        <f t="shared" si="92"/>
        <v>0</v>
      </c>
      <c r="AU99" s="230">
        <f>IF(AT99=1,data!$C$41*AS99,0)</f>
        <v>0</v>
      </c>
      <c r="AV99" s="265" t="s">
        <v>96</v>
      </c>
      <c r="AW99" s="231">
        <f>IF(AT99=1,IF(AS99&lt;15,VLOOKUP(AV99,data!$B$3:$E$32,2,0)*AS99,(VLOOKUP(AV99,data!$B$3:$E$32,2,0)*14)+(VLOOKUP(AV99,data!$B$3:$E$32,3,0))*(AS99-14)),0)</f>
        <v>0</v>
      </c>
      <c r="AX99" s="265" t="s">
        <v>96</v>
      </c>
      <c r="AY99" s="231">
        <f>IF(AT99=1,VLOOKUP(AX99,data!$B$35:$D$39,2,0),0)</f>
        <v>0</v>
      </c>
      <c r="AZ99" s="232">
        <f>IF(AND(AW99&lt;&gt;0,AY99&lt;&gt;0)=FALSE,0,data!$C$43)</f>
        <v>0</v>
      </c>
      <c r="BA99" s="269">
        <f t="shared" si="93"/>
        <v>0</v>
      </c>
      <c r="BB99" s="225">
        <f t="shared" si="94"/>
        <v>0</v>
      </c>
      <c r="BC99" s="225">
        <f t="shared" si="95"/>
        <v>0</v>
      </c>
      <c r="BD99" s="225">
        <f t="shared" si="96"/>
        <v>0</v>
      </c>
      <c r="BE99" s="431" t="str">
        <f t="shared" si="97"/>
        <v>ne</v>
      </c>
      <c r="BG99" s="229"/>
      <c r="BH99" s="225">
        <f t="shared" si="98"/>
        <v>0</v>
      </c>
      <c r="BI99" s="230">
        <f>IF(BH99=1,data!$C$41*BG99,0)</f>
        <v>0</v>
      </c>
      <c r="BJ99" s="265" t="s">
        <v>96</v>
      </c>
      <c r="BK99" s="231">
        <f>IF(BH99=1,IF(BG99&lt;15,VLOOKUP(BJ99,data!$B$3:$E$32,2,0)*BG99,(VLOOKUP(BJ99,data!$B$3:$E$32,2,0)*14)+(VLOOKUP(BJ99,data!$B$3:$E$32,3,0))*(BG99-14)),0)</f>
        <v>0</v>
      </c>
      <c r="BL99" s="265" t="s">
        <v>96</v>
      </c>
      <c r="BM99" s="231">
        <f>IF(BH99=1,VLOOKUP(BL99,data!$B$35:$D$39,2,0),0)</f>
        <v>0</v>
      </c>
      <c r="BN99" s="232">
        <f>IF(AND(BK99&lt;&gt;0,BM99&lt;&gt;0)=FALSE,0,data!$C$43)</f>
        <v>0</v>
      </c>
      <c r="BO99" s="269">
        <f t="shared" si="99"/>
        <v>0</v>
      </c>
      <c r="BP99" s="225">
        <f t="shared" si="100"/>
        <v>0</v>
      </c>
      <c r="BQ99" s="225">
        <f t="shared" si="101"/>
        <v>0</v>
      </c>
      <c r="BR99" s="225">
        <f t="shared" si="102"/>
        <v>0</v>
      </c>
      <c r="BS99" s="431" t="str">
        <f t="shared" si="103"/>
        <v>ne</v>
      </c>
      <c r="BU99" s="229"/>
      <c r="BV99" s="225">
        <f t="shared" si="104"/>
        <v>0</v>
      </c>
      <c r="BW99" s="230">
        <f>IF(BV99=1,data!$C$41*BU99,0)</f>
        <v>0</v>
      </c>
      <c r="BX99" s="265" t="s">
        <v>96</v>
      </c>
      <c r="BY99" s="231">
        <f>IF(BV99=1,IF(BU99&lt;15,VLOOKUP(BX99,data!$B$3:$E$32,2,0)*BU99,(VLOOKUP(BX99,data!$B$3:$E$32,2,0)*14)+(VLOOKUP(BX99,data!$B$3:$E$32,3,0))*(BU99-14)),0)</f>
        <v>0</v>
      </c>
      <c r="BZ99" s="265" t="s">
        <v>96</v>
      </c>
      <c r="CA99" s="231">
        <f>IF(BV99=1,VLOOKUP(BZ99,data!$B$35:$D$39,2,0),0)</f>
        <v>0</v>
      </c>
      <c r="CB99" s="232">
        <f>IF(AND(BY99&lt;&gt;0,CA99&lt;&gt;0)=FALSE,0,data!$C$43)</f>
        <v>0</v>
      </c>
      <c r="CC99" s="269">
        <f t="shared" si="105"/>
        <v>0</v>
      </c>
      <c r="CD99" s="225">
        <f t="shared" si="106"/>
        <v>0</v>
      </c>
      <c r="CE99" s="225">
        <f t="shared" si="107"/>
        <v>0</v>
      </c>
      <c r="CF99" s="225">
        <f t="shared" si="108"/>
        <v>0</v>
      </c>
      <c r="CG99" s="431" t="str">
        <f t="shared" si="109"/>
        <v>ne</v>
      </c>
      <c r="CI99" s="229"/>
      <c r="CJ99" s="225">
        <f t="shared" si="110"/>
        <v>0</v>
      </c>
      <c r="CK99" s="230">
        <f>IF(CJ99=1,data!$C$41*CI99,0)</f>
        <v>0</v>
      </c>
      <c r="CL99" s="265" t="s">
        <v>96</v>
      </c>
      <c r="CM99" s="231">
        <f>IF(CJ99=1,IF(CI99&lt;15,VLOOKUP(CL99,data!$B$3:$E$32,2,0)*CI99,(VLOOKUP(CL99,data!$B$3:$E$32,2,0)*14)+(VLOOKUP(CL99,data!$B$3:$E$32,3,0))*(CI99-14)),0)</f>
        <v>0</v>
      </c>
      <c r="CN99" s="265" t="s">
        <v>96</v>
      </c>
      <c r="CO99" s="231">
        <f>IF(CJ99=1,VLOOKUP(CN99,data!$B$35:$D$39,2,0),0)</f>
        <v>0</v>
      </c>
      <c r="CP99" s="232">
        <f>IF(AND(CM99&lt;&gt;0,CO99&lt;&gt;0)=FALSE,0,data!$C$43)</f>
        <v>0</v>
      </c>
      <c r="CQ99" s="269">
        <f t="shared" si="111"/>
        <v>0</v>
      </c>
      <c r="CR99" s="225">
        <f t="shared" si="112"/>
        <v>0</v>
      </c>
      <c r="CS99" s="225">
        <f t="shared" si="113"/>
        <v>0</v>
      </c>
      <c r="CT99" s="225">
        <f t="shared" si="114"/>
        <v>0</v>
      </c>
      <c r="CU99" s="431" t="str">
        <f t="shared" si="115"/>
        <v>ne</v>
      </c>
      <c r="CW99" s="229"/>
      <c r="CX99" s="225">
        <f t="shared" si="116"/>
        <v>0</v>
      </c>
      <c r="CY99" s="230">
        <f>IF(CX99=1,data!$C$41*CW99,0)</f>
        <v>0</v>
      </c>
      <c r="CZ99" s="265" t="s">
        <v>96</v>
      </c>
      <c r="DA99" s="231">
        <f>IF(CX99=1,IF(CW99&lt;15,VLOOKUP(CZ99,data!$B$3:$E$32,2,0)*CW99,(VLOOKUP(CZ99,data!$B$3:$E$32,2,0)*14)+(VLOOKUP(CZ99,data!$B$3:$E$32,3,0))*(CW99-14)),0)</f>
        <v>0</v>
      </c>
      <c r="DB99" s="265" t="s">
        <v>96</v>
      </c>
      <c r="DC99" s="231">
        <f>IF(CX99=1,VLOOKUP(DB99,data!$B$35:$D$39,2,0),0)</f>
        <v>0</v>
      </c>
      <c r="DD99" s="232">
        <f>IF(AND(DA99&lt;&gt;0,DC99&lt;&gt;0)=FALSE,0,data!$C$43)</f>
        <v>0</v>
      </c>
      <c r="DE99" s="269">
        <f t="shared" si="117"/>
        <v>0</v>
      </c>
      <c r="DF99" s="225">
        <f t="shared" si="118"/>
        <v>0</v>
      </c>
      <c r="DG99" s="225">
        <f t="shared" si="119"/>
        <v>0</v>
      </c>
      <c r="DH99" s="225">
        <f t="shared" si="120"/>
        <v>0</v>
      </c>
      <c r="DI99" s="431" t="str">
        <f t="shared" si="121"/>
        <v>ne</v>
      </c>
      <c r="DK99" s="229"/>
      <c r="DL99" s="225">
        <f t="shared" si="122"/>
        <v>0</v>
      </c>
      <c r="DM99" s="230">
        <f>IF(DL99=1,data!$C$41*DK99,0)</f>
        <v>0</v>
      </c>
      <c r="DN99" s="265" t="s">
        <v>96</v>
      </c>
      <c r="DO99" s="231">
        <f>IF(DL99=1,IF(DK99&lt;15,VLOOKUP(DN99,data!$B$3:$E$32,2,0)*DK99,(VLOOKUP(DN99,data!$B$3:$E$32,2,0)*14)+(VLOOKUP(DN99,data!$B$3:$E$32,3,0))*(DK99-14)),0)</f>
        <v>0</v>
      </c>
      <c r="DP99" s="265" t="s">
        <v>96</v>
      </c>
      <c r="DQ99" s="231">
        <f>IF(DL99=1,VLOOKUP(DP99,data!$B$35:$D$39,2,0),0)</f>
        <v>0</v>
      </c>
      <c r="DR99" s="232">
        <f>IF(AND(DO99&lt;&gt;0,DQ99&lt;&gt;0)=FALSE,0,data!$C$43)</f>
        <v>0</v>
      </c>
      <c r="DS99" s="269">
        <f t="shared" si="123"/>
        <v>0</v>
      </c>
      <c r="DT99" s="225">
        <f t="shared" si="124"/>
        <v>0</v>
      </c>
      <c r="DU99" s="225">
        <f t="shared" si="125"/>
        <v>0</v>
      </c>
      <c r="DV99" s="225">
        <f t="shared" si="126"/>
        <v>0</v>
      </c>
      <c r="DW99" s="431" t="str">
        <f t="shared" si="127"/>
        <v>ne</v>
      </c>
      <c r="DY99" s="229"/>
      <c r="DZ99" s="225">
        <f t="shared" si="128"/>
        <v>0</v>
      </c>
      <c r="EA99" s="230">
        <f>IF(DZ99=1,data!$C$41*DY99,0)</f>
        <v>0</v>
      </c>
      <c r="EB99" s="265" t="s">
        <v>96</v>
      </c>
      <c r="EC99" s="231">
        <f>IF(DZ99=1,IF(DY99&lt;15,VLOOKUP(EB99,data!$B$3:$E$32,2,0)*DY99,(VLOOKUP(EB99,data!$B$3:$E$32,2,0)*14)+(VLOOKUP(EB99,data!$B$3:$E$32,3,0))*(DY99-14)),0)</f>
        <v>0</v>
      </c>
      <c r="ED99" s="265" t="s">
        <v>96</v>
      </c>
      <c r="EE99" s="231">
        <f>IF(DZ99=1,VLOOKUP(ED99,data!$B$35:$D$39,2,0),0)</f>
        <v>0</v>
      </c>
      <c r="EF99" s="232">
        <f>IF(AND(EC99&lt;&gt;0,EE99&lt;&gt;0)=FALSE,0,data!$C$43)</f>
        <v>0</v>
      </c>
      <c r="EG99" s="269">
        <f t="shared" si="129"/>
        <v>0</v>
      </c>
      <c r="EH99" s="225">
        <f t="shared" si="130"/>
        <v>0</v>
      </c>
      <c r="EI99" s="225">
        <f t="shared" si="131"/>
        <v>0</v>
      </c>
      <c r="EJ99" s="225">
        <f t="shared" si="132"/>
        <v>0</v>
      </c>
      <c r="EK99" s="431" t="str">
        <f t="shared" si="133"/>
        <v>ne</v>
      </c>
      <c r="EM99" s="229"/>
      <c r="EN99" s="225">
        <f t="shared" si="134"/>
        <v>0</v>
      </c>
      <c r="EO99" s="230">
        <f>IF(EN99=1,data!$C$41*EM99,0)</f>
        <v>0</v>
      </c>
      <c r="EP99" s="265" t="s">
        <v>96</v>
      </c>
      <c r="EQ99" s="231">
        <f>IF(EN99=1,IF(EM99&lt;15,VLOOKUP(EP99,data!$B$3:$E$32,2,0)*EM99,(VLOOKUP(EP99,data!$B$3:$E$32,2,0)*14)+(VLOOKUP(EP99,data!$B$3:$E$32,3,0))*(EM99-14)),0)</f>
        <v>0</v>
      </c>
      <c r="ER99" s="265" t="s">
        <v>96</v>
      </c>
      <c r="ES99" s="231">
        <f>IF(EN99=1,VLOOKUP(ER99,data!$B$35:$D$39,2,0),0)</f>
        <v>0</v>
      </c>
      <c r="ET99" s="232">
        <f>IF(AND(EQ99&lt;&gt;0,ES99&lt;&gt;0)=FALSE,0,data!$C$43)</f>
        <v>0</v>
      </c>
      <c r="EU99" s="269">
        <f t="shared" si="135"/>
        <v>0</v>
      </c>
      <c r="EV99" s="225">
        <f t="shared" si="136"/>
        <v>0</v>
      </c>
      <c r="EW99" s="225">
        <f t="shared" si="137"/>
        <v>0</v>
      </c>
      <c r="EX99" s="225">
        <f t="shared" si="138"/>
        <v>0</v>
      </c>
      <c r="EY99" s="431" t="str">
        <f t="shared" si="139"/>
        <v>ne</v>
      </c>
      <c r="FA99" s="229"/>
      <c r="FB99" s="225">
        <f t="shared" si="140"/>
        <v>0</v>
      </c>
      <c r="FC99" s="230">
        <f>IF(FB99=1,data!$C$41*FA99,0)</f>
        <v>0</v>
      </c>
      <c r="FD99" s="265" t="s">
        <v>96</v>
      </c>
      <c r="FE99" s="231">
        <f>IF(FB99=1,IF(FA99&lt;15,VLOOKUP(FD99,data!$B$3:$E$32,2,0)*FA99,(VLOOKUP(FD99,data!$B$3:$E$32,2,0)*14)+(VLOOKUP(FD99,data!$B$3:$E$32,3,0))*(FA99-14)),0)</f>
        <v>0</v>
      </c>
      <c r="FF99" s="265" t="s">
        <v>96</v>
      </c>
      <c r="FG99" s="231">
        <f>IF(FB99=1,VLOOKUP(FF99,data!$B$35:$D$39,2,0),0)</f>
        <v>0</v>
      </c>
      <c r="FH99" s="232">
        <f>IF(AND(FE99&lt;&gt;0,FG99&lt;&gt;0)=FALSE,0,data!$C$43)</f>
        <v>0</v>
      </c>
      <c r="FI99" s="269">
        <f t="shared" si="141"/>
        <v>0</v>
      </c>
      <c r="FJ99" s="225">
        <f t="shared" si="142"/>
        <v>0</v>
      </c>
      <c r="FK99" s="225">
        <f t="shared" si="143"/>
        <v>0</v>
      </c>
      <c r="FL99" s="225">
        <f t="shared" si="144"/>
        <v>0</v>
      </c>
      <c r="FM99" s="431" t="str">
        <f t="shared" si="145"/>
        <v>ne</v>
      </c>
    </row>
    <row r="100" spans="1:169" ht="26.65" hidden="1" customHeight="1" x14ac:dyDescent="0.25">
      <c r="A100" s="233"/>
      <c r="B100" s="370" t="s">
        <v>191</v>
      </c>
      <c r="C100" s="416"/>
      <c r="D100" s="418"/>
      <c r="E100" s="229"/>
      <c r="F100" s="225">
        <f t="shared" si="75"/>
        <v>0</v>
      </c>
      <c r="G100" s="230">
        <f>IF(F100=1,data!$C$41*E100,0)</f>
        <v>0</v>
      </c>
      <c r="H100" s="265" t="s">
        <v>96</v>
      </c>
      <c r="I100" s="231">
        <f>IF($F100=1,IF($E100&lt;15,VLOOKUP(H100,data!$B$3:$E$32,2,0)*$E100,(VLOOKUP(H100,data!$B$3:$E$32,2,0)*14)+(VLOOKUP(H100,data!$B$3:$E$32,3,0))*($E100-14)),0)</f>
        <v>0</v>
      </c>
      <c r="J100" s="265" t="s">
        <v>96</v>
      </c>
      <c r="K100" s="231">
        <f>IF($F100=1,VLOOKUP(J100,data!$B$35:$D$39,2,0),0)</f>
        <v>0</v>
      </c>
      <c r="L100" s="232">
        <f>IF(AND(I100&lt;&gt;0,K100&lt;&gt;0)=FALSE,0,data!$C$43)</f>
        <v>0</v>
      </c>
      <c r="M100" s="269">
        <f t="shared" si="76"/>
        <v>0</v>
      </c>
      <c r="N100" s="225">
        <f t="shared" si="146"/>
        <v>0</v>
      </c>
      <c r="O100" s="225">
        <f t="shared" si="77"/>
        <v>0</v>
      </c>
      <c r="P100" s="225">
        <f t="shared" si="78"/>
        <v>0</v>
      </c>
      <c r="Q100" s="228"/>
      <c r="R100" s="438">
        <f t="shared" si="79"/>
        <v>0</v>
      </c>
      <c r="S100" s="225">
        <f t="shared" si="80"/>
        <v>0</v>
      </c>
      <c r="T100" s="357">
        <f>IF(S100=1,data!$C$41*R100,0)</f>
        <v>0</v>
      </c>
      <c r="U100" s="370" t="str">
        <f t="shared" si="81"/>
        <v xml:space="preserve"> </v>
      </c>
      <c r="V100" s="360">
        <f>IF($S100=1,IF(R100&lt;15,VLOOKUP(U100,data!$B$3:$E$32,2,0)*R100,(VLOOKUP(U100,data!$B$3:$E$32,2,0)*14)+(VLOOKUP(U100,data!$B$3:$E$32,3,0))*(R100-14)),0)</f>
        <v>0</v>
      </c>
      <c r="W100" s="370" t="str">
        <f t="shared" si="82"/>
        <v xml:space="preserve"> </v>
      </c>
      <c r="X100" s="360">
        <f>IF($S100=1,VLOOKUP(W100,data!$B$35:$D$39,2,0),0)</f>
        <v>0</v>
      </c>
      <c r="Y100" s="364">
        <f>IF(AND(V100&lt;&gt;0,X100&lt;&gt;0)=FALSE,0,data!$C$43)</f>
        <v>0</v>
      </c>
      <c r="Z100" s="365">
        <f t="shared" si="83"/>
        <v>0</v>
      </c>
      <c r="AA100" s="225">
        <f t="shared" si="147"/>
        <v>0</v>
      </c>
      <c r="AB100" s="225">
        <f t="shared" si="84"/>
        <v>0</v>
      </c>
      <c r="AC100" s="225">
        <f t="shared" si="85"/>
        <v>0</v>
      </c>
      <c r="AE100" s="229"/>
      <c r="AF100" s="225">
        <f t="shared" si="86"/>
        <v>0</v>
      </c>
      <c r="AG100" s="230">
        <f>IF(AF100=1,data!$C$41*AE100,0)</f>
        <v>0</v>
      </c>
      <c r="AH100" s="265" t="s">
        <v>96</v>
      </c>
      <c r="AI100" s="231">
        <f>IF(AF100=1,IF(AE100&lt;15,VLOOKUP(AH100,data!$B$3:$E$32,2,0)*AE100,(VLOOKUP(AH100,data!$B$3:$E$32,2,0)*14)+(VLOOKUP(AH100,data!$B$3:$E$32,3,0))*(AE100-14)),0)</f>
        <v>0</v>
      </c>
      <c r="AJ100" s="265" t="s">
        <v>96</v>
      </c>
      <c r="AK100" s="231">
        <f>IF(AF100=1,VLOOKUP(AJ100,data!$B$35:$D$39,2,0),0)</f>
        <v>0</v>
      </c>
      <c r="AL100" s="232">
        <f>IF(AND(AI100&lt;&gt;0,AK100&lt;&gt;0)=FALSE,0,data!$C$43)</f>
        <v>0</v>
      </c>
      <c r="AM100" s="269">
        <f t="shared" si="87"/>
        <v>0</v>
      </c>
      <c r="AN100" s="225">
        <f t="shared" si="88"/>
        <v>0</v>
      </c>
      <c r="AO100" s="225">
        <f t="shared" si="89"/>
        <v>0</v>
      </c>
      <c r="AP100" s="225">
        <f t="shared" si="90"/>
        <v>0</v>
      </c>
      <c r="AQ100" s="431" t="str">
        <f t="shared" si="91"/>
        <v>ne</v>
      </c>
      <c r="AS100" s="229"/>
      <c r="AT100" s="225">
        <f t="shared" si="92"/>
        <v>0</v>
      </c>
      <c r="AU100" s="230">
        <f>IF(AT100=1,data!$C$41*AS100,0)</f>
        <v>0</v>
      </c>
      <c r="AV100" s="265" t="s">
        <v>96</v>
      </c>
      <c r="AW100" s="231">
        <f>IF(AT100=1,IF(AS100&lt;15,VLOOKUP(AV100,data!$B$3:$E$32,2,0)*AS100,(VLOOKUP(AV100,data!$B$3:$E$32,2,0)*14)+(VLOOKUP(AV100,data!$B$3:$E$32,3,0))*(AS100-14)),0)</f>
        <v>0</v>
      </c>
      <c r="AX100" s="265" t="s">
        <v>96</v>
      </c>
      <c r="AY100" s="231">
        <f>IF(AT100=1,VLOOKUP(AX100,data!$B$35:$D$39,2,0),0)</f>
        <v>0</v>
      </c>
      <c r="AZ100" s="232">
        <f>IF(AND(AW100&lt;&gt;0,AY100&lt;&gt;0)=FALSE,0,data!$C$43)</f>
        <v>0</v>
      </c>
      <c r="BA100" s="269">
        <f t="shared" si="93"/>
        <v>0</v>
      </c>
      <c r="BB100" s="225">
        <f t="shared" si="94"/>
        <v>0</v>
      </c>
      <c r="BC100" s="225">
        <f t="shared" si="95"/>
        <v>0</v>
      </c>
      <c r="BD100" s="225">
        <f t="shared" si="96"/>
        <v>0</v>
      </c>
      <c r="BE100" s="431" t="str">
        <f t="shared" si="97"/>
        <v>ne</v>
      </c>
      <c r="BG100" s="229"/>
      <c r="BH100" s="225">
        <f t="shared" si="98"/>
        <v>0</v>
      </c>
      <c r="BI100" s="230">
        <f>IF(BH100=1,data!$C$41*BG100,0)</f>
        <v>0</v>
      </c>
      <c r="BJ100" s="265" t="s">
        <v>96</v>
      </c>
      <c r="BK100" s="231">
        <f>IF(BH100=1,IF(BG100&lt;15,VLOOKUP(BJ100,data!$B$3:$E$32,2,0)*BG100,(VLOOKUP(BJ100,data!$B$3:$E$32,2,0)*14)+(VLOOKUP(BJ100,data!$B$3:$E$32,3,0))*(BG100-14)),0)</f>
        <v>0</v>
      </c>
      <c r="BL100" s="265" t="s">
        <v>96</v>
      </c>
      <c r="BM100" s="231">
        <f>IF(BH100=1,VLOOKUP(BL100,data!$B$35:$D$39,2,0),0)</f>
        <v>0</v>
      </c>
      <c r="BN100" s="232">
        <f>IF(AND(BK100&lt;&gt;0,BM100&lt;&gt;0)=FALSE,0,data!$C$43)</f>
        <v>0</v>
      </c>
      <c r="BO100" s="269">
        <f t="shared" si="99"/>
        <v>0</v>
      </c>
      <c r="BP100" s="225">
        <f t="shared" si="100"/>
        <v>0</v>
      </c>
      <c r="BQ100" s="225">
        <f t="shared" si="101"/>
        <v>0</v>
      </c>
      <c r="BR100" s="225">
        <f t="shared" si="102"/>
        <v>0</v>
      </c>
      <c r="BS100" s="431" t="str">
        <f t="shared" si="103"/>
        <v>ne</v>
      </c>
      <c r="BU100" s="229"/>
      <c r="BV100" s="225">
        <f t="shared" si="104"/>
        <v>0</v>
      </c>
      <c r="BW100" s="230">
        <f>IF(BV100=1,data!$C$41*BU100,0)</f>
        <v>0</v>
      </c>
      <c r="BX100" s="265" t="s">
        <v>96</v>
      </c>
      <c r="BY100" s="231">
        <f>IF(BV100=1,IF(BU100&lt;15,VLOOKUP(BX100,data!$B$3:$E$32,2,0)*BU100,(VLOOKUP(BX100,data!$B$3:$E$32,2,0)*14)+(VLOOKUP(BX100,data!$B$3:$E$32,3,0))*(BU100-14)),0)</f>
        <v>0</v>
      </c>
      <c r="BZ100" s="265" t="s">
        <v>96</v>
      </c>
      <c r="CA100" s="231">
        <f>IF(BV100=1,VLOOKUP(BZ100,data!$B$35:$D$39,2,0),0)</f>
        <v>0</v>
      </c>
      <c r="CB100" s="232">
        <f>IF(AND(BY100&lt;&gt;0,CA100&lt;&gt;0)=FALSE,0,data!$C$43)</f>
        <v>0</v>
      </c>
      <c r="CC100" s="269">
        <f t="shared" si="105"/>
        <v>0</v>
      </c>
      <c r="CD100" s="225">
        <f t="shared" si="106"/>
        <v>0</v>
      </c>
      <c r="CE100" s="225">
        <f t="shared" si="107"/>
        <v>0</v>
      </c>
      <c r="CF100" s="225">
        <f t="shared" si="108"/>
        <v>0</v>
      </c>
      <c r="CG100" s="431" t="str">
        <f t="shared" si="109"/>
        <v>ne</v>
      </c>
      <c r="CI100" s="229"/>
      <c r="CJ100" s="225">
        <f t="shared" si="110"/>
        <v>0</v>
      </c>
      <c r="CK100" s="230">
        <f>IF(CJ100=1,data!$C$41*CI100,0)</f>
        <v>0</v>
      </c>
      <c r="CL100" s="265" t="s">
        <v>96</v>
      </c>
      <c r="CM100" s="231">
        <f>IF(CJ100=1,IF(CI100&lt;15,VLOOKUP(CL100,data!$B$3:$E$32,2,0)*CI100,(VLOOKUP(CL100,data!$B$3:$E$32,2,0)*14)+(VLOOKUP(CL100,data!$B$3:$E$32,3,0))*(CI100-14)),0)</f>
        <v>0</v>
      </c>
      <c r="CN100" s="265" t="s">
        <v>96</v>
      </c>
      <c r="CO100" s="231">
        <f>IF(CJ100=1,VLOOKUP(CN100,data!$B$35:$D$39,2,0),0)</f>
        <v>0</v>
      </c>
      <c r="CP100" s="232">
        <f>IF(AND(CM100&lt;&gt;0,CO100&lt;&gt;0)=FALSE,0,data!$C$43)</f>
        <v>0</v>
      </c>
      <c r="CQ100" s="269">
        <f t="shared" si="111"/>
        <v>0</v>
      </c>
      <c r="CR100" s="225">
        <f t="shared" si="112"/>
        <v>0</v>
      </c>
      <c r="CS100" s="225">
        <f t="shared" si="113"/>
        <v>0</v>
      </c>
      <c r="CT100" s="225">
        <f t="shared" si="114"/>
        <v>0</v>
      </c>
      <c r="CU100" s="431" t="str">
        <f t="shared" si="115"/>
        <v>ne</v>
      </c>
      <c r="CW100" s="229"/>
      <c r="CX100" s="225">
        <f t="shared" si="116"/>
        <v>0</v>
      </c>
      <c r="CY100" s="230">
        <f>IF(CX100=1,data!$C$41*CW100,0)</f>
        <v>0</v>
      </c>
      <c r="CZ100" s="265" t="s">
        <v>96</v>
      </c>
      <c r="DA100" s="231">
        <f>IF(CX100=1,IF(CW100&lt;15,VLOOKUP(CZ100,data!$B$3:$E$32,2,0)*CW100,(VLOOKUP(CZ100,data!$B$3:$E$32,2,0)*14)+(VLOOKUP(CZ100,data!$B$3:$E$32,3,0))*(CW100-14)),0)</f>
        <v>0</v>
      </c>
      <c r="DB100" s="265" t="s">
        <v>96</v>
      </c>
      <c r="DC100" s="231">
        <f>IF(CX100=1,VLOOKUP(DB100,data!$B$35:$D$39,2,0),0)</f>
        <v>0</v>
      </c>
      <c r="DD100" s="232">
        <f>IF(AND(DA100&lt;&gt;0,DC100&lt;&gt;0)=FALSE,0,data!$C$43)</f>
        <v>0</v>
      </c>
      <c r="DE100" s="269">
        <f t="shared" si="117"/>
        <v>0</v>
      </c>
      <c r="DF100" s="225">
        <f t="shared" si="118"/>
        <v>0</v>
      </c>
      <c r="DG100" s="225">
        <f t="shared" si="119"/>
        <v>0</v>
      </c>
      <c r="DH100" s="225">
        <f t="shared" si="120"/>
        <v>0</v>
      </c>
      <c r="DI100" s="431" t="str">
        <f t="shared" si="121"/>
        <v>ne</v>
      </c>
      <c r="DK100" s="229"/>
      <c r="DL100" s="225">
        <f t="shared" si="122"/>
        <v>0</v>
      </c>
      <c r="DM100" s="230">
        <f>IF(DL100=1,data!$C$41*DK100,0)</f>
        <v>0</v>
      </c>
      <c r="DN100" s="265" t="s">
        <v>96</v>
      </c>
      <c r="DO100" s="231">
        <f>IF(DL100=1,IF(DK100&lt;15,VLOOKUP(DN100,data!$B$3:$E$32,2,0)*DK100,(VLOOKUP(DN100,data!$B$3:$E$32,2,0)*14)+(VLOOKUP(DN100,data!$B$3:$E$32,3,0))*(DK100-14)),0)</f>
        <v>0</v>
      </c>
      <c r="DP100" s="265" t="s">
        <v>96</v>
      </c>
      <c r="DQ100" s="231">
        <f>IF(DL100=1,VLOOKUP(DP100,data!$B$35:$D$39,2,0),0)</f>
        <v>0</v>
      </c>
      <c r="DR100" s="232">
        <f>IF(AND(DO100&lt;&gt;0,DQ100&lt;&gt;0)=FALSE,0,data!$C$43)</f>
        <v>0</v>
      </c>
      <c r="DS100" s="269">
        <f t="shared" si="123"/>
        <v>0</v>
      </c>
      <c r="DT100" s="225">
        <f t="shared" si="124"/>
        <v>0</v>
      </c>
      <c r="DU100" s="225">
        <f t="shared" si="125"/>
        <v>0</v>
      </c>
      <c r="DV100" s="225">
        <f t="shared" si="126"/>
        <v>0</v>
      </c>
      <c r="DW100" s="431" t="str">
        <f t="shared" si="127"/>
        <v>ne</v>
      </c>
      <c r="DY100" s="229"/>
      <c r="DZ100" s="225">
        <f t="shared" si="128"/>
        <v>0</v>
      </c>
      <c r="EA100" s="230">
        <f>IF(DZ100=1,data!$C$41*DY100,0)</f>
        <v>0</v>
      </c>
      <c r="EB100" s="265" t="s">
        <v>96</v>
      </c>
      <c r="EC100" s="231">
        <f>IF(DZ100=1,IF(DY100&lt;15,VLOOKUP(EB100,data!$B$3:$E$32,2,0)*DY100,(VLOOKUP(EB100,data!$B$3:$E$32,2,0)*14)+(VLOOKUP(EB100,data!$B$3:$E$32,3,0))*(DY100-14)),0)</f>
        <v>0</v>
      </c>
      <c r="ED100" s="265" t="s">
        <v>96</v>
      </c>
      <c r="EE100" s="231">
        <f>IF(DZ100=1,VLOOKUP(ED100,data!$B$35:$D$39,2,0),0)</f>
        <v>0</v>
      </c>
      <c r="EF100" s="232">
        <f>IF(AND(EC100&lt;&gt;0,EE100&lt;&gt;0)=FALSE,0,data!$C$43)</f>
        <v>0</v>
      </c>
      <c r="EG100" s="269">
        <f t="shared" si="129"/>
        <v>0</v>
      </c>
      <c r="EH100" s="225">
        <f t="shared" si="130"/>
        <v>0</v>
      </c>
      <c r="EI100" s="225">
        <f t="shared" si="131"/>
        <v>0</v>
      </c>
      <c r="EJ100" s="225">
        <f t="shared" si="132"/>
        <v>0</v>
      </c>
      <c r="EK100" s="431" t="str">
        <f t="shared" si="133"/>
        <v>ne</v>
      </c>
      <c r="EM100" s="229"/>
      <c r="EN100" s="225">
        <f t="shared" si="134"/>
        <v>0</v>
      </c>
      <c r="EO100" s="230">
        <f>IF(EN100=1,data!$C$41*EM100,0)</f>
        <v>0</v>
      </c>
      <c r="EP100" s="265" t="s">
        <v>96</v>
      </c>
      <c r="EQ100" s="231">
        <f>IF(EN100=1,IF(EM100&lt;15,VLOOKUP(EP100,data!$B$3:$E$32,2,0)*EM100,(VLOOKUP(EP100,data!$B$3:$E$32,2,0)*14)+(VLOOKUP(EP100,data!$B$3:$E$32,3,0))*(EM100-14)),0)</f>
        <v>0</v>
      </c>
      <c r="ER100" s="265" t="s">
        <v>96</v>
      </c>
      <c r="ES100" s="231">
        <f>IF(EN100=1,VLOOKUP(ER100,data!$B$35:$D$39,2,0),0)</f>
        <v>0</v>
      </c>
      <c r="ET100" s="232">
        <f>IF(AND(EQ100&lt;&gt;0,ES100&lt;&gt;0)=FALSE,0,data!$C$43)</f>
        <v>0</v>
      </c>
      <c r="EU100" s="269">
        <f t="shared" si="135"/>
        <v>0</v>
      </c>
      <c r="EV100" s="225">
        <f t="shared" si="136"/>
        <v>0</v>
      </c>
      <c r="EW100" s="225">
        <f t="shared" si="137"/>
        <v>0</v>
      </c>
      <c r="EX100" s="225">
        <f t="shared" si="138"/>
        <v>0</v>
      </c>
      <c r="EY100" s="431" t="str">
        <f t="shared" si="139"/>
        <v>ne</v>
      </c>
      <c r="FA100" s="229"/>
      <c r="FB100" s="225">
        <f t="shared" si="140"/>
        <v>0</v>
      </c>
      <c r="FC100" s="230">
        <f>IF(FB100=1,data!$C$41*FA100,0)</f>
        <v>0</v>
      </c>
      <c r="FD100" s="265" t="s">
        <v>96</v>
      </c>
      <c r="FE100" s="231">
        <f>IF(FB100=1,IF(FA100&lt;15,VLOOKUP(FD100,data!$B$3:$E$32,2,0)*FA100,(VLOOKUP(FD100,data!$B$3:$E$32,2,0)*14)+(VLOOKUP(FD100,data!$B$3:$E$32,3,0))*(FA100-14)),0)</f>
        <v>0</v>
      </c>
      <c r="FF100" s="265" t="s">
        <v>96</v>
      </c>
      <c r="FG100" s="231">
        <f>IF(FB100=1,VLOOKUP(FF100,data!$B$35:$D$39,2,0),0)</f>
        <v>0</v>
      </c>
      <c r="FH100" s="232">
        <f>IF(AND(FE100&lt;&gt;0,FG100&lt;&gt;0)=FALSE,0,data!$C$43)</f>
        <v>0</v>
      </c>
      <c r="FI100" s="269">
        <f t="shared" si="141"/>
        <v>0</v>
      </c>
      <c r="FJ100" s="225">
        <f t="shared" si="142"/>
        <v>0</v>
      </c>
      <c r="FK100" s="225">
        <f t="shared" si="143"/>
        <v>0</v>
      </c>
      <c r="FL100" s="225">
        <f t="shared" si="144"/>
        <v>0</v>
      </c>
      <c r="FM100" s="431" t="str">
        <f t="shared" si="145"/>
        <v>ne</v>
      </c>
    </row>
    <row r="101" spans="1:169" ht="26.65" hidden="1" customHeight="1" x14ac:dyDescent="0.25">
      <c r="A101" s="233"/>
      <c r="B101" s="370" t="s">
        <v>192</v>
      </c>
      <c r="C101" s="416"/>
      <c r="D101" s="418"/>
      <c r="E101" s="229"/>
      <c r="F101" s="225">
        <f t="shared" si="75"/>
        <v>0</v>
      </c>
      <c r="G101" s="230">
        <f>IF(F101=1,data!$C$41*E101,0)</f>
        <v>0</v>
      </c>
      <c r="H101" s="265" t="s">
        <v>96</v>
      </c>
      <c r="I101" s="231">
        <f>IF($F101=1,IF($E101&lt;15,VLOOKUP(H101,data!$B$3:$E$32,2,0)*$E101,(VLOOKUP(H101,data!$B$3:$E$32,2,0)*14)+(VLOOKUP(H101,data!$B$3:$E$32,3,0))*($E101-14)),0)</f>
        <v>0</v>
      </c>
      <c r="J101" s="265" t="s">
        <v>96</v>
      </c>
      <c r="K101" s="231">
        <f>IF($F101=1,VLOOKUP(J101,data!$B$35:$D$39,2,0),0)</f>
        <v>0</v>
      </c>
      <c r="L101" s="232">
        <f>IF(AND(I101&lt;&gt;0,K101&lt;&gt;0)=FALSE,0,data!$C$43)</f>
        <v>0</v>
      </c>
      <c r="M101" s="269">
        <f t="shared" si="76"/>
        <v>0</v>
      </c>
      <c r="N101" s="225">
        <f t="shared" si="146"/>
        <v>0</v>
      </c>
      <c r="O101" s="225">
        <f t="shared" si="77"/>
        <v>0</v>
      </c>
      <c r="P101" s="225">
        <f t="shared" si="78"/>
        <v>0</v>
      </c>
      <c r="Q101" s="228"/>
      <c r="R101" s="438">
        <f t="shared" si="79"/>
        <v>0</v>
      </c>
      <c r="S101" s="225">
        <f t="shared" si="80"/>
        <v>0</v>
      </c>
      <c r="T101" s="357">
        <f>IF(S101=1,data!$C$41*R101,0)</f>
        <v>0</v>
      </c>
      <c r="U101" s="370" t="str">
        <f t="shared" si="81"/>
        <v xml:space="preserve"> </v>
      </c>
      <c r="V101" s="360">
        <f>IF($S101=1,IF(R101&lt;15,VLOOKUP(U101,data!$B$3:$E$32,2,0)*R101,(VLOOKUP(U101,data!$B$3:$E$32,2,0)*14)+(VLOOKUP(U101,data!$B$3:$E$32,3,0))*(R101-14)),0)</f>
        <v>0</v>
      </c>
      <c r="W101" s="370" t="str">
        <f t="shared" si="82"/>
        <v xml:space="preserve"> </v>
      </c>
      <c r="X101" s="360">
        <f>IF($S101=1,VLOOKUP(W101,data!$B$35:$D$39,2,0),0)</f>
        <v>0</v>
      </c>
      <c r="Y101" s="364">
        <f>IF(AND(V101&lt;&gt;0,X101&lt;&gt;0)=FALSE,0,data!$C$43)</f>
        <v>0</v>
      </c>
      <c r="Z101" s="365">
        <f t="shared" si="83"/>
        <v>0</v>
      </c>
      <c r="AA101" s="225">
        <f t="shared" si="147"/>
        <v>0</v>
      </c>
      <c r="AB101" s="225">
        <f t="shared" si="84"/>
        <v>0</v>
      </c>
      <c r="AC101" s="225">
        <f t="shared" si="85"/>
        <v>0</v>
      </c>
      <c r="AE101" s="229"/>
      <c r="AF101" s="225">
        <f t="shared" si="86"/>
        <v>0</v>
      </c>
      <c r="AG101" s="230">
        <f>IF(AF101=1,data!$C$41*AE101,0)</f>
        <v>0</v>
      </c>
      <c r="AH101" s="265" t="s">
        <v>96</v>
      </c>
      <c r="AI101" s="231">
        <f>IF(AF101=1,IF(AE101&lt;15,VLOOKUP(AH101,data!$B$3:$E$32,2,0)*AE101,(VLOOKUP(AH101,data!$B$3:$E$32,2,0)*14)+(VLOOKUP(AH101,data!$B$3:$E$32,3,0))*(AE101-14)),0)</f>
        <v>0</v>
      </c>
      <c r="AJ101" s="265" t="s">
        <v>96</v>
      </c>
      <c r="AK101" s="231">
        <f>IF(AF101=1,VLOOKUP(AJ101,data!$B$35:$D$39,2,0),0)</f>
        <v>0</v>
      </c>
      <c r="AL101" s="232">
        <f>IF(AND(AI101&lt;&gt;0,AK101&lt;&gt;0)=FALSE,0,data!$C$43)</f>
        <v>0</v>
      </c>
      <c r="AM101" s="269">
        <f t="shared" si="87"/>
        <v>0</v>
      </c>
      <c r="AN101" s="225">
        <f t="shared" si="88"/>
        <v>0</v>
      </c>
      <c r="AO101" s="225">
        <f t="shared" si="89"/>
        <v>0</v>
      </c>
      <c r="AP101" s="225">
        <f t="shared" si="90"/>
        <v>0</v>
      </c>
      <c r="AQ101" s="431" t="str">
        <f t="shared" si="91"/>
        <v>ne</v>
      </c>
      <c r="AS101" s="229"/>
      <c r="AT101" s="225">
        <f t="shared" si="92"/>
        <v>0</v>
      </c>
      <c r="AU101" s="230">
        <f>IF(AT101=1,data!$C$41*AS101,0)</f>
        <v>0</v>
      </c>
      <c r="AV101" s="265" t="s">
        <v>96</v>
      </c>
      <c r="AW101" s="231">
        <f>IF(AT101=1,IF(AS101&lt;15,VLOOKUP(AV101,data!$B$3:$E$32,2,0)*AS101,(VLOOKUP(AV101,data!$B$3:$E$32,2,0)*14)+(VLOOKUP(AV101,data!$B$3:$E$32,3,0))*(AS101-14)),0)</f>
        <v>0</v>
      </c>
      <c r="AX101" s="265" t="s">
        <v>96</v>
      </c>
      <c r="AY101" s="231">
        <f>IF(AT101=1,VLOOKUP(AX101,data!$B$35:$D$39,2,0),0)</f>
        <v>0</v>
      </c>
      <c r="AZ101" s="232">
        <f>IF(AND(AW101&lt;&gt;0,AY101&lt;&gt;0)=FALSE,0,data!$C$43)</f>
        <v>0</v>
      </c>
      <c r="BA101" s="269">
        <f t="shared" si="93"/>
        <v>0</v>
      </c>
      <c r="BB101" s="225">
        <f t="shared" si="94"/>
        <v>0</v>
      </c>
      <c r="BC101" s="225">
        <f t="shared" si="95"/>
        <v>0</v>
      </c>
      <c r="BD101" s="225">
        <f t="shared" si="96"/>
        <v>0</v>
      </c>
      <c r="BE101" s="431" t="str">
        <f t="shared" si="97"/>
        <v>ne</v>
      </c>
      <c r="BG101" s="229"/>
      <c r="BH101" s="225">
        <f t="shared" si="98"/>
        <v>0</v>
      </c>
      <c r="BI101" s="230">
        <f>IF(BH101=1,data!$C$41*BG101,0)</f>
        <v>0</v>
      </c>
      <c r="BJ101" s="265" t="s">
        <v>96</v>
      </c>
      <c r="BK101" s="231">
        <f>IF(BH101=1,IF(BG101&lt;15,VLOOKUP(BJ101,data!$B$3:$E$32,2,0)*BG101,(VLOOKUP(BJ101,data!$B$3:$E$32,2,0)*14)+(VLOOKUP(BJ101,data!$B$3:$E$32,3,0))*(BG101-14)),0)</f>
        <v>0</v>
      </c>
      <c r="BL101" s="265" t="s">
        <v>96</v>
      </c>
      <c r="BM101" s="231">
        <f>IF(BH101=1,VLOOKUP(BL101,data!$B$35:$D$39,2,0),0)</f>
        <v>0</v>
      </c>
      <c r="BN101" s="232">
        <f>IF(AND(BK101&lt;&gt;0,BM101&lt;&gt;0)=FALSE,0,data!$C$43)</f>
        <v>0</v>
      </c>
      <c r="BO101" s="269">
        <f t="shared" si="99"/>
        <v>0</v>
      </c>
      <c r="BP101" s="225">
        <f t="shared" si="100"/>
        <v>0</v>
      </c>
      <c r="BQ101" s="225">
        <f t="shared" si="101"/>
        <v>0</v>
      </c>
      <c r="BR101" s="225">
        <f t="shared" si="102"/>
        <v>0</v>
      </c>
      <c r="BS101" s="431" t="str">
        <f t="shared" si="103"/>
        <v>ne</v>
      </c>
      <c r="BU101" s="229"/>
      <c r="BV101" s="225">
        <f t="shared" si="104"/>
        <v>0</v>
      </c>
      <c r="BW101" s="230">
        <f>IF(BV101=1,data!$C$41*BU101,0)</f>
        <v>0</v>
      </c>
      <c r="BX101" s="265" t="s">
        <v>96</v>
      </c>
      <c r="BY101" s="231">
        <f>IF(BV101=1,IF(BU101&lt;15,VLOOKUP(BX101,data!$B$3:$E$32,2,0)*BU101,(VLOOKUP(BX101,data!$B$3:$E$32,2,0)*14)+(VLOOKUP(BX101,data!$B$3:$E$32,3,0))*(BU101-14)),0)</f>
        <v>0</v>
      </c>
      <c r="BZ101" s="265" t="s">
        <v>96</v>
      </c>
      <c r="CA101" s="231">
        <f>IF(BV101=1,VLOOKUP(BZ101,data!$B$35:$D$39,2,0),0)</f>
        <v>0</v>
      </c>
      <c r="CB101" s="232">
        <f>IF(AND(BY101&lt;&gt;0,CA101&lt;&gt;0)=FALSE,0,data!$C$43)</f>
        <v>0</v>
      </c>
      <c r="CC101" s="269">
        <f t="shared" si="105"/>
        <v>0</v>
      </c>
      <c r="CD101" s="225">
        <f t="shared" si="106"/>
        <v>0</v>
      </c>
      <c r="CE101" s="225">
        <f t="shared" si="107"/>
        <v>0</v>
      </c>
      <c r="CF101" s="225">
        <f t="shared" si="108"/>
        <v>0</v>
      </c>
      <c r="CG101" s="431" t="str">
        <f t="shared" si="109"/>
        <v>ne</v>
      </c>
      <c r="CI101" s="229"/>
      <c r="CJ101" s="225">
        <f t="shared" si="110"/>
        <v>0</v>
      </c>
      <c r="CK101" s="230">
        <f>IF(CJ101=1,data!$C$41*CI101,0)</f>
        <v>0</v>
      </c>
      <c r="CL101" s="265" t="s">
        <v>96</v>
      </c>
      <c r="CM101" s="231">
        <f>IF(CJ101=1,IF(CI101&lt;15,VLOOKUP(CL101,data!$B$3:$E$32,2,0)*CI101,(VLOOKUP(CL101,data!$B$3:$E$32,2,0)*14)+(VLOOKUP(CL101,data!$B$3:$E$32,3,0))*(CI101-14)),0)</f>
        <v>0</v>
      </c>
      <c r="CN101" s="265" t="s">
        <v>96</v>
      </c>
      <c r="CO101" s="231">
        <f>IF(CJ101=1,VLOOKUP(CN101,data!$B$35:$D$39,2,0),0)</f>
        <v>0</v>
      </c>
      <c r="CP101" s="232">
        <f>IF(AND(CM101&lt;&gt;0,CO101&lt;&gt;0)=FALSE,0,data!$C$43)</f>
        <v>0</v>
      </c>
      <c r="CQ101" s="269">
        <f t="shared" si="111"/>
        <v>0</v>
      </c>
      <c r="CR101" s="225">
        <f t="shared" si="112"/>
        <v>0</v>
      </c>
      <c r="CS101" s="225">
        <f t="shared" si="113"/>
        <v>0</v>
      </c>
      <c r="CT101" s="225">
        <f t="shared" si="114"/>
        <v>0</v>
      </c>
      <c r="CU101" s="431" t="str">
        <f t="shared" si="115"/>
        <v>ne</v>
      </c>
      <c r="CW101" s="229"/>
      <c r="CX101" s="225">
        <f t="shared" si="116"/>
        <v>0</v>
      </c>
      <c r="CY101" s="230">
        <f>IF(CX101=1,data!$C$41*CW101,0)</f>
        <v>0</v>
      </c>
      <c r="CZ101" s="265" t="s">
        <v>96</v>
      </c>
      <c r="DA101" s="231">
        <f>IF(CX101=1,IF(CW101&lt;15,VLOOKUP(CZ101,data!$B$3:$E$32,2,0)*CW101,(VLOOKUP(CZ101,data!$B$3:$E$32,2,0)*14)+(VLOOKUP(CZ101,data!$B$3:$E$32,3,0))*(CW101-14)),0)</f>
        <v>0</v>
      </c>
      <c r="DB101" s="265" t="s">
        <v>96</v>
      </c>
      <c r="DC101" s="231">
        <f>IF(CX101=1,VLOOKUP(DB101,data!$B$35:$D$39,2,0),0)</f>
        <v>0</v>
      </c>
      <c r="DD101" s="232">
        <f>IF(AND(DA101&lt;&gt;0,DC101&lt;&gt;0)=FALSE,0,data!$C$43)</f>
        <v>0</v>
      </c>
      <c r="DE101" s="269">
        <f t="shared" si="117"/>
        <v>0</v>
      </c>
      <c r="DF101" s="225">
        <f t="shared" si="118"/>
        <v>0</v>
      </c>
      <c r="DG101" s="225">
        <f t="shared" si="119"/>
        <v>0</v>
      </c>
      <c r="DH101" s="225">
        <f t="shared" si="120"/>
        <v>0</v>
      </c>
      <c r="DI101" s="431" t="str">
        <f t="shared" si="121"/>
        <v>ne</v>
      </c>
      <c r="DK101" s="229"/>
      <c r="DL101" s="225">
        <f t="shared" si="122"/>
        <v>0</v>
      </c>
      <c r="DM101" s="230">
        <f>IF(DL101=1,data!$C$41*DK101,0)</f>
        <v>0</v>
      </c>
      <c r="DN101" s="265" t="s">
        <v>96</v>
      </c>
      <c r="DO101" s="231">
        <f>IF(DL101=1,IF(DK101&lt;15,VLOOKUP(DN101,data!$B$3:$E$32,2,0)*DK101,(VLOOKUP(DN101,data!$B$3:$E$32,2,0)*14)+(VLOOKUP(DN101,data!$B$3:$E$32,3,0))*(DK101-14)),0)</f>
        <v>0</v>
      </c>
      <c r="DP101" s="265" t="s">
        <v>96</v>
      </c>
      <c r="DQ101" s="231">
        <f>IF(DL101=1,VLOOKUP(DP101,data!$B$35:$D$39,2,0),0)</f>
        <v>0</v>
      </c>
      <c r="DR101" s="232">
        <f>IF(AND(DO101&lt;&gt;0,DQ101&lt;&gt;0)=FALSE,0,data!$C$43)</f>
        <v>0</v>
      </c>
      <c r="DS101" s="269">
        <f t="shared" si="123"/>
        <v>0</v>
      </c>
      <c r="DT101" s="225">
        <f t="shared" si="124"/>
        <v>0</v>
      </c>
      <c r="DU101" s="225">
        <f t="shared" si="125"/>
        <v>0</v>
      </c>
      <c r="DV101" s="225">
        <f t="shared" si="126"/>
        <v>0</v>
      </c>
      <c r="DW101" s="431" t="str">
        <f t="shared" si="127"/>
        <v>ne</v>
      </c>
      <c r="DY101" s="229"/>
      <c r="DZ101" s="225">
        <f t="shared" si="128"/>
        <v>0</v>
      </c>
      <c r="EA101" s="230">
        <f>IF(DZ101=1,data!$C$41*DY101,0)</f>
        <v>0</v>
      </c>
      <c r="EB101" s="265" t="s">
        <v>96</v>
      </c>
      <c r="EC101" s="231">
        <f>IF(DZ101=1,IF(DY101&lt;15,VLOOKUP(EB101,data!$B$3:$E$32,2,0)*DY101,(VLOOKUP(EB101,data!$B$3:$E$32,2,0)*14)+(VLOOKUP(EB101,data!$B$3:$E$32,3,0))*(DY101-14)),0)</f>
        <v>0</v>
      </c>
      <c r="ED101" s="265" t="s">
        <v>96</v>
      </c>
      <c r="EE101" s="231">
        <f>IF(DZ101=1,VLOOKUP(ED101,data!$B$35:$D$39,2,0),0)</f>
        <v>0</v>
      </c>
      <c r="EF101" s="232">
        <f>IF(AND(EC101&lt;&gt;0,EE101&lt;&gt;0)=FALSE,0,data!$C$43)</f>
        <v>0</v>
      </c>
      <c r="EG101" s="269">
        <f t="shared" si="129"/>
        <v>0</v>
      </c>
      <c r="EH101" s="225">
        <f t="shared" si="130"/>
        <v>0</v>
      </c>
      <c r="EI101" s="225">
        <f t="shared" si="131"/>
        <v>0</v>
      </c>
      <c r="EJ101" s="225">
        <f t="shared" si="132"/>
        <v>0</v>
      </c>
      <c r="EK101" s="431" t="str">
        <f t="shared" si="133"/>
        <v>ne</v>
      </c>
      <c r="EM101" s="229"/>
      <c r="EN101" s="225">
        <f t="shared" si="134"/>
        <v>0</v>
      </c>
      <c r="EO101" s="230">
        <f>IF(EN101=1,data!$C$41*EM101,0)</f>
        <v>0</v>
      </c>
      <c r="EP101" s="265" t="s">
        <v>96</v>
      </c>
      <c r="EQ101" s="231">
        <f>IF(EN101=1,IF(EM101&lt;15,VLOOKUP(EP101,data!$B$3:$E$32,2,0)*EM101,(VLOOKUP(EP101,data!$B$3:$E$32,2,0)*14)+(VLOOKUP(EP101,data!$B$3:$E$32,3,0))*(EM101-14)),0)</f>
        <v>0</v>
      </c>
      <c r="ER101" s="265" t="s">
        <v>96</v>
      </c>
      <c r="ES101" s="231">
        <f>IF(EN101=1,VLOOKUP(ER101,data!$B$35:$D$39,2,0),0)</f>
        <v>0</v>
      </c>
      <c r="ET101" s="232">
        <f>IF(AND(EQ101&lt;&gt;0,ES101&lt;&gt;0)=FALSE,0,data!$C$43)</f>
        <v>0</v>
      </c>
      <c r="EU101" s="269">
        <f t="shared" si="135"/>
        <v>0</v>
      </c>
      <c r="EV101" s="225">
        <f t="shared" si="136"/>
        <v>0</v>
      </c>
      <c r="EW101" s="225">
        <f t="shared" si="137"/>
        <v>0</v>
      </c>
      <c r="EX101" s="225">
        <f t="shared" si="138"/>
        <v>0</v>
      </c>
      <c r="EY101" s="431" t="str">
        <f t="shared" si="139"/>
        <v>ne</v>
      </c>
      <c r="FA101" s="229"/>
      <c r="FB101" s="225">
        <f t="shared" si="140"/>
        <v>0</v>
      </c>
      <c r="FC101" s="230">
        <f>IF(FB101=1,data!$C$41*FA101,0)</f>
        <v>0</v>
      </c>
      <c r="FD101" s="265" t="s">
        <v>96</v>
      </c>
      <c r="FE101" s="231">
        <f>IF(FB101=1,IF(FA101&lt;15,VLOOKUP(FD101,data!$B$3:$E$32,2,0)*FA101,(VLOOKUP(FD101,data!$B$3:$E$32,2,0)*14)+(VLOOKUP(FD101,data!$B$3:$E$32,3,0))*(FA101-14)),0)</f>
        <v>0</v>
      </c>
      <c r="FF101" s="265" t="s">
        <v>96</v>
      </c>
      <c r="FG101" s="231">
        <f>IF(FB101=1,VLOOKUP(FF101,data!$B$35:$D$39,2,0),0)</f>
        <v>0</v>
      </c>
      <c r="FH101" s="232">
        <f>IF(AND(FE101&lt;&gt;0,FG101&lt;&gt;0)=FALSE,0,data!$C$43)</f>
        <v>0</v>
      </c>
      <c r="FI101" s="269">
        <f t="shared" si="141"/>
        <v>0</v>
      </c>
      <c r="FJ101" s="225">
        <f t="shared" si="142"/>
        <v>0</v>
      </c>
      <c r="FK101" s="225">
        <f t="shared" si="143"/>
        <v>0</v>
      </c>
      <c r="FL101" s="225">
        <f t="shared" si="144"/>
        <v>0</v>
      </c>
      <c r="FM101" s="431" t="str">
        <f t="shared" si="145"/>
        <v>ne</v>
      </c>
    </row>
    <row r="102" spans="1:169" ht="26.65" hidden="1" customHeight="1" x14ac:dyDescent="0.25">
      <c r="A102" s="233"/>
      <c r="B102" s="370" t="s">
        <v>193</v>
      </c>
      <c r="C102" s="416"/>
      <c r="D102" s="418"/>
      <c r="E102" s="229"/>
      <c r="F102" s="225">
        <f t="shared" si="75"/>
        <v>0</v>
      </c>
      <c r="G102" s="230">
        <f>IF(F102=1,data!$C$41*E102,0)</f>
        <v>0</v>
      </c>
      <c r="H102" s="265" t="s">
        <v>96</v>
      </c>
      <c r="I102" s="231">
        <f>IF($F102=1,IF($E102&lt;15,VLOOKUP(H102,data!$B$3:$E$32,2,0)*$E102,(VLOOKUP(H102,data!$B$3:$E$32,2,0)*14)+(VLOOKUP(H102,data!$B$3:$E$32,3,0))*($E102-14)),0)</f>
        <v>0</v>
      </c>
      <c r="J102" s="265" t="s">
        <v>96</v>
      </c>
      <c r="K102" s="231">
        <f>IF($F102=1,VLOOKUP(J102,data!$B$35:$D$39,2,0),0)</f>
        <v>0</v>
      </c>
      <c r="L102" s="232">
        <f>IF(AND(I102&lt;&gt;0,K102&lt;&gt;0)=FALSE,0,data!$C$43)</f>
        <v>0</v>
      </c>
      <c r="M102" s="269">
        <f t="shared" si="76"/>
        <v>0</v>
      </c>
      <c r="N102" s="225">
        <f t="shared" si="146"/>
        <v>0</v>
      </c>
      <c r="O102" s="225">
        <f t="shared" si="77"/>
        <v>0</v>
      </c>
      <c r="P102" s="225">
        <f t="shared" si="78"/>
        <v>0</v>
      </c>
      <c r="Q102" s="228"/>
      <c r="R102" s="438">
        <f t="shared" si="79"/>
        <v>0</v>
      </c>
      <c r="S102" s="225">
        <f t="shared" si="80"/>
        <v>0</v>
      </c>
      <c r="T102" s="357">
        <f>IF(S102=1,data!$C$41*R102,0)</f>
        <v>0</v>
      </c>
      <c r="U102" s="370" t="str">
        <f t="shared" si="81"/>
        <v xml:space="preserve"> </v>
      </c>
      <c r="V102" s="360">
        <f>IF($S102=1,IF(R102&lt;15,VLOOKUP(U102,data!$B$3:$E$32,2,0)*R102,(VLOOKUP(U102,data!$B$3:$E$32,2,0)*14)+(VLOOKUP(U102,data!$B$3:$E$32,3,0))*(R102-14)),0)</f>
        <v>0</v>
      </c>
      <c r="W102" s="370" t="str">
        <f t="shared" si="82"/>
        <v xml:space="preserve"> </v>
      </c>
      <c r="X102" s="360">
        <f>IF($S102=1,VLOOKUP(W102,data!$B$35:$D$39,2,0),0)</f>
        <v>0</v>
      </c>
      <c r="Y102" s="364">
        <f>IF(AND(V102&lt;&gt;0,X102&lt;&gt;0)=FALSE,0,data!$C$43)</f>
        <v>0</v>
      </c>
      <c r="Z102" s="365">
        <f t="shared" si="83"/>
        <v>0</v>
      </c>
      <c r="AA102" s="225">
        <f t="shared" si="147"/>
        <v>0</v>
      </c>
      <c r="AB102" s="225">
        <f t="shared" si="84"/>
        <v>0</v>
      </c>
      <c r="AC102" s="225">
        <f t="shared" si="85"/>
        <v>0</v>
      </c>
      <c r="AE102" s="229"/>
      <c r="AF102" s="225">
        <f t="shared" si="86"/>
        <v>0</v>
      </c>
      <c r="AG102" s="230">
        <f>IF(AF102=1,data!$C$41*AE102,0)</f>
        <v>0</v>
      </c>
      <c r="AH102" s="265" t="s">
        <v>96</v>
      </c>
      <c r="AI102" s="231">
        <f>IF(AF102=1,IF(AE102&lt;15,VLOOKUP(AH102,data!$B$3:$E$32,2,0)*AE102,(VLOOKUP(AH102,data!$B$3:$E$32,2,0)*14)+(VLOOKUP(AH102,data!$B$3:$E$32,3,0))*(AE102-14)),0)</f>
        <v>0</v>
      </c>
      <c r="AJ102" s="265" t="s">
        <v>96</v>
      </c>
      <c r="AK102" s="231">
        <f>IF(AF102=1,VLOOKUP(AJ102,data!$B$35:$D$39,2,0),0)</f>
        <v>0</v>
      </c>
      <c r="AL102" s="232">
        <f>IF(AND(AI102&lt;&gt;0,AK102&lt;&gt;0)=FALSE,0,data!$C$43)</f>
        <v>0</v>
      </c>
      <c r="AM102" s="269">
        <f t="shared" si="87"/>
        <v>0</v>
      </c>
      <c r="AN102" s="225">
        <f t="shared" si="88"/>
        <v>0</v>
      </c>
      <c r="AO102" s="225">
        <f t="shared" si="89"/>
        <v>0</v>
      </c>
      <c r="AP102" s="225">
        <f t="shared" si="90"/>
        <v>0</v>
      </c>
      <c r="AQ102" s="431" t="str">
        <f t="shared" si="91"/>
        <v>ne</v>
      </c>
      <c r="AS102" s="229"/>
      <c r="AT102" s="225">
        <f t="shared" si="92"/>
        <v>0</v>
      </c>
      <c r="AU102" s="230">
        <f>IF(AT102=1,data!$C$41*AS102,0)</f>
        <v>0</v>
      </c>
      <c r="AV102" s="265" t="s">
        <v>96</v>
      </c>
      <c r="AW102" s="231">
        <f>IF(AT102=1,IF(AS102&lt;15,VLOOKUP(AV102,data!$B$3:$E$32,2,0)*AS102,(VLOOKUP(AV102,data!$B$3:$E$32,2,0)*14)+(VLOOKUP(AV102,data!$B$3:$E$32,3,0))*(AS102-14)),0)</f>
        <v>0</v>
      </c>
      <c r="AX102" s="265" t="s">
        <v>96</v>
      </c>
      <c r="AY102" s="231">
        <f>IF(AT102=1,VLOOKUP(AX102,data!$B$35:$D$39,2,0),0)</f>
        <v>0</v>
      </c>
      <c r="AZ102" s="232">
        <f>IF(AND(AW102&lt;&gt;0,AY102&lt;&gt;0)=FALSE,0,data!$C$43)</f>
        <v>0</v>
      </c>
      <c r="BA102" s="269">
        <f t="shared" si="93"/>
        <v>0</v>
      </c>
      <c r="BB102" s="225">
        <f t="shared" si="94"/>
        <v>0</v>
      </c>
      <c r="BC102" s="225">
        <f t="shared" si="95"/>
        <v>0</v>
      </c>
      <c r="BD102" s="225">
        <f t="shared" si="96"/>
        <v>0</v>
      </c>
      <c r="BE102" s="431" t="str">
        <f t="shared" si="97"/>
        <v>ne</v>
      </c>
      <c r="BG102" s="229"/>
      <c r="BH102" s="225">
        <f t="shared" si="98"/>
        <v>0</v>
      </c>
      <c r="BI102" s="230">
        <f>IF(BH102=1,data!$C$41*BG102,0)</f>
        <v>0</v>
      </c>
      <c r="BJ102" s="265" t="s">
        <v>96</v>
      </c>
      <c r="BK102" s="231">
        <f>IF(BH102=1,IF(BG102&lt;15,VLOOKUP(BJ102,data!$B$3:$E$32,2,0)*BG102,(VLOOKUP(BJ102,data!$B$3:$E$32,2,0)*14)+(VLOOKUP(BJ102,data!$B$3:$E$32,3,0))*(BG102-14)),0)</f>
        <v>0</v>
      </c>
      <c r="BL102" s="265" t="s">
        <v>96</v>
      </c>
      <c r="BM102" s="231">
        <f>IF(BH102=1,VLOOKUP(BL102,data!$B$35:$D$39,2,0),0)</f>
        <v>0</v>
      </c>
      <c r="BN102" s="232">
        <f>IF(AND(BK102&lt;&gt;0,BM102&lt;&gt;0)=FALSE,0,data!$C$43)</f>
        <v>0</v>
      </c>
      <c r="BO102" s="269">
        <f t="shared" si="99"/>
        <v>0</v>
      </c>
      <c r="BP102" s="225">
        <f t="shared" si="100"/>
        <v>0</v>
      </c>
      <c r="BQ102" s="225">
        <f t="shared" si="101"/>
        <v>0</v>
      </c>
      <c r="BR102" s="225">
        <f t="shared" si="102"/>
        <v>0</v>
      </c>
      <c r="BS102" s="431" t="str">
        <f t="shared" si="103"/>
        <v>ne</v>
      </c>
      <c r="BU102" s="229"/>
      <c r="BV102" s="225">
        <f t="shared" si="104"/>
        <v>0</v>
      </c>
      <c r="BW102" s="230">
        <f>IF(BV102=1,data!$C$41*BU102,0)</f>
        <v>0</v>
      </c>
      <c r="BX102" s="265" t="s">
        <v>96</v>
      </c>
      <c r="BY102" s="231">
        <f>IF(BV102=1,IF(BU102&lt;15,VLOOKUP(BX102,data!$B$3:$E$32,2,0)*BU102,(VLOOKUP(BX102,data!$B$3:$E$32,2,0)*14)+(VLOOKUP(BX102,data!$B$3:$E$32,3,0))*(BU102-14)),0)</f>
        <v>0</v>
      </c>
      <c r="BZ102" s="265" t="s">
        <v>96</v>
      </c>
      <c r="CA102" s="231">
        <f>IF(BV102=1,VLOOKUP(BZ102,data!$B$35:$D$39,2,0),0)</f>
        <v>0</v>
      </c>
      <c r="CB102" s="232">
        <f>IF(AND(BY102&lt;&gt;0,CA102&lt;&gt;0)=FALSE,0,data!$C$43)</f>
        <v>0</v>
      </c>
      <c r="CC102" s="269">
        <f t="shared" si="105"/>
        <v>0</v>
      </c>
      <c r="CD102" s="225">
        <f t="shared" si="106"/>
        <v>0</v>
      </c>
      <c r="CE102" s="225">
        <f t="shared" si="107"/>
        <v>0</v>
      </c>
      <c r="CF102" s="225">
        <f t="shared" si="108"/>
        <v>0</v>
      </c>
      <c r="CG102" s="431" t="str">
        <f t="shared" si="109"/>
        <v>ne</v>
      </c>
      <c r="CI102" s="229"/>
      <c r="CJ102" s="225">
        <f t="shared" si="110"/>
        <v>0</v>
      </c>
      <c r="CK102" s="230">
        <f>IF(CJ102=1,data!$C$41*CI102,0)</f>
        <v>0</v>
      </c>
      <c r="CL102" s="265" t="s">
        <v>96</v>
      </c>
      <c r="CM102" s="231">
        <f>IF(CJ102=1,IF(CI102&lt;15,VLOOKUP(CL102,data!$B$3:$E$32,2,0)*CI102,(VLOOKUP(CL102,data!$B$3:$E$32,2,0)*14)+(VLOOKUP(CL102,data!$B$3:$E$32,3,0))*(CI102-14)),0)</f>
        <v>0</v>
      </c>
      <c r="CN102" s="265" t="s">
        <v>96</v>
      </c>
      <c r="CO102" s="231">
        <f>IF(CJ102=1,VLOOKUP(CN102,data!$B$35:$D$39,2,0),0)</f>
        <v>0</v>
      </c>
      <c r="CP102" s="232">
        <f>IF(AND(CM102&lt;&gt;0,CO102&lt;&gt;0)=FALSE,0,data!$C$43)</f>
        <v>0</v>
      </c>
      <c r="CQ102" s="269">
        <f t="shared" si="111"/>
        <v>0</v>
      </c>
      <c r="CR102" s="225">
        <f t="shared" si="112"/>
        <v>0</v>
      </c>
      <c r="CS102" s="225">
        <f t="shared" si="113"/>
        <v>0</v>
      </c>
      <c r="CT102" s="225">
        <f t="shared" si="114"/>
        <v>0</v>
      </c>
      <c r="CU102" s="431" t="str">
        <f t="shared" si="115"/>
        <v>ne</v>
      </c>
      <c r="CW102" s="229"/>
      <c r="CX102" s="225">
        <f t="shared" si="116"/>
        <v>0</v>
      </c>
      <c r="CY102" s="230">
        <f>IF(CX102=1,data!$C$41*CW102,0)</f>
        <v>0</v>
      </c>
      <c r="CZ102" s="265" t="s">
        <v>96</v>
      </c>
      <c r="DA102" s="231">
        <f>IF(CX102=1,IF(CW102&lt;15,VLOOKUP(CZ102,data!$B$3:$E$32,2,0)*CW102,(VLOOKUP(CZ102,data!$B$3:$E$32,2,0)*14)+(VLOOKUP(CZ102,data!$B$3:$E$32,3,0))*(CW102-14)),0)</f>
        <v>0</v>
      </c>
      <c r="DB102" s="265" t="s">
        <v>96</v>
      </c>
      <c r="DC102" s="231">
        <f>IF(CX102=1,VLOOKUP(DB102,data!$B$35:$D$39,2,0),0)</f>
        <v>0</v>
      </c>
      <c r="DD102" s="232">
        <f>IF(AND(DA102&lt;&gt;0,DC102&lt;&gt;0)=FALSE,0,data!$C$43)</f>
        <v>0</v>
      </c>
      <c r="DE102" s="269">
        <f t="shared" si="117"/>
        <v>0</v>
      </c>
      <c r="DF102" s="225">
        <f t="shared" si="118"/>
        <v>0</v>
      </c>
      <c r="DG102" s="225">
        <f t="shared" si="119"/>
        <v>0</v>
      </c>
      <c r="DH102" s="225">
        <f t="shared" si="120"/>
        <v>0</v>
      </c>
      <c r="DI102" s="431" t="str">
        <f t="shared" si="121"/>
        <v>ne</v>
      </c>
      <c r="DK102" s="229"/>
      <c r="DL102" s="225">
        <f t="shared" si="122"/>
        <v>0</v>
      </c>
      <c r="DM102" s="230">
        <f>IF(DL102=1,data!$C$41*DK102,0)</f>
        <v>0</v>
      </c>
      <c r="DN102" s="265" t="s">
        <v>96</v>
      </c>
      <c r="DO102" s="231">
        <f>IF(DL102=1,IF(DK102&lt;15,VLOOKUP(DN102,data!$B$3:$E$32,2,0)*DK102,(VLOOKUP(DN102,data!$B$3:$E$32,2,0)*14)+(VLOOKUP(DN102,data!$B$3:$E$32,3,0))*(DK102-14)),0)</f>
        <v>0</v>
      </c>
      <c r="DP102" s="265" t="s">
        <v>96</v>
      </c>
      <c r="DQ102" s="231">
        <f>IF(DL102=1,VLOOKUP(DP102,data!$B$35:$D$39,2,0),0)</f>
        <v>0</v>
      </c>
      <c r="DR102" s="232">
        <f>IF(AND(DO102&lt;&gt;0,DQ102&lt;&gt;0)=FALSE,0,data!$C$43)</f>
        <v>0</v>
      </c>
      <c r="DS102" s="269">
        <f t="shared" si="123"/>
        <v>0</v>
      </c>
      <c r="DT102" s="225">
        <f t="shared" si="124"/>
        <v>0</v>
      </c>
      <c r="DU102" s="225">
        <f t="shared" si="125"/>
        <v>0</v>
      </c>
      <c r="DV102" s="225">
        <f t="shared" si="126"/>
        <v>0</v>
      </c>
      <c r="DW102" s="431" t="str">
        <f t="shared" si="127"/>
        <v>ne</v>
      </c>
      <c r="DY102" s="229"/>
      <c r="DZ102" s="225">
        <f t="shared" si="128"/>
        <v>0</v>
      </c>
      <c r="EA102" s="230">
        <f>IF(DZ102=1,data!$C$41*DY102,0)</f>
        <v>0</v>
      </c>
      <c r="EB102" s="265" t="s">
        <v>96</v>
      </c>
      <c r="EC102" s="231">
        <f>IF(DZ102=1,IF(DY102&lt;15,VLOOKUP(EB102,data!$B$3:$E$32,2,0)*DY102,(VLOOKUP(EB102,data!$B$3:$E$32,2,0)*14)+(VLOOKUP(EB102,data!$B$3:$E$32,3,0))*(DY102-14)),0)</f>
        <v>0</v>
      </c>
      <c r="ED102" s="265" t="s">
        <v>96</v>
      </c>
      <c r="EE102" s="231">
        <f>IF(DZ102=1,VLOOKUP(ED102,data!$B$35:$D$39,2,0),0)</f>
        <v>0</v>
      </c>
      <c r="EF102" s="232">
        <f>IF(AND(EC102&lt;&gt;0,EE102&lt;&gt;0)=FALSE,0,data!$C$43)</f>
        <v>0</v>
      </c>
      <c r="EG102" s="269">
        <f t="shared" si="129"/>
        <v>0</v>
      </c>
      <c r="EH102" s="225">
        <f t="shared" si="130"/>
        <v>0</v>
      </c>
      <c r="EI102" s="225">
        <f t="shared" si="131"/>
        <v>0</v>
      </c>
      <c r="EJ102" s="225">
        <f t="shared" si="132"/>
        <v>0</v>
      </c>
      <c r="EK102" s="431" t="str">
        <f t="shared" si="133"/>
        <v>ne</v>
      </c>
      <c r="EM102" s="229"/>
      <c r="EN102" s="225">
        <f t="shared" si="134"/>
        <v>0</v>
      </c>
      <c r="EO102" s="230">
        <f>IF(EN102=1,data!$C$41*EM102,0)</f>
        <v>0</v>
      </c>
      <c r="EP102" s="265" t="s">
        <v>96</v>
      </c>
      <c r="EQ102" s="231">
        <f>IF(EN102=1,IF(EM102&lt;15,VLOOKUP(EP102,data!$B$3:$E$32,2,0)*EM102,(VLOOKUP(EP102,data!$B$3:$E$32,2,0)*14)+(VLOOKUP(EP102,data!$B$3:$E$32,3,0))*(EM102-14)),0)</f>
        <v>0</v>
      </c>
      <c r="ER102" s="265" t="s">
        <v>96</v>
      </c>
      <c r="ES102" s="231">
        <f>IF(EN102=1,VLOOKUP(ER102,data!$B$35:$D$39,2,0),0)</f>
        <v>0</v>
      </c>
      <c r="ET102" s="232">
        <f>IF(AND(EQ102&lt;&gt;0,ES102&lt;&gt;0)=FALSE,0,data!$C$43)</f>
        <v>0</v>
      </c>
      <c r="EU102" s="269">
        <f t="shared" si="135"/>
        <v>0</v>
      </c>
      <c r="EV102" s="225">
        <f t="shared" si="136"/>
        <v>0</v>
      </c>
      <c r="EW102" s="225">
        <f t="shared" si="137"/>
        <v>0</v>
      </c>
      <c r="EX102" s="225">
        <f t="shared" si="138"/>
        <v>0</v>
      </c>
      <c r="EY102" s="431" t="str">
        <f t="shared" si="139"/>
        <v>ne</v>
      </c>
      <c r="FA102" s="229"/>
      <c r="FB102" s="225">
        <f t="shared" si="140"/>
        <v>0</v>
      </c>
      <c r="FC102" s="230">
        <f>IF(FB102=1,data!$C$41*FA102,0)</f>
        <v>0</v>
      </c>
      <c r="FD102" s="265" t="s">
        <v>96</v>
      </c>
      <c r="FE102" s="231">
        <f>IF(FB102=1,IF(FA102&lt;15,VLOOKUP(FD102,data!$B$3:$E$32,2,0)*FA102,(VLOOKUP(FD102,data!$B$3:$E$32,2,0)*14)+(VLOOKUP(FD102,data!$B$3:$E$32,3,0))*(FA102-14)),0)</f>
        <v>0</v>
      </c>
      <c r="FF102" s="265" t="s">
        <v>96</v>
      </c>
      <c r="FG102" s="231">
        <f>IF(FB102=1,VLOOKUP(FF102,data!$B$35:$D$39,2,0),0)</f>
        <v>0</v>
      </c>
      <c r="FH102" s="232">
        <f>IF(AND(FE102&lt;&gt;0,FG102&lt;&gt;0)=FALSE,0,data!$C$43)</f>
        <v>0</v>
      </c>
      <c r="FI102" s="269">
        <f t="shared" si="141"/>
        <v>0</v>
      </c>
      <c r="FJ102" s="225">
        <f t="shared" si="142"/>
        <v>0</v>
      </c>
      <c r="FK102" s="225">
        <f t="shared" si="143"/>
        <v>0</v>
      </c>
      <c r="FL102" s="225">
        <f t="shared" si="144"/>
        <v>0</v>
      </c>
      <c r="FM102" s="431" t="str">
        <f t="shared" si="145"/>
        <v>ne</v>
      </c>
    </row>
    <row r="103" spans="1:169" ht="26.65" hidden="1" customHeight="1" x14ac:dyDescent="0.25">
      <c r="A103" s="233"/>
      <c r="B103" s="370" t="s">
        <v>194</v>
      </c>
      <c r="C103" s="416"/>
      <c r="D103" s="418"/>
      <c r="E103" s="229"/>
      <c r="F103" s="225">
        <f t="shared" si="75"/>
        <v>0</v>
      </c>
      <c r="G103" s="230">
        <f>IF(F103=1,data!$C$41*E103,0)</f>
        <v>0</v>
      </c>
      <c r="H103" s="265" t="s">
        <v>96</v>
      </c>
      <c r="I103" s="231">
        <f>IF($F103=1,IF($E103&lt;15,VLOOKUP(H103,data!$B$3:$E$32,2,0)*$E103,(VLOOKUP(H103,data!$B$3:$E$32,2,0)*14)+(VLOOKUP(H103,data!$B$3:$E$32,3,0))*($E103-14)),0)</f>
        <v>0</v>
      </c>
      <c r="J103" s="265" t="s">
        <v>96</v>
      </c>
      <c r="K103" s="231">
        <f>IF($F103=1,VLOOKUP(J103,data!$B$35:$D$39,2,0),0)</f>
        <v>0</v>
      </c>
      <c r="L103" s="232">
        <f>IF(AND(I103&lt;&gt;0,K103&lt;&gt;0)=FALSE,0,data!$C$43)</f>
        <v>0</v>
      </c>
      <c r="M103" s="269">
        <f t="shared" si="76"/>
        <v>0</v>
      </c>
      <c r="N103" s="225">
        <f t="shared" si="146"/>
        <v>0</v>
      </c>
      <c r="O103" s="225">
        <f t="shared" si="77"/>
        <v>0</v>
      </c>
      <c r="P103" s="225">
        <f t="shared" si="78"/>
        <v>0</v>
      </c>
      <c r="Q103" s="228"/>
      <c r="R103" s="438">
        <f t="shared" si="79"/>
        <v>0</v>
      </c>
      <c r="S103" s="225">
        <f t="shared" si="80"/>
        <v>0</v>
      </c>
      <c r="T103" s="357">
        <f>IF(S103=1,data!$C$41*R103,0)</f>
        <v>0</v>
      </c>
      <c r="U103" s="370" t="str">
        <f t="shared" si="81"/>
        <v xml:space="preserve"> </v>
      </c>
      <c r="V103" s="360">
        <f>IF($S103=1,IF(R103&lt;15,VLOOKUP(U103,data!$B$3:$E$32,2,0)*R103,(VLOOKUP(U103,data!$B$3:$E$32,2,0)*14)+(VLOOKUP(U103,data!$B$3:$E$32,3,0))*(R103-14)),0)</f>
        <v>0</v>
      </c>
      <c r="W103" s="370" t="str">
        <f t="shared" si="82"/>
        <v xml:space="preserve"> </v>
      </c>
      <c r="X103" s="360">
        <f>IF($S103=1,VLOOKUP(W103,data!$B$35:$D$39,2,0),0)</f>
        <v>0</v>
      </c>
      <c r="Y103" s="364">
        <f>IF(AND(V103&lt;&gt;0,X103&lt;&gt;0)=FALSE,0,data!$C$43)</f>
        <v>0</v>
      </c>
      <c r="Z103" s="365">
        <f t="shared" si="83"/>
        <v>0</v>
      </c>
      <c r="AA103" s="225">
        <f t="shared" si="147"/>
        <v>0</v>
      </c>
      <c r="AB103" s="225">
        <f t="shared" si="84"/>
        <v>0</v>
      </c>
      <c r="AC103" s="225">
        <f t="shared" si="85"/>
        <v>0</v>
      </c>
      <c r="AE103" s="229"/>
      <c r="AF103" s="225">
        <f t="shared" si="86"/>
        <v>0</v>
      </c>
      <c r="AG103" s="230">
        <f>IF(AF103=1,data!$C$41*AE103,0)</f>
        <v>0</v>
      </c>
      <c r="AH103" s="265" t="s">
        <v>96</v>
      </c>
      <c r="AI103" s="231">
        <f>IF(AF103=1,IF(AE103&lt;15,VLOOKUP(AH103,data!$B$3:$E$32,2,0)*AE103,(VLOOKUP(AH103,data!$B$3:$E$32,2,0)*14)+(VLOOKUP(AH103,data!$B$3:$E$32,3,0))*(AE103-14)),0)</f>
        <v>0</v>
      </c>
      <c r="AJ103" s="265" t="s">
        <v>96</v>
      </c>
      <c r="AK103" s="231">
        <f>IF(AF103=1,VLOOKUP(AJ103,data!$B$35:$D$39,2,0),0)</f>
        <v>0</v>
      </c>
      <c r="AL103" s="232">
        <f>IF(AND(AI103&lt;&gt;0,AK103&lt;&gt;0)=FALSE,0,data!$C$43)</f>
        <v>0</v>
      </c>
      <c r="AM103" s="269">
        <f t="shared" si="87"/>
        <v>0</v>
      </c>
      <c r="AN103" s="225">
        <f t="shared" si="88"/>
        <v>0</v>
      </c>
      <c r="AO103" s="225">
        <f t="shared" si="89"/>
        <v>0</v>
      </c>
      <c r="AP103" s="225">
        <f t="shared" si="90"/>
        <v>0</v>
      </c>
      <c r="AQ103" s="431" t="str">
        <f t="shared" si="91"/>
        <v>ne</v>
      </c>
      <c r="AS103" s="229"/>
      <c r="AT103" s="225">
        <f t="shared" si="92"/>
        <v>0</v>
      </c>
      <c r="AU103" s="230">
        <f>IF(AT103=1,data!$C$41*AS103,0)</f>
        <v>0</v>
      </c>
      <c r="AV103" s="265" t="s">
        <v>96</v>
      </c>
      <c r="AW103" s="231">
        <f>IF(AT103=1,IF(AS103&lt;15,VLOOKUP(AV103,data!$B$3:$E$32,2,0)*AS103,(VLOOKUP(AV103,data!$B$3:$E$32,2,0)*14)+(VLOOKUP(AV103,data!$B$3:$E$32,3,0))*(AS103-14)),0)</f>
        <v>0</v>
      </c>
      <c r="AX103" s="265" t="s">
        <v>96</v>
      </c>
      <c r="AY103" s="231">
        <f>IF(AT103=1,VLOOKUP(AX103,data!$B$35:$D$39,2,0),0)</f>
        <v>0</v>
      </c>
      <c r="AZ103" s="232">
        <f>IF(AND(AW103&lt;&gt;0,AY103&lt;&gt;0)=FALSE,0,data!$C$43)</f>
        <v>0</v>
      </c>
      <c r="BA103" s="269">
        <f t="shared" si="93"/>
        <v>0</v>
      </c>
      <c r="BB103" s="225">
        <f t="shared" si="94"/>
        <v>0</v>
      </c>
      <c r="BC103" s="225">
        <f t="shared" si="95"/>
        <v>0</v>
      </c>
      <c r="BD103" s="225">
        <f t="shared" si="96"/>
        <v>0</v>
      </c>
      <c r="BE103" s="431" t="str">
        <f t="shared" si="97"/>
        <v>ne</v>
      </c>
      <c r="BG103" s="229"/>
      <c r="BH103" s="225">
        <f t="shared" si="98"/>
        <v>0</v>
      </c>
      <c r="BI103" s="230">
        <f>IF(BH103=1,data!$C$41*BG103,0)</f>
        <v>0</v>
      </c>
      <c r="BJ103" s="265" t="s">
        <v>96</v>
      </c>
      <c r="BK103" s="231">
        <f>IF(BH103=1,IF(BG103&lt;15,VLOOKUP(BJ103,data!$B$3:$E$32,2,0)*BG103,(VLOOKUP(BJ103,data!$B$3:$E$32,2,0)*14)+(VLOOKUP(BJ103,data!$B$3:$E$32,3,0))*(BG103-14)),0)</f>
        <v>0</v>
      </c>
      <c r="BL103" s="265" t="s">
        <v>96</v>
      </c>
      <c r="BM103" s="231">
        <f>IF(BH103=1,VLOOKUP(BL103,data!$B$35:$D$39,2,0),0)</f>
        <v>0</v>
      </c>
      <c r="BN103" s="232">
        <f>IF(AND(BK103&lt;&gt;0,BM103&lt;&gt;0)=FALSE,0,data!$C$43)</f>
        <v>0</v>
      </c>
      <c r="BO103" s="269">
        <f t="shared" si="99"/>
        <v>0</v>
      </c>
      <c r="BP103" s="225">
        <f t="shared" si="100"/>
        <v>0</v>
      </c>
      <c r="BQ103" s="225">
        <f t="shared" si="101"/>
        <v>0</v>
      </c>
      <c r="BR103" s="225">
        <f t="shared" si="102"/>
        <v>0</v>
      </c>
      <c r="BS103" s="431" t="str">
        <f t="shared" si="103"/>
        <v>ne</v>
      </c>
      <c r="BU103" s="229"/>
      <c r="BV103" s="225">
        <f t="shared" si="104"/>
        <v>0</v>
      </c>
      <c r="BW103" s="230">
        <f>IF(BV103=1,data!$C$41*BU103,0)</f>
        <v>0</v>
      </c>
      <c r="BX103" s="265" t="s">
        <v>96</v>
      </c>
      <c r="BY103" s="231">
        <f>IF(BV103=1,IF(BU103&lt;15,VLOOKUP(BX103,data!$B$3:$E$32,2,0)*BU103,(VLOOKUP(BX103,data!$B$3:$E$32,2,0)*14)+(VLOOKUP(BX103,data!$B$3:$E$32,3,0))*(BU103-14)),0)</f>
        <v>0</v>
      </c>
      <c r="BZ103" s="265" t="s">
        <v>96</v>
      </c>
      <c r="CA103" s="231">
        <f>IF(BV103=1,VLOOKUP(BZ103,data!$B$35:$D$39,2,0),0)</f>
        <v>0</v>
      </c>
      <c r="CB103" s="232">
        <f>IF(AND(BY103&lt;&gt;0,CA103&lt;&gt;0)=FALSE,0,data!$C$43)</f>
        <v>0</v>
      </c>
      <c r="CC103" s="269">
        <f t="shared" si="105"/>
        <v>0</v>
      </c>
      <c r="CD103" s="225">
        <f t="shared" si="106"/>
        <v>0</v>
      </c>
      <c r="CE103" s="225">
        <f t="shared" si="107"/>
        <v>0</v>
      </c>
      <c r="CF103" s="225">
        <f t="shared" si="108"/>
        <v>0</v>
      </c>
      <c r="CG103" s="431" t="str">
        <f t="shared" si="109"/>
        <v>ne</v>
      </c>
      <c r="CI103" s="229"/>
      <c r="CJ103" s="225">
        <f t="shared" si="110"/>
        <v>0</v>
      </c>
      <c r="CK103" s="230">
        <f>IF(CJ103=1,data!$C$41*CI103,0)</f>
        <v>0</v>
      </c>
      <c r="CL103" s="265" t="s">
        <v>96</v>
      </c>
      <c r="CM103" s="231">
        <f>IF(CJ103=1,IF(CI103&lt;15,VLOOKUP(CL103,data!$B$3:$E$32,2,0)*CI103,(VLOOKUP(CL103,data!$B$3:$E$32,2,0)*14)+(VLOOKUP(CL103,data!$B$3:$E$32,3,0))*(CI103-14)),0)</f>
        <v>0</v>
      </c>
      <c r="CN103" s="265" t="s">
        <v>96</v>
      </c>
      <c r="CO103" s="231">
        <f>IF(CJ103=1,VLOOKUP(CN103,data!$B$35:$D$39,2,0),0)</f>
        <v>0</v>
      </c>
      <c r="CP103" s="232">
        <f>IF(AND(CM103&lt;&gt;0,CO103&lt;&gt;0)=FALSE,0,data!$C$43)</f>
        <v>0</v>
      </c>
      <c r="CQ103" s="269">
        <f t="shared" si="111"/>
        <v>0</v>
      </c>
      <c r="CR103" s="225">
        <f t="shared" si="112"/>
        <v>0</v>
      </c>
      <c r="CS103" s="225">
        <f t="shared" si="113"/>
        <v>0</v>
      </c>
      <c r="CT103" s="225">
        <f t="shared" si="114"/>
        <v>0</v>
      </c>
      <c r="CU103" s="431" t="str">
        <f t="shared" si="115"/>
        <v>ne</v>
      </c>
      <c r="CW103" s="229"/>
      <c r="CX103" s="225">
        <f t="shared" si="116"/>
        <v>0</v>
      </c>
      <c r="CY103" s="230">
        <f>IF(CX103=1,data!$C$41*CW103,0)</f>
        <v>0</v>
      </c>
      <c r="CZ103" s="265" t="s">
        <v>96</v>
      </c>
      <c r="DA103" s="231">
        <f>IF(CX103=1,IF(CW103&lt;15,VLOOKUP(CZ103,data!$B$3:$E$32,2,0)*CW103,(VLOOKUP(CZ103,data!$B$3:$E$32,2,0)*14)+(VLOOKUP(CZ103,data!$B$3:$E$32,3,0))*(CW103-14)),0)</f>
        <v>0</v>
      </c>
      <c r="DB103" s="265" t="s">
        <v>96</v>
      </c>
      <c r="DC103" s="231">
        <f>IF(CX103=1,VLOOKUP(DB103,data!$B$35:$D$39,2,0),0)</f>
        <v>0</v>
      </c>
      <c r="DD103" s="232">
        <f>IF(AND(DA103&lt;&gt;0,DC103&lt;&gt;0)=FALSE,0,data!$C$43)</f>
        <v>0</v>
      </c>
      <c r="DE103" s="269">
        <f t="shared" si="117"/>
        <v>0</v>
      </c>
      <c r="DF103" s="225">
        <f t="shared" si="118"/>
        <v>0</v>
      </c>
      <c r="DG103" s="225">
        <f t="shared" si="119"/>
        <v>0</v>
      </c>
      <c r="DH103" s="225">
        <f t="shared" si="120"/>
        <v>0</v>
      </c>
      <c r="DI103" s="431" t="str">
        <f t="shared" si="121"/>
        <v>ne</v>
      </c>
      <c r="DK103" s="229"/>
      <c r="DL103" s="225">
        <f t="shared" si="122"/>
        <v>0</v>
      </c>
      <c r="DM103" s="230">
        <f>IF(DL103=1,data!$C$41*DK103,0)</f>
        <v>0</v>
      </c>
      <c r="DN103" s="265" t="s">
        <v>96</v>
      </c>
      <c r="DO103" s="231">
        <f>IF(DL103=1,IF(DK103&lt;15,VLOOKUP(DN103,data!$B$3:$E$32,2,0)*DK103,(VLOOKUP(DN103,data!$B$3:$E$32,2,0)*14)+(VLOOKUP(DN103,data!$B$3:$E$32,3,0))*(DK103-14)),0)</f>
        <v>0</v>
      </c>
      <c r="DP103" s="265" t="s">
        <v>96</v>
      </c>
      <c r="DQ103" s="231">
        <f>IF(DL103=1,VLOOKUP(DP103,data!$B$35:$D$39,2,0),0)</f>
        <v>0</v>
      </c>
      <c r="DR103" s="232">
        <f>IF(AND(DO103&lt;&gt;0,DQ103&lt;&gt;0)=FALSE,0,data!$C$43)</f>
        <v>0</v>
      </c>
      <c r="DS103" s="269">
        <f t="shared" si="123"/>
        <v>0</v>
      </c>
      <c r="DT103" s="225">
        <f t="shared" si="124"/>
        <v>0</v>
      </c>
      <c r="DU103" s="225">
        <f t="shared" si="125"/>
        <v>0</v>
      </c>
      <c r="DV103" s="225">
        <f t="shared" si="126"/>
        <v>0</v>
      </c>
      <c r="DW103" s="431" t="str">
        <f t="shared" si="127"/>
        <v>ne</v>
      </c>
      <c r="DY103" s="229"/>
      <c r="DZ103" s="225">
        <f t="shared" si="128"/>
        <v>0</v>
      </c>
      <c r="EA103" s="230">
        <f>IF(DZ103=1,data!$C$41*DY103,0)</f>
        <v>0</v>
      </c>
      <c r="EB103" s="265" t="s">
        <v>96</v>
      </c>
      <c r="EC103" s="231">
        <f>IF(DZ103=1,IF(DY103&lt;15,VLOOKUP(EB103,data!$B$3:$E$32,2,0)*DY103,(VLOOKUP(EB103,data!$B$3:$E$32,2,0)*14)+(VLOOKUP(EB103,data!$B$3:$E$32,3,0))*(DY103-14)),0)</f>
        <v>0</v>
      </c>
      <c r="ED103" s="265" t="s">
        <v>96</v>
      </c>
      <c r="EE103" s="231">
        <f>IF(DZ103=1,VLOOKUP(ED103,data!$B$35:$D$39,2,0),0)</f>
        <v>0</v>
      </c>
      <c r="EF103" s="232">
        <f>IF(AND(EC103&lt;&gt;0,EE103&lt;&gt;0)=FALSE,0,data!$C$43)</f>
        <v>0</v>
      </c>
      <c r="EG103" s="269">
        <f t="shared" si="129"/>
        <v>0</v>
      </c>
      <c r="EH103" s="225">
        <f t="shared" si="130"/>
        <v>0</v>
      </c>
      <c r="EI103" s="225">
        <f t="shared" si="131"/>
        <v>0</v>
      </c>
      <c r="EJ103" s="225">
        <f t="shared" si="132"/>
        <v>0</v>
      </c>
      <c r="EK103" s="431" t="str">
        <f t="shared" si="133"/>
        <v>ne</v>
      </c>
      <c r="EM103" s="229"/>
      <c r="EN103" s="225">
        <f t="shared" si="134"/>
        <v>0</v>
      </c>
      <c r="EO103" s="230">
        <f>IF(EN103=1,data!$C$41*EM103,0)</f>
        <v>0</v>
      </c>
      <c r="EP103" s="265" t="s">
        <v>96</v>
      </c>
      <c r="EQ103" s="231">
        <f>IF(EN103=1,IF(EM103&lt;15,VLOOKUP(EP103,data!$B$3:$E$32,2,0)*EM103,(VLOOKUP(EP103,data!$B$3:$E$32,2,0)*14)+(VLOOKUP(EP103,data!$B$3:$E$32,3,0))*(EM103-14)),0)</f>
        <v>0</v>
      </c>
      <c r="ER103" s="265" t="s">
        <v>96</v>
      </c>
      <c r="ES103" s="231">
        <f>IF(EN103=1,VLOOKUP(ER103,data!$B$35:$D$39,2,0),0)</f>
        <v>0</v>
      </c>
      <c r="ET103" s="232">
        <f>IF(AND(EQ103&lt;&gt;0,ES103&lt;&gt;0)=FALSE,0,data!$C$43)</f>
        <v>0</v>
      </c>
      <c r="EU103" s="269">
        <f t="shared" si="135"/>
        <v>0</v>
      </c>
      <c r="EV103" s="225">
        <f t="shared" si="136"/>
        <v>0</v>
      </c>
      <c r="EW103" s="225">
        <f t="shared" si="137"/>
        <v>0</v>
      </c>
      <c r="EX103" s="225">
        <f t="shared" si="138"/>
        <v>0</v>
      </c>
      <c r="EY103" s="431" t="str">
        <f t="shared" si="139"/>
        <v>ne</v>
      </c>
      <c r="FA103" s="229"/>
      <c r="FB103" s="225">
        <f t="shared" si="140"/>
        <v>0</v>
      </c>
      <c r="FC103" s="230">
        <f>IF(FB103=1,data!$C$41*FA103,0)</f>
        <v>0</v>
      </c>
      <c r="FD103" s="265" t="s">
        <v>96</v>
      </c>
      <c r="FE103" s="231">
        <f>IF(FB103=1,IF(FA103&lt;15,VLOOKUP(FD103,data!$B$3:$E$32,2,0)*FA103,(VLOOKUP(FD103,data!$B$3:$E$32,2,0)*14)+(VLOOKUP(FD103,data!$B$3:$E$32,3,0))*(FA103-14)),0)</f>
        <v>0</v>
      </c>
      <c r="FF103" s="265" t="s">
        <v>96</v>
      </c>
      <c r="FG103" s="231">
        <f>IF(FB103=1,VLOOKUP(FF103,data!$B$35:$D$39,2,0),0)</f>
        <v>0</v>
      </c>
      <c r="FH103" s="232">
        <f>IF(AND(FE103&lt;&gt;0,FG103&lt;&gt;0)=FALSE,0,data!$C$43)</f>
        <v>0</v>
      </c>
      <c r="FI103" s="269">
        <f t="shared" si="141"/>
        <v>0</v>
      </c>
      <c r="FJ103" s="225">
        <f t="shared" si="142"/>
        <v>0</v>
      </c>
      <c r="FK103" s="225">
        <f t="shared" si="143"/>
        <v>0</v>
      </c>
      <c r="FL103" s="225">
        <f t="shared" si="144"/>
        <v>0</v>
      </c>
      <c r="FM103" s="431" t="str">
        <f t="shared" si="145"/>
        <v>ne</v>
      </c>
    </row>
    <row r="104" spans="1:169" ht="26.65" hidden="1" customHeight="1" x14ac:dyDescent="0.25">
      <c r="A104" s="233"/>
      <c r="B104" s="370" t="s">
        <v>195</v>
      </c>
      <c r="C104" s="416"/>
      <c r="D104" s="418"/>
      <c r="E104" s="229"/>
      <c r="F104" s="225">
        <f t="shared" si="75"/>
        <v>0</v>
      </c>
      <c r="G104" s="230">
        <f>IF(F104=1,data!$C$41*E104,0)</f>
        <v>0</v>
      </c>
      <c r="H104" s="265" t="s">
        <v>96</v>
      </c>
      <c r="I104" s="231">
        <f>IF($F104=1,IF($E104&lt;15,VLOOKUP(H104,data!$B$3:$E$32,2,0)*$E104,(VLOOKUP(H104,data!$B$3:$E$32,2,0)*14)+(VLOOKUP(H104,data!$B$3:$E$32,3,0))*($E104-14)),0)</f>
        <v>0</v>
      </c>
      <c r="J104" s="265" t="s">
        <v>96</v>
      </c>
      <c r="K104" s="231">
        <f>IF($F104=1,VLOOKUP(J104,data!$B$35:$D$39,2,0),0)</f>
        <v>0</v>
      </c>
      <c r="L104" s="232">
        <f>IF(AND(I104&lt;&gt;0,K104&lt;&gt;0)=FALSE,0,data!$C$43)</f>
        <v>0</v>
      </c>
      <c r="M104" s="269">
        <f t="shared" si="76"/>
        <v>0</v>
      </c>
      <c r="N104" s="225">
        <f t="shared" si="146"/>
        <v>0</v>
      </c>
      <c r="O104" s="225">
        <f t="shared" si="77"/>
        <v>0</v>
      </c>
      <c r="P104" s="225">
        <f t="shared" si="78"/>
        <v>0</v>
      </c>
      <c r="Q104" s="228"/>
      <c r="R104" s="438">
        <f t="shared" si="79"/>
        <v>0</v>
      </c>
      <c r="S104" s="225">
        <f t="shared" si="80"/>
        <v>0</v>
      </c>
      <c r="T104" s="357">
        <f>IF(S104=1,data!$C$41*R104,0)</f>
        <v>0</v>
      </c>
      <c r="U104" s="370" t="str">
        <f t="shared" si="81"/>
        <v xml:space="preserve"> </v>
      </c>
      <c r="V104" s="360">
        <f>IF($S104=1,IF(R104&lt;15,VLOOKUP(U104,data!$B$3:$E$32,2,0)*R104,(VLOOKUP(U104,data!$B$3:$E$32,2,0)*14)+(VLOOKUP(U104,data!$B$3:$E$32,3,0))*(R104-14)),0)</f>
        <v>0</v>
      </c>
      <c r="W104" s="370" t="str">
        <f t="shared" si="82"/>
        <v xml:space="preserve"> </v>
      </c>
      <c r="X104" s="360">
        <f>IF($S104=1,VLOOKUP(W104,data!$B$35:$D$39,2,0),0)</f>
        <v>0</v>
      </c>
      <c r="Y104" s="364">
        <f>IF(AND(V104&lt;&gt;0,X104&lt;&gt;0)=FALSE,0,data!$C$43)</f>
        <v>0</v>
      </c>
      <c r="Z104" s="365">
        <f t="shared" si="83"/>
        <v>0</v>
      </c>
      <c r="AA104" s="225">
        <f t="shared" si="147"/>
        <v>0</v>
      </c>
      <c r="AB104" s="225">
        <f t="shared" si="84"/>
        <v>0</v>
      </c>
      <c r="AC104" s="225">
        <f t="shared" si="85"/>
        <v>0</v>
      </c>
      <c r="AE104" s="229"/>
      <c r="AF104" s="225">
        <f t="shared" si="86"/>
        <v>0</v>
      </c>
      <c r="AG104" s="230">
        <f>IF(AF104=1,data!$C$41*AE104,0)</f>
        <v>0</v>
      </c>
      <c r="AH104" s="265" t="s">
        <v>96</v>
      </c>
      <c r="AI104" s="231">
        <f>IF(AF104=1,IF(AE104&lt;15,VLOOKUP(AH104,data!$B$3:$E$32,2,0)*AE104,(VLOOKUP(AH104,data!$B$3:$E$32,2,0)*14)+(VLOOKUP(AH104,data!$B$3:$E$32,3,0))*(AE104-14)),0)</f>
        <v>0</v>
      </c>
      <c r="AJ104" s="265" t="s">
        <v>96</v>
      </c>
      <c r="AK104" s="231">
        <f>IF(AF104=1,VLOOKUP(AJ104,data!$B$35:$D$39,2,0),0)</f>
        <v>0</v>
      </c>
      <c r="AL104" s="232">
        <f>IF(AND(AI104&lt;&gt;0,AK104&lt;&gt;0)=FALSE,0,data!$C$43)</f>
        <v>0</v>
      </c>
      <c r="AM104" s="269">
        <f t="shared" si="87"/>
        <v>0</v>
      </c>
      <c r="AN104" s="225">
        <f t="shared" si="88"/>
        <v>0</v>
      </c>
      <c r="AO104" s="225">
        <f t="shared" si="89"/>
        <v>0</v>
      </c>
      <c r="AP104" s="225">
        <f t="shared" si="90"/>
        <v>0</v>
      </c>
      <c r="AQ104" s="431" t="str">
        <f t="shared" si="91"/>
        <v>ne</v>
      </c>
      <c r="AS104" s="229"/>
      <c r="AT104" s="225">
        <f t="shared" si="92"/>
        <v>0</v>
      </c>
      <c r="AU104" s="230">
        <f>IF(AT104=1,data!$C$41*AS104,0)</f>
        <v>0</v>
      </c>
      <c r="AV104" s="265" t="s">
        <v>96</v>
      </c>
      <c r="AW104" s="231">
        <f>IF(AT104=1,IF(AS104&lt;15,VLOOKUP(AV104,data!$B$3:$E$32,2,0)*AS104,(VLOOKUP(AV104,data!$B$3:$E$32,2,0)*14)+(VLOOKUP(AV104,data!$B$3:$E$32,3,0))*(AS104-14)),0)</f>
        <v>0</v>
      </c>
      <c r="AX104" s="265" t="s">
        <v>96</v>
      </c>
      <c r="AY104" s="231">
        <f>IF(AT104=1,VLOOKUP(AX104,data!$B$35:$D$39,2,0),0)</f>
        <v>0</v>
      </c>
      <c r="AZ104" s="232">
        <f>IF(AND(AW104&lt;&gt;0,AY104&lt;&gt;0)=FALSE,0,data!$C$43)</f>
        <v>0</v>
      </c>
      <c r="BA104" s="269">
        <f t="shared" si="93"/>
        <v>0</v>
      </c>
      <c r="BB104" s="225">
        <f t="shared" si="94"/>
        <v>0</v>
      </c>
      <c r="BC104" s="225">
        <f t="shared" si="95"/>
        <v>0</v>
      </c>
      <c r="BD104" s="225">
        <f t="shared" si="96"/>
        <v>0</v>
      </c>
      <c r="BE104" s="431" t="str">
        <f t="shared" si="97"/>
        <v>ne</v>
      </c>
      <c r="BG104" s="229"/>
      <c r="BH104" s="225">
        <f t="shared" si="98"/>
        <v>0</v>
      </c>
      <c r="BI104" s="230">
        <f>IF(BH104=1,data!$C$41*BG104,0)</f>
        <v>0</v>
      </c>
      <c r="BJ104" s="265" t="s">
        <v>96</v>
      </c>
      <c r="BK104" s="231">
        <f>IF(BH104=1,IF(BG104&lt;15,VLOOKUP(BJ104,data!$B$3:$E$32,2,0)*BG104,(VLOOKUP(BJ104,data!$B$3:$E$32,2,0)*14)+(VLOOKUP(BJ104,data!$B$3:$E$32,3,0))*(BG104-14)),0)</f>
        <v>0</v>
      </c>
      <c r="BL104" s="265" t="s">
        <v>96</v>
      </c>
      <c r="BM104" s="231">
        <f>IF(BH104=1,VLOOKUP(BL104,data!$B$35:$D$39,2,0),0)</f>
        <v>0</v>
      </c>
      <c r="BN104" s="232">
        <f>IF(AND(BK104&lt;&gt;0,BM104&lt;&gt;0)=FALSE,0,data!$C$43)</f>
        <v>0</v>
      </c>
      <c r="BO104" s="269">
        <f t="shared" si="99"/>
        <v>0</v>
      </c>
      <c r="BP104" s="225">
        <f t="shared" si="100"/>
        <v>0</v>
      </c>
      <c r="BQ104" s="225">
        <f t="shared" si="101"/>
        <v>0</v>
      </c>
      <c r="BR104" s="225">
        <f t="shared" si="102"/>
        <v>0</v>
      </c>
      <c r="BS104" s="431" t="str">
        <f t="shared" si="103"/>
        <v>ne</v>
      </c>
      <c r="BU104" s="229"/>
      <c r="BV104" s="225">
        <f t="shared" si="104"/>
        <v>0</v>
      </c>
      <c r="BW104" s="230">
        <f>IF(BV104=1,data!$C$41*BU104,0)</f>
        <v>0</v>
      </c>
      <c r="BX104" s="265" t="s">
        <v>96</v>
      </c>
      <c r="BY104" s="231">
        <f>IF(BV104=1,IF(BU104&lt;15,VLOOKUP(BX104,data!$B$3:$E$32,2,0)*BU104,(VLOOKUP(BX104,data!$B$3:$E$32,2,0)*14)+(VLOOKUP(BX104,data!$B$3:$E$32,3,0))*(BU104-14)),0)</f>
        <v>0</v>
      </c>
      <c r="BZ104" s="265" t="s">
        <v>96</v>
      </c>
      <c r="CA104" s="231">
        <f>IF(BV104=1,VLOOKUP(BZ104,data!$B$35:$D$39,2,0),0)</f>
        <v>0</v>
      </c>
      <c r="CB104" s="232">
        <f>IF(AND(BY104&lt;&gt;0,CA104&lt;&gt;0)=FALSE,0,data!$C$43)</f>
        <v>0</v>
      </c>
      <c r="CC104" s="269">
        <f t="shared" si="105"/>
        <v>0</v>
      </c>
      <c r="CD104" s="225">
        <f t="shared" si="106"/>
        <v>0</v>
      </c>
      <c r="CE104" s="225">
        <f t="shared" si="107"/>
        <v>0</v>
      </c>
      <c r="CF104" s="225">
        <f t="shared" si="108"/>
        <v>0</v>
      </c>
      <c r="CG104" s="431" t="str">
        <f t="shared" si="109"/>
        <v>ne</v>
      </c>
      <c r="CI104" s="229"/>
      <c r="CJ104" s="225">
        <f t="shared" si="110"/>
        <v>0</v>
      </c>
      <c r="CK104" s="230">
        <f>IF(CJ104=1,data!$C$41*CI104,0)</f>
        <v>0</v>
      </c>
      <c r="CL104" s="265" t="s">
        <v>96</v>
      </c>
      <c r="CM104" s="231">
        <f>IF(CJ104=1,IF(CI104&lt;15,VLOOKUP(CL104,data!$B$3:$E$32,2,0)*CI104,(VLOOKUP(CL104,data!$B$3:$E$32,2,0)*14)+(VLOOKUP(CL104,data!$B$3:$E$32,3,0))*(CI104-14)),0)</f>
        <v>0</v>
      </c>
      <c r="CN104" s="265" t="s">
        <v>96</v>
      </c>
      <c r="CO104" s="231">
        <f>IF(CJ104=1,VLOOKUP(CN104,data!$B$35:$D$39,2,0),0)</f>
        <v>0</v>
      </c>
      <c r="CP104" s="232">
        <f>IF(AND(CM104&lt;&gt;0,CO104&lt;&gt;0)=FALSE,0,data!$C$43)</f>
        <v>0</v>
      </c>
      <c r="CQ104" s="269">
        <f t="shared" si="111"/>
        <v>0</v>
      </c>
      <c r="CR104" s="225">
        <f t="shared" si="112"/>
        <v>0</v>
      </c>
      <c r="CS104" s="225">
        <f t="shared" si="113"/>
        <v>0</v>
      </c>
      <c r="CT104" s="225">
        <f t="shared" si="114"/>
        <v>0</v>
      </c>
      <c r="CU104" s="431" t="str">
        <f t="shared" si="115"/>
        <v>ne</v>
      </c>
      <c r="CW104" s="229"/>
      <c r="CX104" s="225">
        <f t="shared" si="116"/>
        <v>0</v>
      </c>
      <c r="CY104" s="230">
        <f>IF(CX104=1,data!$C$41*CW104,0)</f>
        <v>0</v>
      </c>
      <c r="CZ104" s="265" t="s">
        <v>96</v>
      </c>
      <c r="DA104" s="231">
        <f>IF(CX104=1,IF(CW104&lt;15,VLOOKUP(CZ104,data!$B$3:$E$32,2,0)*CW104,(VLOOKUP(CZ104,data!$B$3:$E$32,2,0)*14)+(VLOOKUP(CZ104,data!$B$3:$E$32,3,0))*(CW104-14)),0)</f>
        <v>0</v>
      </c>
      <c r="DB104" s="265" t="s">
        <v>96</v>
      </c>
      <c r="DC104" s="231">
        <f>IF(CX104=1,VLOOKUP(DB104,data!$B$35:$D$39,2,0),0)</f>
        <v>0</v>
      </c>
      <c r="DD104" s="232">
        <f>IF(AND(DA104&lt;&gt;0,DC104&lt;&gt;0)=FALSE,0,data!$C$43)</f>
        <v>0</v>
      </c>
      <c r="DE104" s="269">
        <f t="shared" si="117"/>
        <v>0</v>
      </c>
      <c r="DF104" s="225">
        <f t="shared" si="118"/>
        <v>0</v>
      </c>
      <c r="DG104" s="225">
        <f t="shared" si="119"/>
        <v>0</v>
      </c>
      <c r="DH104" s="225">
        <f t="shared" si="120"/>
        <v>0</v>
      </c>
      <c r="DI104" s="431" t="str">
        <f t="shared" si="121"/>
        <v>ne</v>
      </c>
      <c r="DK104" s="229"/>
      <c r="DL104" s="225">
        <f t="shared" si="122"/>
        <v>0</v>
      </c>
      <c r="DM104" s="230">
        <f>IF(DL104=1,data!$C$41*DK104,0)</f>
        <v>0</v>
      </c>
      <c r="DN104" s="265" t="s">
        <v>96</v>
      </c>
      <c r="DO104" s="231">
        <f>IF(DL104=1,IF(DK104&lt;15,VLOOKUP(DN104,data!$B$3:$E$32,2,0)*DK104,(VLOOKUP(DN104,data!$B$3:$E$32,2,0)*14)+(VLOOKUP(DN104,data!$B$3:$E$32,3,0))*(DK104-14)),0)</f>
        <v>0</v>
      </c>
      <c r="DP104" s="265" t="s">
        <v>96</v>
      </c>
      <c r="DQ104" s="231">
        <f>IF(DL104=1,VLOOKUP(DP104,data!$B$35:$D$39,2,0),0)</f>
        <v>0</v>
      </c>
      <c r="DR104" s="232">
        <f>IF(AND(DO104&lt;&gt;0,DQ104&lt;&gt;0)=FALSE,0,data!$C$43)</f>
        <v>0</v>
      </c>
      <c r="DS104" s="269">
        <f t="shared" si="123"/>
        <v>0</v>
      </c>
      <c r="DT104" s="225">
        <f t="shared" si="124"/>
        <v>0</v>
      </c>
      <c r="DU104" s="225">
        <f t="shared" si="125"/>
        <v>0</v>
      </c>
      <c r="DV104" s="225">
        <f t="shared" si="126"/>
        <v>0</v>
      </c>
      <c r="DW104" s="431" t="str">
        <f t="shared" si="127"/>
        <v>ne</v>
      </c>
      <c r="DY104" s="229"/>
      <c r="DZ104" s="225">
        <f t="shared" si="128"/>
        <v>0</v>
      </c>
      <c r="EA104" s="230">
        <f>IF(DZ104=1,data!$C$41*DY104,0)</f>
        <v>0</v>
      </c>
      <c r="EB104" s="265" t="s">
        <v>96</v>
      </c>
      <c r="EC104" s="231">
        <f>IF(DZ104=1,IF(DY104&lt;15,VLOOKUP(EB104,data!$B$3:$E$32,2,0)*DY104,(VLOOKUP(EB104,data!$B$3:$E$32,2,0)*14)+(VLOOKUP(EB104,data!$B$3:$E$32,3,0))*(DY104-14)),0)</f>
        <v>0</v>
      </c>
      <c r="ED104" s="265" t="s">
        <v>96</v>
      </c>
      <c r="EE104" s="231">
        <f>IF(DZ104=1,VLOOKUP(ED104,data!$B$35:$D$39,2,0),0)</f>
        <v>0</v>
      </c>
      <c r="EF104" s="232">
        <f>IF(AND(EC104&lt;&gt;0,EE104&lt;&gt;0)=FALSE,0,data!$C$43)</f>
        <v>0</v>
      </c>
      <c r="EG104" s="269">
        <f t="shared" si="129"/>
        <v>0</v>
      </c>
      <c r="EH104" s="225">
        <f t="shared" si="130"/>
        <v>0</v>
      </c>
      <c r="EI104" s="225">
        <f t="shared" si="131"/>
        <v>0</v>
      </c>
      <c r="EJ104" s="225">
        <f t="shared" si="132"/>
        <v>0</v>
      </c>
      <c r="EK104" s="431" t="str">
        <f t="shared" si="133"/>
        <v>ne</v>
      </c>
      <c r="EM104" s="229"/>
      <c r="EN104" s="225">
        <f t="shared" si="134"/>
        <v>0</v>
      </c>
      <c r="EO104" s="230">
        <f>IF(EN104=1,data!$C$41*EM104,0)</f>
        <v>0</v>
      </c>
      <c r="EP104" s="265" t="s">
        <v>96</v>
      </c>
      <c r="EQ104" s="231">
        <f>IF(EN104=1,IF(EM104&lt;15,VLOOKUP(EP104,data!$B$3:$E$32,2,0)*EM104,(VLOOKUP(EP104,data!$B$3:$E$32,2,0)*14)+(VLOOKUP(EP104,data!$B$3:$E$32,3,0))*(EM104-14)),0)</f>
        <v>0</v>
      </c>
      <c r="ER104" s="265" t="s">
        <v>96</v>
      </c>
      <c r="ES104" s="231">
        <f>IF(EN104=1,VLOOKUP(ER104,data!$B$35:$D$39,2,0),0)</f>
        <v>0</v>
      </c>
      <c r="ET104" s="232">
        <f>IF(AND(EQ104&lt;&gt;0,ES104&lt;&gt;0)=FALSE,0,data!$C$43)</f>
        <v>0</v>
      </c>
      <c r="EU104" s="269">
        <f t="shared" si="135"/>
        <v>0</v>
      </c>
      <c r="EV104" s="225">
        <f t="shared" si="136"/>
        <v>0</v>
      </c>
      <c r="EW104" s="225">
        <f t="shared" si="137"/>
        <v>0</v>
      </c>
      <c r="EX104" s="225">
        <f t="shared" si="138"/>
        <v>0</v>
      </c>
      <c r="EY104" s="431" t="str">
        <f t="shared" si="139"/>
        <v>ne</v>
      </c>
      <c r="FA104" s="229"/>
      <c r="FB104" s="225">
        <f t="shared" si="140"/>
        <v>0</v>
      </c>
      <c r="FC104" s="230">
        <f>IF(FB104=1,data!$C$41*FA104,0)</f>
        <v>0</v>
      </c>
      <c r="FD104" s="265" t="s">
        <v>96</v>
      </c>
      <c r="FE104" s="231">
        <f>IF(FB104=1,IF(FA104&lt;15,VLOOKUP(FD104,data!$B$3:$E$32,2,0)*FA104,(VLOOKUP(FD104,data!$B$3:$E$32,2,0)*14)+(VLOOKUP(FD104,data!$B$3:$E$32,3,0))*(FA104-14)),0)</f>
        <v>0</v>
      </c>
      <c r="FF104" s="265" t="s">
        <v>96</v>
      </c>
      <c r="FG104" s="231">
        <f>IF(FB104=1,VLOOKUP(FF104,data!$B$35:$D$39,2,0),0)</f>
        <v>0</v>
      </c>
      <c r="FH104" s="232">
        <f>IF(AND(FE104&lt;&gt;0,FG104&lt;&gt;0)=FALSE,0,data!$C$43)</f>
        <v>0</v>
      </c>
      <c r="FI104" s="269">
        <f t="shared" si="141"/>
        <v>0</v>
      </c>
      <c r="FJ104" s="225">
        <f t="shared" si="142"/>
        <v>0</v>
      </c>
      <c r="FK104" s="225">
        <f t="shared" si="143"/>
        <v>0</v>
      </c>
      <c r="FL104" s="225">
        <f t="shared" si="144"/>
        <v>0</v>
      </c>
      <c r="FM104" s="431" t="str">
        <f t="shared" si="145"/>
        <v>ne</v>
      </c>
    </row>
    <row r="105" spans="1:169" ht="26.65" hidden="1" customHeight="1" x14ac:dyDescent="0.25">
      <c r="A105" s="233"/>
      <c r="B105" s="370" t="s">
        <v>196</v>
      </c>
      <c r="C105" s="416"/>
      <c r="D105" s="418"/>
      <c r="E105" s="229"/>
      <c r="F105" s="225">
        <f t="shared" si="75"/>
        <v>0</v>
      </c>
      <c r="G105" s="230">
        <f>IF(F105=1,data!$C$41*E105,0)</f>
        <v>0</v>
      </c>
      <c r="H105" s="265" t="s">
        <v>96</v>
      </c>
      <c r="I105" s="231">
        <f>IF($F105=1,IF($E105&lt;15,VLOOKUP(H105,data!$B$3:$E$32,2,0)*$E105,(VLOOKUP(H105,data!$B$3:$E$32,2,0)*14)+(VLOOKUP(H105,data!$B$3:$E$32,3,0))*($E105-14)),0)</f>
        <v>0</v>
      </c>
      <c r="J105" s="265" t="s">
        <v>96</v>
      </c>
      <c r="K105" s="231">
        <f>IF($F105=1,VLOOKUP(J105,data!$B$35:$D$39,2,0),0)</f>
        <v>0</v>
      </c>
      <c r="L105" s="232">
        <f>IF(AND(I105&lt;&gt;0,K105&lt;&gt;0)=FALSE,0,data!$C$43)</f>
        <v>0</v>
      </c>
      <c r="M105" s="269">
        <f t="shared" si="76"/>
        <v>0</v>
      </c>
      <c r="N105" s="225">
        <f t="shared" si="146"/>
        <v>0</v>
      </c>
      <c r="O105" s="225">
        <f t="shared" si="77"/>
        <v>0</v>
      </c>
      <c r="P105" s="225">
        <f t="shared" si="78"/>
        <v>0</v>
      </c>
      <c r="Q105" s="228"/>
      <c r="R105" s="438">
        <f t="shared" si="79"/>
        <v>0</v>
      </c>
      <c r="S105" s="225">
        <f t="shared" si="80"/>
        <v>0</v>
      </c>
      <c r="T105" s="357">
        <f>IF(S105=1,data!$C$41*R105,0)</f>
        <v>0</v>
      </c>
      <c r="U105" s="370" t="str">
        <f t="shared" si="81"/>
        <v xml:space="preserve"> </v>
      </c>
      <c r="V105" s="360">
        <f>IF($S105=1,IF(R105&lt;15,VLOOKUP(U105,data!$B$3:$E$32,2,0)*R105,(VLOOKUP(U105,data!$B$3:$E$32,2,0)*14)+(VLOOKUP(U105,data!$B$3:$E$32,3,0))*(R105-14)),0)</f>
        <v>0</v>
      </c>
      <c r="W105" s="370" t="str">
        <f t="shared" si="82"/>
        <v xml:space="preserve"> </v>
      </c>
      <c r="X105" s="360">
        <f>IF($S105=1,VLOOKUP(W105,data!$B$35:$D$39,2,0),0)</f>
        <v>0</v>
      </c>
      <c r="Y105" s="364">
        <f>IF(AND(V105&lt;&gt;0,X105&lt;&gt;0)=FALSE,0,data!$C$43)</f>
        <v>0</v>
      </c>
      <c r="Z105" s="365">
        <f t="shared" si="83"/>
        <v>0</v>
      </c>
      <c r="AA105" s="225">
        <f t="shared" si="147"/>
        <v>0</v>
      </c>
      <c r="AB105" s="225">
        <f t="shared" si="84"/>
        <v>0</v>
      </c>
      <c r="AC105" s="225">
        <f t="shared" si="85"/>
        <v>0</v>
      </c>
      <c r="AE105" s="229"/>
      <c r="AF105" s="225">
        <f t="shared" si="86"/>
        <v>0</v>
      </c>
      <c r="AG105" s="230">
        <f>IF(AF105=1,data!$C$41*AE105,0)</f>
        <v>0</v>
      </c>
      <c r="AH105" s="265" t="s">
        <v>96</v>
      </c>
      <c r="AI105" s="231">
        <f>IF(AF105=1,IF(AE105&lt;15,VLOOKUP(AH105,data!$B$3:$E$32,2,0)*AE105,(VLOOKUP(AH105,data!$B$3:$E$32,2,0)*14)+(VLOOKUP(AH105,data!$B$3:$E$32,3,0))*(AE105-14)),0)</f>
        <v>0</v>
      </c>
      <c r="AJ105" s="265" t="s">
        <v>96</v>
      </c>
      <c r="AK105" s="231">
        <f>IF(AF105=1,VLOOKUP(AJ105,data!$B$35:$D$39,2,0),0)</f>
        <v>0</v>
      </c>
      <c r="AL105" s="232">
        <f>IF(AND(AI105&lt;&gt;0,AK105&lt;&gt;0)=FALSE,0,data!$C$43)</f>
        <v>0</v>
      </c>
      <c r="AM105" s="269">
        <f t="shared" si="87"/>
        <v>0</v>
      </c>
      <c r="AN105" s="225">
        <f t="shared" si="88"/>
        <v>0</v>
      </c>
      <c r="AO105" s="225">
        <f t="shared" si="89"/>
        <v>0</v>
      </c>
      <c r="AP105" s="225">
        <f t="shared" si="90"/>
        <v>0</v>
      </c>
      <c r="AQ105" s="431" t="str">
        <f t="shared" si="91"/>
        <v>ne</v>
      </c>
      <c r="AS105" s="229"/>
      <c r="AT105" s="225">
        <f t="shared" si="92"/>
        <v>0</v>
      </c>
      <c r="AU105" s="230">
        <f>IF(AT105=1,data!$C$41*AS105,0)</f>
        <v>0</v>
      </c>
      <c r="AV105" s="265" t="s">
        <v>96</v>
      </c>
      <c r="AW105" s="231">
        <f>IF(AT105=1,IF(AS105&lt;15,VLOOKUP(AV105,data!$B$3:$E$32,2,0)*AS105,(VLOOKUP(AV105,data!$B$3:$E$32,2,0)*14)+(VLOOKUP(AV105,data!$B$3:$E$32,3,0))*(AS105-14)),0)</f>
        <v>0</v>
      </c>
      <c r="AX105" s="265" t="s">
        <v>96</v>
      </c>
      <c r="AY105" s="231">
        <f>IF(AT105=1,VLOOKUP(AX105,data!$B$35:$D$39,2,0),0)</f>
        <v>0</v>
      </c>
      <c r="AZ105" s="232">
        <f>IF(AND(AW105&lt;&gt;0,AY105&lt;&gt;0)=FALSE,0,data!$C$43)</f>
        <v>0</v>
      </c>
      <c r="BA105" s="269">
        <f t="shared" si="93"/>
        <v>0</v>
      </c>
      <c r="BB105" s="225">
        <f t="shared" si="94"/>
        <v>0</v>
      </c>
      <c r="BC105" s="225">
        <f t="shared" si="95"/>
        <v>0</v>
      </c>
      <c r="BD105" s="225">
        <f t="shared" si="96"/>
        <v>0</v>
      </c>
      <c r="BE105" s="431" t="str">
        <f t="shared" si="97"/>
        <v>ne</v>
      </c>
      <c r="BG105" s="229"/>
      <c r="BH105" s="225">
        <f t="shared" si="98"/>
        <v>0</v>
      </c>
      <c r="BI105" s="230">
        <f>IF(BH105=1,data!$C$41*BG105,0)</f>
        <v>0</v>
      </c>
      <c r="BJ105" s="265" t="s">
        <v>96</v>
      </c>
      <c r="BK105" s="231">
        <f>IF(BH105=1,IF(BG105&lt;15,VLOOKUP(BJ105,data!$B$3:$E$32,2,0)*BG105,(VLOOKUP(BJ105,data!$B$3:$E$32,2,0)*14)+(VLOOKUP(BJ105,data!$B$3:$E$32,3,0))*(BG105-14)),0)</f>
        <v>0</v>
      </c>
      <c r="BL105" s="265" t="s">
        <v>96</v>
      </c>
      <c r="BM105" s="231">
        <f>IF(BH105=1,VLOOKUP(BL105,data!$B$35:$D$39,2,0),0)</f>
        <v>0</v>
      </c>
      <c r="BN105" s="232">
        <f>IF(AND(BK105&lt;&gt;0,BM105&lt;&gt;0)=FALSE,0,data!$C$43)</f>
        <v>0</v>
      </c>
      <c r="BO105" s="269">
        <f t="shared" si="99"/>
        <v>0</v>
      </c>
      <c r="BP105" s="225">
        <f t="shared" si="100"/>
        <v>0</v>
      </c>
      <c r="BQ105" s="225">
        <f t="shared" si="101"/>
        <v>0</v>
      </c>
      <c r="BR105" s="225">
        <f t="shared" si="102"/>
        <v>0</v>
      </c>
      <c r="BS105" s="431" t="str">
        <f t="shared" si="103"/>
        <v>ne</v>
      </c>
      <c r="BU105" s="229"/>
      <c r="BV105" s="225">
        <f t="shared" si="104"/>
        <v>0</v>
      </c>
      <c r="BW105" s="230">
        <f>IF(BV105=1,data!$C$41*BU105,0)</f>
        <v>0</v>
      </c>
      <c r="BX105" s="265" t="s">
        <v>96</v>
      </c>
      <c r="BY105" s="231">
        <f>IF(BV105=1,IF(BU105&lt;15,VLOOKUP(BX105,data!$B$3:$E$32,2,0)*BU105,(VLOOKUP(BX105,data!$B$3:$E$32,2,0)*14)+(VLOOKUP(BX105,data!$B$3:$E$32,3,0))*(BU105-14)),0)</f>
        <v>0</v>
      </c>
      <c r="BZ105" s="265" t="s">
        <v>96</v>
      </c>
      <c r="CA105" s="231">
        <f>IF(BV105=1,VLOOKUP(BZ105,data!$B$35:$D$39,2,0),0)</f>
        <v>0</v>
      </c>
      <c r="CB105" s="232">
        <f>IF(AND(BY105&lt;&gt;0,CA105&lt;&gt;0)=FALSE,0,data!$C$43)</f>
        <v>0</v>
      </c>
      <c r="CC105" s="269">
        <f t="shared" si="105"/>
        <v>0</v>
      </c>
      <c r="CD105" s="225">
        <f t="shared" si="106"/>
        <v>0</v>
      </c>
      <c r="CE105" s="225">
        <f t="shared" si="107"/>
        <v>0</v>
      </c>
      <c r="CF105" s="225">
        <f t="shared" si="108"/>
        <v>0</v>
      </c>
      <c r="CG105" s="431" t="str">
        <f t="shared" si="109"/>
        <v>ne</v>
      </c>
      <c r="CI105" s="229"/>
      <c r="CJ105" s="225">
        <f t="shared" si="110"/>
        <v>0</v>
      </c>
      <c r="CK105" s="230">
        <f>IF(CJ105=1,data!$C$41*CI105,0)</f>
        <v>0</v>
      </c>
      <c r="CL105" s="265" t="s">
        <v>96</v>
      </c>
      <c r="CM105" s="231">
        <f>IF(CJ105=1,IF(CI105&lt;15,VLOOKUP(CL105,data!$B$3:$E$32,2,0)*CI105,(VLOOKUP(CL105,data!$B$3:$E$32,2,0)*14)+(VLOOKUP(CL105,data!$B$3:$E$32,3,0))*(CI105-14)),0)</f>
        <v>0</v>
      </c>
      <c r="CN105" s="265" t="s">
        <v>96</v>
      </c>
      <c r="CO105" s="231">
        <f>IF(CJ105=1,VLOOKUP(CN105,data!$B$35:$D$39,2,0),0)</f>
        <v>0</v>
      </c>
      <c r="CP105" s="232">
        <f>IF(AND(CM105&lt;&gt;0,CO105&lt;&gt;0)=FALSE,0,data!$C$43)</f>
        <v>0</v>
      </c>
      <c r="CQ105" s="269">
        <f t="shared" si="111"/>
        <v>0</v>
      </c>
      <c r="CR105" s="225">
        <f t="shared" si="112"/>
        <v>0</v>
      </c>
      <c r="CS105" s="225">
        <f t="shared" si="113"/>
        <v>0</v>
      </c>
      <c r="CT105" s="225">
        <f t="shared" si="114"/>
        <v>0</v>
      </c>
      <c r="CU105" s="431" t="str">
        <f t="shared" si="115"/>
        <v>ne</v>
      </c>
      <c r="CW105" s="229"/>
      <c r="CX105" s="225">
        <f t="shared" si="116"/>
        <v>0</v>
      </c>
      <c r="CY105" s="230">
        <f>IF(CX105=1,data!$C$41*CW105,0)</f>
        <v>0</v>
      </c>
      <c r="CZ105" s="265" t="s">
        <v>96</v>
      </c>
      <c r="DA105" s="231">
        <f>IF(CX105=1,IF(CW105&lt;15,VLOOKUP(CZ105,data!$B$3:$E$32,2,0)*CW105,(VLOOKUP(CZ105,data!$B$3:$E$32,2,0)*14)+(VLOOKUP(CZ105,data!$B$3:$E$32,3,0))*(CW105-14)),0)</f>
        <v>0</v>
      </c>
      <c r="DB105" s="265" t="s">
        <v>96</v>
      </c>
      <c r="DC105" s="231">
        <f>IF(CX105=1,VLOOKUP(DB105,data!$B$35:$D$39,2,0),0)</f>
        <v>0</v>
      </c>
      <c r="DD105" s="232">
        <f>IF(AND(DA105&lt;&gt;0,DC105&lt;&gt;0)=FALSE,0,data!$C$43)</f>
        <v>0</v>
      </c>
      <c r="DE105" s="269">
        <f t="shared" si="117"/>
        <v>0</v>
      </c>
      <c r="DF105" s="225">
        <f t="shared" si="118"/>
        <v>0</v>
      </c>
      <c r="DG105" s="225">
        <f t="shared" si="119"/>
        <v>0</v>
      </c>
      <c r="DH105" s="225">
        <f t="shared" si="120"/>
        <v>0</v>
      </c>
      <c r="DI105" s="431" t="str">
        <f t="shared" si="121"/>
        <v>ne</v>
      </c>
      <c r="DK105" s="229"/>
      <c r="DL105" s="225">
        <f t="shared" si="122"/>
        <v>0</v>
      </c>
      <c r="DM105" s="230">
        <f>IF(DL105=1,data!$C$41*DK105,0)</f>
        <v>0</v>
      </c>
      <c r="DN105" s="265" t="s">
        <v>96</v>
      </c>
      <c r="DO105" s="231">
        <f>IF(DL105=1,IF(DK105&lt;15,VLOOKUP(DN105,data!$B$3:$E$32,2,0)*DK105,(VLOOKUP(DN105,data!$B$3:$E$32,2,0)*14)+(VLOOKUP(DN105,data!$B$3:$E$32,3,0))*(DK105-14)),0)</f>
        <v>0</v>
      </c>
      <c r="DP105" s="265" t="s">
        <v>96</v>
      </c>
      <c r="DQ105" s="231">
        <f>IF(DL105=1,VLOOKUP(DP105,data!$B$35:$D$39,2,0),0)</f>
        <v>0</v>
      </c>
      <c r="DR105" s="232">
        <f>IF(AND(DO105&lt;&gt;0,DQ105&lt;&gt;0)=FALSE,0,data!$C$43)</f>
        <v>0</v>
      </c>
      <c r="DS105" s="269">
        <f t="shared" si="123"/>
        <v>0</v>
      </c>
      <c r="DT105" s="225">
        <f t="shared" si="124"/>
        <v>0</v>
      </c>
      <c r="DU105" s="225">
        <f t="shared" si="125"/>
        <v>0</v>
      </c>
      <c r="DV105" s="225">
        <f t="shared" si="126"/>
        <v>0</v>
      </c>
      <c r="DW105" s="431" t="str">
        <f t="shared" si="127"/>
        <v>ne</v>
      </c>
      <c r="DY105" s="229"/>
      <c r="DZ105" s="225">
        <f t="shared" si="128"/>
        <v>0</v>
      </c>
      <c r="EA105" s="230">
        <f>IF(DZ105=1,data!$C$41*DY105,0)</f>
        <v>0</v>
      </c>
      <c r="EB105" s="265" t="s">
        <v>96</v>
      </c>
      <c r="EC105" s="231">
        <f>IF(DZ105=1,IF(DY105&lt;15,VLOOKUP(EB105,data!$B$3:$E$32,2,0)*DY105,(VLOOKUP(EB105,data!$B$3:$E$32,2,0)*14)+(VLOOKUP(EB105,data!$B$3:$E$32,3,0))*(DY105-14)),0)</f>
        <v>0</v>
      </c>
      <c r="ED105" s="265" t="s">
        <v>96</v>
      </c>
      <c r="EE105" s="231">
        <f>IF(DZ105=1,VLOOKUP(ED105,data!$B$35:$D$39,2,0),0)</f>
        <v>0</v>
      </c>
      <c r="EF105" s="232">
        <f>IF(AND(EC105&lt;&gt;0,EE105&lt;&gt;0)=FALSE,0,data!$C$43)</f>
        <v>0</v>
      </c>
      <c r="EG105" s="269">
        <f t="shared" si="129"/>
        <v>0</v>
      </c>
      <c r="EH105" s="225">
        <f t="shared" si="130"/>
        <v>0</v>
      </c>
      <c r="EI105" s="225">
        <f t="shared" si="131"/>
        <v>0</v>
      </c>
      <c r="EJ105" s="225">
        <f t="shared" si="132"/>
        <v>0</v>
      </c>
      <c r="EK105" s="431" t="str">
        <f t="shared" si="133"/>
        <v>ne</v>
      </c>
      <c r="EM105" s="229"/>
      <c r="EN105" s="225">
        <f t="shared" si="134"/>
        <v>0</v>
      </c>
      <c r="EO105" s="230">
        <f>IF(EN105=1,data!$C$41*EM105,0)</f>
        <v>0</v>
      </c>
      <c r="EP105" s="265" t="s">
        <v>96</v>
      </c>
      <c r="EQ105" s="231">
        <f>IF(EN105=1,IF(EM105&lt;15,VLOOKUP(EP105,data!$B$3:$E$32,2,0)*EM105,(VLOOKUP(EP105,data!$B$3:$E$32,2,0)*14)+(VLOOKUP(EP105,data!$B$3:$E$32,3,0))*(EM105-14)),0)</f>
        <v>0</v>
      </c>
      <c r="ER105" s="265" t="s">
        <v>96</v>
      </c>
      <c r="ES105" s="231">
        <f>IF(EN105=1,VLOOKUP(ER105,data!$B$35:$D$39,2,0),0)</f>
        <v>0</v>
      </c>
      <c r="ET105" s="232">
        <f>IF(AND(EQ105&lt;&gt;0,ES105&lt;&gt;0)=FALSE,0,data!$C$43)</f>
        <v>0</v>
      </c>
      <c r="EU105" s="269">
        <f t="shared" si="135"/>
        <v>0</v>
      </c>
      <c r="EV105" s="225">
        <f t="shared" si="136"/>
        <v>0</v>
      </c>
      <c r="EW105" s="225">
        <f t="shared" si="137"/>
        <v>0</v>
      </c>
      <c r="EX105" s="225">
        <f t="shared" si="138"/>
        <v>0</v>
      </c>
      <c r="EY105" s="431" t="str">
        <f t="shared" si="139"/>
        <v>ne</v>
      </c>
      <c r="FA105" s="229"/>
      <c r="FB105" s="225">
        <f t="shared" si="140"/>
        <v>0</v>
      </c>
      <c r="FC105" s="230">
        <f>IF(FB105=1,data!$C$41*FA105,0)</f>
        <v>0</v>
      </c>
      <c r="FD105" s="265" t="s">
        <v>96</v>
      </c>
      <c r="FE105" s="231">
        <f>IF(FB105=1,IF(FA105&lt;15,VLOOKUP(FD105,data!$B$3:$E$32,2,0)*FA105,(VLOOKUP(FD105,data!$B$3:$E$32,2,0)*14)+(VLOOKUP(FD105,data!$B$3:$E$32,3,0))*(FA105-14)),0)</f>
        <v>0</v>
      </c>
      <c r="FF105" s="265" t="s">
        <v>96</v>
      </c>
      <c r="FG105" s="231">
        <f>IF(FB105=1,VLOOKUP(FF105,data!$B$35:$D$39,2,0),0)</f>
        <v>0</v>
      </c>
      <c r="FH105" s="232">
        <f>IF(AND(FE105&lt;&gt;0,FG105&lt;&gt;0)=FALSE,0,data!$C$43)</f>
        <v>0</v>
      </c>
      <c r="FI105" s="269">
        <f t="shared" si="141"/>
        <v>0</v>
      </c>
      <c r="FJ105" s="225">
        <f t="shared" si="142"/>
        <v>0</v>
      </c>
      <c r="FK105" s="225">
        <f t="shared" si="143"/>
        <v>0</v>
      </c>
      <c r="FL105" s="225">
        <f t="shared" si="144"/>
        <v>0</v>
      </c>
      <c r="FM105" s="431" t="str">
        <f t="shared" si="145"/>
        <v>ne</v>
      </c>
    </row>
    <row r="106" spans="1:169" ht="26.65" hidden="1" customHeight="1" x14ac:dyDescent="0.25">
      <c r="A106" s="233"/>
      <c r="B106" s="370" t="s">
        <v>197</v>
      </c>
      <c r="C106" s="416"/>
      <c r="D106" s="418"/>
      <c r="E106" s="229"/>
      <c r="F106" s="225">
        <f t="shared" si="75"/>
        <v>0</v>
      </c>
      <c r="G106" s="230">
        <f>IF(F106=1,data!$C$41*E106,0)</f>
        <v>0</v>
      </c>
      <c r="H106" s="265" t="s">
        <v>96</v>
      </c>
      <c r="I106" s="231">
        <f>IF($F106=1,IF($E106&lt;15,VLOOKUP(H106,data!$B$3:$E$32,2,0)*$E106,(VLOOKUP(H106,data!$B$3:$E$32,2,0)*14)+(VLOOKUP(H106,data!$B$3:$E$32,3,0))*($E106-14)),0)</f>
        <v>0</v>
      </c>
      <c r="J106" s="265" t="s">
        <v>96</v>
      </c>
      <c r="K106" s="231">
        <f>IF($F106=1,VLOOKUP(J106,data!$B$35:$D$39,2,0),0)</f>
        <v>0</v>
      </c>
      <c r="L106" s="232">
        <f>IF(AND(I106&lt;&gt;0,K106&lt;&gt;0)=FALSE,0,data!$C$43)</f>
        <v>0</v>
      </c>
      <c r="M106" s="269">
        <f t="shared" si="76"/>
        <v>0</v>
      </c>
      <c r="N106" s="225">
        <f t="shared" si="146"/>
        <v>0</v>
      </c>
      <c r="O106" s="225">
        <f t="shared" si="77"/>
        <v>0</v>
      </c>
      <c r="P106" s="225">
        <f t="shared" si="78"/>
        <v>0</v>
      </c>
      <c r="Q106" s="228"/>
      <c r="R106" s="438">
        <f t="shared" si="79"/>
        <v>0</v>
      </c>
      <c r="S106" s="225">
        <f t="shared" si="80"/>
        <v>0</v>
      </c>
      <c r="T106" s="357">
        <f>IF(S106=1,data!$C$41*R106,0)</f>
        <v>0</v>
      </c>
      <c r="U106" s="370" t="str">
        <f t="shared" si="81"/>
        <v xml:space="preserve"> </v>
      </c>
      <c r="V106" s="360">
        <f>IF($S106=1,IF(R106&lt;15,VLOOKUP(U106,data!$B$3:$E$32,2,0)*R106,(VLOOKUP(U106,data!$B$3:$E$32,2,0)*14)+(VLOOKUP(U106,data!$B$3:$E$32,3,0))*(R106-14)),0)</f>
        <v>0</v>
      </c>
      <c r="W106" s="370" t="str">
        <f t="shared" si="82"/>
        <v xml:space="preserve"> </v>
      </c>
      <c r="X106" s="360">
        <f>IF($S106=1,VLOOKUP(W106,data!$B$35:$D$39,2,0),0)</f>
        <v>0</v>
      </c>
      <c r="Y106" s="364">
        <f>IF(AND(V106&lt;&gt;0,X106&lt;&gt;0)=FALSE,0,data!$C$43)</f>
        <v>0</v>
      </c>
      <c r="Z106" s="365">
        <f t="shared" si="83"/>
        <v>0</v>
      </c>
      <c r="AA106" s="225">
        <f t="shared" si="147"/>
        <v>0</v>
      </c>
      <c r="AB106" s="225">
        <f t="shared" si="84"/>
        <v>0</v>
      </c>
      <c r="AC106" s="225">
        <f t="shared" si="85"/>
        <v>0</v>
      </c>
      <c r="AE106" s="229"/>
      <c r="AF106" s="225">
        <f t="shared" si="86"/>
        <v>0</v>
      </c>
      <c r="AG106" s="230">
        <f>IF(AF106=1,data!$C$41*AE106,0)</f>
        <v>0</v>
      </c>
      <c r="AH106" s="265" t="s">
        <v>96</v>
      </c>
      <c r="AI106" s="231">
        <f>IF(AF106=1,IF(AE106&lt;15,VLOOKUP(AH106,data!$B$3:$E$32,2,0)*AE106,(VLOOKUP(AH106,data!$B$3:$E$32,2,0)*14)+(VLOOKUP(AH106,data!$B$3:$E$32,3,0))*(AE106-14)),0)</f>
        <v>0</v>
      </c>
      <c r="AJ106" s="265" t="s">
        <v>96</v>
      </c>
      <c r="AK106" s="231">
        <f>IF(AF106=1,VLOOKUP(AJ106,data!$B$35:$D$39,2,0),0)</f>
        <v>0</v>
      </c>
      <c r="AL106" s="232">
        <f>IF(AND(AI106&lt;&gt;0,AK106&lt;&gt;0)=FALSE,0,data!$C$43)</f>
        <v>0</v>
      </c>
      <c r="AM106" s="269">
        <f t="shared" si="87"/>
        <v>0</v>
      </c>
      <c r="AN106" s="225">
        <f t="shared" si="88"/>
        <v>0</v>
      </c>
      <c r="AO106" s="225">
        <f t="shared" si="89"/>
        <v>0</v>
      </c>
      <c r="AP106" s="225">
        <f t="shared" si="90"/>
        <v>0</v>
      </c>
      <c r="AQ106" s="431" t="str">
        <f t="shared" si="91"/>
        <v>ne</v>
      </c>
      <c r="AS106" s="229"/>
      <c r="AT106" s="225">
        <f t="shared" si="92"/>
        <v>0</v>
      </c>
      <c r="AU106" s="230">
        <f>IF(AT106=1,data!$C$41*AS106,0)</f>
        <v>0</v>
      </c>
      <c r="AV106" s="265" t="s">
        <v>96</v>
      </c>
      <c r="AW106" s="231">
        <f>IF(AT106=1,IF(AS106&lt;15,VLOOKUP(AV106,data!$B$3:$E$32,2,0)*AS106,(VLOOKUP(AV106,data!$B$3:$E$32,2,0)*14)+(VLOOKUP(AV106,data!$B$3:$E$32,3,0))*(AS106-14)),0)</f>
        <v>0</v>
      </c>
      <c r="AX106" s="265" t="s">
        <v>96</v>
      </c>
      <c r="AY106" s="231">
        <f>IF(AT106=1,VLOOKUP(AX106,data!$B$35:$D$39,2,0),0)</f>
        <v>0</v>
      </c>
      <c r="AZ106" s="232">
        <f>IF(AND(AW106&lt;&gt;0,AY106&lt;&gt;0)=FALSE,0,data!$C$43)</f>
        <v>0</v>
      </c>
      <c r="BA106" s="269">
        <f t="shared" si="93"/>
        <v>0</v>
      </c>
      <c r="BB106" s="225">
        <f t="shared" si="94"/>
        <v>0</v>
      </c>
      <c r="BC106" s="225">
        <f t="shared" si="95"/>
        <v>0</v>
      </c>
      <c r="BD106" s="225">
        <f t="shared" si="96"/>
        <v>0</v>
      </c>
      <c r="BE106" s="431" t="str">
        <f t="shared" si="97"/>
        <v>ne</v>
      </c>
      <c r="BG106" s="229"/>
      <c r="BH106" s="225">
        <f t="shared" si="98"/>
        <v>0</v>
      </c>
      <c r="BI106" s="230">
        <f>IF(BH106=1,data!$C$41*BG106,0)</f>
        <v>0</v>
      </c>
      <c r="BJ106" s="265" t="s">
        <v>96</v>
      </c>
      <c r="BK106" s="231">
        <f>IF(BH106=1,IF(BG106&lt;15,VLOOKUP(BJ106,data!$B$3:$E$32,2,0)*BG106,(VLOOKUP(BJ106,data!$B$3:$E$32,2,0)*14)+(VLOOKUP(BJ106,data!$B$3:$E$32,3,0))*(BG106-14)),0)</f>
        <v>0</v>
      </c>
      <c r="BL106" s="265" t="s">
        <v>96</v>
      </c>
      <c r="BM106" s="231">
        <f>IF(BH106=1,VLOOKUP(BL106,data!$B$35:$D$39,2,0),0)</f>
        <v>0</v>
      </c>
      <c r="BN106" s="232">
        <f>IF(AND(BK106&lt;&gt;0,BM106&lt;&gt;0)=FALSE,0,data!$C$43)</f>
        <v>0</v>
      </c>
      <c r="BO106" s="269">
        <f t="shared" si="99"/>
        <v>0</v>
      </c>
      <c r="BP106" s="225">
        <f t="shared" si="100"/>
        <v>0</v>
      </c>
      <c r="BQ106" s="225">
        <f t="shared" si="101"/>
        <v>0</v>
      </c>
      <c r="BR106" s="225">
        <f t="shared" si="102"/>
        <v>0</v>
      </c>
      <c r="BS106" s="431" t="str">
        <f t="shared" si="103"/>
        <v>ne</v>
      </c>
      <c r="BU106" s="229"/>
      <c r="BV106" s="225">
        <f t="shared" si="104"/>
        <v>0</v>
      </c>
      <c r="BW106" s="230">
        <f>IF(BV106=1,data!$C$41*BU106,0)</f>
        <v>0</v>
      </c>
      <c r="BX106" s="265" t="s">
        <v>96</v>
      </c>
      <c r="BY106" s="231">
        <f>IF(BV106=1,IF(BU106&lt;15,VLOOKUP(BX106,data!$B$3:$E$32,2,0)*BU106,(VLOOKUP(BX106,data!$B$3:$E$32,2,0)*14)+(VLOOKUP(BX106,data!$B$3:$E$32,3,0))*(BU106-14)),0)</f>
        <v>0</v>
      </c>
      <c r="BZ106" s="265" t="s">
        <v>96</v>
      </c>
      <c r="CA106" s="231">
        <f>IF(BV106=1,VLOOKUP(BZ106,data!$B$35:$D$39,2,0),0)</f>
        <v>0</v>
      </c>
      <c r="CB106" s="232">
        <f>IF(AND(BY106&lt;&gt;0,CA106&lt;&gt;0)=FALSE,0,data!$C$43)</f>
        <v>0</v>
      </c>
      <c r="CC106" s="269">
        <f t="shared" si="105"/>
        <v>0</v>
      </c>
      <c r="CD106" s="225">
        <f t="shared" si="106"/>
        <v>0</v>
      </c>
      <c r="CE106" s="225">
        <f t="shared" si="107"/>
        <v>0</v>
      </c>
      <c r="CF106" s="225">
        <f t="shared" si="108"/>
        <v>0</v>
      </c>
      <c r="CG106" s="431" t="str">
        <f t="shared" si="109"/>
        <v>ne</v>
      </c>
      <c r="CI106" s="229"/>
      <c r="CJ106" s="225">
        <f t="shared" si="110"/>
        <v>0</v>
      </c>
      <c r="CK106" s="230">
        <f>IF(CJ106=1,data!$C$41*CI106,0)</f>
        <v>0</v>
      </c>
      <c r="CL106" s="265" t="s">
        <v>96</v>
      </c>
      <c r="CM106" s="231">
        <f>IF(CJ106=1,IF(CI106&lt;15,VLOOKUP(CL106,data!$B$3:$E$32,2,0)*CI106,(VLOOKUP(CL106,data!$B$3:$E$32,2,0)*14)+(VLOOKUP(CL106,data!$B$3:$E$32,3,0))*(CI106-14)),0)</f>
        <v>0</v>
      </c>
      <c r="CN106" s="265" t="s">
        <v>96</v>
      </c>
      <c r="CO106" s="231">
        <f>IF(CJ106=1,VLOOKUP(CN106,data!$B$35:$D$39,2,0),0)</f>
        <v>0</v>
      </c>
      <c r="CP106" s="232">
        <f>IF(AND(CM106&lt;&gt;0,CO106&lt;&gt;0)=FALSE,0,data!$C$43)</f>
        <v>0</v>
      </c>
      <c r="CQ106" s="269">
        <f t="shared" si="111"/>
        <v>0</v>
      </c>
      <c r="CR106" s="225">
        <f t="shared" si="112"/>
        <v>0</v>
      </c>
      <c r="CS106" s="225">
        <f t="shared" si="113"/>
        <v>0</v>
      </c>
      <c r="CT106" s="225">
        <f t="shared" si="114"/>
        <v>0</v>
      </c>
      <c r="CU106" s="431" t="str">
        <f t="shared" si="115"/>
        <v>ne</v>
      </c>
      <c r="CW106" s="229"/>
      <c r="CX106" s="225">
        <f t="shared" si="116"/>
        <v>0</v>
      </c>
      <c r="CY106" s="230">
        <f>IF(CX106=1,data!$C$41*CW106,0)</f>
        <v>0</v>
      </c>
      <c r="CZ106" s="265" t="s">
        <v>96</v>
      </c>
      <c r="DA106" s="231">
        <f>IF(CX106=1,IF(CW106&lt;15,VLOOKUP(CZ106,data!$B$3:$E$32,2,0)*CW106,(VLOOKUP(CZ106,data!$B$3:$E$32,2,0)*14)+(VLOOKUP(CZ106,data!$B$3:$E$32,3,0))*(CW106-14)),0)</f>
        <v>0</v>
      </c>
      <c r="DB106" s="265" t="s">
        <v>96</v>
      </c>
      <c r="DC106" s="231">
        <f>IF(CX106=1,VLOOKUP(DB106,data!$B$35:$D$39,2,0),0)</f>
        <v>0</v>
      </c>
      <c r="DD106" s="232">
        <f>IF(AND(DA106&lt;&gt;0,DC106&lt;&gt;0)=FALSE,0,data!$C$43)</f>
        <v>0</v>
      </c>
      <c r="DE106" s="269">
        <f t="shared" si="117"/>
        <v>0</v>
      </c>
      <c r="DF106" s="225">
        <f t="shared" si="118"/>
        <v>0</v>
      </c>
      <c r="DG106" s="225">
        <f t="shared" si="119"/>
        <v>0</v>
      </c>
      <c r="DH106" s="225">
        <f t="shared" si="120"/>
        <v>0</v>
      </c>
      <c r="DI106" s="431" t="str">
        <f t="shared" si="121"/>
        <v>ne</v>
      </c>
      <c r="DK106" s="229"/>
      <c r="DL106" s="225">
        <f t="shared" si="122"/>
        <v>0</v>
      </c>
      <c r="DM106" s="230">
        <f>IF(DL106=1,data!$C$41*DK106,0)</f>
        <v>0</v>
      </c>
      <c r="DN106" s="265" t="s">
        <v>96</v>
      </c>
      <c r="DO106" s="231">
        <f>IF(DL106=1,IF(DK106&lt;15,VLOOKUP(DN106,data!$B$3:$E$32,2,0)*DK106,(VLOOKUP(DN106,data!$B$3:$E$32,2,0)*14)+(VLOOKUP(DN106,data!$B$3:$E$32,3,0))*(DK106-14)),0)</f>
        <v>0</v>
      </c>
      <c r="DP106" s="265" t="s">
        <v>96</v>
      </c>
      <c r="DQ106" s="231">
        <f>IF(DL106=1,VLOOKUP(DP106,data!$B$35:$D$39,2,0),0)</f>
        <v>0</v>
      </c>
      <c r="DR106" s="232">
        <f>IF(AND(DO106&lt;&gt;0,DQ106&lt;&gt;0)=FALSE,0,data!$C$43)</f>
        <v>0</v>
      </c>
      <c r="DS106" s="269">
        <f t="shared" si="123"/>
        <v>0</v>
      </c>
      <c r="DT106" s="225">
        <f t="shared" si="124"/>
        <v>0</v>
      </c>
      <c r="DU106" s="225">
        <f t="shared" si="125"/>
        <v>0</v>
      </c>
      <c r="DV106" s="225">
        <f t="shared" si="126"/>
        <v>0</v>
      </c>
      <c r="DW106" s="431" t="str">
        <f t="shared" si="127"/>
        <v>ne</v>
      </c>
      <c r="DY106" s="229"/>
      <c r="DZ106" s="225">
        <f t="shared" si="128"/>
        <v>0</v>
      </c>
      <c r="EA106" s="230">
        <f>IF(DZ106=1,data!$C$41*DY106,0)</f>
        <v>0</v>
      </c>
      <c r="EB106" s="265" t="s">
        <v>96</v>
      </c>
      <c r="EC106" s="231">
        <f>IF(DZ106=1,IF(DY106&lt;15,VLOOKUP(EB106,data!$B$3:$E$32,2,0)*DY106,(VLOOKUP(EB106,data!$B$3:$E$32,2,0)*14)+(VLOOKUP(EB106,data!$B$3:$E$32,3,0))*(DY106-14)),0)</f>
        <v>0</v>
      </c>
      <c r="ED106" s="265" t="s">
        <v>96</v>
      </c>
      <c r="EE106" s="231">
        <f>IF(DZ106=1,VLOOKUP(ED106,data!$B$35:$D$39,2,0),0)</f>
        <v>0</v>
      </c>
      <c r="EF106" s="232">
        <f>IF(AND(EC106&lt;&gt;0,EE106&lt;&gt;0)=FALSE,0,data!$C$43)</f>
        <v>0</v>
      </c>
      <c r="EG106" s="269">
        <f t="shared" si="129"/>
        <v>0</v>
      </c>
      <c r="EH106" s="225">
        <f t="shared" si="130"/>
        <v>0</v>
      </c>
      <c r="EI106" s="225">
        <f t="shared" si="131"/>
        <v>0</v>
      </c>
      <c r="EJ106" s="225">
        <f t="shared" si="132"/>
        <v>0</v>
      </c>
      <c r="EK106" s="431" t="str">
        <f t="shared" si="133"/>
        <v>ne</v>
      </c>
      <c r="EM106" s="229"/>
      <c r="EN106" s="225">
        <f t="shared" si="134"/>
        <v>0</v>
      </c>
      <c r="EO106" s="230">
        <f>IF(EN106=1,data!$C$41*EM106,0)</f>
        <v>0</v>
      </c>
      <c r="EP106" s="265" t="s">
        <v>96</v>
      </c>
      <c r="EQ106" s="231">
        <f>IF(EN106=1,IF(EM106&lt;15,VLOOKUP(EP106,data!$B$3:$E$32,2,0)*EM106,(VLOOKUP(EP106,data!$B$3:$E$32,2,0)*14)+(VLOOKUP(EP106,data!$B$3:$E$32,3,0))*(EM106-14)),0)</f>
        <v>0</v>
      </c>
      <c r="ER106" s="265" t="s">
        <v>96</v>
      </c>
      <c r="ES106" s="231">
        <f>IF(EN106=1,VLOOKUP(ER106,data!$B$35:$D$39,2,0),0)</f>
        <v>0</v>
      </c>
      <c r="ET106" s="232">
        <f>IF(AND(EQ106&lt;&gt;0,ES106&lt;&gt;0)=FALSE,0,data!$C$43)</f>
        <v>0</v>
      </c>
      <c r="EU106" s="269">
        <f t="shared" si="135"/>
        <v>0</v>
      </c>
      <c r="EV106" s="225">
        <f t="shared" si="136"/>
        <v>0</v>
      </c>
      <c r="EW106" s="225">
        <f t="shared" si="137"/>
        <v>0</v>
      </c>
      <c r="EX106" s="225">
        <f t="shared" si="138"/>
        <v>0</v>
      </c>
      <c r="EY106" s="431" t="str">
        <f t="shared" si="139"/>
        <v>ne</v>
      </c>
      <c r="FA106" s="229"/>
      <c r="FB106" s="225">
        <f t="shared" si="140"/>
        <v>0</v>
      </c>
      <c r="FC106" s="230">
        <f>IF(FB106=1,data!$C$41*FA106,0)</f>
        <v>0</v>
      </c>
      <c r="FD106" s="265" t="s">
        <v>96</v>
      </c>
      <c r="FE106" s="231">
        <f>IF(FB106=1,IF(FA106&lt;15,VLOOKUP(FD106,data!$B$3:$E$32,2,0)*FA106,(VLOOKUP(FD106,data!$B$3:$E$32,2,0)*14)+(VLOOKUP(FD106,data!$B$3:$E$32,3,0))*(FA106-14)),0)</f>
        <v>0</v>
      </c>
      <c r="FF106" s="265" t="s">
        <v>96</v>
      </c>
      <c r="FG106" s="231">
        <f>IF(FB106=1,VLOOKUP(FF106,data!$B$35:$D$39,2,0),0)</f>
        <v>0</v>
      </c>
      <c r="FH106" s="232">
        <f>IF(AND(FE106&lt;&gt;0,FG106&lt;&gt;0)=FALSE,0,data!$C$43)</f>
        <v>0</v>
      </c>
      <c r="FI106" s="269">
        <f t="shared" si="141"/>
        <v>0</v>
      </c>
      <c r="FJ106" s="225">
        <f t="shared" si="142"/>
        <v>0</v>
      </c>
      <c r="FK106" s="225">
        <f t="shared" si="143"/>
        <v>0</v>
      </c>
      <c r="FL106" s="225">
        <f t="shared" si="144"/>
        <v>0</v>
      </c>
      <c r="FM106" s="431" t="str">
        <f t="shared" si="145"/>
        <v>ne</v>
      </c>
    </row>
    <row r="107" spans="1:169" ht="26.65" hidden="1" customHeight="1" x14ac:dyDescent="0.25">
      <c r="A107" s="233"/>
      <c r="B107" s="370" t="s">
        <v>198</v>
      </c>
      <c r="C107" s="416"/>
      <c r="D107" s="418"/>
      <c r="E107" s="229"/>
      <c r="F107" s="225">
        <f t="shared" si="75"/>
        <v>0</v>
      </c>
      <c r="G107" s="230">
        <f>IF(F107=1,data!$C$41*E107,0)</f>
        <v>0</v>
      </c>
      <c r="H107" s="265" t="s">
        <v>96</v>
      </c>
      <c r="I107" s="231">
        <f>IF($F107=1,IF($E107&lt;15,VLOOKUP(H107,data!$B$3:$E$32,2,0)*$E107,(VLOOKUP(H107,data!$B$3:$E$32,2,0)*14)+(VLOOKUP(H107,data!$B$3:$E$32,3,0))*($E107-14)),0)</f>
        <v>0</v>
      </c>
      <c r="J107" s="265" t="s">
        <v>96</v>
      </c>
      <c r="K107" s="231">
        <f>IF($F107=1,VLOOKUP(J107,data!$B$35:$D$39,2,0),0)</f>
        <v>0</v>
      </c>
      <c r="L107" s="232">
        <f>IF(AND(I107&lt;&gt;0,K107&lt;&gt;0)=FALSE,0,data!$C$43)</f>
        <v>0</v>
      </c>
      <c r="M107" s="269">
        <f t="shared" si="76"/>
        <v>0</v>
      </c>
      <c r="N107" s="225">
        <f t="shared" si="146"/>
        <v>0</v>
      </c>
      <c r="O107" s="225">
        <f t="shared" si="77"/>
        <v>0</v>
      </c>
      <c r="P107" s="225">
        <f t="shared" si="78"/>
        <v>0</v>
      </c>
      <c r="Q107" s="228"/>
      <c r="R107" s="438">
        <f t="shared" si="79"/>
        <v>0</v>
      </c>
      <c r="S107" s="225">
        <f t="shared" si="80"/>
        <v>0</v>
      </c>
      <c r="T107" s="357">
        <f>IF(S107=1,data!$C$41*R107,0)</f>
        <v>0</v>
      </c>
      <c r="U107" s="370" t="str">
        <f t="shared" si="81"/>
        <v xml:space="preserve"> </v>
      </c>
      <c r="V107" s="360">
        <f>IF($S107=1,IF(R107&lt;15,VLOOKUP(U107,data!$B$3:$E$32,2,0)*R107,(VLOOKUP(U107,data!$B$3:$E$32,2,0)*14)+(VLOOKUP(U107,data!$B$3:$E$32,3,0))*(R107-14)),0)</f>
        <v>0</v>
      </c>
      <c r="W107" s="370" t="str">
        <f t="shared" si="82"/>
        <v xml:space="preserve"> </v>
      </c>
      <c r="X107" s="360">
        <f>IF($S107=1,VLOOKUP(W107,data!$B$35:$D$39,2,0),0)</f>
        <v>0</v>
      </c>
      <c r="Y107" s="364">
        <f>IF(AND(V107&lt;&gt;0,X107&lt;&gt;0)=FALSE,0,data!$C$43)</f>
        <v>0</v>
      </c>
      <c r="Z107" s="365">
        <f t="shared" si="83"/>
        <v>0</v>
      </c>
      <c r="AA107" s="225">
        <f t="shared" si="147"/>
        <v>0</v>
      </c>
      <c r="AB107" s="225">
        <f t="shared" si="84"/>
        <v>0</v>
      </c>
      <c r="AC107" s="225">
        <f t="shared" si="85"/>
        <v>0</v>
      </c>
      <c r="AE107" s="229"/>
      <c r="AF107" s="225">
        <f t="shared" si="86"/>
        <v>0</v>
      </c>
      <c r="AG107" s="230">
        <f>IF(AF107=1,data!$C$41*AE107,0)</f>
        <v>0</v>
      </c>
      <c r="AH107" s="265" t="s">
        <v>96</v>
      </c>
      <c r="AI107" s="231">
        <f>IF(AF107=1,IF(AE107&lt;15,VLOOKUP(AH107,data!$B$3:$E$32,2,0)*AE107,(VLOOKUP(AH107,data!$B$3:$E$32,2,0)*14)+(VLOOKUP(AH107,data!$B$3:$E$32,3,0))*(AE107-14)),0)</f>
        <v>0</v>
      </c>
      <c r="AJ107" s="265" t="s">
        <v>96</v>
      </c>
      <c r="AK107" s="231">
        <f>IF(AF107=1,VLOOKUP(AJ107,data!$B$35:$D$39,2,0),0)</f>
        <v>0</v>
      </c>
      <c r="AL107" s="232">
        <f>IF(AND(AI107&lt;&gt;0,AK107&lt;&gt;0)=FALSE,0,data!$C$43)</f>
        <v>0</v>
      </c>
      <c r="AM107" s="269">
        <f t="shared" si="87"/>
        <v>0</v>
      </c>
      <c r="AN107" s="225">
        <f t="shared" si="88"/>
        <v>0</v>
      </c>
      <c r="AO107" s="225">
        <f t="shared" si="89"/>
        <v>0</v>
      </c>
      <c r="AP107" s="225">
        <f t="shared" si="90"/>
        <v>0</v>
      </c>
      <c r="AQ107" s="431" t="str">
        <f t="shared" si="91"/>
        <v>ne</v>
      </c>
      <c r="AS107" s="229"/>
      <c r="AT107" s="225">
        <f t="shared" si="92"/>
        <v>0</v>
      </c>
      <c r="AU107" s="230">
        <f>IF(AT107=1,data!$C$41*AS107,0)</f>
        <v>0</v>
      </c>
      <c r="AV107" s="265" t="s">
        <v>96</v>
      </c>
      <c r="AW107" s="231">
        <f>IF(AT107=1,IF(AS107&lt;15,VLOOKUP(AV107,data!$B$3:$E$32,2,0)*AS107,(VLOOKUP(AV107,data!$B$3:$E$32,2,0)*14)+(VLOOKUP(AV107,data!$B$3:$E$32,3,0))*(AS107-14)),0)</f>
        <v>0</v>
      </c>
      <c r="AX107" s="265" t="s">
        <v>96</v>
      </c>
      <c r="AY107" s="231">
        <f>IF(AT107=1,VLOOKUP(AX107,data!$B$35:$D$39,2,0),0)</f>
        <v>0</v>
      </c>
      <c r="AZ107" s="232">
        <f>IF(AND(AW107&lt;&gt;0,AY107&lt;&gt;0)=FALSE,0,data!$C$43)</f>
        <v>0</v>
      </c>
      <c r="BA107" s="269">
        <f t="shared" si="93"/>
        <v>0</v>
      </c>
      <c r="BB107" s="225">
        <f t="shared" si="94"/>
        <v>0</v>
      </c>
      <c r="BC107" s="225">
        <f t="shared" si="95"/>
        <v>0</v>
      </c>
      <c r="BD107" s="225">
        <f t="shared" si="96"/>
        <v>0</v>
      </c>
      <c r="BE107" s="431" t="str">
        <f t="shared" si="97"/>
        <v>ne</v>
      </c>
      <c r="BG107" s="229"/>
      <c r="BH107" s="225">
        <f t="shared" si="98"/>
        <v>0</v>
      </c>
      <c r="BI107" s="230">
        <f>IF(BH107=1,data!$C$41*BG107,0)</f>
        <v>0</v>
      </c>
      <c r="BJ107" s="265" t="s">
        <v>96</v>
      </c>
      <c r="BK107" s="231">
        <f>IF(BH107=1,IF(BG107&lt;15,VLOOKUP(BJ107,data!$B$3:$E$32,2,0)*BG107,(VLOOKUP(BJ107,data!$B$3:$E$32,2,0)*14)+(VLOOKUP(BJ107,data!$B$3:$E$32,3,0))*(BG107-14)),0)</f>
        <v>0</v>
      </c>
      <c r="BL107" s="265" t="s">
        <v>96</v>
      </c>
      <c r="BM107" s="231">
        <f>IF(BH107=1,VLOOKUP(BL107,data!$B$35:$D$39,2,0),0)</f>
        <v>0</v>
      </c>
      <c r="BN107" s="232">
        <f>IF(AND(BK107&lt;&gt;0,BM107&lt;&gt;0)=FALSE,0,data!$C$43)</f>
        <v>0</v>
      </c>
      <c r="BO107" s="269">
        <f t="shared" si="99"/>
        <v>0</v>
      </c>
      <c r="BP107" s="225">
        <f t="shared" si="100"/>
        <v>0</v>
      </c>
      <c r="BQ107" s="225">
        <f t="shared" si="101"/>
        <v>0</v>
      </c>
      <c r="BR107" s="225">
        <f t="shared" si="102"/>
        <v>0</v>
      </c>
      <c r="BS107" s="431" t="str">
        <f t="shared" si="103"/>
        <v>ne</v>
      </c>
      <c r="BU107" s="229"/>
      <c r="BV107" s="225">
        <f t="shared" si="104"/>
        <v>0</v>
      </c>
      <c r="BW107" s="230">
        <f>IF(BV107=1,data!$C$41*BU107,0)</f>
        <v>0</v>
      </c>
      <c r="BX107" s="265" t="s">
        <v>96</v>
      </c>
      <c r="BY107" s="231">
        <f>IF(BV107=1,IF(BU107&lt;15,VLOOKUP(BX107,data!$B$3:$E$32,2,0)*BU107,(VLOOKUP(BX107,data!$B$3:$E$32,2,0)*14)+(VLOOKUP(BX107,data!$B$3:$E$32,3,0))*(BU107-14)),0)</f>
        <v>0</v>
      </c>
      <c r="BZ107" s="265" t="s">
        <v>96</v>
      </c>
      <c r="CA107" s="231">
        <f>IF(BV107=1,VLOOKUP(BZ107,data!$B$35:$D$39,2,0),0)</f>
        <v>0</v>
      </c>
      <c r="CB107" s="232">
        <f>IF(AND(BY107&lt;&gt;0,CA107&lt;&gt;0)=FALSE,0,data!$C$43)</f>
        <v>0</v>
      </c>
      <c r="CC107" s="269">
        <f t="shared" si="105"/>
        <v>0</v>
      </c>
      <c r="CD107" s="225">
        <f t="shared" si="106"/>
        <v>0</v>
      </c>
      <c r="CE107" s="225">
        <f t="shared" si="107"/>
        <v>0</v>
      </c>
      <c r="CF107" s="225">
        <f t="shared" si="108"/>
        <v>0</v>
      </c>
      <c r="CG107" s="431" t="str">
        <f t="shared" si="109"/>
        <v>ne</v>
      </c>
      <c r="CI107" s="229"/>
      <c r="CJ107" s="225">
        <f t="shared" si="110"/>
        <v>0</v>
      </c>
      <c r="CK107" s="230">
        <f>IF(CJ107=1,data!$C$41*CI107,0)</f>
        <v>0</v>
      </c>
      <c r="CL107" s="265" t="s">
        <v>96</v>
      </c>
      <c r="CM107" s="231">
        <f>IF(CJ107=1,IF(CI107&lt;15,VLOOKUP(CL107,data!$B$3:$E$32,2,0)*CI107,(VLOOKUP(CL107,data!$B$3:$E$32,2,0)*14)+(VLOOKUP(CL107,data!$B$3:$E$32,3,0))*(CI107-14)),0)</f>
        <v>0</v>
      </c>
      <c r="CN107" s="265" t="s">
        <v>96</v>
      </c>
      <c r="CO107" s="231">
        <f>IF(CJ107=1,VLOOKUP(CN107,data!$B$35:$D$39,2,0),0)</f>
        <v>0</v>
      </c>
      <c r="CP107" s="232">
        <f>IF(AND(CM107&lt;&gt;0,CO107&lt;&gt;0)=FALSE,0,data!$C$43)</f>
        <v>0</v>
      </c>
      <c r="CQ107" s="269">
        <f t="shared" si="111"/>
        <v>0</v>
      </c>
      <c r="CR107" s="225">
        <f t="shared" si="112"/>
        <v>0</v>
      </c>
      <c r="CS107" s="225">
        <f t="shared" si="113"/>
        <v>0</v>
      </c>
      <c r="CT107" s="225">
        <f t="shared" si="114"/>
        <v>0</v>
      </c>
      <c r="CU107" s="431" t="str">
        <f t="shared" si="115"/>
        <v>ne</v>
      </c>
      <c r="CW107" s="229"/>
      <c r="CX107" s="225">
        <f t="shared" si="116"/>
        <v>0</v>
      </c>
      <c r="CY107" s="230">
        <f>IF(CX107=1,data!$C$41*CW107,0)</f>
        <v>0</v>
      </c>
      <c r="CZ107" s="265" t="s">
        <v>96</v>
      </c>
      <c r="DA107" s="231">
        <f>IF(CX107=1,IF(CW107&lt;15,VLOOKUP(CZ107,data!$B$3:$E$32,2,0)*CW107,(VLOOKUP(CZ107,data!$B$3:$E$32,2,0)*14)+(VLOOKUP(CZ107,data!$B$3:$E$32,3,0))*(CW107-14)),0)</f>
        <v>0</v>
      </c>
      <c r="DB107" s="265" t="s">
        <v>96</v>
      </c>
      <c r="DC107" s="231">
        <f>IF(CX107=1,VLOOKUP(DB107,data!$B$35:$D$39,2,0),0)</f>
        <v>0</v>
      </c>
      <c r="DD107" s="232">
        <f>IF(AND(DA107&lt;&gt;0,DC107&lt;&gt;0)=FALSE,0,data!$C$43)</f>
        <v>0</v>
      </c>
      <c r="DE107" s="269">
        <f t="shared" si="117"/>
        <v>0</v>
      </c>
      <c r="DF107" s="225">
        <f t="shared" si="118"/>
        <v>0</v>
      </c>
      <c r="DG107" s="225">
        <f t="shared" si="119"/>
        <v>0</v>
      </c>
      <c r="DH107" s="225">
        <f t="shared" si="120"/>
        <v>0</v>
      </c>
      <c r="DI107" s="431" t="str">
        <f t="shared" si="121"/>
        <v>ne</v>
      </c>
      <c r="DK107" s="229"/>
      <c r="DL107" s="225">
        <f t="shared" si="122"/>
        <v>0</v>
      </c>
      <c r="DM107" s="230">
        <f>IF(DL107=1,data!$C$41*DK107,0)</f>
        <v>0</v>
      </c>
      <c r="DN107" s="265" t="s">
        <v>96</v>
      </c>
      <c r="DO107" s="231">
        <f>IF(DL107=1,IF(DK107&lt;15,VLOOKUP(DN107,data!$B$3:$E$32,2,0)*DK107,(VLOOKUP(DN107,data!$B$3:$E$32,2,0)*14)+(VLOOKUP(DN107,data!$B$3:$E$32,3,0))*(DK107-14)),0)</f>
        <v>0</v>
      </c>
      <c r="DP107" s="265" t="s">
        <v>96</v>
      </c>
      <c r="DQ107" s="231">
        <f>IF(DL107=1,VLOOKUP(DP107,data!$B$35:$D$39,2,0),0)</f>
        <v>0</v>
      </c>
      <c r="DR107" s="232">
        <f>IF(AND(DO107&lt;&gt;0,DQ107&lt;&gt;0)=FALSE,0,data!$C$43)</f>
        <v>0</v>
      </c>
      <c r="DS107" s="269">
        <f t="shared" si="123"/>
        <v>0</v>
      </c>
      <c r="DT107" s="225">
        <f t="shared" si="124"/>
        <v>0</v>
      </c>
      <c r="DU107" s="225">
        <f t="shared" si="125"/>
        <v>0</v>
      </c>
      <c r="DV107" s="225">
        <f t="shared" si="126"/>
        <v>0</v>
      </c>
      <c r="DW107" s="431" t="str">
        <f t="shared" si="127"/>
        <v>ne</v>
      </c>
      <c r="DY107" s="229"/>
      <c r="DZ107" s="225">
        <f t="shared" si="128"/>
        <v>0</v>
      </c>
      <c r="EA107" s="230">
        <f>IF(DZ107=1,data!$C$41*DY107,0)</f>
        <v>0</v>
      </c>
      <c r="EB107" s="265" t="s">
        <v>96</v>
      </c>
      <c r="EC107" s="231">
        <f>IF(DZ107=1,IF(DY107&lt;15,VLOOKUP(EB107,data!$B$3:$E$32,2,0)*DY107,(VLOOKUP(EB107,data!$B$3:$E$32,2,0)*14)+(VLOOKUP(EB107,data!$B$3:$E$32,3,0))*(DY107-14)),0)</f>
        <v>0</v>
      </c>
      <c r="ED107" s="265" t="s">
        <v>96</v>
      </c>
      <c r="EE107" s="231">
        <f>IF(DZ107=1,VLOOKUP(ED107,data!$B$35:$D$39,2,0),0)</f>
        <v>0</v>
      </c>
      <c r="EF107" s="232">
        <f>IF(AND(EC107&lt;&gt;0,EE107&lt;&gt;0)=FALSE,0,data!$C$43)</f>
        <v>0</v>
      </c>
      <c r="EG107" s="269">
        <f t="shared" si="129"/>
        <v>0</v>
      </c>
      <c r="EH107" s="225">
        <f t="shared" si="130"/>
        <v>0</v>
      </c>
      <c r="EI107" s="225">
        <f t="shared" si="131"/>
        <v>0</v>
      </c>
      <c r="EJ107" s="225">
        <f t="shared" si="132"/>
        <v>0</v>
      </c>
      <c r="EK107" s="431" t="str">
        <f t="shared" si="133"/>
        <v>ne</v>
      </c>
      <c r="EM107" s="229"/>
      <c r="EN107" s="225">
        <f t="shared" si="134"/>
        <v>0</v>
      </c>
      <c r="EO107" s="230">
        <f>IF(EN107=1,data!$C$41*EM107,0)</f>
        <v>0</v>
      </c>
      <c r="EP107" s="265" t="s">
        <v>96</v>
      </c>
      <c r="EQ107" s="231">
        <f>IF(EN107=1,IF(EM107&lt;15,VLOOKUP(EP107,data!$B$3:$E$32,2,0)*EM107,(VLOOKUP(EP107,data!$B$3:$E$32,2,0)*14)+(VLOOKUP(EP107,data!$B$3:$E$32,3,0))*(EM107-14)),0)</f>
        <v>0</v>
      </c>
      <c r="ER107" s="265" t="s">
        <v>96</v>
      </c>
      <c r="ES107" s="231">
        <f>IF(EN107=1,VLOOKUP(ER107,data!$B$35:$D$39,2,0),0)</f>
        <v>0</v>
      </c>
      <c r="ET107" s="232">
        <f>IF(AND(EQ107&lt;&gt;0,ES107&lt;&gt;0)=FALSE,0,data!$C$43)</f>
        <v>0</v>
      </c>
      <c r="EU107" s="269">
        <f t="shared" si="135"/>
        <v>0</v>
      </c>
      <c r="EV107" s="225">
        <f t="shared" si="136"/>
        <v>0</v>
      </c>
      <c r="EW107" s="225">
        <f t="shared" si="137"/>
        <v>0</v>
      </c>
      <c r="EX107" s="225">
        <f t="shared" si="138"/>
        <v>0</v>
      </c>
      <c r="EY107" s="431" t="str">
        <f t="shared" si="139"/>
        <v>ne</v>
      </c>
      <c r="FA107" s="229"/>
      <c r="FB107" s="225">
        <f t="shared" si="140"/>
        <v>0</v>
      </c>
      <c r="FC107" s="230">
        <f>IF(FB107=1,data!$C$41*FA107,0)</f>
        <v>0</v>
      </c>
      <c r="FD107" s="265" t="s">
        <v>96</v>
      </c>
      <c r="FE107" s="231">
        <f>IF(FB107=1,IF(FA107&lt;15,VLOOKUP(FD107,data!$B$3:$E$32,2,0)*FA107,(VLOOKUP(FD107,data!$B$3:$E$32,2,0)*14)+(VLOOKUP(FD107,data!$B$3:$E$32,3,0))*(FA107-14)),0)</f>
        <v>0</v>
      </c>
      <c r="FF107" s="265" t="s">
        <v>96</v>
      </c>
      <c r="FG107" s="231">
        <f>IF(FB107=1,VLOOKUP(FF107,data!$B$35:$D$39,2,0),0)</f>
        <v>0</v>
      </c>
      <c r="FH107" s="232">
        <f>IF(AND(FE107&lt;&gt;0,FG107&lt;&gt;0)=FALSE,0,data!$C$43)</f>
        <v>0</v>
      </c>
      <c r="FI107" s="269">
        <f t="shared" si="141"/>
        <v>0</v>
      </c>
      <c r="FJ107" s="225">
        <f t="shared" si="142"/>
        <v>0</v>
      </c>
      <c r="FK107" s="225">
        <f t="shared" si="143"/>
        <v>0</v>
      </c>
      <c r="FL107" s="225">
        <f t="shared" si="144"/>
        <v>0</v>
      </c>
      <c r="FM107" s="431" t="str">
        <f t="shared" si="145"/>
        <v>ne</v>
      </c>
    </row>
    <row r="108" spans="1:169" ht="26.65" hidden="1" customHeight="1" x14ac:dyDescent="0.25">
      <c r="A108" s="233"/>
      <c r="B108" s="370" t="s">
        <v>199</v>
      </c>
      <c r="C108" s="416"/>
      <c r="D108" s="418"/>
      <c r="E108" s="229"/>
      <c r="F108" s="225">
        <f t="shared" si="75"/>
        <v>0</v>
      </c>
      <c r="G108" s="230">
        <f>IF(F108=1,data!$C$41*E108,0)</f>
        <v>0</v>
      </c>
      <c r="H108" s="265" t="s">
        <v>96</v>
      </c>
      <c r="I108" s="231">
        <f>IF($F108=1,IF($E108&lt;15,VLOOKUP(H108,data!$B$3:$E$32,2,0)*$E108,(VLOOKUP(H108,data!$B$3:$E$32,2,0)*14)+(VLOOKUP(H108,data!$B$3:$E$32,3,0))*($E108-14)),0)</f>
        <v>0</v>
      </c>
      <c r="J108" s="265" t="s">
        <v>96</v>
      </c>
      <c r="K108" s="231">
        <f>IF($F108=1,VLOOKUP(J108,data!$B$35:$D$39,2,0),0)</f>
        <v>0</v>
      </c>
      <c r="L108" s="232">
        <f>IF(AND(I108&lt;&gt;0,K108&lt;&gt;0)=FALSE,0,data!$C$43)</f>
        <v>0</v>
      </c>
      <c r="M108" s="269">
        <f t="shared" si="76"/>
        <v>0</v>
      </c>
      <c r="N108" s="225">
        <f t="shared" si="146"/>
        <v>0</v>
      </c>
      <c r="O108" s="225">
        <f t="shared" si="77"/>
        <v>0</v>
      </c>
      <c r="P108" s="225">
        <f t="shared" si="78"/>
        <v>0</v>
      </c>
      <c r="Q108" s="228"/>
      <c r="R108" s="438">
        <f t="shared" si="79"/>
        <v>0</v>
      </c>
      <c r="S108" s="225">
        <f t="shared" si="80"/>
        <v>0</v>
      </c>
      <c r="T108" s="357">
        <f>IF(S108=1,data!$C$41*R108,0)</f>
        <v>0</v>
      </c>
      <c r="U108" s="370" t="str">
        <f t="shared" si="81"/>
        <v xml:space="preserve"> </v>
      </c>
      <c r="V108" s="360">
        <f>IF($S108=1,IF(R108&lt;15,VLOOKUP(U108,data!$B$3:$E$32,2,0)*R108,(VLOOKUP(U108,data!$B$3:$E$32,2,0)*14)+(VLOOKUP(U108,data!$B$3:$E$32,3,0))*(R108-14)),0)</f>
        <v>0</v>
      </c>
      <c r="W108" s="370" t="str">
        <f t="shared" si="82"/>
        <v xml:space="preserve"> </v>
      </c>
      <c r="X108" s="360">
        <f>IF($S108=1,VLOOKUP(W108,data!$B$35:$D$39,2,0),0)</f>
        <v>0</v>
      </c>
      <c r="Y108" s="364">
        <f>IF(AND(V108&lt;&gt;0,X108&lt;&gt;0)=FALSE,0,data!$C$43)</f>
        <v>0</v>
      </c>
      <c r="Z108" s="365">
        <f t="shared" si="83"/>
        <v>0</v>
      </c>
      <c r="AA108" s="225">
        <f t="shared" si="147"/>
        <v>0</v>
      </c>
      <c r="AB108" s="225">
        <f t="shared" si="84"/>
        <v>0</v>
      </c>
      <c r="AC108" s="225">
        <f t="shared" si="85"/>
        <v>0</v>
      </c>
      <c r="AE108" s="229"/>
      <c r="AF108" s="225">
        <f t="shared" si="86"/>
        <v>0</v>
      </c>
      <c r="AG108" s="230">
        <f>IF(AF108=1,data!$C$41*AE108,0)</f>
        <v>0</v>
      </c>
      <c r="AH108" s="265" t="s">
        <v>96</v>
      </c>
      <c r="AI108" s="231">
        <f>IF(AF108=1,IF(AE108&lt;15,VLOOKUP(AH108,data!$B$3:$E$32,2,0)*AE108,(VLOOKUP(AH108,data!$B$3:$E$32,2,0)*14)+(VLOOKUP(AH108,data!$B$3:$E$32,3,0))*(AE108-14)),0)</f>
        <v>0</v>
      </c>
      <c r="AJ108" s="265" t="s">
        <v>96</v>
      </c>
      <c r="AK108" s="231">
        <f>IF(AF108=1,VLOOKUP(AJ108,data!$B$35:$D$39,2,0),0)</f>
        <v>0</v>
      </c>
      <c r="AL108" s="232">
        <f>IF(AND(AI108&lt;&gt;0,AK108&lt;&gt;0)=FALSE,0,data!$C$43)</f>
        <v>0</v>
      </c>
      <c r="AM108" s="269">
        <f t="shared" si="87"/>
        <v>0</v>
      </c>
      <c r="AN108" s="225">
        <f t="shared" si="88"/>
        <v>0</v>
      </c>
      <c r="AO108" s="225">
        <f t="shared" si="89"/>
        <v>0</v>
      </c>
      <c r="AP108" s="225">
        <f t="shared" si="90"/>
        <v>0</v>
      </c>
      <c r="AQ108" s="431" t="str">
        <f t="shared" si="91"/>
        <v>ne</v>
      </c>
      <c r="AS108" s="229"/>
      <c r="AT108" s="225">
        <f t="shared" si="92"/>
        <v>0</v>
      </c>
      <c r="AU108" s="230">
        <f>IF(AT108=1,data!$C$41*AS108,0)</f>
        <v>0</v>
      </c>
      <c r="AV108" s="265" t="s">
        <v>96</v>
      </c>
      <c r="AW108" s="231">
        <f>IF(AT108=1,IF(AS108&lt;15,VLOOKUP(AV108,data!$B$3:$E$32,2,0)*AS108,(VLOOKUP(AV108,data!$B$3:$E$32,2,0)*14)+(VLOOKUP(AV108,data!$B$3:$E$32,3,0))*(AS108-14)),0)</f>
        <v>0</v>
      </c>
      <c r="AX108" s="265" t="s">
        <v>96</v>
      </c>
      <c r="AY108" s="231">
        <f>IF(AT108=1,VLOOKUP(AX108,data!$B$35:$D$39,2,0),0)</f>
        <v>0</v>
      </c>
      <c r="AZ108" s="232">
        <f>IF(AND(AW108&lt;&gt;0,AY108&lt;&gt;0)=FALSE,0,data!$C$43)</f>
        <v>0</v>
      </c>
      <c r="BA108" s="269">
        <f t="shared" si="93"/>
        <v>0</v>
      </c>
      <c r="BB108" s="225">
        <f t="shared" si="94"/>
        <v>0</v>
      </c>
      <c r="BC108" s="225">
        <f t="shared" si="95"/>
        <v>0</v>
      </c>
      <c r="BD108" s="225">
        <f t="shared" si="96"/>
        <v>0</v>
      </c>
      <c r="BE108" s="431" t="str">
        <f t="shared" si="97"/>
        <v>ne</v>
      </c>
      <c r="BG108" s="229"/>
      <c r="BH108" s="225">
        <f t="shared" si="98"/>
        <v>0</v>
      </c>
      <c r="BI108" s="230">
        <f>IF(BH108=1,data!$C$41*BG108,0)</f>
        <v>0</v>
      </c>
      <c r="BJ108" s="265" t="s">
        <v>96</v>
      </c>
      <c r="BK108" s="231">
        <f>IF(BH108=1,IF(BG108&lt;15,VLOOKUP(BJ108,data!$B$3:$E$32,2,0)*BG108,(VLOOKUP(BJ108,data!$B$3:$E$32,2,0)*14)+(VLOOKUP(BJ108,data!$B$3:$E$32,3,0))*(BG108-14)),0)</f>
        <v>0</v>
      </c>
      <c r="BL108" s="265" t="s">
        <v>96</v>
      </c>
      <c r="BM108" s="231">
        <f>IF(BH108=1,VLOOKUP(BL108,data!$B$35:$D$39,2,0),0)</f>
        <v>0</v>
      </c>
      <c r="BN108" s="232">
        <f>IF(AND(BK108&lt;&gt;0,BM108&lt;&gt;0)=FALSE,0,data!$C$43)</f>
        <v>0</v>
      </c>
      <c r="BO108" s="269">
        <f t="shared" si="99"/>
        <v>0</v>
      </c>
      <c r="BP108" s="225">
        <f t="shared" si="100"/>
        <v>0</v>
      </c>
      <c r="BQ108" s="225">
        <f t="shared" si="101"/>
        <v>0</v>
      </c>
      <c r="BR108" s="225">
        <f t="shared" si="102"/>
        <v>0</v>
      </c>
      <c r="BS108" s="431" t="str">
        <f t="shared" si="103"/>
        <v>ne</v>
      </c>
      <c r="BU108" s="229"/>
      <c r="BV108" s="225">
        <f t="shared" si="104"/>
        <v>0</v>
      </c>
      <c r="BW108" s="230">
        <f>IF(BV108=1,data!$C$41*BU108,0)</f>
        <v>0</v>
      </c>
      <c r="BX108" s="265" t="s">
        <v>96</v>
      </c>
      <c r="BY108" s="231">
        <f>IF(BV108=1,IF(BU108&lt;15,VLOOKUP(BX108,data!$B$3:$E$32,2,0)*BU108,(VLOOKUP(BX108,data!$B$3:$E$32,2,0)*14)+(VLOOKUP(BX108,data!$B$3:$E$32,3,0))*(BU108-14)),0)</f>
        <v>0</v>
      </c>
      <c r="BZ108" s="265" t="s">
        <v>96</v>
      </c>
      <c r="CA108" s="231">
        <f>IF(BV108=1,VLOOKUP(BZ108,data!$B$35:$D$39,2,0),0)</f>
        <v>0</v>
      </c>
      <c r="CB108" s="232">
        <f>IF(AND(BY108&lt;&gt;0,CA108&lt;&gt;0)=FALSE,0,data!$C$43)</f>
        <v>0</v>
      </c>
      <c r="CC108" s="269">
        <f t="shared" si="105"/>
        <v>0</v>
      </c>
      <c r="CD108" s="225">
        <f t="shared" si="106"/>
        <v>0</v>
      </c>
      <c r="CE108" s="225">
        <f t="shared" si="107"/>
        <v>0</v>
      </c>
      <c r="CF108" s="225">
        <f t="shared" si="108"/>
        <v>0</v>
      </c>
      <c r="CG108" s="431" t="str">
        <f t="shared" si="109"/>
        <v>ne</v>
      </c>
      <c r="CI108" s="229"/>
      <c r="CJ108" s="225">
        <f t="shared" si="110"/>
        <v>0</v>
      </c>
      <c r="CK108" s="230">
        <f>IF(CJ108=1,data!$C$41*CI108,0)</f>
        <v>0</v>
      </c>
      <c r="CL108" s="265" t="s">
        <v>96</v>
      </c>
      <c r="CM108" s="231">
        <f>IF(CJ108=1,IF(CI108&lt;15,VLOOKUP(CL108,data!$B$3:$E$32,2,0)*CI108,(VLOOKUP(CL108,data!$B$3:$E$32,2,0)*14)+(VLOOKUP(CL108,data!$B$3:$E$32,3,0))*(CI108-14)),0)</f>
        <v>0</v>
      </c>
      <c r="CN108" s="265" t="s">
        <v>96</v>
      </c>
      <c r="CO108" s="231">
        <f>IF(CJ108=1,VLOOKUP(CN108,data!$B$35:$D$39,2,0),0)</f>
        <v>0</v>
      </c>
      <c r="CP108" s="232">
        <f>IF(AND(CM108&lt;&gt;0,CO108&lt;&gt;0)=FALSE,0,data!$C$43)</f>
        <v>0</v>
      </c>
      <c r="CQ108" s="269">
        <f t="shared" si="111"/>
        <v>0</v>
      </c>
      <c r="CR108" s="225">
        <f t="shared" si="112"/>
        <v>0</v>
      </c>
      <c r="CS108" s="225">
        <f t="shared" si="113"/>
        <v>0</v>
      </c>
      <c r="CT108" s="225">
        <f t="shared" si="114"/>
        <v>0</v>
      </c>
      <c r="CU108" s="431" t="str">
        <f t="shared" si="115"/>
        <v>ne</v>
      </c>
      <c r="CW108" s="229"/>
      <c r="CX108" s="225">
        <f t="shared" si="116"/>
        <v>0</v>
      </c>
      <c r="CY108" s="230">
        <f>IF(CX108=1,data!$C$41*CW108,0)</f>
        <v>0</v>
      </c>
      <c r="CZ108" s="265" t="s">
        <v>96</v>
      </c>
      <c r="DA108" s="231">
        <f>IF(CX108=1,IF(CW108&lt;15,VLOOKUP(CZ108,data!$B$3:$E$32,2,0)*CW108,(VLOOKUP(CZ108,data!$B$3:$E$32,2,0)*14)+(VLOOKUP(CZ108,data!$B$3:$E$32,3,0))*(CW108-14)),0)</f>
        <v>0</v>
      </c>
      <c r="DB108" s="265" t="s">
        <v>96</v>
      </c>
      <c r="DC108" s="231">
        <f>IF(CX108=1,VLOOKUP(DB108,data!$B$35:$D$39,2,0),0)</f>
        <v>0</v>
      </c>
      <c r="DD108" s="232">
        <f>IF(AND(DA108&lt;&gt;0,DC108&lt;&gt;0)=FALSE,0,data!$C$43)</f>
        <v>0</v>
      </c>
      <c r="DE108" s="269">
        <f t="shared" si="117"/>
        <v>0</v>
      </c>
      <c r="DF108" s="225">
        <f t="shared" si="118"/>
        <v>0</v>
      </c>
      <c r="DG108" s="225">
        <f t="shared" si="119"/>
        <v>0</v>
      </c>
      <c r="DH108" s="225">
        <f t="shared" si="120"/>
        <v>0</v>
      </c>
      <c r="DI108" s="431" t="str">
        <f t="shared" si="121"/>
        <v>ne</v>
      </c>
      <c r="DK108" s="229"/>
      <c r="DL108" s="225">
        <f t="shared" si="122"/>
        <v>0</v>
      </c>
      <c r="DM108" s="230">
        <f>IF(DL108=1,data!$C$41*DK108,0)</f>
        <v>0</v>
      </c>
      <c r="DN108" s="265" t="s">
        <v>96</v>
      </c>
      <c r="DO108" s="231">
        <f>IF(DL108=1,IF(DK108&lt;15,VLOOKUP(DN108,data!$B$3:$E$32,2,0)*DK108,(VLOOKUP(DN108,data!$B$3:$E$32,2,0)*14)+(VLOOKUP(DN108,data!$B$3:$E$32,3,0))*(DK108-14)),0)</f>
        <v>0</v>
      </c>
      <c r="DP108" s="265" t="s">
        <v>96</v>
      </c>
      <c r="DQ108" s="231">
        <f>IF(DL108=1,VLOOKUP(DP108,data!$B$35:$D$39,2,0),0)</f>
        <v>0</v>
      </c>
      <c r="DR108" s="232">
        <f>IF(AND(DO108&lt;&gt;0,DQ108&lt;&gt;0)=FALSE,0,data!$C$43)</f>
        <v>0</v>
      </c>
      <c r="DS108" s="269">
        <f t="shared" si="123"/>
        <v>0</v>
      </c>
      <c r="DT108" s="225">
        <f t="shared" si="124"/>
        <v>0</v>
      </c>
      <c r="DU108" s="225">
        <f t="shared" si="125"/>
        <v>0</v>
      </c>
      <c r="DV108" s="225">
        <f t="shared" si="126"/>
        <v>0</v>
      </c>
      <c r="DW108" s="431" t="str">
        <f t="shared" si="127"/>
        <v>ne</v>
      </c>
      <c r="DY108" s="229"/>
      <c r="DZ108" s="225">
        <f t="shared" si="128"/>
        <v>0</v>
      </c>
      <c r="EA108" s="230">
        <f>IF(DZ108=1,data!$C$41*DY108,0)</f>
        <v>0</v>
      </c>
      <c r="EB108" s="265" t="s">
        <v>96</v>
      </c>
      <c r="EC108" s="231">
        <f>IF(DZ108=1,IF(DY108&lt;15,VLOOKUP(EB108,data!$B$3:$E$32,2,0)*DY108,(VLOOKUP(EB108,data!$B$3:$E$32,2,0)*14)+(VLOOKUP(EB108,data!$B$3:$E$32,3,0))*(DY108-14)),0)</f>
        <v>0</v>
      </c>
      <c r="ED108" s="265" t="s">
        <v>96</v>
      </c>
      <c r="EE108" s="231">
        <f>IF(DZ108=1,VLOOKUP(ED108,data!$B$35:$D$39,2,0),0)</f>
        <v>0</v>
      </c>
      <c r="EF108" s="232">
        <f>IF(AND(EC108&lt;&gt;0,EE108&lt;&gt;0)=FALSE,0,data!$C$43)</f>
        <v>0</v>
      </c>
      <c r="EG108" s="269">
        <f t="shared" si="129"/>
        <v>0</v>
      </c>
      <c r="EH108" s="225">
        <f t="shared" si="130"/>
        <v>0</v>
      </c>
      <c r="EI108" s="225">
        <f t="shared" si="131"/>
        <v>0</v>
      </c>
      <c r="EJ108" s="225">
        <f t="shared" si="132"/>
        <v>0</v>
      </c>
      <c r="EK108" s="431" t="str">
        <f t="shared" si="133"/>
        <v>ne</v>
      </c>
      <c r="EM108" s="229"/>
      <c r="EN108" s="225">
        <f t="shared" si="134"/>
        <v>0</v>
      </c>
      <c r="EO108" s="230">
        <f>IF(EN108=1,data!$C$41*EM108,0)</f>
        <v>0</v>
      </c>
      <c r="EP108" s="265" t="s">
        <v>96</v>
      </c>
      <c r="EQ108" s="231">
        <f>IF(EN108=1,IF(EM108&lt;15,VLOOKUP(EP108,data!$B$3:$E$32,2,0)*EM108,(VLOOKUP(EP108,data!$B$3:$E$32,2,0)*14)+(VLOOKUP(EP108,data!$B$3:$E$32,3,0))*(EM108-14)),0)</f>
        <v>0</v>
      </c>
      <c r="ER108" s="265" t="s">
        <v>96</v>
      </c>
      <c r="ES108" s="231">
        <f>IF(EN108=1,VLOOKUP(ER108,data!$B$35:$D$39,2,0),0)</f>
        <v>0</v>
      </c>
      <c r="ET108" s="232">
        <f>IF(AND(EQ108&lt;&gt;0,ES108&lt;&gt;0)=FALSE,0,data!$C$43)</f>
        <v>0</v>
      </c>
      <c r="EU108" s="269">
        <f t="shared" si="135"/>
        <v>0</v>
      </c>
      <c r="EV108" s="225">
        <f t="shared" si="136"/>
        <v>0</v>
      </c>
      <c r="EW108" s="225">
        <f t="shared" si="137"/>
        <v>0</v>
      </c>
      <c r="EX108" s="225">
        <f t="shared" si="138"/>
        <v>0</v>
      </c>
      <c r="EY108" s="431" t="str">
        <f t="shared" si="139"/>
        <v>ne</v>
      </c>
      <c r="FA108" s="229"/>
      <c r="FB108" s="225">
        <f t="shared" si="140"/>
        <v>0</v>
      </c>
      <c r="FC108" s="230">
        <f>IF(FB108=1,data!$C$41*FA108,0)</f>
        <v>0</v>
      </c>
      <c r="FD108" s="265" t="s">
        <v>96</v>
      </c>
      <c r="FE108" s="231">
        <f>IF(FB108=1,IF(FA108&lt;15,VLOOKUP(FD108,data!$B$3:$E$32,2,0)*FA108,(VLOOKUP(FD108,data!$B$3:$E$32,2,0)*14)+(VLOOKUP(FD108,data!$B$3:$E$32,3,0))*(FA108-14)),0)</f>
        <v>0</v>
      </c>
      <c r="FF108" s="265" t="s">
        <v>96</v>
      </c>
      <c r="FG108" s="231">
        <f>IF(FB108=1,VLOOKUP(FF108,data!$B$35:$D$39,2,0),0)</f>
        <v>0</v>
      </c>
      <c r="FH108" s="232">
        <f>IF(AND(FE108&lt;&gt;0,FG108&lt;&gt;0)=FALSE,0,data!$C$43)</f>
        <v>0</v>
      </c>
      <c r="FI108" s="269">
        <f t="shared" si="141"/>
        <v>0</v>
      </c>
      <c r="FJ108" s="225">
        <f t="shared" si="142"/>
        <v>0</v>
      </c>
      <c r="FK108" s="225">
        <f t="shared" si="143"/>
        <v>0</v>
      </c>
      <c r="FL108" s="225">
        <f t="shared" si="144"/>
        <v>0</v>
      </c>
      <c r="FM108" s="431" t="str">
        <f t="shared" si="145"/>
        <v>ne</v>
      </c>
    </row>
    <row r="109" spans="1:169" ht="26.65" hidden="1" customHeight="1" x14ac:dyDescent="0.25">
      <c r="A109" s="233"/>
      <c r="B109" s="370" t="s">
        <v>200</v>
      </c>
      <c r="C109" s="416"/>
      <c r="D109" s="418"/>
      <c r="E109" s="229"/>
      <c r="F109" s="225">
        <f t="shared" si="75"/>
        <v>0</v>
      </c>
      <c r="G109" s="230">
        <f>IF(F109=1,data!$C$41*E109,0)</f>
        <v>0</v>
      </c>
      <c r="H109" s="265" t="s">
        <v>96</v>
      </c>
      <c r="I109" s="231">
        <f>IF($F109=1,IF($E109&lt;15,VLOOKUP(H109,data!$B$3:$E$32,2,0)*$E109,(VLOOKUP(H109,data!$B$3:$E$32,2,0)*14)+(VLOOKUP(H109,data!$B$3:$E$32,3,0))*($E109-14)),0)</f>
        <v>0</v>
      </c>
      <c r="J109" s="265" t="s">
        <v>96</v>
      </c>
      <c r="K109" s="231">
        <f>IF($F109=1,VLOOKUP(J109,data!$B$35:$D$39,2,0),0)</f>
        <v>0</v>
      </c>
      <c r="L109" s="232">
        <f>IF(AND(I109&lt;&gt;0,K109&lt;&gt;0)=FALSE,0,data!$C$43)</f>
        <v>0</v>
      </c>
      <c r="M109" s="269">
        <f t="shared" si="76"/>
        <v>0</v>
      </c>
      <c r="N109" s="225">
        <f t="shared" si="146"/>
        <v>0</v>
      </c>
      <c r="O109" s="225">
        <f t="shared" si="77"/>
        <v>0</v>
      </c>
      <c r="P109" s="225">
        <f t="shared" si="78"/>
        <v>0</v>
      </c>
      <c r="Q109" s="228"/>
      <c r="R109" s="438">
        <f t="shared" si="79"/>
        <v>0</v>
      </c>
      <c r="S109" s="225">
        <f t="shared" si="80"/>
        <v>0</v>
      </c>
      <c r="T109" s="357">
        <f>IF(S109=1,data!$C$41*R109,0)</f>
        <v>0</v>
      </c>
      <c r="U109" s="370" t="str">
        <f t="shared" si="81"/>
        <v xml:space="preserve"> </v>
      </c>
      <c r="V109" s="360">
        <f>IF($S109=1,IF(R109&lt;15,VLOOKUP(U109,data!$B$3:$E$32,2,0)*R109,(VLOOKUP(U109,data!$B$3:$E$32,2,0)*14)+(VLOOKUP(U109,data!$B$3:$E$32,3,0))*(R109-14)),0)</f>
        <v>0</v>
      </c>
      <c r="W109" s="370" t="str">
        <f t="shared" si="82"/>
        <v xml:space="preserve"> </v>
      </c>
      <c r="X109" s="360">
        <f>IF($S109=1,VLOOKUP(W109,data!$B$35:$D$39,2,0),0)</f>
        <v>0</v>
      </c>
      <c r="Y109" s="364">
        <f>IF(AND(V109&lt;&gt;0,X109&lt;&gt;0)=FALSE,0,data!$C$43)</f>
        <v>0</v>
      </c>
      <c r="Z109" s="365">
        <f t="shared" si="83"/>
        <v>0</v>
      </c>
      <c r="AA109" s="225">
        <f t="shared" si="147"/>
        <v>0</v>
      </c>
      <c r="AB109" s="225">
        <f t="shared" si="84"/>
        <v>0</v>
      </c>
      <c r="AC109" s="225">
        <f t="shared" si="85"/>
        <v>0</v>
      </c>
      <c r="AE109" s="229"/>
      <c r="AF109" s="225">
        <f t="shared" si="86"/>
        <v>0</v>
      </c>
      <c r="AG109" s="230">
        <f>IF(AF109=1,data!$C$41*AE109,0)</f>
        <v>0</v>
      </c>
      <c r="AH109" s="265" t="s">
        <v>96</v>
      </c>
      <c r="AI109" s="231">
        <f>IF(AF109=1,IF(AE109&lt;15,VLOOKUP(AH109,data!$B$3:$E$32,2,0)*AE109,(VLOOKUP(AH109,data!$B$3:$E$32,2,0)*14)+(VLOOKUP(AH109,data!$B$3:$E$32,3,0))*(AE109-14)),0)</f>
        <v>0</v>
      </c>
      <c r="AJ109" s="265" t="s">
        <v>96</v>
      </c>
      <c r="AK109" s="231">
        <f>IF(AF109=1,VLOOKUP(AJ109,data!$B$35:$D$39,2,0),0)</f>
        <v>0</v>
      </c>
      <c r="AL109" s="232">
        <f>IF(AND(AI109&lt;&gt;0,AK109&lt;&gt;0)=FALSE,0,data!$C$43)</f>
        <v>0</v>
      </c>
      <c r="AM109" s="269">
        <f t="shared" si="87"/>
        <v>0</v>
      </c>
      <c r="AN109" s="225">
        <f t="shared" si="88"/>
        <v>0</v>
      </c>
      <c r="AO109" s="225">
        <f t="shared" si="89"/>
        <v>0</v>
      </c>
      <c r="AP109" s="225">
        <f t="shared" si="90"/>
        <v>0</v>
      </c>
      <c r="AQ109" s="431" t="str">
        <f t="shared" si="91"/>
        <v>ne</v>
      </c>
      <c r="AS109" s="229"/>
      <c r="AT109" s="225">
        <f t="shared" si="92"/>
        <v>0</v>
      </c>
      <c r="AU109" s="230">
        <f>IF(AT109=1,data!$C$41*AS109,0)</f>
        <v>0</v>
      </c>
      <c r="AV109" s="265" t="s">
        <v>96</v>
      </c>
      <c r="AW109" s="231">
        <f>IF(AT109=1,IF(AS109&lt;15,VLOOKUP(AV109,data!$B$3:$E$32,2,0)*AS109,(VLOOKUP(AV109,data!$B$3:$E$32,2,0)*14)+(VLOOKUP(AV109,data!$B$3:$E$32,3,0))*(AS109-14)),0)</f>
        <v>0</v>
      </c>
      <c r="AX109" s="265" t="s">
        <v>96</v>
      </c>
      <c r="AY109" s="231">
        <f>IF(AT109=1,VLOOKUP(AX109,data!$B$35:$D$39,2,0),0)</f>
        <v>0</v>
      </c>
      <c r="AZ109" s="232">
        <f>IF(AND(AW109&lt;&gt;0,AY109&lt;&gt;0)=FALSE,0,data!$C$43)</f>
        <v>0</v>
      </c>
      <c r="BA109" s="269">
        <f t="shared" si="93"/>
        <v>0</v>
      </c>
      <c r="BB109" s="225">
        <f t="shared" si="94"/>
        <v>0</v>
      </c>
      <c r="BC109" s="225">
        <f t="shared" si="95"/>
        <v>0</v>
      </c>
      <c r="BD109" s="225">
        <f t="shared" si="96"/>
        <v>0</v>
      </c>
      <c r="BE109" s="431" t="str">
        <f t="shared" si="97"/>
        <v>ne</v>
      </c>
      <c r="BG109" s="229"/>
      <c r="BH109" s="225">
        <f t="shared" si="98"/>
        <v>0</v>
      </c>
      <c r="BI109" s="230">
        <f>IF(BH109=1,data!$C$41*BG109,0)</f>
        <v>0</v>
      </c>
      <c r="BJ109" s="265" t="s">
        <v>96</v>
      </c>
      <c r="BK109" s="231">
        <f>IF(BH109=1,IF(BG109&lt;15,VLOOKUP(BJ109,data!$B$3:$E$32,2,0)*BG109,(VLOOKUP(BJ109,data!$B$3:$E$32,2,0)*14)+(VLOOKUP(BJ109,data!$B$3:$E$32,3,0))*(BG109-14)),0)</f>
        <v>0</v>
      </c>
      <c r="BL109" s="265" t="s">
        <v>96</v>
      </c>
      <c r="BM109" s="231">
        <f>IF(BH109=1,VLOOKUP(BL109,data!$B$35:$D$39,2,0),0)</f>
        <v>0</v>
      </c>
      <c r="BN109" s="232">
        <f>IF(AND(BK109&lt;&gt;0,BM109&lt;&gt;0)=FALSE,0,data!$C$43)</f>
        <v>0</v>
      </c>
      <c r="BO109" s="269">
        <f t="shared" si="99"/>
        <v>0</v>
      </c>
      <c r="BP109" s="225">
        <f t="shared" si="100"/>
        <v>0</v>
      </c>
      <c r="BQ109" s="225">
        <f t="shared" si="101"/>
        <v>0</v>
      </c>
      <c r="BR109" s="225">
        <f t="shared" si="102"/>
        <v>0</v>
      </c>
      <c r="BS109" s="431" t="str">
        <f t="shared" si="103"/>
        <v>ne</v>
      </c>
      <c r="BU109" s="229"/>
      <c r="BV109" s="225">
        <f t="shared" si="104"/>
        <v>0</v>
      </c>
      <c r="BW109" s="230">
        <f>IF(BV109=1,data!$C$41*BU109,0)</f>
        <v>0</v>
      </c>
      <c r="BX109" s="265" t="s">
        <v>96</v>
      </c>
      <c r="BY109" s="231">
        <f>IF(BV109=1,IF(BU109&lt;15,VLOOKUP(BX109,data!$B$3:$E$32,2,0)*BU109,(VLOOKUP(BX109,data!$B$3:$E$32,2,0)*14)+(VLOOKUP(BX109,data!$B$3:$E$32,3,0))*(BU109-14)),0)</f>
        <v>0</v>
      </c>
      <c r="BZ109" s="265" t="s">
        <v>96</v>
      </c>
      <c r="CA109" s="231">
        <f>IF(BV109=1,VLOOKUP(BZ109,data!$B$35:$D$39,2,0),0)</f>
        <v>0</v>
      </c>
      <c r="CB109" s="232">
        <f>IF(AND(BY109&lt;&gt;0,CA109&lt;&gt;0)=FALSE,0,data!$C$43)</f>
        <v>0</v>
      </c>
      <c r="CC109" s="269">
        <f t="shared" si="105"/>
        <v>0</v>
      </c>
      <c r="CD109" s="225">
        <f t="shared" si="106"/>
        <v>0</v>
      </c>
      <c r="CE109" s="225">
        <f t="shared" si="107"/>
        <v>0</v>
      </c>
      <c r="CF109" s="225">
        <f t="shared" si="108"/>
        <v>0</v>
      </c>
      <c r="CG109" s="431" t="str">
        <f t="shared" si="109"/>
        <v>ne</v>
      </c>
      <c r="CI109" s="229"/>
      <c r="CJ109" s="225">
        <f t="shared" si="110"/>
        <v>0</v>
      </c>
      <c r="CK109" s="230">
        <f>IF(CJ109=1,data!$C$41*CI109,0)</f>
        <v>0</v>
      </c>
      <c r="CL109" s="265" t="s">
        <v>96</v>
      </c>
      <c r="CM109" s="231">
        <f>IF(CJ109=1,IF(CI109&lt;15,VLOOKUP(CL109,data!$B$3:$E$32,2,0)*CI109,(VLOOKUP(CL109,data!$B$3:$E$32,2,0)*14)+(VLOOKUP(CL109,data!$B$3:$E$32,3,0))*(CI109-14)),0)</f>
        <v>0</v>
      </c>
      <c r="CN109" s="265" t="s">
        <v>96</v>
      </c>
      <c r="CO109" s="231">
        <f>IF(CJ109=1,VLOOKUP(CN109,data!$B$35:$D$39,2,0),0)</f>
        <v>0</v>
      </c>
      <c r="CP109" s="232">
        <f>IF(AND(CM109&lt;&gt;0,CO109&lt;&gt;0)=FALSE,0,data!$C$43)</f>
        <v>0</v>
      </c>
      <c r="CQ109" s="269">
        <f t="shared" si="111"/>
        <v>0</v>
      </c>
      <c r="CR109" s="225">
        <f t="shared" si="112"/>
        <v>0</v>
      </c>
      <c r="CS109" s="225">
        <f t="shared" si="113"/>
        <v>0</v>
      </c>
      <c r="CT109" s="225">
        <f t="shared" si="114"/>
        <v>0</v>
      </c>
      <c r="CU109" s="431" t="str">
        <f t="shared" si="115"/>
        <v>ne</v>
      </c>
      <c r="CW109" s="229"/>
      <c r="CX109" s="225">
        <f t="shared" si="116"/>
        <v>0</v>
      </c>
      <c r="CY109" s="230">
        <f>IF(CX109=1,data!$C$41*CW109,0)</f>
        <v>0</v>
      </c>
      <c r="CZ109" s="265" t="s">
        <v>96</v>
      </c>
      <c r="DA109" s="231">
        <f>IF(CX109=1,IF(CW109&lt;15,VLOOKUP(CZ109,data!$B$3:$E$32,2,0)*CW109,(VLOOKUP(CZ109,data!$B$3:$E$32,2,0)*14)+(VLOOKUP(CZ109,data!$B$3:$E$32,3,0))*(CW109-14)),0)</f>
        <v>0</v>
      </c>
      <c r="DB109" s="265" t="s">
        <v>96</v>
      </c>
      <c r="DC109" s="231">
        <f>IF(CX109=1,VLOOKUP(DB109,data!$B$35:$D$39,2,0),0)</f>
        <v>0</v>
      </c>
      <c r="DD109" s="232">
        <f>IF(AND(DA109&lt;&gt;0,DC109&lt;&gt;0)=FALSE,0,data!$C$43)</f>
        <v>0</v>
      </c>
      <c r="DE109" s="269">
        <f t="shared" si="117"/>
        <v>0</v>
      </c>
      <c r="DF109" s="225">
        <f t="shared" si="118"/>
        <v>0</v>
      </c>
      <c r="DG109" s="225">
        <f t="shared" si="119"/>
        <v>0</v>
      </c>
      <c r="DH109" s="225">
        <f t="shared" si="120"/>
        <v>0</v>
      </c>
      <c r="DI109" s="431" t="str">
        <f t="shared" si="121"/>
        <v>ne</v>
      </c>
      <c r="DK109" s="229"/>
      <c r="DL109" s="225">
        <f t="shared" si="122"/>
        <v>0</v>
      </c>
      <c r="DM109" s="230">
        <f>IF(DL109=1,data!$C$41*DK109,0)</f>
        <v>0</v>
      </c>
      <c r="DN109" s="265" t="s">
        <v>96</v>
      </c>
      <c r="DO109" s="231">
        <f>IF(DL109=1,IF(DK109&lt;15,VLOOKUP(DN109,data!$B$3:$E$32,2,0)*DK109,(VLOOKUP(DN109,data!$B$3:$E$32,2,0)*14)+(VLOOKUP(DN109,data!$B$3:$E$32,3,0))*(DK109-14)),0)</f>
        <v>0</v>
      </c>
      <c r="DP109" s="265" t="s">
        <v>96</v>
      </c>
      <c r="DQ109" s="231">
        <f>IF(DL109=1,VLOOKUP(DP109,data!$B$35:$D$39,2,0),0)</f>
        <v>0</v>
      </c>
      <c r="DR109" s="232">
        <f>IF(AND(DO109&lt;&gt;0,DQ109&lt;&gt;0)=FALSE,0,data!$C$43)</f>
        <v>0</v>
      </c>
      <c r="DS109" s="269">
        <f t="shared" si="123"/>
        <v>0</v>
      </c>
      <c r="DT109" s="225">
        <f t="shared" si="124"/>
        <v>0</v>
      </c>
      <c r="DU109" s="225">
        <f t="shared" si="125"/>
        <v>0</v>
      </c>
      <c r="DV109" s="225">
        <f t="shared" si="126"/>
        <v>0</v>
      </c>
      <c r="DW109" s="431" t="str">
        <f t="shared" si="127"/>
        <v>ne</v>
      </c>
      <c r="DY109" s="229"/>
      <c r="DZ109" s="225">
        <f t="shared" si="128"/>
        <v>0</v>
      </c>
      <c r="EA109" s="230">
        <f>IF(DZ109=1,data!$C$41*DY109,0)</f>
        <v>0</v>
      </c>
      <c r="EB109" s="265" t="s">
        <v>96</v>
      </c>
      <c r="EC109" s="231">
        <f>IF(DZ109=1,IF(DY109&lt;15,VLOOKUP(EB109,data!$B$3:$E$32,2,0)*DY109,(VLOOKUP(EB109,data!$B$3:$E$32,2,0)*14)+(VLOOKUP(EB109,data!$B$3:$E$32,3,0))*(DY109-14)),0)</f>
        <v>0</v>
      </c>
      <c r="ED109" s="265" t="s">
        <v>96</v>
      </c>
      <c r="EE109" s="231">
        <f>IF(DZ109=1,VLOOKUP(ED109,data!$B$35:$D$39,2,0),0)</f>
        <v>0</v>
      </c>
      <c r="EF109" s="232">
        <f>IF(AND(EC109&lt;&gt;0,EE109&lt;&gt;0)=FALSE,0,data!$C$43)</f>
        <v>0</v>
      </c>
      <c r="EG109" s="269">
        <f t="shared" si="129"/>
        <v>0</v>
      </c>
      <c r="EH109" s="225">
        <f t="shared" si="130"/>
        <v>0</v>
      </c>
      <c r="EI109" s="225">
        <f t="shared" si="131"/>
        <v>0</v>
      </c>
      <c r="EJ109" s="225">
        <f t="shared" si="132"/>
        <v>0</v>
      </c>
      <c r="EK109" s="431" t="str">
        <f t="shared" si="133"/>
        <v>ne</v>
      </c>
      <c r="EM109" s="229"/>
      <c r="EN109" s="225">
        <f t="shared" si="134"/>
        <v>0</v>
      </c>
      <c r="EO109" s="230">
        <f>IF(EN109=1,data!$C$41*EM109,0)</f>
        <v>0</v>
      </c>
      <c r="EP109" s="265" t="s">
        <v>96</v>
      </c>
      <c r="EQ109" s="231">
        <f>IF(EN109=1,IF(EM109&lt;15,VLOOKUP(EP109,data!$B$3:$E$32,2,0)*EM109,(VLOOKUP(EP109,data!$B$3:$E$32,2,0)*14)+(VLOOKUP(EP109,data!$B$3:$E$32,3,0))*(EM109-14)),0)</f>
        <v>0</v>
      </c>
      <c r="ER109" s="265" t="s">
        <v>96</v>
      </c>
      <c r="ES109" s="231">
        <f>IF(EN109=1,VLOOKUP(ER109,data!$B$35:$D$39,2,0),0)</f>
        <v>0</v>
      </c>
      <c r="ET109" s="232">
        <f>IF(AND(EQ109&lt;&gt;0,ES109&lt;&gt;0)=FALSE,0,data!$C$43)</f>
        <v>0</v>
      </c>
      <c r="EU109" s="269">
        <f t="shared" si="135"/>
        <v>0</v>
      </c>
      <c r="EV109" s="225">
        <f t="shared" si="136"/>
        <v>0</v>
      </c>
      <c r="EW109" s="225">
        <f t="shared" si="137"/>
        <v>0</v>
      </c>
      <c r="EX109" s="225">
        <f t="shared" si="138"/>
        <v>0</v>
      </c>
      <c r="EY109" s="431" t="str">
        <f t="shared" si="139"/>
        <v>ne</v>
      </c>
      <c r="FA109" s="229"/>
      <c r="FB109" s="225">
        <f t="shared" si="140"/>
        <v>0</v>
      </c>
      <c r="FC109" s="230">
        <f>IF(FB109=1,data!$C$41*FA109,0)</f>
        <v>0</v>
      </c>
      <c r="FD109" s="265" t="s">
        <v>96</v>
      </c>
      <c r="FE109" s="231">
        <f>IF(FB109=1,IF(FA109&lt;15,VLOOKUP(FD109,data!$B$3:$E$32,2,0)*FA109,(VLOOKUP(FD109,data!$B$3:$E$32,2,0)*14)+(VLOOKUP(FD109,data!$B$3:$E$32,3,0))*(FA109-14)),0)</f>
        <v>0</v>
      </c>
      <c r="FF109" s="265" t="s">
        <v>96</v>
      </c>
      <c r="FG109" s="231">
        <f>IF(FB109=1,VLOOKUP(FF109,data!$B$35:$D$39,2,0),0)</f>
        <v>0</v>
      </c>
      <c r="FH109" s="232">
        <f>IF(AND(FE109&lt;&gt;0,FG109&lt;&gt;0)=FALSE,0,data!$C$43)</f>
        <v>0</v>
      </c>
      <c r="FI109" s="269">
        <f t="shared" si="141"/>
        <v>0</v>
      </c>
      <c r="FJ109" s="225">
        <f t="shared" si="142"/>
        <v>0</v>
      </c>
      <c r="FK109" s="225">
        <f t="shared" si="143"/>
        <v>0</v>
      </c>
      <c r="FL109" s="225">
        <f t="shared" si="144"/>
        <v>0</v>
      </c>
      <c r="FM109" s="431" t="str">
        <f t="shared" si="145"/>
        <v>ne</v>
      </c>
    </row>
    <row r="110" spans="1:169" ht="26.65" hidden="1" customHeight="1" x14ac:dyDescent="0.25">
      <c r="A110" s="233"/>
      <c r="B110" s="370" t="s">
        <v>201</v>
      </c>
      <c r="C110" s="416"/>
      <c r="D110" s="418"/>
      <c r="E110" s="229"/>
      <c r="F110" s="225">
        <f t="shared" si="75"/>
        <v>0</v>
      </c>
      <c r="G110" s="230">
        <f>IF(F110=1,data!$C$41*E110,0)</f>
        <v>0</v>
      </c>
      <c r="H110" s="265" t="s">
        <v>96</v>
      </c>
      <c r="I110" s="231">
        <f>IF($F110=1,IF($E110&lt;15,VLOOKUP(H110,data!$B$3:$E$32,2,0)*$E110,(VLOOKUP(H110,data!$B$3:$E$32,2,0)*14)+(VLOOKUP(H110,data!$B$3:$E$32,3,0))*($E110-14)),0)</f>
        <v>0</v>
      </c>
      <c r="J110" s="265" t="s">
        <v>96</v>
      </c>
      <c r="K110" s="231">
        <f>IF($F110=1,VLOOKUP(J110,data!$B$35:$D$39,2,0),0)</f>
        <v>0</v>
      </c>
      <c r="L110" s="232">
        <f>IF(AND(I110&lt;&gt;0,K110&lt;&gt;0)=FALSE,0,data!$C$43)</f>
        <v>0</v>
      </c>
      <c r="M110" s="269">
        <f t="shared" si="76"/>
        <v>0</v>
      </c>
      <c r="N110" s="225">
        <f t="shared" si="146"/>
        <v>0</v>
      </c>
      <c r="O110" s="225">
        <f t="shared" si="77"/>
        <v>0</v>
      </c>
      <c r="P110" s="225">
        <f t="shared" si="78"/>
        <v>0</v>
      </c>
      <c r="Q110" s="228"/>
      <c r="R110" s="438">
        <f t="shared" si="79"/>
        <v>0</v>
      </c>
      <c r="S110" s="225">
        <f t="shared" si="80"/>
        <v>0</v>
      </c>
      <c r="T110" s="357">
        <f>IF(S110=1,data!$C$41*R110,0)</f>
        <v>0</v>
      </c>
      <c r="U110" s="370" t="str">
        <f t="shared" si="81"/>
        <v xml:space="preserve"> </v>
      </c>
      <c r="V110" s="360">
        <f>IF($S110=1,IF(R110&lt;15,VLOOKUP(U110,data!$B$3:$E$32,2,0)*R110,(VLOOKUP(U110,data!$B$3:$E$32,2,0)*14)+(VLOOKUP(U110,data!$B$3:$E$32,3,0))*(R110-14)),0)</f>
        <v>0</v>
      </c>
      <c r="W110" s="370" t="str">
        <f t="shared" si="82"/>
        <v xml:space="preserve"> </v>
      </c>
      <c r="X110" s="360">
        <f>IF($S110=1,VLOOKUP(W110,data!$B$35:$D$39,2,0),0)</f>
        <v>0</v>
      </c>
      <c r="Y110" s="364">
        <f>IF(AND(V110&lt;&gt;0,X110&lt;&gt;0)=FALSE,0,data!$C$43)</f>
        <v>0</v>
      </c>
      <c r="Z110" s="365">
        <f t="shared" si="83"/>
        <v>0</v>
      </c>
      <c r="AA110" s="225">
        <f t="shared" si="147"/>
        <v>0</v>
      </c>
      <c r="AB110" s="225">
        <f t="shared" si="84"/>
        <v>0</v>
      </c>
      <c r="AC110" s="225">
        <f t="shared" si="85"/>
        <v>0</v>
      </c>
      <c r="AE110" s="229"/>
      <c r="AF110" s="225">
        <f t="shared" si="86"/>
        <v>0</v>
      </c>
      <c r="AG110" s="230">
        <f>IF(AF110=1,data!$C$41*AE110,0)</f>
        <v>0</v>
      </c>
      <c r="AH110" s="265" t="s">
        <v>96</v>
      </c>
      <c r="AI110" s="231">
        <f>IF(AF110=1,IF(AE110&lt;15,VLOOKUP(AH110,data!$B$3:$E$32,2,0)*AE110,(VLOOKUP(AH110,data!$B$3:$E$32,2,0)*14)+(VLOOKUP(AH110,data!$B$3:$E$32,3,0))*(AE110-14)),0)</f>
        <v>0</v>
      </c>
      <c r="AJ110" s="265" t="s">
        <v>96</v>
      </c>
      <c r="AK110" s="231">
        <f>IF(AF110=1,VLOOKUP(AJ110,data!$B$35:$D$39,2,0),0)</f>
        <v>0</v>
      </c>
      <c r="AL110" s="232">
        <f>IF(AND(AI110&lt;&gt;0,AK110&lt;&gt;0)=FALSE,0,data!$C$43)</f>
        <v>0</v>
      </c>
      <c r="AM110" s="269">
        <f t="shared" si="87"/>
        <v>0</v>
      </c>
      <c r="AN110" s="225">
        <f t="shared" si="88"/>
        <v>0</v>
      </c>
      <c r="AO110" s="225">
        <f t="shared" si="89"/>
        <v>0</v>
      </c>
      <c r="AP110" s="225">
        <f t="shared" si="90"/>
        <v>0</v>
      </c>
      <c r="AQ110" s="431" t="str">
        <f t="shared" si="91"/>
        <v>ne</v>
      </c>
      <c r="AS110" s="229"/>
      <c r="AT110" s="225">
        <f t="shared" si="92"/>
        <v>0</v>
      </c>
      <c r="AU110" s="230">
        <f>IF(AT110=1,data!$C$41*AS110,0)</f>
        <v>0</v>
      </c>
      <c r="AV110" s="265" t="s">
        <v>96</v>
      </c>
      <c r="AW110" s="231">
        <f>IF(AT110=1,IF(AS110&lt;15,VLOOKUP(AV110,data!$B$3:$E$32,2,0)*AS110,(VLOOKUP(AV110,data!$B$3:$E$32,2,0)*14)+(VLOOKUP(AV110,data!$B$3:$E$32,3,0))*(AS110-14)),0)</f>
        <v>0</v>
      </c>
      <c r="AX110" s="265" t="s">
        <v>96</v>
      </c>
      <c r="AY110" s="231">
        <f>IF(AT110=1,VLOOKUP(AX110,data!$B$35:$D$39,2,0),0)</f>
        <v>0</v>
      </c>
      <c r="AZ110" s="232">
        <f>IF(AND(AW110&lt;&gt;0,AY110&lt;&gt;0)=FALSE,0,data!$C$43)</f>
        <v>0</v>
      </c>
      <c r="BA110" s="269">
        <f t="shared" si="93"/>
        <v>0</v>
      </c>
      <c r="BB110" s="225">
        <f t="shared" si="94"/>
        <v>0</v>
      </c>
      <c r="BC110" s="225">
        <f t="shared" si="95"/>
        <v>0</v>
      </c>
      <c r="BD110" s="225">
        <f t="shared" si="96"/>
        <v>0</v>
      </c>
      <c r="BE110" s="431" t="str">
        <f t="shared" si="97"/>
        <v>ne</v>
      </c>
      <c r="BG110" s="229"/>
      <c r="BH110" s="225">
        <f t="shared" si="98"/>
        <v>0</v>
      </c>
      <c r="BI110" s="230">
        <f>IF(BH110=1,data!$C$41*BG110,0)</f>
        <v>0</v>
      </c>
      <c r="BJ110" s="265" t="s">
        <v>96</v>
      </c>
      <c r="BK110" s="231">
        <f>IF(BH110=1,IF(BG110&lt;15,VLOOKUP(BJ110,data!$B$3:$E$32,2,0)*BG110,(VLOOKUP(BJ110,data!$B$3:$E$32,2,0)*14)+(VLOOKUP(BJ110,data!$B$3:$E$32,3,0))*(BG110-14)),0)</f>
        <v>0</v>
      </c>
      <c r="BL110" s="265" t="s">
        <v>96</v>
      </c>
      <c r="BM110" s="231">
        <f>IF(BH110=1,VLOOKUP(BL110,data!$B$35:$D$39,2,0),0)</f>
        <v>0</v>
      </c>
      <c r="BN110" s="232">
        <f>IF(AND(BK110&lt;&gt;0,BM110&lt;&gt;0)=FALSE,0,data!$C$43)</f>
        <v>0</v>
      </c>
      <c r="BO110" s="269">
        <f t="shared" si="99"/>
        <v>0</v>
      </c>
      <c r="BP110" s="225">
        <f t="shared" si="100"/>
        <v>0</v>
      </c>
      <c r="BQ110" s="225">
        <f t="shared" si="101"/>
        <v>0</v>
      </c>
      <c r="BR110" s="225">
        <f t="shared" si="102"/>
        <v>0</v>
      </c>
      <c r="BS110" s="431" t="str">
        <f t="shared" si="103"/>
        <v>ne</v>
      </c>
      <c r="BU110" s="229"/>
      <c r="BV110" s="225">
        <f t="shared" si="104"/>
        <v>0</v>
      </c>
      <c r="BW110" s="230">
        <f>IF(BV110=1,data!$C$41*BU110,0)</f>
        <v>0</v>
      </c>
      <c r="BX110" s="265" t="s">
        <v>96</v>
      </c>
      <c r="BY110" s="231">
        <f>IF(BV110=1,IF(BU110&lt;15,VLOOKUP(BX110,data!$B$3:$E$32,2,0)*BU110,(VLOOKUP(BX110,data!$B$3:$E$32,2,0)*14)+(VLOOKUP(BX110,data!$B$3:$E$32,3,0))*(BU110-14)),0)</f>
        <v>0</v>
      </c>
      <c r="BZ110" s="265" t="s">
        <v>96</v>
      </c>
      <c r="CA110" s="231">
        <f>IF(BV110=1,VLOOKUP(BZ110,data!$B$35:$D$39,2,0),0)</f>
        <v>0</v>
      </c>
      <c r="CB110" s="232">
        <f>IF(AND(BY110&lt;&gt;0,CA110&lt;&gt;0)=FALSE,0,data!$C$43)</f>
        <v>0</v>
      </c>
      <c r="CC110" s="269">
        <f t="shared" si="105"/>
        <v>0</v>
      </c>
      <c r="CD110" s="225">
        <f t="shared" si="106"/>
        <v>0</v>
      </c>
      <c r="CE110" s="225">
        <f t="shared" si="107"/>
        <v>0</v>
      </c>
      <c r="CF110" s="225">
        <f t="shared" si="108"/>
        <v>0</v>
      </c>
      <c r="CG110" s="431" t="str">
        <f t="shared" si="109"/>
        <v>ne</v>
      </c>
      <c r="CI110" s="229"/>
      <c r="CJ110" s="225">
        <f t="shared" si="110"/>
        <v>0</v>
      </c>
      <c r="CK110" s="230">
        <f>IF(CJ110=1,data!$C$41*CI110,0)</f>
        <v>0</v>
      </c>
      <c r="CL110" s="265" t="s">
        <v>96</v>
      </c>
      <c r="CM110" s="231">
        <f>IF(CJ110=1,IF(CI110&lt;15,VLOOKUP(CL110,data!$B$3:$E$32,2,0)*CI110,(VLOOKUP(CL110,data!$B$3:$E$32,2,0)*14)+(VLOOKUP(CL110,data!$B$3:$E$32,3,0))*(CI110-14)),0)</f>
        <v>0</v>
      </c>
      <c r="CN110" s="265" t="s">
        <v>96</v>
      </c>
      <c r="CO110" s="231">
        <f>IF(CJ110=1,VLOOKUP(CN110,data!$B$35:$D$39,2,0),0)</f>
        <v>0</v>
      </c>
      <c r="CP110" s="232">
        <f>IF(AND(CM110&lt;&gt;0,CO110&lt;&gt;0)=FALSE,0,data!$C$43)</f>
        <v>0</v>
      </c>
      <c r="CQ110" s="269">
        <f t="shared" si="111"/>
        <v>0</v>
      </c>
      <c r="CR110" s="225">
        <f t="shared" si="112"/>
        <v>0</v>
      </c>
      <c r="CS110" s="225">
        <f t="shared" si="113"/>
        <v>0</v>
      </c>
      <c r="CT110" s="225">
        <f t="shared" si="114"/>
        <v>0</v>
      </c>
      <c r="CU110" s="431" t="str">
        <f t="shared" si="115"/>
        <v>ne</v>
      </c>
      <c r="CW110" s="229"/>
      <c r="CX110" s="225">
        <f t="shared" si="116"/>
        <v>0</v>
      </c>
      <c r="CY110" s="230">
        <f>IF(CX110=1,data!$C$41*CW110,0)</f>
        <v>0</v>
      </c>
      <c r="CZ110" s="265" t="s">
        <v>96</v>
      </c>
      <c r="DA110" s="231">
        <f>IF(CX110=1,IF(CW110&lt;15,VLOOKUP(CZ110,data!$B$3:$E$32,2,0)*CW110,(VLOOKUP(CZ110,data!$B$3:$E$32,2,0)*14)+(VLOOKUP(CZ110,data!$B$3:$E$32,3,0))*(CW110-14)),0)</f>
        <v>0</v>
      </c>
      <c r="DB110" s="265" t="s">
        <v>96</v>
      </c>
      <c r="DC110" s="231">
        <f>IF(CX110=1,VLOOKUP(DB110,data!$B$35:$D$39,2,0),0)</f>
        <v>0</v>
      </c>
      <c r="DD110" s="232">
        <f>IF(AND(DA110&lt;&gt;0,DC110&lt;&gt;0)=FALSE,0,data!$C$43)</f>
        <v>0</v>
      </c>
      <c r="DE110" s="269">
        <f t="shared" si="117"/>
        <v>0</v>
      </c>
      <c r="DF110" s="225">
        <f t="shared" si="118"/>
        <v>0</v>
      </c>
      <c r="DG110" s="225">
        <f t="shared" si="119"/>
        <v>0</v>
      </c>
      <c r="DH110" s="225">
        <f t="shared" si="120"/>
        <v>0</v>
      </c>
      <c r="DI110" s="431" t="str">
        <f t="shared" si="121"/>
        <v>ne</v>
      </c>
      <c r="DK110" s="229"/>
      <c r="DL110" s="225">
        <f t="shared" si="122"/>
        <v>0</v>
      </c>
      <c r="DM110" s="230">
        <f>IF(DL110=1,data!$C$41*DK110,0)</f>
        <v>0</v>
      </c>
      <c r="DN110" s="265" t="s">
        <v>96</v>
      </c>
      <c r="DO110" s="231">
        <f>IF(DL110=1,IF(DK110&lt;15,VLOOKUP(DN110,data!$B$3:$E$32,2,0)*DK110,(VLOOKUP(DN110,data!$B$3:$E$32,2,0)*14)+(VLOOKUP(DN110,data!$B$3:$E$32,3,0))*(DK110-14)),0)</f>
        <v>0</v>
      </c>
      <c r="DP110" s="265" t="s">
        <v>96</v>
      </c>
      <c r="DQ110" s="231">
        <f>IF(DL110=1,VLOOKUP(DP110,data!$B$35:$D$39,2,0),0)</f>
        <v>0</v>
      </c>
      <c r="DR110" s="232">
        <f>IF(AND(DO110&lt;&gt;0,DQ110&lt;&gt;0)=FALSE,0,data!$C$43)</f>
        <v>0</v>
      </c>
      <c r="DS110" s="269">
        <f t="shared" si="123"/>
        <v>0</v>
      </c>
      <c r="DT110" s="225">
        <f t="shared" si="124"/>
        <v>0</v>
      </c>
      <c r="DU110" s="225">
        <f t="shared" si="125"/>
        <v>0</v>
      </c>
      <c r="DV110" s="225">
        <f t="shared" si="126"/>
        <v>0</v>
      </c>
      <c r="DW110" s="431" t="str">
        <f t="shared" si="127"/>
        <v>ne</v>
      </c>
      <c r="DY110" s="229"/>
      <c r="DZ110" s="225">
        <f t="shared" si="128"/>
        <v>0</v>
      </c>
      <c r="EA110" s="230">
        <f>IF(DZ110=1,data!$C$41*DY110,0)</f>
        <v>0</v>
      </c>
      <c r="EB110" s="265" t="s">
        <v>96</v>
      </c>
      <c r="EC110" s="231">
        <f>IF(DZ110=1,IF(DY110&lt;15,VLOOKUP(EB110,data!$B$3:$E$32,2,0)*DY110,(VLOOKUP(EB110,data!$B$3:$E$32,2,0)*14)+(VLOOKUP(EB110,data!$B$3:$E$32,3,0))*(DY110-14)),0)</f>
        <v>0</v>
      </c>
      <c r="ED110" s="265" t="s">
        <v>96</v>
      </c>
      <c r="EE110" s="231">
        <f>IF(DZ110=1,VLOOKUP(ED110,data!$B$35:$D$39,2,0),0)</f>
        <v>0</v>
      </c>
      <c r="EF110" s="232">
        <f>IF(AND(EC110&lt;&gt;0,EE110&lt;&gt;0)=FALSE,0,data!$C$43)</f>
        <v>0</v>
      </c>
      <c r="EG110" s="269">
        <f t="shared" si="129"/>
        <v>0</v>
      </c>
      <c r="EH110" s="225">
        <f t="shared" si="130"/>
        <v>0</v>
      </c>
      <c r="EI110" s="225">
        <f t="shared" si="131"/>
        <v>0</v>
      </c>
      <c r="EJ110" s="225">
        <f t="shared" si="132"/>
        <v>0</v>
      </c>
      <c r="EK110" s="431" t="str">
        <f t="shared" si="133"/>
        <v>ne</v>
      </c>
      <c r="EM110" s="229"/>
      <c r="EN110" s="225">
        <f t="shared" si="134"/>
        <v>0</v>
      </c>
      <c r="EO110" s="230">
        <f>IF(EN110=1,data!$C$41*EM110,0)</f>
        <v>0</v>
      </c>
      <c r="EP110" s="265" t="s">
        <v>96</v>
      </c>
      <c r="EQ110" s="231">
        <f>IF(EN110=1,IF(EM110&lt;15,VLOOKUP(EP110,data!$B$3:$E$32,2,0)*EM110,(VLOOKUP(EP110,data!$B$3:$E$32,2,0)*14)+(VLOOKUP(EP110,data!$B$3:$E$32,3,0))*(EM110-14)),0)</f>
        <v>0</v>
      </c>
      <c r="ER110" s="265" t="s">
        <v>96</v>
      </c>
      <c r="ES110" s="231">
        <f>IF(EN110=1,VLOOKUP(ER110,data!$B$35:$D$39,2,0),0)</f>
        <v>0</v>
      </c>
      <c r="ET110" s="232">
        <f>IF(AND(EQ110&lt;&gt;0,ES110&lt;&gt;0)=FALSE,0,data!$C$43)</f>
        <v>0</v>
      </c>
      <c r="EU110" s="269">
        <f t="shared" si="135"/>
        <v>0</v>
      </c>
      <c r="EV110" s="225">
        <f t="shared" si="136"/>
        <v>0</v>
      </c>
      <c r="EW110" s="225">
        <f t="shared" si="137"/>
        <v>0</v>
      </c>
      <c r="EX110" s="225">
        <f t="shared" si="138"/>
        <v>0</v>
      </c>
      <c r="EY110" s="431" t="str">
        <f t="shared" si="139"/>
        <v>ne</v>
      </c>
      <c r="FA110" s="229"/>
      <c r="FB110" s="225">
        <f t="shared" si="140"/>
        <v>0</v>
      </c>
      <c r="FC110" s="230">
        <f>IF(FB110=1,data!$C$41*FA110,0)</f>
        <v>0</v>
      </c>
      <c r="FD110" s="265" t="s">
        <v>96</v>
      </c>
      <c r="FE110" s="231">
        <f>IF(FB110=1,IF(FA110&lt;15,VLOOKUP(FD110,data!$B$3:$E$32,2,0)*FA110,(VLOOKUP(FD110,data!$B$3:$E$32,2,0)*14)+(VLOOKUP(FD110,data!$B$3:$E$32,3,0))*(FA110-14)),0)</f>
        <v>0</v>
      </c>
      <c r="FF110" s="265" t="s">
        <v>96</v>
      </c>
      <c r="FG110" s="231">
        <f>IF(FB110=1,VLOOKUP(FF110,data!$B$35:$D$39,2,0),0)</f>
        <v>0</v>
      </c>
      <c r="FH110" s="232">
        <f>IF(AND(FE110&lt;&gt;0,FG110&lt;&gt;0)=FALSE,0,data!$C$43)</f>
        <v>0</v>
      </c>
      <c r="FI110" s="269">
        <f t="shared" si="141"/>
        <v>0</v>
      </c>
      <c r="FJ110" s="225">
        <f t="shared" si="142"/>
        <v>0</v>
      </c>
      <c r="FK110" s="225">
        <f t="shared" si="143"/>
        <v>0</v>
      </c>
      <c r="FL110" s="225">
        <f t="shared" si="144"/>
        <v>0</v>
      </c>
      <c r="FM110" s="431" t="str">
        <f t="shared" si="145"/>
        <v>ne</v>
      </c>
    </row>
    <row r="111" spans="1:169" ht="26.65" hidden="1" customHeight="1" x14ac:dyDescent="0.25">
      <c r="A111" s="233"/>
      <c r="B111" s="370" t="s">
        <v>202</v>
      </c>
      <c r="C111" s="416"/>
      <c r="D111" s="418"/>
      <c r="E111" s="229"/>
      <c r="F111" s="225">
        <f t="shared" si="75"/>
        <v>0</v>
      </c>
      <c r="G111" s="230">
        <f>IF(F111=1,data!$C$41*E111,0)</f>
        <v>0</v>
      </c>
      <c r="H111" s="265" t="s">
        <v>96</v>
      </c>
      <c r="I111" s="231">
        <f>IF($F111=1,IF($E111&lt;15,VLOOKUP(H111,data!$B$3:$E$32,2,0)*$E111,(VLOOKUP(H111,data!$B$3:$E$32,2,0)*14)+(VLOOKUP(H111,data!$B$3:$E$32,3,0))*($E111-14)),0)</f>
        <v>0</v>
      </c>
      <c r="J111" s="265" t="s">
        <v>96</v>
      </c>
      <c r="K111" s="231">
        <f>IF($F111=1,VLOOKUP(J111,data!$B$35:$D$39,2,0),0)</f>
        <v>0</v>
      </c>
      <c r="L111" s="232">
        <f>IF(AND(I111&lt;&gt;0,K111&lt;&gt;0)=FALSE,0,data!$C$43)</f>
        <v>0</v>
      </c>
      <c r="M111" s="269">
        <f t="shared" si="76"/>
        <v>0</v>
      </c>
      <c r="N111" s="225">
        <f t="shared" si="146"/>
        <v>0</v>
      </c>
      <c r="O111" s="225">
        <f t="shared" si="77"/>
        <v>0</v>
      </c>
      <c r="P111" s="225">
        <f t="shared" si="78"/>
        <v>0</v>
      </c>
      <c r="Q111" s="228"/>
      <c r="R111" s="438">
        <f t="shared" si="79"/>
        <v>0</v>
      </c>
      <c r="S111" s="225">
        <f t="shared" si="80"/>
        <v>0</v>
      </c>
      <c r="T111" s="357">
        <f>IF(S111=1,data!$C$41*R111,0)</f>
        <v>0</v>
      </c>
      <c r="U111" s="370" t="str">
        <f t="shared" si="81"/>
        <v xml:space="preserve"> </v>
      </c>
      <c r="V111" s="360">
        <f>IF($S111=1,IF(R111&lt;15,VLOOKUP(U111,data!$B$3:$E$32,2,0)*R111,(VLOOKUP(U111,data!$B$3:$E$32,2,0)*14)+(VLOOKUP(U111,data!$B$3:$E$32,3,0))*(R111-14)),0)</f>
        <v>0</v>
      </c>
      <c r="W111" s="370" t="str">
        <f t="shared" si="82"/>
        <v xml:space="preserve"> </v>
      </c>
      <c r="X111" s="360">
        <f>IF($S111=1,VLOOKUP(W111,data!$B$35:$D$39,2,0),0)</f>
        <v>0</v>
      </c>
      <c r="Y111" s="364">
        <f>IF(AND(V111&lt;&gt;0,X111&lt;&gt;0)=FALSE,0,data!$C$43)</f>
        <v>0</v>
      </c>
      <c r="Z111" s="365">
        <f t="shared" si="83"/>
        <v>0</v>
      </c>
      <c r="AA111" s="225">
        <f t="shared" si="147"/>
        <v>0</v>
      </c>
      <c r="AB111" s="225">
        <f t="shared" si="84"/>
        <v>0</v>
      </c>
      <c r="AC111" s="225">
        <f t="shared" si="85"/>
        <v>0</v>
      </c>
      <c r="AE111" s="229"/>
      <c r="AF111" s="225">
        <f t="shared" si="86"/>
        <v>0</v>
      </c>
      <c r="AG111" s="230">
        <f>IF(AF111=1,data!$C$41*AE111,0)</f>
        <v>0</v>
      </c>
      <c r="AH111" s="265" t="s">
        <v>96</v>
      </c>
      <c r="AI111" s="231">
        <f>IF(AF111=1,IF(AE111&lt;15,VLOOKUP(AH111,data!$B$3:$E$32,2,0)*AE111,(VLOOKUP(AH111,data!$B$3:$E$32,2,0)*14)+(VLOOKUP(AH111,data!$B$3:$E$32,3,0))*(AE111-14)),0)</f>
        <v>0</v>
      </c>
      <c r="AJ111" s="265" t="s">
        <v>96</v>
      </c>
      <c r="AK111" s="231">
        <f>IF(AF111=1,VLOOKUP(AJ111,data!$B$35:$D$39,2,0),0)</f>
        <v>0</v>
      </c>
      <c r="AL111" s="232">
        <f>IF(AND(AI111&lt;&gt;0,AK111&lt;&gt;0)=FALSE,0,data!$C$43)</f>
        <v>0</v>
      </c>
      <c r="AM111" s="269">
        <f t="shared" si="87"/>
        <v>0</v>
      </c>
      <c r="AN111" s="225">
        <f t="shared" si="88"/>
        <v>0</v>
      </c>
      <c r="AO111" s="225">
        <f t="shared" si="89"/>
        <v>0</v>
      </c>
      <c r="AP111" s="225">
        <f t="shared" si="90"/>
        <v>0</v>
      </c>
      <c r="AQ111" s="431" t="str">
        <f t="shared" si="91"/>
        <v>ne</v>
      </c>
      <c r="AS111" s="229"/>
      <c r="AT111" s="225">
        <f t="shared" si="92"/>
        <v>0</v>
      </c>
      <c r="AU111" s="230">
        <f>IF(AT111=1,data!$C$41*AS111,0)</f>
        <v>0</v>
      </c>
      <c r="AV111" s="265" t="s">
        <v>96</v>
      </c>
      <c r="AW111" s="231">
        <f>IF(AT111=1,IF(AS111&lt;15,VLOOKUP(AV111,data!$B$3:$E$32,2,0)*AS111,(VLOOKUP(AV111,data!$B$3:$E$32,2,0)*14)+(VLOOKUP(AV111,data!$B$3:$E$32,3,0))*(AS111-14)),0)</f>
        <v>0</v>
      </c>
      <c r="AX111" s="265" t="s">
        <v>96</v>
      </c>
      <c r="AY111" s="231">
        <f>IF(AT111=1,VLOOKUP(AX111,data!$B$35:$D$39,2,0),0)</f>
        <v>0</v>
      </c>
      <c r="AZ111" s="232">
        <f>IF(AND(AW111&lt;&gt;0,AY111&lt;&gt;0)=FALSE,0,data!$C$43)</f>
        <v>0</v>
      </c>
      <c r="BA111" s="269">
        <f t="shared" si="93"/>
        <v>0</v>
      </c>
      <c r="BB111" s="225">
        <f t="shared" si="94"/>
        <v>0</v>
      </c>
      <c r="BC111" s="225">
        <f t="shared" si="95"/>
        <v>0</v>
      </c>
      <c r="BD111" s="225">
        <f t="shared" si="96"/>
        <v>0</v>
      </c>
      <c r="BE111" s="431" t="str">
        <f t="shared" si="97"/>
        <v>ne</v>
      </c>
      <c r="BG111" s="229"/>
      <c r="BH111" s="225">
        <f t="shared" si="98"/>
        <v>0</v>
      </c>
      <c r="BI111" s="230">
        <f>IF(BH111=1,data!$C$41*BG111,0)</f>
        <v>0</v>
      </c>
      <c r="BJ111" s="265" t="s">
        <v>96</v>
      </c>
      <c r="BK111" s="231">
        <f>IF(BH111=1,IF(BG111&lt;15,VLOOKUP(BJ111,data!$B$3:$E$32,2,0)*BG111,(VLOOKUP(BJ111,data!$B$3:$E$32,2,0)*14)+(VLOOKUP(BJ111,data!$B$3:$E$32,3,0))*(BG111-14)),0)</f>
        <v>0</v>
      </c>
      <c r="BL111" s="265" t="s">
        <v>96</v>
      </c>
      <c r="BM111" s="231">
        <f>IF(BH111=1,VLOOKUP(BL111,data!$B$35:$D$39,2,0),0)</f>
        <v>0</v>
      </c>
      <c r="BN111" s="232">
        <f>IF(AND(BK111&lt;&gt;0,BM111&lt;&gt;0)=FALSE,0,data!$C$43)</f>
        <v>0</v>
      </c>
      <c r="BO111" s="269">
        <f t="shared" si="99"/>
        <v>0</v>
      </c>
      <c r="BP111" s="225">
        <f t="shared" si="100"/>
        <v>0</v>
      </c>
      <c r="BQ111" s="225">
        <f t="shared" si="101"/>
        <v>0</v>
      </c>
      <c r="BR111" s="225">
        <f t="shared" si="102"/>
        <v>0</v>
      </c>
      <c r="BS111" s="431" t="str">
        <f t="shared" si="103"/>
        <v>ne</v>
      </c>
      <c r="BU111" s="229"/>
      <c r="BV111" s="225">
        <f t="shared" si="104"/>
        <v>0</v>
      </c>
      <c r="BW111" s="230">
        <f>IF(BV111=1,data!$C$41*BU111,0)</f>
        <v>0</v>
      </c>
      <c r="BX111" s="265" t="s">
        <v>96</v>
      </c>
      <c r="BY111" s="231">
        <f>IF(BV111=1,IF(BU111&lt;15,VLOOKUP(BX111,data!$B$3:$E$32,2,0)*BU111,(VLOOKUP(BX111,data!$B$3:$E$32,2,0)*14)+(VLOOKUP(BX111,data!$B$3:$E$32,3,0))*(BU111-14)),0)</f>
        <v>0</v>
      </c>
      <c r="BZ111" s="265" t="s">
        <v>96</v>
      </c>
      <c r="CA111" s="231">
        <f>IF(BV111=1,VLOOKUP(BZ111,data!$B$35:$D$39,2,0),0)</f>
        <v>0</v>
      </c>
      <c r="CB111" s="232">
        <f>IF(AND(BY111&lt;&gt;0,CA111&lt;&gt;0)=FALSE,0,data!$C$43)</f>
        <v>0</v>
      </c>
      <c r="CC111" s="269">
        <f t="shared" si="105"/>
        <v>0</v>
      </c>
      <c r="CD111" s="225">
        <f t="shared" si="106"/>
        <v>0</v>
      </c>
      <c r="CE111" s="225">
        <f t="shared" si="107"/>
        <v>0</v>
      </c>
      <c r="CF111" s="225">
        <f t="shared" si="108"/>
        <v>0</v>
      </c>
      <c r="CG111" s="431" t="str">
        <f t="shared" si="109"/>
        <v>ne</v>
      </c>
      <c r="CI111" s="229"/>
      <c r="CJ111" s="225">
        <f t="shared" si="110"/>
        <v>0</v>
      </c>
      <c r="CK111" s="230">
        <f>IF(CJ111=1,data!$C$41*CI111,0)</f>
        <v>0</v>
      </c>
      <c r="CL111" s="265" t="s">
        <v>96</v>
      </c>
      <c r="CM111" s="231">
        <f>IF(CJ111=1,IF(CI111&lt;15,VLOOKUP(CL111,data!$B$3:$E$32,2,0)*CI111,(VLOOKUP(CL111,data!$B$3:$E$32,2,0)*14)+(VLOOKUP(CL111,data!$B$3:$E$32,3,0))*(CI111-14)),0)</f>
        <v>0</v>
      </c>
      <c r="CN111" s="265" t="s">
        <v>96</v>
      </c>
      <c r="CO111" s="231">
        <f>IF(CJ111=1,VLOOKUP(CN111,data!$B$35:$D$39,2,0),0)</f>
        <v>0</v>
      </c>
      <c r="CP111" s="232">
        <f>IF(AND(CM111&lt;&gt;0,CO111&lt;&gt;0)=FALSE,0,data!$C$43)</f>
        <v>0</v>
      </c>
      <c r="CQ111" s="269">
        <f t="shared" si="111"/>
        <v>0</v>
      </c>
      <c r="CR111" s="225">
        <f t="shared" si="112"/>
        <v>0</v>
      </c>
      <c r="CS111" s="225">
        <f t="shared" si="113"/>
        <v>0</v>
      </c>
      <c r="CT111" s="225">
        <f t="shared" si="114"/>
        <v>0</v>
      </c>
      <c r="CU111" s="431" t="str">
        <f t="shared" si="115"/>
        <v>ne</v>
      </c>
      <c r="CW111" s="229"/>
      <c r="CX111" s="225">
        <f t="shared" si="116"/>
        <v>0</v>
      </c>
      <c r="CY111" s="230">
        <f>IF(CX111=1,data!$C$41*CW111,0)</f>
        <v>0</v>
      </c>
      <c r="CZ111" s="265" t="s">
        <v>96</v>
      </c>
      <c r="DA111" s="231">
        <f>IF(CX111=1,IF(CW111&lt;15,VLOOKUP(CZ111,data!$B$3:$E$32,2,0)*CW111,(VLOOKUP(CZ111,data!$B$3:$E$32,2,0)*14)+(VLOOKUP(CZ111,data!$B$3:$E$32,3,0))*(CW111-14)),0)</f>
        <v>0</v>
      </c>
      <c r="DB111" s="265" t="s">
        <v>96</v>
      </c>
      <c r="DC111" s="231">
        <f>IF(CX111=1,VLOOKUP(DB111,data!$B$35:$D$39,2,0),0)</f>
        <v>0</v>
      </c>
      <c r="DD111" s="232">
        <f>IF(AND(DA111&lt;&gt;0,DC111&lt;&gt;0)=FALSE,0,data!$C$43)</f>
        <v>0</v>
      </c>
      <c r="DE111" s="269">
        <f t="shared" si="117"/>
        <v>0</v>
      </c>
      <c r="DF111" s="225">
        <f t="shared" si="118"/>
        <v>0</v>
      </c>
      <c r="DG111" s="225">
        <f t="shared" si="119"/>
        <v>0</v>
      </c>
      <c r="DH111" s="225">
        <f t="shared" si="120"/>
        <v>0</v>
      </c>
      <c r="DI111" s="431" t="str">
        <f t="shared" si="121"/>
        <v>ne</v>
      </c>
      <c r="DK111" s="229"/>
      <c r="DL111" s="225">
        <f t="shared" si="122"/>
        <v>0</v>
      </c>
      <c r="DM111" s="230">
        <f>IF(DL111=1,data!$C$41*DK111,0)</f>
        <v>0</v>
      </c>
      <c r="DN111" s="265" t="s">
        <v>96</v>
      </c>
      <c r="DO111" s="231">
        <f>IF(DL111=1,IF(DK111&lt;15,VLOOKUP(DN111,data!$B$3:$E$32,2,0)*DK111,(VLOOKUP(DN111,data!$B$3:$E$32,2,0)*14)+(VLOOKUP(DN111,data!$B$3:$E$32,3,0))*(DK111-14)),0)</f>
        <v>0</v>
      </c>
      <c r="DP111" s="265" t="s">
        <v>96</v>
      </c>
      <c r="DQ111" s="231">
        <f>IF(DL111=1,VLOOKUP(DP111,data!$B$35:$D$39,2,0),0)</f>
        <v>0</v>
      </c>
      <c r="DR111" s="232">
        <f>IF(AND(DO111&lt;&gt;0,DQ111&lt;&gt;0)=FALSE,0,data!$C$43)</f>
        <v>0</v>
      </c>
      <c r="DS111" s="269">
        <f t="shared" si="123"/>
        <v>0</v>
      </c>
      <c r="DT111" s="225">
        <f t="shared" si="124"/>
        <v>0</v>
      </c>
      <c r="DU111" s="225">
        <f t="shared" si="125"/>
        <v>0</v>
      </c>
      <c r="DV111" s="225">
        <f t="shared" si="126"/>
        <v>0</v>
      </c>
      <c r="DW111" s="431" t="str">
        <f t="shared" si="127"/>
        <v>ne</v>
      </c>
      <c r="DY111" s="229"/>
      <c r="DZ111" s="225">
        <f t="shared" si="128"/>
        <v>0</v>
      </c>
      <c r="EA111" s="230">
        <f>IF(DZ111=1,data!$C$41*DY111,0)</f>
        <v>0</v>
      </c>
      <c r="EB111" s="265" t="s">
        <v>96</v>
      </c>
      <c r="EC111" s="231">
        <f>IF(DZ111=1,IF(DY111&lt;15,VLOOKUP(EB111,data!$B$3:$E$32,2,0)*DY111,(VLOOKUP(EB111,data!$B$3:$E$32,2,0)*14)+(VLOOKUP(EB111,data!$B$3:$E$32,3,0))*(DY111-14)),0)</f>
        <v>0</v>
      </c>
      <c r="ED111" s="265" t="s">
        <v>96</v>
      </c>
      <c r="EE111" s="231">
        <f>IF(DZ111=1,VLOOKUP(ED111,data!$B$35:$D$39,2,0),0)</f>
        <v>0</v>
      </c>
      <c r="EF111" s="232">
        <f>IF(AND(EC111&lt;&gt;0,EE111&lt;&gt;0)=FALSE,0,data!$C$43)</f>
        <v>0</v>
      </c>
      <c r="EG111" s="269">
        <f t="shared" si="129"/>
        <v>0</v>
      </c>
      <c r="EH111" s="225">
        <f t="shared" si="130"/>
        <v>0</v>
      </c>
      <c r="EI111" s="225">
        <f t="shared" si="131"/>
        <v>0</v>
      </c>
      <c r="EJ111" s="225">
        <f t="shared" si="132"/>
        <v>0</v>
      </c>
      <c r="EK111" s="431" t="str">
        <f t="shared" si="133"/>
        <v>ne</v>
      </c>
      <c r="EM111" s="229"/>
      <c r="EN111" s="225">
        <f t="shared" si="134"/>
        <v>0</v>
      </c>
      <c r="EO111" s="230">
        <f>IF(EN111=1,data!$C$41*EM111,0)</f>
        <v>0</v>
      </c>
      <c r="EP111" s="265" t="s">
        <v>96</v>
      </c>
      <c r="EQ111" s="231">
        <f>IF(EN111=1,IF(EM111&lt;15,VLOOKUP(EP111,data!$B$3:$E$32,2,0)*EM111,(VLOOKUP(EP111,data!$B$3:$E$32,2,0)*14)+(VLOOKUP(EP111,data!$B$3:$E$32,3,0))*(EM111-14)),0)</f>
        <v>0</v>
      </c>
      <c r="ER111" s="265" t="s">
        <v>96</v>
      </c>
      <c r="ES111" s="231">
        <f>IF(EN111=1,VLOOKUP(ER111,data!$B$35:$D$39,2,0),0)</f>
        <v>0</v>
      </c>
      <c r="ET111" s="232">
        <f>IF(AND(EQ111&lt;&gt;0,ES111&lt;&gt;0)=FALSE,0,data!$C$43)</f>
        <v>0</v>
      </c>
      <c r="EU111" s="269">
        <f t="shared" si="135"/>
        <v>0</v>
      </c>
      <c r="EV111" s="225">
        <f t="shared" si="136"/>
        <v>0</v>
      </c>
      <c r="EW111" s="225">
        <f t="shared" si="137"/>
        <v>0</v>
      </c>
      <c r="EX111" s="225">
        <f t="shared" si="138"/>
        <v>0</v>
      </c>
      <c r="EY111" s="431" t="str">
        <f t="shared" si="139"/>
        <v>ne</v>
      </c>
      <c r="FA111" s="229"/>
      <c r="FB111" s="225">
        <f t="shared" si="140"/>
        <v>0</v>
      </c>
      <c r="FC111" s="230">
        <f>IF(FB111=1,data!$C$41*FA111,0)</f>
        <v>0</v>
      </c>
      <c r="FD111" s="265" t="s">
        <v>96</v>
      </c>
      <c r="FE111" s="231">
        <f>IF(FB111=1,IF(FA111&lt;15,VLOOKUP(FD111,data!$B$3:$E$32,2,0)*FA111,(VLOOKUP(FD111,data!$B$3:$E$32,2,0)*14)+(VLOOKUP(FD111,data!$B$3:$E$32,3,0))*(FA111-14)),0)</f>
        <v>0</v>
      </c>
      <c r="FF111" s="265" t="s">
        <v>96</v>
      </c>
      <c r="FG111" s="231">
        <f>IF(FB111=1,VLOOKUP(FF111,data!$B$35:$D$39,2,0),0)</f>
        <v>0</v>
      </c>
      <c r="FH111" s="232">
        <f>IF(AND(FE111&lt;&gt;0,FG111&lt;&gt;0)=FALSE,0,data!$C$43)</f>
        <v>0</v>
      </c>
      <c r="FI111" s="269">
        <f t="shared" si="141"/>
        <v>0</v>
      </c>
      <c r="FJ111" s="225">
        <f t="shared" si="142"/>
        <v>0</v>
      </c>
      <c r="FK111" s="225">
        <f t="shared" si="143"/>
        <v>0</v>
      </c>
      <c r="FL111" s="225">
        <f t="shared" si="144"/>
        <v>0</v>
      </c>
      <c r="FM111" s="431" t="str">
        <f t="shared" si="145"/>
        <v>ne</v>
      </c>
    </row>
    <row r="112" spans="1:169" ht="26.65" hidden="1" customHeight="1" x14ac:dyDescent="0.25">
      <c r="A112" s="233"/>
      <c r="B112" s="370" t="s">
        <v>203</v>
      </c>
      <c r="C112" s="416"/>
      <c r="D112" s="418"/>
      <c r="E112" s="229"/>
      <c r="F112" s="225">
        <f t="shared" si="75"/>
        <v>0</v>
      </c>
      <c r="G112" s="230">
        <f>IF(F112=1,data!$C$41*E112,0)</f>
        <v>0</v>
      </c>
      <c r="H112" s="265" t="s">
        <v>96</v>
      </c>
      <c r="I112" s="231">
        <f>IF($F112=1,IF($E112&lt;15,VLOOKUP(H112,data!$B$3:$E$32,2,0)*$E112,(VLOOKUP(H112,data!$B$3:$E$32,2,0)*14)+(VLOOKUP(H112,data!$B$3:$E$32,3,0))*($E112-14)),0)</f>
        <v>0</v>
      </c>
      <c r="J112" s="265" t="s">
        <v>96</v>
      </c>
      <c r="K112" s="231">
        <f>IF($F112=1,VLOOKUP(J112,data!$B$35:$D$39,2,0),0)</f>
        <v>0</v>
      </c>
      <c r="L112" s="232">
        <f>IF(AND(I112&lt;&gt;0,K112&lt;&gt;0)=FALSE,0,data!$C$43)</f>
        <v>0</v>
      </c>
      <c r="M112" s="269">
        <f t="shared" si="76"/>
        <v>0</v>
      </c>
      <c r="N112" s="225">
        <f t="shared" si="146"/>
        <v>0</v>
      </c>
      <c r="O112" s="225">
        <f t="shared" si="77"/>
        <v>0</v>
      </c>
      <c r="P112" s="225">
        <f t="shared" si="78"/>
        <v>0</v>
      </c>
      <c r="Q112" s="228"/>
      <c r="R112" s="438">
        <f t="shared" si="79"/>
        <v>0</v>
      </c>
      <c r="S112" s="225">
        <f t="shared" si="80"/>
        <v>0</v>
      </c>
      <c r="T112" s="357">
        <f>IF(S112=1,data!$C$41*R112,0)</f>
        <v>0</v>
      </c>
      <c r="U112" s="370" t="str">
        <f t="shared" si="81"/>
        <v xml:space="preserve"> </v>
      </c>
      <c r="V112" s="360">
        <f>IF($S112=1,IF(R112&lt;15,VLOOKUP(U112,data!$B$3:$E$32,2,0)*R112,(VLOOKUP(U112,data!$B$3:$E$32,2,0)*14)+(VLOOKUP(U112,data!$B$3:$E$32,3,0))*(R112-14)),0)</f>
        <v>0</v>
      </c>
      <c r="W112" s="370" t="str">
        <f t="shared" si="82"/>
        <v xml:space="preserve"> </v>
      </c>
      <c r="X112" s="360">
        <f>IF($S112=1,VLOOKUP(W112,data!$B$35:$D$39,2,0),0)</f>
        <v>0</v>
      </c>
      <c r="Y112" s="364">
        <f>IF(AND(V112&lt;&gt;0,X112&lt;&gt;0)=FALSE,0,data!$C$43)</f>
        <v>0</v>
      </c>
      <c r="Z112" s="365">
        <f t="shared" si="83"/>
        <v>0</v>
      </c>
      <c r="AA112" s="225">
        <f t="shared" si="147"/>
        <v>0</v>
      </c>
      <c r="AB112" s="225">
        <f t="shared" si="84"/>
        <v>0</v>
      </c>
      <c r="AC112" s="225">
        <f t="shared" si="85"/>
        <v>0</v>
      </c>
      <c r="AE112" s="229"/>
      <c r="AF112" s="225">
        <f t="shared" si="86"/>
        <v>0</v>
      </c>
      <c r="AG112" s="230">
        <f>IF(AF112=1,data!$C$41*AE112,0)</f>
        <v>0</v>
      </c>
      <c r="AH112" s="265" t="s">
        <v>96</v>
      </c>
      <c r="AI112" s="231">
        <f>IF(AF112=1,IF(AE112&lt;15,VLOOKUP(AH112,data!$B$3:$E$32,2,0)*AE112,(VLOOKUP(AH112,data!$B$3:$E$32,2,0)*14)+(VLOOKUP(AH112,data!$B$3:$E$32,3,0))*(AE112-14)),0)</f>
        <v>0</v>
      </c>
      <c r="AJ112" s="265" t="s">
        <v>96</v>
      </c>
      <c r="AK112" s="231">
        <f>IF(AF112=1,VLOOKUP(AJ112,data!$B$35:$D$39,2,0),0)</f>
        <v>0</v>
      </c>
      <c r="AL112" s="232">
        <f>IF(AND(AI112&lt;&gt;0,AK112&lt;&gt;0)=FALSE,0,data!$C$43)</f>
        <v>0</v>
      </c>
      <c r="AM112" s="269">
        <f t="shared" si="87"/>
        <v>0</v>
      </c>
      <c r="AN112" s="225">
        <f t="shared" si="88"/>
        <v>0</v>
      </c>
      <c r="AO112" s="225">
        <f t="shared" si="89"/>
        <v>0</v>
      </c>
      <c r="AP112" s="225">
        <f t="shared" si="90"/>
        <v>0</v>
      </c>
      <c r="AQ112" s="431" t="str">
        <f t="shared" si="91"/>
        <v>ne</v>
      </c>
      <c r="AS112" s="229"/>
      <c r="AT112" s="225">
        <f t="shared" si="92"/>
        <v>0</v>
      </c>
      <c r="AU112" s="230">
        <f>IF(AT112=1,data!$C$41*AS112,0)</f>
        <v>0</v>
      </c>
      <c r="AV112" s="265" t="s">
        <v>96</v>
      </c>
      <c r="AW112" s="231">
        <f>IF(AT112=1,IF(AS112&lt;15,VLOOKUP(AV112,data!$B$3:$E$32,2,0)*AS112,(VLOOKUP(AV112,data!$B$3:$E$32,2,0)*14)+(VLOOKUP(AV112,data!$B$3:$E$32,3,0))*(AS112-14)),0)</f>
        <v>0</v>
      </c>
      <c r="AX112" s="265" t="s">
        <v>96</v>
      </c>
      <c r="AY112" s="231">
        <f>IF(AT112=1,VLOOKUP(AX112,data!$B$35:$D$39,2,0),0)</f>
        <v>0</v>
      </c>
      <c r="AZ112" s="232">
        <f>IF(AND(AW112&lt;&gt;0,AY112&lt;&gt;0)=FALSE,0,data!$C$43)</f>
        <v>0</v>
      </c>
      <c r="BA112" s="269">
        <f t="shared" si="93"/>
        <v>0</v>
      </c>
      <c r="BB112" s="225">
        <f t="shared" si="94"/>
        <v>0</v>
      </c>
      <c r="BC112" s="225">
        <f t="shared" si="95"/>
        <v>0</v>
      </c>
      <c r="BD112" s="225">
        <f t="shared" si="96"/>
        <v>0</v>
      </c>
      <c r="BE112" s="431" t="str">
        <f t="shared" si="97"/>
        <v>ne</v>
      </c>
      <c r="BG112" s="229"/>
      <c r="BH112" s="225">
        <f t="shared" si="98"/>
        <v>0</v>
      </c>
      <c r="BI112" s="230">
        <f>IF(BH112=1,data!$C$41*BG112,0)</f>
        <v>0</v>
      </c>
      <c r="BJ112" s="265" t="s">
        <v>96</v>
      </c>
      <c r="BK112" s="231">
        <f>IF(BH112=1,IF(BG112&lt;15,VLOOKUP(BJ112,data!$B$3:$E$32,2,0)*BG112,(VLOOKUP(BJ112,data!$B$3:$E$32,2,0)*14)+(VLOOKUP(BJ112,data!$B$3:$E$32,3,0))*(BG112-14)),0)</f>
        <v>0</v>
      </c>
      <c r="BL112" s="265" t="s">
        <v>96</v>
      </c>
      <c r="BM112" s="231">
        <f>IF(BH112=1,VLOOKUP(BL112,data!$B$35:$D$39,2,0),0)</f>
        <v>0</v>
      </c>
      <c r="BN112" s="232">
        <f>IF(AND(BK112&lt;&gt;0,BM112&lt;&gt;0)=FALSE,0,data!$C$43)</f>
        <v>0</v>
      </c>
      <c r="BO112" s="269">
        <f t="shared" si="99"/>
        <v>0</v>
      </c>
      <c r="BP112" s="225">
        <f t="shared" si="100"/>
        <v>0</v>
      </c>
      <c r="BQ112" s="225">
        <f t="shared" si="101"/>
        <v>0</v>
      </c>
      <c r="BR112" s="225">
        <f t="shared" si="102"/>
        <v>0</v>
      </c>
      <c r="BS112" s="431" t="str">
        <f t="shared" si="103"/>
        <v>ne</v>
      </c>
      <c r="BU112" s="229"/>
      <c r="BV112" s="225">
        <f t="shared" si="104"/>
        <v>0</v>
      </c>
      <c r="BW112" s="230">
        <f>IF(BV112=1,data!$C$41*BU112,0)</f>
        <v>0</v>
      </c>
      <c r="BX112" s="265" t="s">
        <v>96</v>
      </c>
      <c r="BY112" s="231">
        <f>IF(BV112=1,IF(BU112&lt;15,VLOOKUP(BX112,data!$B$3:$E$32,2,0)*BU112,(VLOOKUP(BX112,data!$B$3:$E$32,2,0)*14)+(VLOOKUP(BX112,data!$B$3:$E$32,3,0))*(BU112-14)),0)</f>
        <v>0</v>
      </c>
      <c r="BZ112" s="265" t="s">
        <v>96</v>
      </c>
      <c r="CA112" s="231">
        <f>IF(BV112=1,VLOOKUP(BZ112,data!$B$35:$D$39,2,0),0)</f>
        <v>0</v>
      </c>
      <c r="CB112" s="232">
        <f>IF(AND(BY112&lt;&gt;0,CA112&lt;&gt;0)=FALSE,0,data!$C$43)</f>
        <v>0</v>
      </c>
      <c r="CC112" s="269">
        <f t="shared" si="105"/>
        <v>0</v>
      </c>
      <c r="CD112" s="225">
        <f t="shared" si="106"/>
        <v>0</v>
      </c>
      <c r="CE112" s="225">
        <f t="shared" si="107"/>
        <v>0</v>
      </c>
      <c r="CF112" s="225">
        <f t="shared" si="108"/>
        <v>0</v>
      </c>
      <c r="CG112" s="431" t="str">
        <f t="shared" si="109"/>
        <v>ne</v>
      </c>
      <c r="CI112" s="229"/>
      <c r="CJ112" s="225">
        <f t="shared" si="110"/>
        <v>0</v>
      </c>
      <c r="CK112" s="230">
        <f>IF(CJ112=1,data!$C$41*CI112,0)</f>
        <v>0</v>
      </c>
      <c r="CL112" s="265" t="s">
        <v>96</v>
      </c>
      <c r="CM112" s="231">
        <f>IF(CJ112=1,IF(CI112&lt;15,VLOOKUP(CL112,data!$B$3:$E$32,2,0)*CI112,(VLOOKUP(CL112,data!$B$3:$E$32,2,0)*14)+(VLOOKUP(CL112,data!$B$3:$E$32,3,0))*(CI112-14)),0)</f>
        <v>0</v>
      </c>
      <c r="CN112" s="265" t="s">
        <v>96</v>
      </c>
      <c r="CO112" s="231">
        <f>IF(CJ112=1,VLOOKUP(CN112,data!$B$35:$D$39,2,0),0)</f>
        <v>0</v>
      </c>
      <c r="CP112" s="232">
        <f>IF(AND(CM112&lt;&gt;0,CO112&lt;&gt;0)=FALSE,0,data!$C$43)</f>
        <v>0</v>
      </c>
      <c r="CQ112" s="269">
        <f t="shared" si="111"/>
        <v>0</v>
      </c>
      <c r="CR112" s="225">
        <f t="shared" si="112"/>
        <v>0</v>
      </c>
      <c r="CS112" s="225">
        <f t="shared" si="113"/>
        <v>0</v>
      </c>
      <c r="CT112" s="225">
        <f t="shared" si="114"/>
        <v>0</v>
      </c>
      <c r="CU112" s="431" t="str">
        <f t="shared" si="115"/>
        <v>ne</v>
      </c>
      <c r="CW112" s="229"/>
      <c r="CX112" s="225">
        <f t="shared" si="116"/>
        <v>0</v>
      </c>
      <c r="CY112" s="230">
        <f>IF(CX112=1,data!$C$41*CW112,0)</f>
        <v>0</v>
      </c>
      <c r="CZ112" s="265" t="s">
        <v>96</v>
      </c>
      <c r="DA112" s="231">
        <f>IF(CX112=1,IF(CW112&lt;15,VLOOKUP(CZ112,data!$B$3:$E$32,2,0)*CW112,(VLOOKUP(CZ112,data!$B$3:$E$32,2,0)*14)+(VLOOKUP(CZ112,data!$B$3:$E$32,3,0))*(CW112-14)),0)</f>
        <v>0</v>
      </c>
      <c r="DB112" s="265" t="s">
        <v>96</v>
      </c>
      <c r="DC112" s="231">
        <f>IF(CX112=1,VLOOKUP(DB112,data!$B$35:$D$39,2,0),0)</f>
        <v>0</v>
      </c>
      <c r="DD112" s="232">
        <f>IF(AND(DA112&lt;&gt;0,DC112&lt;&gt;0)=FALSE,0,data!$C$43)</f>
        <v>0</v>
      </c>
      <c r="DE112" s="269">
        <f t="shared" si="117"/>
        <v>0</v>
      </c>
      <c r="DF112" s="225">
        <f t="shared" si="118"/>
        <v>0</v>
      </c>
      <c r="DG112" s="225">
        <f t="shared" si="119"/>
        <v>0</v>
      </c>
      <c r="DH112" s="225">
        <f t="shared" si="120"/>
        <v>0</v>
      </c>
      <c r="DI112" s="431" t="str">
        <f t="shared" si="121"/>
        <v>ne</v>
      </c>
      <c r="DK112" s="229"/>
      <c r="DL112" s="225">
        <f t="shared" si="122"/>
        <v>0</v>
      </c>
      <c r="DM112" s="230">
        <f>IF(DL112=1,data!$C$41*DK112,0)</f>
        <v>0</v>
      </c>
      <c r="DN112" s="265" t="s">
        <v>96</v>
      </c>
      <c r="DO112" s="231">
        <f>IF(DL112=1,IF(DK112&lt;15,VLOOKUP(DN112,data!$B$3:$E$32,2,0)*DK112,(VLOOKUP(DN112,data!$B$3:$E$32,2,0)*14)+(VLOOKUP(DN112,data!$B$3:$E$32,3,0))*(DK112-14)),0)</f>
        <v>0</v>
      </c>
      <c r="DP112" s="265" t="s">
        <v>96</v>
      </c>
      <c r="DQ112" s="231">
        <f>IF(DL112=1,VLOOKUP(DP112,data!$B$35:$D$39,2,0),0)</f>
        <v>0</v>
      </c>
      <c r="DR112" s="232">
        <f>IF(AND(DO112&lt;&gt;0,DQ112&lt;&gt;0)=FALSE,0,data!$C$43)</f>
        <v>0</v>
      </c>
      <c r="DS112" s="269">
        <f t="shared" si="123"/>
        <v>0</v>
      </c>
      <c r="DT112" s="225">
        <f t="shared" si="124"/>
        <v>0</v>
      </c>
      <c r="DU112" s="225">
        <f t="shared" si="125"/>
        <v>0</v>
      </c>
      <c r="DV112" s="225">
        <f t="shared" si="126"/>
        <v>0</v>
      </c>
      <c r="DW112" s="431" t="str">
        <f t="shared" si="127"/>
        <v>ne</v>
      </c>
      <c r="DY112" s="229"/>
      <c r="DZ112" s="225">
        <f t="shared" si="128"/>
        <v>0</v>
      </c>
      <c r="EA112" s="230">
        <f>IF(DZ112=1,data!$C$41*DY112,0)</f>
        <v>0</v>
      </c>
      <c r="EB112" s="265" t="s">
        <v>96</v>
      </c>
      <c r="EC112" s="231">
        <f>IF(DZ112=1,IF(DY112&lt;15,VLOOKUP(EB112,data!$B$3:$E$32,2,0)*DY112,(VLOOKUP(EB112,data!$B$3:$E$32,2,0)*14)+(VLOOKUP(EB112,data!$B$3:$E$32,3,0))*(DY112-14)),0)</f>
        <v>0</v>
      </c>
      <c r="ED112" s="265" t="s">
        <v>96</v>
      </c>
      <c r="EE112" s="231">
        <f>IF(DZ112=1,VLOOKUP(ED112,data!$B$35:$D$39,2,0),0)</f>
        <v>0</v>
      </c>
      <c r="EF112" s="232">
        <f>IF(AND(EC112&lt;&gt;0,EE112&lt;&gt;0)=FALSE,0,data!$C$43)</f>
        <v>0</v>
      </c>
      <c r="EG112" s="269">
        <f t="shared" si="129"/>
        <v>0</v>
      </c>
      <c r="EH112" s="225">
        <f t="shared" si="130"/>
        <v>0</v>
      </c>
      <c r="EI112" s="225">
        <f t="shared" si="131"/>
        <v>0</v>
      </c>
      <c r="EJ112" s="225">
        <f t="shared" si="132"/>
        <v>0</v>
      </c>
      <c r="EK112" s="431" t="str">
        <f t="shared" si="133"/>
        <v>ne</v>
      </c>
      <c r="EM112" s="229"/>
      <c r="EN112" s="225">
        <f t="shared" si="134"/>
        <v>0</v>
      </c>
      <c r="EO112" s="230">
        <f>IF(EN112=1,data!$C$41*EM112,0)</f>
        <v>0</v>
      </c>
      <c r="EP112" s="265" t="s">
        <v>96</v>
      </c>
      <c r="EQ112" s="231">
        <f>IF(EN112=1,IF(EM112&lt;15,VLOOKUP(EP112,data!$B$3:$E$32,2,0)*EM112,(VLOOKUP(EP112,data!$B$3:$E$32,2,0)*14)+(VLOOKUP(EP112,data!$B$3:$E$32,3,0))*(EM112-14)),0)</f>
        <v>0</v>
      </c>
      <c r="ER112" s="265" t="s">
        <v>96</v>
      </c>
      <c r="ES112" s="231">
        <f>IF(EN112=1,VLOOKUP(ER112,data!$B$35:$D$39,2,0),0)</f>
        <v>0</v>
      </c>
      <c r="ET112" s="232">
        <f>IF(AND(EQ112&lt;&gt;0,ES112&lt;&gt;0)=FALSE,0,data!$C$43)</f>
        <v>0</v>
      </c>
      <c r="EU112" s="269">
        <f t="shared" si="135"/>
        <v>0</v>
      </c>
      <c r="EV112" s="225">
        <f t="shared" si="136"/>
        <v>0</v>
      </c>
      <c r="EW112" s="225">
        <f t="shared" si="137"/>
        <v>0</v>
      </c>
      <c r="EX112" s="225">
        <f t="shared" si="138"/>
        <v>0</v>
      </c>
      <c r="EY112" s="431" t="str">
        <f t="shared" si="139"/>
        <v>ne</v>
      </c>
      <c r="FA112" s="229"/>
      <c r="FB112" s="225">
        <f t="shared" si="140"/>
        <v>0</v>
      </c>
      <c r="FC112" s="230">
        <f>IF(FB112=1,data!$C$41*FA112,0)</f>
        <v>0</v>
      </c>
      <c r="FD112" s="265" t="s">
        <v>96</v>
      </c>
      <c r="FE112" s="231">
        <f>IF(FB112=1,IF(FA112&lt;15,VLOOKUP(FD112,data!$B$3:$E$32,2,0)*FA112,(VLOOKUP(FD112,data!$B$3:$E$32,2,0)*14)+(VLOOKUP(FD112,data!$B$3:$E$32,3,0))*(FA112-14)),0)</f>
        <v>0</v>
      </c>
      <c r="FF112" s="265" t="s">
        <v>96</v>
      </c>
      <c r="FG112" s="231">
        <f>IF(FB112=1,VLOOKUP(FF112,data!$B$35:$D$39,2,0),0)</f>
        <v>0</v>
      </c>
      <c r="FH112" s="232">
        <f>IF(AND(FE112&lt;&gt;0,FG112&lt;&gt;0)=FALSE,0,data!$C$43)</f>
        <v>0</v>
      </c>
      <c r="FI112" s="269">
        <f t="shared" si="141"/>
        <v>0</v>
      </c>
      <c r="FJ112" s="225">
        <f t="shared" si="142"/>
        <v>0</v>
      </c>
      <c r="FK112" s="225">
        <f t="shared" si="143"/>
        <v>0</v>
      </c>
      <c r="FL112" s="225">
        <f t="shared" si="144"/>
        <v>0</v>
      </c>
      <c r="FM112" s="431" t="str">
        <f t="shared" si="145"/>
        <v>ne</v>
      </c>
    </row>
    <row r="113" spans="1:169" ht="26.65" hidden="1" customHeight="1" x14ac:dyDescent="0.25">
      <c r="A113" s="233"/>
      <c r="B113" s="370" t="s">
        <v>204</v>
      </c>
      <c r="C113" s="416"/>
      <c r="D113" s="418"/>
      <c r="E113" s="229"/>
      <c r="F113" s="225">
        <f t="shared" si="75"/>
        <v>0</v>
      </c>
      <c r="G113" s="230">
        <f>IF(F113=1,data!$C$41*E113,0)</f>
        <v>0</v>
      </c>
      <c r="H113" s="265" t="s">
        <v>96</v>
      </c>
      <c r="I113" s="231">
        <f>IF($F113=1,IF($E113&lt;15,VLOOKUP(H113,data!$B$3:$E$32,2,0)*$E113,(VLOOKUP(H113,data!$B$3:$E$32,2,0)*14)+(VLOOKUP(H113,data!$B$3:$E$32,3,0))*($E113-14)),0)</f>
        <v>0</v>
      </c>
      <c r="J113" s="265" t="s">
        <v>96</v>
      </c>
      <c r="K113" s="231">
        <f>IF($F113=1,VLOOKUP(J113,data!$B$35:$D$39,2,0),0)</f>
        <v>0</v>
      </c>
      <c r="L113" s="232">
        <f>IF(AND(I113&lt;&gt;0,K113&lt;&gt;0)=FALSE,0,data!$C$43)</f>
        <v>0</v>
      </c>
      <c r="M113" s="269">
        <f t="shared" si="76"/>
        <v>0</v>
      </c>
      <c r="N113" s="225">
        <f t="shared" si="146"/>
        <v>0</v>
      </c>
      <c r="O113" s="225">
        <f t="shared" si="77"/>
        <v>0</v>
      </c>
      <c r="P113" s="225">
        <f t="shared" si="78"/>
        <v>0</v>
      </c>
      <c r="Q113" s="228"/>
      <c r="R113" s="438">
        <f t="shared" si="79"/>
        <v>0</v>
      </c>
      <c r="S113" s="225">
        <f t="shared" si="80"/>
        <v>0</v>
      </c>
      <c r="T113" s="357">
        <f>IF(S113=1,data!$C$41*R113,0)</f>
        <v>0</v>
      </c>
      <c r="U113" s="370" t="str">
        <f t="shared" si="81"/>
        <v xml:space="preserve"> </v>
      </c>
      <c r="V113" s="360">
        <f>IF($S113=1,IF(R113&lt;15,VLOOKUP(U113,data!$B$3:$E$32,2,0)*R113,(VLOOKUP(U113,data!$B$3:$E$32,2,0)*14)+(VLOOKUP(U113,data!$B$3:$E$32,3,0))*(R113-14)),0)</f>
        <v>0</v>
      </c>
      <c r="W113" s="370" t="str">
        <f t="shared" si="82"/>
        <v xml:space="preserve"> </v>
      </c>
      <c r="X113" s="360">
        <f>IF($S113=1,VLOOKUP(W113,data!$B$35:$D$39,2,0),0)</f>
        <v>0</v>
      </c>
      <c r="Y113" s="364">
        <f>IF(AND(V113&lt;&gt;0,X113&lt;&gt;0)=FALSE,0,data!$C$43)</f>
        <v>0</v>
      </c>
      <c r="Z113" s="365">
        <f t="shared" si="83"/>
        <v>0</v>
      </c>
      <c r="AA113" s="225">
        <f t="shared" si="147"/>
        <v>0</v>
      </c>
      <c r="AB113" s="225">
        <f t="shared" si="84"/>
        <v>0</v>
      </c>
      <c r="AC113" s="225">
        <f t="shared" si="85"/>
        <v>0</v>
      </c>
      <c r="AE113" s="229"/>
      <c r="AF113" s="225">
        <f t="shared" si="86"/>
        <v>0</v>
      </c>
      <c r="AG113" s="230">
        <f>IF(AF113=1,data!$C$41*AE113,0)</f>
        <v>0</v>
      </c>
      <c r="AH113" s="265" t="s">
        <v>96</v>
      </c>
      <c r="AI113" s="231">
        <f>IF(AF113=1,IF(AE113&lt;15,VLOOKUP(AH113,data!$B$3:$E$32,2,0)*AE113,(VLOOKUP(AH113,data!$B$3:$E$32,2,0)*14)+(VLOOKUP(AH113,data!$B$3:$E$32,3,0))*(AE113-14)),0)</f>
        <v>0</v>
      </c>
      <c r="AJ113" s="265" t="s">
        <v>96</v>
      </c>
      <c r="AK113" s="231">
        <f>IF(AF113=1,VLOOKUP(AJ113,data!$B$35:$D$39,2,0),0)</f>
        <v>0</v>
      </c>
      <c r="AL113" s="232">
        <f>IF(AND(AI113&lt;&gt;0,AK113&lt;&gt;0)=FALSE,0,data!$C$43)</f>
        <v>0</v>
      </c>
      <c r="AM113" s="269">
        <f t="shared" si="87"/>
        <v>0</v>
      </c>
      <c r="AN113" s="225">
        <f t="shared" si="88"/>
        <v>0</v>
      </c>
      <c r="AO113" s="225">
        <f t="shared" si="89"/>
        <v>0</v>
      </c>
      <c r="AP113" s="225">
        <f t="shared" si="90"/>
        <v>0</v>
      </c>
      <c r="AQ113" s="431" t="str">
        <f t="shared" si="91"/>
        <v>ne</v>
      </c>
      <c r="AS113" s="229"/>
      <c r="AT113" s="225">
        <f t="shared" si="92"/>
        <v>0</v>
      </c>
      <c r="AU113" s="230">
        <f>IF(AT113=1,data!$C$41*AS113,0)</f>
        <v>0</v>
      </c>
      <c r="AV113" s="265" t="s">
        <v>96</v>
      </c>
      <c r="AW113" s="231">
        <f>IF(AT113=1,IF(AS113&lt;15,VLOOKUP(AV113,data!$B$3:$E$32,2,0)*AS113,(VLOOKUP(AV113,data!$B$3:$E$32,2,0)*14)+(VLOOKUP(AV113,data!$B$3:$E$32,3,0))*(AS113-14)),0)</f>
        <v>0</v>
      </c>
      <c r="AX113" s="265" t="s">
        <v>96</v>
      </c>
      <c r="AY113" s="231">
        <f>IF(AT113=1,VLOOKUP(AX113,data!$B$35:$D$39,2,0),0)</f>
        <v>0</v>
      </c>
      <c r="AZ113" s="232">
        <f>IF(AND(AW113&lt;&gt;0,AY113&lt;&gt;0)=FALSE,0,data!$C$43)</f>
        <v>0</v>
      </c>
      <c r="BA113" s="269">
        <f t="shared" si="93"/>
        <v>0</v>
      </c>
      <c r="BB113" s="225">
        <f t="shared" si="94"/>
        <v>0</v>
      </c>
      <c r="BC113" s="225">
        <f t="shared" si="95"/>
        <v>0</v>
      </c>
      <c r="BD113" s="225">
        <f t="shared" si="96"/>
        <v>0</v>
      </c>
      <c r="BE113" s="431" t="str">
        <f t="shared" si="97"/>
        <v>ne</v>
      </c>
      <c r="BG113" s="229"/>
      <c r="BH113" s="225">
        <f t="shared" si="98"/>
        <v>0</v>
      </c>
      <c r="BI113" s="230">
        <f>IF(BH113=1,data!$C$41*BG113,0)</f>
        <v>0</v>
      </c>
      <c r="BJ113" s="265" t="s">
        <v>96</v>
      </c>
      <c r="BK113" s="231">
        <f>IF(BH113=1,IF(BG113&lt;15,VLOOKUP(BJ113,data!$B$3:$E$32,2,0)*BG113,(VLOOKUP(BJ113,data!$B$3:$E$32,2,0)*14)+(VLOOKUP(BJ113,data!$B$3:$E$32,3,0))*(BG113-14)),0)</f>
        <v>0</v>
      </c>
      <c r="BL113" s="265" t="s">
        <v>96</v>
      </c>
      <c r="BM113" s="231">
        <f>IF(BH113=1,VLOOKUP(BL113,data!$B$35:$D$39,2,0),0)</f>
        <v>0</v>
      </c>
      <c r="BN113" s="232">
        <f>IF(AND(BK113&lt;&gt;0,BM113&lt;&gt;0)=FALSE,0,data!$C$43)</f>
        <v>0</v>
      </c>
      <c r="BO113" s="269">
        <f t="shared" si="99"/>
        <v>0</v>
      </c>
      <c r="BP113" s="225">
        <f t="shared" si="100"/>
        <v>0</v>
      </c>
      <c r="BQ113" s="225">
        <f t="shared" si="101"/>
        <v>0</v>
      </c>
      <c r="BR113" s="225">
        <f t="shared" si="102"/>
        <v>0</v>
      </c>
      <c r="BS113" s="431" t="str">
        <f t="shared" si="103"/>
        <v>ne</v>
      </c>
      <c r="BU113" s="229"/>
      <c r="BV113" s="225">
        <f t="shared" si="104"/>
        <v>0</v>
      </c>
      <c r="BW113" s="230">
        <f>IF(BV113=1,data!$C$41*BU113,0)</f>
        <v>0</v>
      </c>
      <c r="BX113" s="265" t="s">
        <v>96</v>
      </c>
      <c r="BY113" s="231">
        <f>IF(BV113=1,IF(BU113&lt;15,VLOOKUP(BX113,data!$B$3:$E$32,2,0)*BU113,(VLOOKUP(BX113,data!$B$3:$E$32,2,0)*14)+(VLOOKUP(BX113,data!$B$3:$E$32,3,0))*(BU113-14)),0)</f>
        <v>0</v>
      </c>
      <c r="BZ113" s="265" t="s">
        <v>96</v>
      </c>
      <c r="CA113" s="231">
        <f>IF(BV113=1,VLOOKUP(BZ113,data!$B$35:$D$39,2,0),0)</f>
        <v>0</v>
      </c>
      <c r="CB113" s="232">
        <f>IF(AND(BY113&lt;&gt;0,CA113&lt;&gt;0)=FALSE,0,data!$C$43)</f>
        <v>0</v>
      </c>
      <c r="CC113" s="269">
        <f t="shared" si="105"/>
        <v>0</v>
      </c>
      <c r="CD113" s="225">
        <f t="shared" si="106"/>
        <v>0</v>
      </c>
      <c r="CE113" s="225">
        <f t="shared" si="107"/>
        <v>0</v>
      </c>
      <c r="CF113" s="225">
        <f t="shared" si="108"/>
        <v>0</v>
      </c>
      <c r="CG113" s="431" t="str">
        <f t="shared" si="109"/>
        <v>ne</v>
      </c>
      <c r="CI113" s="229"/>
      <c r="CJ113" s="225">
        <f t="shared" si="110"/>
        <v>0</v>
      </c>
      <c r="CK113" s="230">
        <f>IF(CJ113=1,data!$C$41*CI113,0)</f>
        <v>0</v>
      </c>
      <c r="CL113" s="265" t="s">
        <v>96</v>
      </c>
      <c r="CM113" s="231">
        <f>IF(CJ113=1,IF(CI113&lt;15,VLOOKUP(CL113,data!$B$3:$E$32,2,0)*CI113,(VLOOKUP(CL113,data!$B$3:$E$32,2,0)*14)+(VLOOKUP(CL113,data!$B$3:$E$32,3,0))*(CI113-14)),0)</f>
        <v>0</v>
      </c>
      <c r="CN113" s="265" t="s">
        <v>96</v>
      </c>
      <c r="CO113" s="231">
        <f>IF(CJ113=1,VLOOKUP(CN113,data!$B$35:$D$39,2,0),0)</f>
        <v>0</v>
      </c>
      <c r="CP113" s="232">
        <f>IF(AND(CM113&lt;&gt;0,CO113&lt;&gt;0)=FALSE,0,data!$C$43)</f>
        <v>0</v>
      </c>
      <c r="CQ113" s="269">
        <f t="shared" si="111"/>
        <v>0</v>
      </c>
      <c r="CR113" s="225">
        <f t="shared" si="112"/>
        <v>0</v>
      </c>
      <c r="CS113" s="225">
        <f t="shared" si="113"/>
        <v>0</v>
      </c>
      <c r="CT113" s="225">
        <f t="shared" si="114"/>
        <v>0</v>
      </c>
      <c r="CU113" s="431" t="str">
        <f t="shared" si="115"/>
        <v>ne</v>
      </c>
      <c r="CW113" s="229"/>
      <c r="CX113" s="225">
        <f t="shared" si="116"/>
        <v>0</v>
      </c>
      <c r="CY113" s="230">
        <f>IF(CX113=1,data!$C$41*CW113,0)</f>
        <v>0</v>
      </c>
      <c r="CZ113" s="265" t="s">
        <v>96</v>
      </c>
      <c r="DA113" s="231">
        <f>IF(CX113=1,IF(CW113&lt;15,VLOOKUP(CZ113,data!$B$3:$E$32,2,0)*CW113,(VLOOKUP(CZ113,data!$B$3:$E$32,2,0)*14)+(VLOOKUP(CZ113,data!$B$3:$E$32,3,0))*(CW113-14)),0)</f>
        <v>0</v>
      </c>
      <c r="DB113" s="265" t="s">
        <v>96</v>
      </c>
      <c r="DC113" s="231">
        <f>IF(CX113=1,VLOOKUP(DB113,data!$B$35:$D$39,2,0),0)</f>
        <v>0</v>
      </c>
      <c r="DD113" s="232">
        <f>IF(AND(DA113&lt;&gt;0,DC113&lt;&gt;0)=FALSE,0,data!$C$43)</f>
        <v>0</v>
      </c>
      <c r="DE113" s="269">
        <f t="shared" si="117"/>
        <v>0</v>
      </c>
      <c r="DF113" s="225">
        <f t="shared" si="118"/>
        <v>0</v>
      </c>
      <c r="DG113" s="225">
        <f t="shared" si="119"/>
        <v>0</v>
      </c>
      <c r="DH113" s="225">
        <f t="shared" si="120"/>
        <v>0</v>
      </c>
      <c r="DI113" s="431" t="str">
        <f t="shared" si="121"/>
        <v>ne</v>
      </c>
      <c r="DK113" s="229"/>
      <c r="DL113" s="225">
        <f t="shared" si="122"/>
        <v>0</v>
      </c>
      <c r="DM113" s="230">
        <f>IF(DL113=1,data!$C$41*DK113,0)</f>
        <v>0</v>
      </c>
      <c r="DN113" s="265" t="s">
        <v>96</v>
      </c>
      <c r="DO113" s="231">
        <f>IF(DL113=1,IF(DK113&lt;15,VLOOKUP(DN113,data!$B$3:$E$32,2,0)*DK113,(VLOOKUP(DN113,data!$B$3:$E$32,2,0)*14)+(VLOOKUP(DN113,data!$B$3:$E$32,3,0))*(DK113-14)),0)</f>
        <v>0</v>
      </c>
      <c r="DP113" s="265" t="s">
        <v>96</v>
      </c>
      <c r="DQ113" s="231">
        <f>IF(DL113=1,VLOOKUP(DP113,data!$B$35:$D$39,2,0),0)</f>
        <v>0</v>
      </c>
      <c r="DR113" s="232">
        <f>IF(AND(DO113&lt;&gt;0,DQ113&lt;&gt;0)=FALSE,0,data!$C$43)</f>
        <v>0</v>
      </c>
      <c r="DS113" s="269">
        <f t="shared" si="123"/>
        <v>0</v>
      </c>
      <c r="DT113" s="225">
        <f t="shared" si="124"/>
        <v>0</v>
      </c>
      <c r="DU113" s="225">
        <f t="shared" si="125"/>
        <v>0</v>
      </c>
      <c r="DV113" s="225">
        <f t="shared" si="126"/>
        <v>0</v>
      </c>
      <c r="DW113" s="431" t="str">
        <f t="shared" si="127"/>
        <v>ne</v>
      </c>
      <c r="DY113" s="229"/>
      <c r="DZ113" s="225">
        <f t="shared" si="128"/>
        <v>0</v>
      </c>
      <c r="EA113" s="230">
        <f>IF(DZ113=1,data!$C$41*DY113,0)</f>
        <v>0</v>
      </c>
      <c r="EB113" s="265" t="s">
        <v>96</v>
      </c>
      <c r="EC113" s="231">
        <f>IF(DZ113=1,IF(DY113&lt;15,VLOOKUP(EB113,data!$B$3:$E$32,2,0)*DY113,(VLOOKUP(EB113,data!$B$3:$E$32,2,0)*14)+(VLOOKUP(EB113,data!$B$3:$E$32,3,0))*(DY113-14)),0)</f>
        <v>0</v>
      </c>
      <c r="ED113" s="265" t="s">
        <v>96</v>
      </c>
      <c r="EE113" s="231">
        <f>IF(DZ113=1,VLOOKUP(ED113,data!$B$35:$D$39,2,0),0)</f>
        <v>0</v>
      </c>
      <c r="EF113" s="232">
        <f>IF(AND(EC113&lt;&gt;0,EE113&lt;&gt;0)=FALSE,0,data!$C$43)</f>
        <v>0</v>
      </c>
      <c r="EG113" s="269">
        <f t="shared" si="129"/>
        <v>0</v>
      </c>
      <c r="EH113" s="225">
        <f t="shared" si="130"/>
        <v>0</v>
      </c>
      <c r="EI113" s="225">
        <f t="shared" si="131"/>
        <v>0</v>
      </c>
      <c r="EJ113" s="225">
        <f t="shared" si="132"/>
        <v>0</v>
      </c>
      <c r="EK113" s="431" t="str">
        <f t="shared" si="133"/>
        <v>ne</v>
      </c>
      <c r="EM113" s="229"/>
      <c r="EN113" s="225">
        <f t="shared" si="134"/>
        <v>0</v>
      </c>
      <c r="EO113" s="230">
        <f>IF(EN113=1,data!$C$41*EM113,0)</f>
        <v>0</v>
      </c>
      <c r="EP113" s="265" t="s">
        <v>96</v>
      </c>
      <c r="EQ113" s="231">
        <f>IF(EN113=1,IF(EM113&lt;15,VLOOKUP(EP113,data!$B$3:$E$32,2,0)*EM113,(VLOOKUP(EP113,data!$B$3:$E$32,2,0)*14)+(VLOOKUP(EP113,data!$B$3:$E$32,3,0))*(EM113-14)),0)</f>
        <v>0</v>
      </c>
      <c r="ER113" s="265" t="s">
        <v>96</v>
      </c>
      <c r="ES113" s="231">
        <f>IF(EN113=1,VLOOKUP(ER113,data!$B$35:$D$39,2,0),0)</f>
        <v>0</v>
      </c>
      <c r="ET113" s="232">
        <f>IF(AND(EQ113&lt;&gt;0,ES113&lt;&gt;0)=FALSE,0,data!$C$43)</f>
        <v>0</v>
      </c>
      <c r="EU113" s="269">
        <f t="shared" si="135"/>
        <v>0</v>
      </c>
      <c r="EV113" s="225">
        <f t="shared" si="136"/>
        <v>0</v>
      </c>
      <c r="EW113" s="225">
        <f t="shared" si="137"/>
        <v>0</v>
      </c>
      <c r="EX113" s="225">
        <f t="shared" si="138"/>
        <v>0</v>
      </c>
      <c r="EY113" s="431" t="str">
        <f t="shared" si="139"/>
        <v>ne</v>
      </c>
      <c r="FA113" s="229"/>
      <c r="FB113" s="225">
        <f t="shared" si="140"/>
        <v>0</v>
      </c>
      <c r="FC113" s="230">
        <f>IF(FB113=1,data!$C$41*FA113,0)</f>
        <v>0</v>
      </c>
      <c r="FD113" s="265" t="s">
        <v>96</v>
      </c>
      <c r="FE113" s="231">
        <f>IF(FB113=1,IF(FA113&lt;15,VLOOKUP(FD113,data!$B$3:$E$32,2,0)*FA113,(VLOOKUP(FD113,data!$B$3:$E$32,2,0)*14)+(VLOOKUP(FD113,data!$B$3:$E$32,3,0))*(FA113-14)),0)</f>
        <v>0</v>
      </c>
      <c r="FF113" s="265" t="s">
        <v>96</v>
      </c>
      <c r="FG113" s="231">
        <f>IF(FB113=1,VLOOKUP(FF113,data!$B$35:$D$39,2,0),0)</f>
        <v>0</v>
      </c>
      <c r="FH113" s="232">
        <f>IF(AND(FE113&lt;&gt;0,FG113&lt;&gt;0)=FALSE,0,data!$C$43)</f>
        <v>0</v>
      </c>
      <c r="FI113" s="269">
        <f t="shared" si="141"/>
        <v>0</v>
      </c>
      <c r="FJ113" s="225">
        <f t="shared" si="142"/>
        <v>0</v>
      </c>
      <c r="FK113" s="225">
        <f t="shared" si="143"/>
        <v>0</v>
      </c>
      <c r="FL113" s="225">
        <f t="shared" si="144"/>
        <v>0</v>
      </c>
      <c r="FM113" s="431" t="str">
        <f t="shared" si="145"/>
        <v>ne</v>
      </c>
    </row>
    <row r="114" spans="1:169" ht="26.65" hidden="1" customHeight="1" x14ac:dyDescent="0.25">
      <c r="A114" s="233"/>
      <c r="B114" s="370" t="s">
        <v>205</v>
      </c>
      <c r="C114" s="416"/>
      <c r="D114" s="418"/>
      <c r="E114" s="229"/>
      <c r="F114" s="225">
        <f t="shared" si="75"/>
        <v>0</v>
      </c>
      <c r="G114" s="230">
        <f>IF(F114=1,data!$C$41*E114,0)</f>
        <v>0</v>
      </c>
      <c r="H114" s="265" t="s">
        <v>96</v>
      </c>
      <c r="I114" s="231">
        <f>IF($F114=1,IF($E114&lt;15,VLOOKUP(H114,data!$B$3:$E$32,2,0)*$E114,(VLOOKUP(H114,data!$B$3:$E$32,2,0)*14)+(VLOOKUP(H114,data!$B$3:$E$32,3,0))*($E114-14)),0)</f>
        <v>0</v>
      </c>
      <c r="J114" s="265" t="s">
        <v>96</v>
      </c>
      <c r="K114" s="231">
        <f>IF($F114=1,VLOOKUP(J114,data!$B$35:$D$39,2,0),0)</f>
        <v>0</v>
      </c>
      <c r="L114" s="232">
        <f>IF(AND(I114&lt;&gt;0,K114&lt;&gt;0)=FALSE,0,data!$C$43)</f>
        <v>0</v>
      </c>
      <c r="M114" s="269">
        <f t="shared" si="76"/>
        <v>0</v>
      </c>
      <c r="N114" s="225">
        <f t="shared" si="146"/>
        <v>0</v>
      </c>
      <c r="O114" s="225">
        <f t="shared" si="77"/>
        <v>0</v>
      </c>
      <c r="P114" s="225">
        <f t="shared" si="78"/>
        <v>0</v>
      </c>
      <c r="Q114" s="228"/>
      <c r="R114" s="438">
        <f t="shared" si="79"/>
        <v>0</v>
      </c>
      <c r="S114" s="225">
        <f t="shared" si="80"/>
        <v>0</v>
      </c>
      <c r="T114" s="357">
        <f>IF(S114=1,data!$C$41*R114,0)</f>
        <v>0</v>
      </c>
      <c r="U114" s="370" t="str">
        <f t="shared" si="81"/>
        <v xml:space="preserve"> </v>
      </c>
      <c r="V114" s="360">
        <f>IF($S114=1,IF(R114&lt;15,VLOOKUP(U114,data!$B$3:$E$32,2,0)*R114,(VLOOKUP(U114,data!$B$3:$E$32,2,0)*14)+(VLOOKUP(U114,data!$B$3:$E$32,3,0))*(R114-14)),0)</f>
        <v>0</v>
      </c>
      <c r="W114" s="370" t="str">
        <f t="shared" si="82"/>
        <v xml:space="preserve"> </v>
      </c>
      <c r="X114" s="360">
        <f>IF($S114=1,VLOOKUP(W114,data!$B$35:$D$39,2,0),0)</f>
        <v>0</v>
      </c>
      <c r="Y114" s="364">
        <f>IF(AND(V114&lt;&gt;0,X114&lt;&gt;0)=FALSE,0,data!$C$43)</f>
        <v>0</v>
      </c>
      <c r="Z114" s="365">
        <f t="shared" si="83"/>
        <v>0</v>
      </c>
      <c r="AA114" s="225">
        <f t="shared" si="147"/>
        <v>0</v>
      </c>
      <c r="AB114" s="225">
        <f t="shared" si="84"/>
        <v>0</v>
      </c>
      <c r="AC114" s="225">
        <f t="shared" si="85"/>
        <v>0</v>
      </c>
      <c r="AE114" s="229"/>
      <c r="AF114" s="225">
        <f t="shared" si="86"/>
        <v>0</v>
      </c>
      <c r="AG114" s="230">
        <f>IF(AF114=1,data!$C$41*AE114,0)</f>
        <v>0</v>
      </c>
      <c r="AH114" s="265" t="s">
        <v>96</v>
      </c>
      <c r="AI114" s="231">
        <f>IF(AF114=1,IF(AE114&lt;15,VLOOKUP(AH114,data!$B$3:$E$32,2,0)*AE114,(VLOOKUP(AH114,data!$B$3:$E$32,2,0)*14)+(VLOOKUP(AH114,data!$B$3:$E$32,3,0))*(AE114-14)),0)</f>
        <v>0</v>
      </c>
      <c r="AJ114" s="265" t="s">
        <v>96</v>
      </c>
      <c r="AK114" s="231">
        <f>IF(AF114=1,VLOOKUP(AJ114,data!$B$35:$D$39,2,0),0)</f>
        <v>0</v>
      </c>
      <c r="AL114" s="232">
        <f>IF(AND(AI114&lt;&gt;0,AK114&lt;&gt;0)=FALSE,0,data!$C$43)</f>
        <v>0</v>
      </c>
      <c r="AM114" s="269">
        <f t="shared" si="87"/>
        <v>0</v>
      </c>
      <c r="AN114" s="225">
        <f t="shared" si="88"/>
        <v>0</v>
      </c>
      <c r="AO114" s="225">
        <f t="shared" si="89"/>
        <v>0</v>
      </c>
      <c r="AP114" s="225">
        <f t="shared" si="90"/>
        <v>0</v>
      </c>
      <c r="AQ114" s="431" t="str">
        <f t="shared" si="91"/>
        <v>ne</v>
      </c>
      <c r="AS114" s="229"/>
      <c r="AT114" s="225">
        <f t="shared" si="92"/>
        <v>0</v>
      </c>
      <c r="AU114" s="230">
        <f>IF(AT114=1,data!$C$41*AS114,0)</f>
        <v>0</v>
      </c>
      <c r="AV114" s="265" t="s">
        <v>96</v>
      </c>
      <c r="AW114" s="231">
        <f>IF(AT114=1,IF(AS114&lt;15,VLOOKUP(AV114,data!$B$3:$E$32,2,0)*AS114,(VLOOKUP(AV114,data!$B$3:$E$32,2,0)*14)+(VLOOKUP(AV114,data!$B$3:$E$32,3,0))*(AS114-14)),0)</f>
        <v>0</v>
      </c>
      <c r="AX114" s="265" t="s">
        <v>96</v>
      </c>
      <c r="AY114" s="231">
        <f>IF(AT114=1,VLOOKUP(AX114,data!$B$35:$D$39,2,0),0)</f>
        <v>0</v>
      </c>
      <c r="AZ114" s="232">
        <f>IF(AND(AW114&lt;&gt;0,AY114&lt;&gt;0)=FALSE,0,data!$C$43)</f>
        <v>0</v>
      </c>
      <c r="BA114" s="269">
        <f t="shared" si="93"/>
        <v>0</v>
      </c>
      <c r="BB114" s="225">
        <f t="shared" si="94"/>
        <v>0</v>
      </c>
      <c r="BC114" s="225">
        <f t="shared" si="95"/>
        <v>0</v>
      </c>
      <c r="BD114" s="225">
        <f t="shared" si="96"/>
        <v>0</v>
      </c>
      <c r="BE114" s="431" t="str">
        <f t="shared" si="97"/>
        <v>ne</v>
      </c>
      <c r="BG114" s="229"/>
      <c r="BH114" s="225">
        <f t="shared" si="98"/>
        <v>0</v>
      </c>
      <c r="BI114" s="230">
        <f>IF(BH114=1,data!$C$41*BG114,0)</f>
        <v>0</v>
      </c>
      <c r="BJ114" s="265" t="s">
        <v>96</v>
      </c>
      <c r="BK114" s="231">
        <f>IF(BH114=1,IF(BG114&lt;15,VLOOKUP(BJ114,data!$B$3:$E$32,2,0)*BG114,(VLOOKUP(BJ114,data!$B$3:$E$32,2,0)*14)+(VLOOKUP(BJ114,data!$B$3:$E$32,3,0))*(BG114-14)),0)</f>
        <v>0</v>
      </c>
      <c r="BL114" s="265" t="s">
        <v>96</v>
      </c>
      <c r="BM114" s="231">
        <f>IF(BH114=1,VLOOKUP(BL114,data!$B$35:$D$39,2,0),0)</f>
        <v>0</v>
      </c>
      <c r="BN114" s="232">
        <f>IF(AND(BK114&lt;&gt;0,BM114&lt;&gt;0)=FALSE,0,data!$C$43)</f>
        <v>0</v>
      </c>
      <c r="BO114" s="269">
        <f t="shared" si="99"/>
        <v>0</v>
      </c>
      <c r="BP114" s="225">
        <f t="shared" si="100"/>
        <v>0</v>
      </c>
      <c r="BQ114" s="225">
        <f t="shared" si="101"/>
        <v>0</v>
      </c>
      <c r="BR114" s="225">
        <f t="shared" si="102"/>
        <v>0</v>
      </c>
      <c r="BS114" s="431" t="str">
        <f t="shared" si="103"/>
        <v>ne</v>
      </c>
      <c r="BU114" s="229"/>
      <c r="BV114" s="225">
        <f t="shared" si="104"/>
        <v>0</v>
      </c>
      <c r="BW114" s="230">
        <f>IF(BV114=1,data!$C$41*BU114,0)</f>
        <v>0</v>
      </c>
      <c r="BX114" s="265" t="s">
        <v>96</v>
      </c>
      <c r="BY114" s="231">
        <f>IF(BV114=1,IF(BU114&lt;15,VLOOKUP(BX114,data!$B$3:$E$32,2,0)*BU114,(VLOOKUP(BX114,data!$B$3:$E$32,2,0)*14)+(VLOOKUP(BX114,data!$B$3:$E$32,3,0))*(BU114-14)),0)</f>
        <v>0</v>
      </c>
      <c r="BZ114" s="265" t="s">
        <v>96</v>
      </c>
      <c r="CA114" s="231">
        <f>IF(BV114=1,VLOOKUP(BZ114,data!$B$35:$D$39,2,0),0)</f>
        <v>0</v>
      </c>
      <c r="CB114" s="232">
        <f>IF(AND(BY114&lt;&gt;0,CA114&lt;&gt;0)=FALSE,0,data!$C$43)</f>
        <v>0</v>
      </c>
      <c r="CC114" s="269">
        <f t="shared" si="105"/>
        <v>0</v>
      </c>
      <c r="CD114" s="225">
        <f t="shared" si="106"/>
        <v>0</v>
      </c>
      <c r="CE114" s="225">
        <f t="shared" si="107"/>
        <v>0</v>
      </c>
      <c r="CF114" s="225">
        <f t="shared" si="108"/>
        <v>0</v>
      </c>
      <c r="CG114" s="431" t="str">
        <f t="shared" si="109"/>
        <v>ne</v>
      </c>
      <c r="CI114" s="229"/>
      <c r="CJ114" s="225">
        <f t="shared" si="110"/>
        <v>0</v>
      </c>
      <c r="CK114" s="230">
        <f>IF(CJ114=1,data!$C$41*CI114,0)</f>
        <v>0</v>
      </c>
      <c r="CL114" s="265" t="s">
        <v>96</v>
      </c>
      <c r="CM114" s="231">
        <f>IF(CJ114=1,IF(CI114&lt;15,VLOOKUP(CL114,data!$B$3:$E$32,2,0)*CI114,(VLOOKUP(CL114,data!$B$3:$E$32,2,0)*14)+(VLOOKUP(CL114,data!$B$3:$E$32,3,0))*(CI114-14)),0)</f>
        <v>0</v>
      </c>
      <c r="CN114" s="265" t="s">
        <v>96</v>
      </c>
      <c r="CO114" s="231">
        <f>IF(CJ114=1,VLOOKUP(CN114,data!$B$35:$D$39,2,0),0)</f>
        <v>0</v>
      </c>
      <c r="CP114" s="232">
        <f>IF(AND(CM114&lt;&gt;0,CO114&lt;&gt;0)=FALSE,0,data!$C$43)</f>
        <v>0</v>
      </c>
      <c r="CQ114" s="269">
        <f t="shared" si="111"/>
        <v>0</v>
      </c>
      <c r="CR114" s="225">
        <f t="shared" si="112"/>
        <v>0</v>
      </c>
      <c r="CS114" s="225">
        <f t="shared" si="113"/>
        <v>0</v>
      </c>
      <c r="CT114" s="225">
        <f t="shared" si="114"/>
        <v>0</v>
      </c>
      <c r="CU114" s="431" t="str">
        <f t="shared" si="115"/>
        <v>ne</v>
      </c>
      <c r="CW114" s="229"/>
      <c r="CX114" s="225">
        <f t="shared" si="116"/>
        <v>0</v>
      </c>
      <c r="CY114" s="230">
        <f>IF(CX114=1,data!$C$41*CW114,0)</f>
        <v>0</v>
      </c>
      <c r="CZ114" s="265" t="s">
        <v>96</v>
      </c>
      <c r="DA114" s="231">
        <f>IF(CX114=1,IF(CW114&lt;15,VLOOKUP(CZ114,data!$B$3:$E$32,2,0)*CW114,(VLOOKUP(CZ114,data!$B$3:$E$32,2,0)*14)+(VLOOKUP(CZ114,data!$B$3:$E$32,3,0))*(CW114-14)),0)</f>
        <v>0</v>
      </c>
      <c r="DB114" s="265" t="s">
        <v>96</v>
      </c>
      <c r="DC114" s="231">
        <f>IF(CX114=1,VLOOKUP(DB114,data!$B$35:$D$39,2,0),0)</f>
        <v>0</v>
      </c>
      <c r="DD114" s="232">
        <f>IF(AND(DA114&lt;&gt;0,DC114&lt;&gt;0)=FALSE,0,data!$C$43)</f>
        <v>0</v>
      </c>
      <c r="DE114" s="269">
        <f t="shared" si="117"/>
        <v>0</v>
      </c>
      <c r="DF114" s="225">
        <f t="shared" si="118"/>
        <v>0</v>
      </c>
      <c r="DG114" s="225">
        <f t="shared" si="119"/>
        <v>0</v>
      </c>
      <c r="DH114" s="225">
        <f t="shared" si="120"/>
        <v>0</v>
      </c>
      <c r="DI114" s="431" t="str">
        <f t="shared" si="121"/>
        <v>ne</v>
      </c>
      <c r="DK114" s="229"/>
      <c r="DL114" s="225">
        <f t="shared" si="122"/>
        <v>0</v>
      </c>
      <c r="DM114" s="230">
        <f>IF(DL114=1,data!$C$41*DK114,0)</f>
        <v>0</v>
      </c>
      <c r="DN114" s="265" t="s">
        <v>96</v>
      </c>
      <c r="DO114" s="231">
        <f>IF(DL114=1,IF(DK114&lt;15,VLOOKUP(DN114,data!$B$3:$E$32,2,0)*DK114,(VLOOKUP(DN114,data!$B$3:$E$32,2,0)*14)+(VLOOKUP(DN114,data!$B$3:$E$32,3,0))*(DK114-14)),0)</f>
        <v>0</v>
      </c>
      <c r="DP114" s="265" t="s">
        <v>96</v>
      </c>
      <c r="DQ114" s="231">
        <f>IF(DL114=1,VLOOKUP(DP114,data!$B$35:$D$39,2,0),0)</f>
        <v>0</v>
      </c>
      <c r="DR114" s="232">
        <f>IF(AND(DO114&lt;&gt;0,DQ114&lt;&gt;0)=FALSE,0,data!$C$43)</f>
        <v>0</v>
      </c>
      <c r="DS114" s="269">
        <f t="shared" si="123"/>
        <v>0</v>
      </c>
      <c r="DT114" s="225">
        <f t="shared" si="124"/>
        <v>0</v>
      </c>
      <c r="DU114" s="225">
        <f t="shared" si="125"/>
        <v>0</v>
      </c>
      <c r="DV114" s="225">
        <f t="shared" si="126"/>
        <v>0</v>
      </c>
      <c r="DW114" s="431" t="str">
        <f t="shared" si="127"/>
        <v>ne</v>
      </c>
      <c r="DY114" s="229"/>
      <c r="DZ114" s="225">
        <f t="shared" si="128"/>
        <v>0</v>
      </c>
      <c r="EA114" s="230">
        <f>IF(DZ114=1,data!$C$41*DY114,0)</f>
        <v>0</v>
      </c>
      <c r="EB114" s="265" t="s">
        <v>96</v>
      </c>
      <c r="EC114" s="231">
        <f>IF(DZ114=1,IF(DY114&lt;15,VLOOKUP(EB114,data!$B$3:$E$32,2,0)*DY114,(VLOOKUP(EB114,data!$B$3:$E$32,2,0)*14)+(VLOOKUP(EB114,data!$B$3:$E$32,3,0))*(DY114-14)),0)</f>
        <v>0</v>
      </c>
      <c r="ED114" s="265" t="s">
        <v>96</v>
      </c>
      <c r="EE114" s="231">
        <f>IF(DZ114=1,VLOOKUP(ED114,data!$B$35:$D$39,2,0),0)</f>
        <v>0</v>
      </c>
      <c r="EF114" s="232">
        <f>IF(AND(EC114&lt;&gt;0,EE114&lt;&gt;0)=FALSE,0,data!$C$43)</f>
        <v>0</v>
      </c>
      <c r="EG114" s="269">
        <f t="shared" si="129"/>
        <v>0</v>
      </c>
      <c r="EH114" s="225">
        <f t="shared" si="130"/>
        <v>0</v>
      </c>
      <c r="EI114" s="225">
        <f t="shared" si="131"/>
        <v>0</v>
      </c>
      <c r="EJ114" s="225">
        <f t="shared" si="132"/>
        <v>0</v>
      </c>
      <c r="EK114" s="431" t="str">
        <f t="shared" si="133"/>
        <v>ne</v>
      </c>
      <c r="EM114" s="229"/>
      <c r="EN114" s="225">
        <f t="shared" si="134"/>
        <v>0</v>
      </c>
      <c r="EO114" s="230">
        <f>IF(EN114=1,data!$C$41*EM114,0)</f>
        <v>0</v>
      </c>
      <c r="EP114" s="265" t="s">
        <v>96</v>
      </c>
      <c r="EQ114" s="231">
        <f>IF(EN114=1,IF(EM114&lt;15,VLOOKUP(EP114,data!$B$3:$E$32,2,0)*EM114,(VLOOKUP(EP114,data!$B$3:$E$32,2,0)*14)+(VLOOKUP(EP114,data!$B$3:$E$32,3,0))*(EM114-14)),0)</f>
        <v>0</v>
      </c>
      <c r="ER114" s="265" t="s">
        <v>96</v>
      </c>
      <c r="ES114" s="231">
        <f>IF(EN114=1,VLOOKUP(ER114,data!$B$35:$D$39,2,0),0)</f>
        <v>0</v>
      </c>
      <c r="ET114" s="232">
        <f>IF(AND(EQ114&lt;&gt;0,ES114&lt;&gt;0)=FALSE,0,data!$C$43)</f>
        <v>0</v>
      </c>
      <c r="EU114" s="269">
        <f t="shared" si="135"/>
        <v>0</v>
      </c>
      <c r="EV114" s="225">
        <f t="shared" si="136"/>
        <v>0</v>
      </c>
      <c r="EW114" s="225">
        <f t="shared" si="137"/>
        <v>0</v>
      </c>
      <c r="EX114" s="225">
        <f t="shared" si="138"/>
        <v>0</v>
      </c>
      <c r="EY114" s="431" t="str">
        <f t="shared" si="139"/>
        <v>ne</v>
      </c>
      <c r="FA114" s="229"/>
      <c r="FB114" s="225">
        <f t="shared" si="140"/>
        <v>0</v>
      </c>
      <c r="FC114" s="230">
        <f>IF(FB114=1,data!$C$41*FA114,0)</f>
        <v>0</v>
      </c>
      <c r="FD114" s="265" t="s">
        <v>96</v>
      </c>
      <c r="FE114" s="231">
        <f>IF(FB114=1,IF(FA114&lt;15,VLOOKUP(FD114,data!$B$3:$E$32,2,0)*FA114,(VLOOKUP(FD114,data!$B$3:$E$32,2,0)*14)+(VLOOKUP(FD114,data!$B$3:$E$32,3,0))*(FA114-14)),0)</f>
        <v>0</v>
      </c>
      <c r="FF114" s="265" t="s">
        <v>96</v>
      </c>
      <c r="FG114" s="231">
        <f>IF(FB114=1,VLOOKUP(FF114,data!$B$35:$D$39,2,0),0)</f>
        <v>0</v>
      </c>
      <c r="FH114" s="232">
        <f>IF(AND(FE114&lt;&gt;0,FG114&lt;&gt;0)=FALSE,0,data!$C$43)</f>
        <v>0</v>
      </c>
      <c r="FI114" s="269">
        <f t="shared" si="141"/>
        <v>0</v>
      </c>
      <c r="FJ114" s="225">
        <f t="shared" si="142"/>
        <v>0</v>
      </c>
      <c r="FK114" s="225">
        <f t="shared" si="143"/>
        <v>0</v>
      </c>
      <c r="FL114" s="225">
        <f t="shared" si="144"/>
        <v>0</v>
      </c>
      <c r="FM114" s="431" t="str">
        <f t="shared" si="145"/>
        <v>ne</v>
      </c>
    </row>
    <row r="115" spans="1:169" ht="26.65" hidden="1" customHeight="1" x14ac:dyDescent="0.25">
      <c r="A115" s="233"/>
      <c r="B115" s="370" t="s">
        <v>206</v>
      </c>
      <c r="C115" s="416"/>
      <c r="D115" s="418"/>
      <c r="E115" s="229"/>
      <c r="F115" s="225">
        <f t="shared" si="75"/>
        <v>0</v>
      </c>
      <c r="G115" s="230">
        <f>IF(F115=1,data!$C$41*E115,0)</f>
        <v>0</v>
      </c>
      <c r="H115" s="265" t="s">
        <v>96</v>
      </c>
      <c r="I115" s="231">
        <f>IF($F115=1,IF($E115&lt;15,VLOOKUP(H115,data!$B$3:$E$32,2,0)*$E115,(VLOOKUP(H115,data!$B$3:$E$32,2,0)*14)+(VLOOKUP(H115,data!$B$3:$E$32,3,0))*($E115-14)),0)</f>
        <v>0</v>
      </c>
      <c r="J115" s="265" t="s">
        <v>96</v>
      </c>
      <c r="K115" s="231">
        <f>IF($F115=1,VLOOKUP(J115,data!$B$35:$D$39,2,0),0)</f>
        <v>0</v>
      </c>
      <c r="L115" s="232">
        <f>IF(AND(I115&lt;&gt;0,K115&lt;&gt;0)=FALSE,0,data!$C$43)</f>
        <v>0</v>
      </c>
      <c r="M115" s="269">
        <f t="shared" si="76"/>
        <v>0</v>
      </c>
      <c r="N115" s="225">
        <f t="shared" si="146"/>
        <v>0</v>
      </c>
      <c r="O115" s="225">
        <f t="shared" si="77"/>
        <v>0</v>
      </c>
      <c r="P115" s="225">
        <f t="shared" si="78"/>
        <v>0</v>
      </c>
      <c r="Q115" s="228"/>
      <c r="R115" s="438">
        <f t="shared" si="79"/>
        <v>0</v>
      </c>
      <c r="S115" s="225">
        <f t="shared" si="80"/>
        <v>0</v>
      </c>
      <c r="T115" s="357">
        <f>IF(S115=1,data!$C$41*R115,0)</f>
        <v>0</v>
      </c>
      <c r="U115" s="370" t="str">
        <f t="shared" si="81"/>
        <v xml:space="preserve"> </v>
      </c>
      <c r="V115" s="360">
        <f>IF($S115=1,IF(R115&lt;15,VLOOKUP(U115,data!$B$3:$E$32,2,0)*R115,(VLOOKUP(U115,data!$B$3:$E$32,2,0)*14)+(VLOOKUP(U115,data!$B$3:$E$32,3,0))*(R115-14)),0)</f>
        <v>0</v>
      </c>
      <c r="W115" s="370" t="str">
        <f t="shared" si="82"/>
        <v xml:space="preserve"> </v>
      </c>
      <c r="X115" s="360">
        <f>IF($S115=1,VLOOKUP(W115,data!$B$35:$D$39,2,0),0)</f>
        <v>0</v>
      </c>
      <c r="Y115" s="364">
        <f>IF(AND(V115&lt;&gt;0,X115&lt;&gt;0)=FALSE,0,data!$C$43)</f>
        <v>0</v>
      </c>
      <c r="Z115" s="365">
        <f t="shared" si="83"/>
        <v>0</v>
      </c>
      <c r="AA115" s="225">
        <f t="shared" si="147"/>
        <v>0</v>
      </c>
      <c r="AB115" s="225">
        <f t="shared" si="84"/>
        <v>0</v>
      </c>
      <c r="AC115" s="225">
        <f t="shared" si="85"/>
        <v>0</v>
      </c>
      <c r="AE115" s="229"/>
      <c r="AF115" s="225">
        <f t="shared" si="86"/>
        <v>0</v>
      </c>
      <c r="AG115" s="230">
        <f>IF(AF115=1,data!$C$41*AE115,0)</f>
        <v>0</v>
      </c>
      <c r="AH115" s="265" t="s">
        <v>96</v>
      </c>
      <c r="AI115" s="231">
        <f>IF(AF115=1,IF(AE115&lt;15,VLOOKUP(AH115,data!$B$3:$E$32,2,0)*AE115,(VLOOKUP(AH115,data!$B$3:$E$32,2,0)*14)+(VLOOKUP(AH115,data!$B$3:$E$32,3,0))*(AE115-14)),0)</f>
        <v>0</v>
      </c>
      <c r="AJ115" s="265" t="s">
        <v>96</v>
      </c>
      <c r="AK115" s="231">
        <f>IF(AF115=1,VLOOKUP(AJ115,data!$B$35:$D$39,2,0),0)</f>
        <v>0</v>
      </c>
      <c r="AL115" s="232">
        <f>IF(AND(AI115&lt;&gt;0,AK115&lt;&gt;0)=FALSE,0,data!$C$43)</f>
        <v>0</v>
      </c>
      <c r="AM115" s="269">
        <f t="shared" si="87"/>
        <v>0</v>
      </c>
      <c r="AN115" s="225">
        <f t="shared" si="88"/>
        <v>0</v>
      </c>
      <c r="AO115" s="225">
        <f t="shared" si="89"/>
        <v>0</v>
      </c>
      <c r="AP115" s="225">
        <f t="shared" si="90"/>
        <v>0</v>
      </c>
      <c r="AQ115" s="431" t="str">
        <f t="shared" si="91"/>
        <v>ne</v>
      </c>
      <c r="AS115" s="229"/>
      <c r="AT115" s="225">
        <f t="shared" si="92"/>
        <v>0</v>
      </c>
      <c r="AU115" s="230">
        <f>IF(AT115=1,data!$C$41*AS115,0)</f>
        <v>0</v>
      </c>
      <c r="AV115" s="265" t="s">
        <v>96</v>
      </c>
      <c r="AW115" s="231">
        <f>IF(AT115=1,IF(AS115&lt;15,VLOOKUP(AV115,data!$B$3:$E$32,2,0)*AS115,(VLOOKUP(AV115,data!$B$3:$E$32,2,0)*14)+(VLOOKUP(AV115,data!$B$3:$E$32,3,0))*(AS115-14)),0)</f>
        <v>0</v>
      </c>
      <c r="AX115" s="265" t="s">
        <v>96</v>
      </c>
      <c r="AY115" s="231">
        <f>IF(AT115=1,VLOOKUP(AX115,data!$B$35:$D$39,2,0),0)</f>
        <v>0</v>
      </c>
      <c r="AZ115" s="232">
        <f>IF(AND(AW115&lt;&gt;0,AY115&lt;&gt;0)=FALSE,0,data!$C$43)</f>
        <v>0</v>
      </c>
      <c r="BA115" s="269">
        <f t="shared" si="93"/>
        <v>0</v>
      </c>
      <c r="BB115" s="225">
        <f t="shared" si="94"/>
        <v>0</v>
      </c>
      <c r="BC115" s="225">
        <f t="shared" si="95"/>
        <v>0</v>
      </c>
      <c r="BD115" s="225">
        <f t="shared" si="96"/>
        <v>0</v>
      </c>
      <c r="BE115" s="431" t="str">
        <f t="shared" si="97"/>
        <v>ne</v>
      </c>
      <c r="BG115" s="229"/>
      <c r="BH115" s="225">
        <f t="shared" si="98"/>
        <v>0</v>
      </c>
      <c r="BI115" s="230">
        <f>IF(BH115=1,data!$C$41*BG115,0)</f>
        <v>0</v>
      </c>
      <c r="BJ115" s="265" t="s">
        <v>96</v>
      </c>
      <c r="BK115" s="231">
        <f>IF(BH115=1,IF(BG115&lt;15,VLOOKUP(BJ115,data!$B$3:$E$32,2,0)*BG115,(VLOOKUP(BJ115,data!$B$3:$E$32,2,0)*14)+(VLOOKUP(BJ115,data!$B$3:$E$32,3,0))*(BG115-14)),0)</f>
        <v>0</v>
      </c>
      <c r="BL115" s="265" t="s">
        <v>96</v>
      </c>
      <c r="BM115" s="231">
        <f>IF(BH115=1,VLOOKUP(BL115,data!$B$35:$D$39,2,0),0)</f>
        <v>0</v>
      </c>
      <c r="BN115" s="232">
        <f>IF(AND(BK115&lt;&gt;0,BM115&lt;&gt;0)=FALSE,0,data!$C$43)</f>
        <v>0</v>
      </c>
      <c r="BO115" s="269">
        <f t="shared" si="99"/>
        <v>0</v>
      </c>
      <c r="BP115" s="225">
        <f t="shared" si="100"/>
        <v>0</v>
      </c>
      <c r="BQ115" s="225">
        <f t="shared" si="101"/>
        <v>0</v>
      </c>
      <c r="BR115" s="225">
        <f t="shared" si="102"/>
        <v>0</v>
      </c>
      <c r="BS115" s="431" t="str">
        <f t="shared" si="103"/>
        <v>ne</v>
      </c>
      <c r="BU115" s="229"/>
      <c r="BV115" s="225">
        <f t="shared" si="104"/>
        <v>0</v>
      </c>
      <c r="BW115" s="230">
        <f>IF(BV115=1,data!$C$41*BU115,0)</f>
        <v>0</v>
      </c>
      <c r="BX115" s="265" t="s">
        <v>96</v>
      </c>
      <c r="BY115" s="231">
        <f>IF(BV115=1,IF(BU115&lt;15,VLOOKUP(BX115,data!$B$3:$E$32,2,0)*BU115,(VLOOKUP(BX115,data!$B$3:$E$32,2,0)*14)+(VLOOKUP(BX115,data!$B$3:$E$32,3,0))*(BU115-14)),0)</f>
        <v>0</v>
      </c>
      <c r="BZ115" s="265" t="s">
        <v>96</v>
      </c>
      <c r="CA115" s="231">
        <f>IF(BV115=1,VLOOKUP(BZ115,data!$B$35:$D$39,2,0),0)</f>
        <v>0</v>
      </c>
      <c r="CB115" s="232">
        <f>IF(AND(BY115&lt;&gt;0,CA115&lt;&gt;0)=FALSE,0,data!$C$43)</f>
        <v>0</v>
      </c>
      <c r="CC115" s="269">
        <f t="shared" si="105"/>
        <v>0</v>
      </c>
      <c r="CD115" s="225">
        <f t="shared" si="106"/>
        <v>0</v>
      </c>
      <c r="CE115" s="225">
        <f t="shared" si="107"/>
        <v>0</v>
      </c>
      <c r="CF115" s="225">
        <f t="shared" si="108"/>
        <v>0</v>
      </c>
      <c r="CG115" s="431" t="str">
        <f t="shared" si="109"/>
        <v>ne</v>
      </c>
      <c r="CI115" s="229"/>
      <c r="CJ115" s="225">
        <f t="shared" si="110"/>
        <v>0</v>
      </c>
      <c r="CK115" s="230">
        <f>IF(CJ115=1,data!$C$41*CI115,0)</f>
        <v>0</v>
      </c>
      <c r="CL115" s="265" t="s">
        <v>96</v>
      </c>
      <c r="CM115" s="231">
        <f>IF(CJ115=1,IF(CI115&lt;15,VLOOKUP(CL115,data!$B$3:$E$32,2,0)*CI115,(VLOOKUP(CL115,data!$B$3:$E$32,2,0)*14)+(VLOOKUP(CL115,data!$B$3:$E$32,3,0))*(CI115-14)),0)</f>
        <v>0</v>
      </c>
      <c r="CN115" s="265" t="s">
        <v>96</v>
      </c>
      <c r="CO115" s="231">
        <f>IF(CJ115=1,VLOOKUP(CN115,data!$B$35:$D$39,2,0),0)</f>
        <v>0</v>
      </c>
      <c r="CP115" s="232">
        <f>IF(AND(CM115&lt;&gt;0,CO115&lt;&gt;0)=FALSE,0,data!$C$43)</f>
        <v>0</v>
      </c>
      <c r="CQ115" s="269">
        <f t="shared" si="111"/>
        <v>0</v>
      </c>
      <c r="CR115" s="225">
        <f t="shared" si="112"/>
        <v>0</v>
      </c>
      <c r="CS115" s="225">
        <f t="shared" si="113"/>
        <v>0</v>
      </c>
      <c r="CT115" s="225">
        <f t="shared" si="114"/>
        <v>0</v>
      </c>
      <c r="CU115" s="431" t="str">
        <f t="shared" si="115"/>
        <v>ne</v>
      </c>
      <c r="CW115" s="229"/>
      <c r="CX115" s="225">
        <f t="shared" si="116"/>
        <v>0</v>
      </c>
      <c r="CY115" s="230">
        <f>IF(CX115=1,data!$C$41*CW115,0)</f>
        <v>0</v>
      </c>
      <c r="CZ115" s="265" t="s">
        <v>96</v>
      </c>
      <c r="DA115" s="231">
        <f>IF(CX115=1,IF(CW115&lt;15,VLOOKUP(CZ115,data!$B$3:$E$32,2,0)*CW115,(VLOOKUP(CZ115,data!$B$3:$E$32,2,0)*14)+(VLOOKUP(CZ115,data!$B$3:$E$32,3,0))*(CW115-14)),0)</f>
        <v>0</v>
      </c>
      <c r="DB115" s="265" t="s">
        <v>96</v>
      </c>
      <c r="DC115" s="231">
        <f>IF(CX115=1,VLOOKUP(DB115,data!$B$35:$D$39,2,0),0)</f>
        <v>0</v>
      </c>
      <c r="DD115" s="232">
        <f>IF(AND(DA115&lt;&gt;0,DC115&lt;&gt;0)=FALSE,0,data!$C$43)</f>
        <v>0</v>
      </c>
      <c r="DE115" s="269">
        <f t="shared" si="117"/>
        <v>0</v>
      </c>
      <c r="DF115" s="225">
        <f t="shared" si="118"/>
        <v>0</v>
      </c>
      <c r="DG115" s="225">
        <f t="shared" si="119"/>
        <v>0</v>
      </c>
      <c r="DH115" s="225">
        <f t="shared" si="120"/>
        <v>0</v>
      </c>
      <c r="DI115" s="431" t="str">
        <f t="shared" si="121"/>
        <v>ne</v>
      </c>
      <c r="DK115" s="229"/>
      <c r="DL115" s="225">
        <f t="shared" si="122"/>
        <v>0</v>
      </c>
      <c r="DM115" s="230">
        <f>IF(DL115=1,data!$C$41*DK115,0)</f>
        <v>0</v>
      </c>
      <c r="DN115" s="265" t="s">
        <v>96</v>
      </c>
      <c r="DO115" s="231">
        <f>IF(DL115=1,IF(DK115&lt;15,VLOOKUP(DN115,data!$B$3:$E$32,2,0)*DK115,(VLOOKUP(DN115,data!$B$3:$E$32,2,0)*14)+(VLOOKUP(DN115,data!$B$3:$E$32,3,0))*(DK115-14)),0)</f>
        <v>0</v>
      </c>
      <c r="DP115" s="265" t="s">
        <v>96</v>
      </c>
      <c r="DQ115" s="231">
        <f>IF(DL115=1,VLOOKUP(DP115,data!$B$35:$D$39,2,0),0)</f>
        <v>0</v>
      </c>
      <c r="DR115" s="232">
        <f>IF(AND(DO115&lt;&gt;0,DQ115&lt;&gt;0)=FALSE,0,data!$C$43)</f>
        <v>0</v>
      </c>
      <c r="DS115" s="269">
        <f t="shared" si="123"/>
        <v>0</v>
      </c>
      <c r="DT115" s="225">
        <f t="shared" si="124"/>
        <v>0</v>
      </c>
      <c r="DU115" s="225">
        <f t="shared" si="125"/>
        <v>0</v>
      </c>
      <c r="DV115" s="225">
        <f t="shared" si="126"/>
        <v>0</v>
      </c>
      <c r="DW115" s="431" t="str">
        <f t="shared" si="127"/>
        <v>ne</v>
      </c>
      <c r="DY115" s="229"/>
      <c r="DZ115" s="225">
        <f t="shared" si="128"/>
        <v>0</v>
      </c>
      <c r="EA115" s="230">
        <f>IF(DZ115=1,data!$C$41*DY115,0)</f>
        <v>0</v>
      </c>
      <c r="EB115" s="265" t="s">
        <v>96</v>
      </c>
      <c r="EC115" s="231">
        <f>IF(DZ115=1,IF(DY115&lt;15,VLOOKUP(EB115,data!$B$3:$E$32,2,0)*DY115,(VLOOKUP(EB115,data!$B$3:$E$32,2,0)*14)+(VLOOKUP(EB115,data!$B$3:$E$32,3,0))*(DY115-14)),0)</f>
        <v>0</v>
      </c>
      <c r="ED115" s="265" t="s">
        <v>96</v>
      </c>
      <c r="EE115" s="231">
        <f>IF(DZ115=1,VLOOKUP(ED115,data!$B$35:$D$39,2,0),0)</f>
        <v>0</v>
      </c>
      <c r="EF115" s="232">
        <f>IF(AND(EC115&lt;&gt;0,EE115&lt;&gt;0)=FALSE,0,data!$C$43)</f>
        <v>0</v>
      </c>
      <c r="EG115" s="269">
        <f t="shared" si="129"/>
        <v>0</v>
      </c>
      <c r="EH115" s="225">
        <f t="shared" si="130"/>
        <v>0</v>
      </c>
      <c r="EI115" s="225">
        <f t="shared" si="131"/>
        <v>0</v>
      </c>
      <c r="EJ115" s="225">
        <f t="shared" si="132"/>
        <v>0</v>
      </c>
      <c r="EK115" s="431" t="str">
        <f t="shared" si="133"/>
        <v>ne</v>
      </c>
      <c r="EM115" s="229"/>
      <c r="EN115" s="225">
        <f t="shared" si="134"/>
        <v>0</v>
      </c>
      <c r="EO115" s="230">
        <f>IF(EN115=1,data!$C$41*EM115,0)</f>
        <v>0</v>
      </c>
      <c r="EP115" s="265" t="s">
        <v>96</v>
      </c>
      <c r="EQ115" s="231">
        <f>IF(EN115=1,IF(EM115&lt;15,VLOOKUP(EP115,data!$B$3:$E$32,2,0)*EM115,(VLOOKUP(EP115,data!$B$3:$E$32,2,0)*14)+(VLOOKUP(EP115,data!$B$3:$E$32,3,0))*(EM115-14)),0)</f>
        <v>0</v>
      </c>
      <c r="ER115" s="265" t="s">
        <v>96</v>
      </c>
      <c r="ES115" s="231">
        <f>IF(EN115=1,VLOOKUP(ER115,data!$B$35:$D$39,2,0),0)</f>
        <v>0</v>
      </c>
      <c r="ET115" s="232">
        <f>IF(AND(EQ115&lt;&gt;0,ES115&lt;&gt;0)=FALSE,0,data!$C$43)</f>
        <v>0</v>
      </c>
      <c r="EU115" s="269">
        <f t="shared" si="135"/>
        <v>0</v>
      </c>
      <c r="EV115" s="225">
        <f t="shared" si="136"/>
        <v>0</v>
      </c>
      <c r="EW115" s="225">
        <f t="shared" si="137"/>
        <v>0</v>
      </c>
      <c r="EX115" s="225">
        <f t="shared" si="138"/>
        <v>0</v>
      </c>
      <c r="EY115" s="431" t="str">
        <f t="shared" si="139"/>
        <v>ne</v>
      </c>
      <c r="FA115" s="229"/>
      <c r="FB115" s="225">
        <f t="shared" si="140"/>
        <v>0</v>
      </c>
      <c r="FC115" s="230">
        <f>IF(FB115=1,data!$C$41*FA115,0)</f>
        <v>0</v>
      </c>
      <c r="FD115" s="265" t="s">
        <v>96</v>
      </c>
      <c r="FE115" s="231">
        <f>IF(FB115=1,IF(FA115&lt;15,VLOOKUP(FD115,data!$B$3:$E$32,2,0)*FA115,(VLOOKUP(FD115,data!$B$3:$E$32,2,0)*14)+(VLOOKUP(FD115,data!$B$3:$E$32,3,0))*(FA115-14)),0)</f>
        <v>0</v>
      </c>
      <c r="FF115" s="265" t="s">
        <v>96</v>
      </c>
      <c r="FG115" s="231">
        <f>IF(FB115=1,VLOOKUP(FF115,data!$B$35:$D$39,2,0),0)</f>
        <v>0</v>
      </c>
      <c r="FH115" s="232">
        <f>IF(AND(FE115&lt;&gt;0,FG115&lt;&gt;0)=FALSE,0,data!$C$43)</f>
        <v>0</v>
      </c>
      <c r="FI115" s="269">
        <f t="shared" si="141"/>
        <v>0</v>
      </c>
      <c r="FJ115" s="225">
        <f t="shared" si="142"/>
        <v>0</v>
      </c>
      <c r="FK115" s="225">
        <f t="shared" si="143"/>
        <v>0</v>
      </c>
      <c r="FL115" s="225">
        <f t="shared" si="144"/>
        <v>0</v>
      </c>
      <c r="FM115" s="431" t="str">
        <f t="shared" si="145"/>
        <v>ne</v>
      </c>
    </row>
    <row r="116" spans="1:169" ht="26.65" hidden="1" customHeight="1" x14ac:dyDescent="0.25">
      <c r="A116" s="233"/>
      <c r="B116" s="370" t="s">
        <v>207</v>
      </c>
      <c r="C116" s="416"/>
      <c r="D116" s="418"/>
      <c r="E116" s="229"/>
      <c r="F116" s="225">
        <f t="shared" si="75"/>
        <v>0</v>
      </c>
      <c r="G116" s="230">
        <f>IF(F116=1,data!$C$41*E116,0)</f>
        <v>0</v>
      </c>
      <c r="H116" s="265" t="s">
        <v>96</v>
      </c>
      <c r="I116" s="231">
        <f>IF($F116=1,IF($E116&lt;15,VLOOKUP(H116,data!$B$3:$E$32,2,0)*$E116,(VLOOKUP(H116,data!$B$3:$E$32,2,0)*14)+(VLOOKUP(H116,data!$B$3:$E$32,3,0))*($E116-14)),0)</f>
        <v>0</v>
      </c>
      <c r="J116" s="265" t="s">
        <v>96</v>
      </c>
      <c r="K116" s="231">
        <f>IF($F116=1,VLOOKUP(J116,data!$B$35:$D$39,2,0),0)</f>
        <v>0</v>
      </c>
      <c r="L116" s="232">
        <f>IF(AND(I116&lt;&gt;0,K116&lt;&gt;0)=FALSE,0,data!$C$43)</f>
        <v>0</v>
      </c>
      <c r="M116" s="269">
        <f t="shared" si="76"/>
        <v>0</v>
      </c>
      <c r="N116" s="225">
        <f t="shared" si="146"/>
        <v>0</v>
      </c>
      <c r="O116" s="225">
        <f t="shared" si="77"/>
        <v>0</v>
      </c>
      <c r="P116" s="225">
        <f t="shared" si="78"/>
        <v>0</v>
      </c>
      <c r="Q116" s="228"/>
      <c r="R116" s="438">
        <f t="shared" si="79"/>
        <v>0</v>
      </c>
      <c r="S116" s="225">
        <f t="shared" si="80"/>
        <v>0</v>
      </c>
      <c r="T116" s="357">
        <f>IF(S116=1,data!$C$41*R116,0)</f>
        <v>0</v>
      </c>
      <c r="U116" s="370" t="str">
        <f t="shared" si="81"/>
        <v xml:space="preserve"> </v>
      </c>
      <c r="V116" s="360">
        <f>IF($S116=1,IF(R116&lt;15,VLOOKUP(U116,data!$B$3:$E$32,2,0)*R116,(VLOOKUP(U116,data!$B$3:$E$32,2,0)*14)+(VLOOKUP(U116,data!$B$3:$E$32,3,0))*(R116-14)),0)</f>
        <v>0</v>
      </c>
      <c r="W116" s="370" t="str">
        <f t="shared" si="82"/>
        <v xml:space="preserve"> </v>
      </c>
      <c r="X116" s="360">
        <f>IF($S116=1,VLOOKUP(W116,data!$B$35:$D$39,2,0),0)</f>
        <v>0</v>
      </c>
      <c r="Y116" s="364">
        <f>IF(AND(V116&lt;&gt;0,X116&lt;&gt;0)=FALSE,0,data!$C$43)</f>
        <v>0</v>
      </c>
      <c r="Z116" s="365">
        <f t="shared" si="83"/>
        <v>0</v>
      </c>
      <c r="AA116" s="225">
        <f t="shared" si="147"/>
        <v>0</v>
      </c>
      <c r="AB116" s="225">
        <f t="shared" si="84"/>
        <v>0</v>
      </c>
      <c r="AC116" s="225">
        <f t="shared" si="85"/>
        <v>0</v>
      </c>
      <c r="AE116" s="229"/>
      <c r="AF116" s="225">
        <f t="shared" si="86"/>
        <v>0</v>
      </c>
      <c r="AG116" s="230">
        <f>IF(AF116=1,data!$C$41*AE116,0)</f>
        <v>0</v>
      </c>
      <c r="AH116" s="265" t="s">
        <v>96</v>
      </c>
      <c r="AI116" s="231">
        <f>IF(AF116=1,IF(AE116&lt;15,VLOOKUP(AH116,data!$B$3:$E$32,2,0)*AE116,(VLOOKUP(AH116,data!$B$3:$E$32,2,0)*14)+(VLOOKUP(AH116,data!$B$3:$E$32,3,0))*(AE116-14)),0)</f>
        <v>0</v>
      </c>
      <c r="AJ116" s="265" t="s">
        <v>96</v>
      </c>
      <c r="AK116" s="231">
        <f>IF(AF116=1,VLOOKUP(AJ116,data!$B$35:$D$39,2,0),0)</f>
        <v>0</v>
      </c>
      <c r="AL116" s="232">
        <f>IF(AND(AI116&lt;&gt;0,AK116&lt;&gt;0)=FALSE,0,data!$C$43)</f>
        <v>0</v>
      </c>
      <c r="AM116" s="269">
        <f t="shared" si="87"/>
        <v>0</v>
      </c>
      <c r="AN116" s="225">
        <f t="shared" si="88"/>
        <v>0</v>
      </c>
      <c r="AO116" s="225">
        <f t="shared" si="89"/>
        <v>0</v>
      </c>
      <c r="AP116" s="225">
        <f t="shared" si="90"/>
        <v>0</v>
      </c>
      <c r="AQ116" s="431" t="str">
        <f t="shared" si="91"/>
        <v>ne</v>
      </c>
      <c r="AS116" s="229"/>
      <c r="AT116" s="225">
        <f t="shared" si="92"/>
        <v>0</v>
      </c>
      <c r="AU116" s="230">
        <f>IF(AT116=1,data!$C$41*AS116,0)</f>
        <v>0</v>
      </c>
      <c r="AV116" s="265" t="s">
        <v>96</v>
      </c>
      <c r="AW116" s="231">
        <f>IF(AT116=1,IF(AS116&lt;15,VLOOKUP(AV116,data!$B$3:$E$32,2,0)*AS116,(VLOOKUP(AV116,data!$B$3:$E$32,2,0)*14)+(VLOOKUP(AV116,data!$B$3:$E$32,3,0))*(AS116-14)),0)</f>
        <v>0</v>
      </c>
      <c r="AX116" s="265" t="s">
        <v>96</v>
      </c>
      <c r="AY116" s="231">
        <f>IF(AT116=1,VLOOKUP(AX116,data!$B$35:$D$39,2,0),0)</f>
        <v>0</v>
      </c>
      <c r="AZ116" s="232">
        <f>IF(AND(AW116&lt;&gt;0,AY116&lt;&gt;0)=FALSE,0,data!$C$43)</f>
        <v>0</v>
      </c>
      <c r="BA116" s="269">
        <f t="shared" si="93"/>
        <v>0</v>
      </c>
      <c r="BB116" s="225">
        <f t="shared" si="94"/>
        <v>0</v>
      </c>
      <c r="BC116" s="225">
        <f t="shared" si="95"/>
        <v>0</v>
      </c>
      <c r="BD116" s="225">
        <f t="shared" si="96"/>
        <v>0</v>
      </c>
      <c r="BE116" s="431" t="str">
        <f t="shared" si="97"/>
        <v>ne</v>
      </c>
      <c r="BG116" s="229"/>
      <c r="BH116" s="225">
        <f t="shared" si="98"/>
        <v>0</v>
      </c>
      <c r="BI116" s="230">
        <f>IF(BH116=1,data!$C$41*BG116,0)</f>
        <v>0</v>
      </c>
      <c r="BJ116" s="265" t="s">
        <v>96</v>
      </c>
      <c r="BK116" s="231">
        <f>IF(BH116=1,IF(BG116&lt;15,VLOOKUP(BJ116,data!$B$3:$E$32,2,0)*BG116,(VLOOKUP(BJ116,data!$B$3:$E$32,2,0)*14)+(VLOOKUP(BJ116,data!$B$3:$E$32,3,0))*(BG116-14)),0)</f>
        <v>0</v>
      </c>
      <c r="BL116" s="265" t="s">
        <v>96</v>
      </c>
      <c r="BM116" s="231">
        <f>IF(BH116=1,VLOOKUP(BL116,data!$B$35:$D$39,2,0),0)</f>
        <v>0</v>
      </c>
      <c r="BN116" s="232">
        <f>IF(AND(BK116&lt;&gt;0,BM116&lt;&gt;0)=FALSE,0,data!$C$43)</f>
        <v>0</v>
      </c>
      <c r="BO116" s="269">
        <f t="shared" si="99"/>
        <v>0</v>
      </c>
      <c r="BP116" s="225">
        <f t="shared" si="100"/>
        <v>0</v>
      </c>
      <c r="BQ116" s="225">
        <f t="shared" si="101"/>
        <v>0</v>
      </c>
      <c r="BR116" s="225">
        <f t="shared" si="102"/>
        <v>0</v>
      </c>
      <c r="BS116" s="431" t="str">
        <f t="shared" si="103"/>
        <v>ne</v>
      </c>
      <c r="BU116" s="229"/>
      <c r="BV116" s="225">
        <f t="shared" si="104"/>
        <v>0</v>
      </c>
      <c r="BW116" s="230">
        <f>IF(BV116=1,data!$C$41*BU116,0)</f>
        <v>0</v>
      </c>
      <c r="BX116" s="265" t="s">
        <v>96</v>
      </c>
      <c r="BY116" s="231">
        <f>IF(BV116=1,IF(BU116&lt;15,VLOOKUP(BX116,data!$B$3:$E$32,2,0)*BU116,(VLOOKUP(BX116,data!$B$3:$E$32,2,0)*14)+(VLOOKUP(BX116,data!$B$3:$E$32,3,0))*(BU116-14)),0)</f>
        <v>0</v>
      </c>
      <c r="BZ116" s="265" t="s">
        <v>96</v>
      </c>
      <c r="CA116" s="231">
        <f>IF(BV116=1,VLOOKUP(BZ116,data!$B$35:$D$39,2,0),0)</f>
        <v>0</v>
      </c>
      <c r="CB116" s="232">
        <f>IF(AND(BY116&lt;&gt;0,CA116&lt;&gt;0)=FALSE,0,data!$C$43)</f>
        <v>0</v>
      </c>
      <c r="CC116" s="269">
        <f t="shared" si="105"/>
        <v>0</v>
      </c>
      <c r="CD116" s="225">
        <f t="shared" si="106"/>
        <v>0</v>
      </c>
      <c r="CE116" s="225">
        <f t="shared" si="107"/>
        <v>0</v>
      </c>
      <c r="CF116" s="225">
        <f t="shared" si="108"/>
        <v>0</v>
      </c>
      <c r="CG116" s="431" t="str">
        <f t="shared" si="109"/>
        <v>ne</v>
      </c>
      <c r="CI116" s="229"/>
      <c r="CJ116" s="225">
        <f t="shared" si="110"/>
        <v>0</v>
      </c>
      <c r="CK116" s="230">
        <f>IF(CJ116=1,data!$C$41*CI116,0)</f>
        <v>0</v>
      </c>
      <c r="CL116" s="265" t="s">
        <v>96</v>
      </c>
      <c r="CM116" s="231">
        <f>IF(CJ116=1,IF(CI116&lt;15,VLOOKUP(CL116,data!$B$3:$E$32,2,0)*CI116,(VLOOKUP(CL116,data!$B$3:$E$32,2,0)*14)+(VLOOKUP(CL116,data!$B$3:$E$32,3,0))*(CI116-14)),0)</f>
        <v>0</v>
      </c>
      <c r="CN116" s="265" t="s">
        <v>96</v>
      </c>
      <c r="CO116" s="231">
        <f>IF(CJ116=1,VLOOKUP(CN116,data!$B$35:$D$39,2,0),0)</f>
        <v>0</v>
      </c>
      <c r="CP116" s="232">
        <f>IF(AND(CM116&lt;&gt;0,CO116&lt;&gt;0)=FALSE,0,data!$C$43)</f>
        <v>0</v>
      </c>
      <c r="CQ116" s="269">
        <f t="shared" si="111"/>
        <v>0</v>
      </c>
      <c r="CR116" s="225">
        <f t="shared" si="112"/>
        <v>0</v>
      </c>
      <c r="CS116" s="225">
        <f t="shared" si="113"/>
        <v>0</v>
      </c>
      <c r="CT116" s="225">
        <f t="shared" si="114"/>
        <v>0</v>
      </c>
      <c r="CU116" s="431" t="str">
        <f t="shared" si="115"/>
        <v>ne</v>
      </c>
      <c r="CW116" s="229"/>
      <c r="CX116" s="225">
        <f t="shared" si="116"/>
        <v>0</v>
      </c>
      <c r="CY116" s="230">
        <f>IF(CX116=1,data!$C$41*CW116,0)</f>
        <v>0</v>
      </c>
      <c r="CZ116" s="265" t="s">
        <v>96</v>
      </c>
      <c r="DA116" s="231">
        <f>IF(CX116=1,IF(CW116&lt;15,VLOOKUP(CZ116,data!$B$3:$E$32,2,0)*CW116,(VLOOKUP(CZ116,data!$B$3:$E$32,2,0)*14)+(VLOOKUP(CZ116,data!$B$3:$E$32,3,0))*(CW116-14)),0)</f>
        <v>0</v>
      </c>
      <c r="DB116" s="265" t="s">
        <v>96</v>
      </c>
      <c r="DC116" s="231">
        <f>IF(CX116=1,VLOOKUP(DB116,data!$B$35:$D$39,2,0),0)</f>
        <v>0</v>
      </c>
      <c r="DD116" s="232">
        <f>IF(AND(DA116&lt;&gt;0,DC116&lt;&gt;0)=FALSE,0,data!$C$43)</f>
        <v>0</v>
      </c>
      <c r="DE116" s="269">
        <f t="shared" si="117"/>
        <v>0</v>
      </c>
      <c r="DF116" s="225">
        <f t="shared" si="118"/>
        <v>0</v>
      </c>
      <c r="DG116" s="225">
        <f t="shared" si="119"/>
        <v>0</v>
      </c>
      <c r="DH116" s="225">
        <f t="shared" si="120"/>
        <v>0</v>
      </c>
      <c r="DI116" s="431" t="str">
        <f t="shared" si="121"/>
        <v>ne</v>
      </c>
      <c r="DK116" s="229"/>
      <c r="DL116" s="225">
        <f t="shared" si="122"/>
        <v>0</v>
      </c>
      <c r="DM116" s="230">
        <f>IF(DL116=1,data!$C$41*DK116,0)</f>
        <v>0</v>
      </c>
      <c r="DN116" s="265" t="s">
        <v>96</v>
      </c>
      <c r="DO116" s="231">
        <f>IF(DL116=1,IF(DK116&lt;15,VLOOKUP(DN116,data!$B$3:$E$32,2,0)*DK116,(VLOOKUP(DN116,data!$B$3:$E$32,2,0)*14)+(VLOOKUP(DN116,data!$B$3:$E$32,3,0))*(DK116-14)),0)</f>
        <v>0</v>
      </c>
      <c r="DP116" s="265" t="s">
        <v>96</v>
      </c>
      <c r="DQ116" s="231">
        <f>IF(DL116=1,VLOOKUP(DP116,data!$B$35:$D$39,2,0),0)</f>
        <v>0</v>
      </c>
      <c r="DR116" s="232">
        <f>IF(AND(DO116&lt;&gt;0,DQ116&lt;&gt;0)=FALSE,0,data!$C$43)</f>
        <v>0</v>
      </c>
      <c r="DS116" s="269">
        <f t="shared" si="123"/>
        <v>0</v>
      </c>
      <c r="DT116" s="225">
        <f t="shared" si="124"/>
        <v>0</v>
      </c>
      <c r="DU116" s="225">
        <f t="shared" si="125"/>
        <v>0</v>
      </c>
      <c r="DV116" s="225">
        <f t="shared" si="126"/>
        <v>0</v>
      </c>
      <c r="DW116" s="431" t="str">
        <f t="shared" si="127"/>
        <v>ne</v>
      </c>
      <c r="DY116" s="229"/>
      <c r="DZ116" s="225">
        <f t="shared" si="128"/>
        <v>0</v>
      </c>
      <c r="EA116" s="230">
        <f>IF(DZ116=1,data!$C$41*DY116,0)</f>
        <v>0</v>
      </c>
      <c r="EB116" s="265" t="s">
        <v>96</v>
      </c>
      <c r="EC116" s="231">
        <f>IF(DZ116=1,IF(DY116&lt;15,VLOOKUP(EB116,data!$B$3:$E$32,2,0)*DY116,(VLOOKUP(EB116,data!$B$3:$E$32,2,0)*14)+(VLOOKUP(EB116,data!$B$3:$E$32,3,0))*(DY116-14)),0)</f>
        <v>0</v>
      </c>
      <c r="ED116" s="265" t="s">
        <v>96</v>
      </c>
      <c r="EE116" s="231">
        <f>IF(DZ116=1,VLOOKUP(ED116,data!$B$35:$D$39,2,0),0)</f>
        <v>0</v>
      </c>
      <c r="EF116" s="232">
        <f>IF(AND(EC116&lt;&gt;0,EE116&lt;&gt;0)=FALSE,0,data!$C$43)</f>
        <v>0</v>
      </c>
      <c r="EG116" s="269">
        <f t="shared" si="129"/>
        <v>0</v>
      </c>
      <c r="EH116" s="225">
        <f t="shared" si="130"/>
        <v>0</v>
      </c>
      <c r="EI116" s="225">
        <f t="shared" si="131"/>
        <v>0</v>
      </c>
      <c r="EJ116" s="225">
        <f t="shared" si="132"/>
        <v>0</v>
      </c>
      <c r="EK116" s="431" t="str">
        <f t="shared" si="133"/>
        <v>ne</v>
      </c>
      <c r="EM116" s="229"/>
      <c r="EN116" s="225">
        <f t="shared" si="134"/>
        <v>0</v>
      </c>
      <c r="EO116" s="230">
        <f>IF(EN116=1,data!$C$41*EM116,0)</f>
        <v>0</v>
      </c>
      <c r="EP116" s="265" t="s">
        <v>96</v>
      </c>
      <c r="EQ116" s="231">
        <f>IF(EN116=1,IF(EM116&lt;15,VLOOKUP(EP116,data!$B$3:$E$32,2,0)*EM116,(VLOOKUP(EP116,data!$B$3:$E$32,2,0)*14)+(VLOOKUP(EP116,data!$B$3:$E$32,3,0))*(EM116-14)),0)</f>
        <v>0</v>
      </c>
      <c r="ER116" s="265" t="s">
        <v>96</v>
      </c>
      <c r="ES116" s="231">
        <f>IF(EN116=1,VLOOKUP(ER116,data!$B$35:$D$39,2,0),0)</f>
        <v>0</v>
      </c>
      <c r="ET116" s="232">
        <f>IF(AND(EQ116&lt;&gt;0,ES116&lt;&gt;0)=FALSE,0,data!$C$43)</f>
        <v>0</v>
      </c>
      <c r="EU116" s="269">
        <f t="shared" si="135"/>
        <v>0</v>
      </c>
      <c r="EV116" s="225">
        <f t="shared" si="136"/>
        <v>0</v>
      </c>
      <c r="EW116" s="225">
        <f t="shared" si="137"/>
        <v>0</v>
      </c>
      <c r="EX116" s="225">
        <f t="shared" si="138"/>
        <v>0</v>
      </c>
      <c r="EY116" s="431" t="str">
        <f t="shared" si="139"/>
        <v>ne</v>
      </c>
      <c r="FA116" s="229"/>
      <c r="FB116" s="225">
        <f t="shared" si="140"/>
        <v>0</v>
      </c>
      <c r="FC116" s="230">
        <f>IF(FB116=1,data!$C$41*FA116,0)</f>
        <v>0</v>
      </c>
      <c r="FD116" s="265" t="s">
        <v>96</v>
      </c>
      <c r="FE116" s="231">
        <f>IF(FB116=1,IF(FA116&lt;15,VLOOKUP(FD116,data!$B$3:$E$32,2,0)*FA116,(VLOOKUP(FD116,data!$B$3:$E$32,2,0)*14)+(VLOOKUP(FD116,data!$B$3:$E$32,3,0))*(FA116-14)),0)</f>
        <v>0</v>
      </c>
      <c r="FF116" s="265" t="s">
        <v>96</v>
      </c>
      <c r="FG116" s="231">
        <f>IF(FB116=1,VLOOKUP(FF116,data!$B$35:$D$39,2,0),0)</f>
        <v>0</v>
      </c>
      <c r="FH116" s="232">
        <f>IF(AND(FE116&lt;&gt;0,FG116&lt;&gt;0)=FALSE,0,data!$C$43)</f>
        <v>0</v>
      </c>
      <c r="FI116" s="269">
        <f t="shared" si="141"/>
        <v>0</v>
      </c>
      <c r="FJ116" s="225">
        <f t="shared" si="142"/>
        <v>0</v>
      </c>
      <c r="FK116" s="225">
        <f t="shared" si="143"/>
        <v>0</v>
      </c>
      <c r="FL116" s="225">
        <f t="shared" si="144"/>
        <v>0</v>
      </c>
      <c r="FM116" s="431" t="str">
        <f t="shared" si="145"/>
        <v>ne</v>
      </c>
    </row>
    <row r="117" spans="1:169" ht="26.65" hidden="1" customHeight="1" x14ac:dyDescent="0.25">
      <c r="A117" s="233"/>
      <c r="B117" s="370" t="s">
        <v>208</v>
      </c>
      <c r="C117" s="416"/>
      <c r="D117" s="418"/>
      <c r="E117" s="229"/>
      <c r="F117" s="225">
        <f t="shared" si="75"/>
        <v>0</v>
      </c>
      <c r="G117" s="230">
        <f>IF(F117=1,data!$C$41*E117,0)</f>
        <v>0</v>
      </c>
      <c r="H117" s="265" t="s">
        <v>96</v>
      </c>
      <c r="I117" s="231">
        <f>IF($F117=1,IF($E117&lt;15,VLOOKUP(H117,data!$B$3:$E$32,2,0)*$E117,(VLOOKUP(H117,data!$B$3:$E$32,2,0)*14)+(VLOOKUP(H117,data!$B$3:$E$32,3,0))*($E117-14)),0)</f>
        <v>0</v>
      </c>
      <c r="J117" s="265" t="s">
        <v>96</v>
      </c>
      <c r="K117" s="231">
        <f>IF($F117=1,VLOOKUP(J117,data!$B$35:$D$39,2,0),0)</f>
        <v>0</v>
      </c>
      <c r="L117" s="232">
        <f>IF(AND(I117&lt;&gt;0,K117&lt;&gt;0)=FALSE,0,data!$C$43)</f>
        <v>0</v>
      </c>
      <c r="M117" s="269">
        <f t="shared" si="76"/>
        <v>0</v>
      </c>
      <c r="N117" s="225">
        <f t="shared" si="146"/>
        <v>0</v>
      </c>
      <c r="O117" s="225">
        <f t="shared" si="77"/>
        <v>0</v>
      </c>
      <c r="P117" s="225">
        <f t="shared" si="78"/>
        <v>0</v>
      </c>
      <c r="Q117" s="228"/>
      <c r="R117" s="438">
        <f t="shared" si="79"/>
        <v>0</v>
      </c>
      <c r="S117" s="225">
        <f t="shared" si="80"/>
        <v>0</v>
      </c>
      <c r="T117" s="357">
        <f>IF(S117=1,data!$C$41*R117,0)</f>
        <v>0</v>
      </c>
      <c r="U117" s="370" t="str">
        <f t="shared" si="81"/>
        <v xml:space="preserve"> </v>
      </c>
      <c r="V117" s="360">
        <f>IF($S117=1,IF(R117&lt;15,VLOOKUP(U117,data!$B$3:$E$32,2,0)*R117,(VLOOKUP(U117,data!$B$3:$E$32,2,0)*14)+(VLOOKUP(U117,data!$B$3:$E$32,3,0))*(R117-14)),0)</f>
        <v>0</v>
      </c>
      <c r="W117" s="370" t="str">
        <f t="shared" si="82"/>
        <v xml:space="preserve"> </v>
      </c>
      <c r="X117" s="360">
        <f>IF($S117=1,VLOOKUP(W117,data!$B$35:$D$39,2,0),0)</f>
        <v>0</v>
      </c>
      <c r="Y117" s="364">
        <f>IF(AND(V117&lt;&gt;0,X117&lt;&gt;0)=FALSE,0,data!$C$43)</f>
        <v>0</v>
      </c>
      <c r="Z117" s="365">
        <f t="shared" si="83"/>
        <v>0</v>
      </c>
      <c r="AA117" s="225">
        <f t="shared" si="147"/>
        <v>0</v>
      </c>
      <c r="AB117" s="225">
        <f t="shared" si="84"/>
        <v>0</v>
      </c>
      <c r="AC117" s="225">
        <f t="shared" si="85"/>
        <v>0</v>
      </c>
      <c r="AE117" s="229"/>
      <c r="AF117" s="225">
        <f t="shared" si="86"/>
        <v>0</v>
      </c>
      <c r="AG117" s="230">
        <f>IF(AF117=1,data!$C$41*AE117,0)</f>
        <v>0</v>
      </c>
      <c r="AH117" s="265" t="s">
        <v>96</v>
      </c>
      <c r="AI117" s="231">
        <f>IF(AF117=1,IF(AE117&lt;15,VLOOKUP(AH117,data!$B$3:$E$32,2,0)*AE117,(VLOOKUP(AH117,data!$B$3:$E$32,2,0)*14)+(VLOOKUP(AH117,data!$B$3:$E$32,3,0))*(AE117-14)),0)</f>
        <v>0</v>
      </c>
      <c r="AJ117" s="265" t="s">
        <v>96</v>
      </c>
      <c r="AK117" s="231">
        <f>IF(AF117=1,VLOOKUP(AJ117,data!$B$35:$D$39,2,0),0)</f>
        <v>0</v>
      </c>
      <c r="AL117" s="232">
        <f>IF(AND(AI117&lt;&gt;0,AK117&lt;&gt;0)=FALSE,0,data!$C$43)</f>
        <v>0</v>
      </c>
      <c r="AM117" s="269">
        <f t="shared" si="87"/>
        <v>0</v>
      </c>
      <c r="AN117" s="225">
        <f t="shared" si="88"/>
        <v>0</v>
      </c>
      <c r="AO117" s="225">
        <f t="shared" si="89"/>
        <v>0</v>
      </c>
      <c r="AP117" s="225">
        <f t="shared" si="90"/>
        <v>0</v>
      </c>
      <c r="AQ117" s="431" t="str">
        <f t="shared" si="91"/>
        <v>ne</v>
      </c>
      <c r="AS117" s="229"/>
      <c r="AT117" s="225">
        <f t="shared" si="92"/>
        <v>0</v>
      </c>
      <c r="AU117" s="230">
        <f>IF(AT117=1,data!$C$41*AS117,0)</f>
        <v>0</v>
      </c>
      <c r="AV117" s="265" t="s">
        <v>96</v>
      </c>
      <c r="AW117" s="231">
        <f>IF(AT117=1,IF(AS117&lt;15,VLOOKUP(AV117,data!$B$3:$E$32,2,0)*AS117,(VLOOKUP(AV117,data!$B$3:$E$32,2,0)*14)+(VLOOKUP(AV117,data!$B$3:$E$32,3,0))*(AS117-14)),0)</f>
        <v>0</v>
      </c>
      <c r="AX117" s="265" t="s">
        <v>96</v>
      </c>
      <c r="AY117" s="231">
        <f>IF(AT117=1,VLOOKUP(AX117,data!$B$35:$D$39,2,0),0)</f>
        <v>0</v>
      </c>
      <c r="AZ117" s="232">
        <f>IF(AND(AW117&lt;&gt;0,AY117&lt;&gt;0)=FALSE,0,data!$C$43)</f>
        <v>0</v>
      </c>
      <c r="BA117" s="269">
        <f t="shared" si="93"/>
        <v>0</v>
      </c>
      <c r="BB117" s="225">
        <f t="shared" si="94"/>
        <v>0</v>
      </c>
      <c r="BC117" s="225">
        <f t="shared" si="95"/>
        <v>0</v>
      </c>
      <c r="BD117" s="225">
        <f t="shared" si="96"/>
        <v>0</v>
      </c>
      <c r="BE117" s="431" t="str">
        <f t="shared" si="97"/>
        <v>ne</v>
      </c>
      <c r="BG117" s="229"/>
      <c r="BH117" s="225">
        <f t="shared" si="98"/>
        <v>0</v>
      </c>
      <c r="BI117" s="230">
        <f>IF(BH117=1,data!$C$41*BG117,0)</f>
        <v>0</v>
      </c>
      <c r="BJ117" s="265" t="s">
        <v>96</v>
      </c>
      <c r="BK117" s="231">
        <f>IF(BH117=1,IF(BG117&lt;15,VLOOKUP(BJ117,data!$B$3:$E$32,2,0)*BG117,(VLOOKUP(BJ117,data!$B$3:$E$32,2,0)*14)+(VLOOKUP(BJ117,data!$B$3:$E$32,3,0))*(BG117-14)),0)</f>
        <v>0</v>
      </c>
      <c r="BL117" s="265" t="s">
        <v>96</v>
      </c>
      <c r="BM117" s="231">
        <f>IF(BH117=1,VLOOKUP(BL117,data!$B$35:$D$39,2,0),0)</f>
        <v>0</v>
      </c>
      <c r="BN117" s="232">
        <f>IF(AND(BK117&lt;&gt;0,BM117&lt;&gt;0)=FALSE,0,data!$C$43)</f>
        <v>0</v>
      </c>
      <c r="BO117" s="269">
        <f t="shared" si="99"/>
        <v>0</v>
      </c>
      <c r="BP117" s="225">
        <f t="shared" si="100"/>
        <v>0</v>
      </c>
      <c r="BQ117" s="225">
        <f t="shared" si="101"/>
        <v>0</v>
      </c>
      <c r="BR117" s="225">
        <f t="shared" si="102"/>
        <v>0</v>
      </c>
      <c r="BS117" s="431" t="str">
        <f t="shared" si="103"/>
        <v>ne</v>
      </c>
      <c r="BU117" s="229"/>
      <c r="BV117" s="225">
        <f t="shared" si="104"/>
        <v>0</v>
      </c>
      <c r="BW117" s="230">
        <f>IF(BV117=1,data!$C$41*BU117,0)</f>
        <v>0</v>
      </c>
      <c r="BX117" s="265" t="s">
        <v>96</v>
      </c>
      <c r="BY117" s="231">
        <f>IF(BV117=1,IF(BU117&lt;15,VLOOKUP(BX117,data!$B$3:$E$32,2,0)*BU117,(VLOOKUP(BX117,data!$B$3:$E$32,2,0)*14)+(VLOOKUP(BX117,data!$B$3:$E$32,3,0))*(BU117-14)),0)</f>
        <v>0</v>
      </c>
      <c r="BZ117" s="265" t="s">
        <v>96</v>
      </c>
      <c r="CA117" s="231">
        <f>IF(BV117=1,VLOOKUP(BZ117,data!$B$35:$D$39,2,0),0)</f>
        <v>0</v>
      </c>
      <c r="CB117" s="232">
        <f>IF(AND(BY117&lt;&gt;0,CA117&lt;&gt;0)=FALSE,0,data!$C$43)</f>
        <v>0</v>
      </c>
      <c r="CC117" s="269">
        <f t="shared" si="105"/>
        <v>0</v>
      </c>
      <c r="CD117" s="225">
        <f t="shared" si="106"/>
        <v>0</v>
      </c>
      <c r="CE117" s="225">
        <f t="shared" si="107"/>
        <v>0</v>
      </c>
      <c r="CF117" s="225">
        <f t="shared" si="108"/>
        <v>0</v>
      </c>
      <c r="CG117" s="431" t="str">
        <f t="shared" si="109"/>
        <v>ne</v>
      </c>
      <c r="CI117" s="229"/>
      <c r="CJ117" s="225">
        <f t="shared" si="110"/>
        <v>0</v>
      </c>
      <c r="CK117" s="230">
        <f>IF(CJ117=1,data!$C$41*CI117,0)</f>
        <v>0</v>
      </c>
      <c r="CL117" s="265" t="s">
        <v>96</v>
      </c>
      <c r="CM117" s="231">
        <f>IF(CJ117=1,IF(CI117&lt;15,VLOOKUP(CL117,data!$B$3:$E$32,2,0)*CI117,(VLOOKUP(CL117,data!$B$3:$E$32,2,0)*14)+(VLOOKUP(CL117,data!$B$3:$E$32,3,0))*(CI117-14)),0)</f>
        <v>0</v>
      </c>
      <c r="CN117" s="265" t="s">
        <v>96</v>
      </c>
      <c r="CO117" s="231">
        <f>IF(CJ117=1,VLOOKUP(CN117,data!$B$35:$D$39,2,0),0)</f>
        <v>0</v>
      </c>
      <c r="CP117" s="232">
        <f>IF(AND(CM117&lt;&gt;0,CO117&lt;&gt;0)=FALSE,0,data!$C$43)</f>
        <v>0</v>
      </c>
      <c r="CQ117" s="269">
        <f t="shared" si="111"/>
        <v>0</v>
      </c>
      <c r="CR117" s="225">
        <f t="shared" si="112"/>
        <v>0</v>
      </c>
      <c r="CS117" s="225">
        <f t="shared" si="113"/>
        <v>0</v>
      </c>
      <c r="CT117" s="225">
        <f t="shared" si="114"/>
        <v>0</v>
      </c>
      <c r="CU117" s="431" t="str">
        <f t="shared" si="115"/>
        <v>ne</v>
      </c>
      <c r="CW117" s="229"/>
      <c r="CX117" s="225">
        <f t="shared" si="116"/>
        <v>0</v>
      </c>
      <c r="CY117" s="230">
        <f>IF(CX117=1,data!$C$41*CW117,0)</f>
        <v>0</v>
      </c>
      <c r="CZ117" s="265" t="s">
        <v>96</v>
      </c>
      <c r="DA117" s="231">
        <f>IF(CX117=1,IF(CW117&lt;15,VLOOKUP(CZ117,data!$B$3:$E$32,2,0)*CW117,(VLOOKUP(CZ117,data!$B$3:$E$32,2,0)*14)+(VLOOKUP(CZ117,data!$B$3:$E$32,3,0))*(CW117-14)),0)</f>
        <v>0</v>
      </c>
      <c r="DB117" s="265" t="s">
        <v>96</v>
      </c>
      <c r="DC117" s="231">
        <f>IF(CX117=1,VLOOKUP(DB117,data!$B$35:$D$39,2,0),0)</f>
        <v>0</v>
      </c>
      <c r="DD117" s="232">
        <f>IF(AND(DA117&lt;&gt;0,DC117&lt;&gt;0)=FALSE,0,data!$C$43)</f>
        <v>0</v>
      </c>
      <c r="DE117" s="269">
        <f t="shared" si="117"/>
        <v>0</v>
      </c>
      <c r="DF117" s="225">
        <f t="shared" si="118"/>
        <v>0</v>
      </c>
      <c r="DG117" s="225">
        <f t="shared" si="119"/>
        <v>0</v>
      </c>
      <c r="DH117" s="225">
        <f t="shared" si="120"/>
        <v>0</v>
      </c>
      <c r="DI117" s="431" t="str">
        <f t="shared" si="121"/>
        <v>ne</v>
      </c>
      <c r="DK117" s="229"/>
      <c r="DL117" s="225">
        <f t="shared" si="122"/>
        <v>0</v>
      </c>
      <c r="DM117" s="230">
        <f>IF(DL117=1,data!$C$41*DK117,0)</f>
        <v>0</v>
      </c>
      <c r="DN117" s="265" t="s">
        <v>96</v>
      </c>
      <c r="DO117" s="231">
        <f>IF(DL117=1,IF(DK117&lt;15,VLOOKUP(DN117,data!$B$3:$E$32,2,0)*DK117,(VLOOKUP(DN117,data!$B$3:$E$32,2,0)*14)+(VLOOKUP(DN117,data!$B$3:$E$32,3,0))*(DK117-14)),0)</f>
        <v>0</v>
      </c>
      <c r="DP117" s="265" t="s">
        <v>96</v>
      </c>
      <c r="DQ117" s="231">
        <f>IF(DL117=1,VLOOKUP(DP117,data!$B$35:$D$39,2,0),0)</f>
        <v>0</v>
      </c>
      <c r="DR117" s="232">
        <f>IF(AND(DO117&lt;&gt;0,DQ117&lt;&gt;0)=FALSE,0,data!$C$43)</f>
        <v>0</v>
      </c>
      <c r="DS117" s="269">
        <f t="shared" si="123"/>
        <v>0</v>
      </c>
      <c r="DT117" s="225">
        <f t="shared" si="124"/>
        <v>0</v>
      </c>
      <c r="DU117" s="225">
        <f t="shared" si="125"/>
        <v>0</v>
      </c>
      <c r="DV117" s="225">
        <f t="shared" si="126"/>
        <v>0</v>
      </c>
      <c r="DW117" s="431" t="str">
        <f t="shared" si="127"/>
        <v>ne</v>
      </c>
      <c r="DY117" s="229"/>
      <c r="DZ117" s="225">
        <f t="shared" si="128"/>
        <v>0</v>
      </c>
      <c r="EA117" s="230">
        <f>IF(DZ117=1,data!$C$41*DY117,0)</f>
        <v>0</v>
      </c>
      <c r="EB117" s="265" t="s">
        <v>96</v>
      </c>
      <c r="EC117" s="231">
        <f>IF(DZ117=1,IF(DY117&lt;15,VLOOKUP(EB117,data!$B$3:$E$32,2,0)*DY117,(VLOOKUP(EB117,data!$B$3:$E$32,2,0)*14)+(VLOOKUP(EB117,data!$B$3:$E$32,3,0))*(DY117-14)),0)</f>
        <v>0</v>
      </c>
      <c r="ED117" s="265" t="s">
        <v>96</v>
      </c>
      <c r="EE117" s="231">
        <f>IF(DZ117=1,VLOOKUP(ED117,data!$B$35:$D$39,2,0),0)</f>
        <v>0</v>
      </c>
      <c r="EF117" s="232">
        <f>IF(AND(EC117&lt;&gt;0,EE117&lt;&gt;0)=FALSE,0,data!$C$43)</f>
        <v>0</v>
      </c>
      <c r="EG117" s="269">
        <f t="shared" si="129"/>
        <v>0</v>
      </c>
      <c r="EH117" s="225">
        <f t="shared" si="130"/>
        <v>0</v>
      </c>
      <c r="EI117" s="225">
        <f t="shared" si="131"/>
        <v>0</v>
      </c>
      <c r="EJ117" s="225">
        <f t="shared" si="132"/>
        <v>0</v>
      </c>
      <c r="EK117" s="431" t="str">
        <f t="shared" si="133"/>
        <v>ne</v>
      </c>
      <c r="EM117" s="229"/>
      <c r="EN117" s="225">
        <f t="shared" si="134"/>
        <v>0</v>
      </c>
      <c r="EO117" s="230">
        <f>IF(EN117=1,data!$C$41*EM117,0)</f>
        <v>0</v>
      </c>
      <c r="EP117" s="265" t="s">
        <v>96</v>
      </c>
      <c r="EQ117" s="231">
        <f>IF(EN117=1,IF(EM117&lt;15,VLOOKUP(EP117,data!$B$3:$E$32,2,0)*EM117,(VLOOKUP(EP117,data!$B$3:$E$32,2,0)*14)+(VLOOKUP(EP117,data!$B$3:$E$32,3,0))*(EM117-14)),0)</f>
        <v>0</v>
      </c>
      <c r="ER117" s="265" t="s">
        <v>96</v>
      </c>
      <c r="ES117" s="231">
        <f>IF(EN117=1,VLOOKUP(ER117,data!$B$35:$D$39,2,0),0)</f>
        <v>0</v>
      </c>
      <c r="ET117" s="232">
        <f>IF(AND(EQ117&lt;&gt;0,ES117&lt;&gt;0)=FALSE,0,data!$C$43)</f>
        <v>0</v>
      </c>
      <c r="EU117" s="269">
        <f t="shared" si="135"/>
        <v>0</v>
      </c>
      <c r="EV117" s="225">
        <f t="shared" si="136"/>
        <v>0</v>
      </c>
      <c r="EW117" s="225">
        <f t="shared" si="137"/>
        <v>0</v>
      </c>
      <c r="EX117" s="225">
        <f t="shared" si="138"/>
        <v>0</v>
      </c>
      <c r="EY117" s="431" t="str">
        <f t="shared" si="139"/>
        <v>ne</v>
      </c>
      <c r="FA117" s="229"/>
      <c r="FB117" s="225">
        <f t="shared" si="140"/>
        <v>0</v>
      </c>
      <c r="FC117" s="230">
        <f>IF(FB117=1,data!$C$41*FA117,0)</f>
        <v>0</v>
      </c>
      <c r="FD117" s="265" t="s">
        <v>96</v>
      </c>
      <c r="FE117" s="231">
        <f>IF(FB117=1,IF(FA117&lt;15,VLOOKUP(FD117,data!$B$3:$E$32,2,0)*FA117,(VLOOKUP(FD117,data!$B$3:$E$32,2,0)*14)+(VLOOKUP(FD117,data!$B$3:$E$32,3,0))*(FA117-14)),0)</f>
        <v>0</v>
      </c>
      <c r="FF117" s="265" t="s">
        <v>96</v>
      </c>
      <c r="FG117" s="231">
        <f>IF(FB117=1,VLOOKUP(FF117,data!$B$35:$D$39,2,0),0)</f>
        <v>0</v>
      </c>
      <c r="FH117" s="232">
        <f>IF(AND(FE117&lt;&gt;0,FG117&lt;&gt;0)=FALSE,0,data!$C$43)</f>
        <v>0</v>
      </c>
      <c r="FI117" s="269">
        <f t="shared" si="141"/>
        <v>0</v>
      </c>
      <c r="FJ117" s="225">
        <f t="shared" si="142"/>
        <v>0</v>
      </c>
      <c r="FK117" s="225">
        <f t="shared" si="143"/>
        <v>0</v>
      </c>
      <c r="FL117" s="225">
        <f t="shared" si="144"/>
        <v>0</v>
      </c>
      <c r="FM117" s="431" t="str">
        <f t="shared" si="145"/>
        <v>ne</v>
      </c>
    </row>
    <row r="118" spans="1:169" ht="26.65" hidden="1" customHeight="1" x14ac:dyDescent="0.25">
      <c r="A118" s="233"/>
      <c r="B118" s="370" t="s">
        <v>209</v>
      </c>
      <c r="C118" s="416"/>
      <c r="D118" s="418"/>
      <c r="E118" s="229"/>
      <c r="F118" s="225">
        <f t="shared" si="75"/>
        <v>0</v>
      </c>
      <c r="G118" s="230">
        <f>IF(F118=1,data!$C$41*E118,0)</f>
        <v>0</v>
      </c>
      <c r="H118" s="265" t="s">
        <v>96</v>
      </c>
      <c r="I118" s="231">
        <f>IF($F118=1,IF($E118&lt;15,VLOOKUP(H118,data!$B$3:$E$32,2,0)*$E118,(VLOOKUP(H118,data!$B$3:$E$32,2,0)*14)+(VLOOKUP(H118,data!$B$3:$E$32,3,0))*($E118-14)),0)</f>
        <v>0</v>
      </c>
      <c r="J118" s="265" t="s">
        <v>96</v>
      </c>
      <c r="K118" s="231">
        <f>IF($F118=1,VLOOKUP(J118,data!$B$35:$D$39,2,0),0)</f>
        <v>0</v>
      </c>
      <c r="L118" s="232">
        <f>IF(AND(I118&lt;&gt;0,K118&lt;&gt;0)=FALSE,0,data!$C$43)</f>
        <v>0</v>
      </c>
      <c r="M118" s="269">
        <f t="shared" si="76"/>
        <v>0</v>
      </c>
      <c r="N118" s="225">
        <f t="shared" si="146"/>
        <v>0</v>
      </c>
      <c r="O118" s="225">
        <f t="shared" si="77"/>
        <v>0</v>
      </c>
      <c r="P118" s="225">
        <f t="shared" si="78"/>
        <v>0</v>
      </c>
      <c r="Q118" s="228"/>
      <c r="R118" s="438">
        <f t="shared" si="79"/>
        <v>0</v>
      </c>
      <c r="S118" s="225">
        <f t="shared" si="80"/>
        <v>0</v>
      </c>
      <c r="T118" s="357">
        <f>IF(S118=1,data!$C$41*R118,0)</f>
        <v>0</v>
      </c>
      <c r="U118" s="370" t="str">
        <f t="shared" si="81"/>
        <v xml:space="preserve"> </v>
      </c>
      <c r="V118" s="360">
        <f>IF($S118=1,IF(R118&lt;15,VLOOKUP(U118,data!$B$3:$E$32,2,0)*R118,(VLOOKUP(U118,data!$B$3:$E$32,2,0)*14)+(VLOOKUP(U118,data!$B$3:$E$32,3,0))*(R118-14)),0)</f>
        <v>0</v>
      </c>
      <c r="W118" s="370" t="str">
        <f t="shared" si="82"/>
        <v xml:space="preserve"> </v>
      </c>
      <c r="X118" s="360">
        <f>IF($S118=1,VLOOKUP(W118,data!$B$35:$D$39,2,0),0)</f>
        <v>0</v>
      </c>
      <c r="Y118" s="364">
        <f>IF(AND(V118&lt;&gt;0,X118&lt;&gt;0)=FALSE,0,data!$C$43)</f>
        <v>0</v>
      </c>
      <c r="Z118" s="365">
        <f t="shared" si="83"/>
        <v>0</v>
      </c>
      <c r="AA118" s="225">
        <f t="shared" si="147"/>
        <v>0</v>
      </c>
      <c r="AB118" s="225">
        <f t="shared" si="84"/>
        <v>0</v>
      </c>
      <c r="AC118" s="225">
        <f t="shared" si="85"/>
        <v>0</v>
      </c>
      <c r="AE118" s="229"/>
      <c r="AF118" s="225">
        <f t="shared" si="86"/>
        <v>0</v>
      </c>
      <c r="AG118" s="230">
        <f>IF(AF118=1,data!$C$41*AE118,0)</f>
        <v>0</v>
      </c>
      <c r="AH118" s="265" t="s">
        <v>96</v>
      </c>
      <c r="AI118" s="231">
        <f>IF(AF118=1,IF(AE118&lt;15,VLOOKUP(AH118,data!$B$3:$E$32,2,0)*AE118,(VLOOKUP(AH118,data!$B$3:$E$32,2,0)*14)+(VLOOKUP(AH118,data!$B$3:$E$32,3,0))*(AE118-14)),0)</f>
        <v>0</v>
      </c>
      <c r="AJ118" s="265" t="s">
        <v>96</v>
      </c>
      <c r="AK118" s="231">
        <f>IF(AF118=1,VLOOKUP(AJ118,data!$B$35:$D$39,2,0),0)</f>
        <v>0</v>
      </c>
      <c r="AL118" s="232">
        <f>IF(AND(AI118&lt;&gt;0,AK118&lt;&gt;0)=FALSE,0,data!$C$43)</f>
        <v>0</v>
      </c>
      <c r="AM118" s="269">
        <f t="shared" si="87"/>
        <v>0</v>
      </c>
      <c r="AN118" s="225">
        <f t="shared" si="88"/>
        <v>0</v>
      </c>
      <c r="AO118" s="225">
        <f t="shared" si="89"/>
        <v>0</v>
      </c>
      <c r="AP118" s="225">
        <f t="shared" si="90"/>
        <v>0</v>
      </c>
      <c r="AQ118" s="431" t="str">
        <f t="shared" si="91"/>
        <v>ne</v>
      </c>
      <c r="AS118" s="229"/>
      <c r="AT118" s="225">
        <f t="shared" si="92"/>
        <v>0</v>
      </c>
      <c r="AU118" s="230">
        <f>IF(AT118=1,data!$C$41*AS118,0)</f>
        <v>0</v>
      </c>
      <c r="AV118" s="265" t="s">
        <v>96</v>
      </c>
      <c r="AW118" s="231">
        <f>IF(AT118=1,IF(AS118&lt;15,VLOOKUP(AV118,data!$B$3:$E$32,2,0)*AS118,(VLOOKUP(AV118,data!$B$3:$E$32,2,0)*14)+(VLOOKUP(AV118,data!$B$3:$E$32,3,0))*(AS118-14)),0)</f>
        <v>0</v>
      </c>
      <c r="AX118" s="265" t="s">
        <v>96</v>
      </c>
      <c r="AY118" s="231">
        <f>IF(AT118=1,VLOOKUP(AX118,data!$B$35:$D$39,2,0),0)</f>
        <v>0</v>
      </c>
      <c r="AZ118" s="232">
        <f>IF(AND(AW118&lt;&gt;0,AY118&lt;&gt;0)=FALSE,0,data!$C$43)</f>
        <v>0</v>
      </c>
      <c r="BA118" s="269">
        <f t="shared" si="93"/>
        <v>0</v>
      </c>
      <c r="BB118" s="225">
        <f t="shared" si="94"/>
        <v>0</v>
      </c>
      <c r="BC118" s="225">
        <f t="shared" si="95"/>
        <v>0</v>
      </c>
      <c r="BD118" s="225">
        <f t="shared" si="96"/>
        <v>0</v>
      </c>
      <c r="BE118" s="431" t="str">
        <f t="shared" si="97"/>
        <v>ne</v>
      </c>
      <c r="BG118" s="229"/>
      <c r="BH118" s="225">
        <f t="shared" si="98"/>
        <v>0</v>
      </c>
      <c r="BI118" s="230">
        <f>IF(BH118=1,data!$C$41*BG118,0)</f>
        <v>0</v>
      </c>
      <c r="BJ118" s="265" t="s">
        <v>96</v>
      </c>
      <c r="BK118" s="231">
        <f>IF(BH118=1,IF(BG118&lt;15,VLOOKUP(BJ118,data!$B$3:$E$32,2,0)*BG118,(VLOOKUP(BJ118,data!$B$3:$E$32,2,0)*14)+(VLOOKUP(BJ118,data!$B$3:$E$32,3,0))*(BG118-14)),0)</f>
        <v>0</v>
      </c>
      <c r="BL118" s="265" t="s">
        <v>96</v>
      </c>
      <c r="BM118" s="231">
        <f>IF(BH118=1,VLOOKUP(BL118,data!$B$35:$D$39,2,0),0)</f>
        <v>0</v>
      </c>
      <c r="BN118" s="232">
        <f>IF(AND(BK118&lt;&gt;0,BM118&lt;&gt;0)=FALSE,0,data!$C$43)</f>
        <v>0</v>
      </c>
      <c r="BO118" s="269">
        <f t="shared" si="99"/>
        <v>0</v>
      </c>
      <c r="BP118" s="225">
        <f t="shared" si="100"/>
        <v>0</v>
      </c>
      <c r="BQ118" s="225">
        <f t="shared" si="101"/>
        <v>0</v>
      </c>
      <c r="BR118" s="225">
        <f t="shared" si="102"/>
        <v>0</v>
      </c>
      <c r="BS118" s="431" t="str">
        <f t="shared" si="103"/>
        <v>ne</v>
      </c>
      <c r="BU118" s="229"/>
      <c r="BV118" s="225">
        <f t="shared" si="104"/>
        <v>0</v>
      </c>
      <c r="BW118" s="230">
        <f>IF(BV118=1,data!$C$41*BU118,0)</f>
        <v>0</v>
      </c>
      <c r="BX118" s="265" t="s">
        <v>96</v>
      </c>
      <c r="BY118" s="231">
        <f>IF(BV118=1,IF(BU118&lt;15,VLOOKUP(BX118,data!$B$3:$E$32,2,0)*BU118,(VLOOKUP(BX118,data!$B$3:$E$32,2,0)*14)+(VLOOKUP(BX118,data!$B$3:$E$32,3,0))*(BU118-14)),0)</f>
        <v>0</v>
      </c>
      <c r="BZ118" s="265" t="s">
        <v>96</v>
      </c>
      <c r="CA118" s="231">
        <f>IF(BV118=1,VLOOKUP(BZ118,data!$B$35:$D$39,2,0),0)</f>
        <v>0</v>
      </c>
      <c r="CB118" s="232">
        <f>IF(AND(BY118&lt;&gt;0,CA118&lt;&gt;0)=FALSE,0,data!$C$43)</f>
        <v>0</v>
      </c>
      <c r="CC118" s="269">
        <f t="shared" si="105"/>
        <v>0</v>
      </c>
      <c r="CD118" s="225">
        <f t="shared" si="106"/>
        <v>0</v>
      </c>
      <c r="CE118" s="225">
        <f t="shared" si="107"/>
        <v>0</v>
      </c>
      <c r="CF118" s="225">
        <f t="shared" si="108"/>
        <v>0</v>
      </c>
      <c r="CG118" s="431" t="str">
        <f t="shared" si="109"/>
        <v>ne</v>
      </c>
      <c r="CI118" s="229"/>
      <c r="CJ118" s="225">
        <f t="shared" si="110"/>
        <v>0</v>
      </c>
      <c r="CK118" s="230">
        <f>IF(CJ118=1,data!$C$41*CI118,0)</f>
        <v>0</v>
      </c>
      <c r="CL118" s="265" t="s">
        <v>96</v>
      </c>
      <c r="CM118" s="231">
        <f>IF(CJ118=1,IF(CI118&lt;15,VLOOKUP(CL118,data!$B$3:$E$32,2,0)*CI118,(VLOOKUP(CL118,data!$B$3:$E$32,2,0)*14)+(VLOOKUP(CL118,data!$B$3:$E$32,3,0))*(CI118-14)),0)</f>
        <v>0</v>
      </c>
      <c r="CN118" s="265" t="s">
        <v>96</v>
      </c>
      <c r="CO118" s="231">
        <f>IF(CJ118=1,VLOOKUP(CN118,data!$B$35:$D$39,2,0),0)</f>
        <v>0</v>
      </c>
      <c r="CP118" s="232">
        <f>IF(AND(CM118&lt;&gt;0,CO118&lt;&gt;0)=FALSE,0,data!$C$43)</f>
        <v>0</v>
      </c>
      <c r="CQ118" s="269">
        <f t="shared" si="111"/>
        <v>0</v>
      </c>
      <c r="CR118" s="225">
        <f t="shared" si="112"/>
        <v>0</v>
      </c>
      <c r="CS118" s="225">
        <f t="shared" si="113"/>
        <v>0</v>
      </c>
      <c r="CT118" s="225">
        <f t="shared" si="114"/>
        <v>0</v>
      </c>
      <c r="CU118" s="431" t="str">
        <f t="shared" si="115"/>
        <v>ne</v>
      </c>
      <c r="CW118" s="229"/>
      <c r="CX118" s="225">
        <f t="shared" si="116"/>
        <v>0</v>
      </c>
      <c r="CY118" s="230">
        <f>IF(CX118=1,data!$C$41*CW118,0)</f>
        <v>0</v>
      </c>
      <c r="CZ118" s="265" t="s">
        <v>96</v>
      </c>
      <c r="DA118" s="231">
        <f>IF(CX118=1,IF(CW118&lt;15,VLOOKUP(CZ118,data!$B$3:$E$32,2,0)*CW118,(VLOOKUP(CZ118,data!$B$3:$E$32,2,0)*14)+(VLOOKUP(CZ118,data!$B$3:$E$32,3,0))*(CW118-14)),0)</f>
        <v>0</v>
      </c>
      <c r="DB118" s="265" t="s">
        <v>96</v>
      </c>
      <c r="DC118" s="231">
        <f>IF(CX118=1,VLOOKUP(DB118,data!$B$35:$D$39,2,0),0)</f>
        <v>0</v>
      </c>
      <c r="DD118" s="232">
        <f>IF(AND(DA118&lt;&gt;0,DC118&lt;&gt;0)=FALSE,0,data!$C$43)</f>
        <v>0</v>
      </c>
      <c r="DE118" s="269">
        <f t="shared" si="117"/>
        <v>0</v>
      </c>
      <c r="DF118" s="225">
        <f t="shared" si="118"/>
        <v>0</v>
      </c>
      <c r="DG118" s="225">
        <f t="shared" si="119"/>
        <v>0</v>
      </c>
      <c r="DH118" s="225">
        <f t="shared" si="120"/>
        <v>0</v>
      </c>
      <c r="DI118" s="431" t="str">
        <f t="shared" si="121"/>
        <v>ne</v>
      </c>
      <c r="DK118" s="229"/>
      <c r="DL118" s="225">
        <f t="shared" si="122"/>
        <v>0</v>
      </c>
      <c r="DM118" s="230">
        <f>IF(DL118=1,data!$C$41*DK118,0)</f>
        <v>0</v>
      </c>
      <c r="DN118" s="265" t="s">
        <v>96</v>
      </c>
      <c r="DO118" s="231">
        <f>IF(DL118=1,IF(DK118&lt;15,VLOOKUP(DN118,data!$B$3:$E$32,2,0)*DK118,(VLOOKUP(DN118,data!$B$3:$E$32,2,0)*14)+(VLOOKUP(DN118,data!$B$3:$E$32,3,0))*(DK118-14)),0)</f>
        <v>0</v>
      </c>
      <c r="DP118" s="265" t="s">
        <v>96</v>
      </c>
      <c r="DQ118" s="231">
        <f>IF(DL118=1,VLOOKUP(DP118,data!$B$35:$D$39,2,0),0)</f>
        <v>0</v>
      </c>
      <c r="DR118" s="232">
        <f>IF(AND(DO118&lt;&gt;0,DQ118&lt;&gt;0)=FALSE,0,data!$C$43)</f>
        <v>0</v>
      </c>
      <c r="DS118" s="269">
        <f t="shared" si="123"/>
        <v>0</v>
      </c>
      <c r="DT118" s="225">
        <f t="shared" si="124"/>
        <v>0</v>
      </c>
      <c r="DU118" s="225">
        <f t="shared" si="125"/>
        <v>0</v>
      </c>
      <c r="DV118" s="225">
        <f t="shared" si="126"/>
        <v>0</v>
      </c>
      <c r="DW118" s="431" t="str">
        <f t="shared" si="127"/>
        <v>ne</v>
      </c>
      <c r="DY118" s="229"/>
      <c r="DZ118" s="225">
        <f t="shared" si="128"/>
        <v>0</v>
      </c>
      <c r="EA118" s="230">
        <f>IF(DZ118=1,data!$C$41*DY118,0)</f>
        <v>0</v>
      </c>
      <c r="EB118" s="265" t="s">
        <v>96</v>
      </c>
      <c r="EC118" s="231">
        <f>IF(DZ118=1,IF(DY118&lt;15,VLOOKUP(EB118,data!$B$3:$E$32,2,0)*DY118,(VLOOKUP(EB118,data!$B$3:$E$32,2,0)*14)+(VLOOKUP(EB118,data!$B$3:$E$32,3,0))*(DY118-14)),0)</f>
        <v>0</v>
      </c>
      <c r="ED118" s="265" t="s">
        <v>96</v>
      </c>
      <c r="EE118" s="231">
        <f>IF(DZ118=1,VLOOKUP(ED118,data!$B$35:$D$39,2,0),0)</f>
        <v>0</v>
      </c>
      <c r="EF118" s="232">
        <f>IF(AND(EC118&lt;&gt;0,EE118&lt;&gt;0)=FALSE,0,data!$C$43)</f>
        <v>0</v>
      </c>
      <c r="EG118" s="269">
        <f t="shared" si="129"/>
        <v>0</v>
      </c>
      <c r="EH118" s="225">
        <f t="shared" si="130"/>
        <v>0</v>
      </c>
      <c r="EI118" s="225">
        <f t="shared" si="131"/>
        <v>0</v>
      </c>
      <c r="EJ118" s="225">
        <f t="shared" si="132"/>
        <v>0</v>
      </c>
      <c r="EK118" s="431" t="str">
        <f t="shared" si="133"/>
        <v>ne</v>
      </c>
      <c r="EM118" s="229"/>
      <c r="EN118" s="225">
        <f t="shared" si="134"/>
        <v>0</v>
      </c>
      <c r="EO118" s="230">
        <f>IF(EN118=1,data!$C$41*EM118,0)</f>
        <v>0</v>
      </c>
      <c r="EP118" s="265" t="s">
        <v>96</v>
      </c>
      <c r="EQ118" s="231">
        <f>IF(EN118=1,IF(EM118&lt;15,VLOOKUP(EP118,data!$B$3:$E$32,2,0)*EM118,(VLOOKUP(EP118,data!$B$3:$E$32,2,0)*14)+(VLOOKUP(EP118,data!$B$3:$E$32,3,0))*(EM118-14)),0)</f>
        <v>0</v>
      </c>
      <c r="ER118" s="265" t="s">
        <v>96</v>
      </c>
      <c r="ES118" s="231">
        <f>IF(EN118=1,VLOOKUP(ER118,data!$B$35:$D$39,2,0),0)</f>
        <v>0</v>
      </c>
      <c r="ET118" s="232">
        <f>IF(AND(EQ118&lt;&gt;0,ES118&lt;&gt;0)=FALSE,0,data!$C$43)</f>
        <v>0</v>
      </c>
      <c r="EU118" s="269">
        <f t="shared" si="135"/>
        <v>0</v>
      </c>
      <c r="EV118" s="225">
        <f t="shared" si="136"/>
        <v>0</v>
      </c>
      <c r="EW118" s="225">
        <f t="shared" si="137"/>
        <v>0</v>
      </c>
      <c r="EX118" s="225">
        <f t="shared" si="138"/>
        <v>0</v>
      </c>
      <c r="EY118" s="431" t="str">
        <f t="shared" si="139"/>
        <v>ne</v>
      </c>
      <c r="FA118" s="229"/>
      <c r="FB118" s="225">
        <f t="shared" si="140"/>
        <v>0</v>
      </c>
      <c r="FC118" s="230">
        <f>IF(FB118=1,data!$C$41*FA118,0)</f>
        <v>0</v>
      </c>
      <c r="FD118" s="265" t="s">
        <v>96</v>
      </c>
      <c r="FE118" s="231">
        <f>IF(FB118=1,IF(FA118&lt;15,VLOOKUP(FD118,data!$B$3:$E$32,2,0)*FA118,(VLOOKUP(FD118,data!$B$3:$E$32,2,0)*14)+(VLOOKUP(FD118,data!$B$3:$E$32,3,0))*(FA118-14)),0)</f>
        <v>0</v>
      </c>
      <c r="FF118" s="265" t="s">
        <v>96</v>
      </c>
      <c r="FG118" s="231">
        <f>IF(FB118=1,VLOOKUP(FF118,data!$B$35:$D$39,2,0),0)</f>
        <v>0</v>
      </c>
      <c r="FH118" s="232">
        <f>IF(AND(FE118&lt;&gt;0,FG118&lt;&gt;0)=FALSE,0,data!$C$43)</f>
        <v>0</v>
      </c>
      <c r="FI118" s="269">
        <f t="shared" si="141"/>
        <v>0</v>
      </c>
      <c r="FJ118" s="225">
        <f t="shared" si="142"/>
        <v>0</v>
      </c>
      <c r="FK118" s="225">
        <f t="shared" si="143"/>
        <v>0</v>
      </c>
      <c r="FL118" s="225">
        <f t="shared" si="144"/>
        <v>0</v>
      </c>
      <c r="FM118" s="431" t="str">
        <f t="shared" si="145"/>
        <v>ne</v>
      </c>
    </row>
    <row r="119" spans="1:169" ht="26.65" hidden="1" customHeight="1" x14ac:dyDescent="0.25">
      <c r="A119" s="233"/>
      <c r="B119" s="370" t="s">
        <v>210</v>
      </c>
      <c r="C119" s="416"/>
      <c r="D119" s="418"/>
      <c r="E119" s="229"/>
      <c r="F119" s="225">
        <f t="shared" si="75"/>
        <v>0</v>
      </c>
      <c r="G119" s="230">
        <f>IF(F119=1,data!$C$41*E119,0)</f>
        <v>0</v>
      </c>
      <c r="H119" s="265" t="s">
        <v>96</v>
      </c>
      <c r="I119" s="231">
        <f>IF($F119=1,IF($E119&lt;15,VLOOKUP(H119,data!$B$3:$E$32,2,0)*$E119,(VLOOKUP(H119,data!$B$3:$E$32,2,0)*14)+(VLOOKUP(H119,data!$B$3:$E$32,3,0))*($E119-14)),0)</f>
        <v>0</v>
      </c>
      <c r="J119" s="265" t="s">
        <v>96</v>
      </c>
      <c r="K119" s="231">
        <f>IF($F119=1,VLOOKUP(J119,data!$B$35:$D$39,2,0),0)</f>
        <v>0</v>
      </c>
      <c r="L119" s="232">
        <f>IF(AND(I119&lt;&gt;0,K119&lt;&gt;0)=FALSE,0,data!$C$43)</f>
        <v>0</v>
      </c>
      <c r="M119" s="269">
        <f t="shared" si="76"/>
        <v>0</v>
      </c>
      <c r="N119" s="225">
        <f t="shared" si="146"/>
        <v>0</v>
      </c>
      <c r="O119" s="225">
        <f t="shared" si="77"/>
        <v>0</v>
      </c>
      <c r="P119" s="225">
        <f t="shared" si="78"/>
        <v>0</v>
      </c>
      <c r="Q119" s="228"/>
      <c r="R119" s="438">
        <f t="shared" si="79"/>
        <v>0</v>
      </c>
      <c r="S119" s="225">
        <f t="shared" si="80"/>
        <v>0</v>
      </c>
      <c r="T119" s="357">
        <f>IF(S119=1,data!$C$41*R119,0)</f>
        <v>0</v>
      </c>
      <c r="U119" s="370" t="str">
        <f t="shared" si="81"/>
        <v xml:space="preserve"> </v>
      </c>
      <c r="V119" s="360">
        <f>IF($S119=1,IF(R119&lt;15,VLOOKUP(U119,data!$B$3:$E$32,2,0)*R119,(VLOOKUP(U119,data!$B$3:$E$32,2,0)*14)+(VLOOKUP(U119,data!$B$3:$E$32,3,0))*(R119-14)),0)</f>
        <v>0</v>
      </c>
      <c r="W119" s="370" t="str">
        <f t="shared" si="82"/>
        <v xml:space="preserve"> </v>
      </c>
      <c r="X119" s="360">
        <f>IF($S119=1,VLOOKUP(W119,data!$B$35:$D$39,2,0),0)</f>
        <v>0</v>
      </c>
      <c r="Y119" s="364">
        <f>IF(AND(V119&lt;&gt;0,X119&lt;&gt;0)=FALSE,0,data!$C$43)</f>
        <v>0</v>
      </c>
      <c r="Z119" s="365">
        <f t="shared" si="83"/>
        <v>0</v>
      </c>
      <c r="AA119" s="225">
        <f t="shared" si="147"/>
        <v>0</v>
      </c>
      <c r="AB119" s="225">
        <f t="shared" si="84"/>
        <v>0</v>
      </c>
      <c r="AC119" s="225">
        <f t="shared" si="85"/>
        <v>0</v>
      </c>
      <c r="AE119" s="229"/>
      <c r="AF119" s="225">
        <f t="shared" si="86"/>
        <v>0</v>
      </c>
      <c r="AG119" s="230">
        <f>IF(AF119=1,data!$C$41*AE119,0)</f>
        <v>0</v>
      </c>
      <c r="AH119" s="265" t="s">
        <v>96</v>
      </c>
      <c r="AI119" s="231">
        <f>IF(AF119=1,IF(AE119&lt;15,VLOOKUP(AH119,data!$B$3:$E$32,2,0)*AE119,(VLOOKUP(AH119,data!$B$3:$E$32,2,0)*14)+(VLOOKUP(AH119,data!$B$3:$E$32,3,0))*(AE119-14)),0)</f>
        <v>0</v>
      </c>
      <c r="AJ119" s="265" t="s">
        <v>96</v>
      </c>
      <c r="AK119" s="231">
        <f>IF(AF119=1,VLOOKUP(AJ119,data!$B$35:$D$39,2,0),0)</f>
        <v>0</v>
      </c>
      <c r="AL119" s="232">
        <f>IF(AND(AI119&lt;&gt;0,AK119&lt;&gt;0)=FALSE,0,data!$C$43)</f>
        <v>0</v>
      </c>
      <c r="AM119" s="269">
        <f t="shared" si="87"/>
        <v>0</v>
      </c>
      <c r="AN119" s="225">
        <f t="shared" si="88"/>
        <v>0</v>
      </c>
      <c r="AO119" s="225">
        <f t="shared" si="89"/>
        <v>0</v>
      </c>
      <c r="AP119" s="225">
        <f t="shared" si="90"/>
        <v>0</v>
      </c>
      <c r="AQ119" s="431" t="str">
        <f t="shared" si="91"/>
        <v>ne</v>
      </c>
      <c r="AS119" s="229"/>
      <c r="AT119" s="225">
        <f t="shared" si="92"/>
        <v>0</v>
      </c>
      <c r="AU119" s="230">
        <f>IF(AT119=1,data!$C$41*AS119,0)</f>
        <v>0</v>
      </c>
      <c r="AV119" s="265" t="s">
        <v>96</v>
      </c>
      <c r="AW119" s="231">
        <f>IF(AT119=1,IF(AS119&lt;15,VLOOKUP(AV119,data!$B$3:$E$32,2,0)*AS119,(VLOOKUP(AV119,data!$B$3:$E$32,2,0)*14)+(VLOOKUP(AV119,data!$B$3:$E$32,3,0))*(AS119-14)),0)</f>
        <v>0</v>
      </c>
      <c r="AX119" s="265" t="s">
        <v>96</v>
      </c>
      <c r="AY119" s="231">
        <f>IF(AT119=1,VLOOKUP(AX119,data!$B$35:$D$39,2,0),0)</f>
        <v>0</v>
      </c>
      <c r="AZ119" s="232">
        <f>IF(AND(AW119&lt;&gt;0,AY119&lt;&gt;0)=FALSE,0,data!$C$43)</f>
        <v>0</v>
      </c>
      <c r="BA119" s="269">
        <f t="shared" si="93"/>
        <v>0</v>
      </c>
      <c r="BB119" s="225">
        <f t="shared" si="94"/>
        <v>0</v>
      </c>
      <c r="BC119" s="225">
        <f t="shared" si="95"/>
        <v>0</v>
      </c>
      <c r="BD119" s="225">
        <f t="shared" si="96"/>
        <v>0</v>
      </c>
      <c r="BE119" s="431" t="str">
        <f t="shared" si="97"/>
        <v>ne</v>
      </c>
      <c r="BG119" s="229"/>
      <c r="BH119" s="225">
        <f t="shared" si="98"/>
        <v>0</v>
      </c>
      <c r="BI119" s="230">
        <f>IF(BH119=1,data!$C$41*BG119,0)</f>
        <v>0</v>
      </c>
      <c r="BJ119" s="265" t="s">
        <v>96</v>
      </c>
      <c r="BK119" s="231">
        <f>IF(BH119=1,IF(BG119&lt;15,VLOOKUP(BJ119,data!$B$3:$E$32,2,0)*BG119,(VLOOKUP(BJ119,data!$B$3:$E$32,2,0)*14)+(VLOOKUP(BJ119,data!$B$3:$E$32,3,0))*(BG119-14)),0)</f>
        <v>0</v>
      </c>
      <c r="BL119" s="265" t="s">
        <v>96</v>
      </c>
      <c r="BM119" s="231">
        <f>IF(BH119=1,VLOOKUP(BL119,data!$B$35:$D$39,2,0),0)</f>
        <v>0</v>
      </c>
      <c r="BN119" s="232">
        <f>IF(AND(BK119&lt;&gt;0,BM119&lt;&gt;0)=FALSE,0,data!$C$43)</f>
        <v>0</v>
      </c>
      <c r="BO119" s="269">
        <f t="shared" si="99"/>
        <v>0</v>
      </c>
      <c r="BP119" s="225">
        <f t="shared" si="100"/>
        <v>0</v>
      </c>
      <c r="BQ119" s="225">
        <f t="shared" si="101"/>
        <v>0</v>
      </c>
      <c r="BR119" s="225">
        <f t="shared" si="102"/>
        <v>0</v>
      </c>
      <c r="BS119" s="431" t="str">
        <f t="shared" si="103"/>
        <v>ne</v>
      </c>
      <c r="BU119" s="229"/>
      <c r="BV119" s="225">
        <f t="shared" si="104"/>
        <v>0</v>
      </c>
      <c r="BW119" s="230">
        <f>IF(BV119=1,data!$C$41*BU119,0)</f>
        <v>0</v>
      </c>
      <c r="BX119" s="265" t="s">
        <v>96</v>
      </c>
      <c r="BY119" s="231">
        <f>IF(BV119=1,IF(BU119&lt;15,VLOOKUP(BX119,data!$B$3:$E$32,2,0)*BU119,(VLOOKUP(BX119,data!$B$3:$E$32,2,0)*14)+(VLOOKUP(BX119,data!$B$3:$E$32,3,0))*(BU119-14)),0)</f>
        <v>0</v>
      </c>
      <c r="BZ119" s="265" t="s">
        <v>96</v>
      </c>
      <c r="CA119" s="231">
        <f>IF(BV119=1,VLOOKUP(BZ119,data!$B$35:$D$39,2,0),0)</f>
        <v>0</v>
      </c>
      <c r="CB119" s="232">
        <f>IF(AND(BY119&lt;&gt;0,CA119&lt;&gt;0)=FALSE,0,data!$C$43)</f>
        <v>0</v>
      </c>
      <c r="CC119" s="269">
        <f t="shared" si="105"/>
        <v>0</v>
      </c>
      <c r="CD119" s="225">
        <f t="shared" si="106"/>
        <v>0</v>
      </c>
      <c r="CE119" s="225">
        <f t="shared" si="107"/>
        <v>0</v>
      </c>
      <c r="CF119" s="225">
        <f t="shared" si="108"/>
        <v>0</v>
      </c>
      <c r="CG119" s="431" t="str">
        <f t="shared" si="109"/>
        <v>ne</v>
      </c>
      <c r="CI119" s="229"/>
      <c r="CJ119" s="225">
        <f t="shared" si="110"/>
        <v>0</v>
      </c>
      <c r="CK119" s="230">
        <f>IF(CJ119=1,data!$C$41*CI119,0)</f>
        <v>0</v>
      </c>
      <c r="CL119" s="265" t="s">
        <v>96</v>
      </c>
      <c r="CM119" s="231">
        <f>IF(CJ119=1,IF(CI119&lt;15,VLOOKUP(CL119,data!$B$3:$E$32,2,0)*CI119,(VLOOKUP(CL119,data!$B$3:$E$32,2,0)*14)+(VLOOKUP(CL119,data!$B$3:$E$32,3,0))*(CI119-14)),0)</f>
        <v>0</v>
      </c>
      <c r="CN119" s="265" t="s">
        <v>96</v>
      </c>
      <c r="CO119" s="231">
        <f>IF(CJ119=1,VLOOKUP(CN119,data!$B$35:$D$39,2,0),0)</f>
        <v>0</v>
      </c>
      <c r="CP119" s="232">
        <f>IF(AND(CM119&lt;&gt;0,CO119&lt;&gt;0)=FALSE,0,data!$C$43)</f>
        <v>0</v>
      </c>
      <c r="CQ119" s="269">
        <f t="shared" si="111"/>
        <v>0</v>
      </c>
      <c r="CR119" s="225">
        <f t="shared" si="112"/>
        <v>0</v>
      </c>
      <c r="CS119" s="225">
        <f t="shared" si="113"/>
        <v>0</v>
      </c>
      <c r="CT119" s="225">
        <f t="shared" si="114"/>
        <v>0</v>
      </c>
      <c r="CU119" s="431" t="str">
        <f t="shared" si="115"/>
        <v>ne</v>
      </c>
      <c r="CW119" s="229"/>
      <c r="CX119" s="225">
        <f t="shared" si="116"/>
        <v>0</v>
      </c>
      <c r="CY119" s="230">
        <f>IF(CX119=1,data!$C$41*CW119,0)</f>
        <v>0</v>
      </c>
      <c r="CZ119" s="265" t="s">
        <v>96</v>
      </c>
      <c r="DA119" s="231">
        <f>IF(CX119=1,IF(CW119&lt;15,VLOOKUP(CZ119,data!$B$3:$E$32,2,0)*CW119,(VLOOKUP(CZ119,data!$B$3:$E$32,2,0)*14)+(VLOOKUP(CZ119,data!$B$3:$E$32,3,0))*(CW119-14)),0)</f>
        <v>0</v>
      </c>
      <c r="DB119" s="265" t="s">
        <v>96</v>
      </c>
      <c r="DC119" s="231">
        <f>IF(CX119=1,VLOOKUP(DB119,data!$B$35:$D$39,2,0),0)</f>
        <v>0</v>
      </c>
      <c r="DD119" s="232">
        <f>IF(AND(DA119&lt;&gt;0,DC119&lt;&gt;0)=FALSE,0,data!$C$43)</f>
        <v>0</v>
      </c>
      <c r="DE119" s="269">
        <f t="shared" si="117"/>
        <v>0</v>
      </c>
      <c r="DF119" s="225">
        <f t="shared" si="118"/>
        <v>0</v>
      </c>
      <c r="DG119" s="225">
        <f t="shared" si="119"/>
        <v>0</v>
      </c>
      <c r="DH119" s="225">
        <f t="shared" si="120"/>
        <v>0</v>
      </c>
      <c r="DI119" s="431" t="str">
        <f t="shared" si="121"/>
        <v>ne</v>
      </c>
      <c r="DK119" s="229"/>
      <c r="DL119" s="225">
        <f t="shared" si="122"/>
        <v>0</v>
      </c>
      <c r="DM119" s="230">
        <f>IF(DL119=1,data!$C$41*DK119,0)</f>
        <v>0</v>
      </c>
      <c r="DN119" s="265" t="s">
        <v>96</v>
      </c>
      <c r="DO119" s="231">
        <f>IF(DL119=1,IF(DK119&lt;15,VLOOKUP(DN119,data!$B$3:$E$32,2,0)*DK119,(VLOOKUP(DN119,data!$B$3:$E$32,2,0)*14)+(VLOOKUP(DN119,data!$B$3:$E$32,3,0))*(DK119-14)),0)</f>
        <v>0</v>
      </c>
      <c r="DP119" s="265" t="s">
        <v>96</v>
      </c>
      <c r="DQ119" s="231">
        <f>IF(DL119=1,VLOOKUP(DP119,data!$B$35:$D$39,2,0),0)</f>
        <v>0</v>
      </c>
      <c r="DR119" s="232">
        <f>IF(AND(DO119&lt;&gt;0,DQ119&lt;&gt;0)=FALSE,0,data!$C$43)</f>
        <v>0</v>
      </c>
      <c r="DS119" s="269">
        <f t="shared" si="123"/>
        <v>0</v>
      </c>
      <c r="DT119" s="225">
        <f t="shared" si="124"/>
        <v>0</v>
      </c>
      <c r="DU119" s="225">
        <f t="shared" si="125"/>
        <v>0</v>
      </c>
      <c r="DV119" s="225">
        <f t="shared" si="126"/>
        <v>0</v>
      </c>
      <c r="DW119" s="431" t="str">
        <f t="shared" si="127"/>
        <v>ne</v>
      </c>
      <c r="DY119" s="229"/>
      <c r="DZ119" s="225">
        <f t="shared" si="128"/>
        <v>0</v>
      </c>
      <c r="EA119" s="230">
        <f>IF(DZ119=1,data!$C$41*DY119,0)</f>
        <v>0</v>
      </c>
      <c r="EB119" s="265" t="s">
        <v>96</v>
      </c>
      <c r="EC119" s="231">
        <f>IF(DZ119=1,IF(DY119&lt;15,VLOOKUP(EB119,data!$B$3:$E$32,2,0)*DY119,(VLOOKUP(EB119,data!$B$3:$E$32,2,0)*14)+(VLOOKUP(EB119,data!$B$3:$E$32,3,0))*(DY119-14)),0)</f>
        <v>0</v>
      </c>
      <c r="ED119" s="265" t="s">
        <v>96</v>
      </c>
      <c r="EE119" s="231">
        <f>IF(DZ119=1,VLOOKUP(ED119,data!$B$35:$D$39,2,0),0)</f>
        <v>0</v>
      </c>
      <c r="EF119" s="232">
        <f>IF(AND(EC119&lt;&gt;0,EE119&lt;&gt;0)=FALSE,0,data!$C$43)</f>
        <v>0</v>
      </c>
      <c r="EG119" s="269">
        <f t="shared" si="129"/>
        <v>0</v>
      </c>
      <c r="EH119" s="225">
        <f t="shared" si="130"/>
        <v>0</v>
      </c>
      <c r="EI119" s="225">
        <f t="shared" si="131"/>
        <v>0</v>
      </c>
      <c r="EJ119" s="225">
        <f t="shared" si="132"/>
        <v>0</v>
      </c>
      <c r="EK119" s="431" t="str">
        <f t="shared" si="133"/>
        <v>ne</v>
      </c>
      <c r="EM119" s="229"/>
      <c r="EN119" s="225">
        <f t="shared" si="134"/>
        <v>0</v>
      </c>
      <c r="EO119" s="230">
        <f>IF(EN119=1,data!$C$41*EM119,0)</f>
        <v>0</v>
      </c>
      <c r="EP119" s="265" t="s">
        <v>96</v>
      </c>
      <c r="EQ119" s="231">
        <f>IF(EN119=1,IF(EM119&lt;15,VLOOKUP(EP119,data!$B$3:$E$32,2,0)*EM119,(VLOOKUP(EP119,data!$B$3:$E$32,2,0)*14)+(VLOOKUP(EP119,data!$B$3:$E$32,3,0))*(EM119-14)),0)</f>
        <v>0</v>
      </c>
      <c r="ER119" s="265" t="s">
        <v>96</v>
      </c>
      <c r="ES119" s="231">
        <f>IF(EN119=1,VLOOKUP(ER119,data!$B$35:$D$39,2,0),0)</f>
        <v>0</v>
      </c>
      <c r="ET119" s="232">
        <f>IF(AND(EQ119&lt;&gt;0,ES119&lt;&gt;0)=FALSE,0,data!$C$43)</f>
        <v>0</v>
      </c>
      <c r="EU119" s="269">
        <f t="shared" si="135"/>
        <v>0</v>
      </c>
      <c r="EV119" s="225">
        <f t="shared" si="136"/>
        <v>0</v>
      </c>
      <c r="EW119" s="225">
        <f t="shared" si="137"/>
        <v>0</v>
      </c>
      <c r="EX119" s="225">
        <f t="shared" si="138"/>
        <v>0</v>
      </c>
      <c r="EY119" s="431" t="str">
        <f t="shared" si="139"/>
        <v>ne</v>
      </c>
      <c r="FA119" s="229"/>
      <c r="FB119" s="225">
        <f t="shared" si="140"/>
        <v>0</v>
      </c>
      <c r="FC119" s="230">
        <f>IF(FB119=1,data!$C$41*FA119,0)</f>
        <v>0</v>
      </c>
      <c r="FD119" s="265" t="s">
        <v>96</v>
      </c>
      <c r="FE119" s="231">
        <f>IF(FB119=1,IF(FA119&lt;15,VLOOKUP(FD119,data!$B$3:$E$32,2,0)*FA119,(VLOOKUP(FD119,data!$B$3:$E$32,2,0)*14)+(VLOOKUP(FD119,data!$B$3:$E$32,3,0))*(FA119-14)),0)</f>
        <v>0</v>
      </c>
      <c r="FF119" s="265" t="s">
        <v>96</v>
      </c>
      <c r="FG119" s="231">
        <f>IF(FB119=1,VLOOKUP(FF119,data!$B$35:$D$39,2,0),0)</f>
        <v>0</v>
      </c>
      <c r="FH119" s="232">
        <f>IF(AND(FE119&lt;&gt;0,FG119&lt;&gt;0)=FALSE,0,data!$C$43)</f>
        <v>0</v>
      </c>
      <c r="FI119" s="269">
        <f t="shared" si="141"/>
        <v>0</v>
      </c>
      <c r="FJ119" s="225">
        <f t="shared" si="142"/>
        <v>0</v>
      </c>
      <c r="FK119" s="225">
        <f t="shared" si="143"/>
        <v>0</v>
      </c>
      <c r="FL119" s="225">
        <f t="shared" si="144"/>
        <v>0</v>
      </c>
      <c r="FM119" s="431" t="str">
        <f t="shared" si="145"/>
        <v>ne</v>
      </c>
    </row>
    <row r="120" spans="1:169" ht="26.65" hidden="1" customHeight="1" x14ac:dyDescent="0.25">
      <c r="A120" s="233"/>
      <c r="B120" s="370" t="s">
        <v>211</v>
      </c>
      <c r="C120" s="416"/>
      <c r="D120" s="418"/>
      <c r="E120" s="229"/>
      <c r="F120" s="225">
        <f t="shared" si="75"/>
        <v>0</v>
      </c>
      <c r="G120" s="230">
        <f>IF(F120=1,data!$C$41*E120,0)</f>
        <v>0</v>
      </c>
      <c r="H120" s="265" t="s">
        <v>96</v>
      </c>
      <c r="I120" s="231">
        <f>IF($F120=1,IF($E120&lt;15,VLOOKUP(H120,data!$B$3:$E$32,2,0)*$E120,(VLOOKUP(H120,data!$B$3:$E$32,2,0)*14)+(VLOOKUP(H120,data!$B$3:$E$32,3,0))*($E120-14)),0)</f>
        <v>0</v>
      </c>
      <c r="J120" s="265" t="s">
        <v>96</v>
      </c>
      <c r="K120" s="231">
        <f>IF($F120=1,VLOOKUP(J120,data!$B$35:$D$39,2,0),0)</f>
        <v>0</v>
      </c>
      <c r="L120" s="232">
        <f>IF(AND(I120&lt;&gt;0,K120&lt;&gt;0)=FALSE,0,data!$C$43)</f>
        <v>0</v>
      </c>
      <c r="M120" s="269">
        <f t="shared" si="76"/>
        <v>0</v>
      </c>
      <c r="N120" s="225">
        <f t="shared" si="146"/>
        <v>0</v>
      </c>
      <c r="O120" s="225">
        <f t="shared" si="77"/>
        <v>0</v>
      </c>
      <c r="P120" s="225">
        <f t="shared" si="78"/>
        <v>0</v>
      </c>
      <c r="Q120" s="228"/>
      <c r="R120" s="438">
        <f t="shared" si="79"/>
        <v>0</v>
      </c>
      <c r="S120" s="225">
        <f t="shared" si="80"/>
        <v>0</v>
      </c>
      <c r="T120" s="357">
        <f>IF(S120=1,data!$C$41*R120,0)</f>
        <v>0</v>
      </c>
      <c r="U120" s="370" t="str">
        <f t="shared" si="81"/>
        <v xml:space="preserve"> </v>
      </c>
      <c r="V120" s="360">
        <f>IF($S120=1,IF(R120&lt;15,VLOOKUP(U120,data!$B$3:$E$32,2,0)*R120,(VLOOKUP(U120,data!$B$3:$E$32,2,0)*14)+(VLOOKUP(U120,data!$B$3:$E$32,3,0))*(R120-14)),0)</f>
        <v>0</v>
      </c>
      <c r="W120" s="370" t="str">
        <f t="shared" si="82"/>
        <v xml:space="preserve"> </v>
      </c>
      <c r="X120" s="360">
        <f>IF($S120=1,VLOOKUP(W120,data!$B$35:$D$39,2,0),0)</f>
        <v>0</v>
      </c>
      <c r="Y120" s="364">
        <f>IF(AND(V120&lt;&gt;0,X120&lt;&gt;0)=FALSE,0,data!$C$43)</f>
        <v>0</v>
      </c>
      <c r="Z120" s="365">
        <f t="shared" si="83"/>
        <v>0</v>
      </c>
      <c r="AA120" s="225">
        <f t="shared" si="147"/>
        <v>0</v>
      </c>
      <c r="AB120" s="225">
        <f t="shared" si="84"/>
        <v>0</v>
      </c>
      <c r="AC120" s="225">
        <f t="shared" si="85"/>
        <v>0</v>
      </c>
      <c r="AE120" s="229"/>
      <c r="AF120" s="225">
        <f t="shared" si="86"/>
        <v>0</v>
      </c>
      <c r="AG120" s="230">
        <f>IF(AF120=1,data!$C$41*AE120,0)</f>
        <v>0</v>
      </c>
      <c r="AH120" s="265" t="s">
        <v>96</v>
      </c>
      <c r="AI120" s="231">
        <f>IF(AF120=1,IF(AE120&lt;15,VLOOKUP(AH120,data!$B$3:$E$32,2,0)*AE120,(VLOOKUP(AH120,data!$B$3:$E$32,2,0)*14)+(VLOOKUP(AH120,data!$B$3:$E$32,3,0))*(AE120-14)),0)</f>
        <v>0</v>
      </c>
      <c r="AJ120" s="265" t="s">
        <v>96</v>
      </c>
      <c r="AK120" s="231">
        <f>IF(AF120=1,VLOOKUP(AJ120,data!$B$35:$D$39,2,0),0)</f>
        <v>0</v>
      </c>
      <c r="AL120" s="232">
        <f>IF(AND(AI120&lt;&gt;0,AK120&lt;&gt;0)=FALSE,0,data!$C$43)</f>
        <v>0</v>
      </c>
      <c r="AM120" s="269">
        <f t="shared" si="87"/>
        <v>0</v>
      </c>
      <c r="AN120" s="225">
        <f t="shared" si="88"/>
        <v>0</v>
      </c>
      <c r="AO120" s="225">
        <f t="shared" si="89"/>
        <v>0</v>
      </c>
      <c r="AP120" s="225">
        <f t="shared" si="90"/>
        <v>0</v>
      </c>
      <c r="AQ120" s="431" t="str">
        <f t="shared" si="91"/>
        <v>ne</v>
      </c>
      <c r="AS120" s="229"/>
      <c r="AT120" s="225">
        <f t="shared" si="92"/>
        <v>0</v>
      </c>
      <c r="AU120" s="230">
        <f>IF(AT120=1,data!$C$41*AS120,0)</f>
        <v>0</v>
      </c>
      <c r="AV120" s="265" t="s">
        <v>96</v>
      </c>
      <c r="AW120" s="231">
        <f>IF(AT120=1,IF(AS120&lt;15,VLOOKUP(AV120,data!$B$3:$E$32,2,0)*AS120,(VLOOKUP(AV120,data!$B$3:$E$32,2,0)*14)+(VLOOKUP(AV120,data!$B$3:$E$32,3,0))*(AS120-14)),0)</f>
        <v>0</v>
      </c>
      <c r="AX120" s="265" t="s">
        <v>96</v>
      </c>
      <c r="AY120" s="231">
        <f>IF(AT120=1,VLOOKUP(AX120,data!$B$35:$D$39,2,0),0)</f>
        <v>0</v>
      </c>
      <c r="AZ120" s="232">
        <f>IF(AND(AW120&lt;&gt;0,AY120&lt;&gt;0)=FALSE,0,data!$C$43)</f>
        <v>0</v>
      </c>
      <c r="BA120" s="269">
        <f t="shared" si="93"/>
        <v>0</v>
      </c>
      <c r="BB120" s="225">
        <f t="shared" si="94"/>
        <v>0</v>
      </c>
      <c r="BC120" s="225">
        <f t="shared" si="95"/>
        <v>0</v>
      </c>
      <c r="BD120" s="225">
        <f t="shared" si="96"/>
        <v>0</v>
      </c>
      <c r="BE120" s="431" t="str">
        <f t="shared" si="97"/>
        <v>ne</v>
      </c>
      <c r="BG120" s="229"/>
      <c r="BH120" s="225">
        <f t="shared" si="98"/>
        <v>0</v>
      </c>
      <c r="BI120" s="230">
        <f>IF(BH120=1,data!$C$41*BG120,0)</f>
        <v>0</v>
      </c>
      <c r="BJ120" s="265" t="s">
        <v>96</v>
      </c>
      <c r="BK120" s="231">
        <f>IF(BH120=1,IF(BG120&lt;15,VLOOKUP(BJ120,data!$B$3:$E$32,2,0)*BG120,(VLOOKUP(BJ120,data!$B$3:$E$32,2,0)*14)+(VLOOKUP(BJ120,data!$B$3:$E$32,3,0))*(BG120-14)),0)</f>
        <v>0</v>
      </c>
      <c r="BL120" s="265" t="s">
        <v>96</v>
      </c>
      <c r="BM120" s="231">
        <f>IF(BH120=1,VLOOKUP(BL120,data!$B$35:$D$39,2,0),0)</f>
        <v>0</v>
      </c>
      <c r="BN120" s="232">
        <f>IF(AND(BK120&lt;&gt;0,BM120&lt;&gt;0)=FALSE,0,data!$C$43)</f>
        <v>0</v>
      </c>
      <c r="BO120" s="269">
        <f t="shared" si="99"/>
        <v>0</v>
      </c>
      <c r="BP120" s="225">
        <f t="shared" si="100"/>
        <v>0</v>
      </c>
      <c r="BQ120" s="225">
        <f t="shared" si="101"/>
        <v>0</v>
      </c>
      <c r="BR120" s="225">
        <f t="shared" si="102"/>
        <v>0</v>
      </c>
      <c r="BS120" s="431" t="str">
        <f t="shared" si="103"/>
        <v>ne</v>
      </c>
      <c r="BU120" s="229"/>
      <c r="BV120" s="225">
        <f t="shared" si="104"/>
        <v>0</v>
      </c>
      <c r="BW120" s="230">
        <f>IF(BV120=1,data!$C$41*BU120,0)</f>
        <v>0</v>
      </c>
      <c r="BX120" s="265" t="s">
        <v>96</v>
      </c>
      <c r="BY120" s="231">
        <f>IF(BV120=1,IF(BU120&lt;15,VLOOKUP(BX120,data!$B$3:$E$32,2,0)*BU120,(VLOOKUP(BX120,data!$B$3:$E$32,2,0)*14)+(VLOOKUP(BX120,data!$B$3:$E$32,3,0))*(BU120-14)),0)</f>
        <v>0</v>
      </c>
      <c r="BZ120" s="265" t="s">
        <v>96</v>
      </c>
      <c r="CA120" s="231">
        <f>IF(BV120=1,VLOOKUP(BZ120,data!$B$35:$D$39,2,0),0)</f>
        <v>0</v>
      </c>
      <c r="CB120" s="232">
        <f>IF(AND(BY120&lt;&gt;0,CA120&lt;&gt;0)=FALSE,0,data!$C$43)</f>
        <v>0</v>
      </c>
      <c r="CC120" s="269">
        <f t="shared" si="105"/>
        <v>0</v>
      </c>
      <c r="CD120" s="225">
        <f t="shared" si="106"/>
        <v>0</v>
      </c>
      <c r="CE120" s="225">
        <f t="shared" si="107"/>
        <v>0</v>
      </c>
      <c r="CF120" s="225">
        <f t="shared" si="108"/>
        <v>0</v>
      </c>
      <c r="CG120" s="431" t="str">
        <f t="shared" si="109"/>
        <v>ne</v>
      </c>
      <c r="CI120" s="229"/>
      <c r="CJ120" s="225">
        <f t="shared" si="110"/>
        <v>0</v>
      </c>
      <c r="CK120" s="230">
        <f>IF(CJ120=1,data!$C$41*CI120,0)</f>
        <v>0</v>
      </c>
      <c r="CL120" s="265" t="s">
        <v>96</v>
      </c>
      <c r="CM120" s="231">
        <f>IF(CJ120=1,IF(CI120&lt;15,VLOOKUP(CL120,data!$B$3:$E$32,2,0)*CI120,(VLOOKUP(CL120,data!$B$3:$E$32,2,0)*14)+(VLOOKUP(CL120,data!$B$3:$E$32,3,0))*(CI120-14)),0)</f>
        <v>0</v>
      </c>
      <c r="CN120" s="265" t="s">
        <v>96</v>
      </c>
      <c r="CO120" s="231">
        <f>IF(CJ120=1,VLOOKUP(CN120,data!$B$35:$D$39,2,0),0)</f>
        <v>0</v>
      </c>
      <c r="CP120" s="232">
        <f>IF(AND(CM120&lt;&gt;0,CO120&lt;&gt;0)=FALSE,0,data!$C$43)</f>
        <v>0</v>
      </c>
      <c r="CQ120" s="269">
        <f t="shared" si="111"/>
        <v>0</v>
      </c>
      <c r="CR120" s="225">
        <f t="shared" si="112"/>
        <v>0</v>
      </c>
      <c r="CS120" s="225">
        <f t="shared" si="113"/>
        <v>0</v>
      </c>
      <c r="CT120" s="225">
        <f t="shared" si="114"/>
        <v>0</v>
      </c>
      <c r="CU120" s="431" t="str">
        <f t="shared" si="115"/>
        <v>ne</v>
      </c>
      <c r="CW120" s="229"/>
      <c r="CX120" s="225">
        <f t="shared" si="116"/>
        <v>0</v>
      </c>
      <c r="CY120" s="230">
        <f>IF(CX120=1,data!$C$41*CW120,0)</f>
        <v>0</v>
      </c>
      <c r="CZ120" s="265" t="s">
        <v>96</v>
      </c>
      <c r="DA120" s="231">
        <f>IF(CX120=1,IF(CW120&lt;15,VLOOKUP(CZ120,data!$B$3:$E$32,2,0)*CW120,(VLOOKUP(CZ120,data!$B$3:$E$32,2,0)*14)+(VLOOKUP(CZ120,data!$B$3:$E$32,3,0))*(CW120-14)),0)</f>
        <v>0</v>
      </c>
      <c r="DB120" s="265" t="s">
        <v>96</v>
      </c>
      <c r="DC120" s="231">
        <f>IF(CX120=1,VLOOKUP(DB120,data!$B$35:$D$39,2,0),0)</f>
        <v>0</v>
      </c>
      <c r="DD120" s="232">
        <f>IF(AND(DA120&lt;&gt;0,DC120&lt;&gt;0)=FALSE,0,data!$C$43)</f>
        <v>0</v>
      </c>
      <c r="DE120" s="269">
        <f t="shared" si="117"/>
        <v>0</v>
      </c>
      <c r="DF120" s="225">
        <f t="shared" si="118"/>
        <v>0</v>
      </c>
      <c r="DG120" s="225">
        <f t="shared" si="119"/>
        <v>0</v>
      </c>
      <c r="DH120" s="225">
        <f t="shared" si="120"/>
        <v>0</v>
      </c>
      <c r="DI120" s="431" t="str">
        <f t="shared" si="121"/>
        <v>ne</v>
      </c>
      <c r="DK120" s="229"/>
      <c r="DL120" s="225">
        <f t="shared" si="122"/>
        <v>0</v>
      </c>
      <c r="DM120" s="230">
        <f>IF(DL120=1,data!$C$41*DK120,0)</f>
        <v>0</v>
      </c>
      <c r="DN120" s="265" t="s">
        <v>96</v>
      </c>
      <c r="DO120" s="231">
        <f>IF(DL120=1,IF(DK120&lt;15,VLOOKUP(DN120,data!$B$3:$E$32,2,0)*DK120,(VLOOKUP(DN120,data!$B$3:$E$32,2,0)*14)+(VLOOKUP(DN120,data!$B$3:$E$32,3,0))*(DK120-14)),0)</f>
        <v>0</v>
      </c>
      <c r="DP120" s="265" t="s">
        <v>96</v>
      </c>
      <c r="DQ120" s="231">
        <f>IF(DL120=1,VLOOKUP(DP120,data!$B$35:$D$39,2,0),0)</f>
        <v>0</v>
      </c>
      <c r="DR120" s="232">
        <f>IF(AND(DO120&lt;&gt;0,DQ120&lt;&gt;0)=FALSE,0,data!$C$43)</f>
        <v>0</v>
      </c>
      <c r="DS120" s="269">
        <f t="shared" si="123"/>
        <v>0</v>
      </c>
      <c r="DT120" s="225">
        <f t="shared" si="124"/>
        <v>0</v>
      </c>
      <c r="DU120" s="225">
        <f t="shared" si="125"/>
        <v>0</v>
      </c>
      <c r="DV120" s="225">
        <f t="shared" si="126"/>
        <v>0</v>
      </c>
      <c r="DW120" s="431" t="str">
        <f t="shared" si="127"/>
        <v>ne</v>
      </c>
      <c r="DY120" s="229"/>
      <c r="DZ120" s="225">
        <f t="shared" si="128"/>
        <v>0</v>
      </c>
      <c r="EA120" s="230">
        <f>IF(DZ120=1,data!$C$41*DY120,0)</f>
        <v>0</v>
      </c>
      <c r="EB120" s="265" t="s">
        <v>96</v>
      </c>
      <c r="EC120" s="231">
        <f>IF(DZ120=1,IF(DY120&lt;15,VLOOKUP(EB120,data!$B$3:$E$32,2,0)*DY120,(VLOOKUP(EB120,data!$B$3:$E$32,2,0)*14)+(VLOOKUP(EB120,data!$B$3:$E$32,3,0))*(DY120-14)),0)</f>
        <v>0</v>
      </c>
      <c r="ED120" s="265" t="s">
        <v>96</v>
      </c>
      <c r="EE120" s="231">
        <f>IF(DZ120=1,VLOOKUP(ED120,data!$B$35:$D$39,2,0),0)</f>
        <v>0</v>
      </c>
      <c r="EF120" s="232">
        <f>IF(AND(EC120&lt;&gt;0,EE120&lt;&gt;0)=FALSE,0,data!$C$43)</f>
        <v>0</v>
      </c>
      <c r="EG120" s="269">
        <f t="shared" si="129"/>
        <v>0</v>
      </c>
      <c r="EH120" s="225">
        <f t="shared" si="130"/>
        <v>0</v>
      </c>
      <c r="EI120" s="225">
        <f t="shared" si="131"/>
        <v>0</v>
      </c>
      <c r="EJ120" s="225">
        <f t="shared" si="132"/>
        <v>0</v>
      </c>
      <c r="EK120" s="431" t="str">
        <f t="shared" si="133"/>
        <v>ne</v>
      </c>
      <c r="EM120" s="229"/>
      <c r="EN120" s="225">
        <f t="shared" si="134"/>
        <v>0</v>
      </c>
      <c r="EO120" s="230">
        <f>IF(EN120=1,data!$C$41*EM120,0)</f>
        <v>0</v>
      </c>
      <c r="EP120" s="265" t="s">
        <v>96</v>
      </c>
      <c r="EQ120" s="231">
        <f>IF(EN120=1,IF(EM120&lt;15,VLOOKUP(EP120,data!$B$3:$E$32,2,0)*EM120,(VLOOKUP(EP120,data!$B$3:$E$32,2,0)*14)+(VLOOKUP(EP120,data!$B$3:$E$32,3,0))*(EM120-14)),0)</f>
        <v>0</v>
      </c>
      <c r="ER120" s="265" t="s">
        <v>96</v>
      </c>
      <c r="ES120" s="231">
        <f>IF(EN120=1,VLOOKUP(ER120,data!$B$35:$D$39,2,0),0)</f>
        <v>0</v>
      </c>
      <c r="ET120" s="232">
        <f>IF(AND(EQ120&lt;&gt;0,ES120&lt;&gt;0)=FALSE,0,data!$C$43)</f>
        <v>0</v>
      </c>
      <c r="EU120" s="269">
        <f t="shared" si="135"/>
        <v>0</v>
      </c>
      <c r="EV120" s="225">
        <f t="shared" si="136"/>
        <v>0</v>
      </c>
      <c r="EW120" s="225">
        <f t="shared" si="137"/>
        <v>0</v>
      </c>
      <c r="EX120" s="225">
        <f t="shared" si="138"/>
        <v>0</v>
      </c>
      <c r="EY120" s="431" t="str">
        <f t="shared" si="139"/>
        <v>ne</v>
      </c>
      <c r="FA120" s="229"/>
      <c r="FB120" s="225">
        <f t="shared" si="140"/>
        <v>0</v>
      </c>
      <c r="FC120" s="230">
        <f>IF(FB120=1,data!$C$41*FA120,0)</f>
        <v>0</v>
      </c>
      <c r="FD120" s="265" t="s">
        <v>96</v>
      </c>
      <c r="FE120" s="231">
        <f>IF(FB120=1,IF(FA120&lt;15,VLOOKUP(FD120,data!$B$3:$E$32,2,0)*FA120,(VLOOKUP(FD120,data!$B$3:$E$32,2,0)*14)+(VLOOKUP(FD120,data!$B$3:$E$32,3,0))*(FA120-14)),0)</f>
        <v>0</v>
      </c>
      <c r="FF120" s="265" t="s">
        <v>96</v>
      </c>
      <c r="FG120" s="231">
        <f>IF(FB120=1,VLOOKUP(FF120,data!$B$35:$D$39,2,0),0)</f>
        <v>0</v>
      </c>
      <c r="FH120" s="232">
        <f>IF(AND(FE120&lt;&gt;0,FG120&lt;&gt;0)=FALSE,0,data!$C$43)</f>
        <v>0</v>
      </c>
      <c r="FI120" s="269">
        <f t="shared" si="141"/>
        <v>0</v>
      </c>
      <c r="FJ120" s="225">
        <f t="shared" si="142"/>
        <v>0</v>
      </c>
      <c r="FK120" s="225">
        <f t="shared" si="143"/>
        <v>0</v>
      </c>
      <c r="FL120" s="225">
        <f t="shared" si="144"/>
        <v>0</v>
      </c>
      <c r="FM120" s="431" t="str">
        <f t="shared" si="145"/>
        <v>ne</v>
      </c>
    </row>
    <row r="121" spans="1:169" ht="26.65" hidden="1" customHeight="1" x14ac:dyDescent="0.25">
      <c r="A121" s="233"/>
      <c r="B121" s="370" t="s">
        <v>212</v>
      </c>
      <c r="C121" s="416"/>
      <c r="D121" s="418"/>
      <c r="E121" s="229"/>
      <c r="F121" s="225">
        <f t="shared" si="75"/>
        <v>0</v>
      </c>
      <c r="G121" s="230">
        <f>IF(F121=1,data!$C$41*E121,0)</f>
        <v>0</v>
      </c>
      <c r="H121" s="265" t="s">
        <v>96</v>
      </c>
      <c r="I121" s="231">
        <f>IF($F121=1,IF($E121&lt;15,VLOOKUP(H121,data!$B$3:$E$32,2,0)*$E121,(VLOOKUP(H121,data!$B$3:$E$32,2,0)*14)+(VLOOKUP(H121,data!$B$3:$E$32,3,0))*($E121-14)),0)</f>
        <v>0</v>
      </c>
      <c r="J121" s="265" t="s">
        <v>96</v>
      </c>
      <c r="K121" s="231">
        <f>IF($F121=1,VLOOKUP(J121,data!$B$35:$D$39,2,0),0)</f>
        <v>0</v>
      </c>
      <c r="L121" s="232">
        <f>IF(AND(I121&lt;&gt;0,K121&lt;&gt;0)=FALSE,0,data!$C$43)</f>
        <v>0</v>
      </c>
      <c r="M121" s="269">
        <f t="shared" si="76"/>
        <v>0</v>
      </c>
      <c r="N121" s="225">
        <f t="shared" si="146"/>
        <v>0</v>
      </c>
      <c r="O121" s="225">
        <f t="shared" si="77"/>
        <v>0</v>
      </c>
      <c r="P121" s="225">
        <f t="shared" si="78"/>
        <v>0</v>
      </c>
      <c r="Q121" s="228"/>
      <c r="R121" s="438">
        <f t="shared" si="79"/>
        <v>0</v>
      </c>
      <c r="S121" s="225">
        <f t="shared" si="80"/>
        <v>0</v>
      </c>
      <c r="T121" s="357">
        <f>IF(S121=1,data!$C$41*R121,0)</f>
        <v>0</v>
      </c>
      <c r="U121" s="370" t="str">
        <f t="shared" si="81"/>
        <v xml:space="preserve"> </v>
      </c>
      <c r="V121" s="360">
        <f>IF($S121=1,IF(R121&lt;15,VLOOKUP(U121,data!$B$3:$E$32,2,0)*R121,(VLOOKUP(U121,data!$B$3:$E$32,2,0)*14)+(VLOOKUP(U121,data!$B$3:$E$32,3,0))*(R121-14)),0)</f>
        <v>0</v>
      </c>
      <c r="W121" s="370" t="str">
        <f t="shared" si="82"/>
        <v xml:space="preserve"> </v>
      </c>
      <c r="X121" s="360">
        <f>IF($S121=1,VLOOKUP(W121,data!$B$35:$D$39,2,0),0)</f>
        <v>0</v>
      </c>
      <c r="Y121" s="364">
        <f>IF(AND(V121&lt;&gt;0,X121&lt;&gt;0)=FALSE,0,data!$C$43)</f>
        <v>0</v>
      </c>
      <c r="Z121" s="365">
        <f t="shared" si="83"/>
        <v>0</v>
      </c>
      <c r="AA121" s="225">
        <f t="shared" si="147"/>
        <v>0</v>
      </c>
      <c r="AB121" s="225">
        <f t="shared" si="84"/>
        <v>0</v>
      </c>
      <c r="AC121" s="225">
        <f t="shared" si="85"/>
        <v>0</v>
      </c>
      <c r="AE121" s="229"/>
      <c r="AF121" s="225">
        <f t="shared" si="86"/>
        <v>0</v>
      </c>
      <c r="AG121" s="230">
        <f>IF(AF121=1,data!$C$41*AE121,0)</f>
        <v>0</v>
      </c>
      <c r="AH121" s="265" t="s">
        <v>96</v>
      </c>
      <c r="AI121" s="231">
        <f>IF(AF121=1,IF(AE121&lt;15,VLOOKUP(AH121,data!$B$3:$E$32,2,0)*AE121,(VLOOKUP(AH121,data!$B$3:$E$32,2,0)*14)+(VLOOKUP(AH121,data!$B$3:$E$32,3,0))*(AE121-14)),0)</f>
        <v>0</v>
      </c>
      <c r="AJ121" s="265" t="s">
        <v>96</v>
      </c>
      <c r="AK121" s="231">
        <f>IF(AF121=1,VLOOKUP(AJ121,data!$B$35:$D$39,2,0),0)</f>
        <v>0</v>
      </c>
      <c r="AL121" s="232">
        <f>IF(AND(AI121&lt;&gt;0,AK121&lt;&gt;0)=FALSE,0,data!$C$43)</f>
        <v>0</v>
      </c>
      <c r="AM121" s="269">
        <f t="shared" si="87"/>
        <v>0</v>
      </c>
      <c r="AN121" s="225">
        <f t="shared" si="88"/>
        <v>0</v>
      </c>
      <c r="AO121" s="225">
        <f t="shared" si="89"/>
        <v>0</v>
      </c>
      <c r="AP121" s="225">
        <f t="shared" si="90"/>
        <v>0</v>
      </c>
      <c r="AQ121" s="431" t="str">
        <f t="shared" si="91"/>
        <v>ne</v>
      </c>
      <c r="AS121" s="229"/>
      <c r="AT121" s="225">
        <f t="shared" si="92"/>
        <v>0</v>
      </c>
      <c r="AU121" s="230">
        <f>IF(AT121=1,data!$C$41*AS121,0)</f>
        <v>0</v>
      </c>
      <c r="AV121" s="265" t="s">
        <v>96</v>
      </c>
      <c r="AW121" s="231">
        <f>IF(AT121=1,IF(AS121&lt;15,VLOOKUP(AV121,data!$B$3:$E$32,2,0)*AS121,(VLOOKUP(AV121,data!$B$3:$E$32,2,0)*14)+(VLOOKUP(AV121,data!$B$3:$E$32,3,0))*(AS121-14)),0)</f>
        <v>0</v>
      </c>
      <c r="AX121" s="265" t="s">
        <v>96</v>
      </c>
      <c r="AY121" s="231">
        <f>IF(AT121=1,VLOOKUP(AX121,data!$B$35:$D$39,2,0),0)</f>
        <v>0</v>
      </c>
      <c r="AZ121" s="232">
        <f>IF(AND(AW121&lt;&gt;0,AY121&lt;&gt;0)=FALSE,0,data!$C$43)</f>
        <v>0</v>
      </c>
      <c r="BA121" s="269">
        <f t="shared" si="93"/>
        <v>0</v>
      </c>
      <c r="BB121" s="225">
        <f t="shared" si="94"/>
        <v>0</v>
      </c>
      <c r="BC121" s="225">
        <f t="shared" si="95"/>
        <v>0</v>
      </c>
      <c r="BD121" s="225">
        <f t="shared" si="96"/>
        <v>0</v>
      </c>
      <c r="BE121" s="431" t="str">
        <f t="shared" si="97"/>
        <v>ne</v>
      </c>
      <c r="BG121" s="229"/>
      <c r="BH121" s="225">
        <f t="shared" si="98"/>
        <v>0</v>
      </c>
      <c r="BI121" s="230">
        <f>IF(BH121=1,data!$C$41*BG121,0)</f>
        <v>0</v>
      </c>
      <c r="BJ121" s="265" t="s">
        <v>96</v>
      </c>
      <c r="BK121" s="231">
        <f>IF(BH121=1,IF(BG121&lt;15,VLOOKUP(BJ121,data!$B$3:$E$32,2,0)*BG121,(VLOOKUP(BJ121,data!$B$3:$E$32,2,0)*14)+(VLOOKUP(BJ121,data!$B$3:$E$32,3,0))*(BG121-14)),0)</f>
        <v>0</v>
      </c>
      <c r="BL121" s="265" t="s">
        <v>96</v>
      </c>
      <c r="BM121" s="231">
        <f>IF(BH121=1,VLOOKUP(BL121,data!$B$35:$D$39,2,0),0)</f>
        <v>0</v>
      </c>
      <c r="BN121" s="232">
        <f>IF(AND(BK121&lt;&gt;0,BM121&lt;&gt;0)=FALSE,0,data!$C$43)</f>
        <v>0</v>
      </c>
      <c r="BO121" s="269">
        <f t="shared" si="99"/>
        <v>0</v>
      </c>
      <c r="BP121" s="225">
        <f t="shared" si="100"/>
        <v>0</v>
      </c>
      <c r="BQ121" s="225">
        <f t="shared" si="101"/>
        <v>0</v>
      </c>
      <c r="BR121" s="225">
        <f t="shared" si="102"/>
        <v>0</v>
      </c>
      <c r="BS121" s="431" t="str">
        <f t="shared" si="103"/>
        <v>ne</v>
      </c>
      <c r="BU121" s="229"/>
      <c r="BV121" s="225">
        <f t="shared" si="104"/>
        <v>0</v>
      </c>
      <c r="BW121" s="230">
        <f>IF(BV121=1,data!$C$41*BU121,0)</f>
        <v>0</v>
      </c>
      <c r="BX121" s="265" t="s">
        <v>96</v>
      </c>
      <c r="BY121" s="231">
        <f>IF(BV121=1,IF(BU121&lt;15,VLOOKUP(BX121,data!$B$3:$E$32,2,0)*BU121,(VLOOKUP(BX121,data!$B$3:$E$32,2,0)*14)+(VLOOKUP(BX121,data!$B$3:$E$32,3,0))*(BU121-14)),0)</f>
        <v>0</v>
      </c>
      <c r="BZ121" s="265" t="s">
        <v>96</v>
      </c>
      <c r="CA121" s="231">
        <f>IF(BV121=1,VLOOKUP(BZ121,data!$B$35:$D$39,2,0),0)</f>
        <v>0</v>
      </c>
      <c r="CB121" s="232">
        <f>IF(AND(BY121&lt;&gt;0,CA121&lt;&gt;0)=FALSE,0,data!$C$43)</f>
        <v>0</v>
      </c>
      <c r="CC121" s="269">
        <f t="shared" si="105"/>
        <v>0</v>
      </c>
      <c r="CD121" s="225">
        <f t="shared" si="106"/>
        <v>0</v>
      </c>
      <c r="CE121" s="225">
        <f t="shared" si="107"/>
        <v>0</v>
      </c>
      <c r="CF121" s="225">
        <f t="shared" si="108"/>
        <v>0</v>
      </c>
      <c r="CG121" s="431" t="str">
        <f t="shared" si="109"/>
        <v>ne</v>
      </c>
      <c r="CI121" s="229"/>
      <c r="CJ121" s="225">
        <f t="shared" si="110"/>
        <v>0</v>
      </c>
      <c r="CK121" s="230">
        <f>IF(CJ121=1,data!$C$41*CI121,0)</f>
        <v>0</v>
      </c>
      <c r="CL121" s="265" t="s">
        <v>96</v>
      </c>
      <c r="CM121" s="231">
        <f>IF(CJ121=1,IF(CI121&lt;15,VLOOKUP(CL121,data!$B$3:$E$32,2,0)*CI121,(VLOOKUP(CL121,data!$B$3:$E$32,2,0)*14)+(VLOOKUP(CL121,data!$B$3:$E$32,3,0))*(CI121-14)),0)</f>
        <v>0</v>
      </c>
      <c r="CN121" s="265" t="s">
        <v>96</v>
      </c>
      <c r="CO121" s="231">
        <f>IF(CJ121=1,VLOOKUP(CN121,data!$B$35:$D$39,2,0),0)</f>
        <v>0</v>
      </c>
      <c r="CP121" s="232">
        <f>IF(AND(CM121&lt;&gt;0,CO121&lt;&gt;0)=FALSE,0,data!$C$43)</f>
        <v>0</v>
      </c>
      <c r="CQ121" s="269">
        <f t="shared" si="111"/>
        <v>0</v>
      </c>
      <c r="CR121" s="225">
        <f t="shared" si="112"/>
        <v>0</v>
      </c>
      <c r="CS121" s="225">
        <f t="shared" si="113"/>
        <v>0</v>
      </c>
      <c r="CT121" s="225">
        <f t="shared" si="114"/>
        <v>0</v>
      </c>
      <c r="CU121" s="431" t="str">
        <f t="shared" si="115"/>
        <v>ne</v>
      </c>
      <c r="CW121" s="229"/>
      <c r="CX121" s="225">
        <f t="shared" si="116"/>
        <v>0</v>
      </c>
      <c r="CY121" s="230">
        <f>IF(CX121=1,data!$C$41*CW121,0)</f>
        <v>0</v>
      </c>
      <c r="CZ121" s="265" t="s">
        <v>96</v>
      </c>
      <c r="DA121" s="231">
        <f>IF(CX121=1,IF(CW121&lt;15,VLOOKUP(CZ121,data!$B$3:$E$32,2,0)*CW121,(VLOOKUP(CZ121,data!$B$3:$E$32,2,0)*14)+(VLOOKUP(CZ121,data!$B$3:$E$32,3,0))*(CW121-14)),0)</f>
        <v>0</v>
      </c>
      <c r="DB121" s="265" t="s">
        <v>96</v>
      </c>
      <c r="DC121" s="231">
        <f>IF(CX121=1,VLOOKUP(DB121,data!$B$35:$D$39,2,0),0)</f>
        <v>0</v>
      </c>
      <c r="DD121" s="232">
        <f>IF(AND(DA121&lt;&gt;0,DC121&lt;&gt;0)=FALSE,0,data!$C$43)</f>
        <v>0</v>
      </c>
      <c r="DE121" s="269">
        <f t="shared" si="117"/>
        <v>0</v>
      </c>
      <c r="DF121" s="225">
        <f t="shared" si="118"/>
        <v>0</v>
      </c>
      <c r="DG121" s="225">
        <f t="shared" si="119"/>
        <v>0</v>
      </c>
      <c r="DH121" s="225">
        <f t="shared" si="120"/>
        <v>0</v>
      </c>
      <c r="DI121" s="431" t="str">
        <f t="shared" si="121"/>
        <v>ne</v>
      </c>
      <c r="DK121" s="229"/>
      <c r="DL121" s="225">
        <f t="shared" si="122"/>
        <v>0</v>
      </c>
      <c r="DM121" s="230">
        <f>IF(DL121=1,data!$C$41*DK121,0)</f>
        <v>0</v>
      </c>
      <c r="DN121" s="265" t="s">
        <v>96</v>
      </c>
      <c r="DO121" s="231">
        <f>IF(DL121=1,IF(DK121&lt;15,VLOOKUP(DN121,data!$B$3:$E$32,2,0)*DK121,(VLOOKUP(DN121,data!$B$3:$E$32,2,0)*14)+(VLOOKUP(DN121,data!$B$3:$E$32,3,0))*(DK121-14)),0)</f>
        <v>0</v>
      </c>
      <c r="DP121" s="265" t="s">
        <v>96</v>
      </c>
      <c r="DQ121" s="231">
        <f>IF(DL121=1,VLOOKUP(DP121,data!$B$35:$D$39,2,0),0)</f>
        <v>0</v>
      </c>
      <c r="DR121" s="232">
        <f>IF(AND(DO121&lt;&gt;0,DQ121&lt;&gt;0)=FALSE,0,data!$C$43)</f>
        <v>0</v>
      </c>
      <c r="DS121" s="269">
        <f t="shared" si="123"/>
        <v>0</v>
      </c>
      <c r="DT121" s="225">
        <f t="shared" si="124"/>
        <v>0</v>
      </c>
      <c r="DU121" s="225">
        <f t="shared" si="125"/>
        <v>0</v>
      </c>
      <c r="DV121" s="225">
        <f t="shared" si="126"/>
        <v>0</v>
      </c>
      <c r="DW121" s="431" t="str">
        <f t="shared" si="127"/>
        <v>ne</v>
      </c>
      <c r="DY121" s="229"/>
      <c r="DZ121" s="225">
        <f t="shared" si="128"/>
        <v>0</v>
      </c>
      <c r="EA121" s="230">
        <f>IF(DZ121=1,data!$C$41*DY121,0)</f>
        <v>0</v>
      </c>
      <c r="EB121" s="265" t="s">
        <v>96</v>
      </c>
      <c r="EC121" s="231">
        <f>IF(DZ121=1,IF(DY121&lt;15,VLOOKUP(EB121,data!$B$3:$E$32,2,0)*DY121,(VLOOKUP(EB121,data!$B$3:$E$32,2,0)*14)+(VLOOKUP(EB121,data!$B$3:$E$32,3,0))*(DY121-14)),0)</f>
        <v>0</v>
      </c>
      <c r="ED121" s="265" t="s">
        <v>96</v>
      </c>
      <c r="EE121" s="231">
        <f>IF(DZ121=1,VLOOKUP(ED121,data!$B$35:$D$39,2,0),0)</f>
        <v>0</v>
      </c>
      <c r="EF121" s="232">
        <f>IF(AND(EC121&lt;&gt;0,EE121&lt;&gt;0)=FALSE,0,data!$C$43)</f>
        <v>0</v>
      </c>
      <c r="EG121" s="269">
        <f t="shared" si="129"/>
        <v>0</v>
      </c>
      <c r="EH121" s="225">
        <f t="shared" si="130"/>
        <v>0</v>
      </c>
      <c r="EI121" s="225">
        <f t="shared" si="131"/>
        <v>0</v>
      </c>
      <c r="EJ121" s="225">
        <f t="shared" si="132"/>
        <v>0</v>
      </c>
      <c r="EK121" s="431" t="str">
        <f t="shared" si="133"/>
        <v>ne</v>
      </c>
      <c r="EM121" s="229"/>
      <c r="EN121" s="225">
        <f t="shared" si="134"/>
        <v>0</v>
      </c>
      <c r="EO121" s="230">
        <f>IF(EN121=1,data!$C$41*EM121,0)</f>
        <v>0</v>
      </c>
      <c r="EP121" s="265" t="s">
        <v>96</v>
      </c>
      <c r="EQ121" s="231">
        <f>IF(EN121=1,IF(EM121&lt;15,VLOOKUP(EP121,data!$B$3:$E$32,2,0)*EM121,(VLOOKUP(EP121,data!$B$3:$E$32,2,0)*14)+(VLOOKUP(EP121,data!$B$3:$E$32,3,0))*(EM121-14)),0)</f>
        <v>0</v>
      </c>
      <c r="ER121" s="265" t="s">
        <v>96</v>
      </c>
      <c r="ES121" s="231">
        <f>IF(EN121=1,VLOOKUP(ER121,data!$B$35:$D$39,2,0),0)</f>
        <v>0</v>
      </c>
      <c r="ET121" s="232">
        <f>IF(AND(EQ121&lt;&gt;0,ES121&lt;&gt;0)=FALSE,0,data!$C$43)</f>
        <v>0</v>
      </c>
      <c r="EU121" s="269">
        <f t="shared" si="135"/>
        <v>0</v>
      </c>
      <c r="EV121" s="225">
        <f t="shared" si="136"/>
        <v>0</v>
      </c>
      <c r="EW121" s="225">
        <f t="shared" si="137"/>
        <v>0</v>
      </c>
      <c r="EX121" s="225">
        <f t="shared" si="138"/>
        <v>0</v>
      </c>
      <c r="EY121" s="431" t="str">
        <f t="shared" si="139"/>
        <v>ne</v>
      </c>
      <c r="FA121" s="229"/>
      <c r="FB121" s="225">
        <f t="shared" si="140"/>
        <v>0</v>
      </c>
      <c r="FC121" s="230">
        <f>IF(FB121=1,data!$C$41*FA121,0)</f>
        <v>0</v>
      </c>
      <c r="FD121" s="265" t="s">
        <v>96</v>
      </c>
      <c r="FE121" s="231">
        <f>IF(FB121=1,IF(FA121&lt;15,VLOOKUP(FD121,data!$B$3:$E$32,2,0)*FA121,(VLOOKUP(FD121,data!$B$3:$E$32,2,0)*14)+(VLOOKUP(FD121,data!$B$3:$E$32,3,0))*(FA121-14)),0)</f>
        <v>0</v>
      </c>
      <c r="FF121" s="265" t="s">
        <v>96</v>
      </c>
      <c r="FG121" s="231">
        <f>IF(FB121=1,VLOOKUP(FF121,data!$B$35:$D$39,2,0),0)</f>
        <v>0</v>
      </c>
      <c r="FH121" s="232">
        <f>IF(AND(FE121&lt;&gt;0,FG121&lt;&gt;0)=FALSE,0,data!$C$43)</f>
        <v>0</v>
      </c>
      <c r="FI121" s="269">
        <f t="shared" si="141"/>
        <v>0</v>
      </c>
      <c r="FJ121" s="225">
        <f t="shared" si="142"/>
        <v>0</v>
      </c>
      <c r="FK121" s="225">
        <f t="shared" si="143"/>
        <v>0</v>
      </c>
      <c r="FL121" s="225">
        <f t="shared" si="144"/>
        <v>0</v>
      </c>
      <c r="FM121" s="431" t="str">
        <f t="shared" si="145"/>
        <v>ne</v>
      </c>
    </row>
    <row r="122" spans="1:169" ht="26.65" hidden="1" customHeight="1" x14ac:dyDescent="0.25">
      <c r="A122" s="233"/>
      <c r="B122" s="370" t="s">
        <v>213</v>
      </c>
      <c r="C122" s="416"/>
      <c r="D122" s="418"/>
      <c r="E122" s="229"/>
      <c r="F122" s="225">
        <f t="shared" si="75"/>
        <v>0</v>
      </c>
      <c r="G122" s="230">
        <f>IF(F122=1,data!$C$41*E122,0)</f>
        <v>0</v>
      </c>
      <c r="H122" s="265" t="s">
        <v>96</v>
      </c>
      <c r="I122" s="231">
        <f>IF($F122=1,IF($E122&lt;15,VLOOKUP(H122,data!$B$3:$E$32,2,0)*$E122,(VLOOKUP(H122,data!$B$3:$E$32,2,0)*14)+(VLOOKUP(H122,data!$B$3:$E$32,3,0))*($E122-14)),0)</f>
        <v>0</v>
      </c>
      <c r="J122" s="265" t="s">
        <v>96</v>
      </c>
      <c r="K122" s="231">
        <f>IF($F122=1,VLOOKUP(J122,data!$B$35:$D$39,2,0),0)</f>
        <v>0</v>
      </c>
      <c r="L122" s="232">
        <f>IF(AND(I122&lt;&gt;0,K122&lt;&gt;0)=FALSE,0,data!$C$43)</f>
        <v>0</v>
      </c>
      <c r="M122" s="269">
        <f t="shared" si="76"/>
        <v>0</v>
      </c>
      <c r="N122" s="225">
        <f t="shared" si="146"/>
        <v>0</v>
      </c>
      <c r="O122" s="225">
        <f t="shared" si="77"/>
        <v>0</v>
      </c>
      <c r="P122" s="225">
        <f t="shared" si="78"/>
        <v>0</v>
      </c>
      <c r="Q122" s="228"/>
      <c r="R122" s="438">
        <f t="shared" si="79"/>
        <v>0</v>
      </c>
      <c r="S122" s="225">
        <f t="shared" si="80"/>
        <v>0</v>
      </c>
      <c r="T122" s="357">
        <f>IF(S122=1,data!$C$41*R122,0)</f>
        <v>0</v>
      </c>
      <c r="U122" s="370" t="str">
        <f t="shared" si="81"/>
        <v xml:space="preserve"> </v>
      </c>
      <c r="V122" s="360">
        <f>IF($S122=1,IF(R122&lt;15,VLOOKUP(U122,data!$B$3:$E$32,2,0)*R122,(VLOOKUP(U122,data!$B$3:$E$32,2,0)*14)+(VLOOKUP(U122,data!$B$3:$E$32,3,0))*(R122-14)),0)</f>
        <v>0</v>
      </c>
      <c r="W122" s="370" t="str">
        <f t="shared" si="82"/>
        <v xml:space="preserve"> </v>
      </c>
      <c r="X122" s="360">
        <f>IF($S122=1,VLOOKUP(W122,data!$B$35:$D$39,2,0),0)</f>
        <v>0</v>
      </c>
      <c r="Y122" s="364">
        <f>IF(AND(V122&lt;&gt;0,X122&lt;&gt;0)=FALSE,0,data!$C$43)</f>
        <v>0</v>
      </c>
      <c r="Z122" s="365">
        <f t="shared" si="83"/>
        <v>0</v>
      </c>
      <c r="AA122" s="225">
        <f t="shared" si="147"/>
        <v>0</v>
      </c>
      <c r="AB122" s="225">
        <f t="shared" si="84"/>
        <v>0</v>
      </c>
      <c r="AC122" s="225">
        <f t="shared" si="85"/>
        <v>0</v>
      </c>
      <c r="AE122" s="229"/>
      <c r="AF122" s="225">
        <f t="shared" si="86"/>
        <v>0</v>
      </c>
      <c r="AG122" s="230">
        <f>IF(AF122=1,data!$C$41*AE122,0)</f>
        <v>0</v>
      </c>
      <c r="AH122" s="265" t="s">
        <v>96</v>
      </c>
      <c r="AI122" s="231">
        <f>IF(AF122=1,IF(AE122&lt;15,VLOOKUP(AH122,data!$B$3:$E$32,2,0)*AE122,(VLOOKUP(AH122,data!$B$3:$E$32,2,0)*14)+(VLOOKUP(AH122,data!$B$3:$E$32,3,0))*(AE122-14)),0)</f>
        <v>0</v>
      </c>
      <c r="AJ122" s="265" t="s">
        <v>96</v>
      </c>
      <c r="AK122" s="231">
        <f>IF(AF122=1,VLOOKUP(AJ122,data!$B$35:$D$39,2,0),0)</f>
        <v>0</v>
      </c>
      <c r="AL122" s="232">
        <f>IF(AND(AI122&lt;&gt;0,AK122&lt;&gt;0)=FALSE,0,data!$C$43)</f>
        <v>0</v>
      </c>
      <c r="AM122" s="269">
        <f t="shared" si="87"/>
        <v>0</v>
      </c>
      <c r="AN122" s="225">
        <f t="shared" si="88"/>
        <v>0</v>
      </c>
      <c r="AO122" s="225">
        <f t="shared" si="89"/>
        <v>0</v>
      </c>
      <c r="AP122" s="225">
        <f t="shared" si="90"/>
        <v>0</v>
      </c>
      <c r="AQ122" s="431" t="str">
        <f t="shared" si="91"/>
        <v>ne</v>
      </c>
      <c r="AS122" s="229"/>
      <c r="AT122" s="225">
        <f t="shared" si="92"/>
        <v>0</v>
      </c>
      <c r="AU122" s="230">
        <f>IF(AT122=1,data!$C$41*AS122,0)</f>
        <v>0</v>
      </c>
      <c r="AV122" s="265" t="s">
        <v>96</v>
      </c>
      <c r="AW122" s="231">
        <f>IF(AT122=1,IF(AS122&lt;15,VLOOKUP(AV122,data!$B$3:$E$32,2,0)*AS122,(VLOOKUP(AV122,data!$B$3:$E$32,2,0)*14)+(VLOOKUP(AV122,data!$B$3:$E$32,3,0))*(AS122-14)),0)</f>
        <v>0</v>
      </c>
      <c r="AX122" s="265" t="s">
        <v>96</v>
      </c>
      <c r="AY122" s="231">
        <f>IF(AT122=1,VLOOKUP(AX122,data!$B$35:$D$39,2,0),0)</f>
        <v>0</v>
      </c>
      <c r="AZ122" s="232">
        <f>IF(AND(AW122&lt;&gt;0,AY122&lt;&gt;0)=FALSE,0,data!$C$43)</f>
        <v>0</v>
      </c>
      <c r="BA122" s="269">
        <f t="shared" si="93"/>
        <v>0</v>
      </c>
      <c r="BB122" s="225">
        <f t="shared" si="94"/>
        <v>0</v>
      </c>
      <c r="BC122" s="225">
        <f t="shared" si="95"/>
        <v>0</v>
      </c>
      <c r="BD122" s="225">
        <f t="shared" si="96"/>
        <v>0</v>
      </c>
      <c r="BE122" s="431" t="str">
        <f t="shared" si="97"/>
        <v>ne</v>
      </c>
      <c r="BG122" s="229"/>
      <c r="BH122" s="225">
        <f t="shared" si="98"/>
        <v>0</v>
      </c>
      <c r="BI122" s="230">
        <f>IF(BH122=1,data!$C$41*BG122,0)</f>
        <v>0</v>
      </c>
      <c r="BJ122" s="265" t="s">
        <v>96</v>
      </c>
      <c r="BK122" s="231">
        <f>IF(BH122=1,IF(BG122&lt;15,VLOOKUP(BJ122,data!$B$3:$E$32,2,0)*BG122,(VLOOKUP(BJ122,data!$B$3:$E$32,2,0)*14)+(VLOOKUP(BJ122,data!$B$3:$E$32,3,0))*(BG122-14)),0)</f>
        <v>0</v>
      </c>
      <c r="BL122" s="265" t="s">
        <v>96</v>
      </c>
      <c r="BM122" s="231">
        <f>IF(BH122=1,VLOOKUP(BL122,data!$B$35:$D$39,2,0),0)</f>
        <v>0</v>
      </c>
      <c r="BN122" s="232">
        <f>IF(AND(BK122&lt;&gt;0,BM122&lt;&gt;0)=FALSE,0,data!$C$43)</f>
        <v>0</v>
      </c>
      <c r="BO122" s="269">
        <f t="shared" si="99"/>
        <v>0</v>
      </c>
      <c r="BP122" s="225">
        <f t="shared" si="100"/>
        <v>0</v>
      </c>
      <c r="BQ122" s="225">
        <f t="shared" si="101"/>
        <v>0</v>
      </c>
      <c r="BR122" s="225">
        <f t="shared" si="102"/>
        <v>0</v>
      </c>
      <c r="BS122" s="431" t="str">
        <f t="shared" si="103"/>
        <v>ne</v>
      </c>
      <c r="BU122" s="229"/>
      <c r="BV122" s="225">
        <f t="shared" si="104"/>
        <v>0</v>
      </c>
      <c r="BW122" s="230">
        <f>IF(BV122=1,data!$C$41*BU122,0)</f>
        <v>0</v>
      </c>
      <c r="BX122" s="265" t="s">
        <v>96</v>
      </c>
      <c r="BY122" s="231">
        <f>IF(BV122=1,IF(BU122&lt;15,VLOOKUP(BX122,data!$B$3:$E$32,2,0)*BU122,(VLOOKUP(BX122,data!$B$3:$E$32,2,0)*14)+(VLOOKUP(BX122,data!$B$3:$E$32,3,0))*(BU122-14)),0)</f>
        <v>0</v>
      </c>
      <c r="BZ122" s="265" t="s">
        <v>96</v>
      </c>
      <c r="CA122" s="231">
        <f>IF(BV122=1,VLOOKUP(BZ122,data!$B$35:$D$39,2,0),0)</f>
        <v>0</v>
      </c>
      <c r="CB122" s="232">
        <f>IF(AND(BY122&lt;&gt;0,CA122&lt;&gt;0)=FALSE,0,data!$C$43)</f>
        <v>0</v>
      </c>
      <c r="CC122" s="269">
        <f t="shared" si="105"/>
        <v>0</v>
      </c>
      <c r="CD122" s="225">
        <f t="shared" si="106"/>
        <v>0</v>
      </c>
      <c r="CE122" s="225">
        <f t="shared" si="107"/>
        <v>0</v>
      </c>
      <c r="CF122" s="225">
        <f t="shared" si="108"/>
        <v>0</v>
      </c>
      <c r="CG122" s="431" t="str">
        <f t="shared" si="109"/>
        <v>ne</v>
      </c>
      <c r="CI122" s="229"/>
      <c r="CJ122" s="225">
        <f t="shared" si="110"/>
        <v>0</v>
      </c>
      <c r="CK122" s="230">
        <f>IF(CJ122=1,data!$C$41*CI122,0)</f>
        <v>0</v>
      </c>
      <c r="CL122" s="265" t="s">
        <v>96</v>
      </c>
      <c r="CM122" s="231">
        <f>IF(CJ122=1,IF(CI122&lt;15,VLOOKUP(CL122,data!$B$3:$E$32,2,0)*CI122,(VLOOKUP(CL122,data!$B$3:$E$32,2,0)*14)+(VLOOKUP(CL122,data!$B$3:$E$32,3,0))*(CI122-14)),0)</f>
        <v>0</v>
      </c>
      <c r="CN122" s="265" t="s">
        <v>96</v>
      </c>
      <c r="CO122" s="231">
        <f>IF(CJ122=1,VLOOKUP(CN122,data!$B$35:$D$39,2,0),0)</f>
        <v>0</v>
      </c>
      <c r="CP122" s="232">
        <f>IF(AND(CM122&lt;&gt;0,CO122&lt;&gt;0)=FALSE,0,data!$C$43)</f>
        <v>0</v>
      </c>
      <c r="CQ122" s="269">
        <f t="shared" si="111"/>
        <v>0</v>
      </c>
      <c r="CR122" s="225">
        <f t="shared" si="112"/>
        <v>0</v>
      </c>
      <c r="CS122" s="225">
        <f t="shared" si="113"/>
        <v>0</v>
      </c>
      <c r="CT122" s="225">
        <f t="shared" si="114"/>
        <v>0</v>
      </c>
      <c r="CU122" s="431" t="str">
        <f t="shared" si="115"/>
        <v>ne</v>
      </c>
      <c r="CW122" s="229"/>
      <c r="CX122" s="225">
        <f t="shared" si="116"/>
        <v>0</v>
      </c>
      <c r="CY122" s="230">
        <f>IF(CX122=1,data!$C$41*CW122,0)</f>
        <v>0</v>
      </c>
      <c r="CZ122" s="265" t="s">
        <v>96</v>
      </c>
      <c r="DA122" s="231">
        <f>IF(CX122=1,IF(CW122&lt;15,VLOOKUP(CZ122,data!$B$3:$E$32,2,0)*CW122,(VLOOKUP(CZ122,data!$B$3:$E$32,2,0)*14)+(VLOOKUP(CZ122,data!$B$3:$E$32,3,0))*(CW122-14)),0)</f>
        <v>0</v>
      </c>
      <c r="DB122" s="265" t="s">
        <v>96</v>
      </c>
      <c r="DC122" s="231">
        <f>IF(CX122=1,VLOOKUP(DB122,data!$B$35:$D$39,2,0),0)</f>
        <v>0</v>
      </c>
      <c r="DD122" s="232">
        <f>IF(AND(DA122&lt;&gt;0,DC122&lt;&gt;0)=FALSE,0,data!$C$43)</f>
        <v>0</v>
      </c>
      <c r="DE122" s="269">
        <f t="shared" si="117"/>
        <v>0</v>
      </c>
      <c r="DF122" s="225">
        <f t="shared" si="118"/>
        <v>0</v>
      </c>
      <c r="DG122" s="225">
        <f t="shared" si="119"/>
        <v>0</v>
      </c>
      <c r="DH122" s="225">
        <f t="shared" si="120"/>
        <v>0</v>
      </c>
      <c r="DI122" s="431" t="str">
        <f t="shared" si="121"/>
        <v>ne</v>
      </c>
      <c r="DK122" s="229"/>
      <c r="DL122" s="225">
        <f t="shared" si="122"/>
        <v>0</v>
      </c>
      <c r="DM122" s="230">
        <f>IF(DL122=1,data!$C$41*DK122,0)</f>
        <v>0</v>
      </c>
      <c r="DN122" s="265" t="s">
        <v>96</v>
      </c>
      <c r="DO122" s="231">
        <f>IF(DL122=1,IF(DK122&lt;15,VLOOKUP(DN122,data!$B$3:$E$32,2,0)*DK122,(VLOOKUP(DN122,data!$B$3:$E$32,2,0)*14)+(VLOOKUP(DN122,data!$B$3:$E$32,3,0))*(DK122-14)),0)</f>
        <v>0</v>
      </c>
      <c r="DP122" s="265" t="s">
        <v>96</v>
      </c>
      <c r="DQ122" s="231">
        <f>IF(DL122=1,VLOOKUP(DP122,data!$B$35:$D$39,2,0),0)</f>
        <v>0</v>
      </c>
      <c r="DR122" s="232">
        <f>IF(AND(DO122&lt;&gt;0,DQ122&lt;&gt;0)=FALSE,0,data!$C$43)</f>
        <v>0</v>
      </c>
      <c r="DS122" s="269">
        <f t="shared" si="123"/>
        <v>0</v>
      </c>
      <c r="DT122" s="225">
        <f t="shared" si="124"/>
        <v>0</v>
      </c>
      <c r="DU122" s="225">
        <f t="shared" si="125"/>
        <v>0</v>
      </c>
      <c r="DV122" s="225">
        <f t="shared" si="126"/>
        <v>0</v>
      </c>
      <c r="DW122" s="431" t="str">
        <f t="shared" si="127"/>
        <v>ne</v>
      </c>
      <c r="DY122" s="229"/>
      <c r="DZ122" s="225">
        <f t="shared" si="128"/>
        <v>0</v>
      </c>
      <c r="EA122" s="230">
        <f>IF(DZ122=1,data!$C$41*DY122,0)</f>
        <v>0</v>
      </c>
      <c r="EB122" s="265" t="s">
        <v>96</v>
      </c>
      <c r="EC122" s="231">
        <f>IF(DZ122=1,IF(DY122&lt;15,VLOOKUP(EB122,data!$B$3:$E$32,2,0)*DY122,(VLOOKUP(EB122,data!$B$3:$E$32,2,0)*14)+(VLOOKUP(EB122,data!$B$3:$E$32,3,0))*(DY122-14)),0)</f>
        <v>0</v>
      </c>
      <c r="ED122" s="265" t="s">
        <v>96</v>
      </c>
      <c r="EE122" s="231">
        <f>IF(DZ122=1,VLOOKUP(ED122,data!$B$35:$D$39,2,0),0)</f>
        <v>0</v>
      </c>
      <c r="EF122" s="232">
        <f>IF(AND(EC122&lt;&gt;0,EE122&lt;&gt;0)=FALSE,0,data!$C$43)</f>
        <v>0</v>
      </c>
      <c r="EG122" s="269">
        <f t="shared" si="129"/>
        <v>0</v>
      </c>
      <c r="EH122" s="225">
        <f t="shared" si="130"/>
        <v>0</v>
      </c>
      <c r="EI122" s="225">
        <f t="shared" si="131"/>
        <v>0</v>
      </c>
      <c r="EJ122" s="225">
        <f t="shared" si="132"/>
        <v>0</v>
      </c>
      <c r="EK122" s="431" t="str">
        <f t="shared" si="133"/>
        <v>ne</v>
      </c>
      <c r="EM122" s="229"/>
      <c r="EN122" s="225">
        <f t="shared" si="134"/>
        <v>0</v>
      </c>
      <c r="EO122" s="230">
        <f>IF(EN122=1,data!$C$41*EM122,0)</f>
        <v>0</v>
      </c>
      <c r="EP122" s="265" t="s">
        <v>96</v>
      </c>
      <c r="EQ122" s="231">
        <f>IF(EN122=1,IF(EM122&lt;15,VLOOKUP(EP122,data!$B$3:$E$32,2,0)*EM122,(VLOOKUP(EP122,data!$B$3:$E$32,2,0)*14)+(VLOOKUP(EP122,data!$B$3:$E$32,3,0))*(EM122-14)),0)</f>
        <v>0</v>
      </c>
      <c r="ER122" s="265" t="s">
        <v>96</v>
      </c>
      <c r="ES122" s="231">
        <f>IF(EN122=1,VLOOKUP(ER122,data!$B$35:$D$39,2,0),0)</f>
        <v>0</v>
      </c>
      <c r="ET122" s="232">
        <f>IF(AND(EQ122&lt;&gt;0,ES122&lt;&gt;0)=FALSE,0,data!$C$43)</f>
        <v>0</v>
      </c>
      <c r="EU122" s="269">
        <f t="shared" si="135"/>
        <v>0</v>
      </c>
      <c r="EV122" s="225">
        <f t="shared" si="136"/>
        <v>0</v>
      </c>
      <c r="EW122" s="225">
        <f t="shared" si="137"/>
        <v>0</v>
      </c>
      <c r="EX122" s="225">
        <f t="shared" si="138"/>
        <v>0</v>
      </c>
      <c r="EY122" s="431" t="str">
        <f t="shared" si="139"/>
        <v>ne</v>
      </c>
      <c r="FA122" s="229"/>
      <c r="FB122" s="225">
        <f t="shared" si="140"/>
        <v>0</v>
      </c>
      <c r="FC122" s="230">
        <f>IF(FB122=1,data!$C$41*FA122,0)</f>
        <v>0</v>
      </c>
      <c r="FD122" s="265" t="s">
        <v>96</v>
      </c>
      <c r="FE122" s="231">
        <f>IF(FB122=1,IF(FA122&lt;15,VLOOKUP(FD122,data!$B$3:$E$32,2,0)*FA122,(VLOOKUP(FD122,data!$B$3:$E$32,2,0)*14)+(VLOOKUP(FD122,data!$B$3:$E$32,3,0))*(FA122-14)),0)</f>
        <v>0</v>
      </c>
      <c r="FF122" s="265" t="s">
        <v>96</v>
      </c>
      <c r="FG122" s="231">
        <f>IF(FB122=1,VLOOKUP(FF122,data!$B$35:$D$39,2,0),0)</f>
        <v>0</v>
      </c>
      <c r="FH122" s="232">
        <f>IF(AND(FE122&lt;&gt;0,FG122&lt;&gt;0)=FALSE,0,data!$C$43)</f>
        <v>0</v>
      </c>
      <c r="FI122" s="269">
        <f t="shared" si="141"/>
        <v>0</v>
      </c>
      <c r="FJ122" s="225">
        <f t="shared" si="142"/>
        <v>0</v>
      </c>
      <c r="FK122" s="225">
        <f t="shared" si="143"/>
        <v>0</v>
      </c>
      <c r="FL122" s="225">
        <f t="shared" si="144"/>
        <v>0</v>
      </c>
      <c r="FM122" s="431" t="str">
        <f t="shared" si="145"/>
        <v>ne</v>
      </c>
    </row>
    <row r="123" spans="1:169" ht="26.65" hidden="1" customHeight="1" x14ac:dyDescent="0.25">
      <c r="A123" s="233"/>
      <c r="B123" s="370" t="s">
        <v>214</v>
      </c>
      <c r="C123" s="416"/>
      <c r="D123" s="418"/>
      <c r="E123" s="229"/>
      <c r="F123" s="225">
        <f t="shared" si="75"/>
        <v>0</v>
      </c>
      <c r="G123" s="230">
        <f>IF(F123=1,data!$C$41*E123,0)</f>
        <v>0</v>
      </c>
      <c r="H123" s="265" t="s">
        <v>96</v>
      </c>
      <c r="I123" s="231">
        <f>IF($F123=1,IF($E123&lt;15,VLOOKUP(H123,data!$B$3:$E$32,2,0)*$E123,(VLOOKUP(H123,data!$B$3:$E$32,2,0)*14)+(VLOOKUP(H123,data!$B$3:$E$32,3,0))*($E123-14)),0)</f>
        <v>0</v>
      </c>
      <c r="J123" s="265" t="s">
        <v>96</v>
      </c>
      <c r="K123" s="231">
        <f>IF($F123=1,VLOOKUP(J123,data!$B$35:$D$39,2,0),0)</f>
        <v>0</v>
      </c>
      <c r="L123" s="232">
        <f>IF(AND(I123&lt;&gt;0,K123&lt;&gt;0)=FALSE,0,data!$C$43)</f>
        <v>0</v>
      </c>
      <c r="M123" s="269">
        <f t="shared" si="76"/>
        <v>0</v>
      </c>
      <c r="N123" s="225">
        <f t="shared" si="146"/>
        <v>0</v>
      </c>
      <c r="O123" s="225">
        <f t="shared" si="77"/>
        <v>0</v>
      </c>
      <c r="P123" s="225">
        <f t="shared" si="78"/>
        <v>0</v>
      </c>
      <c r="Q123" s="228"/>
      <c r="R123" s="438">
        <f t="shared" si="79"/>
        <v>0</v>
      </c>
      <c r="S123" s="225">
        <f t="shared" si="80"/>
        <v>0</v>
      </c>
      <c r="T123" s="357">
        <f>IF(S123=1,data!$C$41*R123,0)</f>
        <v>0</v>
      </c>
      <c r="U123" s="370" t="str">
        <f t="shared" si="81"/>
        <v xml:space="preserve"> </v>
      </c>
      <c r="V123" s="360">
        <f>IF($S123=1,IF(R123&lt;15,VLOOKUP(U123,data!$B$3:$E$32,2,0)*R123,(VLOOKUP(U123,data!$B$3:$E$32,2,0)*14)+(VLOOKUP(U123,data!$B$3:$E$32,3,0))*(R123-14)),0)</f>
        <v>0</v>
      </c>
      <c r="W123" s="370" t="str">
        <f t="shared" si="82"/>
        <v xml:space="preserve"> </v>
      </c>
      <c r="X123" s="360">
        <f>IF($S123=1,VLOOKUP(W123,data!$B$35:$D$39,2,0),0)</f>
        <v>0</v>
      </c>
      <c r="Y123" s="364">
        <f>IF(AND(V123&lt;&gt;0,X123&lt;&gt;0)=FALSE,0,data!$C$43)</f>
        <v>0</v>
      </c>
      <c r="Z123" s="365">
        <f t="shared" si="83"/>
        <v>0</v>
      </c>
      <c r="AA123" s="225">
        <f t="shared" si="147"/>
        <v>0</v>
      </c>
      <c r="AB123" s="225">
        <f t="shared" si="84"/>
        <v>0</v>
      </c>
      <c r="AC123" s="225">
        <f t="shared" si="85"/>
        <v>0</v>
      </c>
      <c r="AE123" s="229"/>
      <c r="AF123" s="225">
        <f t="shared" si="86"/>
        <v>0</v>
      </c>
      <c r="AG123" s="230">
        <f>IF(AF123=1,data!$C$41*AE123,0)</f>
        <v>0</v>
      </c>
      <c r="AH123" s="265" t="s">
        <v>96</v>
      </c>
      <c r="AI123" s="231">
        <f>IF(AF123=1,IF(AE123&lt;15,VLOOKUP(AH123,data!$B$3:$E$32,2,0)*AE123,(VLOOKUP(AH123,data!$B$3:$E$32,2,0)*14)+(VLOOKUP(AH123,data!$B$3:$E$32,3,0))*(AE123-14)),0)</f>
        <v>0</v>
      </c>
      <c r="AJ123" s="265" t="s">
        <v>96</v>
      </c>
      <c r="AK123" s="231">
        <f>IF(AF123=1,VLOOKUP(AJ123,data!$B$35:$D$39,2,0),0)</f>
        <v>0</v>
      </c>
      <c r="AL123" s="232">
        <f>IF(AND(AI123&lt;&gt;0,AK123&lt;&gt;0)=FALSE,0,data!$C$43)</f>
        <v>0</v>
      </c>
      <c r="AM123" s="269">
        <f t="shared" si="87"/>
        <v>0</v>
      </c>
      <c r="AN123" s="225">
        <f t="shared" si="88"/>
        <v>0</v>
      </c>
      <c r="AO123" s="225">
        <f t="shared" si="89"/>
        <v>0</v>
      </c>
      <c r="AP123" s="225">
        <f t="shared" si="90"/>
        <v>0</v>
      </c>
      <c r="AQ123" s="431" t="str">
        <f t="shared" si="91"/>
        <v>ne</v>
      </c>
      <c r="AS123" s="229"/>
      <c r="AT123" s="225">
        <f t="shared" si="92"/>
        <v>0</v>
      </c>
      <c r="AU123" s="230">
        <f>IF(AT123=1,data!$C$41*AS123,0)</f>
        <v>0</v>
      </c>
      <c r="AV123" s="265" t="s">
        <v>96</v>
      </c>
      <c r="AW123" s="231">
        <f>IF(AT123=1,IF(AS123&lt;15,VLOOKUP(AV123,data!$B$3:$E$32,2,0)*AS123,(VLOOKUP(AV123,data!$B$3:$E$32,2,0)*14)+(VLOOKUP(AV123,data!$B$3:$E$32,3,0))*(AS123-14)),0)</f>
        <v>0</v>
      </c>
      <c r="AX123" s="265" t="s">
        <v>96</v>
      </c>
      <c r="AY123" s="231">
        <f>IF(AT123=1,VLOOKUP(AX123,data!$B$35:$D$39,2,0),0)</f>
        <v>0</v>
      </c>
      <c r="AZ123" s="232">
        <f>IF(AND(AW123&lt;&gt;0,AY123&lt;&gt;0)=FALSE,0,data!$C$43)</f>
        <v>0</v>
      </c>
      <c r="BA123" s="269">
        <f t="shared" si="93"/>
        <v>0</v>
      </c>
      <c r="BB123" s="225">
        <f t="shared" si="94"/>
        <v>0</v>
      </c>
      <c r="BC123" s="225">
        <f t="shared" si="95"/>
        <v>0</v>
      </c>
      <c r="BD123" s="225">
        <f t="shared" si="96"/>
        <v>0</v>
      </c>
      <c r="BE123" s="431" t="str">
        <f t="shared" si="97"/>
        <v>ne</v>
      </c>
      <c r="BG123" s="229"/>
      <c r="BH123" s="225">
        <f t="shared" si="98"/>
        <v>0</v>
      </c>
      <c r="BI123" s="230">
        <f>IF(BH123=1,data!$C$41*BG123,0)</f>
        <v>0</v>
      </c>
      <c r="BJ123" s="265" t="s">
        <v>96</v>
      </c>
      <c r="BK123" s="231">
        <f>IF(BH123=1,IF(BG123&lt;15,VLOOKUP(BJ123,data!$B$3:$E$32,2,0)*BG123,(VLOOKUP(BJ123,data!$B$3:$E$32,2,0)*14)+(VLOOKUP(BJ123,data!$B$3:$E$32,3,0))*(BG123-14)),0)</f>
        <v>0</v>
      </c>
      <c r="BL123" s="265" t="s">
        <v>96</v>
      </c>
      <c r="BM123" s="231">
        <f>IF(BH123=1,VLOOKUP(BL123,data!$B$35:$D$39,2,0),0)</f>
        <v>0</v>
      </c>
      <c r="BN123" s="232">
        <f>IF(AND(BK123&lt;&gt;0,BM123&lt;&gt;0)=FALSE,0,data!$C$43)</f>
        <v>0</v>
      </c>
      <c r="BO123" s="269">
        <f t="shared" si="99"/>
        <v>0</v>
      </c>
      <c r="BP123" s="225">
        <f t="shared" si="100"/>
        <v>0</v>
      </c>
      <c r="BQ123" s="225">
        <f t="shared" si="101"/>
        <v>0</v>
      </c>
      <c r="BR123" s="225">
        <f t="shared" si="102"/>
        <v>0</v>
      </c>
      <c r="BS123" s="431" t="str">
        <f t="shared" si="103"/>
        <v>ne</v>
      </c>
      <c r="BU123" s="229"/>
      <c r="BV123" s="225">
        <f t="shared" si="104"/>
        <v>0</v>
      </c>
      <c r="BW123" s="230">
        <f>IF(BV123=1,data!$C$41*BU123,0)</f>
        <v>0</v>
      </c>
      <c r="BX123" s="265" t="s">
        <v>96</v>
      </c>
      <c r="BY123" s="231">
        <f>IF(BV123=1,IF(BU123&lt;15,VLOOKUP(BX123,data!$B$3:$E$32,2,0)*BU123,(VLOOKUP(BX123,data!$B$3:$E$32,2,0)*14)+(VLOOKUP(BX123,data!$B$3:$E$32,3,0))*(BU123-14)),0)</f>
        <v>0</v>
      </c>
      <c r="BZ123" s="265" t="s">
        <v>96</v>
      </c>
      <c r="CA123" s="231">
        <f>IF(BV123=1,VLOOKUP(BZ123,data!$B$35:$D$39,2,0),0)</f>
        <v>0</v>
      </c>
      <c r="CB123" s="232">
        <f>IF(AND(BY123&lt;&gt;0,CA123&lt;&gt;0)=FALSE,0,data!$C$43)</f>
        <v>0</v>
      </c>
      <c r="CC123" s="269">
        <f t="shared" si="105"/>
        <v>0</v>
      </c>
      <c r="CD123" s="225">
        <f t="shared" si="106"/>
        <v>0</v>
      </c>
      <c r="CE123" s="225">
        <f t="shared" si="107"/>
        <v>0</v>
      </c>
      <c r="CF123" s="225">
        <f t="shared" si="108"/>
        <v>0</v>
      </c>
      <c r="CG123" s="431" t="str">
        <f t="shared" si="109"/>
        <v>ne</v>
      </c>
      <c r="CI123" s="229"/>
      <c r="CJ123" s="225">
        <f t="shared" si="110"/>
        <v>0</v>
      </c>
      <c r="CK123" s="230">
        <f>IF(CJ123=1,data!$C$41*CI123,0)</f>
        <v>0</v>
      </c>
      <c r="CL123" s="265" t="s">
        <v>96</v>
      </c>
      <c r="CM123" s="231">
        <f>IF(CJ123=1,IF(CI123&lt;15,VLOOKUP(CL123,data!$B$3:$E$32,2,0)*CI123,(VLOOKUP(CL123,data!$B$3:$E$32,2,0)*14)+(VLOOKUP(CL123,data!$B$3:$E$32,3,0))*(CI123-14)),0)</f>
        <v>0</v>
      </c>
      <c r="CN123" s="265" t="s">
        <v>96</v>
      </c>
      <c r="CO123" s="231">
        <f>IF(CJ123=1,VLOOKUP(CN123,data!$B$35:$D$39,2,0),0)</f>
        <v>0</v>
      </c>
      <c r="CP123" s="232">
        <f>IF(AND(CM123&lt;&gt;0,CO123&lt;&gt;0)=FALSE,0,data!$C$43)</f>
        <v>0</v>
      </c>
      <c r="CQ123" s="269">
        <f t="shared" si="111"/>
        <v>0</v>
      </c>
      <c r="CR123" s="225">
        <f t="shared" si="112"/>
        <v>0</v>
      </c>
      <c r="CS123" s="225">
        <f t="shared" si="113"/>
        <v>0</v>
      </c>
      <c r="CT123" s="225">
        <f t="shared" si="114"/>
        <v>0</v>
      </c>
      <c r="CU123" s="431" t="str">
        <f t="shared" si="115"/>
        <v>ne</v>
      </c>
      <c r="CW123" s="229"/>
      <c r="CX123" s="225">
        <f t="shared" si="116"/>
        <v>0</v>
      </c>
      <c r="CY123" s="230">
        <f>IF(CX123=1,data!$C$41*CW123,0)</f>
        <v>0</v>
      </c>
      <c r="CZ123" s="265" t="s">
        <v>96</v>
      </c>
      <c r="DA123" s="231">
        <f>IF(CX123=1,IF(CW123&lt;15,VLOOKUP(CZ123,data!$B$3:$E$32,2,0)*CW123,(VLOOKUP(CZ123,data!$B$3:$E$32,2,0)*14)+(VLOOKUP(CZ123,data!$B$3:$E$32,3,0))*(CW123-14)),0)</f>
        <v>0</v>
      </c>
      <c r="DB123" s="265" t="s">
        <v>96</v>
      </c>
      <c r="DC123" s="231">
        <f>IF(CX123=1,VLOOKUP(DB123,data!$B$35:$D$39,2,0),0)</f>
        <v>0</v>
      </c>
      <c r="DD123" s="232">
        <f>IF(AND(DA123&lt;&gt;0,DC123&lt;&gt;0)=FALSE,0,data!$C$43)</f>
        <v>0</v>
      </c>
      <c r="DE123" s="269">
        <f t="shared" si="117"/>
        <v>0</v>
      </c>
      <c r="DF123" s="225">
        <f t="shared" si="118"/>
        <v>0</v>
      </c>
      <c r="DG123" s="225">
        <f t="shared" si="119"/>
        <v>0</v>
      </c>
      <c r="DH123" s="225">
        <f t="shared" si="120"/>
        <v>0</v>
      </c>
      <c r="DI123" s="431" t="str">
        <f t="shared" si="121"/>
        <v>ne</v>
      </c>
      <c r="DK123" s="229"/>
      <c r="DL123" s="225">
        <f t="shared" si="122"/>
        <v>0</v>
      </c>
      <c r="DM123" s="230">
        <f>IF(DL123=1,data!$C$41*DK123,0)</f>
        <v>0</v>
      </c>
      <c r="DN123" s="265" t="s">
        <v>96</v>
      </c>
      <c r="DO123" s="231">
        <f>IF(DL123=1,IF(DK123&lt;15,VLOOKUP(DN123,data!$B$3:$E$32,2,0)*DK123,(VLOOKUP(DN123,data!$B$3:$E$32,2,0)*14)+(VLOOKUP(DN123,data!$B$3:$E$32,3,0))*(DK123-14)),0)</f>
        <v>0</v>
      </c>
      <c r="DP123" s="265" t="s">
        <v>96</v>
      </c>
      <c r="DQ123" s="231">
        <f>IF(DL123=1,VLOOKUP(DP123,data!$B$35:$D$39,2,0),0)</f>
        <v>0</v>
      </c>
      <c r="DR123" s="232">
        <f>IF(AND(DO123&lt;&gt;0,DQ123&lt;&gt;0)=FALSE,0,data!$C$43)</f>
        <v>0</v>
      </c>
      <c r="DS123" s="269">
        <f t="shared" si="123"/>
        <v>0</v>
      </c>
      <c r="DT123" s="225">
        <f t="shared" si="124"/>
        <v>0</v>
      </c>
      <c r="DU123" s="225">
        <f t="shared" si="125"/>
        <v>0</v>
      </c>
      <c r="DV123" s="225">
        <f t="shared" si="126"/>
        <v>0</v>
      </c>
      <c r="DW123" s="431" t="str">
        <f t="shared" si="127"/>
        <v>ne</v>
      </c>
      <c r="DY123" s="229"/>
      <c r="DZ123" s="225">
        <f t="shared" si="128"/>
        <v>0</v>
      </c>
      <c r="EA123" s="230">
        <f>IF(DZ123=1,data!$C$41*DY123,0)</f>
        <v>0</v>
      </c>
      <c r="EB123" s="265" t="s">
        <v>96</v>
      </c>
      <c r="EC123" s="231">
        <f>IF(DZ123=1,IF(DY123&lt;15,VLOOKUP(EB123,data!$B$3:$E$32,2,0)*DY123,(VLOOKUP(EB123,data!$B$3:$E$32,2,0)*14)+(VLOOKUP(EB123,data!$B$3:$E$32,3,0))*(DY123-14)),0)</f>
        <v>0</v>
      </c>
      <c r="ED123" s="265" t="s">
        <v>96</v>
      </c>
      <c r="EE123" s="231">
        <f>IF(DZ123=1,VLOOKUP(ED123,data!$B$35:$D$39,2,0),0)</f>
        <v>0</v>
      </c>
      <c r="EF123" s="232">
        <f>IF(AND(EC123&lt;&gt;0,EE123&lt;&gt;0)=FALSE,0,data!$C$43)</f>
        <v>0</v>
      </c>
      <c r="EG123" s="269">
        <f t="shared" si="129"/>
        <v>0</v>
      </c>
      <c r="EH123" s="225">
        <f t="shared" si="130"/>
        <v>0</v>
      </c>
      <c r="EI123" s="225">
        <f t="shared" si="131"/>
        <v>0</v>
      </c>
      <c r="EJ123" s="225">
        <f t="shared" si="132"/>
        <v>0</v>
      </c>
      <c r="EK123" s="431" t="str">
        <f t="shared" si="133"/>
        <v>ne</v>
      </c>
      <c r="EM123" s="229"/>
      <c r="EN123" s="225">
        <f t="shared" si="134"/>
        <v>0</v>
      </c>
      <c r="EO123" s="230">
        <f>IF(EN123=1,data!$C$41*EM123,0)</f>
        <v>0</v>
      </c>
      <c r="EP123" s="265" t="s">
        <v>96</v>
      </c>
      <c r="EQ123" s="231">
        <f>IF(EN123=1,IF(EM123&lt;15,VLOOKUP(EP123,data!$B$3:$E$32,2,0)*EM123,(VLOOKUP(EP123,data!$B$3:$E$32,2,0)*14)+(VLOOKUP(EP123,data!$B$3:$E$32,3,0))*(EM123-14)),0)</f>
        <v>0</v>
      </c>
      <c r="ER123" s="265" t="s">
        <v>96</v>
      </c>
      <c r="ES123" s="231">
        <f>IF(EN123=1,VLOOKUP(ER123,data!$B$35:$D$39,2,0),0)</f>
        <v>0</v>
      </c>
      <c r="ET123" s="232">
        <f>IF(AND(EQ123&lt;&gt;0,ES123&lt;&gt;0)=FALSE,0,data!$C$43)</f>
        <v>0</v>
      </c>
      <c r="EU123" s="269">
        <f t="shared" si="135"/>
        <v>0</v>
      </c>
      <c r="EV123" s="225">
        <f t="shared" si="136"/>
        <v>0</v>
      </c>
      <c r="EW123" s="225">
        <f t="shared" si="137"/>
        <v>0</v>
      </c>
      <c r="EX123" s="225">
        <f t="shared" si="138"/>
        <v>0</v>
      </c>
      <c r="EY123" s="431" t="str">
        <f t="shared" si="139"/>
        <v>ne</v>
      </c>
      <c r="FA123" s="229"/>
      <c r="FB123" s="225">
        <f t="shared" si="140"/>
        <v>0</v>
      </c>
      <c r="FC123" s="230">
        <f>IF(FB123=1,data!$C$41*FA123,0)</f>
        <v>0</v>
      </c>
      <c r="FD123" s="265" t="s">
        <v>96</v>
      </c>
      <c r="FE123" s="231">
        <f>IF(FB123=1,IF(FA123&lt;15,VLOOKUP(FD123,data!$B$3:$E$32,2,0)*FA123,(VLOOKUP(FD123,data!$B$3:$E$32,2,0)*14)+(VLOOKUP(FD123,data!$B$3:$E$32,3,0))*(FA123-14)),0)</f>
        <v>0</v>
      </c>
      <c r="FF123" s="265" t="s">
        <v>96</v>
      </c>
      <c r="FG123" s="231">
        <f>IF(FB123=1,VLOOKUP(FF123,data!$B$35:$D$39,2,0),0)</f>
        <v>0</v>
      </c>
      <c r="FH123" s="232">
        <f>IF(AND(FE123&lt;&gt;0,FG123&lt;&gt;0)=FALSE,0,data!$C$43)</f>
        <v>0</v>
      </c>
      <c r="FI123" s="269">
        <f t="shared" si="141"/>
        <v>0</v>
      </c>
      <c r="FJ123" s="225">
        <f t="shared" si="142"/>
        <v>0</v>
      </c>
      <c r="FK123" s="225">
        <f t="shared" si="143"/>
        <v>0</v>
      </c>
      <c r="FL123" s="225">
        <f t="shared" si="144"/>
        <v>0</v>
      </c>
      <c r="FM123" s="431" t="str">
        <f t="shared" si="145"/>
        <v>ne</v>
      </c>
    </row>
    <row r="124" spans="1:169" ht="26.65" hidden="1" customHeight="1" x14ac:dyDescent="0.25">
      <c r="A124" s="233"/>
      <c r="B124" s="370" t="s">
        <v>215</v>
      </c>
      <c r="C124" s="416"/>
      <c r="D124" s="418"/>
      <c r="E124" s="229"/>
      <c r="F124" s="225">
        <f t="shared" si="75"/>
        <v>0</v>
      </c>
      <c r="G124" s="230">
        <f>IF(F124=1,data!$C$41*E124,0)</f>
        <v>0</v>
      </c>
      <c r="H124" s="265" t="s">
        <v>96</v>
      </c>
      <c r="I124" s="231">
        <f>IF($F124=1,IF($E124&lt;15,VLOOKUP(H124,data!$B$3:$E$32,2,0)*$E124,(VLOOKUP(H124,data!$B$3:$E$32,2,0)*14)+(VLOOKUP(H124,data!$B$3:$E$32,3,0))*($E124-14)),0)</f>
        <v>0</v>
      </c>
      <c r="J124" s="265" t="s">
        <v>96</v>
      </c>
      <c r="K124" s="231">
        <f>IF($F124=1,VLOOKUP(J124,data!$B$35:$D$39,2,0),0)</f>
        <v>0</v>
      </c>
      <c r="L124" s="232">
        <f>IF(AND(I124&lt;&gt;0,K124&lt;&gt;0)=FALSE,0,data!$C$43)</f>
        <v>0</v>
      </c>
      <c r="M124" s="269">
        <f t="shared" si="76"/>
        <v>0</v>
      </c>
      <c r="N124" s="225">
        <f t="shared" si="146"/>
        <v>0</v>
      </c>
      <c r="O124" s="225">
        <f t="shared" si="77"/>
        <v>0</v>
      </c>
      <c r="P124" s="225">
        <f t="shared" si="78"/>
        <v>0</v>
      </c>
      <c r="Q124" s="228"/>
      <c r="R124" s="438">
        <f t="shared" si="79"/>
        <v>0</v>
      </c>
      <c r="S124" s="225">
        <f t="shared" si="80"/>
        <v>0</v>
      </c>
      <c r="T124" s="357">
        <f>IF(S124=1,data!$C$41*R124,0)</f>
        <v>0</v>
      </c>
      <c r="U124" s="370" t="str">
        <f t="shared" si="81"/>
        <v xml:space="preserve"> </v>
      </c>
      <c r="V124" s="360">
        <f>IF($S124=1,IF(R124&lt;15,VLOOKUP(U124,data!$B$3:$E$32,2,0)*R124,(VLOOKUP(U124,data!$B$3:$E$32,2,0)*14)+(VLOOKUP(U124,data!$B$3:$E$32,3,0))*(R124-14)),0)</f>
        <v>0</v>
      </c>
      <c r="W124" s="370" t="str">
        <f t="shared" si="82"/>
        <v xml:space="preserve"> </v>
      </c>
      <c r="X124" s="360">
        <f>IF($S124=1,VLOOKUP(W124,data!$B$35:$D$39,2,0),0)</f>
        <v>0</v>
      </c>
      <c r="Y124" s="364">
        <f>IF(AND(V124&lt;&gt;0,X124&lt;&gt;0)=FALSE,0,data!$C$43)</f>
        <v>0</v>
      </c>
      <c r="Z124" s="365">
        <f t="shared" si="83"/>
        <v>0</v>
      </c>
      <c r="AA124" s="225">
        <f t="shared" si="147"/>
        <v>0</v>
      </c>
      <c r="AB124" s="225">
        <f t="shared" si="84"/>
        <v>0</v>
      </c>
      <c r="AC124" s="225">
        <f t="shared" si="85"/>
        <v>0</v>
      </c>
      <c r="AE124" s="229"/>
      <c r="AF124" s="225">
        <f t="shared" si="86"/>
        <v>0</v>
      </c>
      <c r="AG124" s="230">
        <f>IF(AF124=1,data!$C$41*AE124,0)</f>
        <v>0</v>
      </c>
      <c r="AH124" s="265" t="s">
        <v>96</v>
      </c>
      <c r="AI124" s="231">
        <f>IF(AF124=1,IF(AE124&lt;15,VLOOKUP(AH124,data!$B$3:$E$32,2,0)*AE124,(VLOOKUP(AH124,data!$B$3:$E$32,2,0)*14)+(VLOOKUP(AH124,data!$B$3:$E$32,3,0))*(AE124-14)),0)</f>
        <v>0</v>
      </c>
      <c r="AJ124" s="265" t="s">
        <v>96</v>
      </c>
      <c r="AK124" s="231">
        <f>IF(AF124=1,VLOOKUP(AJ124,data!$B$35:$D$39,2,0),0)</f>
        <v>0</v>
      </c>
      <c r="AL124" s="232">
        <f>IF(AND(AI124&lt;&gt;0,AK124&lt;&gt;0)=FALSE,0,data!$C$43)</f>
        <v>0</v>
      </c>
      <c r="AM124" s="269">
        <f t="shared" si="87"/>
        <v>0</v>
      </c>
      <c r="AN124" s="225">
        <f t="shared" si="88"/>
        <v>0</v>
      </c>
      <c r="AO124" s="225">
        <f t="shared" si="89"/>
        <v>0</v>
      </c>
      <c r="AP124" s="225">
        <f t="shared" si="90"/>
        <v>0</v>
      </c>
      <c r="AQ124" s="431" t="str">
        <f t="shared" si="91"/>
        <v>ne</v>
      </c>
      <c r="AS124" s="229"/>
      <c r="AT124" s="225">
        <f t="shared" si="92"/>
        <v>0</v>
      </c>
      <c r="AU124" s="230">
        <f>IF(AT124=1,data!$C$41*AS124,0)</f>
        <v>0</v>
      </c>
      <c r="AV124" s="265" t="s">
        <v>96</v>
      </c>
      <c r="AW124" s="231">
        <f>IF(AT124=1,IF(AS124&lt;15,VLOOKUP(AV124,data!$B$3:$E$32,2,0)*AS124,(VLOOKUP(AV124,data!$B$3:$E$32,2,0)*14)+(VLOOKUP(AV124,data!$B$3:$E$32,3,0))*(AS124-14)),0)</f>
        <v>0</v>
      </c>
      <c r="AX124" s="265" t="s">
        <v>96</v>
      </c>
      <c r="AY124" s="231">
        <f>IF(AT124=1,VLOOKUP(AX124,data!$B$35:$D$39,2,0),0)</f>
        <v>0</v>
      </c>
      <c r="AZ124" s="232">
        <f>IF(AND(AW124&lt;&gt;0,AY124&lt;&gt;0)=FALSE,0,data!$C$43)</f>
        <v>0</v>
      </c>
      <c r="BA124" s="269">
        <f t="shared" si="93"/>
        <v>0</v>
      </c>
      <c r="BB124" s="225">
        <f t="shared" si="94"/>
        <v>0</v>
      </c>
      <c r="BC124" s="225">
        <f t="shared" si="95"/>
        <v>0</v>
      </c>
      <c r="BD124" s="225">
        <f t="shared" si="96"/>
        <v>0</v>
      </c>
      <c r="BE124" s="431" t="str">
        <f t="shared" si="97"/>
        <v>ne</v>
      </c>
      <c r="BG124" s="229"/>
      <c r="BH124" s="225">
        <f t="shared" si="98"/>
        <v>0</v>
      </c>
      <c r="BI124" s="230">
        <f>IF(BH124=1,data!$C$41*BG124,0)</f>
        <v>0</v>
      </c>
      <c r="BJ124" s="265" t="s">
        <v>96</v>
      </c>
      <c r="BK124" s="231">
        <f>IF(BH124=1,IF(BG124&lt;15,VLOOKUP(BJ124,data!$B$3:$E$32,2,0)*BG124,(VLOOKUP(BJ124,data!$B$3:$E$32,2,0)*14)+(VLOOKUP(BJ124,data!$B$3:$E$32,3,0))*(BG124-14)),0)</f>
        <v>0</v>
      </c>
      <c r="BL124" s="265" t="s">
        <v>96</v>
      </c>
      <c r="BM124" s="231">
        <f>IF(BH124=1,VLOOKUP(BL124,data!$B$35:$D$39,2,0),0)</f>
        <v>0</v>
      </c>
      <c r="BN124" s="232">
        <f>IF(AND(BK124&lt;&gt;0,BM124&lt;&gt;0)=FALSE,0,data!$C$43)</f>
        <v>0</v>
      </c>
      <c r="BO124" s="269">
        <f t="shared" si="99"/>
        <v>0</v>
      </c>
      <c r="BP124" s="225">
        <f t="shared" si="100"/>
        <v>0</v>
      </c>
      <c r="BQ124" s="225">
        <f t="shared" si="101"/>
        <v>0</v>
      </c>
      <c r="BR124" s="225">
        <f t="shared" si="102"/>
        <v>0</v>
      </c>
      <c r="BS124" s="431" t="str">
        <f t="shared" si="103"/>
        <v>ne</v>
      </c>
      <c r="BU124" s="229"/>
      <c r="BV124" s="225">
        <f t="shared" si="104"/>
        <v>0</v>
      </c>
      <c r="BW124" s="230">
        <f>IF(BV124=1,data!$C$41*BU124,0)</f>
        <v>0</v>
      </c>
      <c r="BX124" s="265" t="s">
        <v>96</v>
      </c>
      <c r="BY124" s="231">
        <f>IF(BV124=1,IF(BU124&lt;15,VLOOKUP(BX124,data!$B$3:$E$32,2,0)*BU124,(VLOOKUP(BX124,data!$B$3:$E$32,2,0)*14)+(VLOOKUP(BX124,data!$B$3:$E$32,3,0))*(BU124-14)),0)</f>
        <v>0</v>
      </c>
      <c r="BZ124" s="265" t="s">
        <v>96</v>
      </c>
      <c r="CA124" s="231">
        <f>IF(BV124=1,VLOOKUP(BZ124,data!$B$35:$D$39,2,0),0)</f>
        <v>0</v>
      </c>
      <c r="CB124" s="232">
        <f>IF(AND(BY124&lt;&gt;0,CA124&lt;&gt;0)=FALSE,0,data!$C$43)</f>
        <v>0</v>
      </c>
      <c r="CC124" s="269">
        <f t="shared" si="105"/>
        <v>0</v>
      </c>
      <c r="CD124" s="225">
        <f t="shared" si="106"/>
        <v>0</v>
      </c>
      <c r="CE124" s="225">
        <f t="shared" si="107"/>
        <v>0</v>
      </c>
      <c r="CF124" s="225">
        <f t="shared" si="108"/>
        <v>0</v>
      </c>
      <c r="CG124" s="431" t="str">
        <f t="shared" si="109"/>
        <v>ne</v>
      </c>
      <c r="CI124" s="229"/>
      <c r="CJ124" s="225">
        <f t="shared" si="110"/>
        <v>0</v>
      </c>
      <c r="CK124" s="230">
        <f>IF(CJ124=1,data!$C$41*CI124,0)</f>
        <v>0</v>
      </c>
      <c r="CL124" s="265" t="s">
        <v>96</v>
      </c>
      <c r="CM124" s="231">
        <f>IF(CJ124=1,IF(CI124&lt;15,VLOOKUP(CL124,data!$B$3:$E$32,2,0)*CI124,(VLOOKUP(CL124,data!$B$3:$E$32,2,0)*14)+(VLOOKUP(CL124,data!$B$3:$E$32,3,0))*(CI124-14)),0)</f>
        <v>0</v>
      </c>
      <c r="CN124" s="265" t="s">
        <v>96</v>
      </c>
      <c r="CO124" s="231">
        <f>IF(CJ124=1,VLOOKUP(CN124,data!$B$35:$D$39,2,0),0)</f>
        <v>0</v>
      </c>
      <c r="CP124" s="232">
        <f>IF(AND(CM124&lt;&gt;0,CO124&lt;&gt;0)=FALSE,0,data!$C$43)</f>
        <v>0</v>
      </c>
      <c r="CQ124" s="269">
        <f t="shared" si="111"/>
        <v>0</v>
      </c>
      <c r="CR124" s="225">
        <f t="shared" si="112"/>
        <v>0</v>
      </c>
      <c r="CS124" s="225">
        <f t="shared" si="113"/>
        <v>0</v>
      </c>
      <c r="CT124" s="225">
        <f t="shared" si="114"/>
        <v>0</v>
      </c>
      <c r="CU124" s="431" t="str">
        <f t="shared" si="115"/>
        <v>ne</v>
      </c>
      <c r="CW124" s="229"/>
      <c r="CX124" s="225">
        <f t="shared" si="116"/>
        <v>0</v>
      </c>
      <c r="CY124" s="230">
        <f>IF(CX124=1,data!$C$41*CW124,0)</f>
        <v>0</v>
      </c>
      <c r="CZ124" s="265" t="s">
        <v>96</v>
      </c>
      <c r="DA124" s="231">
        <f>IF(CX124=1,IF(CW124&lt;15,VLOOKUP(CZ124,data!$B$3:$E$32,2,0)*CW124,(VLOOKUP(CZ124,data!$B$3:$E$32,2,0)*14)+(VLOOKUP(CZ124,data!$B$3:$E$32,3,0))*(CW124-14)),0)</f>
        <v>0</v>
      </c>
      <c r="DB124" s="265" t="s">
        <v>96</v>
      </c>
      <c r="DC124" s="231">
        <f>IF(CX124=1,VLOOKUP(DB124,data!$B$35:$D$39,2,0),0)</f>
        <v>0</v>
      </c>
      <c r="DD124" s="232">
        <f>IF(AND(DA124&lt;&gt;0,DC124&lt;&gt;0)=FALSE,0,data!$C$43)</f>
        <v>0</v>
      </c>
      <c r="DE124" s="269">
        <f t="shared" si="117"/>
        <v>0</v>
      </c>
      <c r="DF124" s="225">
        <f t="shared" si="118"/>
        <v>0</v>
      </c>
      <c r="DG124" s="225">
        <f t="shared" si="119"/>
        <v>0</v>
      </c>
      <c r="DH124" s="225">
        <f t="shared" si="120"/>
        <v>0</v>
      </c>
      <c r="DI124" s="431" t="str">
        <f t="shared" si="121"/>
        <v>ne</v>
      </c>
      <c r="DK124" s="229"/>
      <c r="DL124" s="225">
        <f t="shared" si="122"/>
        <v>0</v>
      </c>
      <c r="DM124" s="230">
        <f>IF(DL124=1,data!$C$41*DK124,0)</f>
        <v>0</v>
      </c>
      <c r="DN124" s="265" t="s">
        <v>96</v>
      </c>
      <c r="DO124" s="231">
        <f>IF(DL124=1,IF(DK124&lt;15,VLOOKUP(DN124,data!$B$3:$E$32,2,0)*DK124,(VLOOKUP(DN124,data!$B$3:$E$32,2,0)*14)+(VLOOKUP(DN124,data!$B$3:$E$32,3,0))*(DK124-14)),0)</f>
        <v>0</v>
      </c>
      <c r="DP124" s="265" t="s">
        <v>96</v>
      </c>
      <c r="DQ124" s="231">
        <f>IF(DL124=1,VLOOKUP(DP124,data!$B$35:$D$39,2,0),0)</f>
        <v>0</v>
      </c>
      <c r="DR124" s="232">
        <f>IF(AND(DO124&lt;&gt;0,DQ124&lt;&gt;0)=FALSE,0,data!$C$43)</f>
        <v>0</v>
      </c>
      <c r="DS124" s="269">
        <f t="shared" si="123"/>
        <v>0</v>
      </c>
      <c r="DT124" s="225">
        <f t="shared" si="124"/>
        <v>0</v>
      </c>
      <c r="DU124" s="225">
        <f t="shared" si="125"/>
        <v>0</v>
      </c>
      <c r="DV124" s="225">
        <f t="shared" si="126"/>
        <v>0</v>
      </c>
      <c r="DW124" s="431" t="str">
        <f t="shared" si="127"/>
        <v>ne</v>
      </c>
      <c r="DY124" s="229"/>
      <c r="DZ124" s="225">
        <f t="shared" si="128"/>
        <v>0</v>
      </c>
      <c r="EA124" s="230">
        <f>IF(DZ124=1,data!$C$41*DY124,0)</f>
        <v>0</v>
      </c>
      <c r="EB124" s="265" t="s">
        <v>96</v>
      </c>
      <c r="EC124" s="231">
        <f>IF(DZ124=1,IF(DY124&lt;15,VLOOKUP(EB124,data!$B$3:$E$32,2,0)*DY124,(VLOOKUP(EB124,data!$B$3:$E$32,2,0)*14)+(VLOOKUP(EB124,data!$B$3:$E$32,3,0))*(DY124-14)),0)</f>
        <v>0</v>
      </c>
      <c r="ED124" s="265" t="s">
        <v>96</v>
      </c>
      <c r="EE124" s="231">
        <f>IF(DZ124=1,VLOOKUP(ED124,data!$B$35:$D$39,2,0),0)</f>
        <v>0</v>
      </c>
      <c r="EF124" s="232">
        <f>IF(AND(EC124&lt;&gt;0,EE124&lt;&gt;0)=FALSE,0,data!$C$43)</f>
        <v>0</v>
      </c>
      <c r="EG124" s="269">
        <f t="shared" si="129"/>
        <v>0</v>
      </c>
      <c r="EH124" s="225">
        <f t="shared" si="130"/>
        <v>0</v>
      </c>
      <c r="EI124" s="225">
        <f t="shared" si="131"/>
        <v>0</v>
      </c>
      <c r="EJ124" s="225">
        <f t="shared" si="132"/>
        <v>0</v>
      </c>
      <c r="EK124" s="431" t="str">
        <f t="shared" si="133"/>
        <v>ne</v>
      </c>
      <c r="EM124" s="229"/>
      <c r="EN124" s="225">
        <f t="shared" si="134"/>
        <v>0</v>
      </c>
      <c r="EO124" s="230">
        <f>IF(EN124=1,data!$C$41*EM124,0)</f>
        <v>0</v>
      </c>
      <c r="EP124" s="265" t="s">
        <v>96</v>
      </c>
      <c r="EQ124" s="231">
        <f>IF(EN124=1,IF(EM124&lt;15,VLOOKUP(EP124,data!$B$3:$E$32,2,0)*EM124,(VLOOKUP(EP124,data!$B$3:$E$32,2,0)*14)+(VLOOKUP(EP124,data!$B$3:$E$32,3,0))*(EM124-14)),0)</f>
        <v>0</v>
      </c>
      <c r="ER124" s="265" t="s">
        <v>96</v>
      </c>
      <c r="ES124" s="231">
        <f>IF(EN124=1,VLOOKUP(ER124,data!$B$35:$D$39,2,0),0)</f>
        <v>0</v>
      </c>
      <c r="ET124" s="232">
        <f>IF(AND(EQ124&lt;&gt;0,ES124&lt;&gt;0)=FALSE,0,data!$C$43)</f>
        <v>0</v>
      </c>
      <c r="EU124" s="269">
        <f t="shared" si="135"/>
        <v>0</v>
      </c>
      <c r="EV124" s="225">
        <f t="shared" si="136"/>
        <v>0</v>
      </c>
      <c r="EW124" s="225">
        <f t="shared" si="137"/>
        <v>0</v>
      </c>
      <c r="EX124" s="225">
        <f t="shared" si="138"/>
        <v>0</v>
      </c>
      <c r="EY124" s="431" t="str">
        <f t="shared" si="139"/>
        <v>ne</v>
      </c>
      <c r="FA124" s="229"/>
      <c r="FB124" s="225">
        <f t="shared" si="140"/>
        <v>0</v>
      </c>
      <c r="FC124" s="230">
        <f>IF(FB124=1,data!$C$41*FA124,0)</f>
        <v>0</v>
      </c>
      <c r="FD124" s="265" t="s">
        <v>96</v>
      </c>
      <c r="FE124" s="231">
        <f>IF(FB124=1,IF(FA124&lt;15,VLOOKUP(FD124,data!$B$3:$E$32,2,0)*FA124,(VLOOKUP(FD124,data!$B$3:$E$32,2,0)*14)+(VLOOKUP(FD124,data!$B$3:$E$32,3,0))*(FA124-14)),0)</f>
        <v>0</v>
      </c>
      <c r="FF124" s="265" t="s">
        <v>96</v>
      </c>
      <c r="FG124" s="231">
        <f>IF(FB124=1,VLOOKUP(FF124,data!$B$35:$D$39,2,0),0)</f>
        <v>0</v>
      </c>
      <c r="FH124" s="232">
        <f>IF(AND(FE124&lt;&gt;0,FG124&lt;&gt;0)=FALSE,0,data!$C$43)</f>
        <v>0</v>
      </c>
      <c r="FI124" s="269">
        <f t="shared" si="141"/>
        <v>0</v>
      </c>
      <c r="FJ124" s="225">
        <f t="shared" si="142"/>
        <v>0</v>
      </c>
      <c r="FK124" s="225">
        <f t="shared" si="143"/>
        <v>0</v>
      </c>
      <c r="FL124" s="225">
        <f t="shared" si="144"/>
        <v>0</v>
      </c>
      <c r="FM124" s="431" t="str">
        <f t="shared" si="145"/>
        <v>ne</v>
      </c>
    </row>
    <row r="125" spans="1:169" ht="26.65" hidden="1" customHeight="1" x14ac:dyDescent="0.25">
      <c r="A125" s="233"/>
      <c r="B125" s="370" t="s">
        <v>216</v>
      </c>
      <c r="C125" s="416"/>
      <c r="D125" s="418"/>
      <c r="E125" s="229"/>
      <c r="F125" s="225">
        <f t="shared" si="75"/>
        <v>0</v>
      </c>
      <c r="G125" s="230">
        <f>IF(F125=1,data!$C$41*E125,0)</f>
        <v>0</v>
      </c>
      <c r="H125" s="265" t="s">
        <v>96</v>
      </c>
      <c r="I125" s="231">
        <f>IF($F125=1,IF($E125&lt;15,VLOOKUP(H125,data!$B$3:$E$32,2,0)*$E125,(VLOOKUP(H125,data!$B$3:$E$32,2,0)*14)+(VLOOKUP(H125,data!$B$3:$E$32,3,0))*($E125-14)),0)</f>
        <v>0</v>
      </c>
      <c r="J125" s="265" t="s">
        <v>96</v>
      </c>
      <c r="K125" s="231">
        <f>IF($F125=1,VLOOKUP(J125,data!$B$35:$D$39,2,0),0)</f>
        <v>0</v>
      </c>
      <c r="L125" s="232">
        <f>IF(AND(I125&lt;&gt;0,K125&lt;&gt;0)=FALSE,0,data!$C$43)</f>
        <v>0</v>
      </c>
      <c r="M125" s="269">
        <f t="shared" si="76"/>
        <v>0</v>
      </c>
      <c r="N125" s="225">
        <f t="shared" si="146"/>
        <v>0</v>
      </c>
      <c r="O125" s="225">
        <f t="shared" si="77"/>
        <v>0</v>
      </c>
      <c r="P125" s="225">
        <f t="shared" si="78"/>
        <v>0</v>
      </c>
      <c r="Q125" s="228"/>
      <c r="R125" s="438">
        <f t="shared" si="79"/>
        <v>0</v>
      </c>
      <c r="S125" s="225">
        <f t="shared" si="80"/>
        <v>0</v>
      </c>
      <c r="T125" s="357">
        <f>IF(S125=1,data!$C$41*R125,0)</f>
        <v>0</v>
      </c>
      <c r="U125" s="370" t="str">
        <f t="shared" si="81"/>
        <v xml:space="preserve"> </v>
      </c>
      <c r="V125" s="360">
        <f>IF($S125=1,IF(R125&lt;15,VLOOKUP(U125,data!$B$3:$E$32,2,0)*R125,(VLOOKUP(U125,data!$B$3:$E$32,2,0)*14)+(VLOOKUP(U125,data!$B$3:$E$32,3,0))*(R125-14)),0)</f>
        <v>0</v>
      </c>
      <c r="W125" s="370" t="str">
        <f t="shared" si="82"/>
        <v xml:space="preserve"> </v>
      </c>
      <c r="X125" s="360">
        <f>IF($S125=1,VLOOKUP(W125,data!$B$35:$D$39,2,0),0)</f>
        <v>0</v>
      </c>
      <c r="Y125" s="364">
        <f>IF(AND(V125&lt;&gt;0,X125&lt;&gt;0)=FALSE,0,data!$C$43)</f>
        <v>0</v>
      </c>
      <c r="Z125" s="365">
        <f t="shared" si="83"/>
        <v>0</v>
      </c>
      <c r="AA125" s="225">
        <f t="shared" si="147"/>
        <v>0</v>
      </c>
      <c r="AB125" s="225">
        <f t="shared" si="84"/>
        <v>0</v>
      </c>
      <c r="AC125" s="225">
        <f t="shared" si="85"/>
        <v>0</v>
      </c>
      <c r="AE125" s="229"/>
      <c r="AF125" s="225">
        <f t="shared" si="86"/>
        <v>0</v>
      </c>
      <c r="AG125" s="230">
        <f>IF(AF125=1,data!$C$41*AE125,0)</f>
        <v>0</v>
      </c>
      <c r="AH125" s="265" t="s">
        <v>96</v>
      </c>
      <c r="AI125" s="231">
        <f>IF(AF125=1,IF(AE125&lt;15,VLOOKUP(AH125,data!$B$3:$E$32,2,0)*AE125,(VLOOKUP(AH125,data!$B$3:$E$32,2,0)*14)+(VLOOKUP(AH125,data!$B$3:$E$32,3,0))*(AE125-14)),0)</f>
        <v>0</v>
      </c>
      <c r="AJ125" s="265" t="s">
        <v>96</v>
      </c>
      <c r="AK125" s="231">
        <f>IF(AF125=1,VLOOKUP(AJ125,data!$B$35:$D$39,2,0),0)</f>
        <v>0</v>
      </c>
      <c r="AL125" s="232">
        <f>IF(AND(AI125&lt;&gt;0,AK125&lt;&gt;0)=FALSE,0,data!$C$43)</f>
        <v>0</v>
      </c>
      <c r="AM125" s="269">
        <f t="shared" si="87"/>
        <v>0</v>
      </c>
      <c r="AN125" s="225">
        <f t="shared" si="88"/>
        <v>0</v>
      </c>
      <c r="AO125" s="225">
        <f t="shared" si="89"/>
        <v>0</v>
      </c>
      <c r="AP125" s="225">
        <f t="shared" si="90"/>
        <v>0</v>
      </c>
      <c r="AQ125" s="431" t="str">
        <f t="shared" si="91"/>
        <v>ne</v>
      </c>
      <c r="AS125" s="229"/>
      <c r="AT125" s="225">
        <f t="shared" si="92"/>
        <v>0</v>
      </c>
      <c r="AU125" s="230">
        <f>IF(AT125=1,data!$C$41*AS125,0)</f>
        <v>0</v>
      </c>
      <c r="AV125" s="265" t="s">
        <v>96</v>
      </c>
      <c r="AW125" s="231">
        <f>IF(AT125=1,IF(AS125&lt;15,VLOOKUP(AV125,data!$B$3:$E$32,2,0)*AS125,(VLOOKUP(AV125,data!$B$3:$E$32,2,0)*14)+(VLOOKUP(AV125,data!$B$3:$E$32,3,0))*(AS125-14)),0)</f>
        <v>0</v>
      </c>
      <c r="AX125" s="265" t="s">
        <v>96</v>
      </c>
      <c r="AY125" s="231">
        <f>IF(AT125=1,VLOOKUP(AX125,data!$B$35:$D$39,2,0),0)</f>
        <v>0</v>
      </c>
      <c r="AZ125" s="232">
        <f>IF(AND(AW125&lt;&gt;0,AY125&lt;&gt;0)=FALSE,0,data!$C$43)</f>
        <v>0</v>
      </c>
      <c r="BA125" s="269">
        <f t="shared" si="93"/>
        <v>0</v>
      </c>
      <c r="BB125" s="225">
        <f t="shared" si="94"/>
        <v>0</v>
      </c>
      <c r="BC125" s="225">
        <f t="shared" si="95"/>
        <v>0</v>
      </c>
      <c r="BD125" s="225">
        <f t="shared" si="96"/>
        <v>0</v>
      </c>
      <c r="BE125" s="431" t="str">
        <f t="shared" si="97"/>
        <v>ne</v>
      </c>
      <c r="BG125" s="229"/>
      <c r="BH125" s="225">
        <f t="shared" si="98"/>
        <v>0</v>
      </c>
      <c r="BI125" s="230">
        <f>IF(BH125=1,data!$C$41*BG125,0)</f>
        <v>0</v>
      </c>
      <c r="BJ125" s="265" t="s">
        <v>96</v>
      </c>
      <c r="BK125" s="231">
        <f>IF(BH125=1,IF(BG125&lt;15,VLOOKUP(BJ125,data!$B$3:$E$32,2,0)*BG125,(VLOOKUP(BJ125,data!$B$3:$E$32,2,0)*14)+(VLOOKUP(BJ125,data!$B$3:$E$32,3,0))*(BG125-14)),0)</f>
        <v>0</v>
      </c>
      <c r="BL125" s="265" t="s">
        <v>96</v>
      </c>
      <c r="BM125" s="231">
        <f>IF(BH125=1,VLOOKUP(BL125,data!$B$35:$D$39,2,0),0)</f>
        <v>0</v>
      </c>
      <c r="BN125" s="232">
        <f>IF(AND(BK125&lt;&gt;0,BM125&lt;&gt;0)=FALSE,0,data!$C$43)</f>
        <v>0</v>
      </c>
      <c r="BO125" s="269">
        <f t="shared" si="99"/>
        <v>0</v>
      </c>
      <c r="BP125" s="225">
        <f t="shared" si="100"/>
        <v>0</v>
      </c>
      <c r="BQ125" s="225">
        <f t="shared" si="101"/>
        <v>0</v>
      </c>
      <c r="BR125" s="225">
        <f t="shared" si="102"/>
        <v>0</v>
      </c>
      <c r="BS125" s="431" t="str">
        <f t="shared" si="103"/>
        <v>ne</v>
      </c>
      <c r="BU125" s="229"/>
      <c r="BV125" s="225">
        <f t="shared" si="104"/>
        <v>0</v>
      </c>
      <c r="BW125" s="230">
        <f>IF(BV125=1,data!$C$41*BU125,0)</f>
        <v>0</v>
      </c>
      <c r="BX125" s="265" t="s">
        <v>96</v>
      </c>
      <c r="BY125" s="231">
        <f>IF(BV125=1,IF(BU125&lt;15,VLOOKUP(BX125,data!$B$3:$E$32,2,0)*BU125,(VLOOKUP(BX125,data!$B$3:$E$32,2,0)*14)+(VLOOKUP(BX125,data!$B$3:$E$32,3,0))*(BU125-14)),0)</f>
        <v>0</v>
      </c>
      <c r="BZ125" s="265" t="s">
        <v>96</v>
      </c>
      <c r="CA125" s="231">
        <f>IF(BV125=1,VLOOKUP(BZ125,data!$B$35:$D$39,2,0),0)</f>
        <v>0</v>
      </c>
      <c r="CB125" s="232">
        <f>IF(AND(BY125&lt;&gt;0,CA125&lt;&gt;0)=FALSE,0,data!$C$43)</f>
        <v>0</v>
      </c>
      <c r="CC125" s="269">
        <f t="shared" si="105"/>
        <v>0</v>
      </c>
      <c r="CD125" s="225">
        <f t="shared" si="106"/>
        <v>0</v>
      </c>
      <c r="CE125" s="225">
        <f t="shared" si="107"/>
        <v>0</v>
      </c>
      <c r="CF125" s="225">
        <f t="shared" si="108"/>
        <v>0</v>
      </c>
      <c r="CG125" s="431" t="str">
        <f t="shared" si="109"/>
        <v>ne</v>
      </c>
      <c r="CI125" s="229"/>
      <c r="CJ125" s="225">
        <f t="shared" si="110"/>
        <v>0</v>
      </c>
      <c r="CK125" s="230">
        <f>IF(CJ125=1,data!$C$41*CI125,0)</f>
        <v>0</v>
      </c>
      <c r="CL125" s="265" t="s">
        <v>96</v>
      </c>
      <c r="CM125" s="231">
        <f>IF(CJ125=1,IF(CI125&lt;15,VLOOKUP(CL125,data!$B$3:$E$32,2,0)*CI125,(VLOOKUP(CL125,data!$B$3:$E$32,2,0)*14)+(VLOOKUP(CL125,data!$B$3:$E$32,3,0))*(CI125-14)),0)</f>
        <v>0</v>
      </c>
      <c r="CN125" s="265" t="s">
        <v>96</v>
      </c>
      <c r="CO125" s="231">
        <f>IF(CJ125=1,VLOOKUP(CN125,data!$B$35:$D$39,2,0),0)</f>
        <v>0</v>
      </c>
      <c r="CP125" s="232">
        <f>IF(AND(CM125&lt;&gt;0,CO125&lt;&gt;0)=FALSE,0,data!$C$43)</f>
        <v>0</v>
      </c>
      <c r="CQ125" s="269">
        <f t="shared" si="111"/>
        <v>0</v>
      </c>
      <c r="CR125" s="225">
        <f t="shared" si="112"/>
        <v>0</v>
      </c>
      <c r="CS125" s="225">
        <f t="shared" si="113"/>
        <v>0</v>
      </c>
      <c r="CT125" s="225">
        <f t="shared" si="114"/>
        <v>0</v>
      </c>
      <c r="CU125" s="431" t="str">
        <f t="shared" si="115"/>
        <v>ne</v>
      </c>
      <c r="CW125" s="229"/>
      <c r="CX125" s="225">
        <f t="shared" si="116"/>
        <v>0</v>
      </c>
      <c r="CY125" s="230">
        <f>IF(CX125=1,data!$C$41*CW125,0)</f>
        <v>0</v>
      </c>
      <c r="CZ125" s="265" t="s">
        <v>96</v>
      </c>
      <c r="DA125" s="231">
        <f>IF(CX125=1,IF(CW125&lt;15,VLOOKUP(CZ125,data!$B$3:$E$32,2,0)*CW125,(VLOOKUP(CZ125,data!$B$3:$E$32,2,0)*14)+(VLOOKUP(CZ125,data!$B$3:$E$32,3,0))*(CW125-14)),0)</f>
        <v>0</v>
      </c>
      <c r="DB125" s="265" t="s">
        <v>96</v>
      </c>
      <c r="DC125" s="231">
        <f>IF(CX125=1,VLOOKUP(DB125,data!$B$35:$D$39,2,0),0)</f>
        <v>0</v>
      </c>
      <c r="DD125" s="232">
        <f>IF(AND(DA125&lt;&gt;0,DC125&lt;&gt;0)=FALSE,0,data!$C$43)</f>
        <v>0</v>
      </c>
      <c r="DE125" s="269">
        <f t="shared" si="117"/>
        <v>0</v>
      </c>
      <c r="DF125" s="225">
        <f t="shared" si="118"/>
        <v>0</v>
      </c>
      <c r="DG125" s="225">
        <f t="shared" si="119"/>
        <v>0</v>
      </c>
      <c r="DH125" s="225">
        <f t="shared" si="120"/>
        <v>0</v>
      </c>
      <c r="DI125" s="431" t="str">
        <f t="shared" si="121"/>
        <v>ne</v>
      </c>
      <c r="DK125" s="229"/>
      <c r="DL125" s="225">
        <f t="shared" si="122"/>
        <v>0</v>
      </c>
      <c r="DM125" s="230">
        <f>IF(DL125=1,data!$C$41*DK125,0)</f>
        <v>0</v>
      </c>
      <c r="DN125" s="265" t="s">
        <v>96</v>
      </c>
      <c r="DO125" s="231">
        <f>IF(DL125=1,IF(DK125&lt;15,VLOOKUP(DN125,data!$B$3:$E$32,2,0)*DK125,(VLOOKUP(DN125,data!$B$3:$E$32,2,0)*14)+(VLOOKUP(DN125,data!$B$3:$E$32,3,0))*(DK125-14)),0)</f>
        <v>0</v>
      </c>
      <c r="DP125" s="265" t="s">
        <v>96</v>
      </c>
      <c r="DQ125" s="231">
        <f>IF(DL125=1,VLOOKUP(DP125,data!$B$35:$D$39,2,0),0)</f>
        <v>0</v>
      </c>
      <c r="DR125" s="232">
        <f>IF(AND(DO125&lt;&gt;0,DQ125&lt;&gt;0)=FALSE,0,data!$C$43)</f>
        <v>0</v>
      </c>
      <c r="DS125" s="269">
        <f t="shared" si="123"/>
        <v>0</v>
      </c>
      <c r="DT125" s="225">
        <f t="shared" si="124"/>
        <v>0</v>
      </c>
      <c r="DU125" s="225">
        <f t="shared" si="125"/>
        <v>0</v>
      </c>
      <c r="DV125" s="225">
        <f t="shared" si="126"/>
        <v>0</v>
      </c>
      <c r="DW125" s="431" t="str">
        <f t="shared" si="127"/>
        <v>ne</v>
      </c>
      <c r="DY125" s="229"/>
      <c r="DZ125" s="225">
        <f t="shared" si="128"/>
        <v>0</v>
      </c>
      <c r="EA125" s="230">
        <f>IF(DZ125=1,data!$C$41*DY125,0)</f>
        <v>0</v>
      </c>
      <c r="EB125" s="265" t="s">
        <v>96</v>
      </c>
      <c r="EC125" s="231">
        <f>IF(DZ125=1,IF(DY125&lt;15,VLOOKUP(EB125,data!$B$3:$E$32,2,0)*DY125,(VLOOKUP(EB125,data!$B$3:$E$32,2,0)*14)+(VLOOKUP(EB125,data!$B$3:$E$32,3,0))*(DY125-14)),0)</f>
        <v>0</v>
      </c>
      <c r="ED125" s="265" t="s">
        <v>96</v>
      </c>
      <c r="EE125" s="231">
        <f>IF(DZ125=1,VLOOKUP(ED125,data!$B$35:$D$39,2,0),0)</f>
        <v>0</v>
      </c>
      <c r="EF125" s="232">
        <f>IF(AND(EC125&lt;&gt;0,EE125&lt;&gt;0)=FALSE,0,data!$C$43)</f>
        <v>0</v>
      </c>
      <c r="EG125" s="269">
        <f t="shared" si="129"/>
        <v>0</v>
      </c>
      <c r="EH125" s="225">
        <f t="shared" si="130"/>
        <v>0</v>
      </c>
      <c r="EI125" s="225">
        <f t="shared" si="131"/>
        <v>0</v>
      </c>
      <c r="EJ125" s="225">
        <f t="shared" si="132"/>
        <v>0</v>
      </c>
      <c r="EK125" s="431" t="str">
        <f t="shared" si="133"/>
        <v>ne</v>
      </c>
      <c r="EM125" s="229"/>
      <c r="EN125" s="225">
        <f t="shared" si="134"/>
        <v>0</v>
      </c>
      <c r="EO125" s="230">
        <f>IF(EN125=1,data!$C$41*EM125,0)</f>
        <v>0</v>
      </c>
      <c r="EP125" s="265" t="s">
        <v>96</v>
      </c>
      <c r="EQ125" s="231">
        <f>IF(EN125=1,IF(EM125&lt;15,VLOOKUP(EP125,data!$B$3:$E$32,2,0)*EM125,(VLOOKUP(EP125,data!$B$3:$E$32,2,0)*14)+(VLOOKUP(EP125,data!$B$3:$E$32,3,0))*(EM125-14)),0)</f>
        <v>0</v>
      </c>
      <c r="ER125" s="265" t="s">
        <v>96</v>
      </c>
      <c r="ES125" s="231">
        <f>IF(EN125=1,VLOOKUP(ER125,data!$B$35:$D$39,2,0),0)</f>
        <v>0</v>
      </c>
      <c r="ET125" s="232">
        <f>IF(AND(EQ125&lt;&gt;0,ES125&lt;&gt;0)=FALSE,0,data!$C$43)</f>
        <v>0</v>
      </c>
      <c r="EU125" s="269">
        <f t="shared" si="135"/>
        <v>0</v>
      </c>
      <c r="EV125" s="225">
        <f t="shared" si="136"/>
        <v>0</v>
      </c>
      <c r="EW125" s="225">
        <f t="shared" si="137"/>
        <v>0</v>
      </c>
      <c r="EX125" s="225">
        <f t="shared" si="138"/>
        <v>0</v>
      </c>
      <c r="EY125" s="431" t="str">
        <f t="shared" si="139"/>
        <v>ne</v>
      </c>
      <c r="FA125" s="229"/>
      <c r="FB125" s="225">
        <f t="shared" si="140"/>
        <v>0</v>
      </c>
      <c r="FC125" s="230">
        <f>IF(FB125=1,data!$C$41*FA125,0)</f>
        <v>0</v>
      </c>
      <c r="FD125" s="265" t="s">
        <v>96</v>
      </c>
      <c r="FE125" s="231">
        <f>IF(FB125=1,IF(FA125&lt;15,VLOOKUP(FD125,data!$B$3:$E$32,2,0)*FA125,(VLOOKUP(FD125,data!$B$3:$E$32,2,0)*14)+(VLOOKUP(FD125,data!$B$3:$E$32,3,0))*(FA125-14)),0)</f>
        <v>0</v>
      </c>
      <c r="FF125" s="265" t="s">
        <v>96</v>
      </c>
      <c r="FG125" s="231">
        <f>IF(FB125=1,VLOOKUP(FF125,data!$B$35:$D$39,2,0),0)</f>
        <v>0</v>
      </c>
      <c r="FH125" s="232">
        <f>IF(AND(FE125&lt;&gt;0,FG125&lt;&gt;0)=FALSE,0,data!$C$43)</f>
        <v>0</v>
      </c>
      <c r="FI125" s="269">
        <f t="shared" si="141"/>
        <v>0</v>
      </c>
      <c r="FJ125" s="225">
        <f t="shared" si="142"/>
        <v>0</v>
      </c>
      <c r="FK125" s="225">
        <f t="shared" si="143"/>
        <v>0</v>
      </c>
      <c r="FL125" s="225">
        <f t="shared" si="144"/>
        <v>0</v>
      </c>
      <c r="FM125" s="431" t="str">
        <f t="shared" si="145"/>
        <v>ne</v>
      </c>
    </row>
    <row r="126" spans="1:169" ht="26.65" hidden="1" customHeight="1" x14ac:dyDescent="0.25">
      <c r="A126" s="233"/>
      <c r="B126" s="370" t="s">
        <v>217</v>
      </c>
      <c r="C126" s="416"/>
      <c r="D126" s="418"/>
      <c r="E126" s="229"/>
      <c r="F126" s="225">
        <f t="shared" si="75"/>
        <v>0</v>
      </c>
      <c r="G126" s="230">
        <f>IF(F126=1,data!$C$41*E126,0)</f>
        <v>0</v>
      </c>
      <c r="H126" s="265" t="s">
        <v>96</v>
      </c>
      <c r="I126" s="231">
        <f>IF($F126=1,IF($E126&lt;15,VLOOKUP(H126,data!$B$3:$E$32,2,0)*$E126,(VLOOKUP(H126,data!$B$3:$E$32,2,0)*14)+(VLOOKUP(H126,data!$B$3:$E$32,3,0))*($E126-14)),0)</f>
        <v>0</v>
      </c>
      <c r="J126" s="265" t="s">
        <v>96</v>
      </c>
      <c r="K126" s="231">
        <f>IF($F126=1,VLOOKUP(J126,data!$B$35:$D$39,2,0),0)</f>
        <v>0</v>
      </c>
      <c r="L126" s="232">
        <f>IF(AND(I126&lt;&gt;0,K126&lt;&gt;0)=FALSE,0,data!$C$43)</f>
        <v>0</v>
      </c>
      <c r="M126" s="269">
        <f t="shared" si="76"/>
        <v>0</v>
      </c>
      <c r="N126" s="225">
        <f t="shared" si="146"/>
        <v>0</v>
      </c>
      <c r="O126" s="225">
        <f t="shared" si="77"/>
        <v>0</v>
      </c>
      <c r="P126" s="225">
        <f t="shared" si="78"/>
        <v>0</v>
      </c>
      <c r="Q126" s="228"/>
      <c r="R126" s="438">
        <f t="shared" si="79"/>
        <v>0</v>
      </c>
      <c r="S126" s="225">
        <f t="shared" si="80"/>
        <v>0</v>
      </c>
      <c r="T126" s="357">
        <f>IF(S126=1,data!$C$41*R126,0)</f>
        <v>0</v>
      </c>
      <c r="U126" s="370" t="str">
        <f t="shared" si="81"/>
        <v xml:space="preserve"> </v>
      </c>
      <c r="V126" s="360">
        <f>IF($S126=1,IF(R126&lt;15,VLOOKUP(U126,data!$B$3:$E$32,2,0)*R126,(VLOOKUP(U126,data!$B$3:$E$32,2,0)*14)+(VLOOKUP(U126,data!$B$3:$E$32,3,0))*(R126-14)),0)</f>
        <v>0</v>
      </c>
      <c r="W126" s="370" t="str">
        <f t="shared" si="82"/>
        <v xml:space="preserve"> </v>
      </c>
      <c r="X126" s="360">
        <f>IF($S126=1,VLOOKUP(W126,data!$B$35:$D$39,2,0),0)</f>
        <v>0</v>
      </c>
      <c r="Y126" s="364">
        <f>IF(AND(V126&lt;&gt;0,X126&lt;&gt;0)=FALSE,0,data!$C$43)</f>
        <v>0</v>
      </c>
      <c r="Z126" s="365">
        <f t="shared" si="83"/>
        <v>0</v>
      </c>
      <c r="AA126" s="225">
        <f t="shared" si="147"/>
        <v>0</v>
      </c>
      <c r="AB126" s="225">
        <f t="shared" si="84"/>
        <v>0</v>
      </c>
      <c r="AC126" s="225">
        <f t="shared" si="85"/>
        <v>0</v>
      </c>
      <c r="AE126" s="229"/>
      <c r="AF126" s="225">
        <f t="shared" si="86"/>
        <v>0</v>
      </c>
      <c r="AG126" s="230">
        <f>IF(AF126=1,data!$C$41*AE126,0)</f>
        <v>0</v>
      </c>
      <c r="AH126" s="265" t="s">
        <v>96</v>
      </c>
      <c r="AI126" s="231">
        <f>IF(AF126=1,IF(AE126&lt;15,VLOOKUP(AH126,data!$B$3:$E$32,2,0)*AE126,(VLOOKUP(AH126,data!$B$3:$E$32,2,0)*14)+(VLOOKUP(AH126,data!$B$3:$E$32,3,0))*(AE126-14)),0)</f>
        <v>0</v>
      </c>
      <c r="AJ126" s="265" t="s">
        <v>96</v>
      </c>
      <c r="AK126" s="231">
        <f>IF(AF126=1,VLOOKUP(AJ126,data!$B$35:$D$39,2,0),0)</f>
        <v>0</v>
      </c>
      <c r="AL126" s="232">
        <f>IF(AND(AI126&lt;&gt;0,AK126&lt;&gt;0)=FALSE,0,data!$C$43)</f>
        <v>0</v>
      </c>
      <c r="AM126" s="269">
        <f t="shared" si="87"/>
        <v>0</v>
      </c>
      <c r="AN126" s="225">
        <f t="shared" si="88"/>
        <v>0</v>
      </c>
      <c r="AO126" s="225">
        <f t="shared" si="89"/>
        <v>0</v>
      </c>
      <c r="AP126" s="225">
        <f t="shared" si="90"/>
        <v>0</v>
      </c>
      <c r="AQ126" s="431" t="str">
        <f t="shared" si="91"/>
        <v>ne</v>
      </c>
      <c r="AS126" s="229"/>
      <c r="AT126" s="225">
        <f t="shared" si="92"/>
        <v>0</v>
      </c>
      <c r="AU126" s="230">
        <f>IF(AT126=1,data!$C$41*AS126,0)</f>
        <v>0</v>
      </c>
      <c r="AV126" s="265" t="s">
        <v>96</v>
      </c>
      <c r="AW126" s="231">
        <f>IF(AT126=1,IF(AS126&lt;15,VLOOKUP(AV126,data!$B$3:$E$32,2,0)*AS126,(VLOOKUP(AV126,data!$B$3:$E$32,2,0)*14)+(VLOOKUP(AV126,data!$B$3:$E$32,3,0))*(AS126-14)),0)</f>
        <v>0</v>
      </c>
      <c r="AX126" s="265" t="s">
        <v>96</v>
      </c>
      <c r="AY126" s="231">
        <f>IF(AT126=1,VLOOKUP(AX126,data!$B$35:$D$39,2,0),0)</f>
        <v>0</v>
      </c>
      <c r="AZ126" s="232">
        <f>IF(AND(AW126&lt;&gt;0,AY126&lt;&gt;0)=FALSE,0,data!$C$43)</f>
        <v>0</v>
      </c>
      <c r="BA126" s="269">
        <f t="shared" si="93"/>
        <v>0</v>
      </c>
      <c r="BB126" s="225">
        <f t="shared" si="94"/>
        <v>0</v>
      </c>
      <c r="BC126" s="225">
        <f t="shared" si="95"/>
        <v>0</v>
      </c>
      <c r="BD126" s="225">
        <f t="shared" si="96"/>
        <v>0</v>
      </c>
      <c r="BE126" s="431" t="str">
        <f t="shared" si="97"/>
        <v>ne</v>
      </c>
      <c r="BG126" s="229"/>
      <c r="BH126" s="225">
        <f t="shared" si="98"/>
        <v>0</v>
      </c>
      <c r="BI126" s="230">
        <f>IF(BH126=1,data!$C$41*BG126,0)</f>
        <v>0</v>
      </c>
      <c r="BJ126" s="265" t="s">
        <v>96</v>
      </c>
      <c r="BK126" s="231">
        <f>IF(BH126=1,IF(BG126&lt;15,VLOOKUP(BJ126,data!$B$3:$E$32,2,0)*BG126,(VLOOKUP(BJ126,data!$B$3:$E$32,2,0)*14)+(VLOOKUP(BJ126,data!$B$3:$E$32,3,0))*(BG126-14)),0)</f>
        <v>0</v>
      </c>
      <c r="BL126" s="265" t="s">
        <v>96</v>
      </c>
      <c r="BM126" s="231">
        <f>IF(BH126=1,VLOOKUP(BL126,data!$B$35:$D$39,2,0),0)</f>
        <v>0</v>
      </c>
      <c r="BN126" s="232">
        <f>IF(AND(BK126&lt;&gt;0,BM126&lt;&gt;0)=FALSE,0,data!$C$43)</f>
        <v>0</v>
      </c>
      <c r="BO126" s="269">
        <f t="shared" si="99"/>
        <v>0</v>
      </c>
      <c r="BP126" s="225">
        <f t="shared" si="100"/>
        <v>0</v>
      </c>
      <c r="BQ126" s="225">
        <f t="shared" si="101"/>
        <v>0</v>
      </c>
      <c r="BR126" s="225">
        <f t="shared" si="102"/>
        <v>0</v>
      </c>
      <c r="BS126" s="431" t="str">
        <f t="shared" si="103"/>
        <v>ne</v>
      </c>
      <c r="BU126" s="229"/>
      <c r="BV126" s="225">
        <f t="shared" si="104"/>
        <v>0</v>
      </c>
      <c r="BW126" s="230">
        <f>IF(BV126=1,data!$C$41*BU126,0)</f>
        <v>0</v>
      </c>
      <c r="BX126" s="265" t="s">
        <v>96</v>
      </c>
      <c r="BY126" s="231">
        <f>IF(BV126=1,IF(BU126&lt;15,VLOOKUP(BX126,data!$B$3:$E$32,2,0)*BU126,(VLOOKUP(BX126,data!$B$3:$E$32,2,0)*14)+(VLOOKUP(BX126,data!$B$3:$E$32,3,0))*(BU126-14)),0)</f>
        <v>0</v>
      </c>
      <c r="BZ126" s="265" t="s">
        <v>96</v>
      </c>
      <c r="CA126" s="231">
        <f>IF(BV126=1,VLOOKUP(BZ126,data!$B$35:$D$39,2,0),0)</f>
        <v>0</v>
      </c>
      <c r="CB126" s="232">
        <f>IF(AND(BY126&lt;&gt;0,CA126&lt;&gt;0)=FALSE,0,data!$C$43)</f>
        <v>0</v>
      </c>
      <c r="CC126" s="269">
        <f t="shared" si="105"/>
        <v>0</v>
      </c>
      <c r="CD126" s="225">
        <f t="shared" si="106"/>
        <v>0</v>
      </c>
      <c r="CE126" s="225">
        <f t="shared" si="107"/>
        <v>0</v>
      </c>
      <c r="CF126" s="225">
        <f t="shared" si="108"/>
        <v>0</v>
      </c>
      <c r="CG126" s="431" t="str">
        <f t="shared" si="109"/>
        <v>ne</v>
      </c>
      <c r="CI126" s="229"/>
      <c r="CJ126" s="225">
        <f t="shared" si="110"/>
        <v>0</v>
      </c>
      <c r="CK126" s="230">
        <f>IF(CJ126=1,data!$C$41*CI126,0)</f>
        <v>0</v>
      </c>
      <c r="CL126" s="265" t="s">
        <v>96</v>
      </c>
      <c r="CM126" s="231">
        <f>IF(CJ126=1,IF(CI126&lt;15,VLOOKUP(CL126,data!$B$3:$E$32,2,0)*CI126,(VLOOKUP(CL126,data!$B$3:$E$32,2,0)*14)+(VLOOKUP(CL126,data!$B$3:$E$32,3,0))*(CI126-14)),0)</f>
        <v>0</v>
      </c>
      <c r="CN126" s="265" t="s">
        <v>96</v>
      </c>
      <c r="CO126" s="231">
        <f>IF(CJ126=1,VLOOKUP(CN126,data!$B$35:$D$39,2,0),0)</f>
        <v>0</v>
      </c>
      <c r="CP126" s="232">
        <f>IF(AND(CM126&lt;&gt;0,CO126&lt;&gt;0)=FALSE,0,data!$C$43)</f>
        <v>0</v>
      </c>
      <c r="CQ126" s="269">
        <f t="shared" si="111"/>
        <v>0</v>
      </c>
      <c r="CR126" s="225">
        <f t="shared" si="112"/>
        <v>0</v>
      </c>
      <c r="CS126" s="225">
        <f t="shared" si="113"/>
        <v>0</v>
      </c>
      <c r="CT126" s="225">
        <f t="shared" si="114"/>
        <v>0</v>
      </c>
      <c r="CU126" s="431" t="str">
        <f t="shared" si="115"/>
        <v>ne</v>
      </c>
      <c r="CW126" s="229"/>
      <c r="CX126" s="225">
        <f t="shared" si="116"/>
        <v>0</v>
      </c>
      <c r="CY126" s="230">
        <f>IF(CX126=1,data!$C$41*CW126,0)</f>
        <v>0</v>
      </c>
      <c r="CZ126" s="265" t="s">
        <v>96</v>
      </c>
      <c r="DA126" s="231">
        <f>IF(CX126=1,IF(CW126&lt;15,VLOOKUP(CZ126,data!$B$3:$E$32,2,0)*CW126,(VLOOKUP(CZ126,data!$B$3:$E$32,2,0)*14)+(VLOOKUP(CZ126,data!$B$3:$E$32,3,0))*(CW126-14)),0)</f>
        <v>0</v>
      </c>
      <c r="DB126" s="265" t="s">
        <v>96</v>
      </c>
      <c r="DC126" s="231">
        <f>IF(CX126=1,VLOOKUP(DB126,data!$B$35:$D$39,2,0),0)</f>
        <v>0</v>
      </c>
      <c r="DD126" s="232">
        <f>IF(AND(DA126&lt;&gt;0,DC126&lt;&gt;0)=FALSE,0,data!$C$43)</f>
        <v>0</v>
      </c>
      <c r="DE126" s="269">
        <f t="shared" si="117"/>
        <v>0</v>
      </c>
      <c r="DF126" s="225">
        <f t="shared" si="118"/>
        <v>0</v>
      </c>
      <c r="DG126" s="225">
        <f t="shared" si="119"/>
        <v>0</v>
      </c>
      <c r="DH126" s="225">
        <f t="shared" si="120"/>
        <v>0</v>
      </c>
      <c r="DI126" s="431" t="str">
        <f t="shared" si="121"/>
        <v>ne</v>
      </c>
      <c r="DK126" s="229"/>
      <c r="DL126" s="225">
        <f t="shared" si="122"/>
        <v>0</v>
      </c>
      <c r="DM126" s="230">
        <f>IF(DL126=1,data!$C$41*DK126,0)</f>
        <v>0</v>
      </c>
      <c r="DN126" s="265" t="s">
        <v>96</v>
      </c>
      <c r="DO126" s="231">
        <f>IF(DL126=1,IF(DK126&lt;15,VLOOKUP(DN126,data!$B$3:$E$32,2,0)*DK126,(VLOOKUP(DN126,data!$B$3:$E$32,2,0)*14)+(VLOOKUP(DN126,data!$B$3:$E$32,3,0))*(DK126-14)),0)</f>
        <v>0</v>
      </c>
      <c r="DP126" s="265" t="s">
        <v>96</v>
      </c>
      <c r="DQ126" s="231">
        <f>IF(DL126=1,VLOOKUP(DP126,data!$B$35:$D$39,2,0),0)</f>
        <v>0</v>
      </c>
      <c r="DR126" s="232">
        <f>IF(AND(DO126&lt;&gt;0,DQ126&lt;&gt;0)=FALSE,0,data!$C$43)</f>
        <v>0</v>
      </c>
      <c r="DS126" s="269">
        <f t="shared" si="123"/>
        <v>0</v>
      </c>
      <c r="DT126" s="225">
        <f t="shared" si="124"/>
        <v>0</v>
      </c>
      <c r="DU126" s="225">
        <f t="shared" si="125"/>
        <v>0</v>
      </c>
      <c r="DV126" s="225">
        <f t="shared" si="126"/>
        <v>0</v>
      </c>
      <c r="DW126" s="431" t="str">
        <f t="shared" si="127"/>
        <v>ne</v>
      </c>
      <c r="DY126" s="229"/>
      <c r="DZ126" s="225">
        <f t="shared" si="128"/>
        <v>0</v>
      </c>
      <c r="EA126" s="230">
        <f>IF(DZ126=1,data!$C$41*DY126,0)</f>
        <v>0</v>
      </c>
      <c r="EB126" s="265" t="s">
        <v>96</v>
      </c>
      <c r="EC126" s="231">
        <f>IF(DZ126=1,IF(DY126&lt;15,VLOOKUP(EB126,data!$B$3:$E$32,2,0)*DY126,(VLOOKUP(EB126,data!$B$3:$E$32,2,0)*14)+(VLOOKUP(EB126,data!$B$3:$E$32,3,0))*(DY126-14)),0)</f>
        <v>0</v>
      </c>
      <c r="ED126" s="265" t="s">
        <v>96</v>
      </c>
      <c r="EE126" s="231">
        <f>IF(DZ126=1,VLOOKUP(ED126,data!$B$35:$D$39,2,0),0)</f>
        <v>0</v>
      </c>
      <c r="EF126" s="232">
        <f>IF(AND(EC126&lt;&gt;0,EE126&lt;&gt;0)=FALSE,0,data!$C$43)</f>
        <v>0</v>
      </c>
      <c r="EG126" s="269">
        <f t="shared" si="129"/>
        <v>0</v>
      </c>
      <c r="EH126" s="225">
        <f t="shared" si="130"/>
        <v>0</v>
      </c>
      <c r="EI126" s="225">
        <f t="shared" si="131"/>
        <v>0</v>
      </c>
      <c r="EJ126" s="225">
        <f t="shared" si="132"/>
        <v>0</v>
      </c>
      <c r="EK126" s="431" t="str">
        <f t="shared" si="133"/>
        <v>ne</v>
      </c>
      <c r="EM126" s="229"/>
      <c r="EN126" s="225">
        <f t="shared" si="134"/>
        <v>0</v>
      </c>
      <c r="EO126" s="230">
        <f>IF(EN126=1,data!$C$41*EM126,0)</f>
        <v>0</v>
      </c>
      <c r="EP126" s="265" t="s">
        <v>96</v>
      </c>
      <c r="EQ126" s="231">
        <f>IF(EN126=1,IF(EM126&lt;15,VLOOKUP(EP126,data!$B$3:$E$32,2,0)*EM126,(VLOOKUP(EP126,data!$B$3:$E$32,2,0)*14)+(VLOOKUP(EP126,data!$B$3:$E$32,3,0))*(EM126-14)),0)</f>
        <v>0</v>
      </c>
      <c r="ER126" s="265" t="s">
        <v>96</v>
      </c>
      <c r="ES126" s="231">
        <f>IF(EN126=1,VLOOKUP(ER126,data!$B$35:$D$39,2,0),0)</f>
        <v>0</v>
      </c>
      <c r="ET126" s="232">
        <f>IF(AND(EQ126&lt;&gt;0,ES126&lt;&gt;0)=FALSE,0,data!$C$43)</f>
        <v>0</v>
      </c>
      <c r="EU126" s="269">
        <f t="shared" si="135"/>
        <v>0</v>
      </c>
      <c r="EV126" s="225">
        <f t="shared" si="136"/>
        <v>0</v>
      </c>
      <c r="EW126" s="225">
        <f t="shared" si="137"/>
        <v>0</v>
      </c>
      <c r="EX126" s="225">
        <f t="shared" si="138"/>
        <v>0</v>
      </c>
      <c r="EY126" s="431" t="str">
        <f t="shared" si="139"/>
        <v>ne</v>
      </c>
      <c r="FA126" s="229"/>
      <c r="FB126" s="225">
        <f t="shared" si="140"/>
        <v>0</v>
      </c>
      <c r="FC126" s="230">
        <f>IF(FB126=1,data!$C$41*FA126,0)</f>
        <v>0</v>
      </c>
      <c r="FD126" s="265" t="s">
        <v>96</v>
      </c>
      <c r="FE126" s="231">
        <f>IF(FB126=1,IF(FA126&lt;15,VLOOKUP(FD126,data!$B$3:$E$32,2,0)*FA126,(VLOOKUP(FD126,data!$B$3:$E$32,2,0)*14)+(VLOOKUP(FD126,data!$B$3:$E$32,3,0))*(FA126-14)),0)</f>
        <v>0</v>
      </c>
      <c r="FF126" s="265" t="s">
        <v>96</v>
      </c>
      <c r="FG126" s="231">
        <f>IF(FB126=1,VLOOKUP(FF126,data!$B$35:$D$39,2,0),0)</f>
        <v>0</v>
      </c>
      <c r="FH126" s="232">
        <f>IF(AND(FE126&lt;&gt;0,FG126&lt;&gt;0)=FALSE,0,data!$C$43)</f>
        <v>0</v>
      </c>
      <c r="FI126" s="269">
        <f t="shared" si="141"/>
        <v>0</v>
      </c>
      <c r="FJ126" s="225">
        <f t="shared" si="142"/>
        <v>0</v>
      </c>
      <c r="FK126" s="225">
        <f t="shared" si="143"/>
        <v>0</v>
      </c>
      <c r="FL126" s="225">
        <f t="shared" si="144"/>
        <v>0</v>
      </c>
      <c r="FM126" s="431" t="str">
        <f t="shared" si="145"/>
        <v>ne</v>
      </c>
    </row>
    <row r="127" spans="1:169" ht="26.65" hidden="1" customHeight="1" x14ac:dyDescent="0.25">
      <c r="A127" s="233"/>
      <c r="B127" s="370" t="s">
        <v>218</v>
      </c>
      <c r="C127" s="416"/>
      <c r="D127" s="418"/>
      <c r="E127" s="229"/>
      <c r="F127" s="225">
        <f t="shared" si="75"/>
        <v>0</v>
      </c>
      <c r="G127" s="230">
        <f>IF(F127=1,data!$C$41*E127,0)</f>
        <v>0</v>
      </c>
      <c r="H127" s="265" t="s">
        <v>96</v>
      </c>
      <c r="I127" s="231">
        <f>IF($F127=1,IF($E127&lt;15,VLOOKUP(H127,data!$B$3:$E$32,2,0)*$E127,(VLOOKUP(H127,data!$B$3:$E$32,2,0)*14)+(VLOOKUP(H127,data!$B$3:$E$32,3,0))*($E127-14)),0)</f>
        <v>0</v>
      </c>
      <c r="J127" s="265" t="s">
        <v>96</v>
      </c>
      <c r="K127" s="231">
        <f>IF($F127=1,VLOOKUP(J127,data!$B$35:$D$39,2,0),0)</f>
        <v>0</v>
      </c>
      <c r="L127" s="232">
        <f>IF(AND(I127&lt;&gt;0,K127&lt;&gt;0)=FALSE,0,data!$C$43)</f>
        <v>0</v>
      </c>
      <c r="M127" s="269">
        <f t="shared" si="76"/>
        <v>0</v>
      </c>
      <c r="N127" s="225">
        <f t="shared" si="146"/>
        <v>0</v>
      </c>
      <c r="O127" s="225">
        <f t="shared" si="77"/>
        <v>0</v>
      </c>
      <c r="P127" s="225">
        <f t="shared" si="78"/>
        <v>0</v>
      </c>
      <c r="Q127" s="228"/>
      <c r="R127" s="438">
        <f t="shared" si="79"/>
        <v>0</v>
      </c>
      <c r="S127" s="225">
        <f t="shared" si="80"/>
        <v>0</v>
      </c>
      <c r="T127" s="357">
        <f>IF(S127=1,data!$C$41*R127,0)</f>
        <v>0</v>
      </c>
      <c r="U127" s="370" t="str">
        <f t="shared" si="81"/>
        <v xml:space="preserve"> </v>
      </c>
      <c r="V127" s="360">
        <f>IF($S127=1,IF(R127&lt;15,VLOOKUP(U127,data!$B$3:$E$32,2,0)*R127,(VLOOKUP(U127,data!$B$3:$E$32,2,0)*14)+(VLOOKUP(U127,data!$B$3:$E$32,3,0))*(R127-14)),0)</f>
        <v>0</v>
      </c>
      <c r="W127" s="370" t="str">
        <f t="shared" si="82"/>
        <v xml:space="preserve"> </v>
      </c>
      <c r="X127" s="360">
        <f>IF($S127=1,VLOOKUP(W127,data!$B$35:$D$39,2,0),0)</f>
        <v>0</v>
      </c>
      <c r="Y127" s="364">
        <f>IF(AND(V127&lt;&gt;0,X127&lt;&gt;0)=FALSE,0,data!$C$43)</f>
        <v>0</v>
      </c>
      <c r="Z127" s="365">
        <f t="shared" si="83"/>
        <v>0</v>
      </c>
      <c r="AA127" s="225">
        <f t="shared" si="147"/>
        <v>0</v>
      </c>
      <c r="AB127" s="225">
        <f t="shared" si="84"/>
        <v>0</v>
      </c>
      <c r="AC127" s="225">
        <f t="shared" si="85"/>
        <v>0</v>
      </c>
      <c r="AE127" s="229"/>
      <c r="AF127" s="225">
        <f t="shared" si="86"/>
        <v>0</v>
      </c>
      <c r="AG127" s="230">
        <f>IF(AF127=1,data!$C$41*AE127,0)</f>
        <v>0</v>
      </c>
      <c r="AH127" s="265" t="s">
        <v>96</v>
      </c>
      <c r="AI127" s="231">
        <f>IF(AF127=1,IF(AE127&lt;15,VLOOKUP(AH127,data!$B$3:$E$32,2,0)*AE127,(VLOOKUP(AH127,data!$B$3:$E$32,2,0)*14)+(VLOOKUP(AH127,data!$B$3:$E$32,3,0))*(AE127-14)),0)</f>
        <v>0</v>
      </c>
      <c r="AJ127" s="265" t="s">
        <v>96</v>
      </c>
      <c r="AK127" s="231">
        <f>IF(AF127=1,VLOOKUP(AJ127,data!$B$35:$D$39,2,0),0)</f>
        <v>0</v>
      </c>
      <c r="AL127" s="232">
        <f>IF(AND(AI127&lt;&gt;0,AK127&lt;&gt;0)=FALSE,0,data!$C$43)</f>
        <v>0</v>
      </c>
      <c r="AM127" s="269">
        <f t="shared" si="87"/>
        <v>0</v>
      </c>
      <c r="AN127" s="225">
        <f t="shared" si="88"/>
        <v>0</v>
      </c>
      <c r="AO127" s="225">
        <f t="shared" si="89"/>
        <v>0</v>
      </c>
      <c r="AP127" s="225">
        <f t="shared" si="90"/>
        <v>0</v>
      </c>
      <c r="AQ127" s="431" t="str">
        <f t="shared" si="91"/>
        <v>ne</v>
      </c>
      <c r="AS127" s="229"/>
      <c r="AT127" s="225">
        <f t="shared" si="92"/>
        <v>0</v>
      </c>
      <c r="AU127" s="230">
        <f>IF(AT127=1,data!$C$41*AS127,0)</f>
        <v>0</v>
      </c>
      <c r="AV127" s="265" t="s">
        <v>96</v>
      </c>
      <c r="AW127" s="231">
        <f>IF(AT127=1,IF(AS127&lt;15,VLOOKUP(AV127,data!$B$3:$E$32,2,0)*AS127,(VLOOKUP(AV127,data!$B$3:$E$32,2,0)*14)+(VLOOKUP(AV127,data!$B$3:$E$32,3,0))*(AS127-14)),0)</f>
        <v>0</v>
      </c>
      <c r="AX127" s="265" t="s">
        <v>96</v>
      </c>
      <c r="AY127" s="231">
        <f>IF(AT127=1,VLOOKUP(AX127,data!$B$35:$D$39,2,0),0)</f>
        <v>0</v>
      </c>
      <c r="AZ127" s="232">
        <f>IF(AND(AW127&lt;&gt;0,AY127&lt;&gt;0)=FALSE,0,data!$C$43)</f>
        <v>0</v>
      </c>
      <c r="BA127" s="269">
        <f t="shared" si="93"/>
        <v>0</v>
      </c>
      <c r="BB127" s="225">
        <f t="shared" si="94"/>
        <v>0</v>
      </c>
      <c r="BC127" s="225">
        <f t="shared" si="95"/>
        <v>0</v>
      </c>
      <c r="BD127" s="225">
        <f t="shared" si="96"/>
        <v>0</v>
      </c>
      <c r="BE127" s="431" t="str">
        <f t="shared" si="97"/>
        <v>ne</v>
      </c>
      <c r="BG127" s="229"/>
      <c r="BH127" s="225">
        <f t="shared" si="98"/>
        <v>0</v>
      </c>
      <c r="BI127" s="230">
        <f>IF(BH127=1,data!$C$41*BG127,0)</f>
        <v>0</v>
      </c>
      <c r="BJ127" s="265" t="s">
        <v>96</v>
      </c>
      <c r="BK127" s="231">
        <f>IF(BH127=1,IF(BG127&lt;15,VLOOKUP(BJ127,data!$B$3:$E$32,2,0)*BG127,(VLOOKUP(BJ127,data!$B$3:$E$32,2,0)*14)+(VLOOKUP(BJ127,data!$B$3:$E$32,3,0))*(BG127-14)),0)</f>
        <v>0</v>
      </c>
      <c r="BL127" s="265" t="s">
        <v>96</v>
      </c>
      <c r="BM127" s="231">
        <f>IF(BH127=1,VLOOKUP(BL127,data!$B$35:$D$39,2,0),0)</f>
        <v>0</v>
      </c>
      <c r="BN127" s="232">
        <f>IF(AND(BK127&lt;&gt;0,BM127&lt;&gt;0)=FALSE,0,data!$C$43)</f>
        <v>0</v>
      </c>
      <c r="BO127" s="269">
        <f t="shared" si="99"/>
        <v>0</v>
      </c>
      <c r="BP127" s="225">
        <f t="shared" si="100"/>
        <v>0</v>
      </c>
      <c r="BQ127" s="225">
        <f t="shared" si="101"/>
        <v>0</v>
      </c>
      <c r="BR127" s="225">
        <f t="shared" si="102"/>
        <v>0</v>
      </c>
      <c r="BS127" s="431" t="str">
        <f t="shared" si="103"/>
        <v>ne</v>
      </c>
      <c r="BU127" s="229"/>
      <c r="BV127" s="225">
        <f t="shared" si="104"/>
        <v>0</v>
      </c>
      <c r="BW127" s="230">
        <f>IF(BV127=1,data!$C$41*BU127,0)</f>
        <v>0</v>
      </c>
      <c r="BX127" s="265" t="s">
        <v>96</v>
      </c>
      <c r="BY127" s="231">
        <f>IF(BV127=1,IF(BU127&lt;15,VLOOKUP(BX127,data!$B$3:$E$32,2,0)*BU127,(VLOOKUP(BX127,data!$B$3:$E$32,2,0)*14)+(VLOOKUP(BX127,data!$B$3:$E$32,3,0))*(BU127-14)),0)</f>
        <v>0</v>
      </c>
      <c r="BZ127" s="265" t="s">
        <v>96</v>
      </c>
      <c r="CA127" s="231">
        <f>IF(BV127=1,VLOOKUP(BZ127,data!$B$35:$D$39,2,0),0)</f>
        <v>0</v>
      </c>
      <c r="CB127" s="232">
        <f>IF(AND(BY127&lt;&gt;0,CA127&lt;&gt;0)=FALSE,0,data!$C$43)</f>
        <v>0</v>
      </c>
      <c r="CC127" s="269">
        <f t="shared" si="105"/>
        <v>0</v>
      </c>
      <c r="CD127" s="225">
        <f t="shared" si="106"/>
        <v>0</v>
      </c>
      <c r="CE127" s="225">
        <f t="shared" si="107"/>
        <v>0</v>
      </c>
      <c r="CF127" s="225">
        <f t="shared" si="108"/>
        <v>0</v>
      </c>
      <c r="CG127" s="431" t="str">
        <f t="shared" si="109"/>
        <v>ne</v>
      </c>
      <c r="CI127" s="229"/>
      <c r="CJ127" s="225">
        <f t="shared" si="110"/>
        <v>0</v>
      </c>
      <c r="CK127" s="230">
        <f>IF(CJ127=1,data!$C$41*CI127,0)</f>
        <v>0</v>
      </c>
      <c r="CL127" s="265" t="s">
        <v>96</v>
      </c>
      <c r="CM127" s="231">
        <f>IF(CJ127=1,IF(CI127&lt;15,VLOOKUP(CL127,data!$B$3:$E$32,2,0)*CI127,(VLOOKUP(CL127,data!$B$3:$E$32,2,0)*14)+(VLOOKUP(CL127,data!$B$3:$E$32,3,0))*(CI127-14)),0)</f>
        <v>0</v>
      </c>
      <c r="CN127" s="265" t="s">
        <v>96</v>
      </c>
      <c r="CO127" s="231">
        <f>IF(CJ127=1,VLOOKUP(CN127,data!$B$35:$D$39,2,0),0)</f>
        <v>0</v>
      </c>
      <c r="CP127" s="232">
        <f>IF(AND(CM127&lt;&gt;0,CO127&lt;&gt;0)=FALSE,0,data!$C$43)</f>
        <v>0</v>
      </c>
      <c r="CQ127" s="269">
        <f t="shared" si="111"/>
        <v>0</v>
      </c>
      <c r="CR127" s="225">
        <f t="shared" si="112"/>
        <v>0</v>
      </c>
      <c r="CS127" s="225">
        <f t="shared" si="113"/>
        <v>0</v>
      </c>
      <c r="CT127" s="225">
        <f t="shared" si="114"/>
        <v>0</v>
      </c>
      <c r="CU127" s="431" t="str">
        <f t="shared" si="115"/>
        <v>ne</v>
      </c>
      <c r="CW127" s="229"/>
      <c r="CX127" s="225">
        <f t="shared" si="116"/>
        <v>0</v>
      </c>
      <c r="CY127" s="230">
        <f>IF(CX127=1,data!$C$41*CW127,0)</f>
        <v>0</v>
      </c>
      <c r="CZ127" s="265" t="s">
        <v>96</v>
      </c>
      <c r="DA127" s="231">
        <f>IF(CX127=1,IF(CW127&lt;15,VLOOKUP(CZ127,data!$B$3:$E$32,2,0)*CW127,(VLOOKUP(CZ127,data!$B$3:$E$32,2,0)*14)+(VLOOKUP(CZ127,data!$B$3:$E$32,3,0))*(CW127-14)),0)</f>
        <v>0</v>
      </c>
      <c r="DB127" s="265" t="s">
        <v>96</v>
      </c>
      <c r="DC127" s="231">
        <f>IF(CX127=1,VLOOKUP(DB127,data!$B$35:$D$39,2,0),0)</f>
        <v>0</v>
      </c>
      <c r="DD127" s="232">
        <f>IF(AND(DA127&lt;&gt;0,DC127&lt;&gt;0)=FALSE,0,data!$C$43)</f>
        <v>0</v>
      </c>
      <c r="DE127" s="269">
        <f t="shared" si="117"/>
        <v>0</v>
      </c>
      <c r="DF127" s="225">
        <f t="shared" si="118"/>
        <v>0</v>
      </c>
      <c r="DG127" s="225">
        <f t="shared" si="119"/>
        <v>0</v>
      </c>
      <c r="DH127" s="225">
        <f t="shared" si="120"/>
        <v>0</v>
      </c>
      <c r="DI127" s="431" t="str">
        <f t="shared" si="121"/>
        <v>ne</v>
      </c>
      <c r="DK127" s="229"/>
      <c r="DL127" s="225">
        <f t="shared" si="122"/>
        <v>0</v>
      </c>
      <c r="DM127" s="230">
        <f>IF(DL127=1,data!$C$41*DK127,0)</f>
        <v>0</v>
      </c>
      <c r="DN127" s="265" t="s">
        <v>96</v>
      </c>
      <c r="DO127" s="231">
        <f>IF(DL127=1,IF(DK127&lt;15,VLOOKUP(DN127,data!$B$3:$E$32,2,0)*DK127,(VLOOKUP(DN127,data!$B$3:$E$32,2,0)*14)+(VLOOKUP(DN127,data!$B$3:$E$32,3,0))*(DK127-14)),0)</f>
        <v>0</v>
      </c>
      <c r="DP127" s="265" t="s">
        <v>96</v>
      </c>
      <c r="DQ127" s="231">
        <f>IF(DL127=1,VLOOKUP(DP127,data!$B$35:$D$39,2,0),0)</f>
        <v>0</v>
      </c>
      <c r="DR127" s="232">
        <f>IF(AND(DO127&lt;&gt;0,DQ127&lt;&gt;0)=FALSE,0,data!$C$43)</f>
        <v>0</v>
      </c>
      <c r="DS127" s="269">
        <f t="shared" si="123"/>
        <v>0</v>
      </c>
      <c r="DT127" s="225">
        <f t="shared" si="124"/>
        <v>0</v>
      </c>
      <c r="DU127" s="225">
        <f t="shared" si="125"/>
        <v>0</v>
      </c>
      <c r="DV127" s="225">
        <f t="shared" si="126"/>
        <v>0</v>
      </c>
      <c r="DW127" s="431" t="str">
        <f t="shared" si="127"/>
        <v>ne</v>
      </c>
      <c r="DY127" s="229"/>
      <c r="DZ127" s="225">
        <f t="shared" si="128"/>
        <v>0</v>
      </c>
      <c r="EA127" s="230">
        <f>IF(DZ127=1,data!$C$41*DY127,0)</f>
        <v>0</v>
      </c>
      <c r="EB127" s="265" t="s">
        <v>96</v>
      </c>
      <c r="EC127" s="231">
        <f>IF(DZ127=1,IF(DY127&lt;15,VLOOKUP(EB127,data!$B$3:$E$32,2,0)*DY127,(VLOOKUP(EB127,data!$B$3:$E$32,2,0)*14)+(VLOOKUP(EB127,data!$B$3:$E$32,3,0))*(DY127-14)),0)</f>
        <v>0</v>
      </c>
      <c r="ED127" s="265" t="s">
        <v>96</v>
      </c>
      <c r="EE127" s="231">
        <f>IF(DZ127=1,VLOOKUP(ED127,data!$B$35:$D$39,2,0),0)</f>
        <v>0</v>
      </c>
      <c r="EF127" s="232">
        <f>IF(AND(EC127&lt;&gt;0,EE127&lt;&gt;0)=FALSE,0,data!$C$43)</f>
        <v>0</v>
      </c>
      <c r="EG127" s="269">
        <f t="shared" si="129"/>
        <v>0</v>
      </c>
      <c r="EH127" s="225">
        <f t="shared" si="130"/>
        <v>0</v>
      </c>
      <c r="EI127" s="225">
        <f t="shared" si="131"/>
        <v>0</v>
      </c>
      <c r="EJ127" s="225">
        <f t="shared" si="132"/>
        <v>0</v>
      </c>
      <c r="EK127" s="431" t="str">
        <f t="shared" si="133"/>
        <v>ne</v>
      </c>
      <c r="EM127" s="229"/>
      <c r="EN127" s="225">
        <f t="shared" si="134"/>
        <v>0</v>
      </c>
      <c r="EO127" s="230">
        <f>IF(EN127=1,data!$C$41*EM127,0)</f>
        <v>0</v>
      </c>
      <c r="EP127" s="265" t="s">
        <v>96</v>
      </c>
      <c r="EQ127" s="231">
        <f>IF(EN127=1,IF(EM127&lt;15,VLOOKUP(EP127,data!$B$3:$E$32,2,0)*EM127,(VLOOKUP(EP127,data!$B$3:$E$32,2,0)*14)+(VLOOKUP(EP127,data!$B$3:$E$32,3,0))*(EM127-14)),0)</f>
        <v>0</v>
      </c>
      <c r="ER127" s="265" t="s">
        <v>96</v>
      </c>
      <c r="ES127" s="231">
        <f>IF(EN127=1,VLOOKUP(ER127,data!$B$35:$D$39,2,0),0)</f>
        <v>0</v>
      </c>
      <c r="ET127" s="232">
        <f>IF(AND(EQ127&lt;&gt;0,ES127&lt;&gt;0)=FALSE,0,data!$C$43)</f>
        <v>0</v>
      </c>
      <c r="EU127" s="269">
        <f t="shared" si="135"/>
        <v>0</v>
      </c>
      <c r="EV127" s="225">
        <f t="shared" si="136"/>
        <v>0</v>
      </c>
      <c r="EW127" s="225">
        <f t="shared" si="137"/>
        <v>0</v>
      </c>
      <c r="EX127" s="225">
        <f t="shared" si="138"/>
        <v>0</v>
      </c>
      <c r="EY127" s="431" t="str">
        <f t="shared" si="139"/>
        <v>ne</v>
      </c>
      <c r="FA127" s="229"/>
      <c r="FB127" s="225">
        <f t="shared" si="140"/>
        <v>0</v>
      </c>
      <c r="FC127" s="230">
        <f>IF(FB127=1,data!$C$41*FA127,0)</f>
        <v>0</v>
      </c>
      <c r="FD127" s="265" t="s">
        <v>96</v>
      </c>
      <c r="FE127" s="231">
        <f>IF(FB127=1,IF(FA127&lt;15,VLOOKUP(FD127,data!$B$3:$E$32,2,0)*FA127,(VLOOKUP(FD127,data!$B$3:$E$32,2,0)*14)+(VLOOKUP(FD127,data!$B$3:$E$32,3,0))*(FA127-14)),0)</f>
        <v>0</v>
      </c>
      <c r="FF127" s="265" t="s">
        <v>96</v>
      </c>
      <c r="FG127" s="231">
        <f>IF(FB127=1,VLOOKUP(FF127,data!$B$35:$D$39,2,0),0)</f>
        <v>0</v>
      </c>
      <c r="FH127" s="232">
        <f>IF(AND(FE127&lt;&gt;0,FG127&lt;&gt;0)=FALSE,0,data!$C$43)</f>
        <v>0</v>
      </c>
      <c r="FI127" s="269">
        <f t="shared" si="141"/>
        <v>0</v>
      </c>
      <c r="FJ127" s="225">
        <f t="shared" si="142"/>
        <v>0</v>
      </c>
      <c r="FK127" s="225">
        <f t="shared" si="143"/>
        <v>0</v>
      </c>
      <c r="FL127" s="225">
        <f t="shared" si="144"/>
        <v>0</v>
      </c>
      <c r="FM127" s="431" t="str">
        <f t="shared" si="145"/>
        <v>ne</v>
      </c>
    </row>
    <row r="128" spans="1:169" ht="26.65" hidden="1" customHeight="1" x14ac:dyDescent="0.25">
      <c r="A128" s="233"/>
      <c r="B128" s="370" t="s">
        <v>219</v>
      </c>
      <c r="C128" s="416"/>
      <c r="D128" s="418"/>
      <c r="E128" s="229"/>
      <c r="F128" s="225">
        <f t="shared" si="75"/>
        <v>0</v>
      </c>
      <c r="G128" s="230">
        <f>IF(F128=1,data!$C$41*E128,0)</f>
        <v>0</v>
      </c>
      <c r="H128" s="265" t="s">
        <v>96</v>
      </c>
      <c r="I128" s="231">
        <f>IF($F128=1,IF($E128&lt;15,VLOOKUP(H128,data!$B$3:$E$32,2,0)*$E128,(VLOOKUP(H128,data!$B$3:$E$32,2,0)*14)+(VLOOKUP(H128,data!$B$3:$E$32,3,0))*($E128-14)),0)</f>
        <v>0</v>
      </c>
      <c r="J128" s="265" t="s">
        <v>96</v>
      </c>
      <c r="K128" s="231">
        <f>IF($F128=1,VLOOKUP(J128,data!$B$35:$D$39,2,0),0)</f>
        <v>0</v>
      </c>
      <c r="L128" s="232">
        <f>IF(AND(I128&lt;&gt;0,K128&lt;&gt;0)=FALSE,0,data!$C$43)</f>
        <v>0</v>
      </c>
      <c r="M128" s="269">
        <f t="shared" si="76"/>
        <v>0</v>
      </c>
      <c r="N128" s="225">
        <f t="shared" si="146"/>
        <v>0</v>
      </c>
      <c r="O128" s="225">
        <f t="shared" si="77"/>
        <v>0</v>
      </c>
      <c r="P128" s="225">
        <f t="shared" si="78"/>
        <v>0</v>
      </c>
      <c r="Q128" s="228"/>
      <c r="R128" s="438">
        <f t="shared" si="79"/>
        <v>0</v>
      </c>
      <c r="S128" s="225">
        <f t="shared" si="80"/>
        <v>0</v>
      </c>
      <c r="T128" s="357">
        <f>IF(S128=1,data!$C$41*R128,0)</f>
        <v>0</v>
      </c>
      <c r="U128" s="370" t="str">
        <f t="shared" si="81"/>
        <v xml:space="preserve"> </v>
      </c>
      <c r="V128" s="360">
        <f>IF($S128=1,IF(R128&lt;15,VLOOKUP(U128,data!$B$3:$E$32,2,0)*R128,(VLOOKUP(U128,data!$B$3:$E$32,2,0)*14)+(VLOOKUP(U128,data!$B$3:$E$32,3,0))*(R128-14)),0)</f>
        <v>0</v>
      </c>
      <c r="W128" s="370" t="str">
        <f t="shared" si="82"/>
        <v xml:space="preserve"> </v>
      </c>
      <c r="X128" s="360">
        <f>IF($S128=1,VLOOKUP(W128,data!$B$35:$D$39,2,0),0)</f>
        <v>0</v>
      </c>
      <c r="Y128" s="364">
        <f>IF(AND(V128&lt;&gt;0,X128&lt;&gt;0)=FALSE,0,data!$C$43)</f>
        <v>0</v>
      </c>
      <c r="Z128" s="365">
        <f t="shared" si="83"/>
        <v>0</v>
      </c>
      <c r="AA128" s="225">
        <f t="shared" si="147"/>
        <v>0</v>
      </c>
      <c r="AB128" s="225">
        <f t="shared" si="84"/>
        <v>0</v>
      </c>
      <c r="AC128" s="225">
        <f t="shared" si="85"/>
        <v>0</v>
      </c>
      <c r="AE128" s="229"/>
      <c r="AF128" s="225">
        <f t="shared" si="86"/>
        <v>0</v>
      </c>
      <c r="AG128" s="230">
        <f>IF(AF128=1,data!$C$41*AE128,0)</f>
        <v>0</v>
      </c>
      <c r="AH128" s="265" t="s">
        <v>96</v>
      </c>
      <c r="AI128" s="231">
        <f>IF(AF128=1,IF(AE128&lt;15,VLOOKUP(AH128,data!$B$3:$E$32,2,0)*AE128,(VLOOKUP(AH128,data!$B$3:$E$32,2,0)*14)+(VLOOKUP(AH128,data!$B$3:$E$32,3,0))*(AE128-14)),0)</f>
        <v>0</v>
      </c>
      <c r="AJ128" s="265" t="s">
        <v>96</v>
      </c>
      <c r="AK128" s="231">
        <f>IF(AF128=1,VLOOKUP(AJ128,data!$B$35:$D$39,2,0),0)</f>
        <v>0</v>
      </c>
      <c r="AL128" s="232">
        <f>IF(AND(AI128&lt;&gt;0,AK128&lt;&gt;0)=FALSE,0,data!$C$43)</f>
        <v>0</v>
      </c>
      <c r="AM128" s="269">
        <f t="shared" si="87"/>
        <v>0</v>
      </c>
      <c r="AN128" s="225">
        <f t="shared" si="88"/>
        <v>0</v>
      </c>
      <c r="AO128" s="225">
        <f t="shared" si="89"/>
        <v>0</v>
      </c>
      <c r="AP128" s="225">
        <f t="shared" si="90"/>
        <v>0</v>
      </c>
      <c r="AQ128" s="431" t="str">
        <f t="shared" si="91"/>
        <v>ne</v>
      </c>
      <c r="AS128" s="229"/>
      <c r="AT128" s="225">
        <f t="shared" si="92"/>
        <v>0</v>
      </c>
      <c r="AU128" s="230">
        <f>IF(AT128=1,data!$C$41*AS128,0)</f>
        <v>0</v>
      </c>
      <c r="AV128" s="265" t="s">
        <v>96</v>
      </c>
      <c r="AW128" s="231">
        <f>IF(AT128=1,IF(AS128&lt;15,VLOOKUP(AV128,data!$B$3:$E$32,2,0)*AS128,(VLOOKUP(AV128,data!$B$3:$E$32,2,0)*14)+(VLOOKUP(AV128,data!$B$3:$E$32,3,0))*(AS128-14)),0)</f>
        <v>0</v>
      </c>
      <c r="AX128" s="265" t="s">
        <v>96</v>
      </c>
      <c r="AY128" s="231">
        <f>IF(AT128=1,VLOOKUP(AX128,data!$B$35:$D$39,2,0),0)</f>
        <v>0</v>
      </c>
      <c r="AZ128" s="232">
        <f>IF(AND(AW128&lt;&gt;0,AY128&lt;&gt;0)=FALSE,0,data!$C$43)</f>
        <v>0</v>
      </c>
      <c r="BA128" s="269">
        <f t="shared" si="93"/>
        <v>0</v>
      </c>
      <c r="BB128" s="225">
        <f t="shared" si="94"/>
        <v>0</v>
      </c>
      <c r="BC128" s="225">
        <f t="shared" si="95"/>
        <v>0</v>
      </c>
      <c r="BD128" s="225">
        <f t="shared" si="96"/>
        <v>0</v>
      </c>
      <c r="BE128" s="431" t="str">
        <f t="shared" si="97"/>
        <v>ne</v>
      </c>
      <c r="BG128" s="229"/>
      <c r="BH128" s="225">
        <f t="shared" si="98"/>
        <v>0</v>
      </c>
      <c r="BI128" s="230">
        <f>IF(BH128=1,data!$C$41*BG128,0)</f>
        <v>0</v>
      </c>
      <c r="BJ128" s="265" t="s">
        <v>96</v>
      </c>
      <c r="BK128" s="231">
        <f>IF(BH128=1,IF(BG128&lt;15,VLOOKUP(BJ128,data!$B$3:$E$32,2,0)*BG128,(VLOOKUP(BJ128,data!$B$3:$E$32,2,0)*14)+(VLOOKUP(BJ128,data!$B$3:$E$32,3,0))*(BG128-14)),0)</f>
        <v>0</v>
      </c>
      <c r="BL128" s="265" t="s">
        <v>96</v>
      </c>
      <c r="BM128" s="231">
        <f>IF(BH128=1,VLOOKUP(BL128,data!$B$35:$D$39,2,0),0)</f>
        <v>0</v>
      </c>
      <c r="BN128" s="232">
        <f>IF(AND(BK128&lt;&gt;0,BM128&lt;&gt;0)=FALSE,0,data!$C$43)</f>
        <v>0</v>
      </c>
      <c r="BO128" s="269">
        <f t="shared" si="99"/>
        <v>0</v>
      </c>
      <c r="BP128" s="225">
        <f t="shared" si="100"/>
        <v>0</v>
      </c>
      <c r="BQ128" s="225">
        <f t="shared" si="101"/>
        <v>0</v>
      </c>
      <c r="BR128" s="225">
        <f t="shared" si="102"/>
        <v>0</v>
      </c>
      <c r="BS128" s="431" t="str">
        <f t="shared" si="103"/>
        <v>ne</v>
      </c>
      <c r="BU128" s="229"/>
      <c r="BV128" s="225">
        <f t="shared" si="104"/>
        <v>0</v>
      </c>
      <c r="BW128" s="230">
        <f>IF(BV128=1,data!$C$41*BU128,0)</f>
        <v>0</v>
      </c>
      <c r="BX128" s="265" t="s">
        <v>96</v>
      </c>
      <c r="BY128" s="231">
        <f>IF(BV128=1,IF(BU128&lt;15,VLOOKUP(BX128,data!$B$3:$E$32,2,0)*BU128,(VLOOKUP(BX128,data!$B$3:$E$32,2,0)*14)+(VLOOKUP(BX128,data!$B$3:$E$32,3,0))*(BU128-14)),0)</f>
        <v>0</v>
      </c>
      <c r="BZ128" s="265" t="s">
        <v>96</v>
      </c>
      <c r="CA128" s="231">
        <f>IF(BV128=1,VLOOKUP(BZ128,data!$B$35:$D$39,2,0),0)</f>
        <v>0</v>
      </c>
      <c r="CB128" s="232">
        <f>IF(AND(BY128&lt;&gt;0,CA128&lt;&gt;0)=FALSE,0,data!$C$43)</f>
        <v>0</v>
      </c>
      <c r="CC128" s="269">
        <f t="shared" si="105"/>
        <v>0</v>
      </c>
      <c r="CD128" s="225">
        <f t="shared" si="106"/>
        <v>0</v>
      </c>
      <c r="CE128" s="225">
        <f t="shared" si="107"/>
        <v>0</v>
      </c>
      <c r="CF128" s="225">
        <f t="shared" si="108"/>
        <v>0</v>
      </c>
      <c r="CG128" s="431" t="str">
        <f t="shared" si="109"/>
        <v>ne</v>
      </c>
      <c r="CI128" s="229"/>
      <c r="CJ128" s="225">
        <f t="shared" si="110"/>
        <v>0</v>
      </c>
      <c r="CK128" s="230">
        <f>IF(CJ128=1,data!$C$41*CI128,0)</f>
        <v>0</v>
      </c>
      <c r="CL128" s="265" t="s">
        <v>96</v>
      </c>
      <c r="CM128" s="231">
        <f>IF(CJ128=1,IF(CI128&lt;15,VLOOKUP(CL128,data!$B$3:$E$32,2,0)*CI128,(VLOOKUP(CL128,data!$B$3:$E$32,2,0)*14)+(VLOOKUP(CL128,data!$B$3:$E$32,3,0))*(CI128-14)),0)</f>
        <v>0</v>
      </c>
      <c r="CN128" s="265" t="s">
        <v>96</v>
      </c>
      <c r="CO128" s="231">
        <f>IF(CJ128=1,VLOOKUP(CN128,data!$B$35:$D$39,2,0),0)</f>
        <v>0</v>
      </c>
      <c r="CP128" s="232">
        <f>IF(AND(CM128&lt;&gt;0,CO128&lt;&gt;0)=FALSE,0,data!$C$43)</f>
        <v>0</v>
      </c>
      <c r="CQ128" s="269">
        <f t="shared" si="111"/>
        <v>0</v>
      </c>
      <c r="CR128" s="225">
        <f t="shared" si="112"/>
        <v>0</v>
      </c>
      <c r="CS128" s="225">
        <f t="shared" si="113"/>
        <v>0</v>
      </c>
      <c r="CT128" s="225">
        <f t="shared" si="114"/>
        <v>0</v>
      </c>
      <c r="CU128" s="431" t="str">
        <f t="shared" si="115"/>
        <v>ne</v>
      </c>
      <c r="CW128" s="229"/>
      <c r="CX128" s="225">
        <f t="shared" si="116"/>
        <v>0</v>
      </c>
      <c r="CY128" s="230">
        <f>IF(CX128=1,data!$C$41*CW128,0)</f>
        <v>0</v>
      </c>
      <c r="CZ128" s="265" t="s">
        <v>96</v>
      </c>
      <c r="DA128" s="231">
        <f>IF(CX128=1,IF(CW128&lt;15,VLOOKUP(CZ128,data!$B$3:$E$32,2,0)*CW128,(VLOOKUP(CZ128,data!$B$3:$E$32,2,0)*14)+(VLOOKUP(CZ128,data!$B$3:$E$32,3,0))*(CW128-14)),0)</f>
        <v>0</v>
      </c>
      <c r="DB128" s="265" t="s">
        <v>96</v>
      </c>
      <c r="DC128" s="231">
        <f>IF(CX128=1,VLOOKUP(DB128,data!$B$35:$D$39,2,0),0)</f>
        <v>0</v>
      </c>
      <c r="DD128" s="232">
        <f>IF(AND(DA128&lt;&gt;0,DC128&lt;&gt;0)=FALSE,0,data!$C$43)</f>
        <v>0</v>
      </c>
      <c r="DE128" s="269">
        <f t="shared" si="117"/>
        <v>0</v>
      </c>
      <c r="DF128" s="225">
        <f t="shared" si="118"/>
        <v>0</v>
      </c>
      <c r="DG128" s="225">
        <f t="shared" si="119"/>
        <v>0</v>
      </c>
      <c r="DH128" s="225">
        <f t="shared" si="120"/>
        <v>0</v>
      </c>
      <c r="DI128" s="431" t="str">
        <f t="shared" si="121"/>
        <v>ne</v>
      </c>
      <c r="DK128" s="229"/>
      <c r="DL128" s="225">
        <f t="shared" si="122"/>
        <v>0</v>
      </c>
      <c r="DM128" s="230">
        <f>IF(DL128=1,data!$C$41*DK128,0)</f>
        <v>0</v>
      </c>
      <c r="DN128" s="265" t="s">
        <v>96</v>
      </c>
      <c r="DO128" s="231">
        <f>IF(DL128=1,IF(DK128&lt;15,VLOOKUP(DN128,data!$B$3:$E$32,2,0)*DK128,(VLOOKUP(DN128,data!$B$3:$E$32,2,0)*14)+(VLOOKUP(DN128,data!$B$3:$E$32,3,0))*(DK128-14)),0)</f>
        <v>0</v>
      </c>
      <c r="DP128" s="265" t="s">
        <v>96</v>
      </c>
      <c r="DQ128" s="231">
        <f>IF(DL128=1,VLOOKUP(DP128,data!$B$35:$D$39,2,0),0)</f>
        <v>0</v>
      </c>
      <c r="DR128" s="232">
        <f>IF(AND(DO128&lt;&gt;0,DQ128&lt;&gt;0)=FALSE,0,data!$C$43)</f>
        <v>0</v>
      </c>
      <c r="DS128" s="269">
        <f t="shared" si="123"/>
        <v>0</v>
      </c>
      <c r="DT128" s="225">
        <f t="shared" si="124"/>
        <v>0</v>
      </c>
      <c r="DU128" s="225">
        <f t="shared" si="125"/>
        <v>0</v>
      </c>
      <c r="DV128" s="225">
        <f t="shared" si="126"/>
        <v>0</v>
      </c>
      <c r="DW128" s="431" t="str">
        <f t="shared" si="127"/>
        <v>ne</v>
      </c>
      <c r="DY128" s="229"/>
      <c r="DZ128" s="225">
        <f t="shared" si="128"/>
        <v>0</v>
      </c>
      <c r="EA128" s="230">
        <f>IF(DZ128=1,data!$C$41*DY128,0)</f>
        <v>0</v>
      </c>
      <c r="EB128" s="265" t="s">
        <v>96</v>
      </c>
      <c r="EC128" s="231">
        <f>IF(DZ128=1,IF(DY128&lt;15,VLOOKUP(EB128,data!$B$3:$E$32,2,0)*DY128,(VLOOKUP(EB128,data!$B$3:$E$32,2,0)*14)+(VLOOKUP(EB128,data!$B$3:$E$32,3,0))*(DY128-14)),0)</f>
        <v>0</v>
      </c>
      <c r="ED128" s="265" t="s">
        <v>96</v>
      </c>
      <c r="EE128" s="231">
        <f>IF(DZ128=1,VLOOKUP(ED128,data!$B$35:$D$39,2,0),0)</f>
        <v>0</v>
      </c>
      <c r="EF128" s="232">
        <f>IF(AND(EC128&lt;&gt;0,EE128&lt;&gt;0)=FALSE,0,data!$C$43)</f>
        <v>0</v>
      </c>
      <c r="EG128" s="269">
        <f t="shared" si="129"/>
        <v>0</v>
      </c>
      <c r="EH128" s="225">
        <f t="shared" si="130"/>
        <v>0</v>
      </c>
      <c r="EI128" s="225">
        <f t="shared" si="131"/>
        <v>0</v>
      </c>
      <c r="EJ128" s="225">
        <f t="shared" si="132"/>
        <v>0</v>
      </c>
      <c r="EK128" s="431" t="str">
        <f t="shared" si="133"/>
        <v>ne</v>
      </c>
      <c r="EM128" s="229"/>
      <c r="EN128" s="225">
        <f t="shared" si="134"/>
        <v>0</v>
      </c>
      <c r="EO128" s="230">
        <f>IF(EN128=1,data!$C$41*EM128,0)</f>
        <v>0</v>
      </c>
      <c r="EP128" s="265" t="s">
        <v>96</v>
      </c>
      <c r="EQ128" s="231">
        <f>IF(EN128=1,IF(EM128&lt;15,VLOOKUP(EP128,data!$B$3:$E$32,2,0)*EM128,(VLOOKUP(EP128,data!$B$3:$E$32,2,0)*14)+(VLOOKUP(EP128,data!$B$3:$E$32,3,0))*(EM128-14)),0)</f>
        <v>0</v>
      </c>
      <c r="ER128" s="265" t="s">
        <v>96</v>
      </c>
      <c r="ES128" s="231">
        <f>IF(EN128=1,VLOOKUP(ER128,data!$B$35:$D$39,2,0),0)</f>
        <v>0</v>
      </c>
      <c r="ET128" s="232">
        <f>IF(AND(EQ128&lt;&gt;0,ES128&lt;&gt;0)=FALSE,0,data!$C$43)</f>
        <v>0</v>
      </c>
      <c r="EU128" s="269">
        <f t="shared" si="135"/>
        <v>0</v>
      </c>
      <c r="EV128" s="225">
        <f t="shared" si="136"/>
        <v>0</v>
      </c>
      <c r="EW128" s="225">
        <f t="shared" si="137"/>
        <v>0</v>
      </c>
      <c r="EX128" s="225">
        <f t="shared" si="138"/>
        <v>0</v>
      </c>
      <c r="EY128" s="431" t="str">
        <f t="shared" si="139"/>
        <v>ne</v>
      </c>
      <c r="FA128" s="229"/>
      <c r="FB128" s="225">
        <f t="shared" si="140"/>
        <v>0</v>
      </c>
      <c r="FC128" s="230">
        <f>IF(FB128=1,data!$C$41*FA128,0)</f>
        <v>0</v>
      </c>
      <c r="FD128" s="265" t="s">
        <v>96</v>
      </c>
      <c r="FE128" s="231">
        <f>IF(FB128=1,IF(FA128&lt;15,VLOOKUP(FD128,data!$B$3:$E$32,2,0)*FA128,(VLOOKUP(FD128,data!$B$3:$E$32,2,0)*14)+(VLOOKUP(FD128,data!$B$3:$E$32,3,0))*(FA128-14)),0)</f>
        <v>0</v>
      </c>
      <c r="FF128" s="265" t="s">
        <v>96</v>
      </c>
      <c r="FG128" s="231">
        <f>IF(FB128=1,VLOOKUP(FF128,data!$B$35:$D$39,2,0),0)</f>
        <v>0</v>
      </c>
      <c r="FH128" s="232">
        <f>IF(AND(FE128&lt;&gt;0,FG128&lt;&gt;0)=FALSE,0,data!$C$43)</f>
        <v>0</v>
      </c>
      <c r="FI128" s="269">
        <f t="shared" si="141"/>
        <v>0</v>
      </c>
      <c r="FJ128" s="225">
        <f t="shared" si="142"/>
        <v>0</v>
      </c>
      <c r="FK128" s="225">
        <f t="shared" si="143"/>
        <v>0</v>
      </c>
      <c r="FL128" s="225">
        <f t="shared" si="144"/>
        <v>0</v>
      </c>
      <c r="FM128" s="431" t="str">
        <f t="shared" si="145"/>
        <v>ne</v>
      </c>
    </row>
    <row r="129" spans="1:169" ht="26.65" hidden="1" customHeight="1" x14ac:dyDescent="0.25">
      <c r="A129" s="233"/>
      <c r="B129" s="370" t="s">
        <v>220</v>
      </c>
      <c r="C129" s="416"/>
      <c r="D129" s="418"/>
      <c r="E129" s="229"/>
      <c r="F129" s="225">
        <f t="shared" si="75"/>
        <v>0</v>
      </c>
      <c r="G129" s="230">
        <f>IF(F129=1,data!$C$41*E129,0)</f>
        <v>0</v>
      </c>
      <c r="H129" s="265" t="s">
        <v>96</v>
      </c>
      <c r="I129" s="231">
        <f>IF($F129=1,IF($E129&lt;15,VLOOKUP(H129,data!$B$3:$E$32,2,0)*$E129,(VLOOKUP(H129,data!$B$3:$E$32,2,0)*14)+(VLOOKUP(H129,data!$B$3:$E$32,3,0))*($E129-14)),0)</f>
        <v>0</v>
      </c>
      <c r="J129" s="265" t="s">
        <v>96</v>
      </c>
      <c r="K129" s="231">
        <f>IF($F129=1,VLOOKUP(J129,data!$B$35:$D$39,2,0),0)</f>
        <v>0</v>
      </c>
      <c r="L129" s="232">
        <f>IF(AND(I129&lt;&gt;0,K129&lt;&gt;0)=FALSE,0,data!$C$43)</f>
        <v>0</v>
      </c>
      <c r="M129" s="269">
        <f t="shared" si="76"/>
        <v>0</v>
      </c>
      <c r="N129" s="225">
        <f t="shared" si="146"/>
        <v>0</v>
      </c>
      <c r="O129" s="225">
        <f t="shared" si="77"/>
        <v>0</v>
      </c>
      <c r="P129" s="225">
        <f t="shared" si="78"/>
        <v>0</v>
      </c>
      <c r="Q129" s="228"/>
      <c r="R129" s="438">
        <f t="shared" si="79"/>
        <v>0</v>
      </c>
      <c r="S129" s="225">
        <f t="shared" si="80"/>
        <v>0</v>
      </c>
      <c r="T129" s="357">
        <f>IF(S129=1,data!$C$41*R129,0)</f>
        <v>0</v>
      </c>
      <c r="U129" s="370" t="str">
        <f t="shared" si="81"/>
        <v xml:space="preserve"> </v>
      </c>
      <c r="V129" s="360">
        <f>IF($S129=1,IF(R129&lt;15,VLOOKUP(U129,data!$B$3:$E$32,2,0)*R129,(VLOOKUP(U129,data!$B$3:$E$32,2,0)*14)+(VLOOKUP(U129,data!$B$3:$E$32,3,0))*(R129-14)),0)</f>
        <v>0</v>
      </c>
      <c r="W129" s="370" t="str">
        <f t="shared" si="82"/>
        <v xml:space="preserve"> </v>
      </c>
      <c r="X129" s="360">
        <f>IF($S129=1,VLOOKUP(W129,data!$B$35:$D$39,2,0),0)</f>
        <v>0</v>
      </c>
      <c r="Y129" s="364">
        <f>IF(AND(V129&lt;&gt;0,X129&lt;&gt;0)=FALSE,0,data!$C$43)</f>
        <v>0</v>
      </c>
      <c r="Z129" s="365">
        <f t="shared" si="83"/>
        <v>0</v>
      </c>
      <c r="AA129" s="225">
        <f t="shared" si="147"/>
        <v>0</v>
      </c>
      <c r="AB129" s="225">
        <f t="shared" si="84"/>
        <v>0</v>
      </c>
      <c r="AC129" s="225">
        <f t="shared" si="85"/>
        <v>0</v>
      </c>
      <c r="AE129" s="229"/>
      <c r="AF129" s="225">
        <f t="shared" si="86"/>
        <v>0</v>
      </c>
      <c r="AG129" s="230">
        <f>IF(AF129=1,data!$C$41*AE129,0)</f>
        <v>0</v>
      </c>
      <c r="AH129" s="265" t="s">
        <v>96</v>
      </c>
      <c r="AI129" s="231">
        <f>IF(AF129=1,IF(AE129&lt;15,VLOOKUP(AH129,data!$B$3:$E$32,2,0)*AE129,(VLOOKUP(AH129,data!$B$3:$E$32,2,0)*14)+(VLOOKUP(AH129,data!$B$3:$E$32,3,0))*(AE129-14)),0)</f>
        <v>0</v>
      </c>
      <c r="AJ129" s="265" t="s">
        <v>96</v>
      </c>
      <c r="AK129" s="231">
        <f>IF(AF129=1,VLOOKUP(AJ129,data!$B$35:$D$39,2,0),0)</f>
        <v>0</v>
      </c>
      <c r="AL129" s="232">
        <f>IF(AND(AI129&lt;&gt;0,AK129&lt;&gt;0)=FALSE,0,data!$C$43)</f>
        <v>0</v>
      </c>
      <c r="AM129" s="269">
        <f t="shared" si="87"/>
        <v>0</v>
      </c>
      <c r="AN129" s="225">
        <f t="shared" si="88"/>
        <v>0</v>
      </c>
      <c r="AO129" s="225">
        <f t="shared" si="89"/>
        <v>0</v>
      </c>
      <c r="AP129" s="225">
        <f t="shared" si="90"/>
        <v>0</v>
      </c>
      <c r="AQ129" s="431" t="str">
        <f t="shared" si="91"/>
        <v>ne</v>
      </c>
      <c r="AS129" s="229"/>
      <c r="AT129" s="225">
        <f t="shared" si="92"/>
        <v>0</v>
      </c>
      <c r="AU129" s="230">
        <f>IF(AT129=1,data!$C$41*AS129,0)</f>
        <v>0</v>
      </c>
      <c r="AV129" s="265" t="s">
        <v>96</v>
      </c>
      <c r="AW129" s="231">
        <f>IF(AT129=1,IF(AS129&lt;15,VLOOKUP(AV129,data!$B$3:$E$32,2,0)*AS129,(VLOOKUP(AV129,data!$B$3:$E$32,2,0)*14)+(VLOOKUP(AV129,data!$B$3:$E$32,3,0))*(AS129-14)),0)</f>
        <v>0</v>
      </c>
      <c r="AX129" s="265" t="s">
        <v>96</v>
      </c>
      <c r="AY129" s="231">
        <f>IF(AT129=1,VLOOKUP(AX129,data!$B$35:$D$39,2,0),0)</f>
        <v>0</v>
      </c>
      <c r="AZ129" s="232">
        <f>IF(AND(AW129&lt;&gt;0,AY129&lt;&gt;0)=FALSE,0,data!$C$43)</f>
        <v>0</v>
      </c>
      <c r="BA129" s="269">
        <f t="shared" si="93"/>
        <v>0</v>
      </c>
      <c r="BB129" s="225">
        <f t="shared" si="94"/>
        <v>0</v>
      </c>
      <c r="BC129" s="225">
        <f t="shared" si="95"/>
        <v>0</v>
      </c>
      <c r="BD129" s="225">
        <f t="shared" si="96"/>
        <v>0</v>
      </c>
      <c r="BE129" s="431" t="str">
        <f t="shared" si="97"/>
        <v>ne</v>
      </c>
      <c r="BG129" s="229"/>
      <c r="BH129" s="225">
        <f t="shared" si="98"/>
        <v>0</v>
      </c>
      <c r="BI129" s="230">
        <f>IF(BH129=1,data!$C$41*BG129,0)</f>
        <v>0</v>
      </c>
      <c r="BJ129" s="265" t="s">
        <v>96</v>
      </c>
      <c r="BK129" s="231">
        <f>IF(BH129=1,IF(BG129&lt;15,VLOOKUP(BJ129,data!$B$3:$E$32,2,0)*BG129,(VLOOKUP(BJ129,data!$B$3:$E$32,2,0)*14)+(VLOOKUP(BJ129,data!$B$3:$E$32,3,0))*(BG129-14)),0)</f>
        <v>0</v>
      </c>
      <c r="BL129" s="265" t="s">
        <v>96</v>
      </c>
      <c r="BM129" s="231">
        <f>IF(BH129=1,VLOOKUP(BL129,data!$B$35:$D$39,2,0),0)</f>
        <v>0</v>
      </c>
      <c r="BN129" s="232">
        <f>IF(AND(BK129&lt;&gt;0,BM129&lt;&gt;0)=FALSE,0,data!$C$43)</f>
        <v>0</v>
      </c>
      <c r="BO129" s="269">
        <f t="shared" si="99"/>
        <v>0</v>
      </c>
      <c r="BP129" s="225">
        <f t="shared" si="100"/>
        <v>0</v>
      </c>
      <c r="BQ129" s="225">
        <f t="shared" si="101"/>
        <v>0</v>
      </c>
      <c r="BR129" s="225">
        <f t="shared" si="102"/>
        <v>0</v>
      </c>
      <c r="BS129" s="431" t="str">
        <f t="shared" si="103"/>
        <v>ne</v>
      </c>
      <c r="BU129" s="229"/>
      <c r="BV129" s="225">
        <f t="shared" si="104"/>
        <v>0</v>
      </c>
      <c r="BW129" s="230">
        <f>IF(BV129=1,data!$C$41*BU129,0)</f>
        <v>0</v>
      </c>
      <c r="BX129" s="265" t="s">
        <v>96</v>
      </c>
      <c r="BY129" s="231">
        <f>IF(BV129=1,IF(BU129&lt;15,VLOOKUP(BX129,data!$B$3:$E$32,2,0)*BU129,(VLOOKUP(BX129,data!$B$3:$E$32,2,0)*14)+(VLOOKUP(BX129,data!$B$3:$E$32,3,0))*(BU129-14)),0)</f>
        <v>0</v>
      </c>
      <c r="BZ129" s="265" t="s">
        <v>96</v>
      </c>
      <c r="CA129" s="231">
        <f>IF(BV129=1,VLOOKUP(BZ129,data!$B$35:$D$39,2,0),0)</f>
        <v>0</v>
      </c>
      <c r="CB129" s="232">
        <f>IF(AND(BY129&lt;&gt;0,CA129&lt;&gt;0)=FALSE,0,data!$C$43)</f>
        <v>0</v>
      </c>
      <c r="CC129" s="269">
        <f t="shared" si="105"/>
        <v>0</v>
      </c>
      <c r="CD129" s="225">
        <f t="shared" si="106"/>
        <v>0</v>
      </c>
      <c r="CE129" s="225">
        <f t="shared" si="107"/>
        <v>0</v>
      </c>
      <c r="CF129" s="225">
        <f t="shared" si="108"/>
        <v>0</v>
      </c>
      <c r="CG129" s="431" t="str">
        <f t="shared" si="109"/>
        <v>ne</v>
      </c>
      <c r="CI129" s="229"/>
      <c r="CJ129" s="225">
        <f t="shared" si="110"/>
        <v>0</v>
      </c>
      <c r="CK129" s="230">
        <f>IF(CJ129=1,data!$C$41*CI129,0)</f>
        <v>0</v>
      </c>
      <c r="CL129" s="265" t="s">
        <v>96</v>
      </c>
      <c r="CM129" s="231">
        <f>IF(CJ129=1,IF(CI129&lt;15,VLOOKUP(CL129,data!$B$3:$E$32,2,0)*CI129,(VLOOKUP(CL129,data!$B$3:$E$32,2,0)*14)+(VLOOKUP(CL129,data!$B$3:$E$32,3,0))*(CI129-14)),0)</f>
        <v>0</v>
      </c>
      <c r="CN129" s="265" t="s">
        <v>96</v>
      </c>
      <c r="CO129" s="231">
        <f>IF(CJ129=1,VLOOKUP(CN129,data!$B$35:$D$39,2,0),0)</f>
        <v>0</v>
      </c>
      <c r="CP129" s="232">
        <f>IF(AND(CM129&lt;&gt;0,CO129&lt;&gt;0)=FALSE,0,data!$C$43)</f>
        <v>0</v>
      </c>
      <c r="CQ129" s="269">
        <f t="shared" si="111"/>
        <v>0</v>
      </c>
      <c r="CR129" s="225">
        <f t="shared" si="112"/>
        <v>0</v>
      </c>
      <c r="CS129" s="225">
        <f t="shared" si="113"/>
        <v>0</v>
      </c>
      <c r="CT129" s="225">
        <f t="shared" si="114"/>
        <v>0</v>
      </c>
      <c r="CU129" s="431" t="str">
        <f t="shared" si="115"/>
        <v>ne</v>
      </c>
      <c r="CW129" s="229"/>
      <c r="CX129" s="225">
        <f t="shared" si="116"/>
        <v>0</v>
      </c>
      <c r="CY129" s="230">
        <f>IF(CX129=1,data!$C$41*CW129,0)</f>
        <v>0</v>
      </c>
      <c r="CZ129" s="265" t="s">
        <v>96</v>
      </c>
      <c r="DA129" s="231">
        <f>IF(CX129=1,IF(CW129&lt;15,VLOOKUP(CZ129,data!$B$3:$E$32,2,0)*CW129,(VLOOKUP(CZ129,data!$B$3:$E$32,2,0)*14)+(VLOOKUP(CZ129,data!$B$3:$E$32,3,0))*(CW129-14)),0)</f>
        <v>0</v>
      </c>
      <c r="DB129" s="265" t="s">
        <v>96</v>
      </c>
      <c r="DC129" s="231">
        <f>IF(CX129=1,VLOOKUP(DB129,data!$B$35:$D$39,2,0),0)</f>
        <v>0</v>
      </c>
      <c r="DD129" s="232">
        <f>IF(AND(DA129&lt;&gt;0,DC129&lt;&gt;0)=FALSE,0,data!$C$43)</f>
        <v>0</v>
      </c>
      <c r="DE129" s="269">
        <f t="shared" si="117"/>
        <v>0</v>
      </c>
      <c r="DF129" s="225">
        <f t="shared" si="118"/>
        <v>0</v>
      </c>
      <c r="DG129" s="225">
        <f t="shared" si="119"/>
        <v>0</v>
      </c>
      <c r="DH129" s="225">
        <f t="shared" si="120"/>
        <v>0</v>
      </c>
      <c r="DI129" s="431" t="str">
        <f t="shared" si="121"/>
        <v>ne</v>
      </c>
      <c r="DK129" s="229"/>
      <c r="DL129" s="225">
        <f t="shared" si="122"/>
        <v>0</v>
      </c>
      <c r="DM129" s="230">
        <f>IF(DL129=1,data!$C$41*DK129,0)</f>
        <v>0</v>
      </c>
      <c r="DN129" s="265" t="s">
        <v>96</v>
      </c>
      <c r="DO129" s="231">
        <f>IF(DL129=1,IF(DK129&lt;15,VLOOKUP(DN129,data!$B$3:$E$32,2,0)*DK129,(VLOOKUP(DN129,data!$B$3:$E$32,2,0)*14)+(VLOOKUP(DN129,data!$B$3:$E$32,3,0))*(DK129-14)),0)</f>
        <v>0</v>
      </c>
      <c r="DP129" s="265" t="s">
        <v>96</v>
      </c>
      <c r="DQ129" s="231">
        <f>IF(DL129=1,VLOOKUP(DP129,data!$B$35:$D$39,2,0),0)</f>
        <v>0</v>
      </c>
      <c r="DR129" s="232">
        <f>IF(AND(DO129&lt;&gt;0,DQ129&lt;&gt;0)=FALSE,0,data!$C$43)</f>
        <v>0</v>
      </c>
      <c r="DS129" s="269">
        <f t="shared" si="123"/>
        <v>0</v>
      </c>
      <c r="DT129" s="225">
        <f t="shared" si="124"/>
        <v>0</v>
      </c>
      <c r="DU129" s="225">
        <f t="shared" si="125"/>
        <v>0</v>
      </c>
      <c r="DV129" s="225">
        <f t="shared" si="126"/>
        <v>0</v>
      </c>
      <c r="DW129" s="431" t="str">
        <f t="shared" si="127"/>
        <v>ne</v>
      </c>
      <c r="DY129" s="229"/>
      <c r="DZ129" s="225">
        <f t="shared" si="128"/>
        <v>0</v>
      </c>
      <c r="EA129" s="230">
        <f>IF(DZ129=1,data!$C$41*DY129,0)</f>
        <v>0</v>
      </c>
      <c r="EB129" s="265" t="s">
        <v>96</v>
      </c>
      <c r="EC129" s="231">
        <f>IF(DZ129=1,IF(DY129&lt;15,VLOOKUP(EB129,data!$B$3:$E$32,2,0)*DY129,(VLOOKUP(EB129,data!$B$3:$E$32,2,0)*14)+(VLOOKUP(EB129,data!$B$3:$E$32,3,0))*(DY129-14)),0)</f>
        <v>0</v>
      </c>
      <c r="ED129" s="265" t="s">
        <v>96</v>
      </c>
      <c r="EE129" s="231">
        <f>IF(DZ129=1,VLOOKUP(ED129,data!$B$35:$D$39,2,0),0)</f>
        <v>0</v>
      </c>
      <c r="EF129" s="232">
        <f>IF(AND(EC129&lt;&gt;0,EE129&lt;&gt;0)=FALSE,0,data!$C$43)</f>
        <v>0</v>
      </c>
      <c r="EG129" s="269">
        <f t="shared" si="129"/>
        <v>0</v>
      </c>
      <c r="EH129" s="225">
        <f t="shared" si="130"/>
        <v>0</v>
      </c>
      <c r="EI129" s="225">
        <f t="shared" si="131"/>
        <v>0</v>
      </c>
      <c r="EJ129" s="225">
        <f t="shared" si="132"/>
        <v>0</v>
      </c>
      <c r="EK129" s="431" t="str">
        <f t="shared" si="133"/>
        <v>ne</v>
      </c>
      <c r="EM129" s="229"/>
      <c r="EN129" s="225">
        <f t="shared" si="134"/>
        <v>0</v>
      </c>
      <c r="EO129" s="230">
        <f>IF(EN129=1,data!$C$41*EM129,0)</f>
        <v>0</v>
      </c>
      <c r="EP129" s="265" t="s">
        <v>96</v>
      </c>
      <c r="EQ129" s="231">
        <f>IF(EN129=1,IF(EM129&lt;15,VLOOKUP(EP129,data!$B$3:$E$32,2,0)*EM129,(VLOOKUP(EP129,data!$B$3:$E$32,2,0)*14)+(VLOOKUP(EP129,data!$B$3:$E$32,3,0))*(EM129-14)),0)</f>
        <v>0</v>
      </c>
      <c r="ER129" s="265" t="s">
        <v>96</v>
      </c>
      <c r="ES129" s="231">
        <f>IF(EN129=1,VLOOKUP(ER129,data!$B$35:$D$39,2,0),0)</f>
        <v>0</v>
      </c>
      <c r="ET129" s="232">
        <f>IF(AND(EQ129&lt;&gt;0,ES129&lt;&gt;0)=FALSE,0,data!$C$43)</f>
        <v>0</v>
      </c>
      <c r="EU129" s="269">
        <f t="shared" si="135"/>
        <v>0</v>
      </c>
      <c r="EV129" s="225">
        <f t="shared" si="136"/>
        <v>0</v>
      </c>
      <c r="EW129" s="225">
        <f t="shared" si="137"/>
        <v>0</v>
      </c>
      <c r="EX129" s="225">
        <f t="shared" si="138"/>
        <v>0</v>
      </c>
      <c r="EY129" s="431" t="str">
        <f t="shared" si="139"/>
        <v>ne</v>
      </c>
      <c r="FA129" s="229"/>
      <c r="FB129" s="225">
        <f t="shared" si="140"/>
        <v>0</v>
      </c>
      <c r="FC129" s="230">
        <f>IF(FB129=1,data!$C$41*FA129,0)</f>
        <v>0</v>
      </c>
      <c r="FD129" s="265" t="s">
        <v>96</v>
      </c>
      <c r="FE129" s="231">
        <f>IF(FB129=1,IF(FA129&lt;15,VLOOKUP(FD129,data!$B$3:$E$32,2,0)*FA129,(VLOOKUP(FD129,data!$B$3:$E$32,2,0)*14)+(VLOOKUP(FD129,data!$B$3:$E$32,3,0))*(FA129-14)),0)</f>
        <v>0</v>
      </c>
      <c r="FF129" s="265" t="s">
        <v>96</v>
      </c>
      <c r="FG129" s="231">
        <f>IF(FB129=1,VLOOKUP(FF129,data!$B$35:$D$39,2,0),0)</f>
        <v>0</v>
      </c>
      <c r="FH129" s="232">
        <f>IF(AND(FE129&lt;&gt;0,FG129&lt;&gt;0)=FALSE,0,data!$C$43)</f>
        <v>0</v>
      </c>
      <c r="FI129" s="269">
        <f t="shared" si="141"/>
        <v>0</v>
      </c>
      <c r="FJ129" s="225">
        <f t="shared" si="142"/>
        <v>0</v>
      </c>
      <c r="FK129" s="225">
        <f t="shared" si="143"/>
        <v>0</v>
      </c>
      <c r="FL129" s="225">
        <f t="shared" si="144"/>
        <v>0</v>
      </c>
      <c r="FM129" s="431" t="str">
        <f t="shared" si="145"/>
        <v>ne</v>
      </c>
    </row>
    <row r="130" spans="1:169" ht="26.65" hidden="1" customHeight="1" x14ac:dyDescent="0.25">
      <c r="A130" s="233"/>
      <c r="B130" s="370" t="s">
        <v>221</v>
      </c>
      <c r="C130" s="416"/>
      <c r="D130" s="418"/>
      <c r="E130" s="229"/>
      <c r="F130" s="225">
        <f t="shared" si="75"/>
        <v>0</v>
      </c>
      <c r="G130" s="230">
        <f>IF(F130=1,data!$C$41*E130,0)</f>
        <v>0</v>
      </c>
      <c r="H130" s="265" t="s">
        <v>96</v>
      </c>
      <c r="I130" s="231">
        <f>IF($F130=1,IF($E130&lt;15,VLOOKUP(H130,data!$B$3:$E$32,2,0)*$E130,(VLOOKUP(H130,data!$B$3:$E$32,2,0)*14)+(VLOOKUP(H130,data!$B$3:$E$32,3,0))*($E130-14)),0)</f>
        <v>0</v>
      </c>
      <c r="J130" s="265" t="s">
        <v>96</v>
      </c>
      <c r="K130" s="231">
        <f>IF($F130=1,VLOOKUP(J130,data!$B$35:$D$39,2,0),0)</f>
        <v>0</v>
      </c>
      <c r="L130" s="232">
        <f>IF(AND(I130&lt;&gt;0,K130&lt;&gt;0)=FALSE,0,data!$C$43)</f>
        <v>0</v>
      </c>
      <c r="M130" s="269">
        <f t="shared" si="76"/>
        <v>0</v>
      </c>
      <c r="N130" s="225">
        <f t="shared" si="146"/>
        <v>0</v>
      </c>
      <c r="O130" s="225">
        <f t="shared" si="77"/>
        <v>0</v>
      </c>
      <c r="P130" s="225">
        <f t="shared" si="78"/>
        <v>0</v>
      </c>
      <c r="Q130" s="228"/>
      <c r="R130" s="438">
        <f t="shared" si="79"/>
        <v>0</v>
      </c>
      <c r="S130" s="225">
        <f t="shared" si="80"/>
        <v>0</v>
      </c>
      <c r="T130" s="357">
        <f>IF(S130=1,data!$C$41*R130,0)</f>
        <v>0</v>
      </c>
      <c r="U130" s="370" t="str">
        <f t="shared" si="81"/>
        <v xml:space="preserve"> </v>
      </c>
      <c r="V130" s="360">
        <f>IF($S130=1,IF(R130&lt;15,VLOOKUP(U130,data!$B$3:$E$32,2,0)*R130,(VLOOKUP(U130,data!$B$3:$E$32,2,0)*14)+(VLOOKUP(U130,data!$B$3:$E$32,3,0))*(R130-14)),0)</f>
        <v>0</v>
      </c>
      <c r="W130" s="370" t="str">
        <f t="shared" si="82"/>
        <v xml:space="preserve"> </v>
      </c>
      <c r="X130" s="360">
        <f>IF($S130=1,VLOOKUP(W130,data!$B$35:$D$39,2,0),0)</f>
        <v>0</v>
      </c>
      <c r="Y130" s="364">
        <f>IF(AND(V130&lt;&gt;0,X130&lt;&gt;0)=FALSE,0,data!$C$43)</f>
        <v>0</v>
      </c>
      <c r="Z130" s="365">
        <f t="shared" si="83"/>
        <v>0</v>
      </c>
      <c r="AA130" s="225">
        <f t="shared" si="147"/>
        <v>0</v>
      </c>
      <c r="AB130" s="225">
        <f t="shared" si="84"/>
        <v>0</v>
      </c>
      <c r="AC130" s="225">
        <f t="shared" si="85"/>
        <v>0</v>
      </c>
      <c r="AE130" s="229"/>
      <c r="AF130" s="225">
        <f t="shared" si="86"/>
        <v>0</v>
      </c>
      <c r="AG130" s="230">
        <f>IF(AF130=1,data!$C$41*AE130,0)</f>
        <v>0</v>
      </c>
      <c r="AH130" s="265" t="s">
        <v>96</v>
      </c>
      <c r="AI130" s="231">
        <f>IF(AF130=1,IF(AE130&lt;15,VLOOKUP(AH130,data!$B$3:$E$32,2,0)*AE130,(VLOOKUP(AH130,data!$B$3:$E$32,2,0)*14)+(VLOOKUP(AH130,data!$B$3:$E$32,3,0))*(AE130-14)),0)</f>
        <v>0</v>
      </c>
      <c r="AJ130" s="265" t="s">
        <v>96</v>
      </c>
      <c r="AK130" s="231">
        <f>IF(AF130=1,VLOOKUP(AJ130,data!$B$35:$D$39,2,0),0)</f>
        <v>0</v>
      </c>
      <c r="AL130" s="232">
        <f>IF(AND(AI130&lt;&gt;0,AK130&lt;&gt;0)=FALSE,0,data!$C$43)</f>
        <v>0</v>
      </c>
      <c r="AM130" s="269">
        <f t="shared" si="87"/>
        <v>0</v>
      </c>
      <c r="AN130" s="225">
        <f t="shared" si="88"/>
        <v>0</v>
      </c>
      <c r="AO130" s="225">
        <f t="shared" si="89"/>
        <v>0</v>
      </c>
      <c r="AP130" s="225">
        <f t="shared" si="90"/>
        <v>0</v>
      </c>
      <c r="AQ130" s="431" t="str">
        <f t="shared" si="91"/>
        <v>ne</v>
      </c>
      <c r="AS130" s="229"/>
      <c r="AT130" s="225">
        <f t="shared" si="92"/>
        <v>0</v>
      </c>
      <c r="AU130" s="230">
        <f>IF(AT130=1,data!$C$41*AS130,0)</f>
        <v>0</v>
      </c>
      <c r="AV130" s="265" t="s">
        <v>96</v>
      </c>
      <c r="AW130" s="231">
        <f>IF(AT130=1,IF(AS130&lt;15,VLOOKUP(AV130,data!$B$3:$E$32,2,0)*AS130,(VLOOKUP(AV130,data!$B$3:$E$32,2,0)*14)+(VLOOKUP(AV130,data!$B$3:$E$32,3,0))*(AS130-14)),0)</f>
        <v>0</v>
      </c>
      <c r="AX130" s="265" t="s">
        <v>96</v>
      </c>
      <c r="AY130" s="231">
        <f>IF(AT130=1,VLOOKUP(AX130,data!$B$35:$D$39,2,0),0)</f>
        <v>0</v>
      </c>
      <c r="AZ130" s="232">
        <f>IF(AND(AW130&lt;&gt;0,AY130&lt;&gt;0)=FALSE,0,data!$C$43)</f>
        <v>0</v>
      </c>
      <c r="BA130" s="269">
        <f t="shared" si="93"/>
        <v>0</v>
      </c>
      <c r="BB130" s="225">
        <f t="shared" si="94"/>
        <v>0</v>
      </c>
      <c r="BC130" s="225">
        <f t="shared" si="95"/>
        <v>0</v>
      </c>
      <c r="BD130" s="225">
        <f t="shared" si="96"/>
        <v>0</v>
      </c>
      <c r="BE130" s="431" t="str">
        <f t="shared" si="97"/>
        <v>ne</v>
      </c>
      <c r="BG130" s="229"/>
      <c r="BH130" s="225">
        <f t="shared" si="98"/>
        <v>0</v>
      </c>
      <c r="BI130" s="230">
        <f>IF(BH130=1,data!$C$41*BG130,0)</f>
        <v>0</v>
      </c>
      <c r="BJ130" s="265" t="s">
        <v>96</v>
      </c>
      <c r="BK130" s="231">
        <f>IF(BH130=1,IF(BG130&lt;15,VLOOKUP(BJ130,data!$B$3:$E$32,2,0)*BG130,(VLOOKUP(BJ130,data!$B$3:$E$32,2,0)*14)+(VLOOKUP(BJ130,data!$B$3:$E$32,3,0))*(BG130-14)),0)</f>
        <v>0</v>
      </c>
      <c r="BL130" s="265" t="s">
        <v>96</v>
      </c>
      <c r="BM130" s="231">
        <f>IF(BH130=1,VLOOKUP(BL130,data!$B$35:$D$39,2,0),0)</f>
        <v>0</v>
      </c>
      <c r="BN130" s="232">
        <f>IF(AND(BK130&lt;&gt;0,BM130&lt;&gt;0)=FALSE,0,data!$C$43)</f>
        <v>0</v>
      </c>
      <c r="BO130" s="269">
        <f t="shared" si="99"/>
        <v>0</v>
      </c>
      <c r="BP130" s="225">
        <f t="shared" si="100"/>
        <v>0</v>
      </c>
      <c r="BQ130" s="225">
        <f t="shared" si="101"/>
        <v>0</v>
      </c>
      <c r="BR130" s="225">
        <f t="shared" si="102"/>
        <v>0</v>
      </c>
      <c r="BS130" s="431" t="str">
        <f t="shared" si="103"/>
        <v>ne</v>
      </c>
      <c r="BU130" s="229"/>
      <c r="BV130" s="225">
        <f t="shared" si="104"/>
        <v>0</v>
      </c>
      <c r="BW130" s="230">
        <f>IF(BV130=1,data!$C$41*BU130,0)</f>
        <v>0</v>
      </c>
      <c r="BX130" s="265" t="s">
        <v>96</v>
      </c>
      <c r="BY130" s="231">
        <f>IF(BV130=1,IF(BU130&lt;15,VLOOKUP(BX130,data!$B$3:$E$32,2,0)*BU130,(VLOOKUP(BX130,data!$B$3:$E$32,2,0)*14)+(VLOOKUP(BX130,data!$B$3:$E$32,3,0))*(BU130-14)),0)</f>
        <v>0</v>
      </c>
      <c r="BZ130" s="265" t="s">
        <v>96</v>
      </c>
      <c r="CA130" s="231">
        <f>IF(BV130=1,VLOOKUP(BZ130,data!$B$35:$D$39,2,0),0)</f>
        <v>0</v>
      </c>
      <c r="CB130" s="232">
        <f>IF(AND(BY130&lt;&gt;0,CA130&lt;&gt;0)=FALSE,0,data!$C$43)</f>
        <v>0</v>
      </c>
      <c r="CC130" s="269">
        <f t="shared" si="105"/>
        <v>0</v>
      </c>
      <c r="CD130" s="225">
        <f t="shared" si="106"/>
        <v>0</v>
      </c>
      <c r="CE130" s="225">
        <f t="shared" si="107"/>
        <v>0</v>
      </c>
      <c r="CF130" s="225">
        <f t="shared" si="108"/>
        <v>0</v>
      </c>
      <c r="CG130" s="431" t="str">
        <f t="shared" si="109"/>
        <v>ne</v>
      </c>
      <c r="CI130" s="229"/>
      <c r="CJ130" s="225">
        <f t="shared" si="110"/>
        <v>0</v>
      </c>
      <c r="CK130" s="230">
        <f>IF(CJ130=1,data!$C$41*CI130,0)</f>
        <v>0</v>
      </c>
      <c r="CL130" s="265" t="s">
        <v>96</v>
      </c>
      <c r="CM130" s="231">
        <f>IF(CJ130=1,IF(CI130&lt;15,VLOOKUP(CL130,data!$B$3:$E$32,2,0)*CI130,(VLOOKUP(CL130,data!$B$3:$E$32,2,0)*14)+(VLOOKUP(CL130,data!$B$3:$E$32,3,0))*(CI130-14)),0)</f>
        <v>0</v>
      </c>
      <c r="CN130" s="265" t="s">
        <v>96</v>
      </c>
      <c r="CO130" s="231">
        <f>IF(CJ130=1,VLOOKUP(CN130,data!$B$35:$D$39,2,0),0)</f>
        <v>0</v>
      </c>
      <c r="CP130" s="232">
        <f>IF(AND(CM130&lt;&gt;0,CO130&lt;&gt;0)=FALSE,0,data!$C$43)</f>
        <v>0</v>
      </c>
      <c r="CQ130" s="269">
        <f t="shared" si="111"/>
        <v>0</v>
      </c>
      <c r="CR130" s="225">
        <f t="shared" si="112"/>
        <v>0</v>
      </c>
      <c r="CS130" s="225">
        <f t="shared" si="113"/>
        <v>0</v>
      </c>
      <c r="CT130" s="225">
        <f t="shared" si="114"/>
        <v>0</v>
      </c>
      <c r="CU130" s="431" t="str">
        <f t="shared" si="115"/>
        <v>ne</v>
      </c>
      <c r="CW130" s="229"/>
      <c r="CX130" s="225">
        <f t="shared" si="116"/>
        <v>0</v>
      </c>
      <c r="CY130" s="230">
        <f>IF(CX130=1,data!$C$41*CW130,0)</f>
        <v>0</v>
      </c>
      <c r="CZ130" s="265" t="s">
        <v>96</v>
      </c>
      <c r="DA130" s="231">
        <f>IF(CX130=1,IF(CW130&lt;15,VLOOKUP(CZ130,data!$B$3:$E$32,2,0)*CW130,(VLOOKUP(CZ130,data!$B$3:$E$32,2,0)*14)+(VLOOKUP(CZ130,data!$B$3:$E$32,3,0))*(CW130-14)),0)</f>
        <v>0</v>
      </c>
      <c r="DB130" s="265" t="s">
        <v>96</v>
      </c>
      <c r="DC130" s="231">
        <f>IF(CX130=1,VLOOKUP(DB130,data!$B$35:$D$39,2,0),0)</f>
        <v>0</v>
      </c>
      <c r="DD130" s="232">
        <f>IF(AND(DA130&lt;&gt;0,DC130&lt;&gt;0)=FALSE,0,data!$C$43)</f>
        <v>0</v>
      </c>
      <c r="DE130" s="269">
        <f t="shared" si="117"/>
        <v>0</v>
      </c>
      <c r="DF130" s="225">
        <f t="shared" si="118"/>
        <v>0</v>
      </c>
      <c r="DG130" s="225">
        <f t="shared" si="119"/>
        <v>0</v>
      </c>
      <c r="DH130" s="225">
        <f t="shared" si="120"/>
        <v>0</v>
      </c>
      <c r="DI130" s="431" t="str">
        <f t="shared" si="121"/>
        <v>ne</v>
      </c>
      <c r="DK130" s="229"/>
      <c r="DL130" s="225">
        <f t="shared" si="122"/>
        <v>0</v>
      </c>
      <c r="DM130" s="230">
        <f>IF(DL130=1,data!$C$41*DK130,0)</f>
        <v>0</v>
      </c>
      <c r="DN130" s="265" t="s">
        <v>96</v>
      </c>
      <c r="DO130" s="231">
        <f>IF(DL130=1,IF(DK130&lt;15,VLOOKUP(DN130,data!$B$3:$E$32,2,0)*DK130,(VLOOKUP(DN130,data!$B$3:$E$32,2,0)*14)+(VLOOKUP(DN130,data!$B$3:$E$32,3,0))*(DK130-14)),0)</f>
        <v>0</v>
      </c>
      <c r="DP130" s="265" t="s">
        <v>96</v>
      </c>
      <c r="DQ130" s="231">
        <f>IF(DL130=1,VLOOKUP(DP130,data!$B$35:$D$39,2,0),0)</f>
        <v>0</v>
      </c>
      <c r="DR130" s="232">
        <f>IF(AND(DO130&lt;&gt;0,DQ130&lt;&gt;0)=FALSE,0,data!$C$43)</f>
        <v>0</v>
      </c>
      <c r="DS130" s="269">
        <f t="shared" si="123"/>
        <v>0</v>
      </c>
      <c r="DT130" s="225">
        <f t="shared" si="124"/>
        <v>0</v>
      </c>
      <c r="DU130" s="225">
        <f t="shared" si="125"/>
        <v>0</v>
      </c>
      <c r="DV130" s="225">
        <f t="shared" si="126"/>
        <v>0</v>
      </c>
      <c r="DW130" s="431" t="str">
        <f t="shared" si="127"/>
        <v>ne</v>
      </c>
      <c r="DY130" s="229"/>
      <c r="DZ130" s="225">
        <f t="shared" si="128"/>
        <v>0</v>
      </c>
      <c r="EA130" s="230">
        <f>IF(DZ130=1,data!$C$41*DY130,0)</f>
        <v>0</v>
      </c>
      <c r="EB130" s="265" t="s">
        <v>96</v>
      </c>
      <c r="EC130" s="231">
        <f>IF(DZ130=1,IF(DY130&lt;15,VLOOKUP(EB130,data!$B$3:$E$32,2,0)*DY130,(VLOOKUP(EB130,data!$B$3:$E$32,2,0)*14)+(VLOOKUP(EB130,data!$B$3:$E$32,3,0))*(DY130-14)),0)</f>
        <v>0</v>
      </c>
      <c r="ED130" s="265" t="s">
        <v>96</v>
      </c>
      <c r="EE130" s="231">
        <f>IF(DZ130=1,VLOOKUP(ED130,data!$B$35:$D$39,2,0),0)</f>
        <v>0</v>
      </c>
      <c r="EF130" s="232">
        <f>IF(AND(EC130&lt;&gt;0,EE130&lt;&gt;0)=FALSE,0,data!$C$43)</f>
        <v>0</v>
      </c>
      <c r="EG130" s="269">
        <f t="shared" si="129"/>
        <v>0</v>
      </c>
      <c r="EH130" s="225">
        <f t="shared" si="130"/>
        <v>0</v>
      </c>
      <c r="EI130" s="225">
        <f t="shared" si="131"/>
        <v>0</v>
      </c>
      <c r="EJ130" s="225">
        <f t="shared" si="132"/>
        <v>0</v>
      </c>
      <c r="EK130" s="431" t="str">
        <f t="shared" si="133"/>
        <v>ne</v>
      </c>
      <c r="EM130" s="229"/>
      <c r="EN130" s="225">
        <f t="shared" si="134"/>
        <v>0</v>
      </c>
      <c r="EO130" s="230">
        <f>IF(EN130=1,data!$C$41*EM130,0)</f>
        <v>0</v>
      </c>
      <c r="EP130" s="265" t="s">
        <v>96</v>
      </c>
      <c r="EQ130" s="231">
        <f>IF(EN130=1,IF(EM130&lt;15,VLOOKUP(EP130,data!$B$3:$E$32,2,0)*EM130,(VLOOKUP(EP130,data!$B$3:$E$32,2,0)*14)+(VLOOKUP(EP130,data!$B$3:$E$32,3,0))*(EM130-14)),0)</f>
        <v>0</v>
      </c>
      <c r="ER130" s="265" t="s">
        <v>96</v>
      </c>
      <c r="ES130" s="231">
        <f>IF(EN130=1,VLOOKUP(ER130,data!$B$35:$D$39,2,0),0)</f>
        <v>0</v>
      </c>
      <c r="ET130" s="232">
        <f>IF(AND(EQ130&lt;&gt;0,ES130&lt;&gt;0)=FALSE,0,data!$C$43)</f>
        <v>0</v>
      </c>
      <c r="EU130" s="269">
        <f t="shared" si="135"/>
        <v>0</v>
      </c>
      <c r="EV130" s="225">
        <f t="shared" si="136"/>
        <v>0</v>
      </c>
      <c r="EW130" s="225">
        <f t="shared" si="137"/>
        <v>0</v>
      </c>
      <c r="EX130" s="225">
        <f t="shared" si="138"/>
        <v>0</v>
      </c>
      <c r="EY130" s="431" t="str">
        <f t="shared" si="139"/>
        <v>ne</v>
      </c>
      <c r="FA130" s="229"/>
      <c r="FB130" s="225">
        <f t="shared" si="140"/>
        <v>0</v>
      </c>
      <c r="FC130" s="230">
        <f>IF(FB130=1,data!$C$41*FA130,0)</f>
        <v>0</v>
      </c>
      <c r="FD130" s="265" t="s">
        <v>96</v>
      </c>
      <c r="FE130" s="231">
        <f>IF(FB130=1,IF(FA130&lt;15,VLOOKUP(FD130,data!$B$3:$E$32,2,0)*FA130,(VLOOKUP(FD130,data!$B$3:$E$32,2,0)*14)+(VLOOKUP(FD130,data!$B$3:$E$32,3,0))*(FA130-14)),0)</f>
        <v>0</v>
      </c>
      <c r="FF130" s="265" t="s">
        <v>96</v>
      </c>
      <c r="FG130" s="231">
        <f>IF(FB130=1,VLOOKUP(FF130,data!$B$35:$D$39,2,0),0)</f>
        <v>0</v>
      </c>
      <c r="FH130" s="232">
        <f>IF(AND(FE130&lt;&gt;0,FG130&lt;&gt;0)=FALSE,0,data!$C$43)</f>
        <v>0</v>
      </c>
      <c r="FI130" s="269">
        <f t="shared" si="141"/>
        <v>0</v>
      </c>
      <c r="FJ130" s="225">
        <f t="shared" si="142"/>
        <v>0</v>
      </c>
      <c r="FK130" s="225">
        <f t="shared" si="143"/>
        <v>0</v>
      </c>
      <c r="FL130" s="225">
        <f t="shared" si="144"/>
        <v>0</v>
      </c>
      <c r="FM130" s="431" t="str">
        <f t="shared" si="145"/>
        <v>ne</v>
      </c>
    </row>
    <row r="131" spans="1:169" ht="26.65" hidden="1" customHeight="1" x14ac:dyDescent="0.25">
      <c r="A131" s="233"/>
      <c r="B131" s="370" t="s">
        <v>222</v>
      </c>
      <c r="C131" s="416"/>
      <c r="D131" s="418"/>
      <c r="E131" s="229"/>
      <c r="F131" s="225">
        <f t="shared" si="75"/>
        <v>0</v>
      </c>
      <c r="G131" s="230">
        <f>IF(F131=1,data!$C$41*E131,0)</f>
        <v>0</v>
      </c>
      <c r="H131" s="265" t="s">
        <v>96</v>
      </c>
      <c r="I131" s="231">
        <f>IF($F131=1,IF($E131&lt;15,VLOOKUP(H131,data!$B$3:$E$32,2,0)*$E131,(VLOOKUP(H131,data!$B$3:$E$32,2,0)*14)+(VLOOKUP(H131,data!$B$3:$E$32,3,0))*($E131-14)),0)</f>
        <v>0</v>
      </c>
      <c r="J131" s="265" t="s">
        <v>96</v>
      </c>
      <c r="K131" s="231">
        <f>IF($F131=1,VLOOKUP(J131,data!$B$35:$D$39,2,0),0)</f>
        <v>0</v>
      </c>
      <c r="L131" s="232">
        <f>IF(AND(I131&lt;&gt;0,K131&lt;&gt;0)=FALSE,0,data!$C$43)</f>
        <v>0</v>
      </c>
      <c r="M131" s="269">
        <f t="shared" si="76"/>
        <v>0</v>
      </c>
      <c r="N131" s="225">
        <f t="shared" si="146"/>
        <v>0</v>
      </c>
      <c r="O131" s="225">
        <f t="shared" si="77"/>
        <v>0</v>
      </c>
      <c r="P131" s="225">
        <f t="shared" si="78"/>
        <v>0</v>
      </c>
      <c r="Q131" s="228"/>
      <c r="R131" s="438">
        <f t="shared" si="79"/>
        <v>0</v>
      </c>
      <c r="S131" s="225">
        <f t="shared" si="80"/>
        <v>0</v>
      </c>
      <c r="T131" s="357">
        <f>IF(S131=1,data!$C$41*R131,0)</f>
        <v>0</v>
      </c>
      <c r="U131" s="370" t="str">
        <f t="shared" si="81"/>
        <v xml:space="preserve"> </v>
      </c>
      <c r="V131" s="360">
        <f>IF($S131=1,IF(R131&lt;15,VLOOKUP(U131,data!$B$3:$E$32,2,0)*R131,(VLOOKUP(U131,data!$B$3:$E$32,2,0)*14)+(VLOOKUP(U131,data!$B$3:$E$32,3,0))*(R131-14)),0)</f>
        <v>0</v>
      </c>
      <c r="W131" s="370" t="str">
        <f t="shared" si="82"/>
        <v xml:space="preserve"> </v>
      </c>
      <c r="X131" s="360">
        <f>IF($S131=1,VLOOKUP(W131,data!$B$35:$D$39,2,0),0)</f>
        <v>0</v>
      </c>
      <c r="Y131" s="364">
        <f>IF(AND(V131&lt;&gt;0,X131&lt;&gt;0)=FALSE,0,data!$C$43)</f>
        <v>0</v>
      </c>
      <c r="Z131" s="365">
        <f t="shared" si="83"/>
        <v>0</v>
      </c>
      <c r="AA131" s="225">
        <f t="shared" si="147"/>
        <v>0</v>
      </c>
      <c r="AB131" s="225">
        <f t="shared" si="84"/>
        <v>0</v>
      </c>
      <c r="AC131" s="225">
        <f t="shared" si="85"/>
        <v>0</v>
      </c>
      <c r="AE131" s="229"/>
      <c r="AF131" s="225">
        <f t="shared" si="86"/>
        <v>0</v>
      </c>
      <c r="AG131" s="230">
        <f>IF(AF131=1,data!$C$41*AE131,0)</f>
        <v>0</v>
      </c>
      <c r="AH131" s="265" t="s">
        <v>96</v>
      </c>
      <c r="AI131" s="231">
        <f>IF(AF131=1,IF(AE131&lt;15,VLOOKUP(AH131,data!$B$3:$E$32,2,0)*AE131,(VLOOKUP(AH131,data!$B$3:$E$32,2,0)*14)+(VLOOKUP(AH131,data!$B$3:$E$32,3,0))*(AE131-14)),0)</f>
        <v>0</v>
      </c>
      <c r="AJ131" s="265" t="s">
        <v>96</v>
      </c>
      <c r="AK131" s="231">
        <f>IF(AF131=1,VLOOKUP(AJ131,data!$B$35:$D$39,2,0),0)</f>
        <v>0</v>
      </c>
      <c r="AL131" s="232">
        <f>IF(AND(AI131&lt;&gt;0,AK131&lt;&gt;0)=FALSE,0,data!$C$43)</f>
        <v>0</v>
      </c>
      <c r="AM131" s="269">
        <f t="shared" si="87"/>
        <v>0</v>
      </c>
      <c r="AN131" s="225">
        <f t="shared" si="88"/>
        <v>0</v>
      </c>
      <c r="AO131" s="225">
        <f t="shared" si="89"/>
        <v>0</v>
      </c>
      <c r="AP131" s="225">
        <f t="shared" si="90"/>
        <v>0</v>
      </c>
      <c r="AQ131" s="431" t="str">
        <f t="shared" si="91"/>
        <v>ne</v>
      </c>
      <c r="AS131" s="229"/>
      <c r="AT131" s="225">
        <f t="shared" si="92"/>
        <v>0</v>
      </c>
      <c r="AU131" s="230">
        <f>IF(AT131=1,data!$C$41*AS131,0)</f>
        <v>0</v>
      </c>
      <c r="AV131" s="265" t="s">
        <v>96</v>
      </c>
      <c r="AW131" s="231">
        <f>IF(AT131=1,IF(AS131&lt;15,VLOOKUP(AV131,data!$B$3:$E$32,2,0)*AS131,(VLOOKUP(AV131,data!$B$3:$E$32,2,0)*14)+(VLOOKUP(AV131,data!$B$3:$E$32,3,0))*(AS131-14)),0)</f>
        <v>0</v>
      </c>
      <c r="AX131" s="265" t="s">
        <v>96</v>
      </c>
      <c r="AY131" s="231">
        <f>IF(AT131=1,VLOOKUP(AX131,data!$B$35:$D$39,2,0),0)</f>
        <v>0</v>
      </c>
      <c r="AZ131" s="232">
        <f>IF(AND(AW131&lt;&gt;0,AY131&lt;&gt;0)=FALSE,0,data!$C$43)</f>
        <v>0</v>
      </c>
      <c r="BA131" s="269">
        <f t="shared" si="93"/>
        <v>0</v>
      </c>
      <c r="BB131" s="225">
        <f t="shared" si="94"/>
        <v>0</v>
      </c>
      <c r="BC131" s="225">
        <f t="shared" si="95"/>
        <v>0</v>
      </c>
      <c r="BD131" s="225">
        <f t="shared" si="96"/>
        <v>0</v>
      </c>
      <c r="BE131" s="431" t="str">
        <f t="shared" si="97"/>
        <v>ne</v>
      </c>
      <c r="BG131" s="229"/>
      <c r="BH131" s="225">
        <f t="shared" si="98"/>
        <v>0</v>
      </c>
      <c r="BI131" s="230">
        <f>IF(BH131=1,data!$C$41*BG131,0)</f>
        <v>0</v>
      </c>
      <c r="BJ131" s="265" t="s">
        <v>96</v>
      </c>
      <c r="BK131" s="231">
        <f>IF(BH131=1,IF(BG131&lt;15,VLOOKUP(BJ131,data!$B$3:$E$32,2,0)*BG131,(VLOOKUP(BJ131,data!$B$3:$E$32,2,0)*14)+(VLOOKUP(BJ131,data!$B$3:$E$32,3,0))*(BG131-14)),0)</f>
        <v>0</v>
      </c>
      <c r="BL131" s="265" t="s">
        <v>96</v>
      </c>
      <c r="BM131" s="231">
        <f>IF(BH131=1,VLOOKUP(BL131,data!$B$35:$D$39,2,0),0)</f>
        <v>0</v>
      </c>
      <c r="BN131" s="232">
        <f>IF(AND(BK131&lt;&gt;0,BM131&lt;&gt;0)=FALSE,0,data!$C$43)</f>
        <v>0</v>
      </c>
      <c r="BO131" s="269">
        <f t="shared" si="99"/>
        <v>0</v>
      </c>
      <c r="BP131" s="225">
        <f t="shared" si="100"/>
        <v>0</v>
      </c>
      <c r="BQ131" s="225">
        <f t="shared" si="101"/>
        <v>0</v>
      </c>
      <c r="BR131" s="225">
        <f t="shared" si="102"/>
        <v>0</v>
      </c>
      <c r="BS131" s="431" t="str">
        <f t="shared" si="103"/>
        <v>ne</v>
      </c>
      <c r="BU131" s="229"/>
      <c r="BV131" s="225">
        <f t="shared" si="104"/>
        <v>0</v>
      </c>
      <c r="BW131" s="230">
        <f>IF(BV131=1,data!$C$41*BU131,0)</f>
        <v>0</v>
      </c>
      <c r="BX131" s="265" t="s">
        <v>96</v>
      </c>
      <c r="BY131" s="231">
        <f>IF(BV131=1,IF(BU131&lt;15,VLOOKUP(BX131,data!$B$3:$E$32,2,0)*BU131,(VLOOKUP(BX131,data!$B$3:$E$32,2,0)*14)+(VLOOKUP(BX131,data!$B$3:$E$32,3,0))*(BU131-14)),0)</f>
        <v>0</v>
      </c>
      <c r="BZ131" s="265" t="s">
        <v>96</v>
      </c>
      <c r="CA131" s="231">
        <f>IF(BV131=1,VLOOKUP(BZ131,data!$B$35:$D$39,2,0),0)</f>
        <v>0</v>
      </c>
      <c r="CB131" s="232">
        <f>IF(AND(BY131&lt;&gt;0,CA131&lt;&gt;0)=FALSE,0,data!$C$43)</f>
        <v>0</v>
      </c>
      <c r="CC131" s="269">
        <f t="shared" si="105"/>
        <v>0</v>
      </c>
      <c r="CD131" s="225">
        <f t="shared" si="106"/>
        <v>0</v>
      </c>
      <c r="CE131" s="225">
        <f t="shared" si="107"/>
        <v>0</v>
      </c>
      <c r="CF131" s="225">
        <f t="shared" si="108"/>
        <v>0</v>
      </c>
      <c r="CG131" s="431" t="str">
        <f t="shared" si="109"/>
        <v>ne</v>
      </c>
      <c r="CI131" s="229"/>
      <c r="CJ131" s="225">
        <f t="shared" si="110"/>
        <v>0</v>
      </c>
      <c r="CK131" s="230">
        <f>IF(CJ131=1,data!$C$41*CI131,0)</f>
        <v>0</v>
      </c>
      <c r="CL131" s="265" t="s">
        <v>96</v>
      </c>
      <c r="CM131" s="231">
        <f>IF(CJ131=1,IF(CI131&lt;15,VLOOKUP(CL131,data!$B$3:$E$32,2,0)*CI131,(VLOOKUP(CL131,data!$B$3:$E$32,2,0)*14)+(VLOOKUP(CL131,data!$B$3:$E$32,3,0))*(CI131-14)),0)</f>
        <v>0</v>
      </c>
      <c r="CN131" s="265" t="s">
        <v>96</v>
      </c>
      <c r="CO131" s="231">
        <f>IF(CJ131=1,VLOOKUP(CN131,data!$B$35:$D$39,2,0),0)</f>
        <v>0</v>
      </c>
      <c r="CP131" s="232">
        <f>IF(AND(CM131&lt;&gt;0,CO131&lt;&gt;0)=FALSE,0,data!$C$43)</f>
        <v>0</v>
      </c>
      <c r="CQ131" s="269">
        <f t="shared" si="111"/>
        <v>0</v>
      </c>
      <c r="CR131" s="225">
        <f t="shared" si="112"/>
        <v>0</v>
      </c>
      <c r="CS131" s="225">
        <f t="shared" si="113"/>
        <v>0</v>
      </c>
      <c r="CT131" s="225">
        <f t="shared" si="114"/>
        <v>0</v>
      </c>
      <c r="CU131" s="431" t="str">
        <f t="shared" si="115"/>
        <v>ne</v>
      </c>
      <c r="CW131" s="229"/>
      <c r="CX131" s="225">
        <f t="shared" si="116"/>
        <v>0</v>
      </c>
      <c r="CY131" s="230">
        <f>IF(CX131=1,data!$C$41*CW131,0)</f>
        <v>0</v>
      </c>
      <c r="CZ131" s="265" t="s">
        <v>96</v>
      </c>
      <c r="DA131" s="231">
        <f>IF(CX131=1,IF(CW131&lt;15,VLOOKUP(CZ131,data!$B$3:$E$32,2,0)*CW131,(VLOOKUP(CZ131,data!$B$3:$E$32,2,0)*14)+(VLOOKUP(CZ131,data!$B$3:$E$32,3,0))*(CW131-14)),0)</f>
        <v>0</v>
      </c>
      <c r="DB131" s="265" t="s">
        <v>96</v>
      </c>
      <c r="DC131" s="231">
        <f>IF(CX131=1,VLOOKUP(DB131,data!$B$35:$D$39,2,0),0)</f>
        <v>0</v>
      </c>
      <c r="DD131" s="232">
        <f>IF(AND(DA131&lt;&gt;0,DC131&lt;&gt;0)=FALSE,0,data!$C$43)</f>
        <v>0</v>
      </c>
      <c r="DE131" s="269">
        <f t="shared" si="117"/>
        <v>0</v>
      </c>
      <c r="DF131" s="225">
        <f t="shared" si="118"/>
        <v>0</v>
      </c>
      <c r="DG131" s="225">
        <f t="shared" si="119"/>
        <v>0</v>
      </c>
      <c r="DH131" s="225">
        <f t="shared" si="120"/>
        <v>0</v>
      </c>
      <c r="DI131" s="431" t="str">
        <f t="shared" si="121"/>
        <v>ne</v>
      </c>
      <c r="DK131" s="229"/>
      <c r="DL131" s="225">
        <f t="shared" si="122"/>
        <v>0</v>
      </c>
      <c r="DM131" s="230">
        <f>IF(DL131=1,data!$C$41*DK131,0)</f>
        <v>0</v>
      </c>
      <c r="DN131" s="265" t="s">
        <v>96</v>
      </c>
      <c r="DO131" s="231">
        <f>IF(DL131=1,IF(DK131&lt;15,VLOOKUP(DN131,data!$B$3:$E$32,2,0)*DK131,(VLOOKUP(DN131,data!$B$3:$E$32,2,0)*14)+(VLOOKUP(DN131,data!$B$3:$E$32,3,0))*(DK131-14)),0)</f>
        <v>0</v>
      </c>
      <c r="DP131" s="265" t="s">
        <v>96</v>
      </c>
      <c r="DQ131" s="231">
        <f>IF(DL131=1,VLOOKUP(DP131,data!$B$35:$D$39,2,0),0)</f>
        <v>0</v>
      </c>
      <c r="DR131" s="232">
        <f>IF(AND(DO131&lt;&gt;0,DQ131&lt;&gt;0)=FALSE,0,data!$C$43)</f>
        <v>0</v>
      </c>
      <c r="DS131" s="269">
        <f t="shared" si="123"/>
        <v>0</v>
      </c>
      <c r="DT131" s="225">
        <f t="shared" si="124"/>
        <v>0</v>
      </c>
      <c r="DU131" s="225">
        <f t="shared" si="125"/>
        <v>0</v>
      </c>
      <c r="DV131" s="225">
        <f t="shared" si="126"/>
        <v>0</v>
      </c>
      <c r="DW131" s="431" t="str">
        <f t="shared" si="127"/>
        <v>ne</v>
      </c>
      <c r="DY131" s="229"/>
      <c r="DZ131" s="225">
        <f t="shared" si="128"/>
        <v>0</v>
      </c>
      <c r="EA131" s="230">
        <f>IF(DZ131=1,data!$C$41*DY131,0)</f>
        <v>0</v>
      </c>
      <c r="EB131" s="265" t="s">
        <v>96</v>
      </c>
      <c r="EC131" s="231">
        <f>IF(DZ131=1,IF(DY131&lt;15,VLOOKUP(EB131,data!$B$3:$E$32,2,0)*DY131,(VLOOKUP(EB131,data!$B$3:$E$32,2,0)*14)+(VLOOKUP(EB131,data!$B$3:$E$32,3,0))*(DY131-14)),0)</f>
        <v>0</v>
      </c>
      <c r="ED131" s="265" t="s">
        <v>96</v>
      </c>
      <c r="EE131" s="231">
        <f>IF(DZ131=1,VLOOKUP(ED131,data!$B$35:$D$39,2,0),0)</f>
        <v>0</v>
      </c>
      <c r="EF131" s="232">
        <f>IF(AND(EC131&lt;&gt;0,EE131&lt;&gt;0)=FALSE,0,data!$C$43)</f>
        <v>0</v>
      </c>
      <c r="EG131" s="269">
        <f t="shared" si="129"/>
        <v>0</v>
      </c>
      <c r="EH131" s="225">
        <f t="shared" si="130"/>
        <v>0</v>
      </c>
      <c r="EI131" s="225">
        <f t="shared" si="131"/>
        <v>0</v>
      </c>
      <c r="EJ131" s="225">
        <f t="shared" si="132"/>
        <v>0</v>
      </c>
      <c r="EK131" s="431" t="str">
        <f t="shared" si="133"/>
        <v>ne</v>
      </c>
      <c r="EM131" s="229"/>
      <c r="EN131" s="225">
        <f t="shared" si="134"/>
        <v>0</v>
      </c>
      <c r="EO131" s="230">
        <f>IF(EN131=1,data!$C$41*EM131,0)</f>
        <v>0</v>
      </c>
      <c r="EP131" s="265" t="s">
        <v>96</v>
      </c>
      <c r="EQ131" s="231">
        <f>IF(EN131=1,IF(EM131&lt;15,VLOOKUP(EP131,data!$B$3:$E$32,2,0)*EM131,(VLOOKUP(EP131,data!$B$3:$E$32,2,0)*14)+(VLOOKUP(EP131,data!$B$3:$E$32,3,0))*(EM131-14)),0)</f>
        <v>0</v>
      </c>
      <c r="ER131" s="265" t="s">
        <v>96</v>
      </c>
      <c r="ES131" s="231">
        <f>IF(EN131=1,VLOOKUP(ER131,data!$B$35:$D$39,2,0),0)</f>
        <v>0</v>
      </c>
      <c r="ET131" s="232">
        <f>IF(AND(EQ131&lt;&gt;0,ES131&lt;&gt;0)=FALSE,0,data!$C$43)</f>
        <v>0</v>
      </c>
      <c r="EU131" s="269">
        <f t="shared" si="135"/>
        <v>0</v>
      </c>
      <c r="EV131" s="225">
        <f t="shared" si="136"/>
        <v>0</v>
      </c>
      <c r="EW131" s="225">
        <f t="shared" si="137"/>
        <v>0</v>
      </c>
      <c r="EX131" s="225">
        <f t="shared" si="138"/>
        <v>0</v>
      </c>
      <c r="EY131" s="431" t="str">
        <f t="shared" si="139"/>
        <v>ne</v>
      </c>
      <c r="FA131" s="229"/>
      <c r="FB131" s="225">
        <f t="shared" si="140"/>
        <v>0</v>
      </c>
      <c r="FC131" s="230">
        <f>IF(FB131=1,data!$C$41*FA131,0)</f>
        <v>0</v>
      </c>
      <c r="FD131" s="265" t="s">
        <v>96</v>
      </c>
      <c r="FE131" s="231">
        <f>IF(FB131=1,IF(FA131&lt;15,VLOOKUP(FD131,data!$B$3:$E$32,2,0)*FA131,(VLOOKUP(FD131,data!$B$3:$E$32,2,0)*14)+(VLOOKUP(FD131,data!$B$3:$E$32,3,0))*(FA131-14)),0)</f>
        <v>0</v>
      </c>
      <c r="FF131" s="265" t="s">
        <v>96</v>
      </c>
      <c r="FG131" s="231">
        <f>IF(FB131=1,VLOOKUP(FF131,data!$B$35:$D$39,2,0),0)</f>
        <v>0</v>
      </c>
      <c r="FH131" s="232">
        <f>IF(AND(FE131&lt;&gt;0,FG131&lt;&gt;0)=FALSE,0,data!$C$43)</f>
        <v>0</v>
      </c>
      <c r="FI131" s="269">
        <f t="shared" si="141"/>
        <v>0</v>
      </c>
      <c r="FJ131" s="225">
        <f t="shared" si="142"/>
        <v>0</v>
      </c>
      <c r="FK131" s="225">
        <f t="shared" si="143"/>
        <v>0</v>
      </c>
      <c r="FL131" s="225">
        <f t="shared" si="144"/>
        <v>0</v>
      </c>
      <c r="FM131" s="431" t="str">
        <f t="shared" si="145"/>
        <v>ne</v>
      </c>
    </row>
    <row r="132" spans="1:169" ht="26.65" hidden="1" customHeight="1" x14ac:dyDescent="0.25">
      <c r="A132" s="233"/>
      <c r="B132" s="370" t="s">
        <v>223</v>
      </c>
      <c r="C132" s="416"/>
      <c r="D132" s="418"/>
      <c r="E132" s="229"/>
      <c r="F132" s="225">
        <f t="shared" si="75"/>
        <v>0</v>
      </c>
      <c r="G132" s="230">
        <f>IF(F132=1,data!$C$41*E132,0)</f>
        <v>0</v>
      </c>
      <c r="H132" s="265" t="s">
        <v>96</v>
      </c>
      <c r="I132" s="231">
        <f>IF($F132=1,IF($E132&lt;15,VLOOKUP(H132,data!$B$3:$E$32,2,0)*$E132,(VLOOKUP(H132,data!$B$3:$E$32,2,0)*14)+(VLOOKUP(H132,data!$B$3:$E$32,3,0))*($E132-14)),0)</f>
        <v>0</v>
      </c>
      <c r="J132" s="265" t="s">
        <v>96</v>
      </c>
      <c r="K132" s="231">
        <f>IF($F132=1,VLOOKUP(J132,data!$B$35:$D$39,2,0),0)</f>
        <v>0</v>
      </c>
      <c r="L132" s="232">
        <f>IF(AND(I132&lt;&gt;0,K132&lt;&gt;0)=FALSE,0,data!$C$43)</f>
        <v>0</v>
      </c>
      <c r="M132" s="269">
        <f t="shared" si="76"/>
        <v>0</v>
      </c>
      <c r="N132" s="225">
        <f t="shared" si="146"/>
        <v>0</v>
      </c>
      <c r="O132" s="225">
        <f t="shared" si="77"/>
        <v>0</v>
      </c>
      <c r="P132" s="225">
        <f t="shared" si="78"/>
        <v>0</v>
      </c>
      <c r="Q132" s="228"/>
      <c r="R132" s="438">
        <f t="shared" si="79"/>
        <v>0</v>
      </c>
      <c r="S132" s="225">
        <f t="shared" si="80"/>
        <v>0</v>
      </c>
      <c r="T132" s="357">
        <f>IF(S132=1,data!$C$41*R132,0)</f>
        <v>0</v>
      </c>
      <c r="U132" s="370" t="str">
        <f t="shared" si="81"/>
        <v xml:space="preserve"> </v>
      </c>
      <c r="V132" s="360">
        <f>IF($S132=1,IF(R132&lt;15,VLOOKUP(U132,data!$B$3:$E$32,2,0)*R132,(VLOOKUP(U132,data!$B$3:$E$32,2,0)*14)+(VLOOKUP(U132,data!$B$3:$E$32,3,0))*(R132-14)),0)</f>
        <v>0</v>
      </c>
      <c r="W132" s="370" t="str">
        <f t="shared" si="82"/>
        <v xml:space="preserve"> </v>
      </c>
      <c r="X132" s="360">
        <f>IF($S132=1,VLOOKUP(W132,data!$B$35:$D$39,2,0),0)</f>
        <v>0</v>
      </c>
      <c r="Y132" s="364">
        <f>IF(AND(V132&lt;&gt;0,X132&lt;&gt;0)=FALSE,0,data!$C$43)</f>
        <v>0</v>
      </c>
      <c r="Z132" s="365">
        <f t="shared" si="83"/>
        <v>0</v>
      </c>
      <c r="AA132" s="225">
        <f t="shared" si="147"/>
        <v>0</v>
      </c>
      <c r="AB132" s="225">
        <f t="shared" si="84"/>
        <v>0</v>
      </c>
      <c r="AC132" s="225">
        <f t="shared" si="85"/>
        <v>0</v>
      </c>
      <c r="AE132" s="229"/>
      <c r="AF132" s="225">
        <f t="shared" si="86"/>
        <v>0</v>
      </c>
      <c r="AG132" s="230">
        <f>IF(AF132=1,data!$C$41*AE132,0)</f>
        <v>0</v>
      </c>
      <c r="AH132" s="265" t="s">
        <v>96</v>
      </c>
      <c r="AI132" s="231">
        <f>IF(AF132=1,IF(AE132&lt;15,VLOOKUP(AH132,data!$B$3:$E$32,2,0)*AE132,(VLOOKUP(AH132,data!$B$3:$E$32,2,0)*14)+(VLOOKUP(AH132,data!$B$3:$E$32,3,0))*(AE132-14)),0)</f>
        <v>0</v>
      </c>
      <c r="AJ132" s="265" t="s">
        <v>96</v>
      </c>
      <c r="AK132" s="231">
        <f>IF(AF132=1,VLOOKUP(AJ132,data!$B$35:$D$39,2,0),0)</f>
        <v>0</v>
      </c>
      <c r="AL132" s="232">
        <f>IF(AND(AI132&lt;&gt;0,AK132&lt;&gt;0)=FALSE,0,data!$C$43)</f>
        <v>0</v>
      </c>
      <c r="AM132" s="269">
        <f t="shared" si="87"/>
        <v>0</v>
      </c>
      <c r="AN132" s="225">
        <f t="shared" si="88"/>
        <v>0</v>
      </c>
      <c r="AO132" s="225">
        <f t="shared" si="89"/>
        <v>0</v>
      </c>
      <c r="AP132" s="225">
        <f t="shared" si="90"/>
        <v>0</v>
      </c>
      <c r="AQ132" s="431" t="str">
        <f t="shared" si="91"/>
        <v>ne</v>
      </c>
      <c r="AS132" s="229"/>
      <c r="AT132" s="225">
        <f t="shared" si="92"/>
        <v>0</v>
      </c>
      <c r="AU132" s="230">
        <f>IF(AT132=1,data!$C$41*AS132,0)</f>
        <v>0</v>
      </c>
      <c r="AV132" s="265" t="s">
        <v>96</v>
      </c>
      <c r="AW132" s="231">
        <f>IF(AT132=1,IF(AS132&lt;15,VLOOKUP(AV132,data!$B$3:$E$32,2,0)*AS132,(VLOOKUP(AV132,data!$B$3:$E$32,2,0)*14)+(VLOOKUP(AV132,data!$B$3:$E$32,3,0))*(AS132-14)),0)</f>
        <v>0</v>
      </c>
      <c r="AX132" s="265" t="s">
        <v>96</v>
      </c>
      <c r="AY132" s="231">
        <f>IF(AT132=1,VLOOKUP(AX132,data!$B$35:$D$39,2,0),0)</f>
        <v>0</v>
      </c>
      <c r="AZ132" s="232">
        <f>IF(AND(AW132&lt;&gt;0,AY132&lt;&gt;0)=FALSE,0,data!$C$43)</f>
        <v>0</v>
      </c>
      <c r="BA132" s="269">
        <f t="shared" si="93"/>
        <v>0</v>
      </c>
      <c r="BB132" s="225">
        <f t="shared" si="94"/>
        <v>0</v>
      </c>
      <c r="BC132" s="225">
        <f t="shared" si="95"/>
        <v>0</v>
      </c>
      <c r="BD132" s="225">
        <f t="shared" si="96"/>
        <v>0</v>
      </c>
      <c r="BE132" s="431" t="str">
        <f t="shared" si="97"/>
        <v>ne</v>
      </c>
      <c r="BG132" s="229"/>
      <c r="BH132" s="225">
        <f t="shared" si="98"/>
        <v>0</v>
      </c>
      <c r="BI132" s="230">
        <f>IF(BH132=1,data!$C$41*BG132,0)</f>
        <v>0</v>
      </c>
      <c r="BJ132" s="265" t="s">
        <v>96</v>
      </c>
      <c r="BK132" s="231">
        <f>IF(BH132=1,IF(BG132&lt;15,VLOOKUP(BJ132,data!$B$3:$E$32,2,0)*BG132,(VLOOKUP(BJ132,data!$B$3:$E$32,2,0)*14)+(VLOOKUP(BJ132,data!$B$3:$E$32,3,0))*(BG132-14)),0)</f>
        <v>0</v>
      </c>
      <c r="BL132" s="265" t="s">
        <v>96</v>
      </c>
      <c r="BM132" s="231">
        <f>IF(BH132=1,VLOOKUP(BL132,data!$B$35:$D$39,2,0),0)</f>
        <v>0</v>
      </c>
      <c r="BN132" s="232">
        <f>IF(AND(BK132&lt;&gt;0,BM132&lt;&gt;0)=FALSE,0,data!$C$43)</f>
        <v>0</v>
      </c>
      <c r="BO132" s="269">
        <f t="shared" si="99"/>
        <v>0</v>
      </c>
      <c r="BP132" s="225">
        <f t="shared" si="100"/>
        <v>0</v>
      </c>
      <c r="BQ132" s="225">
        <f t="shared" si="101"/>
        <v>0</v>
      </c>
      <c r="BR132" s="225">
        <f t="shared" si="102"/>
        <v>0</v>
      </c>
      <c r="BS132" s="431" t="str">
        <f t="shared" si="103"/>
        <v>ne</v>
      </c>
      <c r="BU132" s="229"/>
      <c r="BV132" s="225">
        <f t="shared" si="104"/>
        <v>0</v>
      </c>
      <c r="BW132" s="230">
        <f>IF(BV132=1,data!$C$41*BU132,0)</f>
        <v>0</v>
      </c>
      <c r="BX132" s="265" t="s">
        <v>96</v>
      </c>
      <c r="BY132" s="231">
        <f>IF(BV132=1,IF(BU132&lt;15,VLOOKUP(BX132,data!$B$3:$E$32,2,0)*BU132,(VLOOKUP(BX132,data!$B$3:$E$32,2,0)*14)+(VLOOKUP(BX132,data!$B$3:$E$32,3,0))*(BU132-14)),0)</f>
        <v>0</v>
      </c>
      <c r="BZ132" s="265" t="s">
        <v>96</v>
      </c>
      <c r="CA132" s="231">
        <f>IF(BV132=1,VLOOKUP(BZ132,data!$B$35:$D$39,2,0),0)</f>
        <v>0</v>
      </c>
      <c r="CB132" s="232">
        <f>IF(AND(BY132&lt;&gt;0,CA132&lt;&gt;0)=FALSE,0,data!$C$43)</f>
        <v>0</v>
      </c>
      <c r="CC132" s="269">
        <f t="shared" si="105"/>
        <v>0</v>
      </c>
      <c r="CD132" s="225">
        <f t="shared" si="106"/>
        <v>0</v>
      </c>
      <c r="CE132" s="225">
        <f t="shared" si="107"/>
        <v>0</v>
      </c>
      <c r="CF132" s="225">
        <f t="shared" si="108"/>
        <v>0</v>
      </c>
      <c r="CG132" s="431" t="str">
        <f t="shared" si="109"/>
        <v>ne</v>
      </c>
      <c r="CI132" s="229"/>
      <c r="CJ132" s="225">
        <f t="shared" si="110"/>
        <v>0</v>
      </c>
      <c r="CK132" s="230">
        <f>IF(CJ132=1,data!$C$41*CI132,0)</f>
        <v>0</v>
      </c>
      <c r="CL132" s="265" t="s">
        <v>96</v>
      </c>
      <c r="CM132" s="231">
        <f>IF(CJ132=1,IF(CI132&lt;15,VLOOKUP(CL132,data!$B$3:$E$32,2,0)*CI132,(VLOOKUP(CL132,data!$B$3:$E$32,2,0)*14)+(VLOOKUP(CL132,data!$B$3:$E$32,3,0))*(CI132-14)),0)</f>
        <v>0</v>
      </c>
      <c r="CN132" s="265" t="s">
        <v>96</v>
      </c>
      <c r="CO132" s="231">
        <f>IF(CJ132=1,VLOOKUP(CN132,data!$B$35:$D$39,2,0),0)</f>
        <v>0</v>
      </c>
      <c r="CP132" s="232">
        <f>IF(AND(CM132&lt;&gt;0,CO132&lt;&gt;0)=FALSE,0,data!$C$43)</f>
        <v>0</v>
      </c>
      <c r="CQ132" s="269">
        <f t="shared" si="111"/>
        <v>0</v>
      </c>
      <c r="CR132" s="225">
        <f t="shared" si="112"/>
        <v>0</v>
      </c>
      <c r="CS132" s="225">
        <f t="shared" si="113"/>
        <v>0</v>
      </c>
      <c r="CT132" s="225">
        <f t="shared" si="114"/>
        <v>0</v>
      </c>
      <c r="CU132" s="431" t="str">
        <f t="shared" si="115"/>
        <v>ne</v>
      </c>
      <c r="CW132" s="229"/>
      <c r="CX132" s="225">
        <f t="shared" si="116"/>
        <v>0</v>
      </c>
      <c r="CY132" s="230">
        <f>IF(CX132=1,data!$C$41*CW132,0)</f>
        <v>0</v>
      </c>
      <c r="CZ132" s="265" t="s">
        <v>96</v>
      </c>
      <c r="DA132" s="231">
        <f>IF(CX132=1,IF(CW132&lt;15,VLOOKUP(CZ132,data!$B$3:$E$32,2,0)*CW132,(VLOOKUP(CZ132,data!$B$3:$E$32,2,0)*14)+(VLOOKUP(CZ132,data!$B$3:$E$32,3,0))*(CW132-14)),0)</f>
        <v>0</v>
      </c>
      <c r="DB132" s="265" t="s">
        <v>96</v>
      </c>
      <c r="DC132" s="231">
        <f>IF(CX132=1,VLOOKUP(DB132,data!$B$35:$D$39,2,0),0)</f>
        <v>0</v>
      </c>
      <c r="DD132" s="232">
        <f>IF(AND(DA132&lt;&gt;0,DC132&lt;&gt;0)=FALSE,0,data!$C$43)</f>
        <v>0</v>
      </c>
      <c r="DE132" s="269">
        <f t="shared" si="117"/>
        <v>0</v>
      </c>
      <c r="DF132" s="225">
        <f t="shared" si="118"/>
        <v>0</v>
      </c>
      <c r="DG132" s="225">
        <f t="shared" si="119"/>
        <v>0</v>
      </c>
      <c r="DH132" s="225">
        <f t="shared" si="120"/>
        <v>0</v>
      </c>
      <c r="DI132" s="431" t="str">
        <f t="shared" si="121"/>
        <v>ne</v>
      </c>
      <c r="DK132" s="229"/>
      <c r="DL132" s="225">
        <f t="shared" si="122"/>
        <v>0</v>
      </c>
      <c r="DM132" s="230">
        <f>IF(DL132=1,data!$C$41*DK132,0)</f>
        <v>0</v>
      </c>
      <c r="DN132" s="265" t="s">
        <v>96</v>
      </c>
      <c r="DO132" s="231">
        <f>IF(DL132=1,IF(DK132&lt;15,VLOOKUP(DN132,data!$B$3:$E$32,2,0)*DK132,(VLOOKUP(DN132,data!$B$3:$E$32,2,0)*14)+(VLOOKUP(DN132,data!$B$3:$E$32,3,0))*(DK132-14)),0)</f>
        <v>0</v>
      </c>
      <c r="DP132" s="265" t="s">
        <v>96</v>
      </c>
      <c r="DQ132" s="231">
        <f>IF(DL132=1,VLOOKUP(DP132,data!$B$35:$D$39,2,0),0)</f>
        <v>0</v>
      </c>
      <c r="DR132" s="232">
        <f>IF(AND(DO132&lt;&gt;0,DQ132&lt;&gt;0)=FALSE,0,data!$C$43)</f>
        <v>0</v>
      </c>
      <c r="DS132" s="269">
        <f t="shared" si="123"/>
        <v>0</v>
      </c>
      <c r="DT132" s="225">
        <f t="shared" si="124"/>
        <v>0</v>
      </c>
      <c r="DU132" s="225">
        <f t="shared" si="125"/>
        <v>0</v>
      </c>
      <c r="DV132" s="225">
        <f t="shared" si="126"/>
        <v>0</v>
      </c>
      <c r="DW132" s="431" t="str">
        <f t="shared" si="127"/>
        <v>ne</v>
      </c>
      <c r="DY132" s="229"/>
      <c r="DZ132" s="225">
        <f t="shared" si="128"/>
        <v>0</v>
      </c>
      <c r="EA132" s="230">
        <f>IF(DZ132=1,data!$C$41*DY132,0)</f>
        <v>0</v>
      </c>
      <c r="EB132" s="265" t="s">
        <v>96</v>
      </c>
      <c r="EC132" s="231">
        <f>IF(DZ132=1,IF(DY132&lt;15,VLOOKUP(EB132,data!$B$3:$E$32,2,0)*DY132,(VLOOKUP(EB132,data!$B$3:$E$32,2,0)*14)+(VLOOKUP(EB132,data!$B$3:$E$32,3,0))*(DY132-14)),0)</f>
        <v>0</v>
      </c>
      <c r="ED132" s="265" t="s">
        <v>96</v>
      </c>
      <c r="EE132" s="231">
        <f>IF(DZ132=1,VLOOKUP(ED132,data!$B$35:$D$39,2,0),0)</f>
        <v>0</v>
      </c>
      <c r="EF132" s="232">
        <f>IF(AND(EC132&lt;&gt;0,EE132&lt;&gt;0)=FALSE,0,data!$C$43)</f>
        <v>0</v>
      </c>
      <c r="EG132" s="269">
        <f t="shared" si="129"/>
        <v>0</v>
      </c>
      <c r="EH132" s="225">
        <f t="shared" si="130"/>
        <v>0</v>
      </c>
      <c r="EI132" s="225">
        <f t="shared" si="131"/>
        <v>0</v>
      </c>
      <c r="EJ132" s="225">
        <f t="shared" si="132"/>
        <v>0</v>
      </c>
      <c r="EK132" s="431" t="str">
        <f t="shared" si="133"/>
        <v>ne</v>
      </c>
      <c r="EM132" s="229"/>
      <c r="EN132" s="225">
        <f t="shared" si="134"/>
        <v>0</v>
      </c>
      <c r="EO132" s="230">
        <f>IF(EN132=1,data!$C$41*EM132,0)</f>
        <v>0</v>
      </c>
      <c r="EP132" s="265" t="s">
        <v>96</v>
      </c>
      <c r="EQ132" s="231">
        <f>IF(EN132=1,IF(EM132&lt;15,VLOOKUP(EP132,data!$B$3:$E$32,2,0)*EM132,(VLOOKUP(EP132,data!$B$3:$E$32,2,0)*14)+(VLOOKUP(EP132,data!$B$3:$E$32,3,0))*(EM132-14)),0)</f>
        <v>0</v>
      </c>
      <c r="ER132" s="265" t="s">
        <v>96</v>
      </c>
      <c r="ES132" s="231">
        <f>IF(EN132=1,VLOOKUP(ER132,data!$B$35:$D$39,2,0),0)</f>
        <v>0</v>
      </c>
      <c r="ET132" s="232">
        <f>IF(AND(EQ132&lt;&gt;0,ES132&lt;&gt;0)=FALSE,0,data!$C$43)</f>
        <v>0</v>
      </c>
      <c r="EU132" s="269">
        <f t="shared" si="135"/>
        <v>0</v>
      </c>
      <c r="EV132" s="225">
        <f t="shared" si="136"/>
        <v>0</v>
      </c>
      <c r="EW132" s="225">
        <f t="shared" si="137"/>
        <v>0</v>
      </c>
      <c r="EX132" s="225">
        <f t="shared" si="138"/>
        <v>0</v>
      </c>
      <c r="EY132" s="431" t="str">
        <f t="shared" si="139"/>
        <v>ne</v>
      </c>
      <c r="FA132" s="229"/>
      <c r="FB132" s="225">
        <f t="shared" si="140"/>
        <v>0</v>
      </c>
      <c r="FC132" s="230">
        <f>IF(FB132=1,data!$C$41*FA132,0)</f>
        <v>0</v>
      </c>
      <c r="FD132" s="265" t="s">
        <v>96</v>
      </c>
      <c r="FE132" s="231">
        <f>IF(FB132=1,IF(FA132&lt;15,VLOOKUP(FD132,data!$B$3:$E$32,2,0)*FA132,(VLOOKUP(FD132,data!$B$3:$E$32,2,0)*14)+(VLOOKUP(FD132,data!$B$3:$E$32,3,0))*(FA132-14)),0)</f>
        <v>0</v>
      </c>
      <c r="FF132" s="265" t="s">
        <v>96</v>
      </c>
      <c r="FG132" s="231">
        <f>IF(FB132=1,VLOOKUP(FF132,data!$B$35:$D$39,2,0),0)</f>
        <v>0</v>
      </c>
      <c r="FH132" s="232">
        <f>IF(AND(FE132&lt;&gt;0,FG132&lt;&gt;0)=FALSE,0,data!$C$43)</f>
        <v>0</v>
      </c>
      <c r="FI132" s="269">
        <f t="shared" si="141"/>
        <v>0</v>
      </c>
      <c r="FJ132" s="225">
        <f t="shared" si="142"/>
        <v>0</v>
      </c>
      <c r="FK132" s="225">
        <f t="shared" si="143"/>
        <v>0</v>
      </c>
      <c r="FL132" s="225">
        <f t="shared" si="144"/>
        <v>0</v>
      </c>
      <c r="FM132" s="431" t="str">
        <f t="shared" si="145"/>
        <v>ne</v>
      </c>
    </row>
    <row r="133" spans="1:169" ht="26.65" hidden="1" customHeight="1" x14ac:dyDescent="0.25">
      <c r="A133" s="233"/>
      <c r="B133" s="370" t="s">
        <v>224</v>
      </c>
      <c r="C133" s="416"/>
      <c r="D133" s="418"/>
      <c r="E133" s="229"/>
      <c r="F133" s="225">
        <f t="shared" si="75"/>
        <v>0</v>
      </c>
      <c r="G133" s="230">
        <f>IF(F133=1,data!$C$41*E133,0)</f>
        <v>0</v>
      </c>
      <c r="H133" s="265" t="s">
        <v>96</v>
      </c>
      <c r="I133" s="231">
        <f>IF($F133=1,IF($E133&lt;15,VLOOKUP(H133,data!$B$3:$E$32,2,0)*$E133,(VLOOKUP(H133,data!$B$3:$E$32,2,0)*14)+(VLOOKUP(H133,data!$B$3:$E$32,3,0))*($E133-14)),0)</f>
        <v>0</v>
      </c>
      <c r="J133" s="265" t="s">
        <v>96</v>
      </c>
      <c r="K133" s="231">
        <f>IF($F133=1,VLOOKUP(J133,data!$B$35:$D$39,2,0),0)</f>
        <v>0</v>
      </c>
      <c r="L133" s="232">
        <f>IF(AND(I133&lt;&gt;0,K133&lt;&gt;0)=FALSE,0,data!$C$43)</f>
        <v>0</v>
      </c>
      <c r="M133" s="269">
        <f t="shared" si="76"/>
        <v>0</v>
      </c>
      <c r="N133" s="225">
        <f t="shared" si="146"/>
        <v>0</v>
      </c>
      <c r="O133" s="225">
        <f t="shared" si="77"/>
        <v>0</v>
      </c>
      <c r="P133" s="225">
        <f t="shared" si="78"/>
        <v>0</v>
      </c>
      <c r="Q133" s="228"/>
      <c r="R133" s="438">
        <f t="shared" si="79"/>
        <v>0</v>
      </c>
      <c r="S133" s="225">
        <f t="shared" si="80"/>
        <v>0</v>
      </c>
      <c r="T133" s="357">
        <f>IF(S133=1,data!$C$41*R133,0)</f>
        <v>0</v>
      </c>
      <c r="U133" s="370" t="str">
        <f t="shared" si="81"/>
        <v xml:space="preserve"> </v>
      </c>
      <c r="V133" s="360">
        <f>IF($S133=1,IF(R133&lt;15,VLOOKUP(U133,data!$B$3:$E$32,2,0)*R133,(VLOOKUP(U133,data!$B$3:$E$32,2,0)*14)+(VLOOKUP(U133,data!$B$3:$E$32,3,0))*(R133-14)),0)</f>
        <v>0</v>
      </c>
      <c r="W133" s="370" t="str">
        <f t="shared" si="82"/>
        <v xml:space="preserve"> </v>
      </c>
      <c r="X133" s="360">
        <f>IF($S133=1,VLOOKUP(W133,data!$B$35:$D$39,2,0),0)</f>
        <v>0</v>
      </c>
      <c r="Y133" s="364">
        <f>IF(AND(V133&lt;&gt;0,X133&lt;&gt;0)=FALSE,0,data!$C$43)</f>
        <v>0</v>
      </c>
      <c r="Z133" s="365">
        <f t="shared" si="83"/>
        <v>0</v>
      </c>
      <c r="AA133" s="225">
        <f t="shared" si="147"/>
        <v>0</v>
      </c>
      <c r="AB133" s="225">
        <f t="shared" si="84"/>
        <v>0</v>
      </c>
      <c r="AC133" s="225">
        <f t="shared" si="85"/>
        <v>0</v>
      </c>
      <c r="AE133" s="229"/>
      <c r="AF133" s="225">
        <f t="shared" si="86"/>
        <v>0</v>
      </c>
      <c r="AG133" s="230">
        <f>IF(AF133=1,data!$C$41*AE133,0)</f>
        <v>0</v>
      </c>
      <c r="AH133" s="265" t="s">
        <v>96</v>
      </c>
      <c r="AI133" s="231">
        <f>IF(AF133=1,IF(AE133&lt;15,VLOOKUP(AH133,data!$B$3:$E$32,2,0)*AE133,(VLOOKUP(AH133,data!$B$3:$E$32,2,0)*14)+(VLOOKUP(AH133,data!$B$3:$E$32,3,0))*(AE133-14)),0)</f>
        <v>0</v>
      </c>
      <c r="AJ133" s="265" t="s">
        <v>96</v>
      </c>
      <c r="AK133" s="231">
        <f>IF(AF133=1,VLOOKUP(AJ133,data!$B$35:$D$39,2,0),0)</f>
        <v>0</v>
      </c>
      <c r="AL133" s="232">
        <f>IF(AND(AI133&lt;&gt;0,AK133&lt;&gt;0)=FALSE,0,data!$C$43)</f>
        <v>0</v>
      </c>
      <c r="AM133" s="269">
        <f t="shared" si="87"/>
        <v>0</v>
      </c>
      <c r="AN133" s="225">
        <f t="shared" si="88"/>
        <v>0</v>
      </c>
      <c r="AO133" s="225">
        <f t="shared" si="89"/>
        <v>0</v>
      </c>
      <c r="AP133" s="225">
        <f t="shared" si="90"/>
        <v>0</v>
      </c>
      <c r="AQ133" s="431" t="str">
        <f t="shared" si="91"/>
        <v>ne</v>
      </c>
      <c r="AS133" s="229"/>
      <c r="AT133" s="225">
        <f t="shared" si="92"/>
        <v>0</v>
      </c>
      <c r="AU133" s="230">
        <f>IF(AT133=1,data!$C$41*AS133,0)</f>
        <v>0</v>
      </c>
      <c r="AV133" s="265" t="s">
        <v>96</v>
      </c>
      <c r="AW133" s="231">
        <f>IF(AT133=1,IF(AS133&lt;15,VLOOKUP(AV133,data!$B$3:$E$32,2,0)*AS133,(VLOOKUP(AV133,data!$B$3:$E$32,2,0)*14)+(VLOOKUP(AV133,data!$B$3:$E$32,3,0))*(AS133-14)),0)</f>
        <v>0</v>
      </c>
      <c r="AX133" s="265" t="s">
        <v>96</v>
      </c>
      <c r="AY133" s="231">
        <f>IF(AT133=1,VLOOKUP(AX133,data!$B$35:$D$39,2,0),0)</f>
        <v>0</v>
      </c>
      <c r="AZ133" s="232">
        <f>IF(AND(AW133&lt;&gt;0,AY133&lt;&gt;0)=FALSE,0,data!$C$43)</f>
        <v>0</v>
      </c>
      <c r="BA133" s="269">
        <f t="shared" si="93"/>
        <v>0</v>
      </c>
      <c r="BB133" s="225">
        <f t="shared" si="94"/>
        <v>0</v>
      </c>
      <c r="BC133" s="225">
        <f t="shared" si="95"/>
        <v>0</v>
      </c>
      <c r="BD133" s="225">
        <f t="shared" si="96"/>
        <v>0</v>
      </c>
      <c r="BE133" s="431" t="str">
        <f t="shared" si="97"/>
        <v>ne</v>
      </c>
      <c r="BG133" s="229"/>
      <c r="BH133" s="225">
        <f t="shared" si="98"/>
        <v>0</v>
      </c>
      <c r="BI133" s="230">
        <f>IF(BH133=1,data!$C$41*BG133,0)</f>
        <v>0</v>
      </c>
      <c r="BJ133" s="265" t="s">
        <v>96</v>
      </c>
      <c r="BK133" s="231">
        <f>IF(BH133=1,IF(BG133&lt;15,VLOOKUP(BJ133,data!$B$3:$E$32,2,0)*BG133,(VLOOKUP(BJ133,data!$B$3:$E$32,2,0)*14)+(VLOOKUP(BJ133,data!$B$3:$E$32,3,0))*(BG133-14)),0)</f>
        <v>0</v>
      </c>
      <c r="BL133" s="265" t="s">
        <v>96</v>
      </c>
      <c r="BM133" s="231">
        <f>IF(BH133=1,VLOOKUP(BL133,data!$B$35:$D$39,2,0),0)</f>
        <v>0</v>
      </c>
      <c r="BN133" s="232">
        <f>IF(AND(BK133&lt;&gt;0,BM133&lt;&gt;0)=FALSE,0,data!$C$43)</f>
        <v>0</v>
      </c>
      <c r="BO133" s="269">
        <f t="shared" si="99"/>
        <v>0</v>
      </c>
      <c r="BP133" s="225">
        <f t="shared" si="100"/>
        <v>0</v>
      </c>
      <c r="BQ133" s="225">
        <f t="shared" si="101"/>
        <v>0</v>
      </c>
      <c r="BR133" s="225">
        <f t="shared" si="102"/>
        <v>0</v>
      </c>
      <c r="BS133" s="431" t="str">
        <f t="shared" si="103"/>
        <v>ne</v>
      </c>
      <c r="BU133" s="229"/>
      <c r="BV133" s="225">
        <f t="shared" si="104"/>
        <v>0</v>
      </c>
      <c r="BW133" s="230">
        <f>IF(BV133=1,data!$C$41*BU133,0)</f>
        <v>0</v>
      </c>
      <c r="BX133" s="265" t="s">
        <v>96</v>
      </c>
      <c r="BY133" s="231">
        <f>IF(BV133=1,IF(BU133&lt;15,VLOOKUP(BX133,data!$B$3:$E$32,2,0)*BU133,(VLOOKUP(BX133,data!$B$3:$E$32,2,0)*14)+(VLOOKUP(BX133,data!$B$3:$E$32,3,0))*(BU133-14)),0)</f>
        <v>0</v>
      </c>
      <c r="BZ133" s="265" t="s">
        <v>96</v>
      </c>
      <c r="CA133" s="231">
        <f>IF(BV133=1,VLOOKUP(BZ133,data!$B$35:$D$39,2,0),0)</f>
        <v>0</v>
      </c>
      <c r="CB133" s="232">
        <f>IF(AND(BY133&lt;&gt;0,CA133&lt;&gt;0)=FALSE,0,data!$C$43)</f>
        <v>0</v>
      </c>
      <c r="CC133" s="269">
        <f t="shared" si="105"/>
        <v>0</v>
      </c>
      <c r="CD133" s="225">
        <f t="shared" si="106"/>
        <v>0</v>
      </c>
      <c r="CE133" s="225">
        <f t="shared" si="107"/>
        <v>0</v>
      </c>
      <c r="CF133" s="225">
        <f t="shared" si="108"/>
        <v>0</v>
      </c>
      <c r="CG133" s="431" t="str">
        <f t="shared" si="109"/>
        <v>ne</v>
      </c>
      <c r="CI133" s="229"/>
      <c r="CJ133" s="225">
        <f t="shared" si="110"/>
        <v>0</v>
      </c>
      <c r="CK133" s="230">
        <f>IF(CJ133=1,data!$C$41*CI133,0)</f>
        <v>0</v>
      </c>
      <c r="CL133" s="265" t="s">
        <v>96</v>
      </c>
      <c r="CM133" s="231">
        <f>IF(CJ133=1,IF(CI133&lt;15,VLOOKUP(CL133,data!$B$3:$E$32,2,0)*CI133,(VLOOKUP(CL133,data!$B$3:$E$32,2,0)*14)+(VLOOKUP(CL133,data!$B$3:$E$32,3,0))*(CI133-14)),0)</f>
        <v>0</v>
      </c>
      <c r="CN133" s="265" t="s">
        <v>96</v>
      </c>
      <c r="CO133" s="231">
        <f>IF(CJ133=1,VLOOKUP(CN133,data!$B$35:$D$39,2,0),0)</f>
        <v>0</v>
      </c>
      <c r="CP133" s="232">
        <f>IF(AND(CM133&lt;&gt;0,CO133&lt;&gt;0)=FALSE,0,data!$C$43)</f>
        <v>0</v>
      </c>
      <c r="CQ133" s="269">
        <f t="shared" si="111"/>
        <v>0</v>
      </c>
      <c r="CR133" s="225">
        <f t="shared" si="112"/>
        <v>0</v>
      </c>
      <c r="CS133" s="225">
        <f t="shared" si="113"/>
        <v>0</v>
      </c>
      <c r="CT133" s="225">
        <f t="shared" si="114"/>
        <v>0</v>
      </c>
      <c r="CU133" s="431" t="str">
        <f t="shared" si="115"/>
        <v>ne</v>
      </c>
      <c r="CW133" s="229"/>
      <c r="CX133" s="225">
        <f t="shared" si="116"/>
        <v>0</v>
      </c>
      <c r="CY133" s="230">
        <f>IF(CX133=1,data!$C$41*CW133,0)</f>
        <v>0</v>
      </c>
      <c r="CZ133" s="265" t="s">
        <v>96</v>
      </c>
      <c r="DA133" s="231">
        <f>IF(CX133=1,IF(CW133&lt;15,VLOOKUP(CZ133,data!$B$3:$E$32,2,0)*CW133,(VLOOKUP(CZ133,data!$B$3:$E$32,2,0)*14)+(VLOOKUP(CZ133,data!$B$3:$E$32,3,0))*(CW133-14)),0)</f>
        <v>0</v>
      </c>
      <c r="DB133" s="265" t="s">
        <v>96</v>
      </c>
      <c r="DC133" s="231">
        <f>IF(CX133=1,VLOOKUP(DB133,data!$B$35:$D$39,2,0),0)</f>
        <v>0</v>
      </c>
      <c r="DD133" s="232">
        <f>IF(AND(DA133&lt;&gt;0,DC133&lt;&gt;0)=FALSE,0,data!$C$43)</f>
        <v>0</v>
      </c>
      <c r="DE133" s="269">
        <f t="shared" si="117"/>
        <v>0</v>
      </c>
      <c r="DF133" s="225">
        <f t="shared" si="118"/>
        <v>0</v>
      </c>
      <c r="DG133" s="225">
        <f t="shared" si="119"/>
        <v>0</v>
      </c>
      <c r="DH133" s="225">
        <f t="shared" si="120"/>
        <v>0</v>
      </c>
      <c r="DI133" s="431" t="str">
        <f t="shared" si="121"/>
        <v>ne</v>
      </c>
      <c r="DK133" s="229"/>
      <c r="DL133" s="225">
        <f t="shared" si="122"/>
        <v>0</v>
      </c>
      <c r="DM133" s="230">
        <f>IF(DL133=1,data!$C$41*DK133,0)</f>
        <v>0</v>
      </c>
      <c r="DN133" s="265" t="s">
        <v>96</v>
      </c>
      <c r="DO133" s="231">
        <f>IF(DL133=1,IF(DK133&lt;15,VLOOKUP(DN133,data!$B$3:$E$32,2,0)*DK133,(VLOOKUP(DN133,data!$B$3:$E$32,2,0)*14)+(VLOOKUP(DN133,data!$B$3:$E$32,3,0))*(DK133-14)),0)</f>
        <v>0</v>
      </c>
      <c r="DP133" s="265" t="s">
        <v>96</v>
      </c>
      <c r="DQ133" s="231">
        <f>IF(DL133=1,VLOOKUP(DP133,data!$B$35:$D$39,2,0),0)</f>
        <v>0</v>
      </c>
      <c r="DR133" s="232">
        <f>IF(AND(DO133&lt;&gt;0,DQ133&lt;&gt;0)=FALSE,0,data!$C$43)</f>
        <v>0</v>
      </c>
      <c r="DS133" s="269">
        <f t="shared" si="123"/>
        <v>0</v>
      </c>
      <c r="DT133" s="225">
        <f t="shared" si="124"/>
        <v>0</v>
      </c>
      <c r="DU133" s="225">
        <f t="shared" si="125"/>
        <v>0</v>
      </c>
      <c r="DV133" s="225">
        <f t="shared" si="126"/>
        <v>0</v>
      </c>
      <c r="DW133" s="431" t="str">
        <f t="shared" si="127"/>
        <v>ne</v>
      </c>
      <c r="DY133" s="229"/>
      <c r="DZ133" s="225">
        <f t="shared" si="128"/>
        <v>0</v>
      </c>
      <c r="EA133" s="230">
        <f>IF(DZ133=1,data!$C$41*DY133,0)</f>
        <v>0</v>
      </c>
      <c r="EB133" s="265" t="s">
        <v>96</v>
      </c>
      <c r="EC133" s="231">
        <f>IF(DZ133=1,IF(DY133&lt;15,VLOOKUP(EB133,data!$B$3:$E$32,2,0)*DY133,(VLOOKUP(EB133,data!$B$3:$E$32,2,0)*14)+(VLOOKUP(EB133,data!$B$3:$E$32,3,0))*(DY133-14)),0)</f>
        <v>0</v>
      </c>
      <c r="ED133" s="265" t="s">
        <v>96</v>
      </c>
      <c r="EE133" s="231">
        <f>IF(DZ133=1,VLOOKUP(ED133,data!$B$35:$D$39,2,0),0)</f>
        <v>0</v>
      </c>
      <c r="EF133" s="232">
        <f>IF(AND(EC133&lt;&gt;0,EE133&lt;&gt;0)=FALSE,0,data!$C$43)</f>
        <v>0</v>
      </c>
      <c r="EG133" s="269">
        <f t="shared" si="129"/>
        <v>0</v>
      </c>
      <c r="EH133" s="225">
        <f t="shared" si="130"/>
        <v>0</v>
      </c>
      <c r="EI133" s="225">
        <f t="shared" si="131"/>
        <v>0</v>
      </c>
      <c r="EJ133" s="225">
        <f t="shared" si="132"/>
        <v>0</v>
      </c>
      <c r="EK133" s="431" t="str">
        <f t="shared" si="133"/>
        <v>ne</v>
      </c>
      <c r="EM133" s="229"/>
      <c r="EN133" s="225">
        <f t="shared" si="134"/>
        <v>0</v>
      </c>
      <c r="EO133" s="230">
        <f>IF(EN133=1,data!$C$41*EM133,0)</f>
        <v>0</v>
      </c>
      <c r="EP133" s="265" t="s">
        <v>96</v>
      </c>
      <c r="EQ133" s="231">
        <f>IF(EN133=1,IF(EM133&lt;15,VLOOKUP(EP133,data!$B$3:$E$32,2,0)*EM133,(VLOOKUP(EP133,data!$B$3:$E$32,2,0)*14)+(VLOOKUP(EP133,data!$B$3:$E$32,3,0))*(EM133-14)),0)</f>
        <v>0</v>
      </c>
      <c r="ER133" s="265" t="s">
        <v>96</v>
      </c>
      <c r="ES133" s="231">
        <f>IF(EN133=1,VLOOKUP(ER133,data!$B$35:$D$39,2,0),0)</f>
        <v>0</v>
      </c>
      <c r="ET133" s="232">
        <f>IF(AND(EQ133&lt;&gt;0,ES133&lt;&gt;0)=FALSE,0,data!$C$43)</f>
        <v>0</v>
      </c>
      <c r="EU133" s="269">
        <f t="shared" si="135"/>
        <v>0</v>
      </c>
      <c r="EV133" s="225">
        <f t="shared" si="136"/>
        <v>0</v>
      </c>
      <c r="EW133" s="225">
        <f t="shared" si="137"/>
        <v>0</v>
      </c>
      <c r="EX133" s="225">
        <f t="shared" si="138"/>
        <v>0</v>
      </c>
      <c r="EY133" s="431" t="str">
        <f t="shared" si="139"/>
        <v>ne</v>
      </c>
      <c r="FA133" s="229"/>
      <c r="FB133" s="225">
        <f t="shared" si="140"/>
        <v>0</v>
      </c>
      <c r="FC133" s="230">
        <f>IF(FB133=1,data!$C$41*FA133,0)</f>
        <v>0</v>
      </c>
      <c r="FD133" s="265" t="s">
        <v>96</v>
      </c>
      <c r="FE133" s="231">
        <f>IF(FB133=1,IF(FA133&lt;15,VLOOKUP(FD133,data!$B$3:$E$32,2,0)*FA133,(VLOOKUP(FD133,data!$B$3:$E$32,2,0)*14)+(VLOOKUP(FD133,data!$B$3:$E$32,3,0))*(FA133-14)),0)</f>
        <v>0</v>
      </c>
      <c r="FF133" s="265" t="s">
        <v>96</v>
      </c>
      <c r="FG133" s="231">
        <f>IF(FB133=1,VLOOKUP(FF133,data!$B$35:$D$39,2,0),0)</f>
        <v>0</v>
      </c>
      <c r="FH133" s="232">
        <f>IF(AND(FE133&lt;&gt;0,FG133&lt;&gt;0)=FALSE,0,data!$C$43)</f>
        <v>0</v>
      </c>
      <c r="FI133" s="269">
        <f t="shared" si="141"/>
        <v>0</v>
      </c>
      <c r="FJ133" s="225">
        <f t="shared" si="142"/>
        <v>0</v>
      </c>
      <c r="FK133" s="225">
        <f t="shared" si="143"/>
        <v>0</v>
      </c>
      <c r="FL133" s="225">
        <f t="shared" si="144"/>
        <v>0</v>
      </c>
      <c r="FM133" s="431" t="str">
        <f t="shared" si="145"/>
        <v>ne</v>
      </c>
    </row>
    <row r="134" spans="1:169" ht="26.65" hidden="1" customHeight="1" x14ac:dyDescent="0.25">
      <c r="A134" s="233"/>
      <c r="B134" s="370" t="s">
        <v>225</v>
      </c>
      <c r="C134" s="416"/>
      <c r="D134" s="418"/>
      <c r="E134" s="229"/>
      <c r="F134" s="225">
        <f t="shared" si="75"/>
        <v>0</v>
      </c>
      <c r="G134" s="230">
        <f>IF(F134=1,data!$C$41*E134,0)</f>
        <v>0</v>
      </c>
      <c r="H134" s="265" t="s">
        <v>96</v>
      </c>
      <c r="I134" s="231">
        <f>IF($F134=1,IF($E134&lt;15,VLOOKUP(H134,data!$B$3:$E$32,2,0)*$E134,(VLOOKUP(H134,data!$B$3:$E$32,2,0)*14)+(VLOOKUP(H134,data!$B$3:$E$32,3,0))*($E134-14)),0)</f>
        <v>0</v>
      </c>
      <c r="J134" s="265" t="s">
        <v>96</v>
      </c>
      <c r="K134" s="231">
        <f>IF($F134=1,VLOOKUP(J134,data!$B$35:$D$39,2,0),0)</f>
        <v>0</v>
      </c>
      <c r="L134" s="232">
        <f>IF(AND(I134&lt;&gt;0,K134&lt;&gt;0)=FALSE,0,data!$C$43)</f>
        <v>0</v>
      </c>
      <c r="M134" s="269">
        <f t="shared" si="76"/>
        <v>0</v>
      </c>
      <c r="N134" s="225">
        <f t="shared" si="146"/>
        <v>0</v>
      </c>
      <c r="O134" s="225">
        <f t="shared" si="77"/>
        <v>0</v>
      </c>
      <c r="P134" s="225">
        <f t="shared" si="78"/>
        <v>0</v>
      </c>
      <c r="Q134" s="228"/>
      <c r="R134" s="438">
        <f t="shared" si="79"/>
        <v>0</v>
      </c>
      <c r="S134" s="225">
        <f t="shared" si="80"/>
        <v>0</v>
      </c>
      <c r="T134" s="357">
        <f>IF(S134=1,data!$C$41*R134,0)</f>
        <v>0</v>
      </c>
      <c r="U134" s="370" t="str">
        <f t="shared" si="81"/>
        <v xml:space="preserve"> </v>
      </c>
      <c r="V134" s="360">
        <f>IF($S134=1,IF(R134&lt;15,VLOOKUP(U134,data!$B$3:$E$32,2,0)*R134,(VLOOKUP(U134,data!$B$3:$E$32,2,0)*14)+(VLOOKUP(U134,data!$B$3:$E$32,3,0))*(R134-14)),0)</f>
        <v>0</v>
      </c>
      <c r="W134" s="370" t="str">
        <f t="shared" si="82"/>
        <v xml:space="preserve"> </v>
      </c>
      <c r="X134" s="360">
        <f>IF($S134=1,VLOOKUP(W134,data!$B$35:$D$39,2,0),0)</f>
        <v>0</v>
      </c>
      <c r="Y134" s="364">
        <f>IF(AND(V134&lt;&gt;0,X134&lt;&gt;0)=FALSE,0,data!$C$43)</f>
        <v>0</v>
      </c>
      <c r="Z134" s="365">
        <f t="shared" si="83"/>
        <v>0</v>
      </c>
      <c r="AA134" s="225">
        <f t="shared" si="147"/>
        <v>0</v>
      </c>
      <c r="AB134" s="225">
        <f t="shared" si="84"/>
        <v>0</v>
      </c>
      <c r="AC134" s="225">
        <f t="shared" si="85"/>
        <v>0</v>
      </c>
      <c r="AE134" s="229"/>
      <c r="AF134" s="225">
        <f t="shared" si="86"/>
        <v>0</v>
      </c>
      <c r="AG134" s="230">
        <f>IF(AF134=1,data!$C$41*AE134,0)</f>
        <v>0</v>
      </c>
      <c r="AH134" s="265" t="s">
        <v>96</v>
      </c>
      <c r="AI134" s="231">
        <f>IF(AF134=1,IF(AE134&lt;15,VLOOKUP(AH134,data!$B$3:$E$32,2,0)*AE134,(VLOOKUP(AH134,data!$B$3:$E$32,2,0)*14)+(VLOOKUP(AH134,data!$B$3:$E$32,3,0))*(AE134-14)),0)</f>
        <v>0</v>
      </c>
      <c r="AJ134" s="265" t="s">
        <v>96</v>
      </c>
      <c r="AK134" s="231">
        <f>IF(AF134=1,VLOOKUP(AJ134,data!$B$35:$D$39,2,0),0)</f>
        <v>0</v>
      </c>
      <c r="AL134" s="232">
        <f>IF(AND(AI134&lt;&gt;0,AK134&lt;&gt;0)=FALSE,0,data!$C$43)</f>
        <v>0</v>
      </c>
      <c r="AM134" s="269">
        <f t="shared" si="87"/>
        <v>0</v>
      </c>
      <c r="AN134" s="225">
        <f t="shared" si="88"/>
        <v>0</v>
      </c>
      <c r="AO134" s="225">
        <f t="shared" si="89"/>
        <v>0</v>
      </c>
      <c r="AP134" s="225">
        <f t="shared" si="90"/>
        <v>0</v>
      </c>
      <c r="AQ134" s="431" t="str">
        <f t="shared" si="91"/>
        <v>ne</v>
      </c>
      <c r="AS134" s="229"/>
      <c r="AT134" s="225">
        <f t="shared" si="92"/>
        <v>0</v>
      </c>
      <c r="AU134" s="230">
        <f>IF(AT134=1,data!$C$41*AS134,0)</f>
        <v>0</v>
      </c>
      <c r="AV134" s="265" t="s">
        <v>96</v>
      </c>
      <c r="AW134" s="231">
        <f>IF(AT134=1,IF(AS134&lt;15,VLOOKUP(AV134,data!$B$3:$E$32,2,0)*AS134,(VLOOKUP(AV134,data!$B$3:$E$32,2,0)*14)+(VLOOKUP(AV134,data!$B$3:$E$32,3,0))*(AS134-14)),0)</f>
        <v>0</v>
      </c>
      <c r="AX134" s="265" t="s">
        <v>96</v>
      </c>
      <c r="AY134" s="231">
        <f>IF(AT134=1,VLOOKUP(AX134,data!$B$35:$D$39,2,0),0)</f>
        <v>0</v>
      </c>
      <c r="AZ134" s="232">
        <f>IF(AND(AW134&lt;&gt;0,AY134&lt;&gt;0)=FALSE,0,data!$C$43)</f>
        <v>0</v>
      </c>
      <c r="BA134" s="269">
        <f t="shared" si="93"/>
        <v>0</v>
      </c>
      <c r="BB134" s="225">
        <f t="shared" si="94"/>
        <v>0</v>
      </c>
      <c r="BC134" s="225">
        <f t="shared" si="95"/>
        <v>0</v>
      </c>
      <c r="BD134" s="225">
        <f t="shared" si="96"/>
        <v>0</v>
      </c>
      <c r="BE134" s="431" t="str">
        <f t="shared" si="97"/>
        <v>ne</v>
      </c>
      <c r="BG134" s="229"/>
      <c r="BH134" s="225">
        <f t="shared" si="98"/>
        <v>0</v>
      </c>
      <c r="BI134" s="230">
        <f>IF(BH134=1,data!$C$41*BG134,0)</f>
        <v>0</v>
      </c>
      <c r="BJ134" s="265" t="s">
        <v>96</v>
      </c>
      <c r="BK134" s="231">
        <f>IF(BH134=1,IF(BG134&lt;15,VLOOKUP(BJ134,data!$B$3:$E$32,2,0)*BG134,(VLOOKUP(BJ134,data!$B$3:$E$32,2,0)*14)+(VLOOKUP(BJ134,data!$B$3:$E$32,3,0))*(BG134-14)),0)</f>
        <v>0</v>
      </c>
      <c r="BL134" s="265" t="s">
        <v>96</v>
      </c>
      <c r="BM134" s="231">
        <f>IF(BH134=1,VLOOKUP(BL134,data!$B$35:$D$39,2,0),0)</f>
        <v>0</v>
      </c>
      <c r="BN134" s="232">
        <f>IF(AND(BK134&lt;&gt;0,BM134&lt;&gt;0)=FALSE,0,data!$C$43)</f>
        <v>0</v>
      </c>
      <c r="BO134" s="269">
        <f t="shared" si="99"/>
        <v>0</v>
      </c>
      <c r="BP134" s="225">
        <f t="shared" si="100"/>
        <v>0</v>
      </c>
      <c r="BQ134" s="225">
        <f t="shared" si="101"/>
        <v>0</v>
      </c>
      <c r="BR134" s="225">
        <f t="shared" si="102"/>
        <v>0</v>
      </c>
      <c r="BS134" s="431" t="str">
        <f t="shared" si="103"/>
        <v>ne</v>
      </c>
      <c r="BU134" s="229"/>
      <c r="BV134" s="225">
        <f t="shared" si="104"/>
        <v>0</v>
      </c>
      <c r="BW134" s="230">
        <f>IF(BV134=1,data!$C$41*BU134,0)</f>
        <v>0</v>
      </c>
      <c r="BX134" s="265" t="s">
        <v>96</v>
      </c>
      <c r="BY134" s="231">
        <f>IF(BV134=1,IF(BU134&lt;15,VLOOKUP(BX134,data!$B$3:$E$32,2,0)*BU134,(VLOOKUP(BX134,data!$B$3:$E$32,2,0)*14)+(VLOOKUP(BX134,data!$B$3:$E$32,3,0))*(BU134-14)),0)</f>
        <v>0</v>
      </c>
      <c r="BZ134" s="265" t="s">
        <v>96</v>
      </c>
      <c r="CA134" s="231">
        <f>IF(BV134=1,VLOOKUP(BZ134,data!$B$35:$D$39,2,0),0)</f>
        <v>0</v>
      </c>
      <c r="CB134" s="232">
        <f>IF(AND(BY134&lt;&gt;0,CA134&lt;&gt;0)=FALSE,0,data!$C$43)</f>
        <v>0</v>
      </c>
      <c r="CC134" s="269">
        <f t="shared" si="105"/>
        <v>0</v>
      </c>
      <c r="CD134" s="225">
        <f t="shared" si="106"/>
        <v>0</v>
      </c>
      <c r="CE134" s="225">
        <f t="shared" si="107"/>
        <v>0</v>
      </c>
      <c r="CF134" s="225">
        <f t="shared" si="108"/>
        <v>0</v>
      </c>
      <c r="CG134" s="431" t="str">
        <f t="shared" si="109"/>
        <v>ne</v>
      </c>
      <c r="CI134" s="229"/>
      <c r="CJ134" s="225">
        <f t="shared" si="110"/>
        <v>0</v>
      </c>
      <c r="CK134" s="230">
        <f>IF(CJ134=1,data!$C$41*CI134,0)</f>
        <v>0</v>
      </c>
      <c r="CL134" s="265" t="s">
        <v>96</v>
      </c>
      <c r="CM134" s="231">
        <f>IF(CJ134=1,IF(CI134&lt;15,VLOOKUP(CL134,data!$B$3:$E$32,2,0)*CI134,(VLOOKUP(CL134,data!$B$3:$E$32,2,0)*14)+(VLOOKUP(CL134,data!$B$3:$E$32,3,0))*(CI134-14)),0)</f>
        <v>0</v>
      </c>
      <c r="CN134" s="265" t="s">
        <v>96</v>
      </c>
      <c r="CO134" s="231">
        <f>IF(CJ134=1,VLOOKUP(CN134,data!$B$35:$D$39,2,0),0)</f>
        <v>0</v>
      </c>
      <c r="CP134" s="232">
        <f>IF(AND(CM134&lt;&gt;0,CO134&lt;&gt;0)=FALSE,0,data!$C$43)</f>
        <v>0</v>
      </c>
      <c r="CQ134" s="269">
        <f t="shared" si="111"/>
        <v>0</v>
      </c>
      <c r="CR134" s="225">
        <f t="shared" si="112"/>
        <v>0</v>
      </c>
      <c r="CS134" s="225">
        <f t="shared" si="113"/>
        <v>0</v>
      </c>
      <c r="CT134" s="225">
        <f t="shared" si="114"/>
        <v>0</v>
      </c>
      <c r="CU134" s="431" t="str">
        <f t="shared" si="115"/>
        <v>ne</v>
      </c>
      <c r="CW134" s="229"/>
      <c r="CX134" s="225">
        <f t="shared" si="116"/>
        <v>0</v>
      </c>
      <c r="CY134" s="230">
        <f>IF(CX134=1,data!$C$41*CW134,0)</f>
        <v>0</v>
      </c>
      <c r="CZ134" s="265" t="s">
        <v>96</v>
      </c>
      <c r="DA134" s="231">
        <f>IF(CX134=1,IF(CW134&lt;15,VLOOKUP(CZ134,data!$B$3:$E$32,2,0)*CW134,(VLOOKUP(CZ134,data!$B$3:$E$32,2,0)*14)+(VLOOKUP(CZ134,data!$B$3:$E$32,3,0))*(CW134-14)),0)</f>
        <v>0</v>
      </c>
      <c r="DB134" s="265" t="s">
        <v>96</v>
      </c>
      <c r="DC134" s="231">
        <f>IF(CX134=1,VLOOKUP(DB134,data!$B$35:$D$39,2,0),0)</f>
        <v>0</v>
      </c>
      <c r="DD134" s="232">
        <f>IF(AND(DA134&lt;&gt;0,DC134&lt;&gt;0)=FALSE,0,data!$C$43)</f>
        <v>0</v>
      </c>
      <c r="DE134" s="269">
        <f t="shared" si="117"/>
        <v>0</v>
      </c>
      <c r="DF134" s="225">
        <f t="shared" si="118"/>
        <v>0</v>
      </c>
      <c r="DG134" s="225">
        <f t="shared" si="119"/>
        <v>0</v>
      </c>
      <c r="DH134" s="225">
        <f t="shared" si="120"/>
        <v>0</v>
      </c>
      <c r="DI134" s="431" t="str">
        <f t="shared" si="121"/>
        <v>ne</v>
      </c>
      <c r="DK134" s="229"/>
      <c r="DL134" s="225">
        <f t="shared" si="122"/>
        <v>0</v>
      </c>
      <c r="DM134" s="230">
        <f>IF(DL134=1,data!$C$41*DK134,0)</f>
        <v>0</v>
      </c>
      <c r="DN134" s="265" t="s">
        <v>96</v>
      </c>
      <c r="DO134" s="231">
        <f>IF(DL134=1,IF(DK134&lt;15,VLOOKUP(DN134,data!$B$3:$E$32,2,0)*DK134,(VLOOKUP(DN134,data!$B$3:$E$32,2,0)*14)+(VLOOKUP(DN134,data!$B$3:$E$32,3,0))*(DK134-14)),0)</f>
        <v>0</v>
      </c>
      <c r="DP134" s="265" t="s">
        <v>96</v>
      </c>
      <c r="DQ134" s="231">
        <f>IF(DL134=1,VLOOKUP(DP134,data!$B$35:$D$39,2,0),0)</f>
        <v>0</v>
      </c>
      <c r="DR134" s="232">
        <f>IF(AND(DO134&lt;&gt;0,DQ134&lt;&gt;0)=FALSE,0,data!$C$43)</f>
        <v>0</v>
      </c>
      <c r="DS134" s="269">
        <f t="shared" si="123"/>
        <v>0</v>
      </c>
      <c r="DT134" s="225">
        <f t="shared" si="124"/>
        <v>0</v>
      </c>
      <c r="DU134" s="225">
        <f t="shared" si="125"/>
        <v>0</v>
      </c>
      <c r="DV134" s="225">
        <f t="shared" si="126"/>
        <v>0</v>
      </c>
      <c r="DW134" s="431" t="str">
        <f t="shared" si="127"/>
        <v>ne</v>
      </c>
      <c r="DY134" s="229"/>
      <c r="DZ134" s="225">
        <f t="shared" si="128"/>
        <v>0</v>
      </c>
      <c r="EA134" s="230">
        <f>IF(DZ134=1,data!$C$41*DY134,0)</f>
        <v>0</v>
      </c>
      <c r="EB134" s="265" t="s">
        <v>96</v>
      </c>
      <c r="EC134" s="231">
        <f>IF(DZ134=1,IF(DY134&lt;15,VLOOKUP(EB134,data!$B$3:$E$32,2,0)*DY134,(VLOOKUP(EB134,data!$B$3:$E$32,2,0)*14)+(VLOOKUP(EB134,data!$B$3:$E$32,3,0))*(DY134-14)),0)</f>
        <v>0</v>
      </c>
      <c r="ED134" s="265" t="s">
        <v>96</v>
      </c>
      <c r="EE134" s="231">
        <f>IF(DZ134=1,VLOOKUP(ED134,data!$B$35:$D$39,2,0),0)</f>
        <v>0</v>
      </c>
      <c r="EF134" s="232">
        <f>IF(AND(EC134&lt;&gt;0,EE134&lt;&gt;0)=FALSE,0,data!$C$43)</f>
        <v>0</v>
      </c>
      <c r="EG134" s="269">
        <f t="shared" si="129"/>
        <v>0</v>
      </c>
      <c r="EH134" s="225">
        <f t="shared" si="130"/>
        <v>0</v>
      </c>
      <c r="EI134" s="225">
        <f t="shared" si="131"/>
        <v>0</v>
      </c>
      <c r="EJ134" s="225">
        <f t="shared" si="132"/>
        <v>0</v>
      </c>
      <c r="EK134" s="431" t="str">
        <f t="shared" si="133"/>
        <v>ne</v>
      </c>
      <c r="EM134" s="229"/>
      <c r="EN134" s="225">
        <f t="shared" si="134"/>
        <v>0</v>
      </c>
      <c r="EO134" s="230">
        <f>IF(EN134=1,data!$C$41*EM134,0)</f>
        <v>0</v>
      </c>
      <c r="EP134" s="265" t="s">
        <v>96</v>
      </c>
      <c r="EQ134" s="231">
        <f>IF(EN134=1,IF(EM134&lt;15,VLOOKUP(EP134,data!$B$3:$E$32,2,0)*EM134,(VLOOKUP(EP134,data!$B$3:$E$32,2,0)*14)+(VLOOKUP(EP134,data!$B$3:$E$32,3,0))*(EM134-14)),0)</f>
        <v>0</v>
      </c>
      <c r="ER134" s="265" t="s">
        <v>96</v>
      </c>
      <c r="ES134" s="231">
        <f>IF(EN134=1,VLOOKUP(ER134,data!$B$35:$D$39,2,0),0)</f>
        <v>0</v>
      </c>
      <c r="ET134" s="232">
        <f>IF(AND(EQ134&lt;&gt;0,ES134&lt;&gt;0)=FALSE,0,data!$C$43)</f>
        <v>0</v>
      </c>
      <c r="EU134" s="269">
        <f t="shared" si="135"/>
        <v>0</v>
      </c>
      <c r="EV134" s="225">
        <f t="shared" si="136"/>
        <v>0</v>
      </c>
      <c r="EW134" s="225">
        <f t="shared" si="137"/>
        <v>0</v>
      </c>
      <c r="EX134" s="225">
        <f t="shared" si="138"/>
        <v>0</v>
      </c>
      <c r="EY134" s="431" t="str">
        <f t="shared" si="139"/>
        <v>ne</v>
      </c>
      <c r="FA134" s="229"/>
      <c r="FB134" s="225">
        <f t="shared" si="140"/>
        <v>0</v>
      </c>
      <c r="FC134" s="230">
        <f>IF(FB134=1,data!$C$41*FA134,0)</f>
        <v>0</v>
      </c>
      <c r="FD134" s="265" t="s">
        <v>96</v>
      </c>
      <c r="FE134" s="231">
        <f>IF(FB134=1,IF(FA134&lt;15,VLOOKUP(FD134,data!$B$3:$E$32,2,0)*FA134,(VLOOKUP(FD134,data!$B$3:$E$32,2,0)*14)+(VLOOKUP(FD134,data!$B$3:$E$32,3,0))*(FA134-14)),0)</f>
        <v>0</v>
      </c>
      <c r="FF134" s="265" t="s">
        <v>96</v>
      </c>
      <c r="FG134" s="231">
        <f>IF(FB134=1,VLOOKUP(FF134,data!$B$35:$D$39,2,0),0)</f>
        <v>0</v>
      </c>
      <c r="FH134" s="232">
        <f>IF(AND(FE134&lt;&gt;0,FG134&lt;&gt;0)=FALSE,0,data!$C$43)</f>
        <v>0</v>
      </c>
      <c r="FI134" s="269">
        <f t="shared" si="141"/>
        <v>0</v>
      </c>
      <c r="FJ134" s="225">
        <f t="shared" si="142"/>
        <v>0</v>
      </c>
      <c r="FK134" s="225">
        <f t="shared" si="143"/>
        <v>0</v>
      </c>
      <c r="FL134" s="225">
        <f t="shared" si="144"/>
        <v>0</v>
      </c>
      <c r="FM134" s="431" t="str">
        <f t="shared" si="145"/>
        <v>ne</v>
      </c>
    </row>
    <row r="135" spans="1:169" ht="26.65" hidden="1" customHeight="1" x14ac:dyDescent="0.25">
      <c r="A135" s="233"/>
      <c r="B135" s="370" t="s">
        <v>226</v>
      </c>
      <c r="C135" s="416"/>
      <c r="D135" s="418"/>
      <c r="E135" s="229"/>
      <c r="F135" s="225">
        <f t="shared" si="75"/>
        <v>0</v>
      </c>
      <c r="G135" s="230">
        <f>IF(F135=1,data!$C$41*E135,0)</f>
        <v>0</v>
      </c>
      <c r="H135" s="265" t="s">
        <v>96</v>
      </c>
      <c r="I135" s="231">
        <f>IF($F135=1,IF($E135&lt;15,VLOOKUP(H135,data!$B$3:$E$32,2,0)*$E135,(VLOOKUP(H135,data!$B$3:$E$32,2,0)*14)+(VLOOKUP(H135,data!$B$3:$E$32,3,0))*($E135-14)),0)</f>
        <v>0</v>
      </c>
      <c r="J135" s="265" t="s">
        <v>96</v>
      </c>
      <c r="K135" s="231">
        <f>IF($F135=1,VLOOKUP(J135,data!$B$35:$D$39,2,0),0)</f>
        <v>0</v>
      </c>
      <c r="L135" s="232">
        <f>IF(AND(I135&lt;&gt;0,K135&lt;&gt;0)=FALSE,0,data!$C$43)</f>
        <v>0</v>
      </c>
      <c r="M135" s="269">
        <f t="shared" si="76"/>
        <v>0</v>
      </c>
      <c r="N135" s="225">
        <f t="shared" si="146"/>
        <v>0</v>
      </c>
      <c r="O135" s="225">
        <f t="shared" si="77"/>
        <v>0</v>
      </c>
      <c r="P135" s="225">
        <f t="shared" si="78"/>
        <v>0</v>
      </c>
      <c r="Q135" s="228"/>
      <c r="R135" s="438">
        <f t="shared" si="79"/>
        <v>0</v>
      </c>
      <c r="S135" s="225">
        <f t="shared" si="80"/>
        <v>0</v>
      </c>
      <c r="T135" s="357">
        <f>IF(S135=1,data!$C$41*R135,0)</f>
        <v>0</v>
      </c>
      <c r="U135" s="370" t="str">
        <f t="shared" si="81"/>
        <v xml:space="preserve"> </v>
      </c>
      <c r="V135" s="360">
        <f>IF($S135=1,IF(R135&lt;15,VLOOKUP(U135,data!$B$3:$E$32,2,0)*R135,(VLOOKUP(U135,data!$B$3:$E$32,2,0)*14)+(VLOOKUP(U135,data!$B$3:$E$32,3,0))*(R135-14)),0)</f>
        <v>0</v>
      </c>
      <c r="W135" s="370" t="str">
        <f t="shared" si="82"/>
        <v xml:space="preserve"> </v>
      </c>
      <c r="X135" s="360">
        <f>IF($S135=1,VLOOKUP(W135,data!$B$35:$D$39,2,0),0)</f>
        <v>0</v>
      </c>
      <c r="Y135" s="364">
        <f>IF(AND(V135&lt;&gt;0,X135&lt;&gt;0)=FALSE,0,data!$C$43)</f>
        <v>0</v>
      </c>
      <c r="Z135" s="365">
        <f t="shared" si="83"/>
        <v>0</v>
      </c>
      <c r="AA135" s="225">
        <f t="shared" si="147"/>
        <v>0</v>
      </c>
      <c r="AB135" s="225">
        <f t="shared" si="84"/>
        <v>0</v>
      </c>
      <c r="AC135" s="225">
        <f t="shared" si="85"/>
        <v>0</v>
      </c>
      <c r="AE135" s="229"/>
      <c r="AF135" s="225">
        <f t="shared" si="86"/>
        <v>0</v>
      </c>
      <c r="AG135" s="230">
        <f>IF(AF135=1,data!$C$41*AE135,0)</f>
        <v>0</v>
      </c>
      <c r="AH135" s="265" t="s">
        <v>96</v>
      </c>
      <c r="AI135" s="231">
        <f>IF(AF135=1,IF(AE135&lt;15,VLOOKUP(AH135,data!$B$3:$E$32,2,0)*AE135,(VLOOKUP(AH135,data!$B$3:$E$32,2,0)*14)+(VLOOKUP(AH135,data!$B$3:$E$32,3,0))*(AE135-14)),0)</f>
        <v>0</v>
      </c>
      <c r="AJ135" s="265" t="s">
        <v>96</v>
      </c>
      <c r="AK135" s="231">
        <f>IF(AF135=1,VLOOKUP(AJ135,data!$B$35:$D$39,2,0),0)</f>
        <v>0</v>
      </c>
      <c r="AL135" s="232">
        <f>IF(AND(AI135&lt;&gt;0,AK135&lt;&gt;0)=FALSE,0,data!$C$43)</f>
        <v>0</v>
      </c>
      <c r="AM135" s="269">
        <f t="shared" si="87"/>
        <v>0</v>
      </c>
      <c r="AN135" s="225">
        <f t="shared" si="88"/>
        <v>0</v>
      </c>
      <c r="AO135" s="225">
        <f t="shared" si="89"/>
        <v>0</v>
      </c>
      <c r="AP135" s="225">
        <f t="shared" si="90"/>
        <v>0</v>
      </c>
      <c r="AQ135" s="431" t="str">
        <f t="shared" si="91"/>
        <v>ne</v>
      </c>
      <c r="AS135" s="229"/>
      <c r="AT135" s="225">
        <f t="shared" si="92"/>
        <v>0</v>
      </c>
      <c r="AU135" s="230">
        <f>IF(AT135=1,data!$C$41*AS135,0)</f>
        <v>0</v>
      </c>
      <c r="AV135" s="265" t="s">
        <v>96</v>
      </c>
      <c r="AW135" s="231">
        <f>IF(AT135=1,IF(AS135&lt;15,VLOOKUP(AV135,data!$B$3:$E$32,2,0)*AS135,(VLOOKUP(AV135,data!$B$3:$E$32,2,0)*14)+(VLOOKUP(AV135,data!$B$3:$E$32,3,0))*(AS135-14)),0)</f>
        <v>0</v>
      </c>
      <c r="AX135" s="265" t="s">
        <v>96</v>
      </c>
      <c r="AY135" s="231">
        <f>IF(AT135=1,VLOOKUP(AX135,data!$B$35:$D$39,2,0),0)</f>
        <v>0</v>
      </c>
      <c r="AZ135" s="232">
        <f>IF(AND(AW135&lt;&gt;0,AY135&lt;&gt;0)=FALSE,0,data!$C$43)</f>
        <v>0</v>
      </c>
      <c r="BA135" s="269">
        <f t="shared" si="93"/>
        <v>0</v>
      </c>
      <c r="BB135" s="225">
        <f t="shared" si="94"/>
        <v>0</v>
      </c>
      <c r="BC135" s="225">
        <f t="shared" si="95"/>
        <v>0</v>
      </c>
      <c r="BD135" s="225">
        <f t="shared" si="96"/>
        <v>0</v>
      </c>
      <c r="BE135" s="431" t="str">
        <f t="shared" si="97"/>
        <v>ne</v>
      </c>
      <c r="BG135" s="229"/>
      <c r="BH135" s="225">
        <f t="shared" si="98"/>
        <v>0</v>
      </c>
      <c r="BI135" s="230">
        <f>IF(BH135=1,data!$C$41*BG135,0)</f>
        <v>0</v>
      </c>
      <c r="BJ135" s="265" t="s">
        <v>96</v>
      </c>
      <c r="BK135" s="231">
        <f>IF(BH135=1,IF(BG135&lt;15,VLOOKUP(BJ135,data!$B$3:$E$32,2,0)*BG135,(VLOOKUP(BJ135,data!$B$3:$E$32,2,0)*14)+(VLOOKUP(BJ135,data!$B$3:$E$32,3,0))*(BG135-14)),0)</f>
        <v>0</v>
      </c>
      <c r="BL135" s="265" t="s">
        <v>96</v>
      </c>
      <c r="BM135" s="231">
        <f>IF(BH135=1,VLOOKUP(BL135,data!$B$35:$D$39,2,0),0)</f>
        <v>0</v>
      </c>
      <c r="BN135" s="232">
        <f>IF(AND(BK135&lt;&gt;0,BM135&lt;&gt;0)=FALSE,0,data!$C$43)</f>
        <v>0</v>
      </c>
      <c r="BO135" s="269">
        <f t="shared" si="99"/>
        <v>0</v>
      </c>
      <c r="BP135" s="225">
        <f t="shared" si="100"/>
        <v>0</v>
      </c>
      <c r="BQ135" s="225">
        <f t="shared" si="101"/>
        <v>0</v>
      </c>
      <c r="BR135" s="225">
        <f t="shared" si="102"/>
        <v>0</v>
      </c>
      <c r="BS135" s="431" t="str">
        <f t="shared" si="103"/>
        <v>ne</v>
      </c>
      <c r="BU135" s="229"/>
      <c r="BV135" s="225">
        <f t="shared" si="104"/>
        <v>0</v>
      </c>
      <c r="BW135" s="230">
        <f>IF(BV135=1,data!$C$41*BU135,0)</f>
        <v>0</v>
      </c>
      <c r="BX135" s="265" t="s">
        <v>96</v>
      </c>
      <c r="BY135" s="231">
        <f>IF(BV135=1,IF(BU135&lt;15,VLOOKUP(BX135,data!$B$3:$E$32,2,0)*BU135,(VLOOKUP(BX135,data!$B$3:$E$32,2,0)*14)+(VLOOKUP(BX135,data!$B$3:$E$32,3,0))*(BU135-14)),0)</f>
        <v>0</v>
      </c>
      <c r="BZ135" s="265" t="s">
        <v>96</v>
      </c>
      <c r="CA135" s="231">
        <f>IF(BV135=1,VLOOKUP(BZ135,data!$B$35:$D$39,2,0),0)</f>
        <v>0</v>
      </c>
      <c r="CB135" s="232">
        <f>IF(AND(BY135&lt;&gt;0,CA135&lt;&gt;0)=FALSE,0,data!$C$43)</f>
        <v>0</v>
      </c>
      <c r="CC135" s="269">
        <f t="shared" si="105"/>
        <v>0</v>
      </c>
      <c r="CD135" s="225">
        <f t="shared" si="106"/>
        <v>0</v>
      </c>
      <c r="CE135" s="225">
        <f t="shared" si="107"/>
        <v>0</v>
      </c>
      <c r="CF135" s="225">
        <f t="shared" si="108"/>
        <v>0</v>
      </c>
      <c r="CG135" s="431" t="str">
        <f t="shared" si="109"/>
        <v>ne</v>
      </c>
      <c r="CI135" s="229"/>
      <c r="CJ135" s="225">
        <f t="shared" si="110"/>
        <v>0</v>
      </c>
      <c r="CK135" s="230">
        <f>IF(CJ135=1,data!$C$41*CI135,0)</f>
        <v>0</v>
      </c>
      <c r="CL135" s="265" t="s">
        <v>96</v>
      </c>
      <c r="CM135" s="231">
        <f>IF(CJ135=1,IF(CI135&lt;15,VLOOKUP(CL135,data!$B$3:$E$32,2,0)*CI135,(VLOOKUP(CL135,data!$B$3:$E$32,2,0)*14)+(VLOOKUP(CL135,data!$B$3:$E$32,3,0))*(CI135-14)),0)</f>
        <v>0</v>
      </c>
      <c r="CN135" s="265" t="s">
        <v>96</v>
      </c>
      <c r="CO135" s="231">
        <f>IF(CJ135=1,VLOOKUP(CN135,data!$B$35:$D$39,2,0),0)</f>
        <v>0</v>
      </c>
      <c r="CP135" s="232">
        <f>IF(AND(CM135&lt;&gt;0,CO135&lt;&gt;0)=FALSE,0,data!$C$43)</f>
        <v>0</v>
      </c>
      <c r="CQ135" s="269">
        <f t="shared" si="111"/>
        <v>0</v>
      </c>
      <c r="CR135" s="225">
        <f t="shared" si="112"/>
        <v>0</v>
      </c>
      <c r="CS135" s="225">
        <f t="shared" si="113"/>
        <v>0</v>
      </c>
      <c r="CT135" s="225">
        <f t="shared" si="114"/>
        <v>0</v>
      </c>
      <c r="CU135" s="431" t="str">
        <f t="shared" si="115"/>
        <v>ne</v>
      </c>
      <c r="CW135" s="229"/>
      <c r="CX135" s="225">
        <f t="shared" si="116"/>
        <v>0</v>
      </c>
      <c r="CY135" s="230">
        <f>IF(CX135=1,data!$C$41*CW135,0)</f>
        <v>0</v>
      </c>
      <c r="CZ135" s="265" t="s">
        <v>96</v>
      </c>
      <c r="DA135" s="231">
        <f>IF(CX135=1,IF(CW135&lt;15,VLOOKUP(CZ135,data!$B$3:$E$32,2,0)*CW135,(VLOOKUP(CZ135,data!$B$3:$E$32,2,0)*14)+(VLOOKUP(CZ135,data!$B$3:$E$32,3,0))*(CW135-14)),0)</f>
        <v>0</v>
      </c>
      <c r="DB135" s="265" t="s">
        <v>96</v>
      </c>
      <c r="DC135" s="231">
        <f>IF(CX135=1,VLOOKUP(DB135,data!$B$35:$D$39,2,0),0)</f>
        <v>0</v>
      </c>
      <c r="DD135" s="232">
        <f>IF(AND(DA135&lt;&gt;0,DC135&lt;&gt;0)=FALSE,0,data!$C$43)</f>
        <v>0</v>
      </c>
      <c r="DE135" s="269">
        <f t="shared" si="117"/>
        <v>0</v>
      </c>
      <c r="DF135" s="225">
        <f t="shared" si="118"/>
        <v>0</v>
      </c>
      <c r="DG135" s="225">
        <f t="shared" si="119"/>
        <v>0</v>
      </c>
      <c r="DH135" s="225">
        <f t="shared" si="120"/>
        <v>0</v>
      </c>
      <c r="DI135" s="431" t="str">
        <f t="shared" si="121"/>
        <v>ne</v>
      </c>
      <c r="DK135" s="229"/>
      <c r="DL135" s="225">
        <f t="shared" si="122"/>
        <v>0</v>
      </c>
      <c r="DM135" s="230">
        <f>IF(DL135=1,data!$C$41*DK135,0)</f>
        <v>0</v>
      </c>
      <c r="DN135" s="265" t="s">
        <v>96</v>
      </c>
      <c r="DO135" s="231">
        <f>IF(DL135=1,IF(DK135&lt;15,VLOOKUP(DN135,data!$B$3:$E$32,2,0)*DK135,(VLOOKUP(DN135,data!$B$3:$E$32,2,0)*14)+(VLOOKUP(DN135,data!$B$3:$E$32,3,0))*(DK135-14)),0)</f>
        <v>0</v>
      </c>
      <c r="DP135" s="265" t="s">
        <v>96</v>
      </c>
      <c r="DQ135" s="231">
        <f>IF(DL135=1,VLOOKUP(DP135,data!$B$35:$D$39,2,0),0)</f>
        <v>0</v>
      </c>
      <c r="DR135" s="232">
        <f>IF(AND(DO135&lt;&gt;0,DQ135&lt;&gt;0)=FALSE,0,data!$C$43)</f>
        <v>0</v>
      </c>
      <c r="DS135" s="269">
        <f t="shared" si="123"/>
        <v>0</v>
      </c>
      <c r="DT135" s="225">
        <f t="shared" si="124"/>
        <v>0</v>
      </c>
      <c r="DU135" s="225">
        <f t="shared" si="125"/>
        <v>0</v>
      </c>
      <c r="DV135" s="225">
        <f t="shared" si="126"/>
        <v>0</v>
      </c>
      <c r="DW135" s="431" t="str">
        <f t="shared" si="127"/>
        <v>ne</v>
      </c>
      <c r="DY135" s="229"/>
      <c r="DZ135" s="225">
        <f t="shared" si="128"/>
        <v>0</v>
      </c>
      <c r="EA135" s="230">
        <f>IF(DZ135=1,data!$C$41*DY135,0)</f>
        <v>0</v>
      </c>
      <c r="EB135" s="265" t="s">
        <v>96</v>
      </c>
      <c r="EC135" s="231">
        <f>IF(DZ135=1,IF(DY135&lt;15,VLOOKUP(EB135,data!$B$3:$E$32,2,0)*DY135,(VLOOKUP(EB135,data!$B$3:$E$32,2,0)*14)+(VLOOKUP(EB135,data!$B$3:$E$32,3,0))*(DY135-14)),0)</f>
        <v>0</v>
      </c>
      <c r="ED135" s="265" t="s">
        <v>96</v>
      </c>
      <c r="EE135" s="231">
        <f>IF(DZ135=1,VLOOKUP(ED135,data!$B$35:$D$39,2,0),0)</f>
        <v>0</v>
      </c>
      <c r="EF135" s="232">
        <f>IF(AND(EC135&lt;&gt;0,EE135&lt;&gt;0)=FALSE,0,data!$C$43)</f>
        <v>0</v>
      </c>
      <c r="EG135" s="269">
        <f t="shared" si="129"/>
        <v>0</v>
      </c>
      <c r="EH135" s="225">
        <f t="shared" si="130"/>
        <v>0</v>
      </c>
      <c r="EI135" s="225">
        <f t="shared" si="131"/>
        <v>0</v>
      </c>
      <c r="EJ135" s="225">
        <f t="shared" si="132"/>
        <v>0</v>
      </c>
      <c r="EK135" s="431" t="str">
        <f t="shared" si="133"/>
        <v>ne</v>
      </c>
      <c r="EM135" s="229"/>
      <c r="EN135" s="225">
        <f t="shared" si="134"/>
        <v>0</v>
      </c>
      <c r="EO135" s="230">
        <f>IF(EN135=1,data!$C$41*EM135,0)</f>
        <v>0</v>
      </c>
      <c r="EP135" s="265" t="s">
        <v>96</v>
      </c>
      <c r="EQ135" s="231">
        <f>IF(EN135=1,IF(EM135&lt;15,VLOOKUP(EP135,data!$B$3:$E$32,2,0)*EM135,(VLOOKUP(EP135,data!$B$3:$E$32,2,0)*14)+(VLOOKUP(EP135,data!$B$3:$E$32,3,0))*(EM135-14)),0)</f>
        <v>0</v>
      </c>
      <c r="ER135" s="265" t="s">
        <v>96</v>
      </c>
      <c r="ES135" s="231">
        <f>IF(EN135=1,VLOOKUP(ER135,data!$B$35:$D$39,2,0),0)</f>
        <v>0</v>
      </c>
      <c r="ET135" s="232">
        <f>IF(AND(EQ135&lt;&gt;0,ES135&lt;&gt;0)=FALSE,0,data!$C$43)</f>
        <v>0</v>
      </c>
      <c r="EU135" s="269">
        <f t="shared" si="135"/>
        <v>0</v>
      </c>
      <c r="EV135" s="225">
        <f t="shared" si="136"/>
        <v>0</v>
      </c>
      <c r="EW135" s="225">
        <f t="shared" si="137"/>
        <v>0</v>
      </c>
      <c r="EX135" s="225">
        <f t="shared" si="138"/>
        <v>0</v>
      </c>
      <c r="EY135" s="431" t="str">
        <f t="shared" si="139"/>
        <v>ne</v>
      </c>
      <c r="FA135" s="229"/>
      <c r="FB135" s="225">
        <f t="shared" si="140"/>
        <v>0</v>
      </c>
      <c r="FC135" s="230">
        <f>IF(FB135=1,data!$C$41*FA135,0)</f>
        <v>0</v>
      </c>
      <c r="FD135" s="265" t="s">
        <v>96</v>
      </c>
      <c r="FE135" s="231">
        <f>IF(FB135=1,IF(FA135&lt;15,VLOOKUP(FD135,data!$B$3:$E$32,2,0)*FA135,(VLOOKUP(FD135,data!$B$3:$E$32,2,0)*14)+(VLOOKUP(FD135,data!$B$3:$E$32,3,0))*(FA135-14)),0)</f>
        <v>0</v>
      </c>
      <c r="FF135" s="265" t="s">
        <v>96</v>
      </c>
      <c r="FG135" s="231">
        <f>IF(FB135=1,VLOOKUP(FF135,data!$B$35:$D$39,2,0),0)</f>
        <v>0</v>
      </c>
      <c r="FH135" s="232">
        <f>IF(AND(FE135&lt;&gt;0,FG135&lt;&gt;0)=FALSE,0,data!$C$43)</f>
        <v>0</v>
      </c>
      <c r="FI135" s="269">
        <f t="shared" si="141"/>
        <v>0</v>
      </c>
      <c r="FJ135" s="225">
        <f t="shared" si="142"/>
        <v>0</v>
      </c>
      <c r="FK135" s="225">
        <f t="shared" si="143"/>
        <v>0</v>
      </c>
      <c r="FL135" s="225">
        <f t="shared" si="144"/>
        <v>0</v>
      </c>
      <c r="FM135" s="431" t="str">
        <f t="shared" si="145"/>
        <v>ne</v>
      </c>
    </row>
    <row r="136" spans="1:169" ht="26.65" hidden="1" customHeight="1" x14ac:dyDescent="0.25">
      <c r="A136" s="233"/>
      <c r="B136" s="370" t="s">
        <v>227</v>
      </c>
      <c r="C136" s="416"/>
      <c r="D136" s="418"/>
      <c r="E136" s="229"/>
      <c r="F136" s="225">
        <f t="shared" ref="F136:F199" si="148">IF(D136&gt;0,IF(E136&gt;0,1,0),0)</f>
        <v>0</v>
      </c>
      <c r="G136" s="230">
        <f>IF(F136=1,data!$C$41*E136,0)</f>
        <v>0</v>
      </c>
      <c r="H136" s="265" t="s">
        <v>96</v>
      </c>
      <c r="I136" s="231">
        <f>IF($F136=1,IF($E136&lt;15,VLOOKUP(H136,data!$B$3:$E$32,2,0)*$E136,(VLOOKUP(H136,data!$B$3:$E$32,2,0)*14)+(VLOOKUP(H136,data!$B$3:$E$32,3,0))*($E136-14)),0)</f>
        <v>0</v>
      </c>
      <c r="J136" s="265" t="s">
        <v>96</v>
      </c>
      <c r="K136" s="231">
        <f>IF($F136=1,VLOOKUP(J136,data!$B$35:$D$39,2,0),0)</f>
        <v>0</v>
      </c>
      <c r="L136" s="232">
        <f>IF(AND(I136&lt;&gt;0,K136&lt;&gt;0)=FALSE,0,data!$C$43)</f>
        <v>0</v>
      </c>
      <c r="M136" s="269">
        <f t="shared" si="76"/>
        <v>0</v>
      </c>
      <c r="N136" s="225">
        <f t="shared" si="146"/>
        <v>0</v>
      </c>
      <c r="O136" s="225">
        <f t="shared" ref="O136:O199" si="149">IF(N136=1,E136,0)</f>
        <v>0</v>
      </c>
      <c r="P136" s="225">
        <f t="shared" ref="P136:P199" si="150">IF(OR(H136="Spojené Království",H136="Norsko",H136="Island"),M136,0)</f>
        <v>0</v>
      </c>
      <c r="Q136" s="228"/>
      <c r="R136" s="438">
        <f t="shared" ref="R136:R199" si="151">IF($FM136="ANO",FA136,IF($EY136="ANO",EM136,IF($EK136="ANO",DY136,IF($DW136="ANO",DK136,IF($DI136="ANO",CW136,IF($CU136="ANO",CI136,IF($CG136="ANO",BU136,IF($BS136="ANO",BG136,IF($BE136="ANO",AS136,IF($AQ136="ANO",AE136,E136))))))))))</f>
        <v>0</v>
      </c>
      <c r="S136" s="225">
        <f t="shared" ref="S136:S199" si="152">IF($D136&gt;0,IF(R136&gt;0,1,0),0)</f>
        <v>0</v>
      </c>
      <c r="T136" s="357">
        <f>IF(S136=1,data!$C$41*R136,0)</f>
        <v>0</v>
      </c>
      <c r="U136" s="370" t="str">
        <f t="shared" ref="U136:U199" si="153">IF($FM136="ANO",FD136,IF($EY136="ANO",EP136,IF($EK136="ANO",EB136,IF($DW136="ANO",DN136,IF($DI136="ANO",CZ136,IF($CU136="ANO",CL136,IF($CG136="ANO",BX136,IF($BS136="ANO",BJ136,IF($BE136="ANO",AV136,IF($AQ136="ANO",AH136,H136))))))))))</f>
        <v xml:space="preserve"> </v>
      </c>
      <c r="V136" s="360">
        <f>IF($S136=1,IF(R136&lt;15,VLOOKUP(U136,data!$B$3:$E$32,2,0)*R136,(VLOOKUP(U136,data!$B$3:$E$32,2,0)*14)+(VLOOKUP(U136,data!$B$3:$E$32,3,0))*(R136-14)),0)</f>
        <v>0</v>
      </c>
      <c r="W136" s="370" t="str">
        <f t="shared" ref="W136:W199" si="154">IF($FM136="ANO",FF136,IF($EY136="ANO",ER136,IF($EK136="ANO",ED136,IF($DW136="ANO",DP136,IF($DI136="ANO",DB136,IF($CU136="ANO",CN136,IF($CG136="ANO",BZ136,IF($BS136="ANO",BL136,IF($BE136="ANO",AX136,IF($AQ136="ANO",AJ136,J136))))))))))</f>
        <v xml:space="preserve"> </v>
      </c>
      <c r="X136" s="360">
        <f>IF($S136=1,VLOOKUP(W136,data!$B$35:$D$39,2,0),0)</f>
        <v>0</v>
      </c>
      <c r="Y136" s="364">
        <f>IF(AND(V136&lt;&gt;0,X136&lt;&gt;0)=FALSE,0,data!$C$43)</f>
        <v>0</v>
      </c>
      <c r="Z136" s="365">
        <f t="shared" si="83"/>
        <v>0</v>
      </c>
      <c r="AA136" s="225">
        <f t="shared" si="147"/>
        <v>0</v>
      </c>
      <c r="AB136" s="225">
        <f t="shared" ref="AB136:AB199" si="155">IF(AA136=1,R136,0)</f>
        <v>0</v>
      </c>
      <c r="AC136" s="225">
        <f t="shared" ref="AC136:AC199" si="156">IF(OR(U136="Spojené Království",U136="Norsko",U136="Island"),Z136,0)</f>
        <v>0</v>
      </c>
      <c r="AE136" s="229"/>
      <c r="AF136" s="225">
        <f t="shared" ref="AF136:AF199" si="157">IF($D136&gt;0,IF(AE136&gt;0,1,0),0)</f>
        <v>0</v>
      </c>
      <c r="AG136" s="230">
        <f>IF(AF136=1,data!$C$41*AE136,0)</f>
        <v>0</v>
      </c>
      <c r="AH136" s="265" t="s">
        <v>96</v>
      </c>
      <c r="AI136" s="231">
        <f>IF(AF136=1,IF(AE136&lt;15,VLOOKUP(AH136,data!$B$3:$E$32,2,0)*AE136,(VLOOKUP(AH136,data!$B$3:$E$32,2,0)*14)+(VLOOKUP(AH136,data!$B$3:$E$32,3,0))*(AE136-14)),0)</f>
        <v>0</v>
      </c>
      <c r="AJ136" s="265" t="s">
        <v>96</v>
      </c>
      <c r="AK136" s="231">
        <f>IF(AF136=1,VLOOKUP(AJ136,data!$B$35:$D$39,2,0),0)</f>
        <v>0</v>
      </c>
      <c r="AL136" s="232">
        <f>IF(AND(AI136&lt;&gt;0,AK136&lt;&gt;0)=FALSE,0,data!$C$43)</f>
        <v>0</v>
      </c>
      <c r="AM136" s="269">
        <f t="shared" ref="AM136:AM199" si="158">IF(AM$3="",0,IF(AQ136="ano",IF(AND(AI136&lt;&gt;0,AK136&lt;&gt;0)=FALSE,0,INT(AG136+AI136+AK136+AL136)),M136))</f>
        <v>0</v>
      </c>
      <c r="AN136" s="225">
        <f t="shared" ref="AN136:AN199" si="159">IF(AM136&gt;0,1,0)</f>
        <v>0</v>
      </c>
      <c r="AO136" s="225">
        <f t="shared" ref="AO136:AO199" si="160">IF(AM$3="",0,IF(AQ136="ano",IF(AN136=1,AE136,0),O136))</f>
        <v>0</v>
      </c>
      <c r="AP136" s="225">
        <f t="shared" ref="AP136:AP199" si="161">IF(AM$3="",0,IF(AQ136="ano",IF(OR(AH136="Spojené Království",AH136="Norsko",AH136="Island"),AM136,0),IF(OR(H136="Spojené Království",H136="Norsko",H136="Island"),M136,0)))</f>
        <v>0</v>
      </c>
      <c r="AQ136" s="431" t="str">
        <f t="shared" ref="AQ136:AQ199" si="162">IF(AE136="","ne",IF(AE136=0,"ano",IF(AND(AE136&gt;=5,AE136&lt;=20,AH136&lt;&gt;"",AH136&lt;&gt;" ",AJ136&lt;&gt;"",AJ136&lt;&gt;" ")=TRUE,"ano","ne")))</f>
        <v>ne</v>
      </c>
      <c r="AS136" s="229"/>
      <c r="AT136" s="225">
        <f t="shared" ref="AT136:AT199" si="163">IF($D136&gt;0,IF(AS136&gt;0,1,0),0)</f>
        <v>0</v>
      </c>
      <c r="AU136" s="230">
        <f>IF(AT136=1,data!$C$41*AS136,0)</f>
        <v>0</v>
      </c>
      <c r="AV136" s="265" t="s">
        <v>96</v>
      </c>
      <c r="AW136" s="231">
        <f>IF(AT136=1,IF(AS136&lt;15,VLOOKUP(AV136,data!$B$3:$E$32,2,0)*AS136,(VLOOKUP(AV136,data!$B$3:$E$32,2,0)*14)+(VLOOKUP(AV136,data!$B$3:$E$32,3,0))*(AS136-14)),0)</f>
        <v>0</v>
      </c>
      <c r="AX136" s="265" t="s">
        <v>96</v>
      </c>
      <c r="AY136" s="231">
        <f>IF(AT136=1,VLOOKUP(AX136,data!$B$35:$D$39,2,0),0)</f>
        <v>0</v>
      </c>
      <c r="AZ136" s="232">
        <f>IF(AND(AW136&lt;&gt;0,AY136&lt;&gt;0)=FALSE,0,data!$C$43)</f>
        <v>0</v>
      </c>
      <c r="BA136" s="269">
        <f t="shared" ref="BA136:BA199" si="164">IF(BA$3="",0,IF(BE136="ano",IF(AND(AW136&lt;&gt;0,AY136&lt;&gt;0)=FALSE,0,INT(AU136+AW136+AY136+AZ136)),AM136))</f>
        <v>0</v>
      </c>
      <c r="BB136" s="225">
        <f t="shared" ref="BB136:BB199" si="165">IF(BA136&gt;0,1,0)</f>
        <v>0</v>
      </c>
      <c r="BC136" s="225">
        <f t="shared" ref="BC136:BC199" si="166">IF(BA$3="",0,IF(BE136="ano",IF(BB136=1,AS136,0),AO136))</f>
        <v>0</v>
      </c>
      <c r="BD136" s="225">
        <f t="shared" ref="BD136:BD199" si="167">IF(BA$3="",0,IF(BE136="ano",IF(OR(AV136="Spojené Království",AV136="Norsko",AV136="Island"),BA136,0),AP136))</f>
        <v>0</v>
      </c>
      <c r="BE136" s="431" t="str">
        <f t="shared" ref="BE136:BE199" si="168">IF(AS136="","ne",IF(AS136=0,"ano",IF(AND(AS136&gt;=5,AS136&lt;=20,AV136&lt;&gt;"",AV136&lt;&gt;" ",AX136&lt;&gt;"",AX136&lt;&gt;" ")=TRUE,"ano","ne")))</f>
        <v>ne</v>
      </c>
      <c r="BG136" s="229"/>
      <c r="BH136" s="225">
        <f t="shared" ref="BH136:BH199" si="169">IF($D136&gt;0,IF(BG136&gt;0,1,0),0)</f>
        <v>0</v>
      </c>
      <c r="BI136" s="230">
        <f>IF(BH136=1,data!$C$41*BG136,0)</f>
        <v>0</v>
      </c>
      <c r="BJ136" s="265" t="s">
        <v>96</v>
      </c>
      <c r="BK136" s="231">
        <f>IF(BH136=1,IF(BG136&lt;15,VLOOKUP(BJ136,data!$B$3:$E$32,2,0)*BG136,(VLOOKUP(BJ136,data!$B$3:$E$32,2,0)*14)+(VLOOKUP(BJ136,data!$B$3:$E$32,3,0))*(BG136-14)),0)</f>
        <v>0</v>
      </c>
      <c r="BL136" s="265" t="s">
        <v>96</v>
      </c>
      <c r="BM136" s="231">
        <f>IF(BH136=1,VLOOKUP(BL136,data!$B$35:$D$39,2,0),0)</f>
        <v>0</v>
      </c>
      <c r="BN136" s="232">
        <f>IF(AND(BK136&lt;&gt;0,BM136&lt;&gt;0)=FALSE,0,data!$C$43)</f>
        <v>0</v>
      </c>
      <c r="BO136" s="269">
        <f t="shared" ref="BO136:BO199" si="170">IF(BO$3="",0,IF(BS136="ano",IF(AND(BK136&lt;&gt;0,BM136&lt;&gt;0)=FALSE,0,INT(BI136+BK136+BM136+BN136)),BA136))</f>
        <v>0</v>
      </c>
      <c r="BP136" s="225">
        <f t="shared" ref="BP136:BP199" si="171">IF(BO136&gt;0,1,0)</f>
        <v>0</v>
      </c>
      <c r="BQ136" s="225">
        <f t="shared" ref="BQ136:BQ199" si="172">IF(BO$3="",0,IF(BS136="ano",IF(BP136=1,BG136,0),BC136))</f>
        <v>0</v>
      </c>
      <c r="BR136" s="225">
        <f t="shared" ref="BR136:BR199" si="173">IF(BO$3="",0,IF(BS136="ano",IF(OR(BJ136="Spojené Království",BJ136="Norsko",BJ136="Island"),BO136,0),BD136))</f>
        <v>0</v>
      </c>
      <c r="BS136" s="431" t="str">
        <f t="shared" ref="BS136:BS199" si="174">IF(BG136="","ne",IF(BG136=0,"ano",IF(AND(BG136&gt;=5,BG136&lt;=20,BJ136&lt;&gt;"",BJ136&lt;&gt;" ",BL136&lt;&gt;"",BL136&lt;&gt;" ")=TRUE,"ano","ne")))</f>
        <v>ne</v>
      </c>
      <c r="BU136" s="229"/>
      <c r="BV136" s="225">
        <f t="shared" ref="BV136:BV199" si="175">IF($D136&gt;0,IF(BU136&gt;0,1,0),0)</f>
        <v>0</v>
      </c>
      <c r="BW136" s="230">
        <f>IF(BV136=1,data!$C$41*BU136,0)</f>
        <v>0</v>
      </c>
      <c r="BX136" s="265" t="s">
        <v>96</v>
      </c>
      <c r="BY136" s="231">
        <f>IF(BV136=1,IF(BU136&lt;15,VLOOKUP(BX136,data!$B$3:$E$32,2,0)*BU136,(VLOOKUP(BX136,data!$B$3:$E$32,2,0)*14)+(VLOOKUP(BX136,data!$B$3:$E$32,3,0))*(BU136-14)),0)</f>
        <v>0</v>
      </c>
      <c r="BZ136" s="265" t="s">
        <v>96</v>
      </c>
      <c r="CA136" s="231">
        <f>IF(BV136=1,VLOOKUP(BZ136,data!$B$35:$D$39,2,0),0)</f>
        <v>0</v>
      </c>
      <c r="CB136" s="232">
        <f>IF(AND(BY136&lt;&gt;0,CA136&lt;&gt;0)=FALSE,0,data!$C$43)</f>
        <v>0</v>
      </c>
      <c r="CC136" s="269">
        <f t="shared" ref="CC136:CC199" si="176">IF(CC$3="",0,IF(CG136="ano",IF(AND(BY136&lt;&gt;0,CA136&lt;&gt;0)=FALSE,0,INT(BW136+BY136+CA136+CB136)),BO136))</f>
        <v>0</v>
      </c>
      <c r="CD136" s="225">
        <f t="shared" ref="CD136:CD199" si="177">IF(CC136&gt;0,1,0)</f>
        <v>0</v>
      </c>
      <c r="CE136" s="225">
        <f t="shared" ref="CE136:CE199" si="178">IF(CC$3="",0,IF(CG136="ano",IF(CD136=1,BU136,0),BQ136))</f>
        <v>0</v>
      </c>
      <c r="CF136" s="225">
        <f t="shared" ref="CF136:CF199" si="179">IF(CC$3="",0,IF(CG136="ano",IF(OR(BX136="Spojené Království",BX136="Norsko",BX136="Island"),CC136,0),BR136))</f>
        <v>0</v>
      </c>
      <c r="CG136" s="431" t="str">
        <f t="shared" ref="CG136:CG199" si="180">IF(BU136="","ne",IF(BU136=0,"ano",IF(AND(BU136&gt;=5,BU136&lt;=20,BX136&lt;&gt;"",BX136&lt;&gt;" ",BZ136&lt;&gt;"",BZ136&lt;&gt;" ")=TRUE,"ano","ne")))</f>
        <v>ne</v>
      </c>
      <c r="CI136" s="229"/>
      <c r="CJ136" s="225">
        <f t="shared" ref="CJ136:CJ199" si="181">IF($D136&gt;0,IF(CI136&gt;0,1,0),0)</f>
        <v>0</v>
      </c>
      <c r="CK136" s="230">
        <f>IF(CJ136=1,data!$C$41*CI136,0)</f>
        <v>0</v>
      </c>
      <c r="CL136" s="265" t="s">
        <v>96</v>
      </c>
      <c r="CM136" s="231">
        <f>IF(CJ136=1,IF(CI136&lt;15,VLOOKUP(CL136,data!$B$3:$E$32,2,0)*CI136,(VLOOKUP(CL136,data!$B$3:$E$32,2,0)*14)+(VLOOKUP(CL136,data!$B$3:$E$32,3,0))*(CI136-14)),0)</f>
        <v>0</v>
      </c>
      <c r="CN136" s="265" t="s">
        <v>96</v>
      </c>
      <c r="CO136" s="231">
        <f>IF(CJ136=1,VLOOKUP(CN136,data!$B$35:$D$39,2,0),0)</f>
        <v>0</v>
      </c>
      <c r="CP136" s="232">
        <f>IF(AND(CM136&lt;&gt;0,CO136&lt;&gt;0)=FALSE,0,data!$C$43)</f>
        <v>0</v>
      </c>
      <c r="CQ136" s="269">
        <f t="shared" ref="CQ136:CQ199" si="182">IF(CQ$3="",0,IF(CU136="ano",IF(AND(CM136&lt;&gt;0,CO136&lt;&gt;0)=FALSE,0,INT(CK136+CM136+CO136+CP136)),CC136))</f>
        <v>0</v>
      </c>
      <c r="CR136" s="225">
        <f t="shared" ref="CR136:CR199" si="183">IF(CQ136&gt;0,1,0)</f>
        <v>0</v>
      </c>
      <c r="CS136" s="225">
        <f t="shared" ref="CS136:CS199" si="184">IF(CQ$3="",0,IF(CU136="ano",IF(CR136=1,CI136,0),CE136))</f>
        <v>0</v>
      </c>
      <c r="CT136" s="225">
        <f t="shared" ref="CT136:CT199" si="185">IF(CQ$3="",0,IF(CU136="ano",IF(OR(CL136="Spojené Království",CL136="Norsko",CL136="Island"),CQ136,0),CF136))</f>
        <v>0</v>
      </c>
      <c r="CU136" s="431" t="str">
        <f t="shared" ref="CU136:CU199" si="186">IF(CI136="","ne",IF(CI136=0,"ano",IF(AND(CI136&gt;=5,CI136&lt;=20,CL136&lt;&gt;"",CL136&lt;&gt;" ",CN136&lt;&gt;"",CN136&lt;&gt;" ")=TRUE,"ano","ne")))</f>
        <v>ne</v>
      </c>
      <c r="CW136" s="229"/>
      <c r="CX136" s="225">
        <f t="shared" ref="CX136:CX199" si="187">IF($D136&gt;0,IF(CW136&gt;0,1,0),0)</f>
        <v>0</v>
      </c>
      <c r="CY136" s="230">
        <f>IF(CX136=1,data!$C$41*CW136,0)</f>
        <v>0</v>
      </c>
      <c r="CZ136" s="265" t="s">
        <v>96</v>
      </c>
      <c r="DA136" s="231">
        <f>IF(CX136=1,IF(CW136&lt;15,VLOOKUP(CZ136,data!$B$3:$E$32,2,0)*CW136,(VLOOKUP(CZ136,data!$B$3:$E$32,2,0)*14)+(VLOOKUP(CZ136,data!$B$3:$E$32,3,0))*(CW136-14)),0)</f>
        <v>0</v>
      </c>
      <c r="DB136" s="265" t="s">
        <v>96</v>
      </c>
      <c r="DC136" s="231">
        <f>IF(CX136=1,VLOOKUP(DB136,data!$B$35:$D$39,2,0),0)</f>
        <v>0</v>
      </c>
      <c r="DD136" s="232">
        <f>IF(AND(DA136&lt;&gt;0,DC136&lt;&gt;0)=FALSE,0,data!$C$43)</f>
        <v>0</v>
      </c>
      <c r="DE136" s="269">
        <f t="shared" ref="DE136:DE199" si="188">IF(DE$3="",0,IF(DI136="ano",IF(AND(DA136&lt;&gt;0,DC136&lt;&gt;0)=FALSE,0,INT(CY136+DA136+DC136+DD136)),CQ136))</f>
        <v>0</v>
      </c>
      <c r="DF136" s="225">
        <f t="shared" ref="DF136:DF199" si="189">IF(DE136&gt;0,1,0)</f>
        <v>0</v>
      </c>
      <c r="DG136" s="225">
        <f t="shared" ref="DG136:DG199" si="190">IF(DE$3="",0,IF(DI136="ano",IF(DF136=1,CW136,0),CS136))</f>
        <v>0</v>
      </c>
      <c r="DH136" s="225">
        <f t="shared" ref="DH136:DH199" si="191">IF(DE$3="",0,IF(DI136="ano",IF(OR(CZ136="Spojené Království",CZ136="Norsko",CZ136="Island"),DE136,0),CT136))</f>
        <v>0</v>
      </c>
      <c r="DI136" s="431" t="str">
        <f t="shared" ref="DI136:DI199" si="192">IF(CW136="","ne",IF(CW136=0,"ano",IF(AND(CW136&gt;=5,CW136&lt;=20,CZ136&lt;&gt;"",CZ136&lt;&gt;" ",DB136&lt;&gt;"",DB136&lt;&gt;" ")=TRUE,"ano","ne")))</f>
        <v>ne</v>
      </c>
      <c r="DK136" s="229"/>
      <c r="DL136" s="225">
        <f t="shared" ref="DL136:DL199" si="193">IF($D136&gt;0,IF(DK136&gt;0,1,0),0)</f>
        <v>0</v>
      </c>
      <c r="DM136" s="230">
        <f>IF(DL136=1,data!$C$41*DK136,0)</f>
        <v>0</v>
      </c>
      <c r="DN136" s="265" t="s">
        <v>96</v>
      </c>
      <c r="DO136" s="231">
        <f>IF(DL136=1,IF(DK136&lt;15,VLOOKUP(DN136,data!$B$3:$E$32,2,0)*DK136,(VLOOKUP(DN136,data!$B$3:$E$32,2,0)*14)+(VLOOKUP(DN136,data!$B$3:$E$32,3,0))*(DK136-14)),0)</f>
        <v>0</v>
      </c>
      <c r="DP136" s="265" t="s">
        <v>96</v>
      </c>
      <c r="DQ136" s="231">
        <f>IF(DL136=1,VLOOKUP(DP136,data!$B$35:$D$39,2,0),0)</f>
        <v>0</v>
      </c>
      <c r="DR136" s="232">
        <f>IF(AND(DO136&lt;&gt;0,DQ136&lt;&gt;0)=FALSE,0,data!$C$43)</f>
        <v>0</v>
      </c>
      <c r="DS136" s="269">
        <f t="shared" ref="DS136:DS199" si="194">IF(DS$3="",0,IF(DW136="ano",IF(AND(DO136&lt;&gt;0,DQ136&lt;&gt;0)=FALSE,0,INT(DM136+DO136+DQ136+DR136)),DE136))</f>
        <v>0</v>
      </c>
      <c r="DT136" s="225">
        <f t="shared" ref="DT136:DT199" si="195">IF(DS136&gt;0,1,0)</f>
        <v>0</v>
      </c>
      <c r="DU136" s="225">
        <f t="shared" ref="DU136:DU199" si="196">IF(DS$3="",0,IF(DW136="ano",IF(DT136=1,DK136,0),DG136))</f>
        <v>0</v>
      </c>
      <c r="DV136" s="225">
        <f t="shared" ref="DV136:DV199" si="197">IF(DS$3="",0,IF(DW136="ano",IF(OR(DN136="Spojené Království",DN136="Norsko",DN136="Island"),DS136,0),DH136))</f>
        <v>0</v>
      </c>
      <c r="DW136" s="431" t="str">
        <f t="shared" ref="DW136:DW199" si="198">IF(DK136="","ne",IF(DK136=0,"ano",IF(AND(DK136&gt;=5,DK136&lt;=20,DN136&lt;&gt;"",DN136&lt;&gt;" ",DP136&lt;&gt;"",DP136&lt;&gt;" ")=TRUE,"ano","ne")))</f>
        <v>ne</v>
      </c>
      <c r="DY136" s="229"/>
      <c r="DZ136" s="225">
        <f t="shared" ref="DZ136:DZ199" si="199">IF($D136&gt;0,IF(DY136&gt;0,1,0),0)</f>
        <v>0</v>
      </c>
      <c r="EA136" s="230">
        <f>IF(DZ136=1,data!$C$41*DY136,0)</f>
        <v>0</v>
      </c>
      <c r="EB136" s="265" t="s">
        <v>96</v>
      </c>
      <c r="EC136" s="231">
        <f>IF(DZ136=1,IF(DY136&lt;15,VLOOKUP(EB136,data!$B$3:$E$32,2,0)*DY136,(VLOOKUP(EB136,data!$B$3:$E$32,2,0)*14)+(VLOOKUP(EB136,data!$B$3:$E$32,3,0))*(DY136-14)),0)</f>
        <v>0</v>
      </c>
      <c r="ED136" s="265" t="s">
        <v>96</v>
      </c>
      <c r="EE136" s="231">
        <f>IF(DZ136=1,VLOOKUP(ED136,data!$B$35:$D$39,2,0),0)</f>
        <v>0</v>
      </c>
      <c r="EF136" s="232">
        <f>IF(AND(EC136&lt;&gt;0,EE136&lt;&gt;0)=FALSE,0,data!$C$43)</f>
        <v>0</v>
      </c>
      <c r="EG136" s="269">
        <f t="shared" ref="EG136:EG199" si="200">IF(EG$3="",0,IF(EK136="ano",IF(AND(EC136&lt;&gt;0,EE136&lt;&gt;0)=FALSE,0,INT(EA136+EC136+EE136+EF136)),DS136))</f>
        <v>0</v>
      </c>
      <c r="EH136" s="225">
        <f t="shared" ref="EH136:EH199" si="201">IF(EG136&gt;0,1,0)</f>
        <v>0</v>
      </c>
      <c r="EI136" s="225">
        <f t="shared" ref="EI136:EI199" si="202">IF(EG$3="",0,IF(EK136="ano",IF(EH136=1,DY136,0),DU136))</f>
        <v>0</v>
      </c>
      <c r="EJ136" s="225">
        <f t="shared" ref="EJ136:EJ199" si="203">IF(EG$3="",0,IF(EK136="ano",IF(OR(EB136="Spojené Království",EB136="Norsko",EB136="Island"),EG136,0),DV136))</f>
        <v>0</v>
      </c>
      <c r="EK136" s="431" t="str">
        <f t="shared" ref="EK136:EK199" si="204">IF(DY136="","ne",IF(DY136=0,"ano",IF(AND(DY136&gt;=5,DY136&lt;=20,EB136&lt;&gt;"",EB136&lt;&gt;" ",ED136&lt;&gt;"",ED136&lt;&gt;" ")=TRUE,"ano","ne")))</f>
        <v>ne</v>
      </c>
      <c r="EM136" s="229"/>
      <c r="EN136" s="225">
        <f t="shared" ref="EN136:EN199" si="205">IF($D136&gt;0,IF(EM136&gt;0,1,0),0)</f>
        <v>0</v>
      </c>
      <c r="EO136" s="230">
        <f>IF(EN136=1,data!$C$41*EM136,0)</f>
        <v>0</v>
      </c>
      <c r="EP136" s="265" t="s">
        <v>96</v>
      </c>
      <c r="EQ136" s="231">
        <f>IF(EN136=1,IF(EM136&lt;15,VLOOKUP(EP136,data!$B$3:$E$32,2,0)*EM136,(VLOOKUP(EP136,data!$B$3:$E$32,2,0)*14)+(VLOOKUP(EP136,data!$B$3:$E$32,3,0))*(EM136-14)),0)</f>
        <v>0</v>
      </c>
      <c r="ER136" s="265" t="s">
        <v>96</v>
      </c>
      <c r="ES136" s="231">
        <f>IF(EN136=1,VLOOKUP(ER136,data!$B$35:$D$39,2,0),0)</f>
        <v>0</v>
      </c>
      <c r="ET136" s="232">
        <f>IF(AND(EQ136&lt;&gt;0,ES136&lt;&gt;0)=FALSE,0,data!$C$43)</f>
        <v>0</v>
      </c>
      <c r="EU136" s="269">
        <f t="shared" ref="EU136:EU199" si="206">IF(EU$3="",0,IF(EY136="ano",IF(AND(EQ136&lt;&gt;0,ES136&lt;&gt;0)=FALSE,0,INT(EO136+EQ136+ES136+ET136)),EG136))</f>
        <v>0</v>
      </c>
      <c r="EV136" s="225">
        <f t="shared" ref="EV136:EV199" si="207">IF(EU136&gt;0,1,0)</f>
        <v>0</v>
      </c>
      <c r="EW136" s="225">
        <f t="shared" ref="EW136:EW199" si="208">IF(EU$3="",0,IF(EY136="ano",IF(EV136=1,EM136,0),EI136))</f>
        <v>0</v>
      </c>
      <c r="EX136" s="225">
        <f t="shared" ref="EX136:EX199" si="209">IF(EU$3="",0,IF(EY136="ano",IF(OR(EP136="Spojené Království",EP136="Norsko",EP136="Island"),EU136,0),EJ136))</f>
        <v>0</v>
      </c>
      <c r="EY136" s="431" t="str">
        <f t="shared" ref="EY136:EY199" si="210">IF(EM136="","ne",IF(EM136=0,"ano",IF(AND(EM136&gt;=5,EM136&lt;=20,EP136&lt;&gt;"",EP136&lt;&gt;" ",ER136&lt;&gt;"",ER136&lt;&gt;" ")=TRUE,"ano","ne")))</f>
        <v>ne</v>
      </c>
      <c r="FA136" s="229"/>
      <c r="FB136" s="225">
        <f t="shared" ref="FB136:FB199" si="211">IF($D136&gt;0,IF(FA136&gt;0,1,0),0)</f>
        <v>0</v>
      </c>
      <c r="FC136" s="230">
        <f>IF(FB136=1,data!$C$41*FA136,0)</f>
        <v>0</v>
      </c>
      <c r="FD136" s="265" t="s">
        <v>96</v>
      </c>
      <c r="FE136" s="231">
        <f>IF(FB136=1,IF(FA136&lt;15,VLOOKUP(FD136,data!$B$3:$E$32,2,0)*FA136,(VLOOKUP(FD136,data!$B$3:$E$32,2,0)*14)+(VLOOKUP(FD136,data!$B$3:$E$32,3,0))*(FA136-14)),0)</f>
        <v>0</v>
      </c>
      <c r="FF136" s="265" t="s">
        <v>96</v>
      </c>
      <c r="FG136" s="231">
        <f>IF(FB136=1,VLOOKUP(FF136,data!$B$35:$D$39,2,0),0)</f>
        <v>0</v>
      </c>
      <c r="FH136" s="232">
        <f>IF(AND(FE136&lt;&gt;0,FG136&lt;&gt;0)=FALSE,0,data!$C$43)</f>
        <v>0</v>
      </c>
      <c r="FI136" s="269">
        <f t="shared" ref="FI136:FI199" si="212">IF(FI$3="",0,IF(FM136="ano",IF(AND(FE136&lt;&gt;0,FG136&lt;&gt;0)=FALSE,0,INT(FC136+FE136+FG136+FH136)),EU136))</f>
        <v>0</v>
      </c>
      <c r="FJ136" s="225">
        <f t="shared" ref="FJ136:FJ199" si="213">IF(FI136&gt;0,1,0)</f>
        <v>0</v>
      </c>
      <c r="FK136" s="225">
        <f t="shared" ref="FK136:FK199" si="214">IF(FI$3="",0,IF(FM136="ano",IF(FJ136=1,FA136,0),EW136))</f>
        <v>0</v>
      </c>
      <c r="FL136" s="225">
        <f t="shared" ref="FL136:FL199" si="215">IF(FI$3="",0,IF(FM136="ano",IF(OR(FD136="Spojené Království",FD136="Norsko",FD136="Island"),FI136,0),EX136))</f>
        <v>0</v>
      </c>
      <c r="FM136" s="431" t="str">
        <f t="shared" ref="FM136:FM199" si="216">IF(FA136="","ne",IF(FA136=0,"ano",IF(AND(FA136&gt;=5,FA136&lt;=20,FD136&lt;&gt;"",FD136&lt;&gt;" ",FF136&lt;&gt;"",FF136&lt;&gt;" ")=TRUE,"ano","ne")))</f>
        <v>ne</v>
      </c>
    </row>
    <row r="137" spans="1:169" ht="26.65" hidden="1" customHeight="1" x14ac:dyDescent="0.25">
      <c r="A137" s="233"/>
      <c r="B137" s="370" t="s">
        <v>228</v>
      </c>
      <c r="C137" s="416"/>
      <c r="D137" s="418"/>
      <c r="E137" s="229"/>
      <c r="F137" s="225">
        <f t="shared" si="148"/>
        <v>0</v>
      </c>
      <c r="G137" s="230">
        <f>IF(F137=1,data!$C$41*E137,0)</f>
        <v>0</v>
      </c>
      <c r="H137" s="265" t="s">
        <v>96</v>
      </c>
      <c r="I137" s="231">
        <f>IF($F137=1,IF($E137&lt;15,VLOOKUP(H137,data!$B$3:$E$32,2,0)*$E137,(VLOOKUP(H137,data!$B$3:$E$32,2,0)*14)+(VLOOKUP(H137,data!$B$3:$E$32,3,0))*($E137-14)),0)</f>
        <v>0</v>
      </c>
      <c r="J137" s="265" t="s">
        <v>96</v>
      </c>
      <c r="K137" s="231">
        <f>IF($F137=1,VLOOKUP(J137,data!$B$35:$D$39,2,0),0)</f>
        <v>0</v>
      </c>
      <c r="L137" s="232">
        <f>IF(AND(I137&lt;&gt;0,K137&lt;&gt;0)=FALSE,0,data!$C$43)</f>
        <v>0</v>
      </c>
      <c r="M137" s="269">
        <f t="shared" si="76"/>
        <v>0</v>
      </c>
      <c r="N137" s="225">
        <f t="shared" si="146"/>
        <v>0</v>
      </c>
      <c r="O137" s="225">
        <f t="shared" si="149"/>
        <v>0</v>
      </c>
      <c r="P137" s="225">
        <f t="shared" si="150"/>
        <v>0</v>
      </c>
      <c r="Q137" s="228"/>
      <c r="R137" s="438">
        <f t="shared" si="151"/>
        <v>0</v>
      </c>
      <c r="S137" s="225">
        <f t="shared" si="152"/>
        <v>0</v>
      </c>
      <c r="T137" s="357">
        <f>IF(S137=1,data!$C$41*R137,0)</f>
        <v>0</v>
      </c>
      <c r="U137" s="370" t="str">
        <f t="shared" si="153"/>
        <v xml:space="preserve"> </v>
      </c>
      <c r="V137" s="360">
        <f>IF($S137=1,IF(R137&lt;15,VLOOKUP(U137,data!$B$3:$E$32,2,0)*R137,(VLOOKUP(U137,data!$B$3:$E$32,2,0)*14)+(VLOOKUP(U137,data!$B$3:$E$32,3,0))*(R137-14)),0)</f>
        <v>0</v>
      </c>
      <c r="W137" s="370" t="str">
        <f t="shared" si="154"/>
        <v xml:space="preserve"> </v>
      </c>
      <c r="X137" s="360">
        <f>IF($S137=1,VLOOKUP(W137,data!$B$35:$D$39,2,0),0)</f>
        <v>0</v>
      </c>
      <c r="Y137" s="364">
        <f>IF(AND(V137&lt;&gt;0,X137&lt;&gt;0)=FALSE,0,data!$C$43)</f>
        <v>0</v>
      </c>
      <c r="Z137" s="365">
        <f t="shared" si="83"/>
        <v>0</v>
      </c>
      <c r="AA137" s="225">
        <f t="shared" si="147"/>
        <v>0</v>
      </c>
      <c r="AB137" s="225">
        <f t="shared" si="155"/>
        <v>0</v>
      </c>
      <c r="AC137" s="225">
        <f t="shared" si="156"/>
        <v>0</v>
      </c>
      <c r="AE137" s="229"/>
      <c r="AF137" s="225">
        <f t="shared" si="157"/>
        <v>0</v>
      </c>
      <c r="AG137" s="230">
        <f>IF(AF137=1,data!$C$41*AE137,0)</f>
        <v>0</v>
      </c>
      <c r="AH137" s="265" t="s">
        <v>96</v>
      </c>
      <c r="AI137" s="231">
        <f>IF(AF137=1,IF(AE137&lt;15,VLOOKUP(AH137,data!$B$3:$E$32,2,0)*AE137,(VLOOKUP(AH137,data!$B$3:$E$32,2,0)*14)+(VLOOKUP(AH137,data!$B$3:$E$32,3,0))*(AE137-14)),0)</f>
        <v>0</v>
      </c>
      <c r="AJ137" s="265" t="s">
        <v>96</v>
      </c>
      <c r="AK137" s="231">
        <f>IF(AF137=1,VLOOKUP(AJ137,data!$B$35:$D$39,2,0),0)</f>
        <v>0</v>
      </c>
      <c r="AL137" s="232">
        <f>IF(AND(AI137&lt;&gt;0,AK137&lt;&gt;0)=FALSE,0,data!$C$43)</f>
        <v>0</v>
      </c>
      <c r="AM137" s="269">
        <f t="shared" si="158"/>
        <v>0</v>
      </c>
      <c r="AN137" s="225">
        <f t="shared" si="159"/>
        <v>0</v>
      </c>
      <c r="AO137" s="225">
        <f t="shared" si="160"/>
        <v>0</v>
      </c>
      <c r="AP137" s="225">
        <f t="shared" si="161"/>
        <v>0</v>
      </c>
      <c r="AQ137" s="431" t="str">
        <f t="shared" si="162"/>
        <v>ne</v>
      </c>
      <c r="AS137" s="229"/>
      <c r="AT137" s="225">
        <f t="shared" si="163"/>
        <v>0</v>
      </c>
      <c r="AU137" s="230">
        <f>IF(AT137=1,data!$C$41*AS137,0)</f>
        <v>0</v>
      </c>
      <c r="AV137" s="265" t="s">
        <v>96</v>
      </c>
      <c r="AW137" s="231">
        <f>IF(AT137=1,IF(AS137&lt;15,VLOOKUP(AV137,data!$B$3:$E$32,2,0)*AS137,(VLOOKUP(AV137,data!$B$3:$E$32,2,0)*14)+(VLOOKUP(AV137,data!$B$3:$E$32,3,0))*(AS137-14)),0)</f>
        <v>0</v>
      </c>
      <c r="AX137" s="265" t="s">
        <v>96</v>
      </c>
      <c r="AY137" s="231">
        <f>IF(AT137=1,VLOOKUP(AX137,data!$B$35:$D$39,2,0),0)</f>
        <v>0</v>
      </c>
      <c r="AZ137" s="232">
        <f>IF(AND(AW137&lt;&gt;0,AY137&lt;&gt;0)=FALSE,0,data!$C$43)</f>
        <v>0</v>
      </c>
      <c r="BA137" s="269">
        <f t="shared" si="164"/>
        <v>0</v>
      </c>
      <c r="BB137" s="225">
        <f t="shared" si="165"/>
        <v>0</v>
      </c>
      <c r="BC137" s="225">
        <f t="shared" si="166"/>
        <v>0</v>
      </c>
      <c r="BD137" s="225">
        <f t="shared" si="167"/>
        <v>0</v>
      </c>
      <c r="BE137" s="431" t="str">
        <f t="shared" si="168"/>
        <v>ne</v>
      </c>
      <c r="BG137" s="229"/>
      <c r="BH137" s="225">
        <f t="shared" si="169"/>
        <v>0</v>
      </c>
      <c r="BI137" s="230">
        <f>IF(BH137=1,data!$C$41*BG137,0)</f>
        <v>0</v>
      </c>
      <c r="BJ137" s="265" t="s">
        <v>96</v>
      </c>
      <c r="BK137" s="231">
        <f>IF(BH137=1,IF(BG137&lt;15,VLOOKUP(BJ137,data!$B$3:$E$32,2,0)*BG137,(VLOOKUP(BJ137,data!$B$3:$E$32,2,0)*14)+(VLOOKUP(BJ137,data!$B$3:$E$32,3,0))*(BG137-14)),0)</f>
        <v>0</v>
      </c>
      <c r="BL137" s="265" t="s">
        <v>96</v>
      </c>
      <c r="BM137" s="231">
        <f>IF(BH137=1,VLOOKUP(BL137,data!$B$35:$D$39,2,0),0)</f>
        <v>0</v>
      </c>
      <c r="BN137" s="232">
        <f>IF(AND(BK137&lt;&gt;0,BM137&lt;&gt;0)=FALSE,0,data!$C$43)</f>
        <v>0</v>
      </c>
      <c r="BO137" s="269">
        <f t="shared" si="170"/>
        <v>0</v>
      </c>
      <c r="BP137" s="225">
        <f t="shared" si="171"/>
        <v>0</v>
      </c>
      <c r="BQ137" s="225">
        <f t="shared" si="172"/>
        <v>0</v>
      </c>
      <c r="BR137" s="225">
        <f t="shared" si="173"/>
        <v>0</v>
      </c>
      <c r="BS137" s="431" t="str">
        <f t="shared" si="174"/>
        <v>ne</v>
      </c>
      <c r="BU137" s="229"/>
      <c r="BV137" s="225">
        <f t="shared" si="175"/>
        <v>0</v>
      </c>
      <c r="BW137" s="230">
        <f>IF(BV137=1,data!$C$41*BU137,0)</f>
        <v>0</v>
      </c>
      <c r="BX137" s="265" t="s">
        <v>96</v>
      </c>
      <c r="BY137" s="231">
        <f>IF(BV137=1,IF(BU137&lt;15,VLOOKUP(BX137,data!$B$3:$E$32,2,0)*BU137,(VLOOKUP(BX137,data!$B$3:$E$32,2,0)*14)+(VLOOKUP(BX137,data!$B$3:$E$32,3,0))*(BU137-14)),0)</f>
        <v>0</v>
      </c>
      <c r="BZ137" s="265" t="s">
        <v>96</v>
      </c>
      <c r="CA137" s="231">
        <f>IF(BV137=1,VLOOKUP(BZ137,data!$B$35:$D$39,2,0),0)</f>
        <v>0</v>
      </c>
      <c r="CB137" s="232">
        <f>IF(AND(BY137&lt;&gt;0,CA137&lt;&gt;0)=FALSE,0,data!$C$43)</f>
        <v>0</v>
      </c>
      <c r="CC137" s="269">
        <f t="shared" si="176"/>
        <v>0</v>
      </c>
      <c r="CD137" s="225">
        <f t="shared" si="177"/>
        <v>0</v>
      </c>
      <c r="CE137" s="225">
        <f t="shared" si="178"/>
        <v>0</v>
      </c>
      <c r="CF137" s="225">
        <f t="shared" si="179"/>
        <v>0</v>
      </c>
      <c r="CG137" s="431" t="str">
        <f t="shared" si="180"/>
        <v>ne</v>
      </c>
      <c r="CI137" s="229"/>
      <c r="CJ137" s="225">
        <f t="shared" si="181"/>
        <v>0</v>
      </c>
      <c r="CK137" s="230">
        <f>IF(CJ137=1,data!$C$41*CI137,0)</f>
        <v>0</v>
      </c>
      <c r="CL137" s="265" t="s">
        <v>96</v>
      </c>
      <c r="CM137" s="231">
        <f>IF(CJ137=1,IF(CI137&lt;15,VLOOKUP(CL137,data!$B$3:$E$32,2,0)*CI137,(VLOOKUP(CL137,data!$B$3:$E$32,2,0)*14)+(VLOOKUP(CL137,data!$B$3:$E$32,3,0))*(CI137-14)),0)</f>
        <v>0</v>
      </c>
      <c r="CN137" s="265" t="s">
        <v>96</v>
      </c>
      <c r="CO137" s="231">
        <f>IF(CJ137=1,VLOOKUP(CN137,data!$B$35:$D$39,2,0),0)</f>
        <v>0</v>
      </c>
      <c r="CP137" s="232">
        <f>IF(AND(CM137&lt;&gt;0,CO137&lt;&gt;0)=FALSE,0,data!$C$43)</f>
        <v>0</v>
      </c>
      <c r="CQ137" s="269">
        <f t="shared" si="182"/>
        <v>0</v>
      </c>
      <c r="CR137" s="225">
        <f t="shared" si="183"/>
        <v>0</v>
      </c>
      <c r="CS137" s="225">
        <f t="shared" si="184"/>
        <v>0</v>
      </c>
      <c r="CT137" s="225">
        <f t="shared" si="185"/>
        <v>0</v>
      </c>
      <c r="CU137" s="431" t="str">
        <f t="shared" si="186"/>
        <v>ne</v>
      </c>
      <c r="CW137" s="229"/>
      <c r="CX137" s="225">
        <f t="shared" si="187"/>
        <v>0</v>
      </c>
      <c r="CY137" s="230">
        <f>IF(CX137=1,data!$C$41*CW137,0)</f>
        <v>0</v>
      </c>
      <c r="CZ137" s="265" t="s">
        <v>96</v>
      </c>
      <c r="DA137" s="231">
        <f>IF(CX137=1,IF(CW137&lt;15,VLOOKUP(CZ137,data!$B$3:$E$32,2,0)*CW137,(VLOOKUP(CZ137,data!$B$3:$E$32,2,0)*14)+(VLOOKUP(CZ137,data!$B$3:$E$32,3,0))*(CW137-14)),0)</f>
        <v>0</v>
      </c>
      <c r="DB137" s="265" t="s">
        <v>96</v>
      </c>
      <c r="DC137" s="231">
        <f>IF(CX137=1,VLOOKUP(DB137,data!$B$35:$D$39,2,0),0)</f>
        <v>0</v>
      </c>
      <c r="DD137" s="232">
        <f>IF(AND(DA137&lt;&gt;0,DC137&lt;&gt;0)=FALSE,0,data!$C$43)</f>
        <v>0</v>
      </c>
      <c r="DE137" s="269">
        <f t="shared" si="188"/>
        <v>0</v>
      </c>
      <c r="DF137" s="225">
        <f t="shared" si="189"/>
        <v>0</v>
      </c>
      <c r="DG137" s="225">
        <f t="shared" si="190"/>
        <v>0</v>
      </c>
      <c r="DH137" s="225">
        <f t="shared" si="191"/>
        <v>0</v>
      </c>
      <c r="DI137" s="431" t="str">
        <f t="shared" si="192"/>
        <v>ne</v>
      </c>
      <c r="DK137" s="229"/>
      <c r="DL137" s="225">
        <f t="shared" si="193"/>
        <v>0</v>
      </c>
      <c r="DM137" s="230">
        <f>IF(DL137=1,data!$C$41*DK137,0)</f>
        <v>0</v>
      </c>
      <c r="DN137" s="265" t="s">
        <v>96</v>
      </c>
      <c r="DO137" s="231">
        <f>IF(DL137=1,IF(DK137&lt;15,VLOOKUP(DN137,data!$B$3:$E$32,2,0)*DK137,(VLOOKUP(DN137,data!$B$3:$E$32,2,0)*14)+(VLOOKUP(DN137,data!$B$3:$E$32,3,0))*(DK137-14)),0)</f>
        <v>0</v>
      </c>
      <c r="DP137" s="265" t="s">
        <v>96</v>
      </c>
      <c r="DQ137" s="231">
        <f>IF(DL137=1,VLOOKUP(DP137,data!$B$35:$D$39,2,0),0)</f>
        <v>0</v>
      </c>
      <c r="DR137" s="232">
        <f>IF(AND(DO137&lt;&gt;0,DQ137&lt;&gt;0)=FALSE,0,data!$C$43)</f>
        <v>0</v>
      </c>
      <c r="DS137" s="269">
        <f t="shared" si="194"/>
        <v>0</v>
      </c>
      <c r="DT137" s="225">
        <f t="shared" si="195"/>
        <v>0</v>
      </c>
      <c r="DU137" s="225">
        <f t="shared" si="196"/>
        <v>0</v>
      </c>
      <c r="DV137" s="225">
        <f t="shared" si="197"/>
        <v>0</v>
      </c>
      <c r="DW137" s="431" t="str">
        <f t="shared" si="198"/>
        <v>ne</v>
      </c>
      <c r="DY137" s="229"/>
      <c r="DZ137" s="225">
        <f t="shared" si="199"/>
        <v>0</v>
      </c>
      <c r="EA137" s="230">
        <f>IF(DZ137=1,data!$C$41*DY137,0)</f>
        <v>0</v>
      </c>
      <c r="EB137" s="265" t="s">
        <v>96</v>
      </c>
      <c r="EC137" s="231">
        <f>IF(DZ137=1,IF(DY137&lt;15,VLOOKUP(EB137,data!$B$3:$E$32,2,0)*DY137,(VLOOKUP(EB137,data!$B$3:$E$32,2,0)*14)+(VLOOKUP(EB137,data!$B$3:$E$32,3,0))*(DY137-14)),0)</f>
        <v>0</v>
      </c>
      <c r="ED137" s="265" t="s">
        <v>96</v>
      </c>
      <c r="EE137" s="231">
        <f>IF(DZ137=1,VLOOKUP(ED137,data!$B$35:$D$39,2,0),0)</f>
        <v>0</v>
      </c>
      <c r="EF137" s="232">
        <f>IF(AND(EC137&lt;&gt;0,EE137&lt;&gt;0)=FALSE,0,data!$C$43)</f>
        <v>0</v>
      </c>
      <c r="EG137" s="269">
        <f t="shared" si="200"/>
        <v>0</v>
      </c>
      <c r="EH137" s="225">
        <f t="shared" si="201"/>
        <v>0</v>
      </c>
      <c r="EI137" s="225">
        <f t="shared" si="202"/>
        <v>0</v>
      </c>
      <c r="EJ137" s="225">
        <f t="shared" si="203"/>
        <v>0</v>
      </c>
      <c r="EK137" s="431" t="str">
        <f t="shared" si="204"/>
        <v>ne</v>
      </c>
      <c r="EM137" s="229"/>
      <c r="EN137" s="225">
        <f t="shared" si="205"/>
        <v>0</v>
      </c>
      <c r="EO137" s="230">
        <f>IF(EN137=1,data!$C$41*EM137,0)</f>
        <v>0</v>
      </c>
      <c r="EP137" s="265" t="s">
        <v>96</v>
      </c>
      <c r="EQ137" s="231">
        <f>IF(EN137=1,IF(EM137&lt;15,VLOOKUP(EP137,data!$B$3:$E$32,2,0)*EM137,(VLOOKUP(EP137,data!$B$3:$E$32,2,0)*14)+(VLOOKUP(EP137,data!$B$3:$E$32,3,0))*(EM137-14)),0)</f>
        <v>0</v>
      </c>
      <c r="ER137" s="265" t="s">
        <v>96</v>
      </c>
      <c r="ES137" s="231">
        <f>IF(EN137=1,VLOOKUP(ER137,data!$B$35:$D$39,2,0),0)</f>
        <v>0</v>
      </c>
      <c r="ET137" s="232">
        <f>IF(AND(EQ137&lt;&gt;0,ES137&lt;&gt;0)=FALSE,0,data!$C$43)</f>
        <v>0</v>
      </c>
      <c r="EU137" s="269">
        <f t="shared" si="206"/>
        <v>0</v>
      </c>
      <c r="EV137" s="225">
        <f t="shared" si="207"/>
        <v>0</v>
      </c>
      <c r="EW137" s="225">
        <f t="shared" si="208"/>
        <v>0</v>
      </c>
      <c r="EX137" s="225">
        <f t="shared" si="209"/>
        <v>0</v>
      </c>
      <c r="EY137" s="431" t="str">
        <f t="shared" si="210"/>
        <v>ne</v>
      </c>
      <c r="FA137" s="229"/>
      <c r="FB137" s="225">
        <f t="shared" si="211"/>
        <v>0</v>
      </c>
      <c r="FC137" s="230">
        <f>IF(FB137=1,data!$C$41*FA137,0)</f>
        <v>0</v>
      </c>
      <c r="FD137" s="265" t="s">
        <v>96</v>
      </c>
      <c r="FE137" s="231">
        <f>IF(FB137=1,IF(FA137&lt;15,VLOOKUP(FD137,data!$B$3:$E$32,2,0)*FA137,(VLOOKUP(FD137,data!$B$3:$E$32,2,0)*14)+(VLOOKUP(FD137,data!$B$3:$E$32,3,0))*(FA137-14)),0)</f>
        <v>0</v>
      </c>
      <c r="FF137" s="265" t="s">
        <v>96</v>
      </c>
      <c r="FG137" s="231">
        <f>IF(FB137=1,VLOOKUP(FF137,data!$B$35:$D$39,2,0),0)</f>
        <v>0</v>
      </c>
      <c r="FH137" s="232">
        <f>IF(AND(FE137&lt;&gt;0,FG137&lt;&gt;0)=FALSE,0,data!$C$43)</f>
        <v>0</v>
      </c>
      <c r="FI137" s="269">
        <f t="shared" si="212"/>
        <v>0</v>
      </c>
      <c r="FJ137" s="225">
        <f t="shared" si="213"/>
        <v>0</v>
      </c>
      <c r="FK137" s="225">
        <f t="shared" si="214"/>
        <v>0</v>
      </c>
      <c r="FL137" s="225">
        <f t="shared" si="215"/>
        <v>0</v>
      </c>
      <c r="FM137" s="431" t="str">
        <f t="shared" si="216"/>
        <v>ne</v>
      </c>
    </row>
    <row r="138" spans="1:169" ht="26.65" hidden="1" customHeight="1" x14ac:dyDescent="0.25">
      <c r="A138" s="233"/>
      <c r="B138" s="370" t="s">
        <v>229</v>
      </c>
      <c r="C138" s="416"/>
      <c r="D138" s="418"/>
      <c r="E138" s="229"/>
      <c r="F138" s="225">
        <f t="shared" si="148"/>
        <v>0</v>
      </c>
      <c r="G138" s="230">
        <f>IF(F138=1,data!$C$41*E138,0)</f>
        <v>0</v>
      </c>
      <c r="H138" s="265" t="s">
        <v>96</v>
      </c>
      <c r="I138" s="231">
        <f>IF($F138=1,IF($E138&lt;15,VLOOKUP(H138,data!$B$3:$E$32,2,0)*$E138,(VLOOKUP(H138,data!$B$3:$E$32,2,0)*14)+(VLOOKUP(H138,data!$B$3:$E$32,3,0))*($E138-14)),0)</f>
        <v>0</v>
      </c>
      <c r="J138" s="265" t="s">
        <v>96</v>
      </c>
      <c r="K138" s="231">
        <f>IF($F138=1,VLOOKUP(J138,data!$B$35:$D$39,2,0),0)</f>
        <v>0</v>
      </c>
      <c r="L138" s="232">
        <f>IF(AND(I138&lt;&gt;0,K138&lt;&gt;0)=FALSE,0,data!$C$43)</f>
        <v>0</v>
      </c>
      <c r="M138" s="269">
        <f t="shared" si="76"/>
        <v>0</v>
      </c>
      <c r="N138" s="225">
        <f t="shared" si="146"/>
        <v>0</v>
      </c>
      <c r="O138" s="225">
        <f t="shared" si="149"/>
        <v>0</v>
      </c>
      <c r="P138" s="225">
        <f t="shared" si="150"/>
        <v>0</v>
      </c>
      <c r="Q138" s="228"/>
      <c r="R138" s="438">
        <f t="shared" si="151"/>
        <v>0</v>
      </c>
      <c r="S138" s="225">
        <f t="shared" si="152"/>
        <v>0</v>
      </c>
      <c r="T138" s="357">
        <f>IF(S138=1,data!$C$41*R138,0)</f>
        <v>0</v>
      </c>
      <c r="U138" s="370" t="str">
        <f t="shared" si="153"/>
        <v xml:space="preserve"> </v>
      </c>
      <c r="V138" s="360">
        <f>IF($S138=1,IF(R138&lt;15,VLOOKUP(U138,data!$B$3:$E$32,2,0)*R138,(VLOOKUP(U138,data!$B$3:$E$32,2,0)*14)+(VLOOKUP(U138,data!$B$3:$E$32,3,0))*(R138-14)),0)</f>
        <v>0</v>
      </c>
      <c r="W138" s="370" t="str">
        <f t="shared" si="154"/>
        <v xml:space="preserve"> </v>
      </c>
      <c r="X138" s="360">
        <f>IF($S138=1,VLOOKUP(W138,data!$B$35:$D$39,2,0),0)</f>
        <v>0</v>
      </c>
      <c r="Y138" s="364">
        <f>IF(AND(V138&lt;&gt;0,X138&lt;&gt;0)=FALSE,0,data!$C$43)</f>
        <v>0</v>
      </c>
      <c r="Z138" s="365">
        <f t="shared" si="83"/>
        <v>0</v>
      </c>
      <c r="AA138" s="225">
        <f t="shared" si="147"/>
        <v>0</v>
      </c>
      <c r="AB138" s="225">
        <f t="shared" si="155"/>
        <v>0</v>
      </c>
      <c r="AC138" s="225">
        <f t="shared" si="156"/>
        <v>0</v>
      </c>
      <c r="AE138" s="229"/>
      <c r="AF138" s="225">
        <f t="shared" si="157"/>
        <v>0</v>
      </c>
      <c r="AG138" s="230">
        <f>IF(AF138=1,data!$C$41*AE138,0)</f>
        <v>0</v>
      </c>
      <c r="AH138" s="265" t="s">
        <v>96</v>
      </c>
      <c r="AI138" s="231">
        <f>IF(AF138=1,IF(AE138&lt;15,VLOOKUP(AH138,data!$B$3:$E$32,2,0)*AE138,(VLOOKUP(AH138,data!$B$3:$E$32,2,0)*14)+(VLOOKUP(AH138,data!$B$3:$E$32,3,0))*(AE138-14)),0)</f>
        <v>0</v>
      </c>
      <c r="AJ138" s="265" t="s">
        <v>96</v>
      </c>
      <c r="AK138" s="231">
        <f>IF(AF138=1,VLOOKUP(AJ138,data!$B$35:$D$39,2,0),0)</f>
        <v>0</v>
      </c>
      <c r="AL138" s="232">
        <f>IF(AND(AI138&lt;&gt;0,AK138&lt;&gt;0)=FALSE,0,data!$C$43)</f>
        <v>0</v>
      </c>
      <c r="AM138" s="269">
        <f t="shared" si="158"/>
        <v>0</v>
      </c>
      <c r="AN138" s="225">
        <f t="shared" si="159"/>
        <v>0</v>
      </c>
      <c r="AO138" s="225">
        <f t="shared" si="160"/>
        <v>0</v>
      </c>
      <c r="AP138" s="225">
        <f t="shared" si="161"/>
        <v>0</v>
      </c>
      <c r="AQ138" s="431" t="str">
        <f t="shared" si="162"/>
        <v>ne</v>
      </c>
      <c r="AS138" s="229"/>
      <c r="AT138" s="225">
        <f t="shared" si="163"/>
        <v>0</v>
      </c>
      <c r="AU138" s="230">
        <f>IF(AT138=1,data!$C$41*AS138,0)</f>
        <v>0</v>
      </c>
      <c r="AV138" s="265" t="s">
        <v>96</v>
      </c>
      <c r="AW138" s="231">
        <f>IF(AT138=1,IF(AS138&lt;15,VLOOKUP(AV138,data!$B$3:$E$32,2,0)*AS138,(VLOOKUP(AV138,data!$B$3:$E$32,2,0)*14)+(VLOOKUP(AV138,data!$B$3:$E$32,3,0))*(AS138-14)),0)</f>
        <v>0</v>
      </c>
      <c r="AX138" s="265" t="s">
        <v>96</v>
      </c>
      <c r="AY138" s="231">
        <f>IF(AT138=1,VLOOKUP(AX138,data!$B$35:$D$39,2,0),0)</f>
        <v>0</v>
      </c>
      <c r="AZ138" s="232">
        <f>IF(AND(AW138&lt;&gt;0,AY138&lt;&gt;0)=FALSE,0,data!$C$43)</f>
        <v>0</v>
      </c>
      <c r="BA138" s="269">
        <f t="shared" si="164"/>
        <v>0</v>
      </c>
      <c r="BB138" s="225">
        <f t="shared" si="165"/>
        <v>0</v>
      </c>
      <c r="BC138" s="225">
        <f t="shared" si="166"/>
        <v>0</v>
      </c>
      <c r="BD138" s="225">
        <f t="shared" si="167"/>
        <v>0</v>
      </c>
      <c r="BE138" s="431" t="str">
        <f t="shared" si="168"/>
        <v>ne</v>
      </c>
      <c r="BG138" s="229"/>
      <c r="BH138" s="225">
        <f t="shared" si="169"/>
        <v>0</v>
      </c>
      <c r="BI138" s="230">
        <f>IF(BH138=1,data!$C$41*BG138,0)</f>
        <v>0</v>
      </c>
      <c r="BJ138" s="265" t="s">
        <v>96</v>
      </c>
      <c r="BK138" s="231">
        <f>IF(BH138=1,IF(BG138&lt;15,VLOOKUP(BJ138,data!$B$3:$E$32,2,0)*BG138,(VLOOKUP(BJ138,data!$B$3:$E$32,2,0)*14)+(VLOOKUP(BJ138,data!$B$3:$E$32,3,0))*(BG138-14)),0)</f>
        <v>0</v>
      </c>
      <c r="BL138" s="265" t="s">
        <v>96</v>
      </c>
      <c r="BM138" s="231">
        <f>IF(BH138=1,VLOOKUP(BL138,data!$B$35:$D$39,2,0),0)</f>
        <v>0</v>
      </c>
      <c r="BN138" s="232">
        <f>IF(AND(BK138&lt;&gt;0,BM138&lt;&gt;0)=FALSE,0,data!$C$43)</f>
        <v>0</v>
      </c>
      <c r="BO138" s="269">
        <f t="shared" si="170"/>
        <v>0</v>
      </c>
      <c r="BP138" s="225">
        <f t="shared" si="171"/>
        <v>0</v>
      </c>
      <c r="BQ138" s="225">
        <f t="shared" si="172"/>
        <v>0</v>
      </c>
      <c r="BR138" s="225">
        <f t="shared" si="173"/>
        <v>0</v>
      </c>
      <c r="BS138" s="431" t="str">
        <f t="shared" si="174"/>
        <v>ne</v>
      </c>
      <c r="BU138" s="229"/>
      <c r="BV138" s="225">
        <f t="shared" si="175"/>
        <v>0</v>
      </c>
      <c r="BW138" s="230">
        <f>IF(BV138=1,data!$C$41*BU138,0)</f>
        <v>0</v>
      </c>
      <c r="BX138" s="265" t="s">
        <v>96</v>
      </c>
      <c r="BY138" s="231">
        <f>IF(BV138=1,IF(BU138&lt;15,VLOOKUP(BX138,data!$B$3:$E$32,2,0)*BU138,(VLOOKUP(BX138,data!$B$3:$E$32,2,0)*14)+(VLOOKUP(BX138,data!$B$3:$E$32,3,0))*(BU138-14)),0)</f>
        <v>0</v>
      </c>
      <c r="BZ138" s="265" t="s">
        <v>96</v>
      </c>
      <c r="CA138" s="231">
        <f>IF(BV138=1,VLOOKUP(BZ138,data!$B$35:$D$39,2,0),0)</f>
        <v>0</v>
      </c>
      <c r="CB138" s="232">
        <f>IF(AND(BY138&lt;&gt;0,CA138&lt;&gt;0)=FALSE,0,data!$C$43)</f>
        <v>0</v>
      </c>
      <c r="CC138" s="269">
        <f t="shared" si="176"/>
        <v>0</v>
      </c>
      <c r="CD138" s="225">
        <f t="shared" si="177"/>
        <v>0</v>
      </c>
      <c r="CE138" s="225">
        <f t="shared" si="178"/>
        <v>0</v>
      </c>
      <c r="CF138" s="225">
        <f t="shared" si="179"/>
        <v>0</v>
      </c>
      <c r="CG138" s="431" t="str">
        <f t="shared" si="180"/>
        <v>ne</v>
      </c>
      <c r="CI138" s="229"/>
      <c r="CJ138" s="225">
        <f t="shared" si="181"/>
        <v>0</v>
      </c>
      <c r="CK138" s="230">
        <f>IF(CJ138=1,data!$C$41*CI138,0)</f>
        <v>0</v>
      </c>
      <c r="CL138" s="265" t="s">
        <v>96</v>
      </c>
      <c r="CM138" s="231">
        <f>IF(CJ138=1,IF(CI138&lt;15,VLOOKUP(CL138,data!$B$3:$E$32,2,0)*CI138,(VLOOKUP(CL138,data!$B$3:$E$32,2,0)*14)+(VLOOKUP(CL138,data!$B$3:$E$32,3,0))*(CI138-14)),0)</f>
        <v>0</v>
      </c>
      <c r="CN138" s="265" t="s">
        <v>96</v>
      </c>
      <c r="CO138" s="231">
        <f>IF(CJ138=1,VLOOKUP(CN138,data!$B$35:$D$39,2,0),0)</f>
        <v>0</v>
      </c>
      <c r="CP138" s="232">
        <f>IF(AND(CM138&lt;&gt;0,CO138&lt;&gt;0)=FALSE,0,data!$C$43)</f>
        <v>0</v>
      </c>
      <c r="CQ138" s="269">
        <f t="shared" si="182"/>
        <v>0</v>
      </c>
      <c r="CR138" s="225">
        <f t="shared" si="183"/>
        <v>0</v>
      </c>
      <c r="CS138" s="225">
        <f t="shared" si="184"/>
        <v>0</v>
      </c>
      <c r="CT138" s="225">
        <f t="shared" si="185"/>
        <v>0</v>
      </c>
      <c r="CU138" s="431" t="str">
        <f t="shared" si="186"/>
        <v>ne</v>
      </c>
      <c r="CW138" s="229"/>
      <c r="CX138" s="225">
        <f t="shared" si="187"/>
        <v>0</v>
      </c>
      <c r="CY138" s="230">
        <f>IF(CX138=1,data!$C$41*CW138,0)</f>
        <v>0</v>
      </c>
      <c r="CZ138" s="265" t="s">
        <v>96</v>
      </c>
      <c r="DA138" s="231">
        <f>IF(CX138=1,IF(CW138&lt;15,VLOOKUP(CZ138,data!$B$3:$E$32,2,0)*CW138,(VLOOKUP(CZ138,data!$B$3:$E$32,2,0)*14)+(VLOOKUP(CZ138,data!$B$3:$E$32,3,0))*(CW138-14)),0)</f>
        <v>0</v>
      </c>
      <c r="DB138" s="265" t="s">
        <v>96</v>
      </c>
      <c r="DC138" s="231">
        <f>IF(CX138=1,VLOOKUP(DB138,data!$B$35:$D$39,2,0),0)</f>
        <v>0</v>
      </c>
      <c r="DD138" s="232">
        <f>IF(AND(DA138&lt;&gt;0,DC138&lt;&gt;0)=FALSE,0,data!$C$43)</f>
        <v>0</v>
      </c>
      <c r="DE138" s="269">
        <f t="shared" si="188"/>
        <v>0</v>
      </c>
      <c r="DF138" s="225">
        <f t="shared" si="189"/>
        <v>0</v>
      </c>
      <c r="DG138" s="225">
        <f t="shared" si="190"/>
        <v>0</v>
      </c>
      <c r="DH138" s="225">
        <f t="shared" si="191"/>
        <v>0</v>
      </c>
      <c r="DI138" s="431" t="str">
        <f t="shared" si="192"/>
        <v>ne</v>
      </c>
      <c r="DK138" s="229"/>
      <c r="DL138" s="225">
        <f t="shared" si="193"/>
        <v>0</v>
      </c>
      <c r="DM138" s="230">
        <f>IF(DL138=1,data!$C$41*DK138,0)</f>
        <v>0</v>
      </c>
      <c r="DN138" s="265" t="s">
        <v>96</v>
      </c>
      <c r="DO138" s="231">
        <f>IF(DL138=1,IF(DK138&lt;15,VLOOKUP(DN138,data!$B$3:$E$32,2,0)*DK138,(VLOOKUP(DN138,data!$B$3:$E$32,2,0)*14)+(VLOOKUP(DN138,data!$B$3:$E$32,3,0))*(DK138-14)),0)</f>
        <v>0</v>
      </c>
      <c r="DP138" s="265" t="s">
        <v>96</v>
      </c>
      <c r="DQ138" s="231">
        <f>IF(DL138=1,VLOOKUP(DP138,data!$B$35:$D$39,2,0),0)</f>
        <v>0</v>
      </c>
      <c r="DR138" s="232">
        <f>IF(AND(DO138&lt;&gt;0,DQ138&lt;&gt;0)=FALSE,0,data!$C$43)</f>
        <v>0</v>
      </c>
      <c r="DS138" s="269">
        <f t="shared" si="194"/>
        <v>0</v>
      </c>
      <c r="DT138" s="225">
        <f t="shared" si="195"/>
        <v>0</v>
      </c>
      <c r="DU138" s="225">
        <f t="shared" si="196"/>
        <v>0</v>
      </c>
      <c r="DV138" s="225">
        <f t="shared" si="197"/>
        <v>0</v>
      </c>
      <c r="DW138" s="431" t="str">
        <f t="shared" si="198"/>
        <v>ne</v>
      </c>
      <c r="DY138" s="229"/>
      <c r="DZ138" s="225">
        <f t="shared" si="199"/>
        <v>0</v>
      </c>
      <c r="EA138" s="230">
        <f>IF(DZ138=1,data!$C$41*DY138,0)</f>
        <v>0</v>
      </c>
      <c r="EB138" s="265" t="s">
        <v>96</v>
      </c>
      <c r="EC138" s="231">
        <f>IF(DZ138=1,IF(DY138&lt;15,VLOOKUP(EB138,data!$B$3:$E$32,2,0)*DY138,(VLOOKUP(EB138,data!$B$3:$E$32,2,0)*14)+(VLOOKUP(EB138,data!$B$3:$E$32,3,0))*(DY138-14)),0)</f>
        <v>0</v>
      </c>
      <c r="ED138" s="265" t="s">
        <v>96</v>
      </c>
      <c r="EE138" s="231">
        <f>IF(DZ138=1,VLOOKUP(ED138,data!$B$35:$D$39,2,0),0)</f>
        <v>0</v>
      </c>
      <c r="EF138" s="232">
        <f>IF(AND(EC138&lt;&gt;0,EE138&lt;&gt;0)=FALSE,0,data!$C$43)</f>
        <v>0</v>
      </c>
      <c r="EG138" s="269">
        <f t="shared" si="200"/>
        <v>0</v>
      </c>
      <c r="EH138" s="225">
        <f t="shared" si="201"/>
        <v>0</v>
      </c>
      <c r="EI138" s="225">
        <f t="shared" si="202"/>
        <v>0</v>
      </c>
      <c r="EJ138" s="225">
        <f t="shared" si="203"/>
        <v>0</v>
      </c>
      <c r="EK138" s="431" t="str">
        <f t="shared" si="204"/>
        <v>ne</v>
      </c>
      <c r="EM138" s="229"/>
      <c r="EN138" s="225">
        <f t="shared" si="205"/>
        <v>0</v>
      </c>
      <c r="EO138" s="230">
        <f>IF(EN138=1,data!$C$41*EM138,0)</f>
        <v>0</v>
      </c>
      <c r="EP138" s="265" t="s">
        <v>96</v>
      </c>
      <c r="EQ138" s="231">
        <f>IF(EN138=1,IF(EM138&lt;15,VLOOKUP(EP138,data!$B$3:$E$32,2,0)*EM138,(VLOOKUP(EP138,data!$B$3:$E$32,2,0)*14)+(VLOOKUP(EP138,data!$B$3:$E$32,3,0))*(EM138-14)),0)</f>
        <v>0</v>
      </c>
      <c r="ER138" s="265" t="s">
        <v>96</v>
      </c>
      <c r="ES138" s="231">
        <f>IF(EN138=1,VLOOKUP(ER138,data!$B$35:$D$39,2,0),0)</f>
        <v>0</v>
      </c>
      <c r="ET138" s="232">
        <f>IF(AND(EQ138&lt;&gt;0,ES138&lt;&gt;0)=FALSE,0,data!$C$43)</f>
        <v>0</v>
      </c>
      <c r="EU138" s="269">
        <f t="shared" si="206"/>
        <v>0</v>
      </c>
      <c r="EV138" s="225">
        <f t="shared" si="207"/>
        <v>0</v>
      </c>
      <c r="EW138" s="225">
        <f t="shared" si="208"/>
        <v>0</v>
      </c>
      <c r="EX138" s="225">
        <f t="shared" si="209"/>
        <v>0</v>
      </c>
      <c r="EY138" s="431" t="str">
        <f t="shared" si="210"/>
        <v>ne</v>
      </c>
      <c r="FA138" s="229"/>
      <c r="FB138" s="225">
        <f t="shared" si="211"/>
        <v>0</v>
      </c>
      <c r="FC138" s="230">
        <f>IF(FB138=1,data!$C$41*FA138,0)</f>
        <v>0</v>
      </c>
      <c r="FD138" s="265" t="s">
        <v>96</v>
      </c>
      <c r="FE138" s="231">
        <f>IF(FB138=1,IF(FA138&lt;15,VLOOKUP(FD138,data!$B$3:$E$32,2,0)*FA138,(VLOOKUP(FD138,data!$B$3:$E$32,2,0)*14)+(VLOOKUP(FD138,data!$B$3:$E$32,3,0))*(FA138-14)),0)</f>
        <v>0</v>
      </c>
      <c r="FF138" s="265" t="s">
        <v>96</v>
      </c>
      <c r="FG138" s="231">
        <f>IF(FB138=1,VLOOKUP(FF138,data!$B$35:$D$39,2,0),0)</f>
        <v>0</v>
      </c>
      <c r="FH138" s="232">
        <f>IF(AND(FE138&lt;&gt;0,FG138&lt;&gt;0)=FALSE,0,data!$C$43)</f>
        <v>0</v>
      </c>
      <c r="FI138" s="269">
        <f t="shared" si="212"/>
        <v>0</v>
      </c>
      <c r="FJ138" s="225">
        <f t="shared" si="213"/>
        <v>0</v>
      </c>
      <c r="FK138" s="225">
        <f t="shared" si="214"/>
        <v>0</v>
      </c>
      <c r="FL138" s="225">
        <f t="shared" si="215"/>
        <v>0</v>
      </c>
      <c r="FM138" s="431" t="str">
        <f t="shared" si="216"/>
        <v>ne</v>
      </c>
    </row>
    <row r="139" spans="1:169" ht="26.65" hidden="1" customHeight="1" x14ac:dyDescent="0.25">
      <c r="A139" s="233"/>
      <c r="B139" s="370" t="s">
        <v>230</v>
      </c>
      <c r="C139" s="416"/>
      <c r="D139" s="418"/>
      <c r="E139" s="229"/>
      <c r="F139" s="225">
        <f t="shared" si="148"/>
        <v>0</v>
      </c>
      <c r="G139" s="230">
        <f>IF(F139=1,data!$C$41*E139,0)</f>
        <v>0</v>
      </c>
      <c r="H139" s="265" t="s">
        <v>96</v>
      </c>
      <c r="I139" s="231">
        <f>IF($F139=1,IF($E139&lt;15,VLOOKUP(H139,data!$B$3:$E$32,2,0)*$E139,(VLOOKUP(H139,data!$B$3:$E$32,2,0)*14)+(VLOOKUP(H139,data!$B$3:$E$32,3,0))*($E139-14)),0)</f>
        <v>0</v>
      </c>
      <c r="J139" s="265" t="s">
        <v>96</v>
      </c>
      <c r="K139" s="231">
        <f>IF($F139=1,VLOOKUP(J139,data!$B$35:$D$39,2,0),0)</f>
        <v>0</v>
      </c>
      <c r="L139" s="232">
        <f>IF(AND(I139&lt;&gt;0,K139&lt;&gt;0)=FALSE,0,data!$C$43)</f>
        <v>0</v>
      </c>
      <c r="M139" s="269">
        <f t="shared" si="76"/>
        <v>0</v>
      </c>
      <c r="N139" s="225">
        <f t="shared" si="146"/>
        <v>0</v>
      </c>
      <c r="O139" s="225">
        <f t="shared" si="149"/>
        <v>0</v>
      </c>
      <c r="P139" s="225">
        <f t="shared" si="150"/>
        <v>0</v>
      </c>
      <c r="Q139" s="228"/>
      <c r="R139" s="438">
        <f t="shared" si="151"/>
        <v>0</v>
      </c>
      <c r="S139" s="225">
        <f t="shared" si="152"/>
        <v>0</v>
      </c>
      <c r="T139" s="357">
        <f>IF(S139=1,data!$C$41*R139,0)</f>
        <v>0</v>
      </c>
      <c r="U139" s="370" t="str">
        <f t="shared" si="153"/>
        <v xml:space="preserve"> </v>
      </c>
      <c r="V139" s="360">
        <f>IF($S139=1,IF(R139&lt;15,VLOOKUP(U139,data!$B$3:$E$32,2,0)*R139,(VLOOKUP(U139,data!$B$3:$E$32,2,0)*14)+(VLOOKUP(U139,data!$B$3:$E$32,3,0))*(R139-14)),0)</f>
        <v>0</v>
      </c>
      <c r="W139" s="370" t="str">
        <f t="shared" si="154"/>
        <v xml:space="preserve"> </v>
      </c>
      <c r="X139" s="360">
        <f>IF($S139=1,VLOOKUP(W139,data!$B$35:$D$39,2,0),0)</f>
        <v>0</v>
      </c>
      <c r="Y139" s="364">
        <f>IF(AND(V139&lt;&gt;0,X139&lt;&gt;0)=FALSE,0,data!$C$43)</f>
        <v>0</v>
      </c>
      <c r="Z139" s="365">
        <f t="shared" si="83"/>
        <v>0</v>
      </c>
      <c r="AA139" s="225">
        <f t="shared" si="147"/>
        <v>0</v>
      </c>
      <c r="AB139" s="225">
        <f t="shared" si="155"/>
        <v>0</v>
      </c>
      <c r="AC139" s="225">
        <f t="shared" si="156"/>
        <v>0</v>
      </c>
      <c r="AE139" s="229"/>
      <c r="AF139" s="225">
        <f t="shared" si="157"/>
        <v>0</v>
      </c>
      <c r="AG139" s="230">
        <f>IF(AF139=1,data!$C$41*AE139,0)</f>
        <v>0</v>
      </c>
      <c r="AH139" s="265" t="s">
        <v>96</v>
      </c>
      <c r="AI139" s="231">
        <f>IF(AF139=1,IF(AE139&lt;15,VLOOKUP(AH139,data!$B$3:$E$32,2,0)*AE139,(VLOOKUP(AH139,data!$B$3:$E$32,2,0)*14)+(VLOOKUP(AH139,data!$B$3:$E$32,3,0))*(AE139-14)),0)</f>
        <v>0</v>
      </c>
      <c r="AJ139" s="265" t="s">
        <v>96</v>
      </c>
      <c r="AK139" s="231">
        <f>IF(AF139=1,VLOOKUP(AJ139,data!$B$35:$D$39,2,0),0)</f>
        <v>0</v>
      </c>
      <c r="AL139" s="232">
        <f>IF(AND(AI139&lt;&gt;0,AK139&lt;&gt;0)=FALSE,0,data!$C$43)</f>
        <v>0</v>
      </c>
      <c r="AM139" s="269">
        <f t="shared" si="158"/>
        <v>0</v>
      </c>
      <c r="AN139" s="225">
        <f t="shared" si="159"/>
        <v>0</v>
      </c>
      <c r="AO139" s="225">
        <f t="shared" si="160"/>
        <v>0</v>
      </c>
      <c r="AP139" s="225">
        <f t="shared" si="161"/>
        <v>0</v>
      </c>
      <c r="AQ139" s="431" t="str">
        <f t="shared" si="162"/>
        <v>ne</v>
      </c>
      <c r="AS139" s="229"/>
      <c r="AT139" s="225">
        <f t="shared" si="163"/>
        <v>0</v>
      </c>
      <c r="AU139" s="230">
        <f>IF(AT139=1,data!$C$41*AS139,0)</f>
        <v>0</v>
      </c>
      <c r="AV139" s="265" t="s">
        <v>96</v>
      </c>
      <c r="AW139" s="231">
        <f>IF(AT139=1,IF(AS139&lt;15,VLOOKUP(AV139,data!$B$3:$E$32,2,0)*AS139,(VLOOKUP(AV139,data!$B$3:$E$32,2,0)*14)+(VLOOKUP(AV139,data!$B$3:$E$32,3,0))*(AS139-14)),0)</f>
        <v>0</v>
      </c>
      <c r="AX139" s="265" t="s">
        <v>96</v>
      </c>
      <c r="AY139" s="231">
        <f>IF(AT139=1,VLOOKUP(AX139,data!$B$35:$D$39,2,0),0)</f>
        <v>0</v>
      </c>
      <c r="AZ139" s="232">
        <f>IF(AND(AW139&lt;&gt;0,AY139&lt;&gt;0)=FALSE,0,data!$C$43)</f>
        <v>0</v>
      </c>
      <c r="BA139" s="269">
        <f t="shared" si="164"/>
        <v>0</v>
      </c>
      <c r="BB139" s="225">
        <f t="shared" si="165"/>
        <v>0</v>
      </c>
      <c r="BC139" s="225">
        <f t="shared" si="166"/>
        <v>0</v>
      </c>
      <c r="BD139" s="225">
        <f t="shared" si="167"/>
        <v>0</v>
      </c>
      <c r="BE139" s="431" t="str">
        <f t="shared" si="168"/>
        <v>ne</v>
      </c>
      <c r="BG139" s="229"/>
      <c r="BH139" s="225">
        <f t="shared" si="169"/>
        <v>0</v>
      </c>
      <c r="BI139" s="230">
        <f>IF(BH139=1,data!$C$41*BG139,0)</f>
        <v>0</v>
      </c>
      <c r="BJ139" s="265" t="s">
        <v>96</v>
      </c>
      <c r="BK139" s="231">
        <f>IF(BH139=1,IF(BG139&lt;15,VLOOKUP(BJ139,data!$B$3:$E$32,2,0)*BG139,(VLOOKUP(BJ139,data!$B$3:$E$32,2,0)*14)+(VLOOKUP(BJ139,data!$B$3:$E$32,3,0))*(BG139-14)),0)</f>
        <v>0</v>
      </c>
      <c r="BL139" s="265" t="s">
        <v>96</v>
      </c>
      <c r="BM139" s="231">
        <f>IF(BH139=1,VLOOKUP(BL139,data!$B$35:$D$39,2,0),0)</f>
        <v>0</v>
      </c>
      <c r="BN139" s="232">
        <f>IF(AND(BK139&lt;&gt;0,BM139&lt;&gt;0)=FALSE,0,data!$C$43)</f>
        <v>0</v>
      </c>
      <c r="BO139" s="269">
        <f t="shared" si="170"/>
        <v>0</v>
      </c>
      <c r="BP139" s="225">
        <f t="shared" si="171"/>
        <v>0</v>
      </c>
      <c r="BQ139" s="225">
        <f t="shared" si="172"/>
        <v>0</v>
      </c>
      <c r="BR139" s="225">
        <f t="shared" si="173"/>
        <v>0</v>
      </c>
      <c r="BS139" s="431" t="str">
        <f t="shared" si="174"/>
        <v>ne</v>
      </c>
      <c r="BU139" s="229"/>
      <c r="BV139" s="225">
        <f t="shared" si="175"/>
        <v>0</v>
      </c>
      <c r="BW139" s="230">
        <f>IF(BV139=1,data!$C$41*BU139,0)</f>
        <v>0</v>
      </c>
      <c r="BX139" s="265" t="s">
        <v>96</v>
      </c>
      <c r="BY139" s="231">
        <f>IF(BV139=1,IF(BU139&lt;15,VLOOKUP(BX139,data!$B$3:$E$32,2,0)*BU139,(VLOOKUP(BX139,data!$B$3:$E$32,2,0)*14)+(VLOOKUP(BX139,data!$B$3:$E$32,3,0))*(BU139-14)),0)</f>
        <v>0</v>
      </c>
      <c r="BZ139" s="265" t="s">
        <v>96</v>
      </c>
      <c r="CA139" s="231">
        <f>IF(BV139=1,VLOOKUP(BZ139,data!$B$35:$D$39,2,0),0)</f>
        <v>0</v>
      </c>
      <c r="CB139" s="232">
        <f>IF(AND(BY139&lt;&gt;0,CA139&lt;&gt;0)=FALSE,0,data!$C$43)</f>
        <v>0</v>
      </c>
      <c r="CC139" s="269">
        <f t="shared" si="176"/>
        <v>0</v>
      </c>
      <c r="CD139" s="225">
        <f t="shared" si="177"/>
        <v>0</v>
      </c>
      <c r="CE139" s="225">
        <f t="shared" si="178"/>
        <v>0</v>
      </c>
      <c r="CF139" s="225">
        <f t="shared" si="179"/>
        <v>0</v>
      </c>
      <c r="CG139" s="431" t="str">
        <f t="shared" si="180"/>
        <v>ne</v>
      </c>
      <c r="CI139" s="229"/>
      <c r="CJ139" s="225">
        <f t="shared" si="181"/>
        <v>0</v>
      </c>
      <c r="CK139" s="230">
        <f>IF(CJ139=1,data!$C$41*CI139,0)</f>
        <v>0</v>
      </c>
      <c r="CL139" s="265" t="s">
        <v>96</v>
      </c>
      <c r="CM139" s="231">
        <f>IF(CJ139=1,IF(CI139&lt;15,VLOOKUP(CL139,data!$B$3:$E$32,2,0)*CI139,(VLOOKUP(CL139,data!$B$3:$E$32,2,0)*14)+(VLOOKUP(CL139,data!$B$3:$E$32,3,0))*(CI139-14)),0)</f>
        <v>0</v>
      </c>
      <c r="CN139" s="265" t="s">
        <v>96</v>
      </c>
      <c r="CO139" s="231">
        <f>IF(CJ139=1,VLOOKUP(CN139,data!$B$35:$D$39,2,0),0)</f>
        <v>0</v>
      </c>
      <c r="CP139" s="232">
        <f>IF(AND(CM139&lt;&gt;0,CO139&lt;&gt;0)=FALSE,0,data!$C$43)</f>
        <v>0</v>
      </c>
      <c r="CQ139" s="269">
        <f t="shared" si="182"/>
        <v>0</v>
      </c>
      <c r="CR139" s="225">
        <f t="shared" si="183"/>
        <v>0</v>
      </c>
      <c r="CS139" s="225">
        <f t="shared" si="184"/>
        <v>0</v>
      </c>
      <c r="CT139" s="225">
        <f t="shared" si="185"/>
        <v>0</v>
      </c>
      <c r="CU139" s="431" t="str">
        <f t="shared" si="186"/>
        <v>ne</v>
      </c>
      <c r="CW139" s="229"/>
      <c r="CX139" s="225">
        <f t="shared" si="187"/>
        <v>0</v>
      </c>
      <c r="CY139" s="230">
        <f>IF(CX139=1,data!$C$41*CW139,0)</f>
        <v>0</v>
      </c>
      <c r="CZ139" s="265" t="s">
        <v>96</v>
      </c>
      <c r="DA139" s="231">
        <f>IF(CX139=1,IF(CW139&lt;15,VLOOKUP(CZ139,data!$B$3:$E$32,2,0)*CW139,(VLOOKUP(CZ139,data!$B$3:$E$32,2,0)*14)+(VLOOKUP(CZ139,data!$B$3:$E$32,3,0))*(CW139-14)),0)</f>
        <v>0</v>
      </c>
      <c r="DB139" s="265" t="s">
        <v>96</v>
      </c>
      <c r="DC139" s="231">
        <f>IF(CX139=1,VLOOKUP(DB139,data!$B$35:$D$39,2,0),0)</f>
        <v>0</v>
      </c>
      <c r="DD139" s="232">
        <f>IF(AND(DA139&lt;&gt;0,DC139&lt;&gt;0)=FALSE,0,data!$C$43)</f>
        <v>0</v>
      </c>
      <c r="DE139" s="269">
        <f t="shared" si="188"/>
        <v>0</v>
      </c>
      <c r="DF139" s="225">
        <f t="shared" si="189"/>
        <v>0</v>
      </c>
      <c r="DG139" s="225">
        <f t="shared" si="190"/>
        <v>0</v>
      </c>
      <c r="DH139" s="225">
        <f t="shared" si="191"/>
        <v>0</v>
      </c>
      <c r="DI139" s="431" t="str">
        <f t="shared" si="192"/>
        <v>ne</v>
      </c>
      <c r="DK139" s="229"/>
      <c r="DL139" s="225">
        <f t="shared" si="193"/>
        <v>0</v>
      </c>
      <c r="DM139" s="230">
        <f>IF(DL139=1,data!$C$41*DK139,0)</f>
        <v>0</v>
      </c>
      <c r="DN139" s="265" t="s">
        <v>96</v>
      </c>
      <c r="DO139" s="231">
        <f>IF(DL139=1,IF(DK139&lt;15,VLOOKUP(DN139,data!$B$3:$E$32,2,0)*DK139,(VLOOKUP(DN139,data!$B$3:$E$32,2,0)*14)+(VLOOKUP(DN139,data!$B$3:$E$32,3,0))*(DK139-14)),0)</f>
        <v>0</v>
      </c>
      <c r="DP139" s="265" t="s">
        <v>96</v>
      </c>
      <c r="DQ139" s="231">
        <f>IF(DL139=1,VLOOKUP(DP139,data!$B$35:$D$39,2,0),0)</f>
        <v>0</v>
      </c>
      <c r="DR139" s="232">
        <f>IF(AND(DO139&lt;&gt;0,DQ139&lt;&gt;0)=FALSE,0,data!$C$43)</f>
        <v>0</v>
      </c>
      <c r="DS139" s="269">
        <f t="shared" si="194"/>
        <v>0</v>
      </c>
      <c r="DT139" s="225">
        <f t="shared" si="195"/>
        <v>0</v>
      </c>
      <c r="DU139" s="225">
        <f t="shared" si="196"/>
        <v>0</v>
      </c>
      <c r="DV139" s="225">
        <f t="shared" si="197"/>
        <v>0</v>
      </c>
      <c r="DW139" s="431" t="str">
        <f t="shared" si="198"/>
        <v>ne</v>
      </c>
      <c r="DY139" s="229"/>
      <c r="DZ139" s="225">
        <f t="shared" si="199"/>
        <v>0</v>
      </c>
      <c r="EA139" s="230">
        <f>IF(DZ139=1,data!$C$41*DY139,0)</f>
        <v>0</v>
      </c>
      <c r="EB139" s="265" t="s">
        <v>96</v>
      </c>
      <c r="EC139" s="231">
        <f>IF(DZ139=1,IF(DY139&lt;15,VLOOKUP(EB139,data!$B$3:$E$32,2,0)*DY139,(VLOOKUP(EB139,data!$B$3:$E$32,2,0)*14)+(VLOOKUP(EB139,data!$B$3:$E$32,3,0))*(DY139-14)),0)</f>
        <v>0</v>
      </c>
      <c r="ED139" s="265" t="s">
        <v>96</v>
      </c>
      <c r="EE139" s="231">
        <f>IF(DZ139=1,VLOOKUP(ED139,data!$B$35:$D$39,2,0),0)</f>
        <v>0</v>
      </c>
      <c r="EF139" s="232">
        <f>IF(AND(EC139&lt;&gt;0,EE139&lt;&gt;0)=FALSE,0,data!$C$43)</f>
        <v>0</v>
      </c>
      <c r="EG139" s="269">
        <f t="shared" si="200"/>
        <v>0</v>
      </c>
      <c r="EH139" s="225">
        <f t="shared" si="201"/>
        <v>0</v>
      </c>
      <c r="EI139" s="225">
        <f t="shared" si="202"/>
        <v>0</v>
      </c>
      <c r="EJ139" s="225">
        <f t="shared" si="203"/>
        <v>0</v>
      </c>
      <c r="EK139" s="431" t="str">
        <f t="shared" si="204"/>
        <v>ne</v>
      </c>
      <c r="EM139" s="229"/>
      <c r="EN139" s="225">
        <f t="shared" si="205"/>
        <v>0</v>
      </c>
      <c r="EO139" s="230">
        <f>IF(EN139=1,data!$C$41*EM139,0)</f>
        <v>0</v>
      </c>
      <c r="EP139" s="265" t="s">
        <v>96</v>
      </c>
      <c r="EQ139" s="231">
        <f>IF(EN139=1,IF(EM139&lt;15,VLOOKUP(EP139,data!$B$3:$E$32,2,0)*EM139,(VLOOKUP(EP139,data!$B$3:$E$32,2,0)*14)+(VLOOKUP(EP139,data!$B$3:$E$32,3,0))*(EM139-14)),0)</f>
        <v>0</v>
      </c>
      <c r="ER139" s="265" t="s">
        <v>96</v>
      </c>
      <c r="ES139" s="231">
        <f>IF(EN139=1,VLOOKUP(ER139,data!$B$35:$D$39,2,0),0)</f>
        <v>0</v>
      </c>
      <c r="ET139" s="232">
        <f>IF(AND(EQ139&lt;&gt;0,ES139&lt;&gt;0)=FALSE,0,data!$C$43)</f>
        <v>0</v>
      </c>
      <c r="EU139" s="269">
        <f t="shared" si="206"/>
        <v>0</v>
      </c>
      <c r="EV139" s="225">
        <f t="shared" si="207"/>
        <v>0</v>
      </c>
      <c r="EW139" s="225">
        <f t="shared" si="208"/>
        <v>0</v>
      </c>
      <c r="EX139" s="225">
        <f t="shared" si="209"/>
        <v>0</v>
      </c>
      <c r="EY139" s="431" t="str">
        <f t="shared" si="210"/>
        <v>ne</v>
      </c>
      <c r="FA139" s="229"/>
      <c r="FB139" s="225">
        <f t="shared" si="211"/>
        <v>0</v>
      </c>
      <c r="FC139" s="230">
        <f>IF(FB139=1,data!$C$41*FA139,0)</f>
        <v>0</v>
      </c>
      <c r="FD139" s="265" t="s">
        <v>96</v>
      </c>
      <c r="FE139" s="231">
        <f>IF(FB139=1,IF(FA139&lt;15,VLOOKUP(FD139,data!$B$3:$E$32,2,0)*FA139,(VLOOKUP(FD139,data!$B$3:$E$32,2,0)*14)+(VLOOKUP(FD139,data!$B$3:$E$32,3,0))*(FA139-14)),0)</f>
        <v>0</v>
      </c>
      <c r="FF139" s="265" t="s">
        <v>96</v>
      </c>
      <c r="FG139" s="231">
        <f>IF(FB139=1,VLOOKUP(FF139,data!$B$35:$D$39,2,0),0)</f>
        <v>0</v>
      </c>
      <c r="FH139" s="232">
        <f>IF(AND(FE139&lt;&gt;0,FG139&lt;&gt;0)=FALSE,0,data!$C$43)</f>
        <v>0</v>
      </c>
      <c r="FI139" s="269">
        <f t="shared" si="212"/>
        <v>0</v>
      </c>
      <c r="FJ139" s="225">
        <f t="shared" si="213"/>
        <v>0</v>
      </c>
      <c r="FK139" s="225">
        <f t="shared" si="214"/>
        <v>0</v>
      </c>
      <c r="FL139" s="225">
        <f t="shared" si="215"/>
        <v>0</v>
      </c>
      <c r="FM139" s="431" t="str">
        <f t="shared" si="216"/>
        <v>ne</v>
      </c>
    </row>
    <row r="140" spans="1:169" ht="26.65" hidden="1" customHeight="1" x14ac:dyDescent="0.25">
      <c r="A140" s="233"/>
      <c r="B140" s="370" t="s">
        <v>231</v>
      </c>
      <c r="C140" s="416"/>
      <c r="D140" s="418"/>
      <c r="E140" s="229"/>
      <c r="F140" s="225">
        <f t="shared" si="148"/>
        <v>0</v>
      </c>
      <c r="G140" s="230">
        <f>IF(F140=1,data!$C$41*E140,0)</f>
        <v>0</v>
      </c>
      <c r="H140" s="265" t="s">
        <v>96</v>
      </c>
      <c r="I140" s="231">
        <f>IF($F140=1,IF($E140&lt;15,VLOOKUP(H140,data!$B$3:$E$32,2,0)*$E140,(VLOOKUP(H140,data!$B$3:$E$32,2,0)*14)+(VLOOKUP(H140,data!$B$3:$E$32,3,0))*($E140-14)),0)</f>
        <v>0</v>
      </c>
      <c r="J140" s="265" t="s">
        <v>96</v>
      </c>
      <c r="K140" s="231">
        <f>IF($F140=1,VLOOKUP(J140,data!$B$35:$D$39,2,0),0)</f>
        <v>0</v>
      </c>
      <c r="L140" s="232">
        <f>IF(AND(I140&lt;&gt;0,K140&lt;&gt;0)=FALSE,0,data!$C$43)</f>
        <v>0</v>
      </c>
      <c r="M140" s="269">
        <f t="shared" si="76"/>
        <v>0</v>
      </c>
      <c r="N140" s="225">
        <f t="shared" si="146"/>
        <v>0</v>
      </c>
      <c r="O140" s="225">
        <f t="shared" si="149"/>
        <v>0</v>
      </c>
      <c r="P140" s="225">
        <f t="shared" si="150"/>
        <v>0</v>
      </c>
      <c r="Q140" s="228"/>
      <c r="R140" s="438">
        <f t="shared" si="151"/>
        <v>0</v>
      </c>
      <c r="S140" s="225">
        <f t="shared" si="152"/>
        <v>0</v>
      </c>
      <c r="T140" s="357">
        <f>IF(S140=1,data!$C$41*R140,0)</f>
        <v>0</v>
      </c>
      <c r="U140" s="370" t="str">
        <f t="shared" si="153"/>
        <v xml:space="preserve"> </v>
      </c>
      <c r="V140" s="360">
        <f>IF($S140=1,IF(R140&lt;15,VLOOKUP(U140,data!$B$3:$E$32,2,0)*R140,(VLOOKUP(U140,data!$B$3:$E$32,2,0)*14)+(VLOOKUP(U140,data!$B$3:$E$32,3,0))*(R140-14)),0)</f>
        <v>0</v>
      </c>
      <c r="W140" s="370" t="str">
        <f t="shared" si="154"/>
        <v xml:space="preserve"> </v>
      </c>
      <c r="X140" s="360">
        <f>IF($S140=1,VLOOKUP(W140,data!$B$35:$D$39,2,0),0)</f>
        <v>0</v>
      </c>
      <c r="Y140" s="364">
        <f>IF(AND(V140&lt;&gt;0,X140&lt;&gt;0)=FALSE,0,data!$C$43)</f>
        <v>0</v>
      </c>
      <c r="Z140" s="365">
        <f t="shared" si="83"/>
        <v>0</v>
      </c>
      <c r="AA140" s="225">
        <f t="shared" si="147"/>
        <v>0</v>
      </c>
      <c r="AB140" s="225">
        <f t="shared" si="155"/>
        <v>0</v>
      </c>
      <c r="AC140" s="225">
        <f t="shared" si="156"/>
        <v>0</v>
      </c>
      <c r="AE140" s="229"/>
      <c r="AF140" s="225">
        <f t="shared" si="157"/>
        <v>0</v>
      </c>
      <c r="AG140" s="230">
        <f>IF(AF140=1,data!$C$41*AE140,0)</f>
        <v>0</v>
      </c>
      <c r="AH140" s="265" t="s">
        <v>96</v>
      </c>
      <c r="AI140" s="231">
        <f>IF(AF140=1,IF(AE140&lt;15,VLOOKUP(AH140,data!$B$3:$E$32,2,0)*AE140,(VLOOKUP(AH140,data!$B$3:$E$32,2,0)*14)+(VLOOKUP(AH140,data!$B$3:$E$32,3,0))*(AE140-14)),0)</f>
        <v>0</v>
      </c>
      <c r="AJ140" s="265" t="s">
        <v>96</v>
      </c>
      <c r="AK140" s="231">
        <f>IF(AF140=1,VLOOKUP(AJ140,data!$B$35:$D$39,2,0),0)</f>
        <v>0</v>
      </c>
      <c r="AL140" s="232">
        <f>IF(AND(AI140&lt;&gt;0,AK140&lt;&gt;0)=FALSE,0,data!$C$43)</f>
        <v>0</v>
      </c>
      <c r="AM140" s="269">
        <f t="shared" si="158"/>
        <v>0</v>
      </c>
      <c r="AN140" s="225">
        <f t="shared" si="159"/>
        <v>0</v>
      </c>
      <c r="AO140" s="225">
        <f t="shared" si="160"/>
        <v>0</v>
      </c>
      <c r="AP140" s="225">
        <f t="shared" si="161"/>
        <v>0</v>
      </c>
      <c r="AQ140" s="431" t="str">
        <f t="shared" si="162"/>
        <v>ne</v>
      </c>
      <c r="AS140" s="229"/>
      <c r="AT140" s="225">
        <f t="shared" si="163"/>
        <v>0</v>
      </c>
      <c r="AU140" s="230">
        <f>IF(AT140=1,data!$C$41*AS140,0)</f>
        <v>0</v>
      </c>
      <c r="AV140" s="265" t="s">
        <v>96</v>
      </c>
      <c r="AW140" s="231">
        <f>IF(AT140=1,IF(AS140&lt;15,VLOOKUP(AV140,data!$B$3:$E$32,2,0)*AS140,(VLOOKUP(AV140,data!$B$3:$E$32,2,0)*14)+(VLOOKUP(AV140,data!$B$3:$E$32,3,0))*(AS140-14)),0)</f>
        <v>0</v>
      </c>
      <c r="AX140" s="265" t="s">
        <v>96</v>
      </c>
      <c r="AY140" s="231">
        <f>IF(AT140=1,VLOOKUP(AX140,data!$B$35:$D$39,2,0),0)</f>
        <v>0</v>
      </c>
      <c r="AZ140" s="232">
        <f>IF(AND(AW140&lt;&gt;0,AY140&lt;&gt;0)=FALSE,0,data!$C$43)</f>
        <v>0</v>
      </c>
      <c r="BA140" s="269">
        <f t="shared" si="164"/>
        <v>0</v>
      </c>
      <c r="BB140" s="225">
        <f t="shared" si="165"/>
        <v>0</v>
      </c>
      <c r="BC140" s="225">
        <f t="shared" si="166"/>
        <v>0</v>
      </c>
      <c r="BD140" s="225">
        <f t="shared" si="167"/>
        <v>0</v>
      </c>
      <c r="BE140" s="431" t="str">
        <f t="shared" si="168"/>
        <v>ne</v>
      </c>
      <c r="BG140" s="229"/>
      <c r="BH140" s="225">
        <f t="shared" si="169"/>
        <v>0</v>
      </c>
      <c r="BI140" s="230">
        <f>IF(BH140=1,data!$C$41*BG140,0)</f>
        <v>0</v>
      </c>
      <c r="BJ140" s="265" t="s">
        <v>96</v>
      </c>
      <c r="BK140" s="231">
        <f>IF(BH140=1,IF(BG140&lt;15,VLOOKUP(BJ140,data!$B$3:$E$32,2,0)*BG140,(VLOOKUP(BJ140,data!$B$3:$E$32,2,0)*14)+(VLOOKUP(BJ140,data!$B$3:$E$32,3,0))*(BG140-14)),0)</f>
        <v>0</v>
      </c>
      <c r="BL140" s="265" t="s">
        <v>96</v>
      </c>
      <c r="BM140" s="231">
        <f>IF(BH140=1,VLOOKUP(BL140,data!$B$35:$D$39,2,0),0)</f>
        <v>0</v>
      </c>
      <c r="BN140" s="232">
        <f>IF(AND(BK140&lt;&gt;0,BM140&lt;&gt;0)=FALSE,0,data!$C$43)</f>
        <v>0</v>
      </c>
      <c r="BO140" s="269">
        <f t="shared" si="170"/>
        <v>0</v>
      </c>
      <c r="BP140" s="225">
        <f t="shared" si="171"/>
        <v>0</v>
      </c>
      <c r="BQ140" s="225">
        <f t="shared" si="172"/>
        <v>0</v>
      </c>
      <c r="BR140" s="225">
        <f t="shared" si="173"/>
        <v>0</v>
      </c>
      <c r="BS140" s="431" t="str">
        <f t="shared" si="174"/>
        <v>ne</v>
      </c>
      <c r="BU140" s="229"/>
      <c r="BV140" s="225">
        <f t="shared" si="175"/>
        <v>0</v>
      </c>
      <c r="BW140" s="230">
        <f>IF(BV140=1,data!$C$41*BU140,0)</f>
        <v>0</v>
      </c>
      <c r="BX140" s="265" t="s">
        <v>96</v>
      </c>
      <c r="BY140" s="231">
        <f>IF(BV140=1,IF(BU140&lt;15,VLOOKUP(BX140,data!$B$3:$E$32,2,0)*BU140,(VLOOKUP(BX140,data!$B$3:$E$32,2,0)*14)+(VLOOKUP(BX140,data!$B$3:$E$32,3,0))*(BU140-14)),0)</f>
        <v>0</v>
      </c>
      <c r="BZ140" s="265" t="s">
        <v>96</v>
      </c>
      <c r="CA140" s="231">
        <f>IF(BV140=1,VLOOKUP(BZ140,data!$B$35:$D$39,2,0),0)</f>
        <v>0</v>
      </c>
      <c r="CB140" s="232">
        <f>IF(AND(BY140&lt;&gt;0,CA140&lt;&gt;0)=FALSE,0,data!$C$43)</f>
        <v>0</v>
      </c>
      <c r="CC140" s="269">
        <f t="shared" si="176"/>
        <v>0</v>
      </c>
      <c r="CD140" s="225">
        <f t="shared" si="177"/>
        <v>0</v>
      </c>
      <c r="CE140" s="225">
        <f t="shared" si="178"/>
        <v>0</v>
      </c>
      <c r="CF140" s="225">
        <f t="shared" si="179"/>
        <v>0</v>
      </c>
      <c r="CG140" s="431" t="str">
        <f t="shared" si="180"/>
        <v>ne</v>
      </c>
      <c r="CI140" s="229"/>
      <c r="CJ140" s="225">
        <f t="shared" si="181"/>
        <v>0</v>
      </c>
      <c r="CK140" s="230">
        <f>IF(CJ140=1,data!$C$41*CI140,0)</f>
        <v>0</v>
      </c>
      <c r="CL140" s="265" t="s">
        <v>96</v>
      </c>
      <c r="CM140" s="231">
        <f>IF(CJ140=1,IF(CI140&lt;15,VLOOKUP(CL140,data!$B$3:$E$32,2,0)*CI140,(VLOOKUP(CL140,data!$B$3:$E$32,2,0)*14)+(VLOOKUP(CL140,data!$B$3:$E$32,3,0))*(CI140-14)),0)</f>
        <v>0</v>
      </c>
      <c r="CN140" s="265" t="s">
        <v>96</v>
      </c>
      <c r="CO140" s="231">
        <f>IF(CJ140=1,VLOOKUP(CN140,data!$B$35:$D$39,2,0),0)</f>
        <v>0</v>
      </c>
      <c r="CP140" s="232">
        <f>IF(AND(CM140&lt;&gt;0,CO140&lt;&gt;0)=FALSE,0,data!$C$43)</f>
        <v>0</v>
      </c>
      <c r="CQ140" s="269">
        <f t="shared" si="182"/>
        <v>0</v>
      </c>
      <c r="CR140" s="225">
        <f t="shared" si="183"/>
        <v>0</v>
      </c>
      <c r="CS140" s="225">
        <f t="shared" si="184"/>
        <v>0</v>
      </c>
      <c r="CT140" s="225">
        <f t="shared" si="185"/>
        <v>0</v>
      </c>
      <c r="CU140" s="431" t="str">
        <f t="shared" si="186"/>
        <v>ne</v>
      </c>
      <c r="CW140" s="229"/>
      <c r="CX140" s="225">
        <f t="shared" si="187"/>
        <v>0</v>
      </c>
      <c r="CY140" s="230">
        <f>IF(CX140=1,data!$C$41*CW140,0)</f>
        <v>0</v>
      </c>
      <c r="CZ140" s="265" t="s">
        <v>96</v>
      </c>
      <c r="DA140" s="231">
        <f>IF(CX140=1,IF(CW140&lt;15,VLOOKUP(CZ140,data!$B$3:$E$32,2,0)*CW140,(VLOOKUP(CZ140,data!$B$3:$E$32,2,0)*14)+(VLOOKUP(CZ140,data!$B$3:$E$32,3,0))*(CW140-14)),0)</f>
        <v>0</v>
      </c>
      <c r="DB140" s="265" t="s">
        <v>96</v>
      </c>
      <c r="DC140" s="231">
        <f>IF(CX140=1,VLOOKUP(DB140,data!$B$35:$D$39,2,0),0)</f>
        <v>0</v>
      </c>
      <c r="DD140" s="232">
        <f>IF(AND(DA140&lt;&gt;0,DC140&lt;&gt;0)=FALSE,0,data!$C$43)</f>
        <v>0</v>
      </c>
      <c r="DE140" s="269">
        <f t="shared" si="188"/>
        <v>0</v>
      </c>
      <c r="DF140" s="225">
        <f t="shared" si="189"/>
        <v>0</v>
      </c>
      <c r="DG140" s="225">
        <f t="shared" si="190"/>
        <v>0</v>
      </c>
      <c r="DH140" s="225">
        <f t="shared" si="191"/>
        <v>0</v>
      </c>
      <c r="DI140" s="431" t="str">
        <f t="shared" si="192"/>
        <v>ne</v>
      </c>
      <c r="DK140" s="229"/>
      <c r="DL140" s="225">
        <f t="shared" si="193"/>
        <v>0</v>
      </c>
      <c r="DM140" s="230">
        <f>IF(DL140=1,data!$C$41*DK140,0)</f>
        <v>0</v>
      </c>
      <c r="DN140" s="265" t="s">
        <v>96</v>
      </c>
      <c r="DO140" s="231">
        <f>IF(DL140=1,IF(DK140&lt;15,VLOOKUP(DN140,data!$B$3:$E$32,2,0)*DK140,(VLOOKUP(DN140,data!$B$3:$E$32,2,0)*14)+(VLOOKUP(DN140,data!$B$3:$E$32,3,0))*(DK140-14)),0)</f>
        <v>0</v>
      </c>
      <c r="DP140" s="265" t="s">
        <v>96</v>
      </c>
      <c r="DQ140" s="231">
        <f>IF(DL140=1,VLOOKUP(DP140,data!$B$35:$D$39,2,0),0)</f>
        <v>0</v>
      </c>
      <c r="DR140" s="232">
        <f>IF(AND(DO140&lt;&gt;0,DQ140&lt;&gt;0)=FALSE,0,data!$C$43)</f>
        <v>0</v>
      </c>
      <c r="DS140" s="269">
        <f t="shared" si="194"/>
        <v>0</v>
      </c>
      <c r="DT140" s="225">
        <f t="shared" si="195"/>
        <v>0</v>
      </c>
      <c r="DU140" s="225">
        <f t="shared" si="196"/>
        <v>0</v>
      </c>
      <c r="DV140" s="225">
        <f t="shared" si="197"/>
        <v>0</v>
      </c>
      <c r="DW140" s="431" t="str">
        <f t="shared" si="198"/>
        <v>ne</v>
      </c>
      <c r="DY140" s="229"/>
      <c r="DZ140" s="225">
        <f t="shared" si="199"/>
        <v>0</v>
      </c>
      <c r="EA140" s="230">
        <f>IF(DZ140=1,data!$C$41*DY140,0)</f>
        <v>0</v>
      </c>
      <c r="EB140" s="265" t="s">
        <v>96</v>
      </c>
      <c r="EC140" s="231">
        <f>IF(DZ140=1,IF(DY140&lt;15,VLOOKUP(EB140,data!$B$3:$E$32,2,0)*DY140,(VLOOKUP(EB140,data!$B$3:$E$32,2,0)*14)+(VLOOKUP(EB140,data!$B$3:$E$32,3,0))*(DY140-14)),0)</f>
        <v>0</v>
      </c>
      <c r="ED140" s="265" t="s">
        <v>96</v>
      </c>
      <c r="EE140" s="231">
        <f>IF(DZ140=1,VLOOKUP(ED140,data!$B$35:$D$39,2,0),0)</f>
        <v>0</v>
      </c>
      <c r="EF140" s="232">
        <f>IF(AND(EC140&lt;&gt;0,EE140&lt;&gt;0)=FALSE,0,data!$C$43)</f>
        <v>0</v>
      </c>
      <c r="EG140" s="269">
        <f t="shared" si="200"/>
        <v>0</v>
      </c>
      <c r="EH140" s="225">
        <f t="shared" si="201"/>
        <v>0</v>
      </c>
      <c r="EI140" s="225">
        <f t="shared" si="202"/>
        <v>0</v>
      </c>
      <c r="EJ140" s="225">
        <f t="shared" si="203"/>
        <v>0</v>
      </c>
      <c r="EK140" s="431" t="str">
        <f t="shared" si="204"/>
        <v>ne</v>
      </c>
      <c r="EM140" s="229"/>
      <c r="EN140" s="225">
        <f t="shared" si="205"/>
        <v>0</v>
      </c>
      <c r="EO140" s="230">
        <f>IF(EN140=1,data!$C$41*EM140,0)</f>
        <v>0</v>
      </c>
      <c r="EP140" s="265" t="s">
        <v>96</v>
      </c>
      <c r="EQ140" s="231">
        <f>IF(EN140=1,IF(EM140&lt;15,VLOOKUP(EP140,data!$B$3:$E$32,2,0)*EM140,(VLOOKUP(EP140,data!$B$3:$E$32,2,0)*14)+(VLOOKUP(EP140,data!$B$3:$E$32,3,0))*(EM140-14)),0)</f>
        <v>0</v>
      </c>
      <c r="ER140" s="265" t="s">
        <v>96</v>
      </c>
      <c r="ES140" s="231">
        <f>IF(EN140=1,VLOOKUP(ER140,data!$B$35:$D$39,2,0),0)</f>
        <v>0</v>
      </c>
      <c r="ET140" s="232">
        <f>IF(AND(EQ140&lt;&gt;0,ES140&lt;&gt;0)=FALSE,0,data!$C$43)</f>
        <v>0</v>
      </c>
      <c r="EU140" s="269">
        <f t="shared" si="206"/>
        <v>0</v>
      </c>
      <c r="EV140" s="225">
        <f t="shared" si="207"/>
        <v>0</v>
      </c>
      <c r="EW140" s="225">
        <f t="shared" si="208"/>
        <v>0</v>
      </c>
      <c r="EX140" s="225">
        <f t="shared" si="209"/>
        <v>0</v>
      </c>
      <c r="EY140" s="431" t="str">
        <f t="shared" si="210"/>
        <v>ne</v>
      </c>
      <c r="FA140" s="229"/>
      <c r="FB140" s="225">
        <f t="shared" si="211"/>
        <v>0</v>
      </c>
      <c r="FC140" s="230">
        <f>IF(FB140=1,data!$C$41*FA140,0)</f>
        <v>0</v>
      </c>
      <c r="FD140" s="265" t="s">
        <v>96</v>
      </c>
      <c r="FE140" s="231">
        <f>IF(FB140=1,IF(FA140&lt;15,VLOOKUP(FD140,data!$B$3:$E$32,2,0)*FA140,(VLOOKUP(FD140,data!$B$3:$E$32,2,0)*14)+(VLOOKUP(FD140,data!$B$3:$E$32,3,0))*(FA140-14)),0)</f>
        <v>0</v>
      </c>
      <c r="FF140" s="265" t="s">
        <v>96</v>
      </c>
      <c r="FG140" s="231">
        <f>IF(FB140=1,VLOOKUP(FF140,data!$B$35:$D$39,2,0),0)</f>
        <v>0</v>
      </c>
      <c r="FH140" s="232">
        <f>IF(AND(FE140&lt;&gt;0,FG140&lt;&gt;0)=FALSE,0,data!$C$43)</f>
        <v>0</v>
      </c>
      <c r="FI140" s="269">
        <f t="shared" si="212"/>
        <v>0</v>
      </c>
      <c r="FJ140" s="225">
        <f t="shared" si="213"/>
        <v>0</v>
      </c>
      <c r="FK140" s="225">
        <f t="shared" si="214"/>
        <v>0</v>
      </c>
      <c r="FL140" s="225">
        <f t="shared" si="215"/>
        <v>0</v>
      </c>
      <c r="FM140" s="431" t="str">
        <f t="shared" si="216"/>
        <v>ne</v>
      </c>
    </row>
    <row r="141" spans="1:169" ht="26.65" hidden="1" customHeight="1" x14ac:dyDescent="0.25">
      <c r="A141" s="233"/>
      <c r="B141" s="370" t="s">
        <v>232</v>
      </c>
      <c r="C141" s="416"/>
      <c r="D141" s="418"/>
      <c r="E141" s="229"/>
      <c r="F141" s="225">
        <f t="shared" si="148"/>
        <v>0</v>
      </c>
      <c r="G141" s="230">
        <f>IF(F141=1,data!$C$41*E141,0)</f>
        <v>0</v>
      </c>
      <c r="H141" s="265" t="s">
        <v>96</v>
      </c>
      <c r="I141" s="231">
        <f>IF($F141=1,IF($E141&lt;15,VLOOKUP(H141,data!$B$3:$E$32,2,0)*$E141,(VLOOKUP(H141,data!$B$3:$E$32,2,0)*14)+(VLOOKUP(H141,data!$B$3:$E$32,3,0))*($E141-14)),0)</f>
        <v>0</v>
      </c>
      <c r="J141" s="265" t="s">
        <v>96</v>
      </c>
      <c r="K141" s="231">
        <f>IF($F141=1,VLOOKUP(J141,data!$B$35:$D$39,2,0),0)</f>
        <v>0</v>
      </c>
      <c r="L141" s="232">
        <f>IF(AND(I141&lt;&gt;0,K141&lt;&gt;0)=FALSE,0,data!$C$43)</f>
        <v>0</v>
      </c>
      <c r="M141" s="269">
        <f t="shared" si="76"/>
        <v>0</v>
      </c>
      <c r="N141" s="225">
        <f t="shared" si="146"/>
        <v>0</v>
      </c>
      <c r="O141" s="225">
        <f t="shared" si="149"/>
        <v>0</v>
      </c>
      <c r="P141" s="225">
        <f t="shared" si="150"/>
        <v>0</v>
      </c>
      <c r="Q141" s="228"/>
      <c r="R141" s="438">
        <f t="shared" si="151"/>
        <v>0</v>
      </c>
      <c r="S141" s="225">
        <f t="shared" si="152"/>
        <v>0</v>
      </c>
      <c r="T141" s="357">
        <f>IF(S141=1,data!$C$41*R141,0)</f>
        <v>0</v>
      </c>
      <c r="U141" s="370" t="str">
        <f t="shared" si="153"/>
        <v xml:space="preserve"> </v>
      </c>
      <c r="V141" s="360">
        <f>IF($S141=1,IF(R141&lt;15,VLOOKUP(U141,data!$B$3:$E$32,2,0)*R141,(VLOOKUP(U141,data!$B$3:$E$32,2,0)*14)+(VLOOKUP(U141,data!$B$3:$E$32,3,0))*(R141-14)),0)</f>
        <v>0</v>
      </c>
      <c r="W141" s="370" t="str">
        <f t="shared" si="154"/>
        <v xml:space="preserve"> </v>
      </c>
      <c r="X141" s="360">
        <f>IF($S141=1,VLOOKUP(W141,data!$B$35:$D$39,2,0),0)</f>
        <v>0</v>
      </c>
      <c r="Y141" s="364">
        <f>IF(AND(V141&lt;&gt;0,X141&lt;&gt;0)=FALSE,0,data!$C$43)</f>
        <v>0</v>
      </c>
      <c r="Z141" s="365">
        <f t="shared" si="83"/>
        <v>0</v>
      </c>
      <c r="AA141" s="225">
        <f t="shared" si="147"/>
        <v>0</v>
      </c>
      <c r="AB141" s="225">
        <f t="shared" si="155"/>
        <v>0</v>
      </c>
      <c r="AC141" s="225">
        <f t="shared" si="156"/>
        <v>0</v>
      </c>
      <c r="AE141" s="229"/>
      <c r="AF141" s="225">
        <f t="shared" si="157"/>
        <v>0</v>
      </c>
      <c r="AG141" s="230">
        <f>IF(AF141=1,data!$C$41*AE141,0)</f>
        <v>0</v>
      </c>
      <c r="AH141" s="265" t="s">
        <v>96</v>
      </c>
      <c r="AI141" s="231">
        <f>IF(AF141=1,IF(AE141&lt;15,VLOOKUP(AH141,data!$B$3:$E$32,2,0)*AE141,(VLOOKUP(AH141,data!$B$3:$E$32,2,0)*14)+(VLOOKUP(AH141,data!$B$3:$E$32,3,0))*(AE141-14)),0)</f>
        <v>0</v>
      </c>
      <c r="AJ141" s="265" t="s">
        <v>96</v>
      </c>
      <c r="AK141" s="231">
        <f>IF(AF141=1,VLOOKUP(AJ141,data!$B$35:$D$39,2,0),0)</f>
        <v>0</v>
      </c>
      <c r="AL141" s="232">
        <f>IF(AND(AI141&lt;&gt;0,AK141&lt;&gt;0)=FALSE,0,data!$C$43)</f>
        <v>0</v>
      </c>
      <c r="AM141" s="269">
        <f t="shared" si="158"/>
        <v>0</v>
      </c>
      <c r="AN141" s="225">
        <f t="shared" si="159"/>
        <v>0</v>
      </c>
      <c r="AO141" s="225">
        <f t="shared" si="160"/>
        <v>0</v>
      </c>
      <c r="AP141" s="225">
        <f t="shared" si="161"/>
        <v>0</v>
      </c>
      <c r="AQ141" s="431" t="str">
        <f t="shared" si="162"/>
        <v>ne</v>
      </c>
      <c r="AS141" s="229"/>
      <c r="AT141" s="225">
        <f t="shared" si="163"/>
        <v>0</v>
      </c>
      <c r="AU141" s="230">
        <f>IF(AT141=1,data!$C$41*AS141,0)</f>
        <v>0</v>
      </c>
      <c r="AV141" s="265" t="s">
        <v>96</v>
      </c>
      <c r="AW141" s="231">
        <f>IF(AT141=1,IF(AS141&lt;15,VLOOKUP(AV141,data!$B$3:$E$32,2,0)*AS141,(VLOOKUP(AV141,data!$B$3:$E$32,2,0)*14)+(VLOOKUP(AV141,data!$B$3:$E$32,3,0))*(AS141-14)),0)</f>
        <v>0</v>
      </c>
      <c r="AX141" s="265" t="s">
        <v>96</v>
      </c>
      <c r="AY141" s="231">
        <f>IF(AT141=1,VLOOKUP(AX141,data!$B$35:$D$39,2,0),0)</f>
        <v>0</v>
      </c>
      <c r="AZ141" s="232">
        <f>IF(AND(AW141&lt;&gt;0,AY141&lt;&gt;0)=FALSE,0,data!$C$43)</f>
        <v>0</v>
      </c>
      <c r="BA141" s="269">
        <f t="shared" si="164"/>
        <v>0</v>
      </c>
      <c r="BB141" s="225">
        <f t="shared" si="165"/>
        <v>0</v>
      </c>
      <c r="BC141" s="225">
        <f t="shared" si="166"/>
        <v>0</v>
      </c>
      <c r="BD141" s="225">
        <f t="shared" si="167"/>
        <v>0</v>
      </c>
      <c r="BE141" s="431" t="str">
        <f t="shared" si="168"/>
        <v>ne</v>
      </c>
      <c r="BG141" s="229"/>
      <c r="BH141" s="225">
        <f t="shared" si="169"/>
        <v>0</v>
      </c>
      <c r="BI141" s="230">
        <f>IF(BH141=1,data!$C$41*BG141,0)</f>
        <v>0</v>
      </c>
      <c r="BJ141" s="265" t="s">
        <v>96</v>
      </c>
      <c r="BK141" s="231">
        <f>IF(BH141=1,IF(BG141&lt;15,VLOOKUP(BJ141,data!$B$3:$E$32,2,0)*BG141,(VLOOKUP(BJ141,data!$B$3:$E$32,2,0)*14)+(VLOOKUP(BJ141,data!$B$3:$E$32,3,0))*(BG141-14)),0)</f>
        <v>0</v>
      </c>
      <c r="BL141" s="265" t="s">
        <v>96</v>
      </c>
      <c r="BM141" s="231">
        <f>IF(BH141=1,VLOOKUP(BL141,data!$B$35:$D$39,2,0),0)</f>
        <v>0</v>
      </c>
      <c r="BN141" s="232">
        <f>IF(AND(BK141&lt;&gt;0,BM141&lt;&gt;0)=FALSE,0,data!$C$43)</f>
        <v>0</v>
      </c>
      <c r="BO141" s="269">
        <f t="shared" si="170"/>
        <v>0</v>
      </c>
      <c r="BP141" s="225">
        <f t="shared" si="171"/>
        <v>0</v>
      </c>
      <c r="BQ141" s="225">
        <f t="shared" si="172"/>
        <v>0</v>
      </c>
      <c r="BR141" s="225">
        <f t="shared" si="173"/>
        <v>0</v>
      </c>
      <c r="BS141" s="431" t="str">
        <f t="shared" si="174"/>
        <v>ne</v>
      </c>
      <c r="BU141" s="229"/>
      <c r="BV141" s="225">
        <f t="shared" si="175"/>
        <v>0</v>
      </c>
      <c r="BW141" s="230">
        <f>IF(BV141=1,data!$C$41*BU141,0)</f>
        <v>0</v>
      </c>
      <c r="BX141" s="265" t="s">
        <v>96</v>
      </c>
      <c r="BY141" s="231">
        <f>IF(BV141=1,IF(BU141&lt;15,VLOOKUP(BX141,data!$B$3:$E$32,2,0)*BU141,(VLOOKUP(BX141,data!$B$3:$E$32,2,0)*14)+(VLOOKUP(BX141,data!$B$3:$E$32,3,0))*(BU141-14)),0)</f>
        <v>0</v>
      </c>
      <c r="BZ141" s="265" t="s">
        <v>96</v>
      </c>
      <c r="CA141" s="231">
        <f>IF(BV141=1,VLOOKUP(BZ141,data!$B$35:$D$39,2,0),0)</f>
        <v>0</v>
      </c>
      <c r="CB141" s="232">
        <f>IF(AND(BY141&lt;&gt;0,CA141&lt;&gt;0)=FALSE,0,data!$C$43)</f>
        <v>0</v>
      </c>
      <c r="CC141" s="269">
        <f t="shared" si="176"/>
        <v>0</v>
      </c>
      <c r="CD141" s="225">
        <f t="shared" si="177"/>
        <v>0</v>
      </c>
      <c r="CE141" s="225">
        <f t="shared" si="178"/>
        <v>0</v>
      </c>
      <c r="CF141" s="225">
        <f t="shared" si="179"/>
        <v>0</v>
      </c>
      <c r="CG141" s="431" t="str">
        <f t="shared" si="180"/>
        <v>ne</v>
      </c>
      <c r="CI141" s="229"/>
      <c r="CJ141" s="225">
        <f t="shared" si="181"/>
        <v>0</v>
      </c>
      <c r="CK141" s="230">
        <f>IF(CJ141=1,data!$C$41*CI141,0)</f>
        <v>0</v>
      </c>
      <c r="CL141" s="265" t="s">
        <v>96</v>
      </c>
      <c r="CM141" s="231">
        <f>IF(CJ141=1,IF(CI141&lt;15,VLOOKUP(CL141,data!$B$3:$E$32,2,0)*CI141,(VLOOKUP(CL141,data!$B$3:$E$32,2,0)*14)+(VLOOKUP(CL141,data!$B$3:$E$32,3,0))*(CI141-14)),0)</f>
        <v>0</v>
      </c>
      <c r="CN141" s="265" t="s">
        <v>96</v>
      </c>
      <c r="CO141" s="231">
        <f>IF(CJ141=1,VLOOKUP(CN141,data!$B$35:$D$39,2,0),0)</f>
        <v>0</v>
      </c>
      <c r="CP141" s="232">
        <f>IF(AND(CM141&lt;&gt;0,CO141&lt;&gt;0)=FALSE,0,data!$C$43)</f>
        <v>0</v>
      </c>
      <c r="CQ141" s="269">
        <f t="shared" si="182"/>
        <v>0</v>
      </c>
      <c r="CR141" s="225">
        <f t="shared" si="183"/>
        <v>0</v>
      </c>
      <c r="CS141" s="225">
        <f t="shared" si="184"/>
        <v>0</v>
      </c>
      <c r="CT141" s="225">
        <f t="shared" si="185"/>
        <v>0</v>
      </c>
      <c r="CU141" s="431" t="str">
        <f t="shared" si="186"/>
        <v>ne</v>
      </c>
      <c r="CW141" s="229"/>
      <c r="CX141" s="225">
        <f t="shared" si="187"/>
        <v>0</v>
      </c>
      <c r="CY141" s="230">
        <f>IF(CX141=1,data!$C$41*CW141,0)</f>
        <v>0</v>
      </c>
      <c r="CZ141" s="265" t="s">
        <v>96</v>
      </c>
      <c r="DA141" s="231">
        <f>IF(CX141=1,IF(CW141&lt;15,VLOOKUP(CZ141,data!$B$3:$E$32,2,0)*CW141,(VLOOKUP(CZ141,data!$B$3:$E$32,2,0)*14)+(VLOOKUP(CZ141,data!$B$3:$E$32,3,0))*(CW141-14)),0)</f>
        <v>0</v>
      </c>
      <c r="DB141" s="265" t="s">
        <v>96</v>
      </c>
      <c r="DC141" s="231">
        <f>IF(CX141=1,VLOOKUP(DB141,data!$B$35:$D$39,2,0),0)</f>
        <v>0</v>
      </c>
      <c r="DD141" s="232">
        <f>IF(AND(DA141&lt;&gt;0,DC141&lt;&gt;0)=FALSE,0,data!$C$43)</f>
        <v>0</v>
      </c>
      <c r="DE141" s="269">
        <f t="shared" si="188"/>
        <v>0</v>
      </c>
      <c r="DF141" s="225">
        <f t="shared" si="189"/>
        <v>0</v>
      </c>
      <c r="DG141" s="225">
        <f t="shared" si="190"/>
        <v>0</v>
      </c>
      <c r="DH141" s="225">
        <f t="shared" si="191"/>
        <v>0</v>
      </c>
      <c r="DI141" s="431" t="str">
        <f t="shared" si="192"/>
        <v>ne</v>
      </c>
      <c r="DK141" s="229"/>
      <c r="DL141" s="225">
        <f t="shared" si="193"/>
        <v>0</v>
      </c>
      <c r="DM141" s="230">
        <f>IF(DL141=1,data!$C$41*DK141,0)</f>
        <v>0</v>
      </c>
      <c r="DN141" s="265" t="s">
        <v>96</v>
      </c>
      <c r="DO141" s="231">
        <f>IF(DL141=1,IF(DK141&lt;15,VLOOKUP(DN141,data!$B$3:$E$32,2,0)*DK141,(VLOOKUP(DN141,data!$B$3:$E$32,2,0)*14)+(VLOOKUP(DN141,data!$B$3:$E$32,3,0))*(DK141-14)),0)</f>
        <v>0</v>
      </c>
      <c r="DP141" s="265" t="s">
        <v>96</v>
      </c>
      <c r="DQ141" s="231">
        <f>IF(DL141=1,VLOOKUP(DP141,data!$B$35:$D$39,2,0),0)</f>
        <v>0</v>
      </c>
      <c r="DR141" s="232">
        <f>IF(AND(DO141&lt;&gt;0,DQ141&lt;&gt;0)=FALSE,0,data!$C$43)</f>
        <v>0</v>
      </c>
      <c r="DS141" s="269">
        <f t="shared" si="194"/>
        <v>0</v>
      </c>
      <c r="DT141" s="225">
        <f t="shared" si="195"/>
        <v>0</v>
      </c>
      <c r="DU141" s="225">
        <f t="shared" si="196"/>
        <v>0</v>
      </c>
      <c r="DV141" s="225">
        <f t="shared" si="197"/>
        <v>0</v>
      </c>
      <c r="DW141" s="431" t="str">
        <f t="shared" si="198"/>
        <v>ne</v>
      </c>
      <c r="DY141" s="229"/>
      <c r="DZ141" s="225">
        <f t="shared" si="199"/>
        <v>0</v>
      </c>
      <c r="EA141" s="230">
        <f>IF(DZ141=1,data!$C$41*DY141,0)</f>
        <v>0</v>
      </c>
      <c r="EB141" s="265" t="s">
        <v>96</v>
      </c>
      <c r="EC141" s="231">
        <f>IF(DZ141=1,IF(DY141&lt;15,VLOOKUP(EB141,data!$B$3:$E$32,2,0)*DY141,(VLOOKUP(EB141,data!$B$3:$E$32,2,0)*14)+(VLOOKUP(EB141,data!$B$3:$E$32,3,0))*(DY141-14)),0)</f>
        <v>0</v>
      </c>
      <c r="ED141" s="265" t="s">
        <v>96</v>
      </c>
      <c r="EE141" s="231">
        <f>IF(DZ141=1,VLOOKUP(ED141,data!$B$35:$D$39,2,0),0)</f>
        <v>0</v>
      </c>
      <c r="EF141" s="232">
        <f>IF(AND(EC141&lt;&gt;0,EE141&lt;&gt;0)=FALSE,0,data!$C$43)</f>
        <v>0</v>
      </c>
      <c r="EG141" s="269">
        <f t="shared" si="200"/>
        <v>0</v>
      </c>
      <c r="EH141" s="225">
        <f t="shared" si="201"/>
        <v>0</v>
      </c>
      <c r="EI141" s="225">
        <f t="shared" si="202"/>
        <v>0</v>
      </c>
      <c r="EJ141" s="225">
        <f t="shared" si="203"/>
        <v>0</v>
      </c>
      <c r="EK141" s="431" t="str">
        <f t="shared" si="204"/>
        <v>ne</v>
      </c>
      <c r="EM141" s="229"/>
      <c r="EN141" s="225">
        <f t="shared" si="205"/>
        <v>0</v>
      </c>
      <c r="EO141" s="230">
        <f>IF(EN141=1,data!$C$41*EM141,0)</f>
        <v>0</v>
      </c>
      <c r="EP141" s="265" t="s">
        <v>96</v>
      </c>
      <c r="EQ141" s="231">
        <f>IF(EN141=1,IF(EM141&lt;15,VLOOKUP(EP141,data!$B$3:$E$32,2,0)*EM141,(VLOOKUP(EP141,data!$B$3:$E$32,2,0)*14)+(VLOOKUP(EP141,data!$B$3:$E$32,3,0))*(EM141-14)),0)</f>
        <v>0</v>
      </c>
      <c r="ER141" s="265" t="s">
        <v>96</v>
      </c>
      <c r="ES141" s="231">
        <f>IF(EN141=1,VLOOKUP(ER141,data!$B$35:$D$39,2,0),0)</f>
        <v>0</v>
      </c>
      <c r="ET141" s="232">
        <f>IF(AND(EQ141&lt;&gt;0,ES141&lt;&gt;0)=FALSE,0,data!$C$43)</f>
        <v>0</v>
      </c>
      <c r="EU141" s="269">
        <f t="shared" si="206"/>
        <v>0</v>
      </c>
      <c r="EV141" s="225">
        <f t="shared" si="207"/>
        <v>0</v>
      </c>
      <c r="EW141" s="225">
        <f t="shared" si="208"/>
        <v>0</v>
      </c>
      <c r="EX141" s="225">
        <f t="shared" si="209"/>
        <v>0</v>
      </c>
      <c r="EY141" s="431" t="str">
        <f t="shared" si="210"/>
        <v>ne</v>
      </c>
      <c r="FA141" s="229"/>
      <c r="FB141" s="225">
        <f t="shared" si="211"/>
        <v>0</v>
      </c>
      <c r="FC141" s="230">
        <f>IF(FB141=1,data!$C$41*FA141,0)</f>
        <v>0</v>
      </c>
      <c r="FD141" s="265" t="s">
        <v>96</v>
      </c>
      <c r="FE141" s="231">
        <f>IF(FB141=1,IF(FA141&lt;15,VLOOKUP(FD141,data!$B$3:$E$32,2,0)*FA141,(VLOOKUP(FD141,data!$B$3:$E$32,2,0)*14)+(VLOOKUP(FD141,data!$B$3:$E$32,3,0))*(FA141-14)),0)</f>
        <v>0</v>
      </c>
      <c r="FF141" s="265" t="s">
        <v>96</v>
      </c>
      <c r="FG141" s="231">
        <f>IF(FB141=1,VLOOKUP(FF141,data!$B$35:$D$39,2,0),0)</f>
        <v>0</v>
      </c>
      <c r="FH141" s="232">
        <f>IF(AND(FE141&lt;&gt;0,FG141&lt;&gt;0)=FALSE,0,data!$C$43)</f>
        <v>0</v>
      </c>
      <c r="FI141" s="269">
        <f t="shared" si="212"/>
        <v>0</v>
      </c>
      <c r="FJ141" s="225">
        <f t="shared" si="213"/>
        <v>0</v>
      </c>
      <c r="FK141" s="225">
        <f t="shared" si="214"/>
        <v>0</v>
      </c>
      <c r="FL141" s="225">
        <f t="shared" si="215"/>
        <v>0</v>
      </c>
      <c r="FM141" s="431" t="str">
        <f t="shared" si="216"/>
        <v>ne</v>
      </c>
    </row>
    <row r="142" spans="1:169" ht="26.65" hidden="1" customHeight="1" x14ac:dyDescent="0.25">
      <c r="A142" s="233"/>
      <c r="B142" s="370" t="s">
        <v>233</v>
      </c>
      <c r="C142" s="416"/>
      <c r="D142" s="418"/>
      <c r="E142" s="229"/>
      <c r="F142" s="225">
        <f t="shared" si="148"/>
        <v>0</v>
      </c>
      <c r="G142" s="230">
        <f>IF(F142=1,data!$C$41*E142,0)</f>
        <v>0</v>
      </c>
      <c r="H142" s="265" t="s">
        <v>96</v>
      </c>
      <c r="I142" s="231">
        <f>IF($F142=1,IF($E142&lt;15,VLOOKUP(H142,data!$B$3:$E$32,2,0)*$E142,(VLOOKUP(H142,data!$B$3:$E$32,2,0)*14)+(VLOOKUP(H142,data!$B$3:$E$32,3,0))*($E142-14)),0)</f>
        <v>0</v>
      </c>
      <c r="J142" s="265" t="s">
        <v>96</v>
      </c>
      <c r="K142" s="231">
        <f>IF($F142=1,VLOOKUP(J142,data!$B$35:$D$39,2,0),0)</f>
        <v>0</v>
      </c>
      <c r="L142" s="232">
        <f>IF(AND(I142&lt;&gt;0,K142&lt;&gt;0)=FALSE,0,data!$C$43)</f>
        <v>0</v>
      </c>
      <c r="M142" s="269">
        <f t="shared" si="76"/>
        <v>0</v>
      </c>
      <c r="N142" s="225">
        <f t="shared" si="146"/>
        <v>0</v>
      </c>
      <c r="O142" s="225">
        <f t="shared" si="149"/>
        <v>0</v>
      </c>
      <c r="P142" s="225">
        <f t="shared" si="150"/>
        <v>0</v>
      </c>
      <c r="Q142" s="228"/>
      <c r="R142" s="438">
        <f t="shared" si="151"/>
        <v>0</v>
      </c>
      <c r="S142" s="225">
        <f t="shared" si="152"/>
        <v>0</v>
      </c>
      <c r="T142" s="357">
        <f>IF(S142=1,data!$C$41*R142,0)</f>
        <v>0</v>
      </c>
      <c r="U142" s="370" t="str">
        <f t="shared" si="153"/>
        <v xml:space="preserve"> </v>
      </c>
      <c r="V142" s="360">
        <f>IF($S142=1,IF(R142&lt;15,VLOOKUP(U142,data!$B$3:$E$32,2,0)*R142,(VLOOKUP(U142,data!$B$3:$E$32,2,0)*14)+(VLOOKUP(U142,data!$B$3:$E$32,3,0))*(R142-14)),0)</f>
        <v>0</v>
      </c>
      <c r="W142" s="370" t="str">
        <f t="shared" si="154"/>
        <v xml:space="preserve"> </v>
      </c>
      <c r="X142" s="360">
        <f>IF($S142=1,VLOOKUP(W142,data!$B$35:$D$39,2,0),0)</f>
        <v>0</v>
      </c>
      <c r="Y142" s="364">
        <f>IF(AND(V142&lt;&gt;0,X142&lt;&gt;0)=FALSE,0,data!$C$43)</f>
        <v>0</v>
      </c>
      <c r="Z142" s="365">
        <f t="shared" si="83"/>
        <v>0</v>
      </c>
      <c r="AA142" s="225">
        <f t="shared" si="147"/>
        <v>0</v>
      </c>
      <c r="AB142" s="225">
        <f t="shared" si="155"/>
        <v>0</v>
      </c>
      <c r="AC142" s="225">
        <f t="shared" si="156"/>
        <v>0</v>
      </c>
      <c r="AE142" s="229"/>
      <c r="AF142" s="225">
        <f t="shared" si="157"/>
        <v>0</v>
      </c>
      <c r="AG142" s="230">
        <f>IF(AF142=1,data!$C$41*AE142,0)</f>
        <v>0</v>
      </c>
      <c r="AH142" s="265" t="s">
        <v>96</v>
      </c>
      <c r="AI142" s="231">
        <f>IF(AF142=1,IF(AE142&lt;15,VLOOKUP(AH142,data!$B$3:$E$32,2,0)*AE142,(VLOOKUP(AH142,data!$B$3:$E$32,2,0)*14)+(VLOOKUP(AH142,data!$B$3:$E$32,3,0))*(AE142-14)),0)</f>
        <v>0</v>
      </c>
      <c r="AJ142" s="265" t="s">
        <v>96</v>
      </c>
      <c r="AK142" s="231">
        <f>IF(AF142=1,VLOOKUP(AJ142,data!$B$35:$D$39,2,0),0)</f>
        <v>0</v>
      </c>
      <c r="AL142" s="232">
        <f>IF(AND(AI142&lt;&gt;0,AK142&lt;&gt;0)=FALSE,0,data!$C$43)</f>
        <v>0</v>
      </c>
      <c r="AM142" s="269">
        <f t="shared" si="158"/>
        <v>0</v>
      </c>
      <c r="AN142" s="225">
        <f t="shared" si="159"/>
        <v>0</v>
      </c>
      <c r="AO142" s="225">
        <f t="shared" si="160"/>
        <v>0</v>
      </c>
      <c r="AP142" s="225">
        <f t="shared" si="161"/>
        <v>0</v>
      </c>
      <c r="AQ142" s="431" t="str">
        <f t="shared" si="162"/>
        <v>ne</v>
      </c>
      <c r="AS142" s="229"/>
      <c r="AT142" s="225">
        <f t="shared" si="163"/>
        <v>0</v>
      </c>
      <c r="AU142" s="230">
        <f>IF(AT142=1,data!$C$41*AS142,0)</f>
        <v>0</v>
      </c>
      <c r="AV142" s="265" t="s">
        <v>96</v>
      </c>
      <c r="AW142" s="231">
        <f>IF(AT142=1,IF(AS142&lt;15,VLOOKUP(AV142,data!$B$3:$E$32,2,0)*AS142,(VLOOKUP(AV142,data!$B$3:$E$32,2,0)*14)+(VLOOKUP(AV142,data!$B$3:$E$32,3,0))*(AS142-14)),0)</f>
        <v>0</v>
      </c>
      <c r="AX142" s="265" t="s">
        <v>96</v>
      </c>
      <c r="AY142" s="231">
        <f>IF(AT142=1,VLOOKUP(AX142,data!$B$35:$D$39,2,0),0)</f>
        <v>0</v>
      </c>
      <c r="AZ142" s="232">
        <f>IF(AND(AW142&lt;&gt;0,AY142&lt;&gt;0)=FALSE,0,data!$C$43)</f>
        <v>0</v>
      </c>
      <c r="BA142" s="269">
        <f t="shared" si="164"/>
        <v>0</v>
      </c>
      <c r="BB142" s="225">
        <f t="shared" si="165"/>
        <v>0</v>
      </c>
      <c r="BC142" s="225">
        <f t="shared" si="166"/>
        <v>0</v>
      </c>
      <c r="BD142" s="225">
        <f t="shared" si="167"/>
        <v>0</v>
      </c>
      <c r="BE142" s="431" t="str">
        <f t="shared" si="168"/>
        <v>ne</v>
      </c>
      <c r="BG142" s="229"/>
      <c r="BH142" s="225">
        <f t="shared" si="169"/>
        <v>0</v>
      </c>
      <c r="BI142" s="230">
        <f>IF(BH142=1,data!$C$41*BG142,0)</f>
        <v>0</v>
      </c>
      <c r="BJ142" s="265" t="s">
        <v>96</v>
      </c>
      <c r="BK142" s="231">
        <f>IF(BH142=1,IF(BG142&lt;15,VLOOKUP(BJ142,data!$B$3:$E$32,2,0)*BG142,(VLOOKUP(BJ142,data!$B$3:$E$32,2,0)*14)+(VLOOKUP(BJ142,data!$B$3:$E$32,3,0))*(BG142-14)),0)</f>
        <v>0</v>
      </c>
      <c r="BL142" s="265" t="s">
        <v>96</v>
      </c>
      <c r="BM142" s="231">
        <f>IF(BH142=1,VLOOKUP(BL142,data!$B$35:$D$39,2,0),0)</f>
        <v>0</v>
      </c>
      <c r="BN142" s="232">
        <f>IF(AND(BK142&lt;&gt;0,BM142&lt;&gt;0)=FALSE,0,data!$C$43)</f>
        <v>0</v>
      </c>
      <c r="BO142" s="269">
        <f t="shared" si="170"/>
        <v>0</v>
      </c>
      <c r="BP142" s="225">
        <f t="shared" si="171"/>
        <v>0</v>
      </c>
      <c r="BQ142" s="225">
        <f t="shared" si="172"/>
        <v>0</v>
      </c>
      <c r="BR142" s="225">
        <f t="shared" si="173"/>
        <v>0</v>
      </c>
      <c r="BS142" s="431" t="str">
        <f t="shared" si="174"/>
        <v>ne</v>
      </c>
      <c r="BU142" s="229"/>
      <c r="BV142" s="225">
        <f t="shared" si="175"/>
        <v>0</v>
      </c>
      <c r="BW142" s="230">
        <f>IF(BV142=1,data!$C$41*BU142,0)</f>
        <v>0</v>
      </c>
      <c r="BX142" s="265" t="s">
        <v>96</v>
      </c>
      <c r="BY142" s="231">
        <f>IF(BV142=1,IF(BU142&lt;15,VLOOKUP(BX142,data!$B$3:$E$32,2,0)*BU142,(VLOOKUP(BX142,data!$B$3:$E$32,2,0)*14)+(VLOOKUP(BX142,data!$B$3:$E$32,3,0))*(BU142-14)),0)</f>
        <v>0</v>
      </c>
      <c r="BZ142" s="265" t="s">
        <v>96</v>
      </c>
      <c r="CA142" s="231">
        <f>IF(BV142=1,VLOOKUP(BZ142,data!$B$35:$D$39,2,0),0)</f>
        <v>0</v>
      </c>
      <c r="CB142" s="232">
        <f>IF(AND(BY142&lt;&gt;0,CA142&lt;&gt;0)=FALSE,0,data!$C$43)</f>
        <v>0</v>
      </c>
      <c r="CC142" s="269">
        <f t="shared" si="176"/>
        <v>0</v>
      </c>
      <c r="CD142" s="225">
        <f t="shared" si="177"/>
        <v>0</v>
      </c>
      <c r="CE142" s="225">
        <f t="shared" si="178"/>
        <v>0</v>
      </c>
      <c r="CF142" s="225">
        <f t="shared" si="179"/>
        <v>0</v>
      </c>
      <c r="CG142" s="431" t="str">
        <f t="shared" si="180"/>
        <v>ne</v>
      </c>
      <c r="CI142" s="229"/>
      <c r="CJ142" s="225">
        <f t="shared" si="181"/>
        <v>0</v>
      </c>
      <c r="CK142" s="230">
        <f>IF(CJ142=1,data!$C$41*CI142,0)</f>
        <v>0</v>
      </c>
      <c r="CL142" s="265" t="s">
        <v>96</v>
      </c>
      <c r="CM142" s="231">
        <f>IF(CJ142=1,IF(CI142&lt;15,VLOOKUP(CL142,data!$B$3:$E$32,2,0)*CI142,(VLOOKUP(CL142,data!$B$3:$E$32,2,0)*14)+(VLOOKUP(CL142,data!$B$3:$E$32,3,0))*(CI142-14)),0)</f>
        <v>0</v>
      </c>
      <c r="CN142" s="265" t="s">
        <v>96</v>
      </c>
      <c r="CO142" s="231">
        <f>IF(CJ142=1,VLOOKUP(CN142,data!$B$35:$D$39,2,0),0)</f>
        <v>0</v>
      </c>
      <c r="CP142" s="232">
        <f>IF(AND(CM142&lt;&gt;0,CO142&lt;&gt;0)=FALSE,0,data!$C$43)</f>
        <v>0</v>
      </c>
      <c r="CQ142" s="269">
        <f t="shared" si="182"/>
        <v>0</v>
      </c>
      <c r="CR142" s="225">
        <f t="shared" si="183"/>
        <v>0</v>
      </c>
      <c r="CS142" s="225">
        <f t="shared" si="184"/>
        <v>0</v>
      </c>
      <c r="CT142" s="225">
        <f t="shared" si="185"/>
        <v>0</v>
      </c>
      <c r="CU142" s="431" t="str">
        <f t="shared" si="186"/>
        <v>ne</v>
      </c>
      <c r="CW142" s="229"/>
      <c r="CX142" s="225">
        <f t="shared" si="187"/>
        <v>0</v>
      </c>
      <c r="CY142" s="230">
        <f>IF(CX142=1,data!$C$41*CW142,0)</f>
        <v>0</v>
      </c>
      <c r="CZ142" s="265" t="s">
        <v>96</v>
      </c>
      <c r="DA142" s="231">
        <f>IF(CX142=1,IF(CW142&lt;15,VLOOKUP(CZ142,data!$B$3:$E$32,2,0)*CW142,(VLOOKUP(CZ142,data!$B$3:$E$32,2,0)*14)+(VLOOKUP(CZ142,data!$B$3:$E$32,3,0))*(CW142-14)),0)</f>
        <v>0</v>
      </c>
      <c r="DB142" s="265" t="s">
        <v>96</v>
      </c>
      <c r="DC142" s="231">
        <f>IF(CX142=1,VLOOKUP(DB142,data!$B$35:$D$39,2,0),0)</f>
        <v>0</v>
      </c>
      <c r="DD142" s="232">
        <f>IF(AND(DA142&lt;&gt;0,DC142&lt;&gt;0)=FALSE,0,data!$C$43)</f>
        <v>0</v>
      </c>
      <c r="DE142" s="269">
        <f t="shared" si="188"/>
        <v>0</v>
      </c>
      <c r="DF142" s="225">
        <f t="shared" si="189"/>
        <v>0</v>
      </c>
      <c r="DG142" s="225">
        <f t="shared" si="190"/>
        <v>0</v>
      </c>
      <c r="DH142" s="225">
        <f t="shared" si="191"/>
        <v>0</v>
      </c>
      <c r="DI142" s="431" t="str">
        <f t="shared" si="192"/>
        <v>ne</v>
      </c>
      <c r="DK142" s="229"/>
      <c r="DL142" s="225">
        <f t="shared" si="193"/>
        <v>0</v>
      </c>
      <c r="DM142" s="230">
        <f>IF(DL142=1,data!$C$41*DK142,0)</f>
        <v>0</v>
      </c>
      <c r="DN142" s="265" t="s">
        <v>96</v>
      </c>
      <c r="DO142" s="231">
        <f>IF(DL142=1,IF(DK142&lt;15,VLOOKUP(DN142,data!$B$3:$E$32,2,0)*DK142,(VLOOKUP(DN142,data!$B$3:$E$32,2,0)*14)+(VLOOKUP(DN142,data!$B$3:$E$32,3,0))*(DK142-14)),0)</f>
        <v>0</v>
      </c>
      <c r="DP142" s="265" t="s">
        <v>96</v>
      </c>
      <c r="DQ142" s="231">
        <f>IF(DL142=1,VLOOKUP(DP142,data!$B$35:$D$39,2,0),0)</f>
        <v>0</v>
      </c>
      <c r="DR142" s="232">
        <f>IF(AND(DO142&lt;&gt;0,DQ142&lt;&gt;0)=FALSE,0,data!$C$43)</f>
        <v>0</v>
      </c>
      <c r="DS142" s="269">
        <f t="shared" si="194"/>
        <v>0</v>
      </c>
      <c r="DT142" s="225">
        <f t="shared" si="195"/>
        <v>0</v>
      </c>
      <c r="DU142" s="225">
        <f t="shared" si="196"/>
        <v>0</v>
      </c>
      <c r="DV142" s="225">
        <f t="shared" si="197"/>
        <v>0</v>
      </c>
      <c r="DW142" s="431" t="str">
        <f t="shared" si="198"/>
        <v>ne</v>
      </c>
      <c r="DY142" s="229"/>
      <c r="DZ142" s="225">
        <f t="shared" si="199"/>
        <v>0</v>
      </c>
      <c r="EA142" s="230">
        <f>IF(DZ142=1,data!$C$41*DY142,0)</f>
        <v>0</v>
      </c>
      <c r="EB142" s="265" t="s">
        <v>96</v>
      </c>
      <c r="EC142" s="231">
        <f>IF(DZ142=1,IF(DY142&lt;15,VLOOKUP(EB142,data!$B$3:$E$32,2,0)*DY142,(VLOOKUP(EB142,data!$B$3:$E$32,2,0)*14)+(VLOOKUP(EB142,data!$B$3:$E$32,3,0))*(DY142-14)),0)</f>
        <v>0</v>
      </c>
      <c r="ED142" s="265" t="s">
        <v>96</v>
      </c>
      <c r="EE142" s="231">
        <f>IF(DZ142=1,VLOOKUP(ED142,data!$B$35:$D$39,2,0),0)</f>
        <v>0</v>
      </c>
      <c r="EF142" s="232">
        <f>IF(AND(EC142&lt;&gt;0,EE142&lt;&gt;0)=FALSE,0,data!$C$43)</f>
        <v>0</v>
      </c>
      <c r="EG142" s="269">
        <f t="shared" si="200"/>
        <v>0</v>
      </c>
      <c r="EH142" s="225">
        <f t="shared" si="201"/>
        <v>0</v>
      </c>
      <c r="EI142" s="225">
        <f t="shared" si="202"/>
        <v>0</v>
      </c>
      <c r="EJ142" s="225">
        <f t="shared" si="203"/>
        <v>0</v>
      </c>
      <c r="EK142" s="431" t="str">
        <f t="shared" si="204"/>
        <v>ne</v>
      </c>
      <c r="EM142" s="229"/>
      <c r="EN142" s="225">
        <f t="shared" si="205"/>
        <v>0</v>
      </c>
      <c r="EO142" s="230">
        <f>IF(EN142=1,data!$C$41*EM142,0)</f>
        <v>0</v>
      </c>
      <c r="EP142" s="265" t="s">
        <v>96</v>
      </c>
      <c r="EQ142" s="231">
        <f>IF(EN142=1,IF(EM142&lt;15,VLOOKUP(EP142,data!$B$3:$E$32,2,0)*EM142,(VLOOKUP(EP142,data!$B$3:$E$32,2,0)*14)+(VLOOKUP(EP142,data!$B$3:$E$32,3,0))*(EM142-14)),0)</f>
        <v>0</v>
      </c>
      <c r="ER142" s="265" t="s">
        <v>96</v>
      </c>
      <c r="ES142" s="231">
        <f>IF(EN142=1,VLOOKUP(ER142,data!$B$35:$D$39,2,0),0)</f>
        <v>0</v>
      </c>
      <c r="ET142" s="232">
        <f>IF(AND(EQ142&lt;&gt;0,ES142&lt;&gt;0)=FALSE,0,data!$C$43)</f>
        <v>0</v>
      </c>
      <c r="EU142" s="269">
        <f t="shared" si="206"/>
        <v>0</v>
      </c>
      <c r="EV142" s="225">
        <f t="shared" si="207"/>
        <v>0</v>
      </c>
      <c r="EW142" s="225">
        <f t="shared" si="208"/>
        <v>0</v>
      </c>
      <c r="EX142" s="225">
        <f t="shared" si="209"/>
        <v>0</v>
      </c>
      <c r="EY142" s="431" t="str">
        <f t="shared" si="210"/>
        <v>ne</v>
      </c>
      <c r="FA142" s="229"/>
      <c r="FB142" s="225">
        <f t="shared" si="211"/>
        <v>0</v>
      </c>
      <c r="FC142" s="230">
        <f>IF(FB142=1,data!$C$41*FA142,0)</f>
        <v>0</v>
      </c>
      <c r="FD142" s="265" t="s">
        <v>96</v>
      </c>
      <c r="FE142" s="231">
        <f>IF(FB142=1,IF(FA142&lt;15,VLOOKUP(FD142,data!$B$3:$E$32,2,0)*FA142,(VLOOKUP(FD142,data!$B$3:$E$32,2,0)*14)+(VLOOKUP(FD142,data!$B$3:$E$32,3,0))*(FA142-14)),0)</f>
        <v>0</v>
      </c>
      <c r="FF142" s="265" t="s">
        <v>96</v>
      </c>
      <c r="FG142" s="231">
        <f>IF(FB142=1,VLOOKUP(FF142,data!$B$35:$D$39,2,0),0)</f>
        <v>0</v>
      </c>
      <c r="FH142" s="232">
        <f>IF(AND(FE142&lt;&gt;0,FG142&lt;&gt;0)=FALSE,0,data!$C$43)</f>
        <v>0</v>
      </c>
      <c r="FI142" s="269">
        <f t="shared" si="212"/>
        <v>0</v>
      </c>
      <c r="FJ142" s="225">
        <f t="shared" si="213"/>
        <v>0</v>
      </c>
      <c r="FK142" s="225">
        <f t="shared" si="214"/>
        <v>0</v>
      </c>
      <c r="FL142" s="225">
        <f t="shared" si="215"/>
        <v>0</v>
      </c>
      <c r="FM142" s="431" t="str">
        <f t="shared" si="216"/>
        <v>ne</v>
      </c>
    </row>
    <row r="143" spans="1:169" ht="26.65" hidden="1" customHeight="1" x14ac:dyDescent="0.25">
      <c r="A143" s="233"/>
      <c r="B143" s="370" t="s">
        <v>234</v>
      </c>
      <c r="C143" s="416"/>
      <c r="D143" s="418"/>
      <c r="E143" s="229"/>
      <c r="F143" s="225">
        <f t="shared" si="148"/>
        <v>0</v>
      </c>
      <c r="G143" s="230">
        <f>IF(F143=1,data!$C$41*E143,0)</f>
        <v>0</v>
      </c>
      <c r="H143" s="265" t="s">
        <v>96</v>
      </c>
      <c r="I143" s="231">
        <f>IF($F143=1,IF($E143&lt;15,VLOOKUP(H143,data!$B$3:$E$32,2,0)*$E143,(VLOOKUP(H143,data!$B$3:$E$32,2,0)*14)+(VLOOKUP(H143,data!$B$3:$E$32,3,0))*($E143-14)),0)</f>
        <v>0</v>
      </c>
      <c r="J143" s="265" t="s">
        <v>96</v>
      </c>
      <c r="K143" s="231">
        <f>IF($F143=1,VLOOKUP(J143,data!$B$35:$D$39,2,0),0)</f>
        <v>0</v>
      </c>
      <c r="L143" s="232">
        <f>IF(AND(I143&lt;&gt;0,K143&lt;&gt;0)=FALSE,0,data!$C$43)</f>
        <v>0</v>
      </c>
      <c r="M143" s="269">
        <f t="shared" si="76"/>
        <v>0</v>
      </c>
      <c r="N143" s="225">
        <f t="shared" si="146"/>
        <v>0</v>
      </c>
      <c r="O143" s="225">
        <f t="shared" si="149"/>
        <v>0</v>
      </c>
      <c r="P143" s="225">
        <f t="shared" si="150"/>
        <v>0</v>
      </c>
      <c r="Q143" s="228"/>
      <c r="R143" s="438">
        <f t="shared" si="151"/>
        <v>0</v>
      </c>
      <c r="S143" s="225">
        <f t="shared" si="152"/>
        <v>0</v>
      </c>
      <c r="T143" s="357">
        <f>IF(S143=1,data!$C$41*R143,0)</f>
        <v>0</v>
      </c>
      <c r="U143" s="370" t="str">
        <f t="shared" si="153"/>
        <v xml:space="preserve"> </v>
      </c>
      <c r="V143" s="360">
        <f>IF($S143=1,IF(R143&lt;15,VLOOKUP(U143,data!$B$3:$E$32,2,0)*R143,(VLOOKUP(U143,data!$B$3:$E$32,2,0)*14)+(VLOOKUP(U143,data!$B$3:$E$32,3,0))*(R143-14)),0)</f>
        <v>0</v>
      </c>
      <c r="W143" s="370" t="str">
        <f t="shared" si="154"/>
        <v xml:space="preserve"> </v>
      </c>
      <c r="X143" s="360">
        <f>IF($S143=1,VLOOKUP(W143,data!$B$35:$D$39,2,0),0)</f>
        <v>0</v>
      </c>
      <c r="Y143" s="364">
        <f>IF(AND(V143&lt;&gt;0,X143&lt;&gt;0)=FALSE,0,data!$C$43)</f>
        <v>0</v>
      </c>
      <c r="Z143" s="365">
        <f t="shared" si="83"/>
        <v>0</v>
      </c>
      <c r="AA143" s="225">
        <f t="shared" si="147"/>
        <v>0</v>
      </c>
      <c r="AB143" s="225">
        <f t="shared" si="155"/>
        <v>0</v>
      </c>
      <c r="AC143" s="225">
        <f t="shared" si="156"/>
        <v>0</v>
      </c>
      <c r="AE143" s="229"/>
      <c r="AF143" s="225">
        <f t="shared" si="157"/>
        <v>0</v>
      </c>
      <c r="AG143" s="230">
        <f>IF(AF143=1,data!$C$41*AE143,0)</f>
        <v>0</v>
      </c>
      <c r="AH143" s="265" t="s">
        <v>96</v>
      </c>
      <c r="AI143" s="231">
        <f>IF(AF143=1,IF(AE143&lt;15,VLOOKUP(AH143,data!$B$3:$E$32,2,0)*AE143,(VLOOKUP(AH143,data!$B$3:$E$32,2,0)*14)+(VLOOKUP(AH143,data!$B$3:$E$32,3,0))*(AE143-14)),0)</f>
        <v>0</v>
      </c>
      <c r="AJ143" s="265" t="s">
        <v>96</v>
      </c>
      <c r="AK143" s="231">
        <f>IF(AF143=1,VLOOKUP(AJ143,data!$B$35:$D$39,2,0),0)</f>
        <v>0</v>
      </c>
      <c r="AL143" s="232">
        <f>IF(AND(AI143&lt;&gt;0,AK143&lt;&gt;0)=FALSE,0,data!$C$43)</f>
        <v>0</v>
      </c>
      <c r="AM143" s="269">
        <f t="shared" si="158"/>
        <v>0</v>
      </c>
      <c r="AN143" s="225">
        <f t="shared" si="159"/>
        <v>0</v>
      </c>
      <c r="AO143" s="225">
        <f t="shared" si="160"/>
        <v>0</v>
      </c>
      <c r="AP143" s="225">
        <f t="shared" si="161"/>
        <v>0</v>
      </c>
      <c r="AQ143" s="431" t="str">
        <f t="shared" si="162"/>
        <v>ne</v>
      </c>
      <c r="AS143" s="229"/>
      <c r="AT143" s="225">
        <f t="shared" si="163"/>
        <v>0</v>
      </c>
      <c r="AU143" s="230">
        <f>IF(AT143=1,data!$C$41*AS143,0)</f>
        <v>0</v>
      </c>
      <c r="AV143" s="265" t="s">
        <v>96</v>
      </c>
      <c r="AW143" s="231">
        <f>IF(AT143=1,IF(AS143&lt;15,VLOOKUP(AV143,data!$B$3:$E$32,2,0)*AS143,(VLOOKUP(AV143,data!$B$3:$E$32,2,0)*14)+(VLOOKUP(AV143,data!$B$3:$E$32,3,0))*(AS143-14)),0)</f>
        <v>0</v>
      </c>
      <c r="AX143" s="265" t="s">
        <v>96</v>
      </c>
      <c r="AY143" s="231">
        <f>IF(AT143=1,VLOOKUP(AX143,data!$B$35:$D$39,2,0),0)</f>
        <v>0</v>
      </c>
      <c r="AZ143" s="232">
        <f>IF(AND(AW143&lt;&gt;0,AY143&lt;&gt;0)=FALSE,0,data!$C$43)</f>
        <v>0</v>
      </c>
      <c r="BA143" s="269">
        <f t="shared" si="164"/>
        <v>0</v>
      </c>
      <c r="BB143" s="225">
        <f t="shared" si="165"/>
        <v>0</v>
      </c>
      <c r="BC143" s="225">
        <f t="shared" si="166"/>
        <v>0</v>
      </c>
      <c r="BD143" s="225">
        <f t="shared" si="167"/>
        <v>0</v>
      </c>
      <c r="BE143" s="431" t="str">
        <f t="shared" si="168"/>
        <v>ne</v>
      </c>
      <c r="BG143" s="229"/>
      <c r="BH143" s="225">
        <f t="shared" si="169"/>
        <v>0</v>
      </c>
      <c r="BI143" s="230">
        <f>IF(BH143=1,data!$C$41*BG143,0)</f>
        <v>0</v>
      </c>
      <c r="BJ143" s="265" t="s">
        <v>96</v>
      </c>
      <c r="BK143" s="231">
        <f>IF(BH143=1,IF(BG143&lt;15,VLOOKUP(BJ143,data!$B$3:$E$32,2,0)*BG143,(VLOOKUP(BJ143,data!$B$3:$E$32,2,0)*14)+(VLOOKUP(BJ143,data!$B$3:$E$32,3,0))*(BG143-14)),0)</f>
        <v>0</v>
      </c>
      <c r="BL143" s="265" t="s">
        <v>96</v>
      </c>
      <c r="BM143" s="231">
        <f>IF(BH143=1,VLOOKUP(BL143,data!$B$35:$D$39,2,0),0)</f>
        <v>0</v>
      </c>
      <c r="BN143" s="232">
        <f>IF(AND(BK143&lt;&gt;0,BM143&lt;&gt;0)=FALSE,0,data!$C$43)</f>
        <v>0</v>
      </c>
      <c r="BO143" s="269">
        <f t="shared" si="170"/>
        <v>0</v>
      </c>
      <c r="BP143" s="225">
        <f t="shared" si="171"/>
        <v>0</v>
      </c>
      <c r="BQ143" s="225">
        <f t="shared" si="172"/>
        <v>0</v>
      </c>
      <c r="BR143" s="225">
        <f t="shared" si="173"/>
        <v>0</v>
      </c>
      <c r="BS143" s="431" t="str">
        <f t="shared" si="174"/>
        <v>ne</v>
      </c>
      <c r="BU143" s="229"/>
      <c r="BV143" s="225">
        <f t="shared" si="175"/>
        <v>0</v>
      </c>
      <c r="BW143" s="230">
        <f>IF(BV143=1,data!$C$41*BU143,0)</f>
        <v>0</v>
      </c>
      <c r="BX143" s="265" t="s">
        <v>96</v>
      </c>
      <c r="BY143" s="231">
        <f>IF(BV143=1,IF(BU143&lt;15,VLOOKUP(BX143,data!$B$3:$E$32,2,0)*BU143,(VLOOKUP(BX143,data!$B$3:$E$32,2,0)*14)+(VLOOKUP(BX143,data!$B$3:$E$32,3,0))*(BU143-14)),0)</f>
        <v>0</v>
      </c>
      <c r="BZ143" s="265" t="s">
        <v>96</v>
      </c>
      <c r="CA143" s="231">
        <f>IF(BV143=1,VLOOKUP(BZ143,data!$B$35:$D$39,2,0),0)</f>
        <v>0</v>
      </c>
      <c r="CB143" s="232">
        <f>IF(AND(BY143&lt;&gt;0,CA143&lt;&gt;0)=FALSE,0,data!$C$43)</f>
        <v>0</v>
      </c>
      <c r="CC143" s="269">
        <f t="shared" si="176"/>
        <v>0</v>
      </c>
      <c r="CD143" s="225">
        <f t="shared" si="177"/>
        <v>0</v>
      </c>
      <c r="CE143" s="225">
        <f t="shared" si="178"/>
        <v>0</v>
      </c>
      <c r="CF143" s="225">
        <f t="shared" si="179"/>
        <v>0</v>
      </c>
      <c r="CG143" s="431" t="str">
        <f t="shared" si="180"/>
        <v>ne</v>
      </c>
      <c r="CI143" s="229"/>
      <c r="CJ143" s="225">
        <f t="shared" si="181"/>
        <v>0</v>
      </c>
      <c r="CK143" s="230">
        <f>IF(CJ143=1,data!$C$41*CI143,0)</f>
        <v>0</v>
      </c>
      <c r="CL143" s="265" t="s">
        <v>96</v>
      </c>
      <c r="CM143" s="231">
        <f>IF(CJ143=1,IF(CI143&lt;15,VLOOKUP(CL143,data!$B$3:$E$32,2,0)*CI143,(VLOOKUP(CL143,data!$B$3:$E$32,2,0)*14)+(VLOOKUP(CL143,data!$B$3:$E$32,3,0))*(CI143-14)),0)</f>
        <v>0</v>
      </c>
      <c r="CN143" s="265" t="s">
        <v>96</v>
      </c>
      <c r="CO143" s="231">
        <f>IF(CJ143=1,VLOOKUP(CN143,data!$B$35:$D$39,2,0),0)</f>
        <v>0</v>
      </c>
      <c r="CP143" s="232">
        <f>IF(AND(CM143&lt;&gt;0,CO143&lt;&gt;0)=FALSE,0,data!$C$43)</f>
        <v>0</v>
      </c>
      <c r="CQ143" s="269">
        <f t="shared" si="182"/>
        <v>0</v>
      </c>
      <c r="CR143" s="225">
        <f t="shared" si="183"/>
        <v>0</v>
      </c>
      <c r="CS143" s="225">
        <f t="shared" si="184"/>
        <v>0</v>
      </c>
      <c r="CT143" s="225">
        <f t="shared" si="185"/>
        <v>0</v>
      </c>
      <c r="CU143" s="431" t="str">
        <f t="shared" si="186"/>
        <v>ne</v>
      </c>
      <c r="CW143" s="229"/>
      <c r="CX143" s="225">
        <f t="shared" si="187"/>
        <v>0</v>
      </c>
      <c r="CY143" s="230">
        <f>IF(CX143=1,data!$C$41*CW143,0)</f>
        <v>0</v>
      </c>
      <c r="CZ143" s="265" t="s">
        <v>96</v>
      </c>
      <c r="DA143" s="231">
        <f>IF(CX143=1,IF(CW143&lt;15,VLOOKUP(CZ143,data!$B$3:$E$32,2,0)*CW143,(VLOOKUP(CZ143,data!$B$3:$E$32,2,0)*14)+(VLOOKUP(CZ143,data!$B$3:$E$32,3,0))*(CW143-14)),0)</f>
        <v>0</v>
      </c>
      <c r="DB143" s="265" t="s">
        <v>96</v>
      </c>
      <c r="DC143" s="231">
        <f>IF(CX143=1,VLOOKUP(DB143,data!$B$35:$D$39,2,0),0)</f>
        <v>0</v>
      </c>
      <c r="DD143" s="232">
        <f>IF(AND(DA143&lt;&gt;0,DC143&lt;&gt;0)=FALSE,0,data!$C$43)</f>
        <v>0</v>
      </c>
      <c r="DE143" s="269">
        <f t="shared" si="188"/>
        <v>0</v>
      </c>
      <c r="DF143" s="225">
        <f t="shared" si="189"/>
        <v>0</v>
      </c>
      <c r="DG143" s="225">
        <f t="shared" si="190"/>
        <v>0</v>
      </c>
      <c r="DH143" s="225">
        <f t="shared" si="191"/>
        <v>0</v>
      </c>
      <c r="DI143" s="431" t="str">
        <f t="shared" si="192"/>
        <v>ne</v>
      </c>
      <c r="DK143" s="229"/>
      <c r="DL143" s="225">
        <f t="shared" si="193"/>
        <v>0</v>
      </c>
      <c r="DM143" s="230">
        <f>IF(DL143=1,data!$C$41*DK143,0)</f>
        <v>0</v>
      </c>
      <c r="DN143" s="265" t="s">
        <v>96</v>
      </c>
      <c r="DO143" s="231">
        <f>IF(DL143=1,IF(DK143&lt;15,VLOOKUP(DN143,data!$B$3:$E$32,2,0)*DK143,(VLOOKUP(DN143,data!$B$3:$E$32,2,0)*14)+(VLOOKUP(DN143,data!$B$3:$E$32,3,0))*(DK143-14)),0)</f>
        <v>0</v>
      </c>
      <c r="DP143" s="265" t="s">
        <v>96</v>
      </c>
      <c r="DQ143" s="231">
        <f>IF(DL143=1,VLOOKUP(DP143,data!$B$35:$D$39,2,0),0)</f>
        <v>0</v>
      </c>
      <c r="DR143" s="232">
        <f>IF(AND(DO143&lt;&gt;0,DQ143&lt;&gt;0)=FALSE,0,data!$C$43)</f>
        <v>0</v>
      </c>
      <c r="DS143" s="269">
        <f t="shared" si="194"/>
        <v>0</v>
      </c>
      <c r="DT143" s="225">
        <f t="shared" si="195"/>
        <v>0</v>
      </c>
      <c r="DU143" s="225">
        <f t="shared" si="196"/>
        <v>0</v>
      </c>
      <c r="DV143" s="225">
        <f t="shared" si="197"/>
        <v>0</v>
      </c>
      <c r="DW143" s="431" t="str">
        <f t="shared" si="198"/>
        <v>ne</v>
      </c>
      <c r="DY143" s="229"/>
      <c r="DZ143" s="225">
        <f t="shared" si="199"/>
        <v>0</v>
      </c>
      <c r="EA143" s="230">
        <f>IF(DZ143=1,data!$C$41*DY143,0)</f>
        <v>0</v>
      </c>
      <c r="EB143" s="265" t="s">
        <v>96</v>
      </c>
      <c r="EC143" s="231">
        <f>IF(DZ143=1,IF(DY143&lt;15,VLOOKUP(EB143,data!$B$3:$E$32,2,0)*DY143,(VLOOKUP(EB143,data!$B$3:$E$32,2,0)*14)+(VLOOKUP(EB143,data!$B$3:$E$32,3,0))*(DY143-14)),0)</f>
        <v>0</v>
      </c>
      <c r="ED143" s="265" t="s">
        <v>96</v>
      </c>
      <c r="EE143" s="231">
        <f>IF(DZ143=1,VLOOKUP(ED143,data!$B$35:$D$39,2,0),0)</f>
        <v>0</v>
      </c>
      <c r="EF143" s="232">
        <f>IF(AND(EC143&lt;&gt;0,EE143&lt;&gt;0)=FALSE,0,data!$C$43)</f>
        <v>0</v>
      </c>
      <c r="EG143" s="269">
        <f t="shared" si="200"/>
        <v>0</v>
      </c>
      <c r="EH143" s="225">
        <f t="shared" si="201"/>
        <v>0</v>
      </c>
      <c r="EI143" s="225">
        <f t="shared" si="202"/>
        <v>0</v>
      </c>
      <c r="EJ143" s="225">
        <f t="shared" si="203"/>
        <v>0</v>
      </c>
      <c r="EK143" s="431" t="str">
        <f t="shared" si="204"/>
        <v>ne</v>
      </c>
      <c r="EM143" s="229"/>
      <c r="EN143" s="225">
        <f t="shared" si="205"/>
        <v>0</v>
      </c>
      <c r="EO143" s="230">
        <f>IF(EN143=1,data!$C$41*EM143,0)</f>
        <v>0</v>
      </c>
      <c r="EP143" s="265" t="s">
        <v>96</v>
      </c>
      <c r="EQ143" s="231">
        <f>IF(EN143=1,IF(EM143&lt;15,VLOOKUP(EP143,data!$B$3:$E$32,2,0)*EM143,(VLOOKUP(EP143,data!$B$3:$E$32,2,0)*14)+(VLOOKUP(EP143,data!$B$3:$E$32,3,0))*(EM143-14)),0)</f>
        <v>0</v>
      </c>
      <c r="ER143" s="265" t="s">
        <v>96</v>
      </c>
      <c r="ES143" s="231">
        <f>IF(EN143=1,VLOOKUP(ER143,data!$B$35:$D$39,2,0),0)</f>
        <v>0</v>
      </c>
      <c r="ET143" s="232">
        <f>IF(AND(EQ143&lt;&gt;0,ES143&lt;&gt;0)=FALSE,0,data!$C$43)</f>
        <v>0</v>
      </c>
      <c r="EU143" s="269">
        <f t="shared" si="206"/>
        <v>0</v>
      </c>
      <c r="EV143" s="225">
        <f t="shared" si="207"/>
        <v>0</v>
      </c>
      <c r="EW143" s="225">
        <f t="shared" si="208"/>
        <v>0</v>
      </c>
      <c r="EX143" s="225">
        <f t="shared" si="209"/>
        <v>0</v>
      </c>
      <c r="EY143" s="431" t="str">
        <f t="shared" si="210"/>
        <v>ne</v>
      </c>
      <c r="FA143" s="229"/>
      <c r="FB143" s="225">
        <f t="shared" si="211"/>
        <v>0</v>
      </c>
      <c r="FC143" s="230">
        <f>IF(FB143=1,data!$C$41*FA143,0)</f>
        <v>0</v>
      </c>
      <c r="FD143" s="265" t="s">
        <v>96</v>
      </c>
      <c r="FE143" s="231">
        <f>IF(FB143=1,IF(FA143&lt;15,VLOOKUP(FD143,data!$B$3:$E$32,2,0)*FA143,(VLOOKUP(FD143,data!$B$3:$E$32,2,0)*14)+(VLOOKUP(FD143,data!$B$3:$E$32,3,0))*(FA143-14)),0)</f>
        <v>0</v>
      </c>
      <c r="FF143" s="265" t="s">
        <v>96</v>
      </c>
      <c r="FG143" s="231">
        <f>IF(FB143=1,VLOOKUP(FF143,data!$B$35:$D$39,2,0),0)</f>
        <v>0</v>
      </c>
      <c r="FH143" s="232">
        <f>IF(AND(FE143&lt;&gt;0,FG143&lt;&gt;0)=FALSE,0,data!$C$43)</f>
        <v>0</v>
      </c>
      <c r="FI143" s="269">
        <f t="shared" si="212"/>
        <v>0</v>
      </c>
      <c r="FJ143" s="225">
        <f t="shared" si="213"/>
        <v>0</v>
      </c>
      <c r="FK143" s="225">
        <f t="shared" si="214"/>
        <v>0</v>
      </c>
      <c r="FL143" s="225">
        <f t="shared" si="215"/>
        <v>0</v>
      </c>
      <c r="FM143" s="431" t="str">
        <f t="shared" si="216"/>
        <v>ne</v>
      </c>
    </row>
    <row r="144" spans="1:169" ht="26.65" hidden="1" customHeight="1" x14ac:dyDescent="0.25">
      <c r="A144" s="233"/>
      <c r="B144" s="370" t="s">
        <v>235</v>
      </c>
      <c r="C144" s="416"/>
      <c r="D144" s="418"/>
      <c r="E144" s="229"/>
      <c r="F144" s="225">
        <f t="shared" si="148"/>
        <v>0</v>
      </c>
      <c r="G144" s="230">
        <f>IF(F144=1,data!$C$41*E144,0)</f>
        <v>0</v>
      </c>
      <c r="H144" s="265" t="s">
        <v>96</v>
      </c>
      <c r="I144" s="231">
        <f>IF($F144=1,IF($E144&lt;15,VLOOKUP(H144,data!$B$3:$E$32,2,0)*$E144,(VLOOKUP(H144,data!$B$3:$E$32,2,0)*14)+(VLOOKUP(H144,data!$B$3:$E$32,3,0))*($E144-14)),0)</f>
        <v>0</v>
      </c>
      <c r="J144" s="265" t="s">
        <v>96</v>
      </c>
      <c r="K144" s="231">
        <f>IF($F144=1,VLOOKUP(J144,data!$B$35:$D$39,2,0),0)</f>
        <v>0</v>
      </c>
      <c r="L144" s="232">
        <f>IF(AND(I144&lt;&gt;0,K144&lt;&gt;0)=FALSE,0,data!$C$43)</f>
        <v>0</v>
      </c>
      <c r="M144" s="269">
        <f t="shared" si="76"/>
        <v>0</v>
      </c>
      <c r="N144" s="225">
        <f t="shared" ref="N144:N207" si="217">IF(M144&gt;0,1,0)</f>
        <v>0</v>
      </c>
      <c r="O144" s="225">
        <f t="shared" si="149"/>
        <v>0</v>
      </c>
      <c r="P144" s="225">
        <f t="shared" si="150"/>
        <v>0</v>
      </c>
      <c r="Q144" s="228"/>
      <c r="R144" s="438">
        <f t="shared" si="151"/>
        <v>0</v>
      </c>
      <c r="S144" s="225">
        <f t="shared" si="152"/>
        <v>0</v>
      </c>
      <c r="T144" s="357">
        <f>IF(S144=1,data!$C$41*R144,0)</f>
        <v>0</v>
      </c>
      <c r="U144" s="370" t="str">
        <f t="shared" si="153"/>
        <v xml:space="preserve"> </v>
      </c>
      <c r="V144" s="360">
        <f>IF($S144=1,IF(R144&lt;15,VLOOKUP(U144,data!$B$3:$E$32,2,0)*R144,(VLOOKUP(U144,data!$B$3:$E$32,2,0)*14)+(VLOOKUP(U144,data!$B$3:$E$32,3,0))*(R144-14)),0)</f>
        <v>0</v>
      </c>
      <c r="W144" s="370" t="str">
        <f t="shared" si="154"/>
        <v xml:space="preserve"> </v>
      </c>
      <c r="X144" s="360">
        <f>IF($S144=1,VLOOKUP(W144,data!$B$35:$D$39,2,0),0)</f>
        <v>0</v>
      </c>
      <c r="Y144" s="364">
        <f>IF(AND(V144&lt;&gt;0,X144&lt;&gt;0)=FALSE,0,data!$C$43)</f>
        <v>0</v>
      </c>
      <c r="Z144" s="365">
        <f t="shared" si="83"/>
        <v>0</v>
      </c>
      <c r="AA144" s="225">
        <f t="shared" ref="AA144:AA207" si="218">IF(Z144&gt;0,1,0)</f>
        <v>0</v>
      </c>
      <c r="AB144" s="225">
        <f t="shared" si="155"/>
        <v>0</v>
      </c>
      <c r="AC144" s="225">
        <f t="shared" si="156"/>
        <v>0</v>
      </c>
      <c r="AE144" s="229"/>
      <c r="AF144" s="225">
        <f t="shared" si="157"/>
        <v>0</v>
      </c>
      <c r="AG144" s="230">
        <f>IF(AF144=1,data!$C$41*AE144,0)</f>
        <v>0</v>
      </c>
      <c r="AH144" s="265" t="s">
        <v>96</v>
      </c>
      <c r="AI144" s="231">
        <f>IF(AF144=1,IF(AE144&lt;15,VLOOKUP(AH144,data!$B$3:$E$32,2,0)*AE144,(VLOOKUP(AH144,data!$B$3:$E$32,2,0)*14)+(VLOOKUP(AH144,data!$B$3:$E$32,3,0))*(AE144-14)),0)</f>
        <v>0</v>
      </c>
      <c r="AJ144" s="265" t="s">
        <v>96</v>
      </c>
      <c r="AK144" s="231">
        <f>IF(AF144=1,VLOOKUP(AJ144,data!$B$35:$D$39,2,0),0)</f>
        <v>0</v>
      </c>
      <c r="AL144" s="232">
        <f>IF(AND(AI144&lt;&gt;0,AK144&lt;&gt;0)=FALSE,0,data!$C$43)</f>
        <v>0</v>
      </c>
      <c r="AM144" s="269">
        <f t="shared" si="158"/>
        <v>0</v>
      </c>
      <c r="AN144" s="225">
        <f t="shared" si="159"/>
        <v>0</v>
      </c>
      <c r="AO144" s="225">
        <f t="shared" si="160"/>
        <v>0</v>
      </c>
      <c r="AP144" s="225">
        <f t="shared" si="161"/>
        <v>0</v>
      </c>
      <c r="AQ144" s="431" t="str">
        <f t="shared" si="162"/>
        <v>ne</v>
      </c>
      <c r="AS144" s="229"/>
      <c r="AT144" s="225">
        <f t="shared" si="163"/>
        <v>0</v>
      </c>
      <c r="AU144" s="230">
        <f>IF(AT144=1,data!$C$41*AS144,0)</f>
        <v>0</v>
      </c>
      <c r="AV144" s="265" t="s">
        <v>96</v>
      </c>
      <c r="AW144" s="231">
        <f>IF(AT144=1,IF(AS144&lt;15,VLOOKUP(AV144,data!$B$3:$E$32,2,0)*AS144,(VLOOKUP(AV144,data!$B$3:$E$32,2,0)*14)+(VLOOKUP(AV144,data!$B$3:$E$32,3,0))*(AS144-14)),0)</f>
        <v>0</v>
      </c>
      <c r="AX144" s="265" t="s">
        <v>96</v>
      </c>
      <c r="AY144" s="231">
        <f>IF(AT144=1,VLOOKUP(AX144,data!$B$35:$D$39,2,0),0)</f>
        <v>0</v>
      </c>
      <c r="AZ144" s="232">
        <f>IF(AND(AW144&lt;&gt;0,AY144&lt;&gt;0)=FALSE,0,data!$C$43)</f>
        <v>0</v>
      </c>
      <c r="BA144" s="269">
        <f t="shared" si="164"/>
        <v>0</v>
      </c>
      <c r="BB144" s="225">
        <f t="shared" si="165"/>
        <v>0</v>
      </c>
      <c r="BC144" s="225">
        <f t="shared" si="166"/>
        <v>0</v>
      </c>
      <c r="BD144" s="225">
        <f t="shared" si="167"/>
        <v>0</v>
      </c>
      <c r="BE144" s="431" t="str">
        <f t="shared" si="168"/>
        <v>ne</v>
      </c>
      <c r="BG144" s="229"/>
      <c r="BH144" s="225">
        <f t="shared" si="169"/>
        <v>0</v>
      </c>
      <c r="BI144" s="230">
        <f>IF(BH144=1,data!$C$41*BG144,0)</f>
        <v>0</v>
      </c>
      <c r="BJ144" s="265" t="s">
        <v>96</v>
      </c>
      <c r="BK144" s="231">
        <f>IF(BH144=1,IF(BG144&lt;15,VLOOKUP(BJ144,data!$B$3:$E$32,2,0)*BG144,(VLOOKUP(BJ144,data!$B$3:$E$32,2,0)*14)+(VLOOKUP(BJ144,data!$B$3:$E$32,3,0))*(BG144-14)),0)</f>
        <v>0</v>
      </c>
      <c r="BL144" s="265" t="s">
        <v>96</v>
      </c>
      <c r="BM144" s="231">
        <f>IF(BH144=1,VLOOKUP(BL144,data!$B$35:$D$39,2,0),0)</f>
        <v>0</v>
      </c>
      <c r="BN144" s="232">
        <f>IF(AND(BK144&lt;&gt;0,BM144&lt;&gt;0)=FALSE,0,data!$C$43)</f>
        <v>0</v>
      </c>
      <c r="BO144" s="269">
        <f t="shared" si="170"/>
        <v>0</v>
      </c>
      <c r="BP144" s="225">
        <f t="shared" si="171"/>
        <v>0</v>
      </c>
      <c r="BQ144" s="225">
        <f t="shared" si="172"/>
        <v>0</v>
      </c>
      <c r="BR144" s="225">
        <f t="shared" si="173"/>
        <v>0</v>
      </c>
      <c r="BS144" s="431" t="str">
        <f t="shared" si="174"/>
        <v>ne</v>
      </c>
      <c r="BU144" s="229"/>
      <c r="BV144" s="225">
        <f t="shared" si="175"/>
        <v>0</v>
      </c>
      <c r="BW144" s="230">
        <f>IF(BV144=1,data!$C$41*BU144,0)</f>
        <v>0</v>
      </c>
      <c r="BX144" s="265" t="s">
        <v>96</v>
      </c>
      <c r="BY144" s="231">
        <f>IF(BV144=1,IF(BU144&lt;15,VLOOKUP(BX144,data!$B$3:$E$32,2,0)*BU144,(VLOOKUP(BX144,data!$B$3:$E$32,2,0)*14)+(VLOOKUP(BX144,data!$B$3:$E$32,3,0))*(BU144-14)),0)</f>
        <v>0</v>
      </c>
      <c r="BZ144" s="265" t="s">
        <v>96</v>
      </c>
      <c r="CA144" s="231">
        <f>IF(BV144=1,VLOOKUP(BZ144,data!$B$35:$D$39,2,0),0)</f>
        <v>0</v>
      </c>
      <c r="CB144" s="232">
        <f>IF(AND(BY144&lt;&gt;0,CA144&lt;&gt;0)=FALSE,0,data!$C$43)</f>
        <v>0</v>
      </c>
      <c r="CC144" s="269">
        <f t="shared" si="176"/>
        <v>0</v>
      </c>
      <c r="CD144" s="225">
        <f t="shared" si="177"/>
        <v>0</v>
      </c>
      <c r="CE144" s="225">
        <f t="shared" si="178"/>
        <v>0</v>
      </c>
      <c r="CF144" s="225">
        <f t="shared" si="179"/>
        <v>0</v>
      </c>
      <c r="CG144" s="431" t="str">
        <f t="shared" si="180"/>
        <v>ne</v>
      </c>
      <c r="CI144" s="229"/>
      <c r="CJ144" s="225">
        <f t="shared" si="181"/>
        <v>0</v>
      </c>
      <c r="CK144" s="230">
        <f>IF(CJ144=1,data!$C$41*CI144,0)</f>
        <v>0</v>
      </c>
      <c r="CL144" s="265" t="s">
        <v>96</v>
      </c>
      <c r="CM144" s="231">
        <f>IF(CJ144=1,IF(CI144&lt;15,VLOOKUP(CL144,data!$B$3:$E$32,2,0)*CI144,(VLOOKUP(CL144,data!$B$3:$E$32,2,0)*14)+(VLOOKUP(CL144,data!$B$3:$E$32,3,0))*(CI144-14)),0)</f>
        <v>0</v>
      </c>
      <c r="CN144" s="265" t="s">
        <v>96</v>
      </c>
      <c r="CO144" s="231">
        <f>IF(CJ144=1,VLOOKUP(CN144,data!$B$35:$D$39,2,0),0)</f>
        <v>0</v>
      </c>
      <c r="CP144" s="232">
        <f>IF(AND(CM144&lt;&gt;0,CO144&lt;&gt;0)=FALSE,0,data!$C$43)</f>
        <v>0</v>
      </c>
      <c r="CQ144" s="269">
        <f t="shared" si="182"/>
        <v>0</v>
      </c>
      <c r="CR144" s="225">
        <f t="shared" si="183"/>
        <v>0</v>
      </c>
      <c r="CS144" s="225">
        <f t="shared" si="184"/>
        <v>0</v>
      </c>
      <c r="CT144" s="225">
        <f t="shared" si="185"/>
        <v>0</v>
      </c>
      <c r="CU144" s="431" t="str">
        <f t="shared" si="186"/>
        <v>ne</v>
      </c>
      <c r="CW144" s="229"/>
      <c r="CX144" s="225">
        <f t="shared" si="187"/>
        <v>0</v>
      </c>
      <c r="CY144" s="230">
        <f>IF(CX144=1,data!$C$41*CW144,0)</f>
        <v>0</v>
      </c>
      <c r="CZ144" s="265" t="s">
        <v>96</v>
      </c>
      <c r="DA144" s="231">
        <f>IF(CX144=1,IF(CW144&lt;15,VLOOKUP(CZ144,data!$B$3:$E$32,2,0)*CW144,(VLOOKUP(CZ144,data!$B$3:$E$32,2,0)*14)+(VLOOKUP(CZ144,data!$B$3:$E$32,3,0))*(CW144-14)),0)</f>
        <v>0</v>
      </c>
      <c r="DB144" s="265" t="s">
        <v>96</v>
      </c>
      <c r="DC144" s="231">
        <f>IF(CX144=1,VLOOKUP(DB144,data!$B$35:$D$39,2,0),0)</f>
        <v>0</v>
      </c>
      <c r="DD144" s="232">
        <f>IF(AND(DA144&lt;&gt;0,DC144&lt;&gt;0)=FALSE,0,data!$C$43)</f>
        <v>0</v>
      </c>
      <c r="DE144" s="269">
        <f t="shared" si="188"/>
        <v>0</v>
      </c>
      <c r="DF144" s="225">
        <f t="shared" si="189"/>
        <v>0</v>
      </c>
      <c r="DG144" s="225">
        <f t="shared" si="190"/>
        <v>0</v>
      </c>
      <c r="DH144" s="225">
        <f t="shared" si="191"/>
        <v>0</v>
      </c>
      <c r="DI144" s="431" t="str">
        <f t="shared" si="192"/>
        <v>ne</v>
      </c>
      <c r="DK144" s="229"/>
      <c r="DL144" s="225">
        <f t="shared" si="193"/>
        <v>0</v>
      </c>
      <c r="DM144" s="230">
        <f>IF(DL144=1,data!$C$41*DK144,0)</f>
        <v>0</v>
      </c>
      <c r="DN144" s="265" t="s">
        <v>96</v>
      </c>
      <c r="DO144" s="231">
        <f>IF(DL144=1,IF(DK144&lt;15,VLOOKUP(DN144,data!$B$3:$E$32,2,0)*DK144,(VLOOKUP(DN144,data!$B$3:$E$32,2,0)*14)+(VLOOKUP(DN144,data!$B$3:$E$32,3,0))*(DK144-14)),0)</f>
        <v>0</v>
      </c>
      <c r="DP144" s="265" t="s">
        <v>96</v>
      </c>
      <c r="DQ144" s="231">
        <f>IF(DL144=1,VLOOKUP(DP144,data!$B$35:$D$39,2,0),0)</f>
        <v>0</v>
      </c>
      <c r="DR144" s="232">
        <f>IF(AND(DO144&lt;&gt;0,DQ144&lt;&gt;0)=FALSE,0,data!$C$43)</f>
        <v>0</v>
      </c>
      <c r="DS144" s="269">
        <f t="shared" si="194"/>
        <v>0</v>
      </c>
      <c r="DT144" s="225">
        <f t="shared" si="195"/>
        <v>0</v>
      </c>
      <c r="DU144" s="225">
        <f t="shared" si="196"/>
        <v>0</v>
      </c>
      <c r="DV144" s="225">
        <f t="shared" si="197"/>
        <v>0</v>
      </c>
      <c r="DW144" s="431" t="str">
        <f t="shared" si="198"/>
        <v>ne</v>
      </c>
      <c r="DY144" s="229"/>
      <c r="DZ144" s="225">
        <f t="shared" si="199"/>
        <v>0</v>
      </c>
      <c r="EA144" s="230">
        <f>IF(DZ144=1,data!$C$41*DY144,0)</f>
        <v>0</v>
      </c>
      <c r="EB144" s="265" t="s">
        <v>96</v>
      </c>
      <c r="EC144" s="231">
        <f>IF(DZ144=1,IF(DY144&lt;15,VLOOKUP(EB144,data!$B$3:$E$32,2,0)*DY144,(VLOOKUP(EB144,data!$B$3:$E$32,2,0)*14)+(VLOOKUP(EB144,data!$B$3:$E$32,3,0))*(DY144-14)),0)</f>
        <v>0</v>
      </c>
      <c r="ED144" s="265" t="s">
        <v>96</v>
      </c>
      <c r="EE144" s="231">
        <f>IF(DZ144=1,VLOOKUP(ED144,data!$B$35:$D$39,2,0),0)</f>
        <v>0</v>
      </c>
      <c r="EF144" s="232">
        <f>IF(AND(EC144&lt;&gt;0,EE144&lt;&gt;0)=FALSE,0,data!$C$43)</f>
        <v>0</v>
      </c>
      <c r="EG144" s="269">
        <f t="shared" si="200"/>
        <v>0</v>
      </c>
      <c r="EH144" s="225">
        <f t="shared" si="201"/>
        <v>0</v>
      </c>
      <c r="EI144" s="225">
        <f t="shared" si="202"/>
        <v>0</v>
      </c>
      <c r="EJ144" s="225">
        <f t="shared" si="203"/>
        <v>0</v>
      </c>
      <c r="EK144" s="431" t="str">
        <f t="shared" si="204"/>
        <v>ne</v>
      </c>
      <c r="EM144" s="229"/>
      <c r="EN144" s="225">
        <f t="shared" si="205"/>
        <v>0</v>
      </c>
      <c r="EO144" s="230">
        <f>IF(EN144=1,data!$C$41*EM144,0)</f>
        <v>0</v>
      </c>
      <c r="EP144" s="265" t="s">
        <v>96</v>
      </c>
      <c r="EQ144" s="231">
        <f>IF(EN144=1,IF(EM144&lt;15,VLOOKUP(EP144,data!$B$3:$E$32,2,0)*EM144,(VLOOKUP(EP144,data!$B$3:$E$32,2,0)*14)+(VLOOKUP(EP144,data!$B$3:$E$32,3,0))*(EM144-14)),0)</f>
        <v>0</v>
      </c>
      <c r="ER144" s="265" t="s">
        <v>96</v>
      </c>
      <c r="ES144" s="231">
        <f>IF(EN144=1,VLOOKUP(ER144,data!$B$35:$D$39,2,0),0)</f>
        <v>0</v>
      </c>
      <c r="ET144" s="232">
        <f>IF(AND(EQ144&lt;&gt;0,ES144&lt;&gt;0)=FALSE,0,data!$C$43)</f>
        <v>0</v>
      </c>
      <c r="EU144" s="269">
        <f t="shared" si="206"/>
        <v>0</v>
      </c>
      <c r="EV144" s="225">
        <f t="shared" si="207"/>
        <v>0</v>
      </c>
      <c r="EW144" s="225">
        <f t="shared" si="208"/>
        <v>0</v>
      </c>
      <c r="EX144" s="225">
        <f t="shared" si="209"/>
        <v>0</v>
      </c>
      <c r="EY144" s="431" t="str">
        <f t="shared" si="210"/>
        <v>ne</v>
      </c>
      <c r="FA144" s="229"/>
      <c r="FB144" s="225">
        <f t="shared" si="211"/>
        <v>0</v>
      </c>
      <c r="FC144" s="230">
        <f>IF(FB144=1,data!$C$41*FA144,0)</f>
        <v>0</v>
      </c>
      <c r="FD144" s="265" t="s">
        <v>96</v>
      </c>
      <c r="FE144" s="231">
        <f>IF(FB144=1,IF(FA144&lt;15,VLOOKUP(FD144,data!$B$3:$E$32,2,0)*FA144,(VLOOKUP(FD144,data!$B$3:$E$32,2,0)*14)+(VLOOKUP(FD144,data!$B$3:$E$32,3,0))*(FA144-14)),0)</f>
        <v>0</v>
      </c>
      <c r="FF144" s="265" t="s">
        <v>96</v>
      </c>
      <c r="FG144" s="231">
        <f>IF(FB144=1,VLOOKUP(FF144,data!$B$35:$D$39,2,0),0)</f>
        <v>0</v>
      </c>
      <c r="FH144" s="232">
        <f>IF(AND(FE144&lt;&gt;0,FG144&lt;&gt;0)=FALSE,0,data!$C$43)</f>
        <v>0</v>
      </c>
      <c r="FI144" s="269">
        <f t="shared" si="212"/>
        <v>0</v>
      </c>
      <c r="FJ144" s="225">
        <f t="shared" si="213"/>
        <v>0</v>
      </c>
      <c r="FK144" s="225">
        <f t="shared" si="214"/>
        <v>0</v>
      </c>
      <c r="FL144" s="225">
        <f t="shared" si="215"/>
        <v>0</v>
      </c>
      <c r="FM144" s="431" t="str">
        <f t="shared" si="216"/>
        <v>ne</v>
      </c>
    </row>
    <row r="145" spans="1:169" ht="26.65" hidden="1" customHeight="1" x14ac:dyDescent="0.25">
      <c r="A145" s="233"/>
      <c r="B145" s="370" t="s">
        <v>236</v>
      </c>
      <c r="C145" s="416"/>
      <c r="D145" s="418"/>
      <c r="E145" s="229"/>
      <c r="F145" s="225">
        <f t="shared" si="148"/>
        <v>0</v>
      </c>
      <c r="G145" s="230">
        <f>IF(F145=1,data!$C$41*E145,0)</f>
        <v>0</v>
      </c>
      <c r="H145" s="265" t="s">
        <v>96</v>
      </c>
      <c r="I145" s="231">
        <f>IF($F145=1,IF($E145&lt;15,VLOOKUP(H145,data!$B$3:$E$32,2,0)*$E145,(VLOOKUP(H145,data!$B$3:$E$32,2,0)*14)+(VLOOKUP(H145,data!$B$3:$E$32,3,0))*($E145-14)),0)</f>
        <v>0</v>
      </c>
      <c r="J145" s="265" t="s">
        <v>96</v>
      </c>
      <c r="K145" s="231">
        <f>IF($F145=1,VLOOKUP(J145,data!$B$35:$D$39,2,0),0)</f>
        <v>0</v>
      </c>
      <c r="L145" s="232">
        <f>IF(AND(I145&lt;&gt;0,K145&lt;&gt;0)=FALSE,0,data!$C$43)</f>
        <v>0</v>
      </c>
      <c r="M145" s="269">
        <f t="shared" si="76"/>
        <v>0</v>
      </c>
      <c r="N145" s="225">
        <f t="shared" si="217"/>
        <v>0</v>
      </c>
      <c r="O145" s="225">
        <f t="shared" si="149"/>
        <v>0</v>
      </c>
      <c r="P145" s="225">
        <f t="shared" si="150"/>
        <v>0</v>
      </c>
      <c r="Q145" s="228"/>
      <c r="R145" s="438">
        <f t="shared" si="151"/>
        <v>0</v>
      </c>
      <c r="S145" s="225">
        <f t="shared" si="152"/>
        <v>0</v>
      </c>
      <c r="T145" s="357">
        <f>IF(S145=1,data!$C$41*R145,0)</f>
        <v>0</v>
      </c>
      <c r="U145" s="370" t="str">
        <f t="shared" si="153"/>
        <v xml:space="preserve"> </v>
      </c>
      <c r="V145" s="360">
        <f>IF($S145=1,IF(R145&lt;15,VLOOKUP(U145,data!$B$3:$E$32,2,0)*R145,(VLOOKUP(U145,data!$B$3:$E$32,2,0)*14)+(VLOOKUP(U145,data!$B$3:$E$32,3,0))*(R145-14)),0)</f>
        <v>0</v>
      </c>
      <c r="W145" s="370" t="str">
        <f t="shared" si="154"/>
        <v xml:space="preserve"> </v>
      </c>
      <c r="X145" s="360">
        <f>IF($S145=1,VLOOKUP(W145,data!$B$35:$D$39,2,0),0)</f>
        <v>0</v>
      </c>
      <c r="Y145" s="364">
        <f>IF(AND(V145&lt;&gt;0,X145&lt;&gt;0)=FALSE,0,data!$C$43)</f>
        <v>0</v>
      </c>
      <c r="Z145" s="365">
        <f t="shared" si="83"/>
        <v>0</v>
      </c>
      <c r="AA145" s="225">
        <f t="shared" si="218"/>
        <v>0</v>
      </c>
      <c r="AB145" s="225">
        <f t="shared" si="155"/>
        <v>0</v>
      </c>
      <c r="AC145" s="225">
        <f t="shared" si="156"/>
        <v>0</v>
      </c>
      <c r="AE145" s="229"/>
      <c r="AF145" s="225">
        <f t="shared" si="157"/>
        <v>0</v>
      </c>
      <c r="AG145" s="230">
        <f>IF(AF145=1,data!$C$41*AE145,0)</f>
        <v>0</v>
      </c>
      <c r="AH145" s="265" t="s">
        <v>96</v>
      </c>
      <c r="AI145" s="231">
        <f>IF(AF145=1,IF(AE145&lt;15,VLOOKUP(AH145,data!$B$3:$E$32,2,0)*AE145,(VLOOKUP(AH145,data!$B$3:$E$32,2,0)*14)+(VLOOKUP(AH145,data!$B$3:$E$32,3,0))*(AE145-14)),0)</f>
        <v>0</v>
      </c>
      <c r="AJ145" s="265" t="s">
        <v>96</v>
      </c>
      <c r="AK145" s="231">
        <f>IF(AF145=1,VLOOKUP(AJ145,data!$B$35:$D$39,2,0),0)</f>
        <v>0</v>
      </c>
      <c r="AL145" s="232">
        <f>IF(AND(AI145&lt;&gt;0,AK145&lt;&gt;0)=FALSE,0,data!$C$43)</f>
        <v>0</v>
      </c>
      <c r="AM145" s="269">
        <f t="shared" si="158"/>
        <v>0</v>
      </c>
      <c r="AN145" s="225">
        <f t="shared" si="159"/>
        <v>0</v>
      </c>
      <c r="AO145" s="225">
        <f t="shared" si="160"/>
        <v>0</v>
      </c>
      <c r="AP145" s="225">
        <f t="shared" si="161"/>
        <v>0</v>
      </c>
      <c r="AQ145" s="431" t="str">
        <f t="shared" si="162"/>
        <v>ne</v>
      </c>
      <c r="AS145" s="229"/>
      <c r="AT145" s="225">
        <f t="shared" si="163"/>
        <v>0</v>
      </c>
      <c r="AU145" s="230">
        <f>IF(AT145=1,data!$C$41*AS145,0)</f>
        <v>0</v>
      </c>
      <c r="AV145" s="265" t="s">
        <v>96</v>
      </c>
      <c r="AW145" s="231">
        <f>IF(AT145=1,IF(AS145&lt;15,VLOOKUP(AV145,data!$B$3:$E$32,2,0)*AS145,(VLOOKUP(AV145,data!$B$3:$E$32,2,0)*14)+(VLOOKUP(AV145,data!$B$3:$E$32,3,0))*(AS145-14)),0)</f>
        <v>0</v>
      </c>
      <c r="AX145" s="265" t="s">
        <v>96</v>
      </c>
      <c r="AY145" s="231">
        <f>IF(AT145=1,VLOOKUP(AX145,data!$B$35:$D$39,2,0),0)</f>
        <v>0</v>
      </c>
      <c r="AZ145" s="232">
        <f>IF(AND(AW145&lt;&gt;0,AY145&lt;&gt;0)=FALSE,0,data!$C$43)</f>
        <v>0</v>
      </c>
      <c r="BA145" s="269">
        <f t="shared" si="164"/>
        <v>0</v>
      </c>
      <c r="BB145" s="225">
        <f t="shared" si="165"/>
        <v>0</v>
      </c>
      <c r="BC145" s="225">
        <f t="shared" si="166"/>
        <v>0</v>
      </c>
      <c r="BD145" s="225">
        <f t="shared" si="167"/>
        <v>0</v>
      </c>
      <c r="BE145" s="431" t="str">
        <f t="shared" si="168"/>
        <v>ne</v>
      </c>
      <c r="BG145" s="229"/>
      <c r="BH145" s="225">
        <f t="shared" si="169"/>
        <v>0</v>
      </c>
      <c r="BI145" s="230">
        <f>IF(BH145=1,data!$C$41*BG145,0)</f>
        <v>0</v>
      </c>
      <c r="BJ145" s="265" t="s">
        <v>96</v>
      </c>
      <c r="BK145" s="231">
        <f>IF(BH145=1,IF(BG145&lt;15,VLOOKUP(BJ145,data!$B$3:$E$32,2,0)*BG145,(VLOOKUP(BJ145,data!$B$3:$E$32,2,0)*14)+(VLOOKUP(BJ145,data!$B$3:$E$32,3,0))*(BG145-14)),0)</f>
        <v>0</v>
      </c>
      <c r="BL145" s="265" t="s">
        <v>96</v>
      </c>
      <c r="BM145" s="231">
        <f>IF(BH145=1,VLOOKUP(BL145,data!$B$35:$D$39,2,0),0)</f>
        <v>0</v>
      </c>
      <c r="BN145" s="232">
        <f>IF(AND(BK145&lt;&gt;0,BM145&lt;&gt;0)=FALSE,0,data!$C$43)</f>
        <v>0</v>
      </c>
      <c r="BO145" s="269">
        <f t="shared" si="170"/>
        <v>0</v>
      </c>
      <c r="BP145" s="225">
        <f t="shared" si="171"/>
        <v>0</v>
      </c>
      <c r="BQ145" s="225">
        <f t="shared" si="172"/>
        <v>0</v>
      </c>
      <c r="BR145" s="225">
        <f t="shared" si="173"/>
        <v>0</v>
      </c>
      <c r="BS145" s="431" t="str">
        <f t="shared" si="174"/>
        <v>ne</v>
      </c>
      <c r="BU145" s="229"/>
      <c r="BV145" s="225">
        <f t="shared" si="175"/>
        <v>0</v>
      </c>
      <c r="BW145" s="230">
        <f>IF(BV145=1,data!$C$41*BU145,0)</f>
        <v>0</v>
      </c>
      <c r="BX145" s="265" t="s">
        <v>96</v>
      </c>
      <c r="BY145" s="231">
        <f>IF(BV145=1,IF(BU145&lt;15,VLOOKUP(BX145,data!$B$3:$E$32,2,0)*BU145,(VLOOKUP(BX145,data!$B$3:$E$32,2,0)*14)+(VLOOKUP(BX145,data!$B$3:$E$32,3,0))*(BU145-14)),0)</f>
        <v>0</v>
      </c>
      <c r="BZ145" s="265" t="s">
        <v>96</v>
      </c>
      <c r="CA145" s="231">
        <f>IF(BV145=1,VLOOKUP(BZ145,data!$B$35:$D$39,2,0),0)</f>
        <v>0</v>
      </c>
      <c r="CB145" s="232">
        <f>IF(AND(BY145&lt;&gt;0,CA145&lt;&gt;0)=FALSE,0,data!$C$43)</f>
        <v>0</v>
      </c>
      <c r="CC145" s="269">
        <f t="shared" si="176"/>
        <v>0</v>
      </c>
      <c r="CD145" s="225">
        <f t="shared" si="177"/>
        <v>0</v>
      </c>
      <c r="CE145" s="225">
        <f t="shared" si="178"/>
        <v>0</v>
      </c>
      <c r="CF145" s="225">
        <f t="shared" si="179"/>
        <v>0</v>
      </c>
      <c r="CG145" s="431" t="str">
        <f t="shared" si="180"/>
        <v>ne</v>
      </c>
      <c r="CI145" s="229"/>
      <c r="CJ145" s="225">
        <f t="shared" si="181"/>
        <v>0</v>
      </c>
      <c r="CK145" s="230">
        <f>IF(CJ145=1,data!$C$41*CI145,0)</f>
        <v>0</v>
      </c>
      <c r="CL145" s="265" t="s">
        <v>96</v>
      </c>
      <c r="CM145" s="231">
        <f>IF(CJ145=1,IF(CI145&lt;15,VLOOKUP(CL145,data!$B$3:$E$32,2,0)*CI145,(VLOOKUP(CL145,data!$B$3:$E$32,2,0)*14)+(VLOOKUP(CL145,data!$B$3:$E$32,3,0))*(CI145-14)),0)</f>
        <v>0</v>
      </c>
      <c r="CN145" s="265" t="s">
        <v>96</v>
      </c>
      <c r="CO145" s="231">
        <f>IF(CJ145=1,VLOOKUP(CN145,data!$B$35:$D$39,2,0),0)</f>
        <v>0</v>
      </c>
      <c r="CP145" s="232">
        <f>IF(AND(CM145&lt;&gt;0,CO145&lt;&gt;0)=FALSE,0,data!$C$43)</f>
        <v>0</v>
      </c>
      <c r="CQ145" s="269">
        <f t="shared" si="182"/>
        <v>0</v>
      </c>
      <c r="CR145" s="225">
        <f t="shared" si="183"/>
        <v>0</v>
      </c>
      <c r="CS145" s="225">
        <f t="shared" si="184"/>
        <v>0</v>
      </c>
      <c r="CT145" s="225">
        <f t="shared" si="185"/>
        <v>0</v>
      </c>
      <c r="CU145" s="431" t="str">
        <f t="shared" si="186"/>
        <v>ne</v>
      </c>
      <c r="CW145" s="229"/>
      <c r="CX145" s="225">
        <f t="shared" si="187"/>
        <v>0</v>
      </c>
      <c r="CY145" s="230">
        <f>IF(CX145=1,data!$C$41*CW145,0)</f>
        <v>0</v>
      </c>
      <c r="CZ145" s="265" t="s">
        <v>96</v>
      </c>
      <c r="DA145" s="231">
        <f>IF(CX145=1,IF(CW145&lt;15,VLOOKUP(CZ145,data!$B$3:$E$32,2,0)*CW145,(VLOOKUP(CZ145,data!$B$3:$E$32,2,0)*14)+(VLOOKUP(CZ145,data!$B$3:$E$32,3,0))*(CW145-14)),0)</f>
        <v>0</v>
      </c>
      <c r="DB145" s="265" t="s">
        <v>96</v>
      </c>
      <c r="DC145" s="231">
        <f>IF(CX145=1,VLOOKUP(DB145,data!$B$35:$D$39,2,0),0)</f>
        <v>0</v>
      </c>
      <c r="DD145" s="232">
        <f>IF(AND(DA145&lt;&gt;0,DC145&lt;&gt;0)=FALSE,0,data!$C$43)</f>
        <v>0</v>
      </c>
      <c r="DE145" s="269">
        <f t="shared" si="188"/>
        <v>0</v>
      </c>
      <c r="DF145" s="225">
        <f t="shared" si="189"/>
        <v>0</v>
      </c>
      <c r="DG145" s="225">
        <f t="shared" si="190"/>
        <v>0</v>
      </c>
      <c r="DH145" s="225">
        <f t="shared" si="191"/>
        <v>0</v>
      </c>
      <c r="DI145" s="431" t="str">
        <f t="shared" si="192"/>
        <v>ne</v>
      </c>
      <c r="DK145" s="229"/>
      <c r="DL145" s="225">
        <f t="shared" si="193"/>
        <v>0</v>
      </c>
      <c r="DM145" s="230">
        <f>IF(DL145=1,data!$C$41*DK145,0)</f>
        <v>0</v>
      </c>
      <c r="DN145" s="265" t="s">
        <v>96</v>
      </c>
      <c r="DO145" s="231">
        <f>IF(DL145=1,IF(DK145&lt;15,VLOOKUP(DN145,data!$B$3:$E$32,2,0)*DK145,(VLOOKUP(DN145,data!$B$3:$E$32,2,0)*14)+(VLOOKUP(DN145,data!$B$3:$E$32,3,0))*(DK145-14)),0)</f>
        <v>0</v>
      </c>
      <c r="DP145" s="265" t="s">
        <v>96</v>
      </c>
      <c r="DQ145" s="231">
        <f>IF(DL145=1,VLOOKUP(DP145,data!$B$35:$D$39,2,0),0)</f>
        <v>0</v>
      </c>
      <c r="DR145" s="232">
        <f>IF(AND(DO145&lt;&gt;0,DQ145&lt;&gt;0)=FALSE,0,data!$C$43)</f>
        <v>0</v>
      </c>
      <c r="DS145" s="269">
        <f t="shared" si="194"/>
        <v>0</v>
      </c>
      <c r="DT145" s="225">
        <f t="shared" si="195"/>
        <v>0</v>
      </c>
      <c r="DU145" s="225">
        <f t="shared" si="196"/>
        <v>0</v>
      </c>
      <c r="DV145" s="225">
        <f t="shared" si="197"/>
        <v>0</v>
      </c>
      <c r="DW145" s="431" t="str">
        <f t="shared" si="198"/>
        <v>ne</v>
      </c>
      <c r="DY145" s="229"/>
      <c r="DZ145" s="225">
        <f t="shared" si="199"/>
        <v>0</v>
      </c>
      <c r="EA145" s="230">
        <f>IF(DZ145=1,data!$C$41*DY145,0)</f>
        <v>0</v>
      </c>
      <c r="EB145" s="265" t="s">
        <v>96</v>
      </c>
      <c r="EC145" s="231">
        <f>IF(DZ145=1,IF(DY145&lt;15,VLOOKUP(EB145,data!$B$3:$E$32,2,0)*DY145,(VLOOKUP(EB145,data!$B$3:$E$32,2,0)*14)+(VLOOKUP(EB145,data!$B$3:$E$32,3,0))*(DY145-14)),0)</f>
        <v>0</v>
      </c>
      <c r="ED145" s="265" t="s">
        <v>96</v>
      </c>
      <c r="EE145" s="231">
        <f>IF(DZ145=1,VLOOKUP(ED145,data!$B$35:$D$39,2,0),0)</f>
        <v>0</v>
      </c>
      <c r="EF145" s="232">
        <f>IF(AND(EC145&lt;&gt;0,EE145&lt;&gt;0)=FALSE,0,data!$C$43)</f>
        <v>0</v>
      </c>
      <c r="EG145" s="269">
        <f t="shared" si="200"/>
        <v>0</v>
      </c>
      <c r="EH145" s="225">
        <f t="shared" si="201"/>
        <v>0</v>
      </c>
      <c r="EI145" s="225">
        <f t="shared" si="202"/>
        <v>0</v>
      </c>
      <c r="EJ145" s="225">
        <f t="shared" si="203"/>
        <v>0</v>
      </c>
      <c r="EK145" s="431" t="str">
        <f t="shared" si="204"/>
        <v>ne</v>
      </c>
      <c r="EM145" s="229"/>
      <c r="EN145" s="225">
        <f t="shared" si="205"/>
        <v>0</v>
      </c>
      <c r="EO145" s="230">
        <f>IF(EN145=1,data!$C$41*EM145,0)</f>
        <v>0</v>
      </c>
      <c r="EP145" s="265" t="s">
        <v>96</v>
      </c>
      <c r="EQ145" s="231">
        <f>IF(EN145=1,IF(EM145&lt;15,VLOOKUP(EP145,data!$B$3:$E$32,2,0)*EM145,(VLOOKUP(EP145,data!$B$3:$E$32,2,0)*14)+(VLOOKUP(EP145,data!$B$3:$E$32,3,0))*(EM145-14)),0)</f>
        <v>0</v>
      </c>
      <c r="ER145" s="265" t="s">
        <v>96</v>
      </c>
      <c r="ES145" s="231">
        <f>IF(EN145=1,VLOOKUP(ER145,data!$B$35:$D$39,2,0),0)</f>
        <v>0</v>
      </c>
      <c r="ET145" s="232">
        <f>IF(AND(EQ145&lt;&gt;0,ES145&lt;&gt;0)=FALSE,0,data!$C$43)</f>
        <v>0</v>
      </c>
      <c r="EU145" s="269">
        <f t="shared" si="206"/>
        <v>0</v>
      </c>
      <c r="EV145" s="225">
        <f t="shared" si="207"/>
        <v>0</v>
      </c>
      <c r="EW145" s="225">
        <f t="shared" si="208"/>
        <v>0</v>
      </c>
      <c r="EX145" s="225">
        <f t="shared" si="209"/>
        <v>0</v>
      </c>
      <c r="EY145" s="431" t="str">
        <f t="shared" si="210"/>
        <v>ne</v>
      </c>
      <c r="FA145" s="229"/>
      <c r="FB145" s="225">
        <f t="shared" si="211"/>
        <v>0</v>
      </c>
      <c r="FC145" s="230">
        <f>IF(FB145=1,data!$C$41*FA145,0)</f>
        <v>0</v>
      </c>
      <c r="FD145" s="265" t="s">
        <v>96</v>
      </c>
      <c r="FE145" s="231">
        <f>IF(FB145=1,IF(FA145&lt;15,VLOOKUP(FD145,data!$B$3:$E$32,2,0)*FA145,(VLOOKUP(FD145,data!$B$3:$E$32,2,0)*14)+(VLOOKUP(FD145,data!$B$3:$E$32,3,0))*(FA145-14)),0)</f>
        <v>0</v>
      </c>
      <c r="FF145" s="265" t="s">
        <v>96</v>
      </c>
      <c r="FG145" s="231">
        <f>IF(FB145=1,VLOOKUP(FF145,data!$B$35:$D$39,2,0),0)</f>
        <v>0</v>
      </c>
      <c r="FH145" s="232">
        <f>IF(AND(FE145&lt;&gt;0,FG145&lt;&gt;0)=FALSE,0,data!$C$43)</f>
        <v>0</v>
      </c>
      <c r="FI145" s="269">
        <f t="shared" si="212"/>
        <v>0</v>
      </c>
      <c r="FJ145" s="225">
        <f t="shared" si="213"/>
        <v>0</v>
      </c>
      <c r="FK145" s="225">
        <f t="shared" si="214"/>
        <v>0</v>
      </c>
      <c r="FL145" s="225">
        <f t="shared" si="215"/>
        <v>0</v>
      </c>
      <c r="FM145" s="431" t="str">
        <f t="shared" si="216"/>
        <v>ne</v>
      </c>
    </row>
    <row r="146" spans="1:169" ht="26.65" hidden="1" customHeight="1" x14ac:dyDescent="0.25">
      <c r="A146" s="233"/>
      <c r="B146" s="370" t="s">
        <v>237</v>
      </c>
      <c r="C146" s="416"/>
      <c r="D146" s="418"/>
      <c r="E146" s="229"/>
      <c r="F146" s="225">
        <f t="shared" si="148"/>
        <v>0</v>
      </c>
      <c r="G146" s="230">
        <f>IF(F146=1,data!$C$41*E146,0)</f>
        <v>0</v>
      </c>
      <c r="H146" s="265" t="s">
        <v>96</v>
      </c>
      <c r="I146" s="231">
        <f>IF($F146=1,IF($E146&lt;15,VLOOKUP(H146,data!$B$3:$E$32,2,0)*$E146,(VLOOKUP(H146,data!$B$3:$E$32,2,0)*14)+(VLOOKUP(H146,data!$B$3:$E$32,3,0))*($E146-14)),0)</f>
        <v>0</v>
      </c>
      <c r="J146" s="265" t="s">
        <v>96</v>
      </c>
      <c r="K146" s="231">
        <f>IF($F146=1,VLOOKUP(J146,data!$B$35:$D$39,2,0),0)</f>
        <v>0</v>
      </c>
      <c r="L146" s="232">
        <f>IF(AND(I146&lt;&gt;0,K146&lt;&gt;0)=FALSE,0,data!$C$43)</f>
        <v>0</v>
      </c>
      <c r="M146" s="269">
        <f t="shared" si="76"/>
        <v>0</v>
      </c>
      <c r="N146" s="225">
        <f t="shared" si="217"/>
        <v>0</v>
      </c>
      <c r="O146" s="225">
        <f t="shared" si="149"/>
        <v>0</v>
      </c>
      <c r="P146" s="225">
        <f t="shared" si="150"/>
        <v>0</v>
      </c>
      <c r="Q146" s="228"/>
      <c r="R146" s="438">
        <f t="shared" si="151"/>
        <v>0</v>
      </c>
      <c r="S146" s="225">
        <f t="shared" si="152"/>
        <v>0</v>
      </c>
      <c r="T146" s="357">
        <f>IF(S146=1,data!$C$41*R146,0)</f>
        <v>0</v>
      </c>
      <c r="U146" s="370" t="str">
        <f t="shared" si="153"/>
        <v xml:space="preserve"> </v>
      </c>
      <c r="V146" s="360">
        <f>IF($S146=1,IF(R146&lt;15,VLOOKUP(U146,data!$B$3:$E$32,2,0)*R146,(VLOOKUP(U146,data!$B$3:$E$32,2,0)*14)+(VLOOKUP(U146,data!$B$3:$E$32,3,0))*(R146-14)),0)</f>
        <v>0</v>
      </c>
      <c r="W146" s="370" t="str">
        <f t="shared" si="154"/>
        <v xml:space="preserve"> </v>
      </c>
      <c r="X146" s="360">
        <f>IF($S146=1,VLOOKUP(W146,data!$B$35:$D$39,2,0),0)</f>
        <v>0</v>
      </c>
      <c r="Y146" s="364">
        <f>IF(AND(V146&lt;&gt;0,X146&lt;&gt;0)=FALSE,0,data!$C$43)</f>
        <v>0</v>
      </c>
      <c r="Z146" s="365">
        <f t="shared" si="83"/>
        <v>0</v>
      </c>
      <c r="AA146" s="225">
        <f t="shared" si="218"/>
        <v>0</v>
      </c>
      <c r="AB146" s="225">
        <f t="shared" si="155"/>
        <v>0</v>
      </c>
      <c r="AC146" s="225">
        <f t="shared" si="156"/>
        <v>0</v>
      </c>
      <c r="AE146" s="229"/>
      <c r="AF146" s="225">
        <f t="shared" si="157"/>
        <v>0</v>
      </c>
      <c r="AG146" s="230">
        <f>IF(AF146=1,data!$C$41*AE146,0)</f>
        <v>0</v>
      </c>
      <c r="AH146" s="265" t="s">
        <v>96</v>
      </c>
      <c r="AI146" s="231">
        <f>IF(AF146=1,IF(AE146&lt;15,VLOOKUP(AH146,data!$B$3:$E$32,2,0)*AE146,(VLOOKUP(AH146,data!$B$3:$E$32,2,0)*14)+(VLOOKUP(AH146,data!$B$3:$E$32,3,0))*(AE146-14)),0)</f>
        <v>0</v>
      </c>
      <c r="AJ146" s="265" t="s">
        <v>96</v>
      </c>
      <c r="AK146" s="231">
        <f>IF(AF146=1,VLOOKUP(AJ146,data!$B$35:$D$39,2,0),0)</f>
        <v>0</v>
      </c>
      <c r="AL146" s="232">
        <f>IF(AND(AI146&lt;&gt;0,AK146&lt;&gt;0)=FALSE,0,data!$C$43)</f>
        <v>0</v>
      </c>
      <c r="AM146" s="269">
        <f t="shared" si="158"/>
        <v>0</v>
      </c>
      <c r="AN146" s="225">
        <f t="shared" si="159"/>
        <v>0</v>
      </c>
      <c r="AO146" s="225">
        <f t="shared" si="160"/>
        <v>0</v>
      </c>
      <c r="AP146" s="225">
        <f t="shared" si="161"/>
        <v>0</v>
      </c>
      <c r="AQ146" s="431" t="str">
        <f t="shared" si="162"/>
        <v>ne</v>
      </c>
      <c r="AS146" s="229"/>
      <c r="AT146" s="225">
        <f t="shared" si="163"/>
        <v>0</v>
      </c>
      <c r="AU146" s="230">
        <f>IF(AT146=1,data!$C$41*AS146,0)</f>
        <v>0</v>
      </c>
      <c r="AV146" s="265" t="s">
        <v>96</v>
      </c>
      <c r="AW146" s="231">
        <f>IF(AT146=1,IF(AS146&lt;15,VLOOKUP(AV146,data!$B$3:$E$32,2,0)*AS146,(VLOOKUP(AV146,data!$B$3:$E$32,2,0)*14)+(VLOOKUP(AV146,data!$B$3:$E$32,3,0))*(AS146-14)),0)</f>
        <v>0</v>
      </c>
      <c r="AX146" s="265" t="s">
        <v>96</v>
      </c>
      <c r="AY146" s="231">
        <f>IF(AT146=1,VLOOKUP(AX146,data!$B$35:$D$39,2,0),0)</f>
        <v>0</v>
      </c>
      <c r="AZ146" s="232">
        <f>IF(AND(AW146&lt;&gt;0,AY146&lt;&gt;0)=FALSE,0,data!$C$43)</f>
        <v>0</v>
      </c>
      <c r="BA146" s="269">
        <f t="shared" si="164"/>
        <v>0</v>
      </c>
      <c r="BB146" s="225">
        <f t="shared" si="165"/>
        <v>0</v>
      </c>
      <c r="BC146" s="225">
        <f t="shared" si="166"/>
        <v>0</v>
      </c>
      <c r="BD146" s="225">
        <f t="shared" si="167"/>
        <v>0</v>
      </c>
      <c r="BE146" s="431" t="str">
        <f t="shared" si="168"/>
        <v>ne</v>
      </c>
      <c r="BG146" s="229"/>
      <c r="BH146" s="225">
        <f t="shared" si="169"/>
        <v>0</v>
      </c>
      <c r="BI146" s="230">
        <f>IF(BH146=1,data!$C$41*BG146,0)</f>
        <v>0</v>
      </c>
      <c r="BJ146" s="265" t="s">
        <v>96</v>
      </c>
      <c r="BK146" s="231">
        <f>IF(BH146=1,IF(BG146&lt;15,VLOOKUP(BJ146,data!$B$3:$E$32,2,0)*BG146,(VLOOKUP(BJ146,data!$B$3:$E$32,2,0)*14)+(VLOOKUP(BJ146,data!$B$3:$E$32,3,0))*(BG146-14)),0)</f>
        <v>0</v>
      </c>
      <c r="BL146" s="265" t="s">
        <v>96</v>
      </c>
      <c r="BM146" s="231">
        <f>IF(BH146=1,VLOOKUP(BL146,data!$B$35:$D$39,2,0),0)</f>
        <v>0</v>
      </c>
      <c r="BN146" s="232">
        <f>IF(AND(BK146&lt;&gt;0,BM146&lt;&gt;0)=FALSE,0,data!$C$43)</f>
        <v>0</v>
      </c>
      <c r="BO146" s="269">
        <f t="shared" si="170"/>
        <v>0</v>
      </c>
      <c r="BP146" s="225">
        <f t="shared" si="171"/>
        <v>0</v>
      </c>
      <c r="BQ146" s="225">
        <f t="shared" si="172"/>
        <v>0</v>
      </c>
      <c r="BR146" s="225">
        <f t="shared" si="173"/>
        <v>0</v>
      </c>
      <c r="BS146" s="431" t="str">
        <f t="shared" si="174"/>
        <v>ne</v>
      </c>
      <c r="BU146" s="229"/>
      <c r="BV146" s="225">
        <f t="shared" si="175"/>
        <v>0</v>
      </c>
      <c r="BW146" s="230">
        <f>IF(BV146=1,data!$C$41*BU146,0)</f>
        <v>0</v>
      </c>
      <c r="BX146" s="265" t="s">
        <v>96</v>
      </c>
      <c r="BY146" s="231">
        <f>IF(BV146=1,IF(BU146&lt;15,VLOOKUP(BX146,data!$B$3:$E$32,2,0)*BU146,(VLOOKUP(BX146,data!$B$3:$E$32,2,0)*14)+(VLOOKUP(BX146,data!$B$3:$E$32,3,0))*(BU146-14)),0)</f>
        <v>0</v>
      </c>
      <c r="BZ146" s="265" t="s">
        <v>96</v>
      </c>
      <c r="CA146" s="231">
        <f>IF(BV146=1,VLOOKUP(BZ146,data!$B$35:$D$39,2,0),0)</f>
        <v>0</v>
      </c>
      <c r="CB146" s="232">
        <f>IF(AND(BY146&lt;&gt;0,CA146&lt;&gt;0)=FALSE,0,data!$C$43)</f>
        <v>0</v>
      </c>
      <c r="CC146" s="269">
        <f t="shared" si="176"/>
        <v>0</v>
      </c>
      <c r="CD146" s="225">
        <f t="shared" si="177"/>
        <v>0</v>
      </c>
      <c r="CE146" s="225">
        <f t="shared" si="178"/>
        <v>0</v>
      </c>
      <c r="CF146" s="225">
        <f t="shared" si="179"/>
        <v>0</v>
      </c>
      <c r="CG146" s="431" t="str">
        <f t="shared" si="180"/>
        <v>ne</v>
      </c>
      <c r="CI146" s="229"/>
      <c r="CJ146" s="225">
        <f t="shared" si="181"/>
        <v>0</v>
      </c>
      <c r="CK146" s="230">
        <f>IF(CJ146=1,data!$C$41*CI146,0)</f>
        <v>0</v>
      </c>
      <c r="CL146" s="265" t="s">
        <v>96</v>
      </c>
      <c r="CM146" s="231">
        <f>IF(CJ146=1,IF(CI146&lt;15,VLOOKUP(CL146,data!$B$3:$E$32,2,0)*CI146,(VLOOKUP(CL146,data!$B$3:$E$32,2,0)*14)+(VLOOKUP(CL146,data!$B$3:$E$32,3,0))*(CI146-14)),0)</f>
        <v>0</v>
      </c>
      <c r="CN146" s="265" t="s">
        <v>96</v>
      </c>
      <c r="CO146" s="231">
        <f>IF(CJ146=1,VLOOKUP(CN146,data!$B$35:$D$39,2,0),0)</f>
        <v>0</v>
      </c>
      <c r="CP146" s="232">
        <f>IF(AND(CM146&lt;&gt;0,CO146&lt;&gt;0)=FALSE,0,data!$C$43)</f>
        <v>0</v>
      </c>
      <c r="CQ146" s="269">
        <f t="shared" si="182"/>
        <v>0</v>
      </c>
      <c r="CR146" s="225">
        <f t="shared" si="183"/>
        <v>0</v>
      </c>
      <c r="CS146" s="225">
        <f t="shared" si="184"/>
        <v>0</v>
      </c>
      <c r="CT146" s="225">
        <f t="shared" si="185"/>
        <v>0</v>
      </c>
      <c r="CU146" s="431" t="str">
        <f t="shared" si="186"/>
        <v>ne</v>
      </c>
      <c r="CW146" s="229"/>
      <c r="CX146" s="225">
        <f t="shared" si="187"/>
        <v>0</v>
      </c>
      <c r="CY146" s="230">
        <f>IF(CX146=1,data!$C$41*CW146,0)</f>
        <v>0</v>
      </c>
      <c r="CZ146" s="265" t="s">
        <v>96</v>
      </c>
      <c r="DA146" s="231">
        <f>IF(CX146=1,IF(CW146&lt;15,VLOOKUP(CZ146,data!$B$3:$E$32,2,0)*CW146,(VLOOKUP(CZ146,data!$B$3:$E$32,2,0)*14)+(VLOOKUP(CZ146,data!$B$3:$E$32,3,0))*(CW146-14)),0)</f>
        <v>0</v>
      </c>
      <c r="DB146" s="265" t="s">
        <v>96</v>
      </c>
      <c r="DC146" s="231">
        <f>IF(CX146=1,VLOOKUP(DB146,data!$B$35:$D$39,2,0),0)</f>
        <v>0</v>
      </c>
      <c r="DD146" s="232">
        <f>IF(AND(DA146&lt;&gt;0,DC146&lt;&gt;0)=FALSE,0,data!$C$43)</f>
        <v>0</v>
      </c>
      <c r="DE146" s="269">
        <f t="shared" si="188"/>
        <v>0</v>
      </c>
      <c r="DF146" s="225">
        <f t="shared" si="189"/>
        <v>0</v>
      </c>
      <c r="DG146" s="225">
        <f t="shared" si="190"/>
        <v>0</v>
      </c>
      <c r="DH146" s="225">
        <f t="shared" si="191"/>
        <v>0</v>
      </c>
      <c r="DI146" s="431" t="str">
        <f t="shared" si="192"/>
        <v>ne</v>
      </c>
      <c r="DK146" s="229"/>
      <c r="DL146" s="225">
        <f t="shared" si="193"/>
        <v>0</v>
      </c>
      <c r="DM146" s="230">
        <f>IF(DL146=1,data!$C$41*DK146,0)</f>
        <v>0</v>
      </c>
      <c r="DN146" s="265" t="s">
        <v>96</v>
      </c>
      <c r="DO146" s="231">
        <f>IF(DL146=1,IF(DK146&lt;15,VLOOKUP(DN146,data!$B$3:$E$32,2,0)*DK146,(VLOOKUP(DN146,data!$B$3:$E$32,2,0)*14)+(VLOOKUP(DN146,data!$B$3:$E$32,3,0))*(DK146-14)),0)</f>
        <v>0</v>
      </c>
      <c r="DP146" s="265" t="s">
        <v>96</v>
      </c>
      <c r="DQ146" s="231">
        <f>IF(DL146=1,VLOOKUP(DP146,data!$B$35:$D$39,2,0),0)</f>
        <v>0</v>
      </c>
      <c r="DR146" s="232">
        <f>IF(AND(DO146&lt;&gt;0,DQ146&lt;&gt;0)=FALSE,0,data!$C$43)</f>
        <v>0</v>
      </c>
      <c r="DS146" s="269">
        <f t="shared" si="194"/>
        <v>0</v>
      </c>
      <c r="DT146" s="225">
        <f t="shared" si="195"/>
        <v>0</v>
      </c>
      <c r="DU146" s="225">
        <f t="shared" si="196"/>
        <v>0</v>
      </c>
      <c r="DV146" s="225">
        <f t="shared" si="197"/>
        <v>0</v>
      </c>
      <c r="DW146" s="431" t="str">
        <f t="shared" si="198"/>
        <v>ne</v>
      </c>
      <c r="DY146" s="229"/>
      <c r="DZ146" s="225">
        <f t="shared" si="199"/>
        <v>0</v>
      </c>
      <c r="EA146" s="230">
        <f>IF(DZ146=1,data!$C$41*DY146,0)</f>
        <v>0</v>
      </c>
      <c r="EB146" s="265" t="s">
        <v>96</v>
      </c>
      <c r="EC146" s="231">
        <f>IF(DZ146=1,IF(DY146&lt;15,VLOOKUP(EB146,data!$B$3:$E$32,2,0)*DY146,(VLOOKUP(EB146,data!$B$3:$E$32,2,0)*14)+(VLOOKUP(EB146,data!$B$3:$E$32,3,0))*(DY146-14)),0)</f>
        <v>0</v>
      </c>
      <c r="ED146" s="265" t="s">
        <v>96</v>
      </c>
      <c r="EE146" s="231">
        <f>IF(DZ146=1,VLOOKUP(ED146,data!$B$35:$D$39,2,0),0)</f>
        <v>0</v>
      </c>
      <c r="EF146" s="232">
        <f>IF(AND(EC146&lt;&gt;0,EE146&lt;&gt;0)=FALSE,0,data!$C$43)</f>
        <v>0</v>
      </c>
      <c r="EG146" s="269">
        <f t="shared" si="200"/>
        <v>0</v>
      </c>
      <c r="EH146" s="225">
        <f t="shared" si="201"/>
        <v>0</v>
      </c>
      <c r="EI146" s="225">
        <f t="shared" si="202"/>
        <v>0</v>
      </c>
      <c r="EJ146" s="225">
        <f t="shared" si="203"/>
        <v>0</v>
      </c>
      <c r="EK146" s="431" t="str">
        <f t="shared" si="204"/>
        <v>ne</v>
      </c>
      <c r="EM146" s="229"/>
      <c r="EN146" s="225">
        <f t="shared" si="205"/>
        <v>0</v>
      </c>
      <c r="EO146" s="230">
        <f>IF(EN146=1,data!$C$41*EM146,0)</f>
        <v>0</v>
      </c>
      <c r="EP146" s="265" t="s">
        <v>96</v>
      </c>
      <c r="EQ146" s="231">
        <f>IF(EN146=1,IF(EM146&lt;15,VLOOKUP(EP146,data!$B$3:$E$32,2,0)*EM146,(VLOOKUP(EP146,data!$B$3:$E$32,2,0)*14)+(VLOOKUP(EP146,data!$B$3:$E$32,3,0))*(EM146-14)),0)</f>
        <v>0</v>
      </c>
      <c r="ER146" s="265" t="s">
        <v>96</v>
      </c>
      <c r="ES146" s="231">
        <f>IF(EN146=1,VLOOKUP(ER146,data!$B$35:$D$39,2,0),0)</f>
        <v>0</v>
      </c>
      <c r="ET146" s="232">
        <f>IF(AND(EQ146&lt;&gt;0,ES146&lt;&gt;0)=FALSE,0,data!$C$43)</f>
        <v>0</v>
      </c>
      <c r="EU146" s="269">
        <f t="shared" si="206"/>
        <v>0</v>
      </c>
      <c r="EV146" s="225">
        <f t="shared" si="207"/>
        <v>0</v>
      </c>
      <c r="EW146" s="225">
        <f t="shared" si="208"/>
        <v>0</v>
      </c>
      <c r="EX146" s="225">
        <f t="shared" si="209"/>
        <v>0</v>
      </c>
      <c r="EY146" s="431" t="str">
        <f t="shared" si="210"/>
        <v>ne</v>
      </c>
      <c r="FA146" s="229"/>
      <c r="FB146" s="225">
        <f t="shared" si="211"/>
        <v>0</v>
      </c>
      <c r="FC146" s="230">
        <f>IF(FB146=1,data!$C$41*FA146,0)</f>
        <v>0</v>
      </c>
      <c r="FD146" s="265" t="s">
        <v>96</v>
      </c>
      <c r="FE146" s="231">
        <f>IF(FB146=1,IF(FA146&lt;15,VLOOKUP(FD146,data!$B$3:$E$32,2,0)*FA146,(VLOOKUP(FD146,data!$B$3:$E$32,2,0)*14)+(VLOOKUP(FD146,data!$B$3:$E$32,3,0))*(FA146-14)),0)</f>
        <v>0</v>
      </c>
      <c r="FF146" s="265" t="s">
        <v>96</v>
      </c>
      <c r="FG146" s="231">
        <f>IF(FB146=1,VLOOKUP(FF146,data!$B$35:$D$39,2,0),0)</f>
        <v>0</v>
      </c>
      <c r="FH146" s="232">
        <f>IF(AND(FE146&lt;&gt;0,FG146&lt;&gt;0)=FALSE,0,data!$C$43)</f>
        <v>0</v>
      </c>
      <c r="FI146" s="269">
        <f t="shared" si="212"/>
        <v>0</v>
      </c>
      <c r="FJ146" s="225">
        <f t="shared" si="213"/>
        <v>0</v>
      </c>
      <c r="FK146" s="225">
        <f t="shared" si="214"/>
        <v>0</v>
      </c>
      <c r="FL146" s="225">
        <f t="shared" si="215"/>
        <v>0</v>
      </c>
      <c r="FM146" s="431" t="str">
        <f t="shared" si="216"/>
        <v>ne</v>
      </c>
    </row>
    <row r="147" spans="1:169" ht="26.65" hidden="1" customHeight="1" x14ac:dyDescent="0.25">
      <c r="A147" s="233"/>
      <c r="B147" s="370" t="s">
        <v>238</v>
      </c>
      <c r="C147" s="416"/>
      <c r="D147" s="418"/>
      <c r="E147" s="229"/>
      <c r="F147" s="225">
        <f t="shared" si="148"/>
        <v>0</v>
      </c>
      <c r="G147" s="230">
        <f>IF(F147=1,data!$C$41*E147,0)</f>
        <v>0</v>
      </c>
      <c r="H147" s="265" t="s">
        <v>96</v>
      </c>
      <c r="I147" s="231">
        <f>IF($F147=1,IF($E147&lt;15,VLOOKUP(H147,data!$B$3:$E$32,2,0)*$E147,(VLOOKUP(H147,data!$B$3:$E$32,2,0)*14)+(VLOOKUP(H147,data!$B$3:$E$32,3,0))*($E147-14)),0)</f>
        <v>0</v>
      </c>
      <c r="J147" s="265" t="s">
        <v>96</v>
      </c>
      <c r="K147" s="231">
        <f>IF($F147=1,VLOOKUP(J147,data!$B$35:$D$39,2,0),0)</f>
        <v>0</v>
      </c>
      <c r="L147" s="232">
        <f>IF(AND(I147&lt;&gt;0,K147&lt;&gt;0)=FALSE,0,data!$C$43)</f>
        <v>0</v>
      </c>
      <c r="M147" s="269">
        <f t="shared" si="76"/>
        <v>0</v>
      </c>
      <c r="N147" s="225">
        <f t="shared" si="217"/>
        <v>0</v>
      </c>
      <c r="O147" s="225">
        <f t="shared" si="149"/>
        <v>0</v>
      </c>
      <c r="P147" s="225">
        <f t="shared" si="150"/>
        <v>0</v>
      </c>
      <c r="Q147" s="228"/>
      <c r="R147" s="438">
        <f t="shared" si="151"/>
        <v>0</v>
      </c>
      <c r="S147" s="225">
        <f t="shared" si="152"/>
        <v>0</v>
      </c>
      <c r="T147" s="357">
        <f>IF(S147=1,data!$C$41*R147,0)</f>
        <v>0</v>
      </c>
      <c r="U147" s="370" t="str">
        <f t="shared" si="153"/>
        <v xml:space="preserve"> </v>
      </c>
      <c r="V147" s="360">
        <f>IF($S147=1,IF(R147&lt;15,VLOOKUP(U147,data!$B$3:$E$32,2,0)*R147,(VLOOKUP(U147,data!$B$3:$E$32,2,0)*14)+(VLOOKUP(U147,data!$B$3:$E$32,3,0))*(R147-14)),0)</f>
        <v>0</v>
      </c>
      <c r="W147" s="370" t="str">
        <f t="shared" si="154"/>
        <v xml:space="preserve"> </v>
      </c>
      <c r="X147" s="360">
        <f>IF($S147=1,VLOOKUP(W147,data!$B$35:$D$39,2,0),0)</f>
        <v>0</v>
      </c>
      <c r="Y147" s="364">
        <f>IF(AND(V147&lt;&gt;0,X147&lt;&gt;0)=FALSE,0,data!$C$43)</f>
        <v>0</v>
      </c>
      <c r="Z147" s="365">
        <f t="shared" si="83"/>
        <v>0</v>
      </c>
      <c r="AA147" s="225">
        <f t="shared" si="218"/>
        <v>0</v>
      </c>
      <c r="AB147" s="225">
        <f t="shared" si="155"/>
        <v>0</v>
      </c>
      <c r="AC147" s="225">
        <f t="shared" si="156"/>
        <v>0</v>
      </c>
      <c r="AE147" s="229"/>
      <c r="AF147" s="225">
        <f t="shared" si="157"/>
        <v>0</v>
      </c>
      <c r="AG147" s="230">
        <f>IF(AF147=1,data!$C$41*AE147,0)</f>
        <v>0</v>
      </c>
      <c r="AH147" s="265" t="s">
        <v>96</v>
      </c>
      <c r="AI147" s="231">
        <f>IF(AF147=1,IF(AE147&lt;15,VLOOKUP(AH147,data!$B$3:$E$32,2,0)*AE147,(VLOOKUP(AH147,data!$B$3:$E$32,2,0)*14)+(VLOOKUP(AH147,data!$B$3:$E$32,3,0))*(AE147-14)),0)</f>
        <v>0</v>
      </c>
      <c r="AJ147" s="265" t="s">
        <v>96</v>
      </c>
      <c r="AK147" s="231">
        <f>IF(AF147=1,VLOOKUP(AJ147,data!$B$35:$D$39,2,0),0)</f>
        <v>0</v>
      </c>
      <c r="AL147" s="232">
        <f>IF(AND(AI147&lt;&gt;0,AK147&lt;&gt;0)=FALSE,0,data!$C$43)</f>
        <v>0</v>
      </c>
      <c r="AM147" s="269">
        <f t="shared" si="158"/>
        <v>0</v>
      </c>
      <c r="AN147" s="225">
        <f t="shared" si="159"/>
        <v>0</v>
      </c>
      <c r="AO147" s="225">
        <f t="shared" si="160"/>
        <v>0</v>
      </c>
      <c r="AP147" s="225">
        <f t="shared" si="161"/>
        <v>0</v>
      </c>
      <c r="AQ147" s="431" t="str">
        <f t="shared" si="162"/>
        <v>ne</v>
      </c>
      <c r="AS147" s="229"/>
      <c r="AT147" s="225">
        <f t="shared" si="163"/>
        <v>0</v>
      </c>
      <c r="AU147" s="230">
        <f>IF(AT147=1,data!$C$41*AS147,0)</f>
        <v>0</v>
      </c>
      <c r="AV147" s="265" t="s">
        <v>96</v>
      </c>
      <c r="AW147" s="231">
        <f>IF(AT147=1,IF(AS147&lt;15,VLOOKUP(AV147,data!$B$3:$E$32,2,0)*AS147,(VLOOKUP(AV147,data!$B$3:$E$32,2,0)*14)+(VLOOKUP(AV147,data!$B$3:$E$32,3,0))*(AS147-14)),0)</f>
        <v>0</v>
      </c>
      <c r="AX147" s="265" t="s">
        <v>96</v>
      </c>
      <c r="AY147" s="231">
        <f>IF(AT147=1,VLOOKUP(AX147,data!$B$35:$D$39,2,0),0)</f>
        <v>0</v>
      </c>
      <c r="AZ147" s="232">
        <f>IF(AND(AW147&lt;&gt;0,AY147&lt;&gt;0)=FALSE,0,data!$C$43)</f>
        <v>0</v>
      </c>
      <c r="BA147" s="269">
        <f t="shared" si="164"/>
        <v>0</v>
      </c>
      <c r="BB147" s="225">
        <f t="shared" si="165"/>
        <v>0</v>
      </c>
      <c r="BC147" s="225">
        <f t="shared" si="166"/>
        <v>0</v>
      </c>
      <c r="BD147" s="225">
        <f t="shared" si="167"/>
        <v>0</v>
      </c>
      <c r="BE147" s="431" t="str">
        <f t="shared" si="168"/>
        <v>ne</v>
      </c>
      <c r="BG147" s="229"/>
      <c r="BH147" s="225">
        <f t="shared" si="169"/>
        <v>0</v>
      </c>
      <c r="BI147" s="230">
        <f>IF(BH147=1,data!$C$41*BG147,0)</f>
        <v>0</v>
      </c>
      <c r="BJ147" s="265" t="s">
        <v>96</v>
      </c>
      <c r="BK147" s="231">
        <f>IF(BH147=1,IF(BG147&lt;15,VLOOKUP(BJ147,data!$B$3:$E$32,2,0)*BG147,(VLOOKUP(BJ147,data!$B$3:$E$32,2,0)*14)+(VLOOKUP(BJ147,data!$B$3:$E$32,3,0))*(BG147-14)),0)</f>
        <v>0</v>
      </c>
      <c r="BL147" s="265" t="s">
        <v>96</v>
      </c>
      <c r="BM147" s="231">
        <f>IF(BH147=1,VLOOKUP(BL147,data!$B$35:$D$39,2,0),0)</f>
        <v>0</v>
      </c>
      <c r="BN147" s="232">
        <f>IF(AND(BK147&lt;&gt;0,BM147&lt;&gt;0)=FALSE,0,data!$C$43)</f>
        <v>0</v>
      </c>
      <c r="BO147" s="269">
        <f t="shared" si="170"/>
        <v>0</v>
      </c>
      <c r="BP147" s="225">
        <f t="shared" si="171"/>
        <v>0</v>
      </c>
      <c r="BQ147" s="225">
        <f t="shared" si="172"/>
        <v>0</v>
      </c>
      <c r="BR147" s="225">
        <f t="shared" si="173"/>
        <v>0</v>
      </c>
      <c r="BS147" s="431" t="str">
        <f t="shared" si="174"/>
        <v>ne</v>
      </c>
      <c r="BU147" s="229"/>
      <c r="BV147" s="225">
        <f t="shared" si="175"/>
        <v>0</v>
      </c>
      <c r="BW147" s="230">
        <f>IF(BV147=1,data!$C$41*BU147,0)</f>
        <v>0</v>
      </c>
      <c r="BX147" s="265" t="s">
        <v>96</v>
      </c>
      <c r="BY147" s="231">
        <f>IF(BV147=1,IF(BU147&lt;15,VLOOKUP(BX147,data!$B$3:$E$32,2,0)*BU147,(VLOOKUP(BX147,data!$B$3:$E$32,2,0)*14)+(VLOOKUP(BX147,data!$B$3:$E$32,3,0))*(BU147-14)),0)</f>
        <v>0</v>
      </c>
      <c r="BZ147" s="265" t="s">
        <v>96</v>
      </c>
      <c r="CA147" s="231">
        <f>IF(BV147=1,VLOOKUP(BZ147,data!$B$35:$D$39,2,0),0)</f>
        <v>0</v>
      </c>
      <c r="CB147" s="232">
        <f>IF(AND(BY147&lt;&gt;0,CA147&lt;&gt;0)=FALSE,0,data!$C$43)</f>
        <v>0</v>
      </c>
      <c r="CC147" s="269">
        <f t="shared" si="176"/>
        <v>0</v>
      </c>
      <c r="CD147" s="225">
        <f t="shared" si="177"/>
        <v>0</v>
      </c>
      <c r="CE147" s="225">
        <f t="shared" si="178"/>
        <v>0</v>
      </c>
      <c r="CF147" s="225">
        <f t="shared" si="179"/>
        <v>0</v>
      </c>
      <c r="CG147" s="431" t="str">
        <f t="shared" si="180"/>
        <v>ne</v>
      </c>
      <c r="CI147" s="229"/>
      <c r="CJ147" s="225">
        <f t="shared" si="181"/>
        <v>0</v>
      </c>
      <c r="CK147" s="230">
        <f>IF(CJ147=1,data!$C$41*CI147,0)</f>
        <v>0</v>
      </c>
      <c r="CL147" s="265" t="s">
        <v>96</v>
      </c>
      <c r="CM147" s="231">
        <f>IF(CJ147=1,IF(CI147&lt;15,VLOOKUP(CL147,data!$B$3:$E$32,2,0)*CI147,(VLOOKUP(CL147,data!$B$3:$E$32,2,0)*14)+(VLOOKUP(CL147,data!$B$3:$E$32,3,0))*(CI147-14)),0)</f>
        <v>0</v>
      </c>
      <c r="CN147" s="265" t="s">
        <v>96</v>
      </c>
      <c r="CO147" s="231">
        <f>IF(CJ147=1,VLOOKUP(CN147,data!$B$35:$D$39,2,0),0)</f>
        <v>0</v>
      </c>
      <c r="CP147" s="232">
        <f>IF(AND(CM147&lt;&gt;0,CO147&lt;&gt;0)=FALSE,0,data!$C$43)</f>
        <v>0</v>
      </c>
      <c r="CQ147" s="269">
        <f t="shared" si="182"/>
        <v>0</v>
      </c>
      <c r="CR147" s="225">
        <f t="shared" si="183"/>
        <v>0</v>
      </c>
      <c r="CS147" s="225">
        <f t="shared" si="184"/>
        <v>0</v>
      </c>
      <c r="CT147" s="225">
        <f t="shared" si="185"/>
        <v>0</v>
      </c>
      <c r="CU147" s="431" t="str">
        <f t="shared" si="186"/>
        <v>ne</v>
      </c>
      <c r="CW147" s="229"/>
      <c r="CX147" s="225">
        <f t="shared" si="187"/>
        <v>0</v>
      </c>
      <c r="CY147" s="230">
        <f>IF(CX147=1,data!$C$41*CW147,0)</f>
        <v>0</v>
      </c>
      <c r="CZ147" s="265" t="s">
        <v>96</v>
      </c>
      <c r="DA147" s="231">
        <f>IF(CX147=1,IF(CW147&lt;15,VLOOKUP(CZ147,data!$B$3:$E$32,2,0)*CW147,(VLOOKUP(CZ147,data!$B$3:$E$32,2,0)*14)+(VLOOKUP(CZ147,data!$B$3:$E$32,3,0))*(CW147-14)),0)</f>
        <v>0</v>
      </c>
      <c r="DB147" s="265" t="s">
        <v>96</v>
      </c>
      <c r="DC147" s="231">
        <f>IF(CX147=1,VLOOKUP(DB147,data!$B$35:$D$39,2,0),0)</f>
        <v>0</v>
      </c>
      <c r="DD147" s="232">
        <f>IF(AND(DA147&lt;&gt;0,DC147&lt;&gt;0)=FALSE,0,data!$C$43)</f>
        <v>0</v>
      </c>
      <c r="DE147" s="269">
        <f t="shared" si="188"/>
        <v>0</v>
      </c>
      <c r="DF147" s="225">
        <f t="shared" si="189"/>
        <v>0</v>
      </c>
      <c r="DG147" s="225">
        <f t="shared" si="190"/>
        <v>0</v>
      </c>
      <c r="DH147" s="225">
        <f t="shared" si="191"/>
        <v>0</v>
      </c>
      <c r="DI147" s="431" t="str">
        <f t="shared" si="192"/>
        <v>ne</v>
      </c>
      <c r="DK147" s="229"/>
      <c r="DL147" s="225">
        <f t="shared" si="193"/>
        <v>0</v>
      </c>
      <c r="DM147" s="230">
        <f>IF(DL147=1,data!$C$41*DK147,0)</f>
        <v>0</v>
      </c>
      <c r="DN147" s="265" t="s">
        <v>96</v>
      </c>
      <c r="DO147" s="231">
        <f>IF(DL147=1,IF(DK147&lt;15,VLOOKUP(DN147,data!$B$3:$E$32,2,0)*DK147,(VLOOKUP(DN147,data!$B$3:$E$32,2,0)*14)+(VLOOKUP(DN147,data!$B$3:$E$32,3,0))*(DK147-14)),0)</f>
        <v>0</v>
      </c>
      <c r="DP147" s="265" t="s">
        <v>96</v>
      </c>
      <c r="DQ147" s="231">
        <f>IF(DL147=1,VLOOKUP(DP147,data!$B$35:$D$39,2,0),0)</f>
        <v>0</v>
      </c>
      <c r="DR147" s="232">
        <f>IF(AND(DO147&lt;&gt;0,DQ147&lt;&gt;0)=FALSE,0,data!$C$43)</f>
        <v>0</v>
      </c>
      <c r="DS147" s="269">
        <f t="shared" si="194"/>
        <v>0</v>
      </c>
      <c r="DT147" s="225">
        <f t="shared" si="195"/>
        <v>0</v>
      </c>
      <c r="DU147" s="225">
        <f t="shared" si="196"/>
        <v>0</v>
      </c>
      <c r="DV147" s="225">
        <f t="shared" si="197"/>
        <v>0</v>
      </c>
      <c r="DW147" s="431" t="str">
        <f t="shared" si="198"/>
        <v>ne</v>
      </c>
      <c r="DY147" s="229"/>
      <c r="DZ147" s="225">
        <f t="shared" si="199"/>
        <v>0</v>
      </c>
      <c r="EA147" s="230">
        <f>IF(DZ147=1,data!$C$41*DY147,0)</f>
        <v>0</v>
      </c>
      <c r="EB147" s="265" t="s">
        <v>96</v>
      </c>
      <c r="EC147" s="231">
        <f>IF(DZ147=1,IF(DY147&lt;15,VLOOKUP(EB147,data!$B$3:$E$32,2,0)*DY147,(VLOOKUP(EB147,data!$B$3:$E$32,2,0)*14)+(VLOOKUP(EB147,data!$B$3:$E$32,3,0))*(DY147-14)),0)</f>
        <v>0</v>
      </c>
      <c r="ED147" s="265" t="s">
        <v>96</v>
      </c>
      <c r="EE147" s="231">
        <f>IF(DZ147=1,VLOOKUP(ED147,data!$B$35:$D$39,2,0),0)</f>
        <v>0</v>
      </c>
      <c r="EF147" s="232">
        <f>IF(AND(EC147&lt;&gt;0,EE147&lt;&gt;0)=FALSE,0,data!$C$43)</f>
        <v>0</v>
      </c>
      <c r="EG147" s="269">
        <f t="shared" si="200"/>
        <v>0</v>
      </c>
      <c r="EH147" s="225">
        <f t="shared" si="201"/>
        <v>0</v>
      </c>
      <c r="EI147" s="225">
        <f t="shared" si="202"/>
        <v>0</v>
      </c>
      <c r="EJ147" s="225">
        <f t="shared" si="203"/>
        <v>0</v>
      </c>
      <c r="EK147" s="431" t="str">
        <f t="shared" si="204"/>
        <v>ne</v>
      </c>
      <c r="EM147" s="229"/>
      <c r="EN147" s="225">
        <f t="shared" si="205"/>
        <v>0</v>
      </c>
      <c r="EO147" s="230">
        <f>IF(EN147=1,data!$C$41*EM147,0)</f>
        <v>0</v>
      </c>
      <c r="EP147" s="265" t="s">
        <v>96</v>
      </c>
      <c r="EQ147" s="231">
        <f>IF(EN147=1,IF(EM147&lt;15,VLOOKUP(EP147,data!$B$3:$E$32,2,0)*EM147,(VLOOKUP(EP147,data!$B$3:$E$32,2,0)*14)+(VLOOKUP(EP147,data!$B$3:$E$32,3,0))*(EM147-14)),0)</f>
        <v>0</v>
      </c>
      <c r="ER147" s="265" t="s">
        <v>96</v>
      </c>
      <c r="ES147" s="231">
        <f>IF(EN147=1,VLOOKUP(ER147,data!$B$35:$D$39,2,0),0)</f>
        <v>0</v>
      </c>
      <c r="ET147" s="232">
        <f>IF(AND(EQ147&lt;&gt;0,ES147&lt;&gt;0)=FALSE,0,data!$C$43)</f>
        <v>0</v>
      </c>
      <c r="EU147" s="269">
        <f t="shared" si="206"/>
        <v>0</v>
      </c>
      <c r="EV147" s="225">
        <f t="shared" si="207"/>
        <v>0</v>
      </c>
      <c r="EW147" s="225">
        <f t="shared" si="208"/>
        <v>0</v>
      </c>
      <c r="EX147" s="225">
        <f t="shared" si="209"/>
        <v>0</v>
      </c>
      <c r="EY147" s="431" t="str">
        <f t="shared" si="210"/>
        <v>ne</v>
      </c>
      <c r="FA147" s="229"/>
      <c r="FB147" s="225">
        <f t="shared" si="211"/>
        <v>0</v>
      </c>
      <c r="FC147" s="230">
        <f>IF(FB147=1,data!$C$41*FA147,0)</f>
        <v>0</v>
      </c>
      <c r="FD147" s="265" t="s">
        <v>96</v>
      </c>
      <c r="FE147" s="231">
        <f>IF(FB147=1,IF(FA147&lt;15,VLOOKUP(FD147,data!$B$3:$E$32,2,0)*FA147,(VLOOKUP(FD147,data!$B$3:$E$32,2,0)*14)+(VLOOKUP(FD147,data!$B$3:$E$32,3,0))*(FA147-14)),0)</f>
        <v>0</v>
      </c>
      <c r="FF147" s="265" t="s">
        <v>96</v>
      </c>
      <c r="FG147" s="231">
        <f>IF(FB147=1,VLOOKUP(FF147,data!$B$35:$D$39,2,0),0)</f>
        <v>0</v>
      </c>
      <c r="FH147" s="232">
        <f>IF(AND(FE147&lt;&gt;0,FG147&lt;&gt;0)=FALSE,0,data!$C$43)</f>
        <v>0</v>
      </c>
      <c r="FI147" s="269">
        <f t="shared" si="212"/>
        <v>0</v>
      </c>
      <c r="FJ147" s="225">
        <f t="shared" si="213"/>
        <v>0</v>
      </c>
      <c r="FK147" s="225">
        <f t="shared" si="214"/>
        <v>0</v>
      </c>
      <c r="FL147" s="225">
        <f t="shared" si="215"/>
        <v>0</v>
      </c>
      <c r="FM147" s="431" t="str">
        <f t="shared" si="216"/>
        <v>ne</v>
      </c>
    </row>
    <row r="148" spans="1:169" ht="26.65" hidden="1" customHeight="1" x14ac:dyDescent="0.25">
      <c r="A148" s="233"/>
      <c r="B148" s="370" t="s">
        <v>239</v>
      </c>
      <c r="C148" s="416"/>
      <c r="D148" s="418"/>
      <c r="E148" s="229"/>
      <c r="F148" s="225">
        <f t="shared" si="148"/>
        <v>0</v>
      </c>
      <c r="G148" s="230">
        <f>IF(F148=1,data!$C$41*E148,0)</f>
        <v>0</v>
      </c>
      <c r="H148" s="265" t="s">
        <v>96</v>
      </c>
      <c r="I148" s="231">
        <f>IF($F148=1,IF($E148&lt;15,VLOOKUP(H148,data!$B$3:$E$32,2,0)*$E148,(VLOOKUP(H148,data!$B$3:$E$32,2,0)*14)+(VLOOKUP(H148,data!$B$3:$E$32,3,0))*($E148-14)),0)</f>
        <v>0</v>
      </c>
      <c r="J148" s="265" t="s">
        <v>96</v>
      </c>
      <c r="K148" s="231">
        <f>IF($F148=1,VLOOKUP(J148,data!$B$35:$D$39,2,0),0)</f>
        <v>0</v>
      </c>
      <c r="L148" s="232">
        <f>IF(AND(I148&lt;&gt;0,K148&lt;&gt;0)=FALSE,0,data!$C$43)</f>
        <v>0</v>
      </c>
      <c r="M148" s="269">
        <f t="shared" si="76"/>
        <v>0</v>
      </c>
      <c r="N148" s="225">
        <f t="shared" si="217"/>
        <v>0</v>
      </c>
      <c r="O148" s="225">
        <f t="shared" si="149"/>
        <v>0</v>
      </c>
      <c r="P148" s="225">
        <f t="shared" si="150"/>
        <v>0</v>
      </c>
      <c r="Q148" s="228"/>
      <c r="R148" s="438">
        <f t="shared" si="151"/>
        <v>0</v>
      </c>
      <c r="S148" s="225">
        <f t="shared" si="152"/>
        <v>0</v>
      </c>
      <c r="T148" s="357">
        <f>IF(S148=1,data!$C$41*R148,0)</f>
        <v>0</v>
      </c>
      <c r="U148" s="370" t="str">
        <f t="shared" si="153"/>
        <v xml:space="preserve"> </v>
      </c>
      <c r="V148" s="360">
        <f>IF($S148=1,IF(R148&lt;15,VLOOKUP(U148,data!$B$3:$E$32,2,0)*R148,(VLOOKUP(U148,data!$B$3:$E$32,2,0)*14)+(VLOOKUP(U148,data!$B$3:$E$32,3,0))*(R148-14)),0)</f>
        <v>0</v>
      </c>
      <c r="W148" s="370" t="str">
        <f t="shared" si="154"/>
        <v xml:space="preserve"> </v>
      </c>
      <c r="X148" s="360">
        <f>IF($S148=1,VLOOKUP(W148,data!$B$35:$D$39,2,0),0)</f>
        <v>0</v>
      </c>
      <c r="Y148" s="364">
        <f>IF(AND(V148&lt;&gt;0,X148&lt;&gt;0)=FALSE,0,data!$C$43)</f>
        <v>0</v>
      </c>
      <c r="Z148" s="365">
        <f t="shared" si="83"/>
        <v>0</v>
      </c>
      <c r="AA148" s="225">
        <f t="shared" si="218"/>
        <v>0</v>
      </c>
      <c r="AB148" s="225">
        <f t="shared" si="155"/>
        <v>0</v>
      </c>
      <c r="AC148" s="225">
        <f t="shared" si="156"/>
        <v>0</v>
      </c>
      <c r="AE148" s="229"/>
      <c r="AF148" s="225">
        <f t="shared" si="157"/>
        <v>0</v>
      </c>
      <c r="AG148" s="230">
        <f>IF(AF148=1,data!$C$41*AE148,0)</f>
        <v>0</v>
      </c>
      <c r="AH148" s="265" t="s">
        <v>96</v>
      </c>
      <c r="AI148" s="231">
        <f>IF(AF148=1,IF(AE148&lt;15,VLOOKUP(AH148,data!$B$3:$E$32,2,0)*AE148,(VLOOKUP(AH148,data!$B$3:$E$32,2,0)*14)+(VLOOKUP(AH148,data!$B$3:$E$32,3,0))*(AE148-14)),0)</f>
        <v>0</v>
      </c>
      <c r="AJ148" s="265" t="s">
        <v>96</v>
      </c>
      <c r="AK148" s="231">
        <f>IF(AF148=1,VLOOKUP(AJ148,data!$B$35:$D$39,2,0),0)</f>
        <v>0</v>
      </c>
      <c r="AL148" s="232">
        <f>IF(AND(AI148&lt;&gt;0,AK148&lt;&gt;0)=FALSE,0,data!$C$43)</f>
        <v>0</v>
      </c>
      <c r="AM148" s="269">
        <f t="shared" si="158"/>
        <v>0</v>
      </c>
      <c r="AN148" s="225">
        <f t="shared" si="159"/>
        <v>0</v>
      </c>
      <c r="AO148" s="225">
        <f t="shared" si="160"/>
        <v>0</v>
      </c>
      <c r="AP148" s="225">
        <f t="shared" si="161"/>
        <v>0</v>
      </c>
      <c r="AQ148" s="431" t="str">
        <f t="shared" si="162"/>
        <v>ne</v>
      </c>
      <c r="AS148" s="229"/>
      <c r="AT148" s="225">
        <f t="shared" si="163"/>
        <v>0</v>
      </c>
      <c r="AU148" s="230">
        <f>IF(AT148=1,data!$C$41*AS148,0)</f>
        <v>0</v>
      </c>
      <c r="AV148" s="265" t="s">
        <v>96</v>
      </c>
      <c r="AW148" s="231">
        <f>IF(AT148=1,IF(AS148&lt;15,VLOOKUP(AV148,data!$B$3:$E$32,2,0)*AS148,(VLOOKUP(AV148,data!$B$3:$E$32,2,0)*14)+(VLOOKUP(AV148,data!$B$3:$E$32,3,0))*(AS148-14)),0)</f>
        <v>0</v>
      </c>
      <c r="AX148" s="265" t="s">
        <v>96</v>
      </c>
      <c r="AY148" s="231">
        <f>IF(AT148=1,VLOOKUP(AX148,data!$B$35:$D$39,2,0),0)</f>
        <v>0</v>
      </c>
      <c r="AZ148" s="232">
        <f>IF(AND(AW148&lt;&gt;0,AY148&lt;&gt;0)=FALSE,0,data!$C$43)</f>
        <v>0</v>
      </c>
      <c r="BA148" s="269">
        <f t="shared" si="164"/>
        <v>0</v>
      </c>
      <c r="BB148" s="225">
        <f t="shared" si="165"/>
        <v>0</v>
      </c>
      <c r="BC148" s="225">
        <f t="shared" si="166"/>
        <v>0</v>
      </c>
      <c r="BD148" s="225">
        <f t="shared" si="167"/>
        <v>0</v>
      </c>
      <c r="BE148" s="431" t="str">
        <f t="shared" si="168"/>
        <v>ne</v>
      </c>
      <c r="BG148" s="229"/>
      <c r="BH148" s="225">
        <f t="shared" si="169"/>
        <v>0</v>
      </c>
      <c r="BI148" s="230">
        <f>IF(BH148=1,data!$C$41*BG148,0)</f>
        <v>0</v>
      </c>
      <c r="BJ148" s="265" t="s">
        <v>96</v>
      </c>
      <c r="BK148" s="231">
        <f>IF(BH148=1,IF(BG148&lt;15,VLOOKUP(BJ148,data!$B$3:$E$32,2,0)*BG148,(VLOOKUP(BJ148,data!$B$3:$E$32,2,0)*14)+(VLOOKUP(BJ148,data!$B$3:$E$32,3,0))*(BG148-14)),0)</f>
        <v>0</v>
      </c>
      <c r="BL148" s="265" t="s">
        <v>96</v>
      </c>
      <c r="BM148" s="231">
        <f>IF(BH148=1,VLOOKUP(BL148,data!$B$35:$D$39,2,0),0)</f>
        <v>0</v>
      </c>
      <c r="BN148" s="232">
        <f>IF(AND(BK148&lt;&gt;0,BM148&lt;&gt;0)=FALSE,0,data!$C$43)</f>
        <v>0</v>
      </c>
      <c r="BO148" s="269">
        <f t="shared" si="170"/>
        <v>0</v>
      </c>
      <c r="BP148" s="225">
        <f t="shared" si="171"/>
        <v>0</v>
      </c>
      <c r="BQ148" s="225">
        <f t="shared" si="172"/>
        <v>0</v>
      </c>
      <c r="BR148" s="225">
        <f t="shared" si="173"/>
        <v>0</v>
      </c>
      <c r="BS148" s="431" t="str">
        <f t="shared" si="174"/>
        <v>ne</v>
      </c>
      <c r="BU148" s="229"/>
      <c r="BV148" s="225">
        <f t="shared" si="175"/>
        <v>0</v>
      </c>
      <c r="BW148" s="230">
        <f>IF(BV148=1,data!$C$41*BU148,0)</f>
        <v>0</v>
      </c>
      <c r="BX148" s="265" t="s">
        <v>96</v>
      </c>
      <c r="BY148" s="231">
        <f>IF(BV148=1,IF(BU148&lt;15,VLOOKUP(BX148,data!$B$3:$E$32,2,0)*BU148,(VLOOKUP(BX148,data!$B$3:$E$32,2,0)*14)+(VLOOKUP(BX148,data!$B$3:$E$32,3,0))*(BU148-14)),0)</f>
        <v>0</v>
      </c>
      <c r="BZ148" s="265" t="s">
        <v>96</v>
      </c>
      <c r="CA148" s="231">
        <f>IF(BV148=1,VLOOKUP(BZ148,data!$B$35:$D$39,2,0),0)</f>
        <v>0</v>
      </c>
      <c r="CB148" s="232">
        <f>IF(AND(BY148&lt;&gt;0,CA148&lt;&gt;0)=FALSE,0,data!$C$43)</f>
        <v>0</v>
      </c>
      <c r="CC148" s="269">
        <f t="shared" si="176"/>
        <v>0</v>
      </c>
      <c r="CD148" s="225">
        <f t="shared" si="177"/>
        <v>0</v>
      </c>
      <c r="CE148" s="225">
        <f t="shared" si="178"/>
        <v>0</v>
      </c>
      <c r="CF148" s="225">
        <f t="shared" si="179"/>
        <v>0</v>
      </c>
      <c r="CG148" s="431" t="str">
        <f t="shared" si="180"/>
        <v>ne</v>
      </c>
      <c r="CI148" s="229"/>
      <c r="CJ148" s="225">
        <f t="shared" si="181"/>
        <v>0</v>
      </c>
      <c r="CK148" s="230">
        <f>IF(CJ148=1,data!$C$41*CI148,0)</f>
        <v>0</v>
      </c>
      <c r="CL148" s="265" t="s">
        <v>96</v>
      </c>
      <c r="CM148" s="231">
        <f>IF(CJ148=1,IF(CI148&lt;15,VLOOKUP(CL148,data!$B$3:$E$32,2,0)*CI148,(VLOOKUP(CL148,data!$B$3:$E$32,2,0)*14)+(VLOOKUP(CL148,data!$B$3:$E$32,3,0))*(CI148-14)),0)</f>
        <v>0</v>
      </c>
      <c r="CN148" s="265" t="s">
        <v>96</v>
      </c>
      <c r="CO148" s="231">
        <f>IF(CJ148=1,VLOOKUP(CN148,data!$B$35:$D$39,2,0),0)</f>
        <v>0</v>
      </c>
      <c r="CP148" s="232">
        <f>IF(AND(CM148&lt;&gt;0,CO148&lt;&gt;0)=FALSE,0,data!$C$43)</f>
        <v>0</v>
      </c>
      <c r="CQ148" s="269">
        <f t="shared" si="182"/>
        <v>0</v>
      </c>
      <c r="CR148" s="225">
        <f t="shared" si="183"/>
        <v>0</v>
      </c>
      <c r="CS148" s="225">
        <f t="shared" si="184"/>
        <v>0</v>
      </c>
      <c r="CT148" s="225">
        <f t="shared" si="185"/>
        <v>0</v>
      </c>
      <c r="CU148" s="431" t="str">
        <f t="shared" si="186"/>
        <v>ne</v>
      </c>
      <c r="CW148" s="229"/>
      <c r="CX148" s="225">
        <f t="shared" si="187"/>
        <v>0</v>
      </c>
      <c r="CY148" s="230">
        <f>IF(CX148=1,data!$C$41*CW148,0)</f>
        <v>0</v>
      </c>
      <c r="CZ148" s="265" t="s">
        <v>96</v>
      </c>
      <c r="DA148" s="231">
        <f>IF(CX148=1,IF(CW148&lt;15,VLOOKUP(CZ148,data!$B$3:$E$32,2,0)*CW148,(VLOOKUP(CZ148,data!$B$3:$E$32,2,0)*14)+(VLOOKUP(CZ148,data!$B$3:$E$32,3,0))*(CW148-14)),0)</f>
        <v>0</v>
      </c>
      <c r="DB148" s="265" t="s">
        <v>96</v>
      </c>
      <c r="DC148" s="231">
        <f>IF(CX148=1,VLOOKUP(DB148,data!$B$35:$D$39,2,0),0)</f>
        <v>0</v>
      </c>
      <c r="DD148" s="232">
        <f>IF(AND(DA148&lt;&gt;0,DC148&lt;&gt;0)=FALSE,0,data!$C$43)</f>
        <v>0</v>
      </c>
      <c r="DE148" s="269">
        <f t="shared" si="188"/>
        <v>0</v>
      </c>
      <c r="DF148" s="225">
        <f t="shared" si="189"/>
        <v>0</v>
      </c>
      <c r="DG148" s="225">
        <f t="shared" si="190"/>
        <v>0</v>
      </c>
      <c r="DH148" s="225">
        <f t="shared" si="191"/>
        <v>0</v>
      </c>
      <c r="DI148" s="431" t="str">
        <f t="shared" si="192"/>
        <v>ne</v>
      </c>
      <c r="DK148" s="229"/>
      <c r="DL148" s="225">
        <f t="shared" si="193"/>
        <v>0</v>
      </c>
      <c r="DM148" s="230">
        <f>IF(DL148=1,data!$C$41*DK148,0)</f>
        <v>0</v>
      </c>
      <c r="DN148" s="265" t="s">
        <v>96</v>
      </c>
      <c r="DO148" s="231">
        <f>IF(DL148=1,IF(DK148&lt;15,VLOOKUP(DN148,data!$B$3:$E$32,2,0)*DK148,(VLOOKUP(DN148,data!$B$3:$E$32,2,0)*14)+(VLOOKUP(DN148,data!$B$3:$E$32,3,0))*(DK148-14)),0)</f>
        <v>0</v>
      </c>
      <c r="DP148" s="265" t="s">
        <v>96</v>
      </c>
      <c r="DQ148" s="231">
        <f>IF(DL148=1,VLOOKUP(DP148,data!$B$35:$D$39,2,0),0)</f>
        <v>0</v>
      </c>
      <c r="DR148" s="232">
        <f>IF(AND(DO148&lt;&gt;0,DQ148&lt;&gt;0)=FALSE,0,data!$C$43)</f>
        <v>0</v>
      </c>
      <c r="DS148" s="269">
        <f t="shared" si="194"/>
        <v>0</v>
      </c>
      <c r="DT148" s="225">
        <f t="shared" si="195"/>
        <v>0</v>
      </c>
      <c r="DU148" s="225">
        <f t="shared" si="196"/>
        <v>0</v>
      </c>
      <c r="DV148" s="225">
        <f t="shared" si="197"/>
        <v>0</v>
      </c>
      <c r="DW148" s="431" t="str">
        <f t="shared" si="198"/>
        <v>ne</v>
      </c>
      <c r="DY148" s="229"/>
      <c r="DZ148" s="225">
        <f t="shared" si="199"/>
        <v>0</v>
      </c>
      <c r="EA148" s="230">
        <f>IF(DZ148=1,data!$C$41*DY148,0)</f>
        <v>0</v>
      </c>
      <c r="EB148" s="265" t="s">
        <v>96</v>
      </c>
      <c r="EC148" s="231">
        <f>IF(DZ148=1,IF(DY148&lt;15,VLOOKUP(EB148,data!$B$3:$E$32,2,0)*DY148,(VLOOKUP(EB148,data!$B$3:$E$32,2,0)*14)+(VLOOKUP(EB148,data!$B$3:$E$32,3,0))*(DY148-14)),0)</f>
        <v>0</v>
      </c>
      <c r="ED148" s="265" t="s">
        <v>96</v>
      </c>
      <c r="EE148" s="231">
        <f>IF(DZ148=1,VLOOKUP(ED148,data!$B$35:$D$39,2,0),0)</f>
        <v>0</v>
      </c>
      <c r="EF148" s="232">
        <f>IF(AND(EC148&lt;&gt;0,EE148&lt;&gt;0)=FALSE,0,data!$C$43)</f>
        <v>0</v>
      </c>
      <c r="EG148" s="269">
        <f t="shared" si="200"/>
        <v>0</v>
      </c>
      <c r="EH148" s="225">
        <f t="shared" si="201"/>
        <v>0</v>
      </c>
      <c r="EI148" s="225">
        <f t="shared" si="202"/>
        <v>0</v>
      </c>
      <c r="EJ148" s="225">
        <f t="shared" si="203"/>
        <v>0</v>
      </c>
      <c r="EK148" s="431" t="str">
        <f t="shared" si="204"/>
        <v>ne</v>
      </c>
      <c r="EM148" s="229"/>
      <c r="EN148" s="225">
        <f t="shared" si="205"/>
        <v>0</v>
      </c>
      <c r="EO148" s="230">
        <f>IF(EN148=1,data!$C$41*EM148,0)</f>
        <v>0</v>
      </c>
      <c r="EP148" s="265" t="s">
        <v>96</v>
      </c>
      <c r="EQ148" s="231">
        <f>IF(EN148=1,IF(EM148&lt;15,VLOOKUP(EP148,data!$B$3:$E$32,2,0)*EM148,(VLOOKUP(EP148,data!$B$3:$E$32,2,0)*14)+(VLOOKUP(EP148,data!$B$3:$E$32,3,0))*(EM148-14)),0)</f>
        <v>0</v>
      </c>
      <c r="ER148" s="265" t="s">
        <v>96</v>
      </c>
      <c r="ES148" s="231">
        <f>IF(EN148=1,VLOOKUP(ER148,data!$B$35:$D$39,2,0),0)</f>
        <v>0</v>
      </c>
      <c r="ET148" s="232">
        <f>IF(AND(EQ148&lt;&gt;0,ES148&lt;&gt;0)=FALSE,0,data!$C$43)</f>
        <v>0</v>
      </c>
      <c r="EU148" s="269">
        <f t="shared" si="206"/>
        <v>0</v>
      </c>
      <c r="EV148" s="225">
        <f t="shared" si="207"/>
        <v>0</v>
      </c>
      <c r="EW148" s="225">
        <f t="shared" si="208"/>
        <v>0</v>
      </c>
      <c r="EX148" s="225">
        <f t="shared" si="209"/>
        <v>0</v>
      </c>
      <c r="EY148" s="431" t="str">
        <f t="shared" si="210"/>
        <v>ne</v>
      </c>
      <c r="FA148" s="229"/>
      <c r="FB148" s="225">
        <f t="shared" si="211"/>
        <v>0</v>
      </c>
      <c r="FC148" s="230">
        <f>IF(FB148=1,data!$C$41*FA148,0)</f>
        <v>0</v>
      </c>
      <c r="FD148" s="265" t="s">
        <v>96</v>
      </c>
      <c r="FE148" s="231">
        <f>IF(FB148=1,IF(FA148&lt;15,VLOOKUP(FD148,data!$B$3:$E$32,2,0)*FA148,(VLOOKUP(FD148,data!$B$3:$E$32,2,0)*14)+(VLOOKUP(FD148,data!$B$3:$E$32,3,0))*(FA148-14)),0)</f>
        <v>0</v>
      </c>
      <c r="FF148" s="265" t="s">
        <v>96</v>
      </c>
      <c r="FG148" s="231">
        <f>IF(FB148=1,VLOOKUP(FF148,data!$B$35:$D$39,2,0),0)</f>
        <v>0</v>
      </c>
      <c r="FH148" s="232">
        <f>IF(AND(FE148&lt;&gt;0,FG148&lt;&gt;0)=FALSE,0,data!$C$43)</f>
        <v>0</v>
      </c>
      <c r="FI148" s="269">
        <f t="shared" si="212"/>
        <v>0</v>
      </c>
      <c r="FJ148" s="225">
        <f t="shared" si="213"/>
        <v>0</v>
      </c>
      <c r="FK148" s="225">
        <f t="shared" si="214"/>
        <v>0</v>
      </c>
      <c r="FL148" s="225">
        <f t="shared" si="215"/>
        <v>0</v>
      </c>
      <c r="FM148" s="431" t="str">
        <f t="shared" si="216"/>
        <v>ne</v>
      </c>
    </row>
    <row r="149" spans="1:169" ht="26.65" hidden="1" customHeight="1" x14ac:dyDescent="0.25">
      <c r="A149" s="233"/>
      <c r="B149" s="370" t="s">
        <v>240</v>
      </c>
      <c r="C149" s="416"/>
      <c r="D149" s="418"/>
      <c r="E149" s="229"/>
      <c r="F149" s="225">
        <f t="shared" si="148"/>
        <v>0</v>
      </c>
      <c r="G149" s="230">
        <f>IF(F149=1,data!$C$41*E149,0)</f>
        <v>0</v>
      </c>
      <c r="H149" s="265" t="s">
        <v>96</v>
      </c>
      <c r="I149" s="231">
        <f>IF($F149=1,IF($E149&lt;15,VLOOKUP(H149,data!$B$3:$E$32,2,0)*$E149,(VLOOKUP(H149,data!$B$3:$E$32,2,0)*14)+(VLOOKUP(H149,data!$B$3:$E$32,3,0))*($E149-14)),0)</f>
        <v>0</v>
      </c>
      <c r="J149" s="265" t="s">
        <v>96</v>
      </c>
      <c r="K149" s="231">
        <f>IF($F149=1,VLOOKUP(J149,data!$B$35:$D$39,2,0),0)</f>
        <v>0</v>
      </c>
      <c r="L149" s="232">
        <f>IF(AND(I149&lt;&gt;0,K149&lt;&gt;0)=FALSE,0,data!$C$43)</f>
        <v>0</v>
      </c>
      <c r="M149" s="269">
        <f t="shared" si="76"/>
        <v>0</v>
      </c>
      <c r="N149" s="225">
        <f t="shared" si="217"/>
        <v>0</v>
      </c>
      <c r="O149" s="225">
        <f t="shared" si="149"/>
        <v>0</v>
      </c>
      <c r="P149" s="225">
        <f t="shared" si="150"/>
        <v>0</v>
      </c>
      <c r="Q149" s="228"/>
      <c r="R149" s="438">
        <f t="shared" si="151"/>
        <v>0</v>
      </c>
      <c r="S149" s="225">
        <f t="shared" si="152"/>
        <v>0</v>
      </c>
      <c r="T149" s="357">
        <f>IF(S149=1,data!$C$41*R149,0)</f>
        <v>0</v>
      </c>
      <c r="U149" s="370" t="str">
        <f t="shared" si="153"/>
        <v xml:space="preserve"> </v>
      </c>
      <c r="V149" s="360">
        <f>IF($S149=1,IF(R149&lt;15,VLOOKUP(U149,data!$B$3:$E$32,2,0)*R149,(VLOOKUP(U149,data!$B$3:$E$32,2,0)*14)+(VLOOKUP(U149,data!$B$3:$E$32,3,0))*(R149-14)),0)</f>
        <v>0</v>
      </c>
      <c r="W149" s="370" t="str">
        <f t="shared" si="154"/>
        <v xml:space="preserve"> </v>
      </c>
      <c r="X149" s="360">
        <f>IF($S149=1,VLOOKUP(W149,data!$B$35:$D$39,2,0),0)</f>
        <v>0</v>
      </c>
      <c r="Y149" s="364">
        <f>IF(AND(V149&lt;&gt;0,X149&lt;&gt;0)=FALSE,0,data!$C$43)</f>
        <v>0</v>
      </c>
      <c r="Z149" s="365">
        <f t="shared" si="83"/>
        <v>0</v>
      </c>
      <c r="AA149" s="225">
        <f t="shared" si="218"/>
        <v>0</v>
      </c>
      <c r="AB149" s="225">
        <f t="shared" si="155"/>
        <v>0</v>
      </c>
      <c r="AC149" s="225">
        <f t="shared" si="156"/>
        <v>0</v>
      </c>
      <c r="AE149" s="229"/>
      <c r="AF149" s="225">
        <f t="shared" si="157"/>
        <v>0</v>
      </c>
      <c r="AG149" s="230">
        <f>IF(AF149=1,data!$C$41*AE149,0)</f>
        <v>0</v>
      </c>
      <c r="AH149" s="265" t="s">
        <v>96</v>
      </c>
      <c r="AI149" s="231">
        <f>IF(AF149=1,IF(AE149&lt;15,VLOOKUP(AH149,data!$B$3:$E$32,2,0)*AE149,(VLOOKUP(AH149,data!$B$3:$E$32,2,0)*14)+(VLOOKUP(AH149,data!$B$3:$E$32,3,0))*(AE149-14)),0)</f>
        <v>0</v>
      </c>
      <c r="AJ149" s="265" t="s">
        <v>96</v>
      </c>
      <c r="AK149" s="231">
        <f>IF(AF149=1,VLOOKUP(AJ149,data!$B$35:$D$39,2,0),0)</f>
        <v>0</v>
      </c>
      <c r="AL149" s="232">
        <f>IF(AND(AI149&lt;&gt;0,AK149&lt;&gt;0)=FALSE,0,data!$C$43)</f>
        <v>0</v>
      </c>
      <c r="AM149" s="269">
        <f t="shared" si="158"/>
        <v>0</v>
      </c>
      <c r="AN149" s="225">
        <f t="shared" si="159"/>
        <v>0</v>
      </c>
      <c r="AO149" s="225">
        <f t="shared" si="160"/>
        <v>0</v>
      </c>
      <c r="AP149" s="225">
        <f t="shared" si="161"/>
        <v>0</v>
      </c>
      <c r="AQ149" s="431" t="str">
        <f t="shared" si="162"/>
        <v>ne</v>
      </c>
      <c r="AS149" s="229"/>
      <c r="AT149" s="225">
        <f t="shared" si="163"/>
        <v>0</v>
      </c>
      <c r="AU149" s="230">
        <f>IF(AT149=1,data!$C$41*AS149,0)</f>
        <v>0</v>
      </c>
      <c r="AV149" s="265" t="s">
        <v>96</v>
      </c>
      <c r="AW149" s="231">
        <f>IF(AT149=1,IF(AS149&lt;15,VLOOKUP(AV149,data!$B$3:$E$32,2,0)*AS149,(VLOOKUP(AV149,data!$B$3:$E$32,2,0)*14)+(VLOOKUP(AV149,data!$B$3:$E$32,3,0))*(AS149-14)),0)</f>
        <v>0</v>
      </c>
      <c r="AX149" s="265" t="s">
        <v>96</v>
      </c>
      <c r="AY149" s="231">
        <f>IF(AT149=1,VLOOKUP(AX149,data!$B$35:$D$39,2,0),0)</f>
        <v>0</v>
      </c>
      <c r="AZ149" s="232">
        <f>IF(AND(AW149&lt;&gt;0,AY149&lt;&gt;0)=FALSE,0,data!$C$43)</f>
        <v>0</v>
      </c>
      <c r="BA149" s="269">
        <f t="shared" si="164"/>
        <v>0</v>
      </c>
      <c r="BB149" s="225">
        <f t="shared" si="165"/>
        <v>0</v>
      </c>
      <c r="BC149" s="225">
        <f t="shared" si="166"/>
        <v>0</v>
      </c>
      <c r="BD149" s="225">
        <f t="shared" si="167"/>
        <v>0</v>
      </c>
      <c r="BE149" s="431" t="str">
        <f t="shared" si="168"/>
        <v>ne</v>
      </c>
      <c r="BG149" s="229"/>
      <c r="BH149" s="225">
        <f t="shared" si="169"/>
        <v>0</v>
      </c>
      <c r="BI149" s="230">
        <f>IF(BH149=1,data!$C$41*BG149,0)</f>
        <v>0</v>
      </c>
      <c r="BJ149" s="265" t="s">
        <v>96</v>
      </c>
      <c r="BK149" s="231">
        <f>IF(BH149=1,IF(BG149&lt;15,VLOOKUP(BJ149,data!$B$3:$E$32,2,0)*BG149,(VLOOKUP(BJ149,data!$B$3:$E$32,2,0)*14)+(VLOOKUP(BJ149,data!$B$3:$E$32,3,0))*(BG149-14)),0)</f>
        <v>0</v>
      </c>
      <c r="BL149" s="265" t="s">
        <v>96</v>
      </c>
      <c r="BM149" s="231">
        <f>IF(BH149=1,VLOOKUP(BL149,data!$B$35:$D$39,2,0),0)</f>
        <v>0</v>
      </c>
      <c r="BN149" s="232">
        <f>IF(AND(BK149&lt;&gt;0,BM149&lt;&gt;0)=FALSE,0,data!$C$43)</f>
        <v>0</v>
      </c>
      <c r="BO149" s="269">
        <f t="shared" si="170"/>
        <v>0</v>
      </c>
      <c r="BP149" s="225">
        <f t="shared" si="171"/>
        <v>0</v>
      </c>
      <c r="BQ149" s="225">
        <f t="shared" si="172"/>
        <v>0</v>
      </c>
      <c r="BR149" s="225">
        <f t="shared" si="173"/>
        <v>0</v>
      </c>
      <c r="BS149" s="431" t="str">
        <f t="shared" si="174"/>
        <v>ne</v>
      </c>
      <c r="BU149" s="229"/>
      <c r="BV149" s="225">
        <f t="shared" si="175"/>
        <v>0</v>
      </c>
      <c r="BW149" s="230">
        <f>IF(BV149=1,data!$C$41*BU149,0)</f>
        <v>0</v>
      </c>
      <c r="BX149" s="265" t="s">
        <v>96</v>
      </c>
      <c r="BY149" s="231">
        <f>IF(BV149=1,IF(BU149&lt;15,VLOOKUP(BX149,data!$B$3:$E$32,2,0)*BU149,(VLOOKUP(BX149,data!$B$3:$E$32,2,0)*14)+(VLOOKUP(BX149,data!$B$3:$E$32,3,0))*(BU149-14)),0)</f>
        <v>0</v>
      </c>
      <c r="BZ149" s="265" t="s">
        <v>96</v>
      </c>
      <c r="CA149" s="231">
        <f>IF(BV149=1,VLOOKUP(BZ149,data!$B$35:$D$39,2,0),0)</f>
        <v>0</v>
      </c>
      <c r="CB149" s="232">
        <f>IF(AND(BY149&lt;&gt;0,CA149&lt;&gt;0)=FALSE,0,data!$C$43)</f>
        <v>0</v>
      </c>
      <c r="CC149" s="269">
        <f t="shared" si="176"/>
        <v>0</v>
      </c>
      <c r="CD149" s="225">
        <f t="shared" si="177"/>
        <v>0</v>
      </c>
      <c r="CE149" s="225">
        <f t="shared" si="178"/>
        <v>0</v>
      </c>
      <c r="CF149" s="225">
        <f t="shared" si="179"/>
        <v>0</v>
      </c>
      <c r="CG149" s="431" t="str">
        <f t="shared" si="180"/>
        <v>ne</v>
      </c>
      <c r="CI149" s="229"/>
      <c r="CJ149" s="225">
        <f t="shared" si="181"/>
        <v>0</v>
      </c>
      <c r="CK149" s="230">
        <f>IF(CJ149=1,data!$C$41*CI149,0)</f>
        <v>0</v>
      </c>
      <c r="CL149" s="265" t="s">
        <v>96</v>
      </c>
      <c r="CM149" s="231">
        <f>IF(CJ149=1,IF(CI149&lt;15,VLOOKUP(CL149,data!$B$3:$E$32,2,0)*CI149,(VLOOKUP(CL149,data!$B$3:$E$32,2,0)*14)+(VLOOKUP(CL149,data!$B$3:$E$32,3,0))*(CI149-14)),0)</f>
        <v>0</v>
      </c>
      <c r="CN149" s="265" t="s">
        <v>96</v>
      </c>
      <c r="CO149" s="231">
        <f>IF(CJ149=1,VLOOKUP(CN149,data!$B$35:$D$39,2,0),0)</f>
        <v>0</v>
      </c>
      <c r="CP149" s="232">
        <f>IF(AND(CM149&lt;&gt;0,CO149&lt;&gt;0)=FALSE,0,data!$C$43)</f>
        <v>0</v>
      </c>
      <c r="CQ149" s="269">
        <f t="shared" si="182"/>
        <v>0</v>
      </c>
      <c r="CR149" s="225">
        <f t="shared" si="183"/>
        <v>0</v>
      </c>
      <c r="CS149" s="225">
        <f t="shared" si="184"/>
        <v>0</v>
      </c>
      <c r="CT149" s="225">
        <f t="shared" si="185"/>
        <v>0</v>
      </c>
      <c r="CU149" s="431" t="str">
        <f t="shared" si="186"/>
        <v>ne</v>
      </c>
      <c r="CW149" s="229"/>
      <c r="CX149" s="225">
        <f t="shared" si="187"/>
        <v>0</v>
      </c>
      <c r="CY149" s="230">
        <f>IF(CX149=1,data!$C$41*CW149,0)</f>
        <v>0</v>
      </c>
      <c r="CZ149" s="265" t="s">
        <v>96</v>
      </c>
      <c r="DA149" s="231">
        <f>IF(CX149=1,IF(CW149&lt;15,VLOOKUP(CZ149,data!$B$3:$E$32,2,0)*CW149,(VLOOKUP(CZ149,data!$B$3:$E$32,2,0)*14)+(VLOOKUP(CZ149,data!$B$3:$E$32,3,0))*(CW149-14)),0)</f>
        <v>0</v>
      </c>
      <c r="DB149" s="265" t="s">
        <v>96</v>
      </c>
      <c r="DC149" s="231">
        <f>IF(CX149=1,VLOOKUP(DB149,data!$B$35:$D$39,2,0),0)</f>
        <v>0</v>
      </c>
      <c r="DD149" s="232">
        <f>IF(AND(DA149&lt;&gt;0,DC149&lt;&gt;0)=FALSE,0,data!$C$43)</f>
        <v>0</v>
      </c>
      <c r="DE149" s="269">
        <f t="shared" si="188"/>
        <v>0</v>
      </c>
      <c r="DF149" s="225">
        <f t="shared" si="189"/>
        <v>0</v>
      </c>
      <c r="DG149" s="225">
        <f t="shared" si="190"/>
        <v>0</v>
      </c>
      <c r="DH149" s="225">
        <f t="shared" si="191"/>
        <v>0</v>
      </c>
      <c r="DI149" s="431" t="str">
        <f t="shared" si="192"/>
        <v>ne</v>
      </c>
      <c r="DK149" s="229"/>
      <c r="DL149" s="225">
        <f t="shared" si="193"/>
        <v>0</v>
      </c>
      <c r="DM149" s="230">
        <f>IF(DL149=1,data!$C$41*DK149,0)</f>
        <v>0</v>
      </c>
      <c r="DN149" s="265" t="s">
        <v>96</v>
      </c>
      <c r="DO149" s="231">
        <f>IF(DL149=1,IF(DK149&lt;15,VLOOKUP(DN149,data!$B$3:$E$32,2,0)*DK149,(VLOOKUP(DN149,data!$B$3:$E$32,2,0)*14)+(VLOOKUP(DN149,data!$B$3:$E$32,3,0))*(DK149-14)),0)</f>
        <v>0</v>
      </c>
      <c r="DP149" s="265" t="s">
        <v>96</v>
      </c>
      <c r="DQ149" s="231">
        <f>IF(DL149=1,VLOOKUP(DP149,data!$B$35:$D$39,2,0),0)</f>
        <v>0</v>
      </c>
      <c r="DR149" s="232">
        <f>IF(AND(DO149&lt;&gt;0,DQ149&lt;&gt;0)=FALSE,0,data!$C$43)</f>
        <v>0</v>
      </c>
      <c r="DS149" s="269">
        <f t="shared" si="194"/>
        <v>0</v>
      </c>
      <c r="DT149" s="225">
        <f t="shared" si="195"/>
        <v>0</v>
      </c>
      <c r="DU149" s="225">
        <f t="shared" si="196"/>
        <v>0</v>
      </c>
      <c r="DV149" s="225">
        <f t="shared" si="197"/>
        <v>0</v>
      </c>
      <c r="DW149" s="431" t="str">
        <f t="shared" si="198"/>
        <v>ne</v>
      </c>
      <c r="DY149" s="229"/>
      <c r="DZ149" s="225">
        <f t="shared" si="199"/>
        <v>0</v>
      </c>
      <c r="EA149" s="230">
        <f>IF(DZ149=1,data!$C$41*DY149,0)</f>
        <v>0</v>
      </c>
      <c r="EB149" s="265" t="s">
        <v>96</v>
      </c>
      <c r="EC149" s="231">
        <f>IF(DZ149=1,IF(DY149&lt;15,VLOOKUP(EB149,data!$B$3:$E$32,2,0)*DY149,(VLOOKUP(EB149,data!$B$3:$E$32,2,0)*14)+(VLOOKUP(EB149,data!$B$3:$E$32,3,0))*(DY149-14)),0)</f>
        <v>0</v>
      </c>
      <c r="ED149" s="265" t="s">
        <v>96</v>
      </c>
      <c r="EE149" s="231">
        <f>IF(DZ149=1,VLOOKUP(ED149,data!$B$35:$D$39,2,0),0)</f>
        <v>0</v>
      </c>
      <c r="EF149" s="232">
        <f>IF(AND(EC149&lt;&gt;0,EE149&lt;&gt;0)=FALSE,0,data!$C$43)</f>
        <v>0</v>
      </c>
      <c r="EG149" s="269">
        <f t="shared" si="200"/>
        <v>0</v>
      </c>
      <c r="EH149" s="225">
        <f t="shared" si="201"/>
        <v>0</v>
      </c>
      <c r="EI149" s="225">
        <f t="shared" si="202"/>
        <v>0</v>
      </c>
      <c r="EJ149" s="225">
        <f t="shared" si="203"/>
        <v>0</v>
      </c>
      <c r="EK149" s="431" t="str">
        <f t="shared" si="204"/>
        <v>ne</v>
      </c>
      <c r="EM149" s="229"/>
      <c r="EN149" s="225">
        <f t="shared" si="205"/>
        <v>0</v>
      </c>
      <c r="EO149" s="230">
        <f>IF(EN149=1,data!$C$41*EM149,0)</f>
        <v>0</v>
      </c>
      <c r="EP149" s="265" t="s">
        <v>96</v>
      </c>
      <c r="EQ149" s="231">
        <f>IF(EN149=1,IF(EM149&lt;15,VLOOKUP(EP149,data!$B$3:$E$32,2,0)*EM149,(VLOOKUP(EP149,data!$B$3:$E$32,2,0)*14)+(VLOOKUP(EP149,data!$B$3:$E$32,3,0))*(EM149-14)),0)</f>
        <v>0</v>
      </c>
      <c r="ER149" s="265" t="s">
        <v>96</v>
      </c>
      <c r="ES149" s="231">
        <f>IF(EN149=1,VLOOKUP(ER149,data!$B$35:$D$39,2,0),0)</f>
        <v>0</v>
      </c>
      <c r="ET149" s="232">
        <f>IF(AND(EQ149&lt;&gt;0,ES149&lt;&gt;0)=FALSE,0,data!$C$43)</f>
        <v>0</v>
      </c>
      <c r="EU149" s="269">
        <f t="shared" si="206"/>
        <v>0</v>
      </c>
      <c r="EV149" s="225">
        <f t="shared" si="207"/>
        <v>0</v>
      </c>
      <c r="EW149" s="225">
        <f t="shared" si="208"/>
        <v>0</v>
      </c>
      <c r="EX149" s="225">
        <f t="shared" si="209"/>
        <v>0</v>
      </c>
      <c r="EY149" s="431" t="str">
        <f t="shared" si="210"/>
        <v>ne</v>
      </c>
      <c r="FA149" s="229"/>
      <c r="FB149" s="225">
        <f t="shared" si="211"/>
        <v>0</v>
      </c>
      <c r="FC149" s="230">
        <f>IF(FB149=1,data!$C$41*FA149,0)</f>
        <v>0</v>
      </c>
      <c r="FD149" s="265" t="s">
        <v>96</v>
      </c>
      <c r="FE149" s="231">
        <f>IF(FB149=1,IF(FA149&lt;15,VLOOKUP(FD149,data!$B$3:$E$32,2,0)*FA149,(VLOOKUP(FD149,data!$B$3:$E$32,2,0)*14)+(VLOOKUP(FD149,data!$B$3:$E$32,3,0))*(FA149-14)),0)</f>
        <v>0</v>
      </c>
      <c r="FF149" s="265" t="s">
        <v>96</v>
      </c>
      <c r="FG149" s="231">
        <f>IF(FB149=1,VLOOKUP(FF149,data!$B$35:$D$39,2,0),0)</f>
        <v>0</v>
      </c>
      <c r="FH149" s="232">
        <f>IF(AND(FE149&lt;&gt;0,FG149&lt;&gt;0)=FALSE,0,data!$C$43)</f>
        <v>0</v>
      </c>
      <c r="FI149" s="269">
        <f t="shared" si="212"/>
        <v>0</v>
      </c>
      <c r="FJ149" s="225">
        <f t="shared" si="213"/>
        <v>0</v>
      </c>
      <c r="FK149" s="225">
        <f t="shared" si="214"/>
        <v>0</v>
      </c>
      <c r="FL149" s="225">
        <f t="shared" si="215"/>
        <v>0</v>
      </c>
      <c r="FM149" s="431" t="str">
        <f t="shared" si="216"/>
        <v>ne</v>
      </c>
    </row>
    <row r="150" spans="1:169" ht="26.65" hidden="1" customHeight="1" x14ac:dyDescent="0.25">
      <c r="A150" s="233"/>
      <c r="B150" s="370" t="s">
        <v>241</v>
      </c>
      <c r="C150" s="416"/>
      <c r="D150" s="418"/>
      <c r="E150" s="229"/>
      <c r="F150" s="225">
        <f t="shared" si="148"/>
        <v>0</v>
      </c>
      <c r="G150" s="230">
        <f>IF(F150=1,data!$C$41*E150,0)</f>
        <v>0</v>
      </c>
      <c r="H150" s="265" t="s">
        <v>96</v>
      </c>
      <c r="I150" s="231">
        <f>IF($F150=1,IF($E150&lt;15,VLOOKUP(H150,data!$B$3:$E$32,2,0)*$E150,(VLOOKUP(H150,data!$B$3:$E$32,2,0)*14)+(VLOOKUP(H150,data!$B$3:$E$32,3,0))*($E150-14)),0)</f>
        <v>0</v>
      </c>
      <c r="J150" s="265" t="s">
        <v>96</v>
      </c>
      <c r="K150" s="231">
        <f>IF($F150=1,VLOOKUP(J150,data!$B$35:$D$39,2,0),0)</f>
        <v>0</v>
      </c>
      <c r="L150" s="232">
        <f>IF(AND(I150&lt;&gt;0,K150&lt;&gt;0)=FALSE,0,data!$C$43)</f>
        <v>0</v>
      </c>
      <c r="M150" s="269">
        <f t="shared" si="76"/>
        <v>0</v>
      </c>
      <c r="N150" s="225">
        <f t="shared" si="217"/>
        <v>0</v>
      </c>
      <c r="O150" s="225">
        <f t="shared" si="149"/>
        <v>0</v>
      </c>
      <c r="P150" s="225">
        <f t="shared" si="150"/>
        <v>0</v>
      </c>
      <c r="Q150" s="228"/>
      <c r="R150" s="438">
        <f t="shared" si="151"/>
        <v>0</v>
      </c>
      <c r="S150" s="225">
        <f t="shared" si="152"/>
        <v>0</v>
      </c>
      <c r="T150" s="357">
        <f>IF(S150=1,data!$C$41*R150,0)</f>
        <v>0</v>
      </c>
      <c r="U150" s="370" t="str">
        <f t="shared" si="153"/>
        <v xml:space="preserve"> </v>
      </c>
      <c r="V150" s="360">
        <f>IF($S150=1,IF(R150&lt;15,VLOOKUP(U150,data!$B$3:$E$32,2,0)*R150,(VLOOKUP(U150,data!$B$3:$E$32,2,0)*14)+(VLOOKUP(U150,data!$B$3:$E$32,3,0))*(R150-14)),0)</f>
        <v>0</v>
      </c>
      <c r="W150" s="370" t="str">
        <f t="shared" si="154"/>
        <v xml:space="preserve"> </v>
      </c>
      <c r="X150" s="360">
        <f>IF($S150=1,VLOOKUP(W150,data!$B$35:$D$39,2,0),0)</f>
        <v>0</v>
      </c>
      <c r="Y150" s="364">
        <f>IF(AND(V150&lt;&gt;0,X150&lt;&gt;0)=FALSE,0,data!$C$43)</f>
        <v>0</v>
      </c>
      <c r="Z150" s="365">
        <f t="shared" si="83"/>
        <v>0</v>
      </c>
      <c r="AA150" s="225">
        <f t="shared" si="218"/>
        <v>0</v>
      </c>
      <c r="AB150" s="225">
        <f t="shared" si="155"/>
        <v>0</v>
      </c>
      <c r="AC150" s="225">
        <f t="shared" si="156"/>
        <v>0</v>
      </c>
      <c r="AE150" s="229"/>
      <c r="AF150" s="225">
        <f t="shared" si="157"/>
        <v>0</v>
      </c>
      <c r="AG150" s="230">
        <f>IF(AF150=1,data!$C$41*AE150,0)</f>
        <v>0</v>
      </c>
      <c r="AH150" s="265" t="s">
        <v>96</v>
      </c>
      <c r="AI150" s="231">
        <f>IF(AF150=1,IF(AE150&lt;15,VLOOKUP(AH150,data!$B$3:$E$32,2,0)*AE150,(VLOOKUP(AH150,data!$B$3:$E$32,2,0)*14)+(VLOOKUP(AH150,data!$B$3:$E$32,3,0))*(AE150-14)),0)</f>
        <v>0</v>
      </c>
      <c r="AJ150" s="265" t="s">
        <v>96</v>
      </c>
      <c r="AK150" s="231">
        <f>IF(AF150=1,VLOOKUP(AJ150,data!$B$35:$D$39,2,0),0)</f>
        <v>0</v>
      </c>
      <c r="AL150" s="232">
        <f>IF(AND(AI150&lt;&gt;0,AK150&lt;&gt;0)=FALSE,0,data!$C$43)</f>
        <v>0</v>
      </c>
      <c r="AM150" s="269">
        <f t="shared" si="158"/>
        <v>0</v>
      </c>
      <c r="AN150" s="225">
        <f t="shared" si="159"/>
        <v>0</v>
      </c>
      <c r="AO150" s="225">
        <f t="shared" si="160"/>
        <v>0</v>
      </c>
      <c r="AP150" s="225">
        <f t="shared" si="161"/>
        <v>0</v>
      </c>
      <c r="AQ150" s="431" t="str">
        <f t="shared" si="162"/>
        <v>ne</v>
      </c>
      <c r="AS150" s="229"/>
      <c r="AT150" s="225">
        <f t="shared" si="163"/>
        <v>0</v>
      </c>
      <c r="AU150" s="230">
        <f>IF(AT150=1,data!$C$41*AS150,0)</f>
        <v>0</v>
      </c>
      <c r="AV150" s="265" t="s">
        <v>96</v>
      </c>
      <c r="AW150" s="231">
        <f>IF(AT150=1,IF(AS150&lt;15,VLOOKUP(AV150,data!$B$3:$E$32,2,0)*AS150,(VLOOKUP(AV150,data!$B$3:$E$32,2,0)*14)+(VLOOKUP(AV150,data!$B$3:$E$32,3,0))*(AS150-14)),0)</f>
        <v>0</v>
      </c>
      <c r="AX150" s="265" t="s">
        <v>96</v>
      </c>
      <c r="AY150" s="231">
        <f>IF(AT150=1,VLOOKUP(AX150,data!$B$35:$D$39,2,0),0)</f>
        <v>0</v>
      </c>
      <c r="AZ150" s="232">
        <f>IF(AND(AW150&lt;&gt;0,AY150&lt;&gt;0)=FALSE,0,data!$C$43)</f>
        <v>0</v>
      </c>
      <c r="BA150" s="269">
        <f t="shared" si="164"/>
        <v>0</v>
      </c>
      <c r="BB150" s="225">
        <f t="shared" si="165"/>
        <v>0</v>
      </c>
      <c r="BC150" s="225">
        <f t="shared" si="166"/>
        <v>0</v>
      </c>
      <c r="BD150" s="225">
        <f t="shared" si="167"/>
        <v>0</v>
      </c>
      <c r="BE150" s="431" t="str">
        <f t="shared" si="168"/>
        <v>ne</v>
      </c>
      <c r="BG150" s="229"/>
      <c r="BH150" s="225">
        <f t="shared" si="169"/>
        <v>0</v>
      </c>
      <c r="BI150" s="230">
        <f>IF(BH150=1,data!$C$41*BG150,0)</f>
        <v>0</v>
      </c>
      <c r="BJ150" s="265" t="s">
        <v>96</v>
      </c>
      <c r="BK150" s="231">
        <f>IF(BH150=1,IF(BG150&lt;15,VLOOKUP(BJ150,data!$B$3:$E$32,2,0)*BG150,(VLOOKUP(BJ150,data!$B$3:$E$32,2,0)*14)+(VLOOKUP(BJ150,data!$B$3:$E$32,3,0))*(BG150-14)),0)</f>
        <v>0</v>
      </c>
      <c r="BL150" s="265" t="s">
        <v>96</v>
      </c>
      <c r="BM150" s="231">
        <f>IF(BH150=1,VLOOKUP(BL150,data!$B$35:$D$39,2,0),0)</f>
        <v>0</v>
      </c>
      <c r="BN150" s="232">
        <f>IF(AND(BK150&lt;&gt;0,BM150&lt;&gt;0)=FALSE,0,data!$C$43)</f>
        <v>0</v>
      </c>
      <c r="BO150" s="269">
        <f t="shared" si="170"/>
        <v>0</v>
      </c>
      <c r="BP150" s="225">
        <f t="shared" si="171"/>
        <v>0</v>
      </c>
      <c r="BQ150" s="225">
        <f t="shared" si="172"/>
        <v>0</v>
      </c>
      <c r="BR150" s="225">
        <f t="shared" si="173"/>
        <v>0</v>
      </c>
      <c r="BS150" s="431" t="str">
        <f t="shared" si="174"/>
        <v>ne</v>
      </c>
      <c r="BU150" s="229"/>
      <c r="BV150" s="225">
        <f t="shared" si="175"/>
        <v>0</v>
      </c>
      <c r="BW150" s="230">
        <f>IF(BV150=1,data!$C$41*BU150,0)</f>
        <v>0</v>
      </c>
      <c r="BX150" s="265" t="s">
        <v>96</v>
      </c>
      <c r="BY150" s="231">
        <f>IF(BV150=1,IF(BU150&lt;15,VLOOKUP(BX150,data!$B$3:$E$32,2,0)*BU150,(VLOOKUP(BX150,data!$B$3:$E$32,2,0)*14)+(VLOOKUP(BX150,data!$B$3:$E$32,3,0))*(BU150-14)),0)</f>
        <v>0</v>
      </c>
      <c r="BZ150" s="265" t="s">
        <v>96</v>
      </c>
      <c r="CA150" s="231">
        <f>IF(BV150=1,VLOOKUP(BZ150,data!$B$35:$D$39,2,0),0)</f>
        <v>0</v>
      </c>
      <c r="CB150" s="232">
        <f>IF(AND(BY150&lt;&gt;0,CA150&lt;&gt;0)=FALSE,0,data!$C$43)</f>
        <v>0</v>
      </c>
      <c r="CC150" s="269">
        <f t="shared" si="176"/>
        <v>0</v>
      </c>
      <c r="CD150" s="225">
        <f t="shared" si="177"/>
        <v>0</v>
      </c>
      <c r="CE150" s="225">
        <f t="shared" si="178"/>
        <v>0</v>
      </c>
      <c r="CF150" s="225">
        <f t="shared" si="179"/>
        <v>0</v>
      </c>
      <c r="CG150" s="431" t="str">
        <f t="shared" si="180"/>
        <v>ne</v>
      </c>
      <c r="CI150" s="229"/>
      <c r="CJ150" s="225">
        <f t="shared" si="181"/>
        <v>0</v>
      </c>
      <c r="CK150" s="230">
        <f>IF(CJ150=1,data!$C$41*CI150,0)</f>
        <v>0</v>
      </c>
      <c r="CL150" s="265" t="s">
        <v>96</v>
      </c>
      <c r="CM150" s="231">
        <f>IF(CJ150=1,IF(CI150&lt;15,VLOOKUP(CL150,data!$B$3:$E$32,2,0)*CI150,(VLOOKUP(CL150,data!$B$3:$E$32,2,0)*14)+(VLOOKUP(CL150,data!$B$3:$E$32,3,0))*(CI150-14)),0)</f>
        <v>0</v>
      </c>
      <c r="CN150" s="265" t="s">
        <v>96</v>
      </c>
      <c r="CO150" s="231">
        <f>IF(CJ150=1,VLOOKUP(CN150,data!$B$35:$D$39,2,0),0)</f>
        <v>0</v>
      </c>
      <c r="CP150" s="232">
        <f>IF(AND(CM150&lt;&gt;0,CO150&lt;&gt;0)=FALSE,0,data!$C$43)</f>
        <v>0</v>
      </c>
      <c r="CQ150" s="269">
        <f t="shared" si="182"/>
        <v>0</v>
      </c>
      <c r="CR150" s="225">
        <f t="shared" si="183"/>
        <v>0</v>
      </c>
      <c r="CS150" s="225">
        <f t="shared" si="184"/>
        <v>0</v>
      </c>
      <c r="CT150" s="225">
        <f t="shared" si="185"/>
        <v>0</v>
      </c>
      <c r="CU150" s="431" t="str">
        <f t="shared" si="186"/>
        <v>ne</v>
      </c>
      <c r="CW150" s="229"/>
      <c r="CX150" s="225">
        <f t="shared" si="187"/>
        <v>0</v>
      </c>
      <c r="CY150" s="230">
        <f>IF(CX150=1,data!$C$41*CW150,0)</f>
        <v>0</v>
      </c>
      <c r="CZ150" s="265" t="s">
        <v>96</v>
      </c>
      <c r="DA150" s="231">
        <f>IF(CX150=1,IF(CW150&lt;15,VLOOKUP(CZ150,data!$B$3:$E$32,2,0)*CW150,(VLOOKUP(CZ150,data!$B$3:$E$32,2,0)*14)+(VLOOKUP(CZ150,data!$B$3:$E$32,3,0))*(CW150-14)),0)</f>
        <v>0</v>
      </c>
      <c r="DB150" s="265" t="s">
        <v>96</v>
      </c>
      <c r="DC150" s="231">
        <f>IF(CX150=1,VLOOKUP(DB150,data!$B$35:$D$39,2,0),0)</f>
        <v>0</v>
      </c>
      <c r="DD150" s="232">
        <f>IF(AND(DA150&lt;&gt;0,DC150&lt;&gt;0)=FALSE,0,data!$C$43)</f>
        <v>0</v>
      </c>
      <c r="DE150" s="269">
        <f t="shared" si="188"/>
        <v>0</v>
      </c>
      <c r="DF150" s="225">
        <f t="shared" si="189"/>
        <v>0</v>
      </c>
      <c r="DG150" s="225">
        <f t="shared" si="190"/>
        <v>0</v>
      </c>
      <c r="DH150" s="225">
        <f t="shared" si="191"/>
        <v>0</v>
      </c>
      <c r="DI150" s="431" t="str">
        <f t="shared" si="192"/>
        <v>ne</v>
      </c>
      <c r="DK150" s="229"/>
      <c r="DL150" s="225">
        <f t="shared" si="193"/>
        <v>0</v>
      </c>
      <c r="DM150" s="230">
        <f>IF(DL150=1,data!$C$41*DK150,0)</f>
        <v>0</v>
      </c>
      <c r="DN150" s="265" t="s">
        <v>96</v>
      </c>
      <c r="DO150" s="231">
        <f>IF(DL150=1,IF(DK150&lt;15,VLOOKUP(DN150,data!$B$3:$E$32,2,0)*DK150,(VLOOKUP(DN150,data!$B$3:$E$32,2,0)*14)+(VLOOKUP(DN150,data!$B$3:$E$32,3,0))*(DK150-14)),0)</f>
        <v>0</v>
      </c>
      <c r="DP150" s="265" t="s">
        <v>96</v>
      </c>
      <c r="DQ150" s="231">
        <f>IF(DL150=1,VLOOKUP(DP150,data!$B$35:$D$39,2,0),0)</f>
        <v>0</v>
      </c>
      <c r="DR150" s="232">
        <f>IF(AND(DO150&lt;&gt;0,DQ150&lt;&gt;0)=FALSE,0,data!$C$43)</f>
        <v>0</v>
      </c>
      <c r="DS150" s="269">
        <f t="shared" si="194"/>
        <v>0</v>
      </c>
      <c r="DT150" s="225">
        <f t="shared" si="195"/>
        <v>0</v>
      </c>
      <c r="DU150" s="225">
        <f t="shared" si="196"/>
        <v>0</v>
      </c>
      <c r="DV150" s="225">
        <f t="shared" si="197"/>
        <v>0</v>
      </c>
      <c r="DW150" s="431" t="str">
        <f t="shared" si="198"/>
        <v>ne</v>
      </c>
      <c r="DY150" s="229"/>
      <c r="DZ150" s="225">
        <f t="shared" si="199"/>
        <v>0</v>
      </c>
      <c r="EA150" s="230">
        <f>IF(DZ150=1,data!$C$41*DY150,0)</f>
        <v>0</v>
      </c>
      <c r="EB150" s="265" t="s">
        <v>96</v>
      </c>
      <c r="EC150" s="231">
        <f>IF(DZ150=1,IF(DY150&lt;15,VLOOKUP(EB150,data!$B$3:$E$32,2,0)*DY150,(VLOOKUP(EB150,data!$B$3:$E$32,2,0)*14)+(VLOOKUP(EB150,data!$B$3:$E$32,3,0))*(DY150-14)),0)</f>
        <v>0</v>
      </c>
      <c r="ED150" s="265" t="s">
        <v>96</v>
      </c>
      <c r="EE150" s="231">
        <f>IF(DZ150=1,VLOOKUP(ED150,data!$B$35:$D$39,2,0),0)</f>
        <v>0</v>
      </c>
      <c r="EF150" s="232">
        <f>IF(AND(EC150&lt;&gt;0,EE150&lt;&gt;0)=FALSE,0,data!$C$43)</f>
        <v>0</v>
      </c>
      <c r="EG150" s="269">
        <f t="shared" si="200"/>
        <v>0</v>
      </c>
      <c r="EH150" s="225">
        <f t="shared" si="201"/>
        <v>0</v>
      </c>
      <c r="EI150" s="225">
        <f t="shared" si="202"/>
        <v>0</v>
      </c>
      <c r="EJ150" s="225">
        <f t="shared" si="203"/>
        <v>0</v>
      </c>
      <c r="EK150" s="431" t="str">
        <f t="shared" si="204"/>
        <v>ne</v>
      </c>
      <c r="EM150" s="229"/>
      <c r="EN150" s="225">
        <f t="shared" si="205"/>
        <v>0</v>
      </c>
      <c r="EO150" s="230">
        <f>IF(EN150=1,data!$C$41*EM150,0)</f>
        <v>0</v>
      </c>
      <c r="EP150" s="265" t="s">
        <v>96</v>
      </c>
      <c r="EQ150" s="231">
        <f>IF(EN150=1,IF(EM150&lt;15,VLOOKUP(EP150,data!$B$3:$E$32,2,0)*EM150,(VLOOKUP(EP150,data!$B$3:$E$32,2,0)*14)+(VLOOKUP(EP150,data!$B$3:$E$32,3,0))*(EM150-14)),0)</f>
        <v>0</v>
      </c>
      <c r="ER150" s="265" t="s">
        <v>96</v>
      </c>
      <c r="ES150" s="231">
        <f>IF(EN150=1,VLOOKUP(ER150,data!$B$35:$D$39,2,0),0)</f>
        <v>0</v>
      </c>
      <c r="ET150" s="232">
        <f>IF(AND(EQ150&lt;&gt;0,ES150&lt;&gt;0)=FALSE,0,data!$C$43)</f>
        <v>0</v>
      </c>
      <c r="EU150" s="269">
        <f t="shared" si="206"/>
        <v>0</v>
      </c>
      <c r="EV150" s="225">
        <f t="shared" si="207"/>
        <v>0</v>
      </c>
      <c r="EW150" s="225">
        <f t="shared" si="208"/>
        <v>0</v>
      </c>
      <c r="EX150" s="225">
        <f t="shared" si="209"/>
        <v>0</v>
      </c>
      <c r="EY150" s="431" t="str">
        <f t="shared" si="210"/>
        <v>ne</v>
      </c>
      <c r="FA150" s="229"/>
      <c r="FB150" s="225">
        <f t="shared" si="211"/>
        <v>0</v>
      </c>
      <c r="FC150" s="230">
        <f>IF(FB150=1,data!$C$41*FA150,0)</f>
        <v>0</v>
      </c>
      <c r="FD150" s="265" t="s">
        <v>96</v>
      </c>
      <c r="FE150" s="231">
        <f>IF(FB150=1,IF(FA150&lt;15,VLOOKUP(FD150,data!$B$3:$E$32,2,0)*FA150,(VLOOKUP(FD150,data!$B$3:$E$32,2,0)*14)+(VLOOKUP(FD150,data!$B$3:$E$32,3,0))*(FA150-14)),0)</f>
        <v>0</v>
      </c>
      <c r="FF150" s="265" t="s">
        <v>96</v>
      </c>
      <c r="FG150" s="231">
        <f>IF(FB150=1,VLOOKUP(FF150,data!$B$35:$D$39,2,0),0)</f>
        <v>0</v>
      </c>
      <c r="FH150" s="232">
        <f>IF(AND(FE150&lt;&gt;0,FG150&lt;&gt;0)=FALSE,0,data!$C$43)</f>
        <v>0</v>
      </c>
      <c r="FI150" s="269">
        <f t="shared" si="212"/>
        <v>0</v>
      </c>
      <c r="FJ150" s="225">
        <f t="shared" si="213"/>
        <v>0</v>
      </c>
      <c r="FK150" s="225">
        <f t="shared" si="214"/>
        <v>0</v>
      </c>
      <c r="FL150" s="225">
        <f t="shared" si="215"/>
        <v>0</v>
      </c>
      <c r="FM150" s="431" t="str">
        <f t="shared" si="216"/>
        <v>ne</v>
      </c>
    </row>
    <row r="151" spans="1:169" ht="26.65" hidden="1" customHeight="1" x14ac:dyDescent="0.25">
      <c r="A151" s="233"/>
      <c r="B151" s="370" t="s">
        <v>242</v>
      </c>
      <c r="C151" s="416"/>
      <c r="D151" s="418"/>
      <c r="E151" s="229"/>
      <c r="F151" s="225">
        <f t="shared" si="148"/>
        <v>0</v>
      </c>
      <c r="G151" s="230">
        <f>IF(F151=1,data!$C$41*E151,0)</f>
        <v>0</v>
      </c>
      <c r="H151" s="265" t="s">
        <v>96</v>
      </c>
      <c r="I151" s="231">
        <f>IF($F151=1,IF($E151&lt;15,VLOOKUP(H151,data!$B$3:$E$32,2,0)*$E151,(VLOOKUP(H151,data!$B$3:$E$32,2,0)*14)+(VLOOKUP(H151,data!$B$3:$E$32,3,0))*($E151-14)),0)</f>
        <v>0</v>
      </c>
      <c r="J151" s="265" t="s">
        <v>96</v>
      </c>
      <c r="K151" s="231">
        <f>IF($F151=1,VLOOKUP(J151,data!$B$35:$D$39,2,0),0)</f>
        <v>0</v>
      </c>
      <c r="L151" s="232">
        <f>IF(AND(I151&lt;&gt;0,K151&lt;&gt;0)=FALSE,0,data!$C$43)</f>
        <v>0</v>
      </c>
      <c r="M151" s="269">
        <f t="shared" si="76"/>
        <v>0</v>
      </c>
      <c r="N151" s="225">
        <f t="shared" si="217"/>
        <v>0</v>
      </c>
      <c r="O151" s="225">
        <f t="shared" si="149"/>
        <v>0</v>
      </c>
      <c r="P151" s="225">
        <f t="shared" si="150"/>
        <v>0</v>
      </c>
      <c r="Q151" s="228"/>
      <c r="R151" s="438">
        <f t="shared" si="151"/>
        <v>0</v>
      </c>
      <c r="S151" s="225">
        <f t="shared" si="152"/>
        <v>0</v>
      </c>
      <c r="T151" s="357">
        <f>IF(S151=1,data!$C$41*R151,0)</f>
        <v>0</v>
      </c>
      <c r="U151" s="370" t="str">
        <f t="shared" si="153"/>
        <v xml:space="preserve"> </v>
      </c>
      <c r="V151" s="360">
        <f>IF($S151=1,IF(R151&lt;15,VLOOKUP(U151,data!$B$3:$E$32,2,0)*R151,(VLOOKUP(U151,data!$B$3:$E$32,2,0)*14)+(VLOOKUP(U151,data!$B$3:$E$32,3,0))*(R151-14)),0)</f>
        <v>0</v>
      </c>
      <c r="W151" s="370" t="str">
        <f t="shared" si="154"/>
        <v xml:space="preserve"> </v>
      </c>
      <c r="X151" s="360">
        <f>IF($S151=1,VLOOKUP(W151,data!$B$35:$D$39,2,0),0)</f>
        <v>0</v>
      </c>
      <c r="Y151" s="364">
        <f>IF(AND(V151&lt;&gt;0,X151&lt;&gt;0)=FALSE,0,data!$C$43)</f>
        <v>0</v>
      </c>
      <c r="Z151" s="365">
        <f t="shared" si="83"/>
        <v>0</v>
      </c>
      <c r="AA151" s="225">
        <f t="shared" si="218"/>
        <v>0</v>
      </c>
      <c r="AB151" s="225">
        <f t="shared" si="155"/>
        <v>0</v>
      </c>
      <c r="AC151" s="225">
        <f t="shared" si="156"/>
        <v>0</v>
      </c>
      <c r="AE151" s="229"/>
      <c r="AF151" s="225">
        <f t="shared" si="157"/>
        <v>0</v>
      </c>
      <c r="AG151" s="230">
        <f>IF(AF151=1,data!$C$41*AE151,0)</f>
        <v>0</v>
      </c>
      <c r="AH151" s="265" t="s">
        <v>96</v>
      </c>
      <c r="AI151" s="231">
        <f>IF(AF151=1,IF(AE151&lt;15,VLOOKUP(AH151,data!$B$3:$E$32,2,0)*AE151,(VLOOKUP(AH151,data!$B$3:$E$32,2,0)*14)+(VLOOKUP(AH151,data!$B$3:$E$32,3,0))*(AE151-14)),0)</f>
        <v>0</v>
      </c>
      <c r="AJ151" s="265" t="s">
        <v>96</v>
      </c>
      <c r="AK151" s="231">
        <f>IF(AF151=1,VLOOKUP(AJ151,data!$B$35:$D$39,2,0),0)</f>
        <v>0</v>
      </c>
      <c r="AL151" s="232">
        <f>IF(AND(AI151&lt;&gt;0,AK151&lt;&gt;0)=FALSE,0,data!$C$43)</f>
        <v>0</v>
      </c>
      <c r="AM151" s="269">
        <f t="shared" si="158"/>
        <v>0</v>
      </c>
      <c r="AN151" s="225">
        <f t="shared" si="159"/>
        <v>0</v>
      </c>
      <c r="AO151" s="225">
        <f t="shared" si="160"/>
        <v>0</v>
      </c>
      <c r="AP151" s="225">
        <f t="shared" si="161"/>
        <v>0</v>
      </c>
      <c r="AQ151" s="431" t="str">
        <f t="shared" si="162"/>
        <v>ne</v>
      </c>
      <c r="AS151" s="229"/>
      <c r="AT151" s="225">
        <f t="shared" si="163"/>
        <v>0</v>
      </c>
      <c r="AU151" s="230">
        <f>IF(AT151=1,data!$C$41*AS151,0)</f>
        <v>0</v>
      </c>
      <c r="AV151" s="265" t="s">
        <v>96</v>
      </c>
      <c r="AW151" s="231">
        <f>IF(AT151=1,IF(AS151&lt;15,VLOOKUP(AV151,data!$B$3:$E$32,2,0)*AS151,(VLOOKUP(AV151,data!$B$3:$E$32,2,0)*14)+(VLOOKUP(AV151,data!$B$3:$E$32,3,0))*(AS151-14)),0)</f>
        <v>0</v>
      </c>
      <c r="AX151" s="265" t="s">
        <v>96</v>
      </c>
      <c r="AY151" s="231">
        <f>IF(AT151=1,VLOOKUP(AX151,data!$B$35:$D$39,2,0),0)</f>
        <v>0</v>
      </c>
      <c r="AZ151" s="232">
        <f>IF(AND(AW151&lt;&gt;0,AY151&lt;&gt;0)=FALSE,0,data!$C$43)</f>
        <v>0</v>
      </c>
      <c r="BA151" s="269">
        <f t="shared" si="164"/>
        <v>0</v>
      </c>
      <c r="BB151" s="225">
        <f t="shared" si="165"/>
        <v>0</v>
      </c>
      <c r="BC151" s="225">
        <f t="shared" si="166"/>
        <v>0</v>
      </c>
      <c r="BD151" s="225">
        <f t="shared" si="167"/>
        <v>0</v>
      </c>
      <c r="BE151" s="431" t="str">
        <f t="shared" si="168"/>
        <v>ne</v>
      </c>
      <c r="BG151" s="229"/>
      <c r="BH151" s="225">
        <f t="shared" si="169"/>
        <v>0</v>
      </c>
      <c r="BI151" s="230">
        <f>IF(BH151=1,data!$C$41*BG151,0)</f>
        <v>0</v>
      </c>
      <c r="BJ151" s="265" t="s">
        <v>96</v>
      </c>
      <c r="BK151" s="231">
        <f>IF(BH151=1,IF(BG151&lt;15,VLOOKUP(BJ151,data!$B$3:$E$32,2,0)*BG151,(VLOOKUP(BJ151,data!$B$3:$E$32,2,0)*14)+(VLOOKUP(BJ151,data!$B$3:$E$32,3,0))*(BG151-14)),0)</f>
        <v>0</v>
      </c>
      <c r="BL151" s="265" t="s">
        <v>96</v>
      </c>
      <c r="BM151" s="231">
        <f>IF(BH151=1,VLOOKUP(BL151,data!$B$35:$D$39,2,0),0)</f>
        <v>0</v>
      </c>
      <c r="BN151" s="232">
        <f>IF(AND(BK151&lt;&gt;0,BM151&lt;&gt;0)=FALSE,0,data!$C$43)</f>
        <v>0</v>
      </c>
      <c r="BO151" s="269">
        <f t="shared" si="170"/>
        <v>0</v>
      </c>
      <c r="BP151" s="225">
        <f t="shared" si="171"/>
        <v>0</v>
      </c>
      <c r="BQ151" s="225">
        <f t="shared" si="172"/>
        <v>0</v>
      </c>
      <c r="BR151" s="225">
        <f t="shared" si="173"/>
        <v>0</v>
      </c>
      <c r="BS151" s="431" t="str">
        <f t="shared" si="174"/>
        <v>ne</v>
      </c>
      <c r="BU151" s="229"/>
      <c r="BV151" s="225">
        <f t="shared" si="175"/>
        <v>0</v>
      </c>
      <c r="BW151" s="230">
        <f>IF(BV151=1,data!$C$41*BU151,0)</f>
        <v>0</v>
      </c>
      <c r="BX151" s="265" t="s">
        <v>96</v>
      </c>
      <c r="BY151" s="231">
        <f>IF(BV151=1,IF(BU151&lt;15,VLOOKUP(BX151,data!$B$3:$E$32,2,0)*BU151,(VLOOKUP(BX151,data!$B$3:$E$32,2,0)*14)+(VLOOKUP(BX151,data!$B$3:$E$32,3,0))*(BU151-14)),0)</f>
        <v>0</v>
      </c>
      <c r="BZ151" s="265" t="s">
        <v>96</v>
      </c>
      <c r="CA151" s="231">
        <f>IF(BV151=1,VLOOKUP(BZ151,data!$B$35:$D$39,2,0),0)</f>
        <v>0</v>
      </c>
      <c r="CB151" s="232">
        <f>IF(AND(BY151&lt;&gt;0,CA151&lt;&gt;0)=FALSE,0,data!$C$43)</f>
        <v>0</v>
      </c>
      <c r="CC151" s="269">
        <f t="shared" si="176"/>
        <v>0</v>
      </c>
      <c r="CD151" s="225">
        <f t="shared" si="177"/>
        <v>0</v>
      </c>
      <c r="CE151" s="225">
        <f t="shared" si="178"/>
        <v>0</v>
      </c>
      <c r="CF151" s="225">
        <f t="shared" si="179"/>
        <v>0</v>
      </c>
      <c r="CG151" s="431" t="str">
        <f t="shared" si="180"/>
        <v>ne</v>
      </c>
      <c r="CI151" s="229"/>
      <c r="CJ151" s="225">
        <f t="shared" si="181"/>
        <v>0</v>
      </c>
      <c r="CK151" s="230">
        <f>IF(CJ151=1,data!$C$41*CI151,0)</f>
        <v>0</v>
      </c>
      <c r="CL151" s="265" t="s">
        <v>96</v>
      </c>
      <c r="CM151" s="231">
        <f>IF(CJ151=1,IF(CI151&lt;15,VLOOKUP(CL151,data!$B$3:$E$32,2,0)*CI151,(VLOOKUP(CL151,data!$B$3:$E$32,2,0)*14)+(VLOOKUP(CL151,data!$B$3:$E$32,3,0))*(CI151-14)),0)</f>
        <v>0</v>
      </c>
      <c r="CN151" s="265" t="s">
        <v>96</v>
      </c>
      <c r="CO151" s="231">
        <f>IF(CJ151=1,VLOOKUP(CN151,data!$B$35:$D$39,2,0),0)</f>
        <v>0</v>
      </c>
      <c r="CP151" s="232">
        <f>IF(AND(CM151&lt;&gt;0,CO151&lt;&gt;0)=FALSE,0,data!$C$43)</f>
        <v>0</v>
      </c>
      <c r="CQ151" s="269">
        <f t="shared" si="182"/>
        <v>0</v>
      </c>
      <c r="CR151" s="225">
        <f t="shared" si="183"/>
        <v>0</v>
      </c>
      <c r="CS151" s="225">
        <f t="shared" si="184"/>
        <v>0</v>
      </c>
      <c r="CT151" s="225">
        <f t="shared" si="185"/>
        <v>0</v>
      </c>
      <c r="CU151" s="431" t="str">
        <f t="shared" si="186"/>
        <v>ne</v>
      </c>
      <c r="CW151" s="229"/>
      <c r="CX151" s="225">
        <f t="shared" si="187"/>
        <v>0</v>
      </c>
      <c r="CY151" s="230">
        <f>IF(CX151=1,data!$C$41*CW151,0)</f>
        <v>0</v>
      </c>
      <c r="CZ151" s="265" t="s">
        <v>96</v>
      </c>
      <c r="DA151" s="231">
        <f>IF(CX151=1,IF(CW151&lt;15,VLOOKUP(CZ151,data!$B$3:$E$32,2,0)*CW151,(VLOOKUP(CZ151,data!$B$3:$E$32,2,0)*14)+(VLOOKUP(CZ151,data!$B$3:$E$32,3,0))*(CW151-14)),0)</f>
        <v>0</v>
      </c>
      <c r="DB151" s="265" t="s">
        <v>96</v>
      </c>
      <c r="DC151" s="231">
        <f>IF(CX151=1,VLOOKUP(DB151,data!$B$35:$D$39,2,0),0)</f>
        <v>0</v>
      </c>
      <c r="DD151" s="232">
        <f>IF(AND(DA151&lt;&gt;0,DC151&lt;&gt;0)=FALSE,0,data!$C$43)</f>
        <v>0</v>
      </c>
      <c r="DE151" s="269">
        <f t="shared" si="188"/>
        <v>0</v>
      </c>
      <c r="DF151" s="225">
        <f t="shared" si="189"/>
        <v>0</v>
      </c>
      <c r="DG151" s="225">
        <f t="shared" si="190"/>
        <v>0</v>
      </c>
      <c r="DH151" s="225">
        <f t="shared" si="191"/>
        <v>0</v>
      </c>
      <c r="DI151" s="431" t="str">
        <f t="shared" si="192"/>
        <v>ne</v>
      </c>
      <c r="DK151" s="229"/>
      <c r="DL151" s="225">
        <f t="shared" si="193"/>
        <v>0</v>
      </c>
      <c r="DM151" s="230">
        <f>IF(DL151=1,data!$C$41*DK151,0)</f>
        <v>0</v>
      </c>
      <c r="DN151" s="265" t="s">
        <v>96</v>
      </c>
      <c r="DO151" s="231">
        <f>IF(DL151=1,IF(DK151&lt;15,VLOOKUP(DN151,data!$B$3:$E$32,2,0)*DK151,(VLOOKUP(DN151,data!$B$3:$E$32,2,0)*14)+(VLOOKUP(DN151,data!$B$3:$E$32,3,0))*(DK151-14)),0)</f>
        <v>0</v>
      </c>
      <c r="DP151" s="265" t="s">
        <v>96</v>
      </c>
      <c r="DQ151" s="231">
        <f>IF(DL151=1,VLOOKUP(DP151,data!$B$35:$D$39,2,0),0)</f>
        <v>0</v>
      </c>
      <c r="DR151" s="232">
        <f>IF(AND(DO151&lt;&gt;0,DQ151&lt;&gt;0)=FALSE,0,data!$C$43)</f>
        <v>0</v>
      </c>
      <c r="DS151" s="269">
        <f t="shared" si="194"/>
        <v>0</v>
      </c>
      <c r="DT151" s="225">
        <f t="shared" si="195"/>
        <v>0</v>
      </c>
      <c r="DU151" s="225">
        <f t="shared" si="196"/>
        <v>0</v>
      </c>
      <c r="DV151" s="225">
        <f t="shared" si="197"/>
        <v>0</v>
      </c>
      <c r="DW151" s="431" t="str">
        <f t="shared" si="198"/>
        <v>ne</v>
      </c>
      <c r="DY151" s="229"/>
      <c r="DZ151" s="225">
        <f t="shared" si="199"/>
        <v>0</v>
      </c>
      <c r="EA151" s="230">
        <f>IF(DZ151=1,data!$C$41*DY151,0)</f>
        <v>0</v>
      </c>
      <c r="EB151" s="265" t="s">
        <v>96</v>
      </c>
      <c r="EC151" s="231">
        <f>IF(DZ151=1,IF(DY151&lt;15,VLOOKUP(EB151,data!$B$3:$E$32,2,0)*DY151,(VLOOKUP(EB151,data!$B$3:$E$32,2,0)*14)+(VLOOKUP(EB151,data!$B$3:$E$32,3,0))*(DY151-14)),0)</f>
        <v>0</v>
      </c>
      <c r="ED151" s="265" t="s">
        <v>96</v>
      </c>
      <c r="EE151" s="231">
        <f>IF(DZ151=1,VLOOKUP(ED151,data!$B$35:$D$39,2,0),0)</f>
        <v>0</v>
      </c>
      <c r="EF151" s="232">
        <f>IF(AND(EC151&lt;&gt;0,EE151&lt;&gt;0)=FALSE,0,data!$C$43)</f>
        <v>0</v>
      </c>
      <c r="EG151" s="269">
        <f t="shared" si="200"/>
        <v>0</v>
      </c>
      <c r="EH151" s="225">
        <f t="shared" si="201"/>
        <v>0</v>
      </c>
      <c r="EI151" s="225">
        <f t="shared" si="202"/>
        <v>0</v>
      </c>
      <c r="EJ151" s="225">
        <f t="shared" si="203"/>
        <v>0</v>
      </c>
      <c r="EK151" s="431" t="str">
        <f t="shared" si="204"/>
        <v>ne</v>
      </c>
      <c r="EM151" s="229"/>
      <c r="EN151" s="225">
        <f t="shared" si="205"/>
        <v>0</v>
      </c>
      <c r="EO151" s="230">
        <f>IF(EN151=1,data!$C$41*EM151,0)</f>
        <v>0</v>
      </c>
      <c r="EP151" s="265" t="s">
        <v>96</v>
      </c>
      <c r="EQ151" s="231">
        <f>IF(EN151=1,IF(EM151&lt;15,VLOOKUP(EP151,data!$B$3:$E$32,2,0)*EM151,(VLOOKUP(EP151,data!$B$3:$E$32,2,0)*14)+(VLOOKUP(EP151,data!$B$3:$E$32,3,0))*(EM151-14)),0)</f>
        <v>0</v>
      </c>
      <c r="ER151" s="265" t="s">
        <v>96</v>
      </c>
      <c r="ES151" s="231">
        <f>IF(EN151=1,VLOOKUP(ER151,data!$B$35:$D$39,2,0),0)</f>
        <v>0</v>
      </c>
      <c r="ET151" s="232">
        <f>IF(AND(EQ151&lt;&gt;0,ES151&lt;&gt;0)=FALSE,0,data!$C$43)</f>
        <v>0</v>
      </c>
      <c r="EU151" s="269">
        <f t="shared" si="206"/>
        <v>0</v>
      </c>
      <c r="EV151" s="225">
        <f t="shared" si="207"/>
        <v>0</v>
      </c>
      <c r="EW151" s="225">
        <f t="shared" si="208"/>
        <v>0</v>
      </c>
      <c r="EX151" s="225">
        <f t="shared" si="209"/>
        <v>0</v>
      </c>
      <c r="EY151" s="431" t="str">
        <f t="shared" si="210"/>
        <v>ne</v>
      </c>
      <c r="FA151" s="229"/>
      <c r="FB151" s="225">
        <f t="shared" si="211"/>
        <v>0</v>
      </c>
      <c r="FC151" s="230">
        <f>IF(FB151=1,data!$C$41*FA151,0)</f>
        <v>0</v>
      </c>
      <c r="FD151" s="265" t="s">
        <v>96</v>
      </c>
      <c r="FE151" s="231">
        <f>IF(FB151=1,IF(FA151&lt;15,VLOOKUP(FD151,data!$B$3:$E$32,2,0)*FA151,(VLOOKUP(FD151,data!$B$3:$E$32,2,0)*14)+(VLOOKUP(FD151,data!$B$3:$E$32,3,0))*(FA151-14)),0)</f>
        <v>0</v>
      </c>
      <c r="FF151" s="265" t="s">
        <v>96</v>
      </c>
      <c r="FG151" s="231">
        <f>IF(FB151=1,VLOOKUP(FF151,data!$B$35:$D$39,2,0),0)</f>
        <v>0</v>
      </c>
      <c r="FH151" s="232">
        <f>IF(AND(FE151&lt;&gt;0,FG151&lt;&gt;0)=FALSE,0,data!$C$43)</f>
        <v>0</v>
      </c>
      <c r="FI151" s="269">
        <f t="shared" si="212"/>
        <v>0</v>
      </c>
      <c r="FJ151" s="225">
        <f t="shared" si="213"/>
        <v>0</v>
      </c>
      <c r="FK151" s="225">
        <f t="shared" si="214"/>
        <v>0</v>
      </c>
      <c r="FL151" s="225">
        <f t="shared" si="215"/>
        <v>0</v>
      </c>
      <c r="FM151" s="431" t="str">
        <f t="shared" si="216"/>
        <v>ne</v>
      </c>
    </row>
    <row r="152" spans="1:169" ht="26.65" hidden="1" customHeight="1" x14ac:dyDescent="0.25">
      <c r="A152" s="233"/>
      <c r="B152" s="370" t="s">
        <v>243</v>
      </c>
      <c r="C152" s="416"/>
      <c r="D152" s="418"/>
      <c r="E152" s="229"/>
      <c r="F152" s="225">
        <f t="shared" si="148"/>
        <v>0</v>
      </c>
      <c r="G152" s="230">
        <f>IF(F152=1,data!$C$41*E152,0)</f>
        <v>0</v>
      </c>
      <c r="H152" s="265" t="s">
        <v>96</v>
      </c>
      <c r="I152" s="231">
        <f>IF($F152=1,IF($E152&lt;15,VLOOKUP(H152,data!$B$3:$E$32,2,0)*$E152,(VLOOKUP(H152,data!$B$3:$E$32,2,0)*14)+(VLOOKUP(H152,data!$B$3:$E$32,3,0))*($E152-14)),0)</f>
        <v>0</v>
      </c>
      <c r="J152" s="265" t="s">
        <v>96</v>
      </c>
      <c r="K152" s="231">
        <f>IF($F152=1,VLOOKUP(J152,data!$B$35:$D$39,2,0),0)</f>
        <v>0</v>
      </c>
      <c r="L152" s="232">
        <f>IF(AND(I152&lt;&gt;0,K152&lt;&gt;0)=FALSE,0,data!$C$43)</f>
        <v>0</v>
      </c>
      <c r="M152" s="269">
        <f t="shared" si="76"/>
        <v>0</v>
      </c>
      <c r="N152" s="225">
        <f t="shared" si="217"/>
        <v>0</v>
      </c>
      <c r="O152" s="225">
        <f t="shared" si="149"/>
        <v>0</v>
      </c>
      <c r="P152" s="225">
        <f t="shared" si="150"/>
        <v>0</v>
      </c>
      <c r="Q152" s="228"/>
      <c r="R152" s="438">
        <f t="shared" si="151"/>
        <v>0</v>
      </c>
      <c r="S152" s="225">
        <f t="shared" si="152"/>
        <v>0</v>
      </c>
      <c r="T152" s="357">
        <f>IF(S152=1,data!$C$41*R152,0)</f>
        <v>0</v>
      </c>
      <c r="U152" s="370" t="str">
        <f t="shared" si="153"/>
        <v xml:space="preserve"> </v>
      </c>
      <c r="V152" s="360">
        <f>IF($S152=1,IF(R152&lt;15,VLOOKUP(U152,data!$B$3:$E$32,2,0)*R152,(VLOOKUP(U152,data!$B$3:$E$32,2,0)*14)+(VLOOKUP(U152,data!$B$3:$E$32,3,0))*(R152-14)),0)</f>
        <v>0</v>
      </c>
      <c r="W152" s="370" t="str">
        <f t="shared" si="154"/>
        <v xml:space="preserve"> </v>
      </c>
      <c r="X152" s="360">
        <f>IF($S152=1,VLOOKUP(W152,data!$B$35:$D$39,2,0),0)</f>
        <v>0</v>
      </c>
      <c r="Y152" s="364">
        <f>IF(AND(V152&lt;&gt;0,X152&lt;&gt;0)=FALSE,0,data!$C$43)</f>
        <v>0</v>
      </c>
      <c r="Z152" s="365">
        <f t="shared" si="83"/>
        <v>0</v>
      </c>
      <c r="AA152" s="225">
        <f t="shared" si="218"/>
        <v>0</v>
      </c>
      <c r="AB152" s="225">
        <f t="shared" si="155"/>
        <v>0</v>
      </c>
      <c r="AC152" s="225">
        <f t="shared" si="156"/>
        <v>0</v>
      </c>
      <c r="AE152" s="229"/>
      <c r="AF152" s="225">
        <f t="shared" si="157"/>
        <v>0</v>
      </c>
      <c r="AG152" s="230">
        <f>IF(AF152=1,data!$C$41*AE152,0)</f>
        <v>0</v>
      </c>
      <c r="AH152" s="265" t="s">
        <v>96</v>
      </c>
      <c r="AI152" s="231">
        <f>IF(AF152=1,IF(AE152&lt;15,VLOOKUP(AH152,data!$B$3:$E$32,2,0)*AE152,(VLOOKUP(AH152,data!$B$3:$E$32,2,0)*14)+(VLOOKUP(AH152,data!$B$3:$E$32,3,0))*(AE152-14)),0)</f>
        <v>0</v>
      </c>
      <c r="AJ152" s="265" t="s">
        <v>96</v>
      </c>
      <c r="AK152" s="231">
        <f>IF(AF152=1,VLOOKUP(AJ152,data!$B$35:$D$39,2,0),0)</f>
        <v>0</v>
      </c>
      <c r="AL152" s="232">
        <f>IF(AND(AI152&lt;&gt;0,AK152&lt;&gt;0)=FALSE,0,data!$C$43)</f>
        <v>0</v>
      </c>
      <c r="AM152" s="269">
        <f t="shared" si="158"/>
        <v>0</v>
      </c>
      <c r="AN152" s="225">
        <f t="shared" si="159"/>
        <v>0</v>
      </c>
      <c r="AO152" s="225">
        <f t="shared" si="160"/>
        <v>0</v>
      </c>
      <c r="AP152" s="225">
        <f t="shared" si="161"/>
        <v>0</v>
      </c>
      <c r="AQ152" s="431" t="str">
        <f t="shared" si="162"/>
        <v>ne</v>
      </c>
      <c r="AS152" s="229"/>
      <c r="AT152" s="225">
        <f t="shared" si="163"/>
        <v>0</v>
      </c>
      <c r="AU152" s="230">
        <f>IF(AT152=1,data!$C$41*AS152,0)</f>
        <v>0</v>
      </c>
      <c r="AV152" s="265" t="s">
        <v>96</v>
      </c>
      <c r="AW152" s="231">
        <f>IF(AT152=1,IF(AS152&lt;15,VLOOKUP(AV152,data!$B$3:$E$32,2,0)*AS152,(VLOOKUP(AV152,data!$B$3:$E$32,2,0)*14)+(VLOOKUP(AV152,data!$B$3:$E$32,3,0))*(AS152-14)),0)</f>
        <v>0</v>
      </c>
      <c r="AX152" s="265" t="s">
        <v>96</v>
      </c>
      <c r="AY152" s="231">
        <f>IF(AT152=1,VLOOKUP(AX152,data!$B$35:$D$39,2,0),0)</f>
        <v>0</v>
      </c>
      <c r="AZ152" s="232">
        <f>IF(AND(AW152&lt;&gt;0,AY152&lt;&gt;0)=FALSE,0,data!$C$43)</f>
        <v>0</v>
      </c>
      <c r="BA152" s="269">
        <f t="shared" si="164"/>
        <v>0</v>
      </c>
      <c r="BB152" s="225">
        <f t="shared" si="165"/>
        <v>0</v>
      </c>
      <c r="BC152" s="225">
        <f t="shared" si="166"/>
        <v>0</v>
      </c>
      <c r="BD152" s="225">
        <f t="shared" si="167"/>
        <v>0</v>
      </c>
      <c r="BE152" s="431" t="str">
        <f t="shared" si="168"/>
        <v>ne</v>
      </c>
      <c r="BG152" s="229"/>
      <c r="BH152" s="225">
        <f t="shared" si="169"/>
        <v>0</v>
      </c>
      <c r="BI152" s="230">
        <f>IF(BH152=1,data!$C$41*BG152,0)</f>
        <v>0</v>
      </c>
      <c r="BJ152" s="265" t="s">
        <v>96</v>
      </c>
      <c r="BK152" s="231">
        <f>IF(BH152=1,IF(BG152&lt;15,VLOOKUP(BJ152,data!$B$3:$E$32,2,0)*BG152,(VLOOKUP(BJ152,data!$B$3:$E$32,2,0)*14)+(VLOOKUP(BJ152,data!$B$3:$E$32,3,0))*(BG152-14)),0)</f>
        <v>0</v>
      </c>
      <c r="BL152" s="265" t="s">
        <v>96</v>
      </c>
      <c r="BM152" s="231">
        <f>IF(BH152=1,VLOOKUP(BL152,data!$B$35:$D$39,2,0),0)</f>
        <v>0</v>
      </c>
      <c r="BN152" s="232">
        <f>IF(AND(BK152&lt;&gt;0,BM152&lt;&gt;0)=FALSE,0,data!$C$43)</f>
        <v>0</v>
      </c>
      <c r="BO152" s="269">
        <f t="shared" si="170"/>
        <v>0</v>
      </c>
      <c r="BP152" s="225">
        <f t="shared" si="171"/>
        <v>0</v>
      </c>
      <c r="BQ152" s="225">
        <f t="shared" si="172"/>
        <v>0</v>
      </c>
      <c r="BR152" s="225">
        <f t="shared" si="173"/>
        <v>0</v>
      </c>
      <c r="BS152" s="431" t="str">
        <f t="shared" si="174"/>
        <v>ne</v>
      </c>
      <c r="BU152" s="229"/>
      <c r="BV152" s="225">
        <f t="shared" si="175"/>
        <v>0</v>
      </c>
      <c r="BW152" s="230">
        <f>IF(BV152=1,data!$C$41*BU152,0)</f>
        <v>0</v>
      </c>
      <c r="BX152" s="265" t="s">
        <v>96</v>
      </c>
      <c r="BY152" s="231">
        <f>IF(BV152=1,IF(BU152&lt;15,VLOOKUP(BX152,data!$B$3:$E$32,2,0)*BU152,(VLOOKUP(BX152,data!$B$3:$E$32,2,0)*14)+(VLOOKUP(BX152,data!$B$3:$E$32,3,0))*(BU152-14)),0)</f>
        <v>0</v>
      </c>
      <c r="BZ152" s="265" t="s">
        <v>96</v>
      </c>
      <c r="CA152" s="231">
        <f>IF(BV152=1,VLOOKUP(BZ152,data!$B$35:$D$39,2,0),0)</f>
        <v>0</v>
      </c>
      <c r="CB152" s="232">
        <f>IF(AND(BY152&lt;&gt;0,CA152&lt;&gt;0)=FALSE,0,data!$C$43)</f>
        <v>0</v>
      </c>
      <c r="CC152" s="269">
        <f t="shared" si="176"/>
        <v>0</v>
      </c>
      <c r="CD152" s="225">
        <f t="shared" si="177"/>
        <v>0</v>
      </c>
      <c r="CE152" s="225">
        <f t="shared" si="178"/>
        <v>0</v>
      </c>
      <c r="CF152" s="225">
        <f t="shared" si="179"/>
        <v>0</v>
      </c>
      <c r="CG152" s="431" t="str">
        <f t="shared" si="180"/>
        <v>ne</v>
      </c>
      <c r="CI152" s="229"/>
      <c r="CJ152" s="225">
        <f t="shared" si="181"/>
        <v>0</v>
      </c>
      <c r="CK152" s="230">
        <f>IF(CJ152=1,data!$C$41*CI152,0)</f>
        <v>0</v>
      </c>
      <c r="CL152" s="265" t="s">
        <v>96</v>
      </c>
      <c r="CM152" s="231">
        <f>IF(CJ152=1,IF(CI152&lt;15,VLOOKUP(CL152,data!$B$3:$E$32,2,0)*CI152,(VLOOKUP(CL152,data!$B$3:$E$32,2,0)*14)+(VLOOKUP(CL152,data!$B$3:$E$32,3,0))*(CI152-14)),0)</f>
        <v>0</v>
      </c>
      <c r="CN152" s="265" t="s">
        <v>96</v>
      </c>
      <c r="CO152" s="231">
        <f>IF(CJ152=1,VLOOKUP(CN152,data!$B$35:$D$39,2,0),0)</f>
        <v>0</v>
      </c>
      <c r="CP152" s="232">
        <f>IF(AND(CM152&lt;&gt;0,CO152&lt;&gt;0)=FALSE,0,data!$C$43)</f>
        <v>0</v>
      </c>
      <c r="CQ152" s="269">
        <f t="shared" si="182"/>
        <v>0</v>
      </c>
      <c r="CR152" s="225">
        <f t="shared" si="183"/>
        <v>0</v>
      </c>
      <c r="CS152" s="225">
        <f t="shared" si="184"/>
        <v>0</v>
      </c>
      <c r="CT152" s="225">
        <f t="shared" si="185"/>
        <v>0</v>
      </c>
      <c r="CU152" s="431" t="str">
        <f t="shared" si="186"/>
        <v>ne</v>
      </c>
      <c r="CW152" s="229"/>
      <c r="CX152" s="225">
        <f t="shared" si="187"/>
        <v>0</v>
      </c>
      <c r="CY152" s="230">
        <f>IF(CX152=1,data!$C$41*CW152,0)</f>
        <v>0</v>
      </c>
      <c r="CZ152" s="265" t="s">
        <v>96</v>
      </c>
      <c r="DA152" s="231">
        <f>IF(CX152=1,IF(CW152&lt;15,VLOOKUP(CZ152,data!$B$3:$E$32,2,0)*CW152,(VLOOKUP(CZ152,data!$B$3:$E$32,2,0)*14)+(VLOOKUP(CZ152,data!$B$3:$E$32,3,0))*(CW152-14)),0)</f>
        <v>0</v>
      </c>
      <c r="DB152" s="265" t="s">
        <v>96</v>
      </c>
      <c r="DC152" s="231">
        <f>IF(CX152=1,VLOOKUP(DB152,data!$B$35:$D$39,2,0),0)</f>
        <v>0</v>
      </c>
      <c r="DD152" s="232">
        <f>IF(AND(DA152&lt;&gt;0,DC152&lt;&gt;0)=FALSE,0,data!$C$43)</f>
        <v>0</v>
      </c>
      <c r="DE152" s="269">
        <f t="shared" si="188"/>
        <v>0</v>
      </c>
      <c r="DF152" s="225">
        <f t="shared" si="189"/>
        <v>0</v>
      </c>
      <c r="DG152" s="225">
        <f t="shared" si="190"/>
        <v>0</v>
      </c>
      <c r="DH152" s="225">
        <f t="shared" si="191"/>
        <v>0</v>
      </c>
      <c r="DI152" s="431" t="str">
        <f t="shared" si="192"/>
        <v>ne</v>
      </c>
      <c r="DK152" s="229"/>
      <c r="DL152" s="225">
        <f t="shared" si="193"/>
        <v>0</v>
      </c>
      <c r="DM152" s="230">
        <f>IF(DL152=1,data!$C$41*DK152,0)</f>
        <v>0</v>
      </c>
      <c r="DN152" s="265" t="s">
        <v>96</v>
      </c>
      <c r="DO152" s="231">
        <f>IF(DL152=1,IF(DK152&lt;15,VLOOKUP(DN152,data!$B$3:$E$32,2,0)*DK152,(VLOOKUP(DN152,data!$B$3:$E$32,2,0)*14)+(VLOOKUP(DN152,data!$B$3:$E$32,3,0))*(DK152-14)),0)</f>
        <v>0</v>
      </c>
      <c r="DP152" s="265" t="s">
        <v>96</v>
      </c>
      <c r="DQ152" s="231">
        <f>IF(DL152=1,VLOOKUP(DP152,data!$B$35:$D$39,2,0),0)</f>
        <v>0</v>
      </c>
      <c r="DR152" s="232">
        <f>IF(AND(DO152&lt;&gt;0,DQ152&lt;&gt;0)=FALSE,0,data!$C$43)</f>
        <v>0</v>
      </c>
      <c r="DS152" s="269">
        <f t="shared" si="194"/>
        <v>0</v>
      </c>
      <c r="DT152" s="225">
        <f t="shared" si="195"/>
        <v>0</v>
      </c>
      <c r="DU152" s="225">
        <f t="shared" si="196"/>
        <v>0</v>
      </c>
      <c r="DV152" s="225">
        <f t="shared" si="197"/>
        <v>0</v>
      </c>
      <c r="DW152" s="431" t="str">
        <f t="shared" si="198"/>
        <v>ne</v>
      </c>
      <c r="DY152" s="229"/>
      <c r="DZ152" s="225">
        <f t="shared" si="199"/>
        <v>0</v>
      </c>
      <c r="EA152" s="230">
        <f>IF(DZ152=1,data!$C$41*DY152,0)</f>
        <v>0</v>
      </c>
      <c r="EB152" s="265" t="s">
        <v>96</v>
      </c>
      <c r="EC152" s="231">
        <f>IF(DZ152=1,IF(DY152&lt;15,VLOOKUP(EB152,data!$B$3:$E$32,2,0)*DY152,(VLOOKUP(EB152,data!$B$3:$E$32,2,0)*14)+(VLOOKUP(EB152,data!$B$3:$E$32,3,0))*(DY152-14)),0)</f>
        <v>0</v>
      </c>
      <c r="ED152" s="265" t="s">
        <v>96</v>
      </c>
      <c r="EE152" s="231">
        <f>IF(DZ152=1,VLOOKUP(ED152,data!$B$35:$D$39,2,0),0)</f>
        <v>0</v>
      </c>
      <c r="EF152" s="232">
        <f>IF(AND(EC152&lt;&gt;0,EE152&lt;&gt;0)=FALSE,0,data!$C$43)</f>
        <v>0</v>
      </c>
      <c r="EG152" s="269">
        <f t="shared" si="200"/>
        <v>0</v>
      </c>
      <c r="EH152" s="225">
        <f t="shared" si="201"/>
        <v>0</v>
      </c>
      <c r="EI152" s="225">
        <f t="shared" si="202"/>
        <v>0</v>
      </c>
      <c r="EJ152" s="225">
        <f t="shared" si="203"/>
        <v>0</v>
      </c>
      <c r="EK152" s="431" t="str">
        <f t="shared" si="204"/>
        <v>ne</v>
      </c>
      <c r="EM152" s="229"/>
      <c r="EN152" s="225">
        <f t="shared" si="205"/>
        <v>0</v>
      </c>
      <c r="EO152" s="230">
        <f>IF(EN152=1,data!$C$41*EM152,0)</f>
        <v>0</v>
      </c>
      <c r="EP152" s="265" t="s">
        <v>96</v>
      </c>
      <c r="EQ152" s="231">
        <f>IF(EN152=1,IF(EM152&lt;15,VLOOKUP(EP152,data!$B$3:$E$32,2,0)*EM152,(VLOOKUP(EP152,data!$B$3:$E$32,2,0)*14)+(VLOOKUP(EP152,data!$B$3:$E$32,3,0))*(EM152-14)),0)</f>
        <v>0</v>
      </c>
      <c r="ER152" s="265" t="s">
        <v>96</v>
      </c>
      <c r="ES152" s="231">
        <f>IF(EN152=1,VLOOKUP(ER152,data!$B$35:$D$39,2,0),0)</f>
        <v>0</v>
      </c>
      <c r="ET152" s="232">
        <f>IF(AND(EQ152&lt;&gt;0,ES152&lt;&gt;0)=FALSE,0,data!$C$43)</f>
        <v>0</v>
      </c>
      <c r="EU152" s="269">
        <f t="shared" si="206"/>
        <v>0</v>
      </c>
      <c r="EV152" s="225">
        <f t="shared" si="207"/>
        <v>0</v>
      </c>
      <c r="EW152" s="225">
        <f t="shared" si="208"/>
        <v>0</v>
      </c>
      <c r="EX152" s="225">
        <f t="shared" si="209"/>
        <v>0</v>
      </c>
      <c r="EY152" s="431" t="str">
        <f t="shared" si="210"/>
        <v>ne</v>
      </c>
      <c r="FA152" s="229"/>
      <c r="FB152" s="225">
        <f t="shared" si="211"/>
        <v>0</v>
      </c>
      <c r="FC152" s="230">
        <f>IF(FB152=1,data!$C$41*FA152,0)</f>
        <v>0</v>
      </c>
      <c r="FD152" s="265" t="s">
        <v>96</v>
      </c>
      <c r="FE152" s="231">
        <f>IF(FB152=1,IF(FA152&lt;15,VLOOKUP(FD152,data!$B$3:$E$32,2,0)*FA152,(VLOOKUP(FD152,data!$B$3:$E$32,2,0)*14)+(VLOOKUP(FD152,data!$B$3:$E$32,3,0))*(FA152-14)),0)</f>
        <v>0</v>
      </c>
      <c r="FF152" s="265" t="s">
        <v>96</v>
      </c>
      <c r="FG152" s="231">
        <f>IF(FB152=1,VLOOKUP(FF152,data!$B$35:$D$39,2,0),0)</f>
        <v>0</v>
      </c>
      <c r="FH152" s="232">
        <f>IF(AND(FE152&lt;&gt;0,FG152&lt;&gt;0)=FALSE,0,data!$C$43)</f>
        <v>0</v>
      </c>
      <c r="FI152" s="269">
        <f t="shared" si="212"/>
        <v>0</v>
      </c>
      <c r="FJ152" s="225">
        <f t="shared" si="213"/>
        <v>0</v>
      </c>
      <c r="FK152" s="225">
        <f t="shared" si="214"/>
        <v>0</v>
      </c>
      <c r="FL152" s="225">
        <f t="shared" si="215"/>
        <v>0</v>
      </c>
      <c r="FM152" s="431" t="str">
        <f t="shared" si="216"/>
        <v>ne</v>
      </c>
    </row>
    <row r="153" spans="1:169" ht="26.65" hidden="1" customHeight="1" x14ac:dyDescent="0.25">
      <c r="A153" s="233"/>
      <c r="B153" s="370" t="s">
        <v>244</v>
      </c>
      <c r="C153" s="416"/>
      <c r="D153" s="418"/>
      <c r="E153" s="229"/>
      <c r="F153" s="225">
        <f t="shared" si="148"/>
        <v>0</v>
      </c>
      <c r="G153" s="230">
        <f>IF(F153=1,data!$C$41*E153,0)</f>
        <v>0</v>
      </c>
      <c r="H153" s="265" t="s">
        <v>96</v>
      </c>
      <c r="I153" s="231">
        <f>IF($F153=1,IF($E153&lt;15,VLOOKUP(H153,data!$B$3:$E$32,2,0)*$E153,(VLOOKUP(H153,data!$B$3:$E$32,2,0)*14)+(VLOOKUP(H153,data!$B$3:$E$32,3,0))*($E153-14)),0)</f>
        <v>0</v>
      </c>
      <c r="J153" s="265" t="s">
        <v>96</v>
      </c>
      <c r="K153" s="231">
        <f>IF($F153=1,VLOOKUP(J153,data!$B$35:$D$39,2,0),0)</f>
        <v>0</v>
      </c>
      <c r="L153" s="232">
        <f>IF(AND(I153&lt;&gt;0,K153&lt;&gt;0)=FALSE,0,data!$C$43)</f>
        <v>0</v>
      </c>
      <c r="M153" s="269">
        <f t="shared" si="76"/>
        <v>0</v>
      </c>
      <c r="N153" s="225">
        <f t="shared" si="217"/>
        <v>0</v>
      </c>
      <c r="O153" s="225">
        <f t="shared" si="149"/>
        <v>0</v>
      </c>
      <c r="P153" s="225">
        <f t="shared" si="150"/>
        <v>0</v>
      </c>
      <c r="Q153" s="228"/>
      <c r="R153" s="438">
        <f t="shared" si="151"/>
        <v>0</v>
      </c>
      <c r="S153" s="225">
        <f t="shared" si="152"/>
        <v>0</v>
      </c>
      <c r="T153" s="357">
        <f>IF(S153=1,data!$C$41*R153,0)</f>
        <v>0</v>
      </c>
      <c r="U153" s="370" t="str">
        <f t="shared" si="153"/>
        <v xml:space="preserve"> </v>
      </c>
      <c r="V153" s="360">
        <f>IF($S153=1,IF(R153&lt;15,VLOOKUP(U153,data!$B$3:$E$32,2,0)*R153,(VLOOKUP(U153,data!$B$3:$E$32,2,0)*14)+(VLOOKUP(U153,data!$B$3:$E$32,3,0))*(R153-14)),0)</f>
        <v>0</v>
      </c>
      <c r="W153" s="370" t="str">
        <f t="shared" si="154"/>
        <v xml:space="preserve"> </v>
      </c>
      <c r="X153" s="360">
        <f>IF($S153=1,VLOOKUP(W153,data!$B$35:$D$39,2,0),0)</f>
        <v>0</v>
      </c>
      <c r="Y153" s="364">
        <f>IF(AND(V153&lt;&gt;0,X153&lt;&gt;0)=FALSE,0,data!$C$43)</f>
        <v>0</v>
      </c>
      <c r="Z153" s="365">
        <f t="shared" si="83"/>
        <v>0</v>
      </c>
      <c r="AA153" s="225">
        <f t="shared" si="218"/>
        <v>0</v>
      </c>
      <c r="AB153" s="225">
        <f t="shared" si="155"/>
        <v>0</v>
      </c>
      <c r="AC153" s="225">
        <f t="shared" si="156"/>
        <v>0</v>
      </c>
      <c r="AE153" s="229"/>
      <c r="AF153" s="225">
        <f t="shared" si="157"/>
        <v>0</v>
      </c>
      <c r="AG153" s="230">
        <f>IF(AF153=1,data!$C$41*AE153,0)</f>
        <v>0</v>
      </c>
      <c r="AH153" s="265" t="s">
        <v>96</v>
      </c>
      <c r="AI153" s="231">
        <f>IF(AF153=1,IF(AE153&lt;15,VLOOKUP(AH153,data!$B$3:$E$32,2,0)*AE153,(VLOOKUP(AH153,data!$B$3:$E$32,2,0)*14)+(VLOOKUP(AH153,data!$B$3:$E$32,3,0))*(AE153-14)),0)</f>
        <v>0</v>
      </c>
      <c r="AJ153" s="265" t="s">
        <v>96</v>
      </c>
      <c r="AK153" s="231">
        <f>IF(AF153=1,VLOOKUP(AJ153,data!$B$35:$D$39,2,0),0)</f>
        <v>0</v>
      </c>
      <c r="AL153" s="232">
        <f>IF(AND(AI153&lt;&gt;0,AK153&lt;&gt;0)=FALSE,0,data!$C$43)</f>
        <v>0</v>
      </c>
      <c r="AM153" s="269">
        <f t="shared" si="158"/>
        <v>0</v>
      </c>
      <c r="AN153" s="225">
        <f t="shared" si="159"/>
        <v>0</v>
      </c>
      <c r="AO153" s="225">
        <f t="shared" si="160"/>
        <v>0</v>
      </c>
      <c r="AP153" s="225">
        <f t="shared" si="161"/>
        <v>0</v>
      </c>
      <c r="AQ153" s="431" t="str">
        <f t="shared" si="162"/>
        <v>ne</v>
      </c>
      <c r="AS153" s="229"/>
      <c r="AT153" s="225">
        <f t="shared" si="163"/>
        <v>0</v>
      </c>
      <c r="AU153" s="230">
        <f>IF(AT153=1,data!$C$41*AS153,0)</f>
        <v>0</v>
      </c>
      <c r="AV153" s="265" t="s">
        <v>96</v>
      </c>
      <c r="AW153" s="231">
        <f>IF(AT153=1,IF(AS153&lt;15,VLOOKUP(AV153,data!$B$3:$E$32,2,0)*AS153,(VLOOKUP(AV153,data!$B$3:$E$32,2,0)*14)+(VLOOKUP(AV153,data!$B$3:$E$32,3,0))*(AS153-14)),0)</f>
        <v>0</v>
      </c>
      <c r="AX153" s="265" t="s">
        <v>96</v>
      </c>
      <c r="AY153" s="231">
        <f>IF(AT153=1,VLOOKUP(AX153,data!$B$35:$D$39,2,0),0)</f>
        <v>0</v>
      </c>
      <c r="AZ153" s="232">
        <f>IF(AND(AW153&lt;&gt;0,AY153&lt;&gt;0)=FALSE,0,data!$C$43)</f>
        <v>0</v>
      </c>
      <c r="BA153" s="269">
        <f t="shared" si="164"/>
        <v>0</v>
      </c>
      <c r="BB153" s="225">
        <f t="shared" si="165"/>
        <v>0</v>
      </c>
      <c r="BC153" s="225">
        <f t="shared" si="166"/>
        <v>0</v>
      </c>
      <c r="BD153" s="225">
        <f t="shared" si="167"/>
        <v>0</v>
      </c>
      <c r="BE153" s="431" t="str">
        <f t="shared" si="168"/>
        <v>ne</v>
      </c>
      <c r="BG153" s="229"/>
      <c r="BH153" s="225">
        <f t="shared" si="169"/>
        <v>0</v>
      </c>
      <c r="BI153" s="230">
        <f>IF(BH153=1,data!$C$41*BG153,0)</f>
        <v>0</v>
      </c>
      <c r="BJ153" s="265" t="s">
        <v>96</v>
      </c>
      <c r="BK153" s="231">
        <f>IF(BH153=1,IF(BG153&lt;15,VLOOKUP(BJ153,data!$B$3:$E$32,2,0)*BG153,(VLOOKUP(BJ153,data!$B$3:$E$32,2,0)*14)+(VLOOKUP(BJ153,data!$B$3:$E$32,3,0))*(BG153-14)),0)</f>
        <v>0</v>
      </c>
      <c r="BL153" s="265" t="s">
        <v>96</v>
      </c>
      <c r="BM153" s="231">
        <f>IF(BH153=1,VLOOKUP(BL153,data!$B$35:$D$39,2,0),0)</f>
        <v>0</v>
      </c>
      <c r="BN153" s="232">
        <f>IF(AND(BK153&lt;&gt;0,BM153&lt;&gt;0)=FALSE,0,data!$C$43)</f>
        <v>0</v>
      </c>
      <c r="BO153" s="269">
        <f t="shared" si="170"/>
        <v>0</v>
      </c>
      <c r="BP153" s="225">
        <f t="shared" si="171"/>
        <v>0</v>
      </c>
      <c r="BQ153" s="225">
        <f t="shared" si="172"/>
        <v>0</v>
      </c>
      <c r="BR153" s="225">
        <f t="shared" si="173"/>
        <v>0</v>
      </c>
      <c r="BS153" s="431" t="str">
        <f t="shared" si="174"/>
        <v>ne</v>
      </c>
      <c r="BU153" s="229"/>
      <c r="BV153" s="225">
        <f t="shared" si="175"/>
        <v>0</v>
      </c>
      <c r="BW153" s="230">
        <f>IF(BV153=1,data!$C$41*BU153,0)</f>
        <v>0</v>
      </c>
      <c r="BX153" s="265" t="s">
        <v>96</v>
      </c>
      <c r="BY153" s="231">
        <f>IF(BV153=1,IF(BU153&lt;15,VLOOKUP(BX153,data!$B$3:$E$32,2,0)*BU153,(VLOOKUP(BX153,data!$B$3:$E$32,2,0)*14)+(VLOOKUP(BX153,data!$B$3:$E$32,3,0))*(BU153-14)),0)</f>
        <v>0</v>
      </c>
      <c r="BZ153" s="265" t="s">
        <v>96</v>
      </c>
      <c r="CA153" s="231">
        <f>IF(BV153=1,VLOOKUP(BZ153,data!$B$35:$D$39,2,0),0)</f>
        <v>0</v>
      </c>
      <c r="CB153" s="232">
        <f>IF(AND(BY153&lt;&gt;0,CA153&lt;&gt;0)=FALSE,0,data!$C$43)</f>
        <v>0</v>
      </c>
      <c r="CC153" s="269">
        <f t="shared" si="176"/>
        <v>0</v>
      </c>
      <c r="CD153" s="225">
        <f t="shared" si="177"/>
        <v>0</v>
      </c>
      <c r="CE153" s="225">
        <f t="shared" si="178"/>
        <v>0</v>
      </c>
      <c r="CF153" s="225">
        <f t="shared" si="179"/>
        <v>0</v>
      </c>
      <c r="CG153" s="431" t="str">
        <f t="shared" si="180"/>
        <v>ne</v>
      </c>
      <c r="CI153" s="229"/>
      <c r="CJ153" s="225">
        <f t="shared" si="181"/>
        <v>0</v>
      </c>
      <c r="CK153" s="230">
        <f>IF(CJ153=1,data!$C$41*CI153,0)</f>
        <v>0</v>
      </c>
      <c r="CL153" s="265" t="s">
        <v>96</v>
      </c>
      <c r="CM153" s="231">
        <f>IF(CJ153=1,IF(CI153&lt;15,VLOOKUP(CL153,data!$B$3:$E$32,2,0)*CI153,(VLOOKUP(CL153,data!$B$3:$E$32,2,0)*14)+(VLOOKUP(CL153,data!$B$3:$E$32,3,0))*(CI153-14)),0)</f>
        <v>0</v>
      </c>
      <c r="CN153" s="265" t="s">
        <v>96</v>
      </c>
      <c r="CO153" s="231">
        <f>IF(CJ153=1,VLOOKUP(CN153,data!$B$35:$D$39,2,0),0)</f>
        <v>0</v>
      </c>
      <c r="CP153" s="232">
        <f>IF(AND(CM153&lt;&gt;0,CO153&lt;&gt;0)=FALSE,0,data!$C$43)</f>
        <v>0</v>
      </c>
      <c r="CQ153" s="269">
        <f t="shared" si="182"/>
        <v>0</v>
      </c>
      <c r="CR153" s="225">
        <f t="shared" si="183"/>
        <v>0</v>
      </c>
      <c r="CS153" s="225">
        <f t="shared" si="184"/>
        <v>0</v>
      </c>
      <c r="CT153" s="225">
        <f t="shared" si="185"/>
        <v>0</v>
      </c>
      <c r="CU153" s="431" t="str">
        <f t="shared" si="186"/>
        <v>ne</v>
      </c>
      <c r="CW153" s="229"/>
      <c r="CX153" s="225">
        <f t="shared" si="187"/>
        <v>0</v>
      </c>
      <c r="CY153" s="230">
        <f>IF(CX153=1,data!$C$41*CW153,0)</f>
        <v>0</v>
      </c>
      <c r="CZ153" s="265" t="s">
        <v>96</v>
      </c>
      <c r="DA153" s="231">
        <f>IF(CX153=1,IF(CW153&lt;15,VLOOKUP(CZ153,data!$B$3:$E$32,2,0)*CW153,(VLOOKUP(CZ153,data!$B$3:$E$32,2,0)*14)+(VLOOKUP(CZ153,data!$B$3:$E$32,3,0))*(CW153-14)),0)</f>
        <v>0</v>
      </c>
      <c r="DB153" s="265" t="s">
        <v>96</v>
      </c>
      <c r="DC153" s="231">
        <f>IF(CX153=1,VLOOKUP(DB153,data!$B$35:$D$39,2,0),0)</f>
        <v>0</v>
      </c>
      <c r="DD153" s="232">
        <f>IF(AND(DA153&lt;&gt;0,DC153&lt;&gt;0)=FALSE,0,data!$C$43)</f>
        <v>0</v>
      </c>
      <c r="DE153" s="269">
        <f t="shared" si="188"/>
        <v>0</v>
      </c>
      <c r="DF153" s="225">
        <f t="shared" si="189"/>
        <v>0</v>
      </c>
      <c r="DG153" s="225">
        <f t="shared" si="190"/>
        <v>0</v>
      </c>
      <c r="DH153" s="225">
        <f t="shared" si="191"/>
        <v>0</v>
      </c>
      <c r="DI153" s="431" t="str">
        <f t="shared" si="192"/>
        <v>ne</v>
      </c>
      <c r="DK153" s="229"/>
      <c r="DL153" s="225">
        <f t="shared" si="193"/>
        <v>0</v>
      </c>
      <c r="DM153" s="230">
        <f>IF(DL153=1,data!$C$41*DK153,0)</f>
        <v>0</v>
      </c>
      <c r="DN153" s="265" t="s">
        <v>96</v>
      </c>
      <c r="DO153" s="231">
        <f>IF(DL153=1,IF(DK153&lt;15,VLOOKUP(DN153,data!$B$3:$E$32,2,0)*DK153,(VLOOKUP(DN153,data!$B$3:$E$32,2,0)*14)+(VLOOKUP(DN153,data!$B$3:$E$32,3,0))*(DK153-14)),0)</f>
        <v>0</v>
      </c>
      <c r="DP153" s="265" t="s">
        <v>96</v>
      </c>
      <c r="DQ153" s="231">
        <f>IF(DL153=1,VLOOKUP(DP153,data!$B$35:$D$39,2,0),0)</f>
        <v>0</v>
      </c>
      <c r="DR153" s="232">
        <f>IF(AND(DO153&lt;&gt;0,DQ153&lt;&gt;0)=FALSE,0,data!$C$43)</f>
        <v>0</v>
      </c>
      <c r="DS153" s="269">
        <f t="shared" si="194"/>
        <v>0</v>
      </c>
      <c r="DT153" s="225">
        <f t="shared" si="195"/>
        <v>0</v>
      </c>
      <c r="DU153" s="225">
        <f t="shared" si="196"/>
        <v>0</v>
      </c>
      <c r="DV153" s="225">
        <f t="shared" si="197"/>
        <v>0</v>
      </c>
      <c r="DW153" s="431" t="str">
        <f t="shared" si="198"/>
        <v>ne</v>
      </c>
      <c r="DY153" s="229"/>
      <c r="DZ153" s="225">
        <f t="shared" si="199"/>
        <v>0</v>
      </c>
      <c r="EA153" s="230">
        <f>IF(DZ153=1,data!$C$41*DY153,0)</f>
        <v>0</v>
      </c>
      <c r="EB153" s="265" t="s">
        <v>96</v>
      </c>
      <c r="EC153" s="231">
        <f>IF(DZ153=1,IF(DY153&lt;15,VLOOKUP(EB153,data!$B$3:$E$32,2,0)*DY153,(VLOOKUP(EB153,data!$B$3:$E$32,2,0)*14)+(VLOOKUP(EB153,data!$B$3:$E$32,3,0))*(DY153-14)),0)</f>
        <v>0</v>
      </c>
      <c r="ED153" s="265" t="s">
        <v>96</v>
      </c>
      <c r="EE153" s="231">
        <f>IF(DZ153=1,VLOOKUP(ED153,data!$B$35:$D$39,2,0),0)</f>
        <v>0</v>
      </c>
      <c r="EF153" s="232">
        <f>IF(AND(EC153&lt;&gt;0,EE153&lt;&gt;0)=FALSE,0,data!$C$43)</f>
        <v>0</v>
      </c>
      <c r="EG153" s="269">
        <f t="shared" si="200"/>
        <v>0</v>
      </c>
      <c r="EH153" s="225">
        <f t="shared" si="201"/>
        <v>0</v>
      </c>
      <c r="EI153" s="225">
        <f t="shared" si="202"/>
        <v>0</v>
      </c>
      <c r="EJ153" s="225">
        <f t="shared" si="203"/>
        <v>0</v>
      </c>
      <c r="EK153" s="431" t="str">
        <f t="shared" si="204"/>
        <v>ne</v>
      </c>
      <c r="EM153" s="229"/>
      <c r="EN153" s="225">
        <f t="shared" si="205"/>
        <v>0</v>
      </c>
      <c r="EO153" s="230">
        <f>IF(EN153=1,data!$C$41*EM153,0)</f>
        <v>0</v>
      </c>
      <c r="EP153" s="265" t="s">
        <v>96</v>
      </c>
      <c r="EQ153" s="231">
        <f>IF(EN153=1,IF(EM153&lt;15,VLOOKUP(EP153,data!$B$3:$E$32,2,0)*EM153,(VLOOKUP(EP153,data!$B$3:$E$32,2,0)*14)+(VLOOKUP(EP153,data!$B$3:$E$32,3,0))*(EM153-14)),0)</f>
        <v>0</v>
      </c>
      <c r="ER153" s="265" t="s">
        <v>96</v>
      </c>
      <c r="ES153" s="231">
        <f>IF(EN153=1,VLOOKUP(ER153,data!$B$35:$D$39,2,0),0)</f>
        <v>0</v>
      </c>
      <c r="ET153" s="232">
        <f>IF(AND(EQ153&lt;&gt;0,ES153&lt;&gt;0)=FALSE,0,data!$C$43)</f>
        <v>0</v>
      </c>
      <c r="EU153" s="269">
        <f t="shared" si="206"/>
        <v>0</v>
      </c>
      <c r="EV153" s="225">
        <f t="shared" si="207"/>
        <v>0</v>
      </c>
      <c r="EW153" s="225">
        <f t="shared" si="208"/>
        <v>0</v>
      </c>
      <c r="EX153" s="225">
        <f t="shared" si="209"/>
        <v>0</v>
      </c>
      <c r="EY153" s="431" t="str">
        <f t="shared" si="210"/>
        <v>ne</v>
      </c>
      <c r="FA153" s="229"/>
      <c r="FB153" s="225">
        <f t="shared" si="211"/>
        <v>0</v>
      </c>
      <c r="FC153" s="230">
        <f>IF(FB153=1,data!$C$41*FA153,0)</f>
        <v>0</v>
      </c>
      <c r="FD153" s="265" t="s">
        <v>96</v>
      </c>
      <c r="FE153" s="231">
        <f>IF(FB153=1,IF(FA153&lt;15,VLOOKUP(FD153,data!$B$3:$E$32,2,0)*FA153,(VLOOKUP(FD153,data!$B$3:$E$32,2,0)*14)+(VLOOKUP(FD153,data!$B$3:$E$32,3,0))*(FA153-14)),0)</f>
        <v>0</v>
      </c>
      <c r="FF153" s="265" t="s">
        <v>96</v>
      </c>
      <c r="FG153" s="231">
        <f>IF(FB153=1,VLOOKUP(FF153,data!$B$35:$D$39,2,0),0)</f>
        <v>0</v>
      </c>
      <c r="FH153" s="232">
        <f>IF(AND(FE153&lt;&gt;0,FG153&lt;&gt;0)=FALSE,0,data!$C$43)</f>
        <v>0</v>
      </c>
      <c r="FI153" s="269">
        <f t="shared" si="212"/>
        <v>0</v>
      </c>
      <c r="FJ153" s="225">
        <f t="shared" si="213"/>
        <v>0</v>
      </c>
      <c r="FK153" s="225">
        <f t="shared" si="214"/>
        <v>0</v>
      </c>
      <c r="FL153" s="225">
        <f t="shared" si="215"/>
        <v>0</v>
      </c>
      <c r="FM153" s="431" t="str">
        <f t="shared" si="216"/>
        <v>ne</v>
      </c>
    </row>
    <row r="154" spans="1:169" ht="26.65" hidden="1" customHeight="1" x14ac:dyDescent="0.25">
      <c r="A154" s="233"/>
      <c r="B154" s="370" t="s">
        <v>245</v>
      </c>
      <c r="C154" s="416"/>
      <c r="D154" s="418"/>
      <c r="E154" s="229"/>
      <c r="F154" s="225">
        <f t="shared" si="148"/>
        <v>0</v>
      </c>
      <c r="G154" s="230">
        <f>IF(F154=1,data!$C$41*E154,0)</f>
        <v>0</v>
      </c>
      <c r="H154" s="265" t="s">
        <v>96</v>
      </c>
      <c r="I154" s="231">
        <f>IF($F154=1,IF($E154&lt;15,VLOOKUP(H154,data!$B$3:$E$32,2,0)*$E154,(VLOOKUP(H154,data!$B$3:$E$32,2,0)*14)+(VLOOKUP(H154,data!$B$3:$E$32,3,0))*($E154-14)),0)</f>
        <v>0</v>
      </c>
      <c r="J154" s="265" t="s">
        <v>96</v>
      </c>
      <c r="K154" s="231">
        <f>IF($F154=1,VLOOKUP(J154,data!$B$35:$D$39,2,0),0)</f>
        <v>0</v>
      </c>
      <c r="L154" s="232">
        <f>IF(AND(I154&lt;&gt;0,K154&lt;&gt;0)=FALSE,0,data!$C$43)</f>
        <v>0</v>
      </c>
      <c r="M154" s="269">
        <f t="shared" si="76"/>
        <v>0</v>
      </c>
      <c r="N154" s="225">
        <f t="shared" si="217"/>
        <v>0</v>
      </c>
      <c r="O154" s="225">
        <f t="shared" si="149"/>
        <v>0</v>
      </c>
      <c r="P154" s="225">
        <f t="shared" si="150"/>
        <v>0</v>
      </c>
      <c r="Q154" s="228"/>
      <c r="R154" s="438">
        <f t="shared" si="151"/>
        <v>0</v>
      </c>
      <c r="S154" s="225">
        <f t="shared" si="152"/>
        <v>0</v>
      </c>
      <c r="T154" s="357">
        <f>IF(S154=1,data!$C$41*R154,0)</f>
        <v>0</v>
      </c>
      <c r="U154" s="370" t="str">
        <f t="shared" si="153"/>
        <v xml:space="preserve"> </v>
      </c>
      <c r="V154" s="360">
        <f>IF($S154=1,IF(R154&lt;15,VLOOKUP(U154,data!$B$3:$E$32,2,0)*R154,(VLOOKUP(U154,data!$B$3:$E$32,2,0)*14)+(VLOOKUP(U154,data!$B$3:$E$32,3,0))*(R154-14)),0)</f>
        <v>0</v>
      </c>
      <c r="W154" s="370" t="str">
        <f t="shared" si="154"/>
        <v xml:space="preserve"> </v>
      </c>
      <c r="X154" s="360">
        <f>IF($S154=1,VLOOKUP(W154,data!$B$35:$D$39,2,0),0)</f>
        <v>0</v>
      </c>
      <c r="Y154" s="364">
        <f>IF(AND(V154&lt;&gt;0,X154&lt;&gt;0)=FALSE,0,data!$C$43)</f>
        <v>0</v>
      </c>
      <c r="Z154" s="365">
        <f t="shared" si="83"/>
        <v>0</v>
      </c>
      <c r="AA154" s="225">
        <f t="shared" si="218"/>
        <v>0</v>
      </c>
      <c r="AB154" s="225">
        <f t="shared" si="155"/>
        <v>0</v>
      </c>
      <c r="AC154" s="225">
        <f t="shared" si="156"/>
        <v>0</v>
      </c>
      <c r="AE154" s="229"/>
      <c r="AF154" s="225">
        <f t="shared" si="157"/>
        <v>0</v>
      </c>
      <c r="AG154" s="230">
        <f>IF(AF154=1,data!$C$41*AE154,0)</f>
        <v>0</v>
      </c>
      <c r="AH154" s="265" t="s">
        <v>96</v>
      </c>
      <c r="AI154" s="231">
        <f>IF(AF154=1,IF(AE154&lt;15,VLOOKUP(AH154,data!$B$3:$E$32,2,0)*AE154,(VLOOKUP(AH154,data!$B$3:$E$32,2,0)*14)+(VLOOKUP(AH154,data!$B$3:$E$32,3,0))*(AE154-14)),0)</f>
        <v>0</v>
      </c>
      <c r="AJ154" s="265" t="s">
        <v>96</v>
      </c>
      <c r="AK154" s="231">
        <f>IF(AF154=1,VLOOKUP(AJ154,data!$B$35:$D$39,2,0),0)</f>
        <v>0</v>
      </c>
      <c r="AL154" s="232">
        <f>IF(AND(AI154&lt;&gt;0,AK154&lt;&gt;0)=FALSE,0,data!$C$43)</f>
        <v>0</v>
      </c>
      <c r="AM154" s="269">
        <f t="shared" si="158"/>
        <v>0</v>
      </c>
      <c r="AN154" s="225">
        <f t="shared" si="159"/>
        <v>0</v>
      </c>
      <c r="AO154" s="225">
        <f t="shared" si="160"/>
        <v>0</v>
      </c>
      <c r="AP154" s="225">
        <f t="shared" si="161"/>
        <v>0</v>
      </c>
      <c r="AQ154" s="431" t="str">
        <f t="shared" si="162"/>
        <v>ne</v>
      </c>
      <c r="AS154" s="229"/>
      <c r="AT154" s="225">
        <f t="shared" si="163"/>
        <v>0</v>
      </c>
      <c r="AU154" s="230">
        <f>IF(AT154=1,data!$C$41*AS154,0)</f>
        <v>0</v>
      </c>
      <c r="AV154" s="265" t="s">
        <v>96</v>
      </c>
      <c r="AW154" s="231">
        <f>IF(AT154=1,IF(AS154&lt;15,VLOOKUP(AV154,data!$B$3:$E$32,2,0)*AS154,(VLOOKUP(AV154,data!$B$3:$E$32,2,0)*14)+(VLOOKUP(AV154,data!$B$3:$E$32,3,0))*(AS154-14)),0)</f>
        <v>0</v>
      </c>
      <c r="AX154" s="265" t="s">
        <v>96</v>
      </c>
      <c r="AY154" s="231">
        <f>IF(AT154=1,VLOOKUP(AX154,data!$B$35:$D$39,2,0),0)</f>
        <v>0</v>
      </c>
      <c r="AZ154" s="232">
        <f>IF(AND(AW154&lt;&gt;0,AY154&lt;&gt;0)=FALSE,0,data!$C$43)</f>
        <v>0</v>
      </c>
      <c r="BA154" s="269">
        <f t="shared" si="164"/>
        <v>0</v>
      </c>
      <c r="BB154" s="225">
        <f t="shared" si="165"/>
        <v>0</v>
      </c>
      <c r="BC154" s="225">
        <f t="shared" si="166"/>
        <v>0</v>
      </c>
      <c r="BD154" s="225">
        <f t="shared" si="167"/>
        <v>0</v>
      </c>
      <c r="BE154" s="431" t="str">
        <f t="shared" si="168"/>
        <v>ne</v>
      </c>
      <c r="BG154" s="229"/>
      <c r="BH154" s="225">
        <f t="shared" si="169"/>
        <v>0</v>
      </c>
      <c r="BI154" s="230">
        <f>IF(BH154=1,data!$C$41*BG154,0)</f>
        <v>0</v>
      </c>
      <c r="BJ154" s="265" t="s">
        <v>96</v>
      </c>
      <c r="BK154" s="231">
        <f>IF(BH154=1,IF(BG154&lt;15,VLOOKUP(BJ154,data!$B$3:$E$32,2,0)*BG154,(VLOOKUP(BJ154,data!$B$3:$E$32,2,0)*14)+(VLOOKUP(BJ154,data!$B$3:$E$32,3,0))*(BG154-14)),0)</f>
        <v>0</v>
      </c>
      <c r="BL154" s="265" t="s">
        <v>96</v>
      </c>
      <c r="BM154" s="231">
        <f>IF(BH154=1,VLOOKUP(BL154,data!$B$35:$D$39,2,0),0)</f>
        <v>0</v>
      </c>
      <c r="BN154" s="232">
        <f>IF(AND(BK154&lt;&gt;0,BM154&lt;&gt;0)=FALSE,0,data!$C$43)</f>
        <v>0</v>
      </c>
      <c r="BO154" s="269">
        <f t="shared" si="170"/>
        <v>0</v>
      </c>
      <c r="BP154" s="225">
        <f t="shared" si="171"/>
        <v>0</v>
      </c>
      <c r="BQ154" s="225">
        <f t="shared" si="172"/>
        <v>0</v>
      </c>
      <c r="BR154" s="225">
        <f t="shared" si="173"/>
        <v>0</v>
      </c>
      <c r="BS154" s="431" t="str">
        <f t="shared" si="174"/>
        <v>ne</v>
      </c>
      <c r="BU154" s="229"/>
      <c r="BV154" s="225">
        <f t="shared" si="175"/>
        <v>0</v>
      </c>
      <c r="BW154" s="230">
        <f>IF(BV154=1,data!$C$41*BU154,0)</f>
        <v>0</v>
      </c>
      <c r="BX154" s="265" t="s">
        <v>96</v>
      </c>
      <c r="BY154" s="231">
        <f>IF(BV154=1,IF(BU154&lt;15,VLOOKUP(BX154,data!$B$3:$E$32,2,0)*BU154,(VLOOKUP(BX154,data!$B$3:$E$32,2,0)*14)+(VLOOKUP(BX154,data!$B$3:$E$32,3,0))*(BU154-14)),0)</f>
        <v>0</v>
      </c>
      <c r="BZ154" s="265" t="s">
        <v>96</v>
      </c>
      <c r="CA154" s="231">
        <f>IF(BV154=1,VLOOKUP(BZ154,data!$B$35:$D$39,2,0),0)</f>
        <v>0</v>
      </c>
      <c r="CB154" s="232">
        <f>IF(AND(BY154&lt;&gt;0,CA154&lt;&gt;0)=FALSE,0,data!$C$43)</f>
        <v>0</v>
      </c>
      <c r="CC154" s="269">
        <f t="shared" si="176"/>
        <v>0</v>
      </c>
      <c r="CD154" s="225">
        <f t="shared" si="177"/>
        <v>0</v>
      </c>
      <c r="CE154" s="225">
        <f t="shared" si="178"/>
        <v>0</v>
      </c>
      <c r="CF154" s="225">
        <f t="shared" si="179"/>
        <v>0</v>
      </c>
      <c r="CG154" s="431" t="str">
        <f t="shared" si="180"/>
        <v>ne</v>
      </c>
      <c r="CI154" s="229"/>
      <c r="CJ154" s="225">
        <f t="shared" si="181"/>
        <v>0</v>
      </c>
      <c r="CK154" s="230">
        <f>IF(CJ154=1,data!$C$41*CI154,0)</f>
        <v>0</v>
      </c>
      <c r="CL154" s="265" t="s">
        <v>96</v>
      </c>
      <c r="CM154" s="231">
        <f>IF(CJ154=1,IF(CI154&lt;15,VLOOKUP(CL154,data!$B$3:$E$32,2,0)*CI154,(VLOOKUP(CL154,data!$B$3:$E$32,2,0)*14)+(VLOOKUP(CL154,data!$B$3:$E$32,3,0))*(CI154-14)),0)</f>
        <v>0</v>
      </c>
      <c r="CN154" s="265" t="s">
        <v>96</v>
      </c>
      <c r="CO154" s="231">
        <f>IF(CJ154=1,VLOOKUP(CN154,data!$B$35:$D$39,2,0),0)</f>
        <v>0</v>
      </c>
      <c r="CP154" s="232">
        <f>IF(AND(CM154&lt;&gt;0,CO154&lt;&gt;0)=FALSE,0,data!$C$43)</f>
        <v>0</v>
      </c>
      <c r="CQ154" s="269">
        <f t="shared" si="182"/>
        <v>0</v>
      </c>
      <c r="CR154" s="225">
        <f t="shared" si="183"/>
        <v>0</v>
      </c>
      <c r="CS154" s="225">
        <f t="shared" si="184"/>
        <v>0</v>
      </c>
      <c r="CT154" s="225">
        <f t="shared" si="185"/>
        <v>0</v>
      </c>
      <c r="CU154" s="431" t="str">
        <f t="shared" si="186"/>
        <v>ne</v>
      </c>
      <c r="CW154" s="229"/>
      <c r="CX154" s="225">
        <f t="shared" si="187"/>
        <v>0</v>
      </c>
      <c r="CY154" s="230">
        <f>IF(CX154=1,data!$C$41*CW154,0)</f>
        <v>0</v>
      </c>
      <c r="CZ154" s="265" t="s">
        <v>96</v>
      </c>
      <c r="DA154" s="231">
        <f>IF(CX154=1,IF(CW154&lt;15,VLOOKUP(CZ154,data!$B$3:$E$32,2,0)*CW154,(VLOOKUP(CZ154,data!$B$3:$E$32,2,0)*14)+(VLOOKUP(CZ154,data!$B$3:$E$32,3,0))*(CW154-14)),0)</f>
        <v>0</v>
      </c>
      <c r="DB154" s="265" t="s">
        <v>96</v>
      </c>
      <c r="DC154" s="231">
        <f>IF(CX154=1,VLOOKUP(DB154,data!$B$35:$D$39,2,0),0)</f>
        <v>0</v>
      </c>
      <c r="DD154" s="232">
        <f>IF(AND(DA154&lt;&gt;0,DC154&lt;&gt;0)=FALSE,0,data!$C$43)</f>
        <v>0</v>
      </c>
      <c r="DE154" s="269">
        <f t="shared" si="188"/>
        <v>0</v>
      </c>
      <c r="DF154" s="225">
        <f t="shared" si="189"/>
        <v>0</v>
      </c>
      <c r="DG154" s="225">
        <f t="shared" si="190"/>
        <v>0</v>
      </c>
      <c r="DH154" s="225">
        <f t="shared" si="191"/>
        <v>0</v>
      </c>
      <c r="DI154" s="431" t="str">
        <f t="shared" si="192"/>
        <v>ne</v>
      </c>
      <c r="DK154" s="229"/>
      <c r="DL154" s="225">
        <f t="shared" si="193"/>
        <v>0</v>
      </c>
      <c r="DM154" s="230">
        <f>IF(DL154=1,data!$C$41*DK154,0)</f>
        <v>0</v>
      </c>
      <c r="DN154" s="265" t="s">
        <v>96</v>
      </c>
      <c r="DO154" s="231">
        <f>IF(DL154=1,IF(DK154&lt;15,VLOOKUP(DN154,data!$B$3:$E$32,2,0)*DK154,(VLOOKUP(DN154,data!$B$3:$E$32,2,0)*14)+(VLOOKUP(DN154,data!$B$3:$E$32,3,0))*(DK154-14)),0)</f>
        <v>0</v>
      </c>
      <c r="DP154" s="265" t="s">
        <v>96</v>
      </c>
      <c r="DQ154" s="231">
        <f>IF(DL154=1,VLOOKUP(DP154,data!$B$35:$D$39,2,0),0)</f>
        <v>0</v>
      </c>
      <c r="DR154" s="232">
        <f>IF(AND(DO154&lt;&gt;0,DQ154&lt;&gt;0)=FALSE,0,data!$C$43)</f>
        <v>0</v>
      </c>
      <c r="DS154" s="269">
        <f t="shared" si="194"/>
        <v>0</v>
      </c>
      <c r="DT154" s="225">
        <f t="shared" si="195"/>
        <v>0</v>
      </c>
      <c r="DU154" s="225">
        <f t="shared" si="196"/>
        <v>0</v>
      </c>
      <c r="DV154" s="225">
        <f t="shared" si="197"/>
        <v>0</v>
      </c>
      <c r="DW154" s="431" t="str">
        <f t="shared" si="198"/>
        <v>ne</v>
      </c>
      <c r="DY154" s="229"/>
      <c r="DZ154" s="225">
        <f t="shared" si="199"/>
        <v>0</v>
      </c>
      <c r="EA154" s="230">
        <f>IF(DZ154=1,data!$C$41*DY154,0)</f>
        <v>0</v>
      </c>
      <c r="EB154" s="265" t="s">
        <v>96</v>
      </c>
      <c r="EC154" s="231">
        <f>IF(DZ154=1,IF(DY154&lt;15,VLOOKUP(EB154,data!$B$3:$E$32,2,0)*DY154,(VLOOKUP(EB154,data!$B$3:$E$32,2,0)*14)+(VLOOKUP(EB154,data!$B$3:$E$32,3,0))*(DY154-14)),0)</f>
        <v>0</v>
      </c>
      <c r="ED154" s="265" t="s">
        <v>96</v>
      </c>
      <c r="EE154" s="231">
        <f>IF(DZ154=1,VLOOKUP(ED154,data!$B$35:$D$39,2,0),0)</f>
        <v>0</v>
      </c>
      <c r="EF154" s="232">
        <f>IF(AND(EC154&lt;&gt;0,EE154&lt;&gt;0)=FALSE,0,data!$C$43)</f>
        <v>0</v>
      </c>
      <c r="EG154" s="269">
        <f t="shared" si="200"/>
        <v>0</v>
      </c>
      <c r="EH154" s="225">
        <f t="shared" si="201"/>
        <v>0</v>
      </c>
      <c r="EI154" s="225">
        <f t="shared" si="202"/>
        <v>0</v>
      </c>
      <c r="EJ154" s="225">
        <f t="shared" si="203"/>
        <v>0</v>
      </c>
      <c r="EK154" s="431" t="str">
        <f t="shared" si="204"/>
        <v>ne</v>
      </c>
      <c r="EM154" s="229"/>
      <c r="EN154" s="225">
        <f t="shared" si="205"/>
        <v>0</v>
      </c>
      <c r="EO154" s="230">
        <f>IF(EN154=1,data!$C$41*EM154,0)</f>
        <v>0</v>
      </c>
      <c r="EP154" s="265" t="s">
        <v>96</v>
      </c>
      <c r="EQ154" s="231">
        <f>IF(EN154=1,IF(EM154&lt;15,VLOOKUP(EP154,data!$B$3:$E$32,2,0)*EM154,(VLOOKUP(EP154,data!$B$3:$E$32,2,0)*14)+(VLOOKUP(EP154,data!$B$3:$E$32,3,0))*(EM154-14)),0)</f>
        <v>0</v>
      </c>
      <c r="ER154" s="265" t="s">
        <v>96</v>
      </c>
      <c r="ES154" s="231">
        <f>IF(EN154=1,VLOOKUP(ER154,data!$B$35:$D$39,2,0),0)</f>
        <v>0</v>
      </c>
      <c r="ET154" s="232">
        <f>IF(AND(EQ154&lt;&gt;0,ES154&lt;&gt;0)=FALSE,0,data!$C$43)</f>
        <v>0</v>
      </c>
      <c r="EU154" s="269">
        <f t="shared" si="206"/>
        <v>0</v>
      </c>
      <c r="EV154" s="225">
        <f t="shared" si="207"/>
        <v>0</v>
      </c>
      <c r="EW154" s="225">
        <f t="shared" si="208"/>
        <v>0</v>
      </c>
      <c r="EX154" s="225">
        <f t="shared" si="209"/>
        <v>0</v>
      </c>
      <c r="EY154" s="431" t="str">
        <f t="shared" si="210"/>
        <v>ne</v>
      </c>
      <c r="FA154" s="229"/>
      <c r="FB154" s="225">
        <f t="shared" si="211"/>
        <v>0</v>
      </c>
      <c r="FC154" s="230">
        <f>IF(FB154=1,data!$C$41*FA154,0)</f>
        <v>0</v>
      </c>
      <c r="FD154" s="265" t="s">
        <v>96</v>
      </c>
      <c r="FE154" s="231">
        <f>IF(FB154=1,IF(FA154&lt;15,VLOOKUP(FD154,data!$B$3:$E$32,2,0)*FA154,(VLOOKUP(FD154,data!$B$3:$E$32,2,0)*14)+(VLOOKUP(FD154,data!$B$3:$E$32,3,0))*(FA154-14)),0)</f>
        <v>0</v>
      </c>
      <c r="FF154" s="265" t="s">
        <v>96</v>
      </c>
      <c r="FG154" s="231">
        <f>IF(FB154=1,VLOOKUP(FF154,data!$B$35:$D$39,2,0),0)</f>
        <v>0</v>
      </c>
      <c r="FH154" s="232">
        <f>IF(AND(FE154&lt;&gt;0,FG154&lt;&gt;0)=FALSE,0,data!$C$43)</f>
        <v>0</v>
      </c>
      <c r="FI154" s="269">
        <f t="shared" si="212"/>
        <v>0</v>
      </c>
      <c r="FJ154" s="225">
        <f t="shared" si="213"/>
        <v>0</v>
      </c>
      <c r="FK154" s="225">
        <f t="shared" si="214"/>
        <v>0</v>
      </c>
      <c r="FL154" s="225">
        <f t="shared" si="215"/>
        <v>0</v>
      </c>
      <c r="FM154" s="431" t="str">
        <f t="shared" si="216"/>
        <v>ne</v>
      </c>
    </row>
    <row r="155" spans="1:169" ht="26.65" hidden="1" customHeight="1" x14ac:dyDescent="0.25">
      <c r="A155" s="233"/>
      <c r="B155" s="370" t="s">
        <v>246</v>
      </c>
      <c r="C155" s="416"/>
      <c r="D155" s="418"/>
      <c r="E155" s="229"/>
      <c r="F155" s="225">
        <f t="shared" si="148"/>
        <v>0</v>
      </c>
      <c r="G155" s="230">
        <f>IF(F155=1,data!$C$41*E155,0)</f>
        <v>0</v>
      </c>
      <c r="H155" s="265" t="s">
        <v>96</v>
      </c>
      <c r="I155" s="231">
        <f>IF($F155=1,IF($E155&lt;15,VLOOKUP(H155,data!$B$3:$E$32,2,0)*$E155,(VLOOKUP(H155,data!$B$3:$E$32,2,0)*14)+(VLOOKUP(H155,data!$B$3:$E$32,3,0))*($E155-14)),0)</f>
        <v>0</v>
      </c>
      <c r="J155" s="265" t="s">
        <v>96</v>
      </c>
      <c r="K155" s="231">
        <f>IF($F155=1,VLOOKUP(J155,data!$B$35:$D$39,2,0),0)</f>
        <v>0</v>
      </c>
      <c r="L155" s="232">
        <f>IF(AND(I155&lt;&gt;0,K155&lt;&gt;0)=FALSE,0,data!$C$43)</f>
        <v>0</v>
      </c>
      <c r="M155" s="269">
        <f t="shared" si="76"/>
        <v>0</v>
      </c>
      <c r="N155" s="225">
        <f t="shared" si="217"/>
        <v>0</v>
      </c>
      <c r="O155" s="225">
        <f t="shared" si="149"/>
        <v>0</v>
      </c>
      <c r="P155" s="225">
        <f t="shared" si="150"/>
        <v>0</v>
      </c>
      <c r="Q155" s="228"/>
      <c r="R155" s="438">
        <f t="shared" si="151"/>
        <v>0</v>
      </c>
      <c r="S155" s="225">
        <f t="shared" si="152"/>
        <v>0</v>
      </c>
      <c r="T155" s="357">
        <f>IF(S155=1,data!$C$41*R155,0)</f>
        <v>0</v>
      </c>
      <c r="U155" s="370" t="str">
        <f t="shared" si="153"/>
        <v xml:space="preserve"> </v>
      </c>
      <c r="V155" s="360">
        <f>IF($S155=1,IF(R155&lt;15,VLOOKUP(U155,data!$B$3:$E$32,2,0)*R155,(VLOOKUP(U155,data!$B$3:$E$32,2,0)*14)+(VLOOKUP(U155,data!$B$3:$E$32,3,0))*(R155-14)),0)</f>
        <v>0</v>
      </c>
      <c r="W155" s="370" t="str">
        <f t="shared" si="154"/>
        <v xml:space="preserve"> </v>
      </c>
      <c r="X155" s="360">
        <f>IF($S155=1,VLOOKUP(W155,data!$B$35:$D$39,2,0),0)</f>
        <v>0</v>
      </c>
      <c r="Y155" s="364">
        <f>IF(AND(V155&lt;&gt;0,X155&lt;&gt;0)=FALSE,0,data!$C$43)</f>
        <v>0</v>
      </c>
      <c r="Z155" s="365">
        <f t="shared" si="83"/>
        <v>0</v>
      </c>
      <c r="AA155" s="225">
        <f t="shared" si="218"/>
        <v>0</v>
      </c>
      <c r="AB155" s="225">
        <f t="shared" si="155"/>
        <v>0</v>
      </c>
      <c r="AC155" s="225">
        <f t="shared" si="156"/>
        <v>0</v>
      </c>
      <c r="AE155" s="229"/>
      <c r="AF155" s="225">
        <f t="shared" si="157"/>
        <v>0</v>
      </c>
      <c r="AG155" s="230">
        <f>IF(AF155=1,data!$C$41*AE155,0)</f>
        <v>0</v>
      </c>
      <c r="AH155" s="265" t="s">
        <v>96</v>
      </c>
      <c r="AI155" s="231">
        <f>IF(AF155=1,IF(AE155&lt;15,VLOOKUP(AH155,data!$B$3:$E$32,2,0)*AE155,(VLOOKUP(AH155,data!$B$3:$E$32,2,0)*14)+(VLOOKUP(AH155,data!$B$3:$E$32,3,0))*(AE155-14)),0)</f>
        <v>0</v>
      </c>
      <c r="AJ155" s="265" t="s">
        <v>96</v>
      </c>
      <c r="AK155" s="231">
        <f>IF(AF155=1,VLOOKUP(AJ155,data!$B$35:$D$39,2,0),0)</f>
        <v>0</v>
      </c>
      <c r="AL155" s="232">
        <f>IF(AND(AI155&lt;&gt;0,AK155&lt;&gt;0)=FALSE,0,data!$C$43)</f>
        <v>0</v>
      </c>
      <c r="AM155" s="269">
        <f t="shared" si="158"/>
        <v>0</v>
      </c>
      <c r="AN155" s="225">
        <f t="shared" si="159"/>
        <v>0</v>
      </c>
      <c r="AO155" s="225">
        <f t="shared" si="160"/>
        <v>0</v>
      </c>
      <c r="AP155" s="225">
        <f t="shared" si="161"/>
        <v>0</v>
      </c>
      <c r="AQ155" s="431" t="str">
        <f t="shared" si="162"/>
        <v>ne</v>
      </c>
      <c r="AS155" s="229"/>
      <c r="AT155" s="225">
        <f t="shared" si="163"/>
        <v>0</v>
      </c>
      <c r="AU155" s="230">
        <f>IF(AT155=1,data!$C$41*AS155,0)</f>
        <v>0</v>
      </c>
      <c r="AV155" s="265" t="s">
        <v>96</v>
      </c>
      <c r="AW155" s="231">
        <f>IF(AT155=1,IF(AS155&lt;15,VLOOKUP(AV155,data!$B$3:$E$32,2,0)*AS155,(VLOOKUP(AV155,data!$B$3:$E$32,2,0)*14)+(VLOOKUP(AV155,data!$B$3:$E$32,3,0))*(AS155-14)),0)</f>
        <v>0</v>
      </c>
      <c r="AX155" s="265" t="s">
        <v>96</v>
      </c>
      <c r="AY155" s="231">
        <f>IF(AT155=1,VLOOKUP(AX155,data!$B$35:$D$39,2,0),0)</f>
        <v>0</v>
      </c>
      <c r="AZ155" s="232">
        <f>IF(AND(AW155&lt;&gt;0,AY155&lt;&gt;0)=FALSE,0,data!$C$43)</f>
        <v>0</v>
      </c>
      <c r="BA155" s="269">
        <f t="shared" si="164"/>
        <v>0</v>
      </c>
      <c r="BB155" s="225">
        <f t="shared" si="165"/>
        <v>0</v>
      </c>
      <c r="BC155" s="225">
        <f t="shared" si="166"/>
        <v>0</v>
      </c>
      <c r="BD155" s="225">
        <f t="shared" si="167"/>
        <v>0</v>
      </c>
      <c r="BE155" s="431" t="str">
        <f t="shared" si="168"/>
        <v>ne</v>
      </c>
      <c r="BG155" s="229"/>
      <c r="BH155" s="225">
        <f t="shared" si="169"/>
        <v>0</v>
      </c>
      <c r="BI155" s="230">
        <f>IF(BH155=1,data!$C$41*BG155,0)</f>
        <v>0</v>
      </c>
      <c r="BJ155" s="265" t="s">
        <v>96</v>
      </c>
      <c r="BK155" s="231">
        <f>IF(BH155=1,IF(BG155&lt;15,VLOOKUP(BJ155,data!$B$3:$E$32,2,0)*BG155,(VLOOKUP(BJ155,data!$B$3:$E$32,2,0)*14)+(VLOOKUP(BJ155,data!$B$3:$E$32,3,0))*(BG155-14)),0)</f>
        <v>0</v>
      </c>
      <c r="BL155" s="265" t="s">
        <v>96</v>
      </c>
      <c r="BM155" s="231">
        <f>IF(BH155=1,VLOOKUP(BL155,data!$B$35:$D$39,2,0),0)</f>
        <v>0</v>
      </c>
      <c r="BN155" s="232">
        <f>IF(AND(BK155&lt;&gt;0,BM155&lt;&gt;0)=FALSE,0,data!$C$43)</f>
        <v>0</v>
      </c>
      <c r="BO155" s="269">
        <f t="shared" si="170"/>
        <v>0</v>
      </c>
      <c r="BP155" s="225">
        <f t="shared" si="171"/>
        <v>0</v>
      </c>
      <c r="BQ155" s="225">
        <f t="shared" si="172"/>
        <v>0</v>
      </c>
      <c r="BR155" s="225">
        <f t="shared" si="173"/>
        <v>0</v>
      </c>
      <c r="BS155" s="431" t="str">
        <f t="shared" si="174"/>
        <v>ne</v>
      </c>
      <c r="BU155" s="229"/>
      <c r="BV155" s="225">
        <f t="shared" si="175"/>
        <v>0</v>
      </c>
      <c r="BW155" s="230">
        <f>IF(BV155=1,data!$C$41*BU155,0)</f>
        <v>0</v>
      </c>
      <c r="BX155" s="265" t="s">
        <v>96</v>
      </c>
      <c r="BY155" s="231">
        <f>IF(BV155=1,IF(BU155&lt;15,VLOOKUP(BX155,data!$B$3:$E$32,2,0)*BU155,(VLOOKUP(BX155,data!$B$3:$E$32,2,0)*14)+(VLOOKUP(BX155,data!$B$3:$E$32,3,0))*(BU155-14)),0)</f>
        <v>0</v>
      </c>
      <c r="BZ155" s="265" t="s">
        <v>96</v>
      </c>
      <c r="CA155" s="231">
        <f>IF(BV155=1,VLOOKUP(BZ155,data!$B$35:$D$39,2,0),0)</f>
        <v>0</v>
      </c>
      <c r="CB155" s="232">
        <f>IF(AND(BY155&lt;&gt;0,CA155&lt;&gt;0)=FALSE,0,data!$C$43)</f>
        <v>0</v>
      </c>
      <c r="CC155" s="269">
        <f t="shared" si="176"/>
        <v>0</v>
      </c>
      <c r="CD155" s="225">
        <f t="shared" si="177"/>
        <v>0</v>
      </c>
      <c r="CE155" s="225">
        <f t="shared" si="178"/>
        <v>0</v>
      </c>
      <c r="CF155" s="225">
        <f t="shared" si="179"/>
        <v>0</v>
      </c>
      <c r="CG155" s="431" t="str">
        <f t="shared" si="180"/>
        <v>ne</v>
      </c>
      <c r="CI155" s="229"/>
      <c r="CJ155" s="225">
        <f t="shared" si="181"/>
        <v>0</v>
      </c>
      <c r="CK155" s="230">
        <f>IF(CJ155=1,data!$C$41*CI155,0)</f>
        <v>0</v>
      </c>
      <c r="CL155" s="265" t="s">
        <v>96</v>
      </c>
      <c r="CM155" s="231">
        <f>IF(CJ155=1,IF(CI155&lt;15,VLOOKUP(CL155,data!$B$3:$E$32,2,0)*CI155,(VLOOKUP(CL155,data!$B$3:$E$32,2,0)*14)+(VLOOKUP(CL155,data!$B$3:$E$32,3,0))*(CI155-14)),0)</f>
        <v>0</v>
      </c>
      <c r="CN155" s="265" t="s">
        <v>96</v>
      </c>
      <c r="CO155" s="231">
        <f>IF(CJ155=1,VLOOKUP(CN155,data!$B$35:$D$39,2,0),0)</f>
        <v>0</v>
      </c>
      <c r="CP155" s="232">
        <f>IF(AND(CM155&lt;&gt;0,CO155&lt;&gt;0)=FALSE,0,data!$C$43)</f>
        <v>0</v>
      </c>
      <c r="CQ155" s="269">
        <f t="shared" si="182"/>
        <v>0</v>
      </c>
      <c r="CR155" s="225">
        <f t="shared" si="183"/>
        <v>0</v>
      </c>
      <c r="CS155" s="225">
        <f t="shared" si="184"/>
        <v>0</v>
      </c>
      <c r="CT155" s="225">
        <f t="shared" si="185"/>
        <v>0</v>
      </c>
      <c r="CU155" s="431" t="str">
        <f t="shared" si="186"/>
        <v>ne</v>
      </c>
      <c r="CW155" s="229"/>
      <c r="CX155" s="225">
        <f t="shared" si="187"/>
        <v>0</v>
      </c>
      <c r="CY155" s="230">
        <f>IF(CX155=1,data!$C$41*CW155,0)</f>
        <v>0</v>
      </c>
      <c r="CZ155" s="265" t="s">
        <v>96</v>
      </c>
      <c r="DA155" s="231">
        <f>IF(CX155=1,IF(CW155&lt;15,VLOOKUP(CZ155,data!$B$3:$E$32,2,0)*CW155,(VLOOKUP(CZ155,data!$B$3:$E$32,2,0)*14)+(VLOOKUP(CZ155,data!$B$3:$E$32,3,0))*(CW155-14)),0)</f>
        <v>0</v>
      </c>
      <c r="DB155" s="265" t="s">
        <v>96</v>
      </c>
      <c r="DC155" s="231">
        <f>IF(CX155=1,VLOOKUP(DB155,data!$B$35:$D$39,2,0),0)</f>
        <v>0</v>
      </c>
      <c r="DD155" s="232">
        <f>IF(AND(DA155&lt;&gt;0,DC155&lt;&gt;0)=FALSE,0,data!$C$43)</f>
        <v>0</v>
      </c>
      <c r="DE155" s="269">
        <f t="shared" si="188"/>
        <v>0</v>
      </c>
      <c r="DF155" s="225">
        <f t="shared" si="189"/>
        <v>0</v>
      </c>
      <c r="DG155" s="225">
        <f t="shared" si="190"/>
        <v>0</v>
      </c>
      <c r="DH155" s="225">
        <f t="shared" si="191"/>
        <v>0</v>
      </c>
      <c r="DI155" s="431" t="str">
        <f t="shared" si="192"/>
        <v>ne</v>
      </c>
      <c r="DK155" s="229"/>
      <c r="DL155" s="225">
        <f t="shared" si="193"/>
        <v>0</v>
      </c>
      <c r="DM155" s="230">
        <f>IF(DL155=1,data!$C$41*DK155,0)</f>
        <v>0</v>
      </c>
      <c r="DN155" s="265" t="s">
        <v>96</v>
      </c>
      <c r="DO155" s="231">
        <f>IF(DL155=1,IF(DK155&lt;15,VLOOKUP(DN155,data!$B$3:$E$32,2,0)*DK155,(VLOOKUP(DN155,data!$B$3:$E$32,2,0)*14)+(VLOOKUP(DN155,data!$B$3:$E$32,3,0))*(DK155-14)),0)</f>
        <v>0</v>
      </c>
      <c r="DP155" s="265" t="s">
        <v>96</v>
      </c>
      <c r="DQ155" s="231">
        <f>IF(DL155=1,VLOOKUP(DP155,data!$B$35:$D$39,2,0),0)</f>
        <v>0</v>
      </c>
      <c r="DR155" s="232">
        <f>IF(AND(DO155&lt;&gt;0,DQ155&lt;&gt;0)=FALSE,0,data!$C$43)</f>
        <v>0</v>
      </c>
      <c r="DS155" s="269">
        <f t="shared" si="194"/>
        <v>0</v>
      </c>
      <c r="DT155" s="225">
        <f t="shared" si="195"/>
        <v>0</v>
      </c>
      <c r="DU155" s="225">
        <f t="shared" si="196"/>
        <v>0</v>
      </c>
      <c r="DV155" s="225">
        <f t="shared" si="197"/>
        <v>0</v>
      </c>
      <c r="DW155" s="431" t="str">
        <f t="shared" si="198"/>
        <v>ne</v>
      </c>
      <c r="DY155" s="229"/>
      <c r="DZ155" s="225">
        <f t="shared" si="199"/>
        <v>0</v>
      </c>
      <c r="EA155" s="230">
        <f>IF(DZ155=1,data!$C$41*DY155,0)</f>
        <v>0</v>
      </c>
      <c r="EB155" s="265" t="s">
        <v>96</v>
      </c>
      <c r="EC155" s="231">
        <f>IF(DZ155=1,IF(DY155&lt;15,VLOOKUP(EB155,data!$B$3:$E$32,2,0)*DY155,(VLOOKUP(EB155,data!$B$3:$E$32,2,0)*14)+(VLOOKUP(EB155,data!$B$3:$E$32,3,0))*(DY155-14)),0)</f>
        <v>0</v>
      </c>
      <c r="ED155" s="265" t="s">
        <v>96</v>
      </c>
      <c r="EE155" s="231">
        <f>IF(DZ155=1,VLOOKUP(ED155,data!$B$35:$D$39,2,0),0)</f>
        <v>0</v>
      </c>
      <c r="EF155" s="232">
        <f>IF(AND(EC155&lt;&gt;0,EE155&lt;&gt;0)=FALSE,0,data!$C$43)</f>
        <v>0</v>
      </c>
      <c r="EG155" s="269">
        <f t="shared" si="200"/>
        <v>0</v>
      </c>
      <c r="EH155" s="225">
        <f t="shared" si="201"/>
        <v>0</v>
      </c>
      <c r="EI155" s="225">
        <f t="shared" si="202"/>
        <v>0</v>
      </c>
      <c r="EJ155" s="225">
        <f t="shared" si="203"/>
        <v>0</v>
      </c>
      <c r="EK155" s="431" t="str">
        <f t="shared" si="204"/>
        <v>ne</v>
      </c>
      <c r="EM155" s="229"/>
      <c r="EN155" s="225">
        <f t="shared" si="205"/>
        <v>0</v>
      </c>
      <c r="EO155" s="230">
        <f>IF(EN155=1,data!$C$41*EM155,0)</f>
        <v>0</v>
      </c>
      <c r="EP155" s="265" t="s">
        <v>96</v>
      </c>
      <c r="EQ155" s="231">
        <f>IF(EN155=1,IF(EM155&lt;15,VLOOKUP(EP155,data!$B$3:$E$32,2,0)*EM155,(VLOOKUP(EP155,data!$B$3:$E$32,2,0)*14)+(VLOOKUP(EP155,data!$B$3:$E$32,3,0))*(EM155-14)),0)</f>
        <v>0</v>
      </c>
      <c r="ER155" s="265" t="s">
        <v>96</v>
      </c>
      <c r="ES155" s="231">
        <f>IF(EN155=1,VLOOKUP(ER155,data!$B$35:$D$39,2,0),0)</f>
        <v>0</v>
      </c>
      <c r="ET155" s="232">
        <f>IF(AND(EQ155&lt;&gt;0,ES155&lt;&gt;0)=FALSE,0,data!$C$43)</f>
        <v>0</v>
      </c>
      <c r="EU155" s="269">
        <f t="shared" si="206"/>
        <v>0</v>
      </c>
      <c r="EV155" s="225">
        <f t="shared" si="207"/>
        <v>0</v>
      </c>
      <c r="EW155" s="225">
        <f t="shared" si="208"/>
        <v>0</v>
      </c>
      <c r="EX155" s="225">
        <f t="shared" si="209"/>
        <v>0</v>
      </c>
      <c r="EY155" s="431" t="str">
        <f t="shared" si="210"/>
        <v>ne</v>
      </c>
      <c r="FA155" s="229"/>
      <c r="FB155" s="225">
        <f t="shared" si="211"/>
        <v>0</v>
      </c>
      <c r="FC155" s="230">
        <f>IF(FB155=1,data!$C$41*FA155,0)</f>
        <v>0</v>
      </c>
      <c r="FD155" s="265" t="s">
        <v>96</v>
      </c>
      <c r="FE155" s="231">
        <f>IF(FB155=1,IF(FA155&lt;15,VLOOKUP(FD155,data!$B$3:$E$32,2,0)*FA155,(VLOOKUP(FD155,data!$B$3:$E$32,2,0)*14)+(VLOOKUP(FD155,data!$B$3:$E$32,3,0))*(FA155-14)),0)</f>
        <v>0</v>
      </c>
      <c r="FF155" s="265" t="s">
        <v>96</v>
      </c>
      <c r="FG155" s="231">
        <f>IF(FB155=1,VLOOKUP(FF155,data!$B$35:$D$39,2,0),0)</f>
        <v>0</v>
      </c>
      <c r="FH155" s="232">
        <f>IF(AND(FE155&lt;&gt;0,FG155&lt;&gt;0)=FALSE,0,data!$C$43)</f>
        <v>0</v>
      </c>
      <c r="FI155" s="269">
        <f t="shared" si="212"/>
        <v>0</v>
      </c>
      <c r="FJ155" s="225">
        <f t="shared" si="213"/>
        <v>0</v>
      </c>
      <c r="FK155" s="225">
        <f t="shared" si="214"/>
        <v>0</v>
      </c>
      <c r="FL155" s="225">
        <f t="shared" si="215"/>
        <v>0</v>
      </c>
      <c r="FM155" s="431" t="str">
        <f t="shared" si="216"/>
        <v>ne</v>
      </c>
    </row>
    <row r="156" spans="1:169" ht="26.65" hidden="1" customHeight="1" x14ac:dyDescent="0.25">
      <c r="A156" s="233"/>
      <c r="B156" s="370" t="s">
        <v>247</v>
      </c>
      <c r="C156" s="416"/>
      <c r="D156" s="418"/>
      <c r="E156" s="229"/>
      <c r="F156" s="225">
        <f t="shared" si="148"/>
        <v>0</v>
      </c>
      <c r="G156" s="230">
        <f>IF(F156=1,data!$C$41*E156,0)</f>
        <v>0</v>
      </c>
      <c r="H156" s="265" t="s">
        <v>96</v>
      </c>
      <c r="I156" s="231">
        <f>IF($F156=1,IF($E156&lt;15,VLOOKUP(H156,data!$B$3:$E$32,2,0)*$E156,(VLOOKUP(H156,data!$B$3:$E$32,2,0)*14)+(VLOOKUP(H156,data!$B$3:$E$32,3,0))*($E156-14)),0)</f>
        <v>0</v>
      </c>
      <c r="J156" s="265" t="s">
        <v>96</v>
      </c>
      <c r="K156" s="231">
        <f>IF($F156=1,VLOOKUP(J156,data!$B$35:$D$39,2,0),0)</f>
        <v>0</v>
      </c>
      <c r="L156" s="232">
        <f>IF(AND(I156&lt;&gt;0,K156&lt;&gt;0)=FALSE,0,data!$C$43)</f>
        <v>0</v>
      </c>
      <c r="M156" s="269">
        <f t="shared" si="76"/>
        <v>0</v>
      </c>
      <c r="N156" s="225">
        <f t="shared" si="217"/>
        <v>0</v>
      </c>
      <c r="O156" s="225">
        <f t="shared" si="149"/>
        <v>0</v>
      </c>
      <c r="P156" s="225">
        <f t="shared" si="150"/>
        <v>0</v>
      </c>
      <c r="Q156" s="228"/>
      <c r="R156" s="438">
        <f t="shared" si="151"/>
        <v>0</v>
      </c>
      <c r="S156" s="225">
        <f t="shared" si="152"/>
        <v>0</v>
      </c>
      <c r="T156" s="357">
        <f>IF(S156=1,data!$C$41*R156,0)</f>
        <v>0</v>
      </c>
      <c r="U156" s="370" t="str">
        <f t="shared" si="153"/>
        <v xml:space="preserve"> </v>
      </c>
      <c r="V156" s="360">
        <f>IF($S156=1,IF(R156&lt;15,VLOOKUP(U156,data!$B$3:$E$32,2,0)*R156,(VLOOKUP(U156,data!$B$3:$E$32,2,0)*14)+(VLOOKUP(U156,data!$B$3:$E$32,3,0))*(R156-14)),0)</f>
        <v>0</v>
      </c>
      <c r="W156" s="370" t="str">
        <f t="shared" si="154"/>
        <v xml:space="preserve"> </v>
      </c>
      <c r="X156" s="360">
        <f>IF($S156=1,VLOOKUP(W156,data!$B$35:$D$39,2,0),0)</f>
        <v>0</v>
      </c>
      <c r="Y156" s="364">
        <f>IF(AND(V156&lt;&gt;0,X156&lt;&gt;0)=FALSE,0,data!$C$43)</f>
        <v>0</v>
      </c>
      <c r="Z156" s="365">
        <f t="shared" si="83"/>
        <v>0</v>
      </c>
      <c r="AA156" s="225">
        <f t="shared" si="218"/>
        <v>0</v>
      </c>
      <c r="AB156" s="225">
        <f t="shared" si="155"/>
        <v>0</v>
      </c>
      <c r="AC156" s="225">
        <f t="shared" si="156"/>
        <v>0</v>
      </c>
      <c r="AE156" s="229"/>
      <c r="AF156" s="225">
        <f t="shared" si="157"/>
        <v>0</v>
      </c>
      <c r="AG156" s="230">
        <f>IF(AF156=1,data!$C$41*AE156,0)</f>
        <v>0</v>
      </c>
      <c r="AH156" s="265" t="s">
        <v>96</v>
      </c>
      <c r="AI156" s="231">
        <f>IF(AF156=1,IF(AE156&lt;15,VLOOKUP(AH156,data!$B$3:$E$32,2,0)*AE156,(VLOOKUP(AH156,data!$B$3:$E$32,2,0)*14)+(VLOOKUP(AH156,data!$B$3:$E$32,3,0))*(AE156-14)),0)</f>
        <v>0</v>
      </c>
      <c r="AJ156" s="265" t="s">
        <v>96</v>
      </c>
      <c r="AK156" s="231">
        <f>IF(AF156=1,VLOOKUP(AJ156,data!$B$35:$D$39,2,0),0)</f>
        <v>0</v>
      </c>
      <c r="AL156" s="232">
        <f>IF(AND(AI156&lt;&gt;0,AK156&lt;&gt;0)=FALSE,0,data!$C$43)</f>
        <v>0</v>
      </c>
      <c r="AM156" s="269">
        <f t="shared" si="158"/>
        <v>0</v>
      </c>
      <c r="AN156" s="225">
        <f t="shared" si="159"/>
        <v>0</v>
      </c>
      <c r="AO156" s="225">
        <f t="shared" si="160"/>
        <v>0</v>
      </c>
      <c r="AP156" s="225">
        <f t="shared" si="161"/>
        <v>0</v>
      </c>
      <c r="AQ156" s="431" t="str">
        <f t="shared" si="162"/>
        <v>ne</v>
      </c>
      <c r="AS156" s="229"/>
      <c r="AT156" s="225">
        <f t="shared" si="163"/>
        <v>0</v>
      </c>
      <c r="AU156" s="230">
        <f>IF(AT156=1,data!$C$41*AS156,0)</f>
        <v>0</v>
      </c>
      <c r="AV156" s="265" t="s">
        <v>96</v>
      </c>
      <c r="AW156" s="231">
        <f>IF(AT156=1,IF(AS156&lt;15,VLOOKUP(AV156,data!$B$3:$E$32,2,0)*AS156,(VLOOKUP(AV156,data!$B$3:$E$32,2,0)*14)+(VLOOKUP(AV156,data!$B$3:$E$32,3,0))*(AS156-14)),0)</f>
        <v>0</v>
      </c>
      <c r="AX156" s="265" t="s">
        <v>96</v>
      </c>
      <c r="AY156" s="231">
        <f>IF(AT156=1,VLOOKUP(AX156,data!$B$35:$D$39,2,0),0)</f>
        <v>0</v>
      </c>
      <c r="AZ156" s="232">
        <f>IF(AND(AW156&lt;&gt;0,AY156&lt;&gt;0)=FALSE,0,data!$C$43)</f>
        <v>0</v>
      </c>
      <c r="BA156" s="269">
        <f t="shared" si="164"/>
        <v>0</v>
      </c>
      <c r="BB156" s="225">
        <f t="shared" si="165"/>
        <v>0</v>
      </c>
      <c r="BC156" s="225">
        <f t="shared" si="166"/>
        <v>0</v>
      </c>
      <c r="BD156" s="225">
        <f t="shared" si="167"/>
        <v>0</v>
      </c>
      <c r="BE156" s="431" t="str">
        <f t="shared" si="168"/>
        <v>ne</v>
      </c>
      <c r="BG156" s="229"/>
      <c r="BH156" s="225">
        <f t="shared" si="169"/>
        <v>0</v>
      </c>
      <c r="BI156" s="230">
        <f>IF(BH156=1,data!$C$41*BG156,0)</f>
        <v>0</v>
      </c>
      <c r="BJ156" s="265" t="s">
        <v>96</v>
      </c>
      <c r="BK156" s="231">
        <f>IF(BH156=1,IF(BG156&lt;15,VLOOKUP(BJ156,data!$B$3:$E$32,2,0)*BG156,(VLOOKUP(BJ156,data!$B$3:$E$32,2,0)*14)+(VLOOKUP(BJ156,data!$B$3:$E$32,3,0))*(BG156-14)),0)</f>
        <v>0</v>
      </c>
      <c r="BL156" s="265" t="s">
        <v>96</v>
      </c>
      <c r="BM156" s="231">
        <f>IF(BH156=1,VLOOKUP(BL156,data!$B$35:$D$39,2,0),0)</f>
        <v>0</v>
      </c>
      <c r="BN156" s="232">
        <f>IF(AND(BK156&lt;&gt;0,BM156&lt;&gt;0)=FALSE,0,data!$C$43)</f>
        <v>0</v>
      </c>
      <c r="BO156" s="269">
        <f t="shared" si="170"/>
        <v>0</v>
      </c>
      <c r="BP156" s="225">
        <f t="shared" si="171"/>
        <v>0</v>
      </c>
      <c r="BQ156" s="225">
        <f t="shared" si="172"/>
        <v>0</v>
      </c>
      <c r="BR156" s="225">
        <f t="shared" si="173"/>
        <v>0</v>
      </c>
      <c r="BS156" s="431" t="str">
        <f t="shared" si="174"/>
        <v>ne</v>
      </c>
      <c r="BU156" s="229"/>
      <c r="BV156" s="225">
        <f t="shared" si="175"/>
        <v>0</v>
      </c>
      <c r="BW156" s="230">
        <f>IF(BV156=1,data!$C$41*BU156,0)</f>
        <v>0</v>
      </c>
      <c r="BX156" s="265" t="s">
        <v>96</v>
      </c>
      <c r="BY156" s="231">
        <f>IF(BV156=1,IF(BU156&lt;15,VLOOKUP(BX156,data!$B$3:$E$32,2,0)*BU156,(VLOOKUP(BX156,data!$B$3:$E$32,2,0)*14)+(VLOOKUP(BX156,data!$B$3:$E$32,3,0))*(BU156-14)),0)</f>
        <v>0</v>
      </c>
      <c r="BZ156" s="265" t="s">
        <v>96</v>
      </c>
      <c r="CA156" s="231">
        <f>IF(BV156=1,VLOOKUP(BZ156,data!$B$35:$D$39,2,0),0)</f>
        <v>0</v>
      </c>
      <c r="CB156" s="232">
        <f>IF(AND(BY156&lt;&gt;0,CA156&lt;&gt;0)=FALSE,0,data!$C$43)</f>
        <v>0</v>
      </c>
      <c r="CC156" s="269">
        <f t="shared" si="176"/>
        <v>0</v>
      </c>
      <c r="CD156" s="225">
        <f t="shared" si="177"/>
        <v>0</v>
      </c>
      <c r="CE156" s="225">
        <f t="shared" si="178"/>
        <v>0</v>
      </c>
      <c r="CF156" s="225">
        <f t="shared" si="179"/>
        <v>0</v>
      </c>
      <c r="CG156" s="431" t="str">
        <f t="shared" si="180"/>
        <v>ne</v>
      </c>
      <c r="CI156" s="229"/>
      <c r="CJ156" s="225">
        <f t="shared" si="181"/>
        <v>0</v>
      </c>
      <c r="CK156" s="230">
        <f>IF(CJ156=1,data!$C$41*CI156,0)</f>
        <v>0</v>
      </c>
      <c r="CL156" s="265" t="s">
        <v>96</v>
      </c>
      <c r="CM156" s="231">
        <f>IF(CJ156=1,IF(CI156&lt;15,VLOOKUP(CL156,data!$B$3:$E$32,2,0)*CI156,(VLOOKUP(CL156,data!$B$3:$E$32,2,0)*14)+(VLOOKUP(CL156,data!$B$3:$E$32,3,0))*(CI156-14)),0)</f>
        <v>0</v>
      </c>
      <c r="CN156" s="265" t="s">
        <v>96</v>
      </c>
      <c r="CO156" s="231">
        <f>IF(CJ156=1,VLOOKUP(CN156,data!$B$35:$D$39,2,0),0)</f>
        <v>0</v>
      </c>
      <c r="CP156" s="232">
        <f>IF(AND(CM156&lt;&gt;0,CO156&lt;&gt;0)=FALSE,0,data!$C$43)</f>
        <v>0</v>
      </c>
      <c r="CQ156" s="269">
        <f t="shared" si="182"/>
        <v>0</v>
      </c>
      <c r="CR156" s="225">
        <f t="shared" si="183"/>
        <v>0</v>
      </c>
      <c r="CS156" s="225">
        <f t="shared" si="184"/>
        <v>0</v>
      </c>
      <c r="CT156" s="225">
        <f t="shared" si="185"/>
        <v>0</v>
      </c>
      <c r="CU156" s="431" t="str">
        <f t="shared" si="186"/>
        <v>ne</v>
      </c>
      <c r="CW156" s="229"/>
      <c r="CX156" s="225">
        <f t="shared" si="187"/>
        <v>0</v>
      </c>
      <c r="CY156" s="230">
        <f>IF(CX156=1,data!$C$41*CW156,0)</f>
        <v>0</v>
      </c>
      <c r="CZ156" s="265" t="s">
        <v>96</v>
      </c>
      <c r="DA156" s="231">
        <f>IF(CX156=1,IF(CW156&lt;15,VLOOKUP(CZ156,data!$B$3:$E$32,2,0)*CW156,(VLOOKUP(CZ156,data!$B$3:$E$32,2,0)*14)+(VLOOKUP(CZ156,data!$B$3:$E$32,3,0))*(CW156-14)),0)</f>
        <v>0</v>
      </c>
      <c r="DB156" s="265" t="s">
        <v>96</v>
      </c>
      <c r="DC156" s="231">
        <f>IF(CX156=1,VLOOKUP(DB156,data!$B$35:$D$39,2,0),0)</f>
        <v>0</v>
      </c>
      <c r="DD156" s="232">
        <f>IF(AND(DA156&lt;&gt;0,DC156&lt;&gt;0)=FALSE,0,data!$C$43)</f>
        <v>0</v>
      </c>
      <c r="DE156" s="269">
        <f t="shared" si="188"/>
        <v>0</v>
      </c>
      <c r="DF156" s="225">
        <f t="shared" si="189"/>
        <v>0</v>
      </c>
      <c r="DG156" s="225">
        <f t="shared" si="190"/>
        <v>0</v>
      </c>
      <c r="DH156" s="225">
        <f t="shared" si="191"/>
        <v>0</v>
      </c>
      <c r="DI156" s="431" t="str">
        <f t="shared" si="192"/>
        <v>ne</v>
      </c>
      <c r="DK156" s="229"/>
      <c r="DL156" s="225">
        <f t="shared" si="193"/>
        <v>0</v>
      </c>
      <c r="DM156" s="230">
        <f>IF(DL156=1,data!$C$41*DK156,0)</f>
        <v>0</v>
      </c>
      <c r="DN156" s="265" t="s">
        <v>96</v>
      </c>
      <c r="DO156" s="231">
        <f>IF(DL156=1,IF(DK156&lt;15,VLOOKUP(DN156,data!$B$3:$E$32,2,0)*DK156,(VLOOKUP(DN156,data!$B$3:$E$32,2,0)*14)+(VLOOKUP(DN156,data!$B$3:$E$32,3,0))*(DK156-14)),0)</f>
        <v>0</v>
      </c>
      <c r="DP156" s="265" t="s">
        <v>96</v>
      </c>
      <c r="DQ156" s="231">
        <f>IF(DL156=1,VLOOKUP(DP156,data!$B$35:$D$39,2,0),0)</f>
        <v>0</v>
      </c>
      <c r="DR156" s="232">
        <f>IF(AND(DO156&lt;&gt;0,DQ156&lt;&gt;0)=FALSE,0,data!$C$43)</f>
        <v>0</v>
      </c>
      <c r="DS156" s="269">
        <f t="shared" si="194"/>
        <v>0</v>
      </c>
      <c r="DT156" s="225">
        <f t="shared" si="195"/>
        <v>0</v>
      </c>
      <c r="DU156" s="225">
        <f t="shared" si="196"/>
        <v>0</v>
      </c>
      <c r="DV156" s="225">
        <f t="shared" si="197"/>
        <v>0</v>
      </c>
      <c r="DW156" s="431" t="str">
        <f t="shared" si="198"/>
        <v>ne</v>
      </c>
      <c r="DY156" s="229"/>
      <c r="DZ156" s="225">
        <f t="shared" si="199"/>
        <v>0</v>
      </c>
      <c r="EA156" s="230">
        <f>IF(DZ156=1,data!$C$41*DY156,0)</f>
        <v>0</v>
      </c>
      <c r="EB156" s="265" t="s">
        <v>96</v>
      </c>
      <c r="EC156" s="231">
        <f>IF(DZ156=1,IF(DY156&lt;15,VLOOKUP(EB156,data!$B$3:$E$32,2,0)*DY156,(VLOOKUP(EB156,data!$B$3:$E$32,2,0)*14)+(VLOOKUP(EB156,data!$B$3:$E$32,3,0))*(DY156-14)),0)</f>
        <v>0</v>
      </c>
      <c r="ED156" s="265" t="s">
        <v>96</v>
      </c>
      <c r="EE156" s="231">
        <f>IF(DZ156=1,VLOOKUP(ED156,data!$B$35:$D$39,2,0),0)</f>
        <v>0</v>
      </c>
      <c r="EF156" s="232">
        <f>IF(AND(EC156&lt;&gt;0,EE156&lt;&gt;0)=FALSE,0,data!$C$43)</f>
        <v>0</v>
      </c>
      <c r="EG156" s="269">
        <f t="shared" si="200"/>
        <v>0</v>
      </c>
      <c r="EH156" s="225">
        <f t="shared" si="201"/>
        <v>0</v>
      </c>
      <c r="EI156" s="225">
        <f t="shared" si="202"/>
        <v>0</v>
      </c>
      <c r="EJ156" s="225">
        <f t="shared" si="203"/>
        <v>0</v>
      </c>
      <c r="EK156" s="431" t="str">
        <f t="shared" si="204"/>
        <v>ne</v>
      </c>
      <c r="EM156" s="229"/>
      <c r="EN156" s="225">
        <f t="shared" si="205"/>
        <v>0</v>
      </c>
      <c r="EO156" s="230">
        <f>IF(EN156=1,data!$C$41*EM156,0)</f>
        <v>0</v>
      </c>
      <c r="EP156" s="265" t="s">
        <v>96</v>
      </c>
      <c r="EQ156" s="231">
        <f>IF(EN156=1,IF(EM156&lt;15,VLOOKUP(EP156,data!$B$3:$E$32,2,0)*EM156,(VLOOKUP(EP156,data!$B$3:$E$32,2,0)*14)+(VLOOKUP(EP156,data!$B$3:$E$32,3,0))*(EM156-14)),0)</f>
        <v>0</v>
      </c>
      <c r="ER156" s="265" t="s">
        <v>96</v>
      </c>
      <c r="ES156" s="231">
        <f>IF(EN156=1,VLOOKUP(ER156,data!$B$35:$D$39,2,0),0)</f>
        <v>0</v>
      </c>
      <c r="ET156" s="232">
        <f>IF(AND(EQ156&lt;&gt;0,ES156&lt;&gt;0)=FALSE,0,data!$C$43)</f>
        <v>0</v>
      </c>
      <c r="EU156" s="269">
        <f t="shared" si="206"/>
        <v>0</v>
      </c>
      <c r="EV156" s="225">
        <f t="shared" si="207"/>
        <v>0</v>
      </c>
      <c r="EW156" s="225">
        <f t="shared" si="208"/>
        <v>0</v>
      </c>
      <c r="EX156" s="225">
        <f t="shared" si="209"/>
        <v>0</v>
      </c>
      <c r="EY156" s="431" t="str">
        <f t="shared" si="210"/>
        <v>ne</v>
      </c>
      <c r="FA156" s="229"/>
      <c r="FB156" s="225">
        <f t="shared" si="211"/>
        <v>0</v>
      </c>
      <c r="FC156" s="230">
        <f>IF(FB156=1,data!$C$41*FA156,0)</f>
        <v>0</v>
      </c>
      <c r="FD156" s="265" t="s">
        <v>96</v>
      </c>
      <c r="FE156" s="231">
        <f>IF(FB156=1,IF(FA156&lt;15,VLOOKUP(FD156,data!$B$3:$E$32,2,0)*FA156,(VLOOKUP(FD156,data!$B$3:$E$32,2,0)*14)+(VLOOKUP(FD156,data!$B$3:$E$32,3,0))*(FA156-14)),0)</f>
        <v>0</v>
      </c>
      <c r="FF156" s="265" t="s">
        <v>96</v>
      </c>
      <c r="FG156" s="231">
        <f>IF(FB156=1,VLOOKUP(FF156,data!$B$35:$D$39,2,0),0)</f>
        <v>0</v>
      </c>
      <c r="FH156" s="232">
        <f>IF(AND(FE156&lt;&gt;0,FG156&lt;&gt;0)=FALSE,0,data!$C$43)</f>
        <v>0</v>
      </c>
      <c r="FI156" s="269">
        <f t="shared" si="212"/>
        <v>0</v>
      </c>
      <c r="FJ156" s="225">
        <f t="shared" si="213"/>
        <v>0</v>
      </c>
      <c r="FK156" s="225">
        <f t="shared" si="214"/>
        <v>0</v>
      </c>
      <c r="FL156" s="225">
        <f t="shared" si="215"/>
        <v>0</v>
      </c>
      <c r="FM156" s="431" t="str">
        <f t="shared" si="216"/>
        <v>ne</v>
      </c>
    </row>
    <row r="157" spans="1:169" ht="26.65" hidden="1" customHeight="1" x14ac:dyDescent="0.25">
      <c r="A157" s="233"/>
      <c r="B157" s="370" t="s">
        <v>248</v>
      </c>
      <c r="C157" s="416"/>
      <c r="D157" s="418"/>
      <c r="E157" s="229"/>
      <c r="F157" s="225">
        <f t="shared" si="148"/>
        <v>0</v>
      </c>
      <c r="G157" s="230">
        <f>IF(F157=1,data!$C$41*E157,0)</f>
        <v>0</v>
      </c>
      <c r="H157" s="265" t="s">
        <v>96</v>
      </c>
      <c r="I157" s="231">
        <f>IF($F157=1,IF($E157&lt;15,VLOOKUP(H157,data!$B$3:$E$32,2,0)*$E157,(VLOOKUP(H157,data!$B$3:$E$32,2,0)*14)+(VLOOKUP(H157,data!$B$3:$E$32,3,0))*($E157-14)),0)</f>
        <v>0</v>
      </c>
      <c r="J157" s="265" t="s">
        <v>96</v>
      </c>
      <c r="K157" s="231">
        <f>IF($F157=1,VLOOKUP(J157,data!$B$35:$D$39,2,0),0)</f>
        <v>0</v>
      </c>
      <c r="L157" s="232">
        <f>IF(AND(I157&lt;&gt;0,K157&lt;&gt;0)=FALSE,0,data!$C$43)</f>
        <v>0</v>
      </c>
      <c r="M157" s="269">
        <f t="shared" si="76"/>
        <v>0</v>
      </c>
      <c r="N157" s="225">
        <f t="shared" si="217"/>
        <v>0</v>
      </c>
      <c r="O157" s="225">
        <f t="shared" si="149"/>
        <v>0</v>
      </c>
      <c r="P157" s="225">
        <f t="shared" si="150"/>
        <v>0</v>
      </c>
      <c r="Q157" s="228"/>
      <c r="R157" s="438">
        <f t="shared" si="151"/>
        <v>0</v>
      </c>
      <c r="S157" s="225">
        <f t="shared" si="152"/>
        <v>0</v>
      </c>
      <c r="T157" s="357">
        <f>IF(S157=1,data!$C$41*R157,0)</f>
        <v>0</v>
      </c>
      <c r="U157" s="370" t="str">
        <f t="shared" si="153"/>
        <v xml:space="preserve"> </v>
      </c>
      <c r="V157" s="360">
        <f>IF($S157=1,IF(R157&lt;15,VLOOKUP(U157,data!$B$3:$E$32,2,0)*R157,(VLOOKUP(U157,data!$B$3:$E$32,2,0)*14)+(VLOOKUP(U157,data!$B$3:$E$32,3,0))*(R157-14)),0)</f>
        <v>0</v>
      </c>
      <c r="W157" s="370" t="str">
        <f t="shared" si="154"/>
        <v xml:space="preserve"> </v>
      </c>
      <c r="X157" s="360">
        <f>IF($S157=1,VLOOKUP(W157,data!$B$35:$D$39,2,0),0)</f>
        <v>0</v>
      </c>
      <c r="Y157" s="364">
        <f>IF(AND(V157&lt;&gt;0,X157&lt;&gt;0)=FALSE,0,data!$C$43)</f>
        <v>0</v>
      </c>
      <c r="Z157" s="365">
        <f t="shared" si="83"/>
        <v>0</v>
      </c>
      <c r="AA157" s="225">
        <f t="shared" si="218"/>
        <v>0</v>
      </c>
      <c r="AB157" s="225">
        <f t="shared" si="155"/>
        <v>0</v>
      </c>
      <c r="AC157" s="225">
        <f t="shared" si="156"/>
        <v>0</v>
      </c>
      <c r="AE157" s="229"/>
      <c r="AF157" s="225">
        <f t="shared" si="157"/>
        <v>0</v>
      </c>
      <c r="AG157" s="230">
        <f>IF(AF157=1,data!$C$41*AE157,0)</f>
        <v>0</v>
      </c>
      <c r="AH157" s="265" t="s">
        <v>96</v>
      </c>
      <c r="AI157" s="231">
        <f>IF(AF157=1,IF(AE157&lt;15,VLOOKUP(AH157,data!$B$3:$E$32,2,0)*AE157,(VLOOKUP(AH157,data!$B$3:$E$32,2,0)*14)+(VLOOKUP(AH157,data!$B$3:$E$32,3,0))*(AE157-14)),0)</f>
        <v>0</v>
      </c>
      <c r="AJ157" s="265" t="s">
        <v>96</v>
      </c>
      <c r="AK157" s="231">
        <f>IF(AF157=1,VLOOKUP(AJ157,data!$B$35:$D$39,2,0),0)</f>
        <v>0</v>
      </c>
      <c r="AL157" s="232">
        <f>IF(AND(AI157&lt;&gt;0,AK157&lt;&gt;0)=FALSE,0,data!$C$43)</f>
        <v>0</v>
      </c>
      <c r="AM157" s="269">
        <f t="shared" si="158"/>
        <v>0</v>
      </c>
      <c r="AN157" s="225">
        <f t="shared" si="159"/>
        <v>0</v>
      </c>
      <c r="AO157" s="225">
        <f t="shared" si="160"/>
        <v>0</v>
      </c>
      <c r="AP157" s="225">
        <f t="shared" si="161"/>
        <v>0</v>
      </c>
      <c r="AQ157" s="431" t="str">
        <f t="shared" si="162"/>
        <v>ne</v>
      </c>
      <c r="AS157" s="229"/>
      <c r="AT157" s="225">
        <f t="shared" si="163"/>
        <v>0</v>
      </c>
      <c r="AU157" s="230">
        <f>IF(AT157=1,data!$C$41*AS157,0)</f>
        <v>0</v>
      </c>
      <c r="AV157" s="265" t="s">
        <v>96</v>
      </c>
      <c r="AW157" s="231">
        <f>IF(AT157=1,IF(AS157&lt;15,VLOOKUP(AV157,data!$B$3:$E$32,2,0)*AS157,(VLOOKUP(AV157,data!$B$3:$E$32,2,0)*14)+(VLOOKUP(AV157,data!$B$3:$E$32,3,0))*(AS157-14)),0)</f>
        <v>0</v>
      </c>
      <c r="AX157" s="265" t="s">
        <v>96</v>
      </c>
      <c r="AY157" s="231">
        <f>IF(AT157=1,VLOOKUP(AX157,data!$B$35:$D$39,2,0),0)</f>
        <v>0</v>
      </c>
      <c r="AZ157" s="232">
        <f>IF(AND(AW157&lt;&gt;0,AY157&lt;&gt;0)=FALSE,0,data!$C$43)</f>
        <v>0</v>
      </c>
      <c r="BA157" s="269">
        <f t="shared" si="164"/>
        <v>0</v>
      </c>
      <c r="BB157" s="225">
        <f t="shared" si="165"/>
        <v>0</v>
      </c>
      <c r="BC157" s="225">
        <f t="shared" si="166"/>
        <v>0</v>
      </c>
      <c r="BD157" s="225">
        <f t="shared" si="167"/>
        <v>0</v>
      </c>
      <c r="BE157" s="431" t="str">
        <f t="shared" si="168"/>
        <v>ne</v>
      </c>
      <c r="BG157" s="229"/>
      <c r="BH157" s="225">
        <f t="shared" si="169"/>
        <v>0</v>
      </c>
      <c r="BI157" s="230">
        <f>IF(BH157=1,data!$C$41*BG157,0)</f>
        <v>0</v>
      </c>
      <c r="BJ157" s="265" t="s">
        <v>96</v>
      </c>
      <c r="BK157" s="231">
        <f>IF(BH157=1,IF(BG157&lt;15,VLOOKUP(BJ157,data!$B$3:$E$32,2,0)*BG157,(VLOOKUP(BJ157,data!$B$3:$E$32,2,0)*14)+(VLOOKUP(BJ157,data!$B$3:$E$32,3,0))*(BG157-14)),0)</f>
        <v>0</v>
      </c>
      <c r="BL157" s="265" t="s">
        <v>96</v>
      </c>
      <c r="BM157" s="231">
        <f>IF(BH157=1,VLOOKUP(BL157,data!$B$35:$D$39,2,0),0)</f>
        <v>0</v>
      </c>
      <c r="BN157" s="232">
        <f>IF(AND(BK157&lt;&gt;0,BM157&lt;&gt;0)=FALSE,0,data!$C$43)</f>
        <v>0</v>
      </c>
      <c r="BO157" s="269">
        <f t="shared" si="170"/>
        <v>0</v>
      </c>
      <c r="BP157" s="225">
        <f t="shared" si="171"/>
        <v>0</v>
      </c>
      <c r="BQ157" s="225">
        <f t="shared" si="172"/>
        <v>0</v>
      </c>
      <c r="BR157" s="225">
        <f t="shared" si="173"/>
        <v>0</v>
      </c>
      <c r="BS157" s="431" t="str">
        <f t="shared" si="174"/>
        <v>ne</v>
      </c>
      <c r="BU157" s="229"/>
      <c r="BV157" s="225">
        <f t="shared" si="175"/>
        <v>0</v>
      </c>
      <c r="BW157" s="230">
        <f>IF(BV157=1,data!$C$41*BU157,0)</f>
        <v>0</v>
      </c>
      <c r="BX157" s="265" t="s">
        <v>96</v>
      </c>
      <c r="BY157" s="231">
        <f>IF(BV157=1,IF(BU157&lt;15,VLOOKUP(BX157,data!$B$3:$E$32,2,0)*BU157,(VLOOKUP(BX157,data!$B$3:$E$32,2,0)*14)+(VLOOKUP(BX157,data!$B$3:$E$32,3,0))*(BU157-14)),0)</f>
        <v>0</v>
      </c>
      <c r="BZ157" s="265" t="s">
        <v>96</v>
      </c>
      <c r="CA157" s="231">
        <f>IF(BV157=1,VLOOKUP(BZ157,data!$B$35:$D$39,2,0),0)</f>
        <v>0</v>
      </c>
      <c r="CB157" s="232">
        <f>IF(AND(BY157&lt;&gt;0,CA157&lt;&gt;0)=FALSE,0,data!$C$43)</f>
        <v>0</v>
      </c>
      <c r="CC157" s="269">
        <f t="shared" si="176"/>
        <v>0</v>
      </c>
      <c r="CD157" s="225">
        <f t="shared" si="177"/>
        <v>0</v>
      </c>
      <c r="CE157" s="225">
        <f t="shared" si="178"/>
        <v>0</v>
      </c>
      <c r="CF157" s="225">
        <f t="shared" si="179"/>
        <v>0</v>
      </c>
      <c r="CG157" s="431" t="str">
        <f t="shared" si="180"/>
        <v>ne</v>
      </c>
      <c r="CI157" s="229"/>
      <c r="CJ157" s="225">
        <f t="shared" si="181"/>
        <v>0</v>
      </c>
      <c r="CK157" s="230">
        <f>IF(CJ157=1,data!$C$41*CI157,0)</f>
        <v>0</v>
      </c>
      <c r="CL157" s="265" t="s">
        <v>96</v>
      </c>
      <c r="CM157" s="231">
        <f>IF(CJ157=1,IF(CI157&lt;15,VLOOKUP(CL157,data!$B$3:$E$32,2,0)*CI157,(VLOOKUP(CL157,data!$B$3:$E$32,2,0)*14)+(VLOOKUP(CL157,data!$B$3:$E$32,3,0))*(CI157-14)),0)</f>
        <v>0</v>
      </c>
      <c r="CN157" s="265" t="s">
        <v>96</v>
      </c>
      <c r="CO157" s="231">
        <f>IF(CJ157=1,VLOOKUP(CN157,data!$B$35:$D$39,2,0),0)</f>
        <v>0</v>
      </c>
      <c r="CP157" s="232">
        <f>IF(AND(CM157&lt;&gt;0,CO157&lt;&gt;0)=FALSE,0,data!$C$43)</f>
        <v>0</v>
      </c>
      <c r="CQ157" s="269">
        <f t="shared" si="182"/>
        <v>0</v>
      </c>
      <c r="CR157" s="225">
        <f t="shared" si="183"/>
        <v>0</v>
      </c>
      <c r="CS157" s="225">
        <f t="shared" si="184"/>
        <v>0</v>
      </c>
      <c r="CT157" s="225">
        <f t="shared" si="185"/>
        <v>0</v>
      </c>
      <c r="CU157" s="431" t="str">
        <f t="shared" si="186"/>
        <v>ne</v>
      </c>
      <c r="CW157" s="229"/>
      <c r="CX157" s="225">
        <f t="shared" si="187"/>
        <v>0</v>
      </c>
      <c r="CY157" s="230">
        <f>IF(CX157=1,data!$C$41*CW157,0)</f>
        <v>0</v>
      </c>
      <c r="CZ157" s="265" t="s">
        <v>96</v>
      </c>
      <c r="DA157" s="231">
        <f>IF(CX157=1,IF(CW157&lt;15,VLOOKUP(CZ157,data!$B$3:$E$32,2,0)*CW157,(VLOOKUP(CZ157,data!$B$3:$E$32,2,0)*14)+(VLOOKUP(CZ157,data!$B$3:$E$32,3,0))*(CW157-14)),0)</f>
        <v>0</v>
      </c>
      <c r="DB157" s="265" t="s">
        <v>96</v>
      </c>
      <c r="DC157" s="231">
        <f>IF(CX157=1,VLOOKUP(DB157,data!$B$35:$D$39,2,0),0)</f>
        <v>0</v>
      </c>
      <c r="DD157" s="232">
        <f>IF(AND(DA157&lt;&gt;0,DC157&lt;&gt;0)=FALSE,0,data!$C$43)</f>
        <v>0</v>
      </c>
      <c r="DE157" s="269">
        <f t="shared" si="188"/>
        <v>0</v>
      </c>
      <c r="DF157" s="225">
        <f t="shared" si="189"/>
        <v>0</v>
      </c>
      <c r="DG157" s="225">
        <f t="shared" si="190"/>
        <v>0</v>
      </c>
      <c r="DH157" s="225">
        <f t="shared" si="191"/>
        <v>0</v>
      </c>
      <c r="DI157" s="431" t="str">
        <f t="shared" si="192"/>
        <v>ne</v>
      </c>
      <c r="DK157" s="229"/>
      <c r="DL157" s="225">
        <f t="shared" si="193"/>
        <v>0</v>
      </c>
      <c r="DM157" s="230">
        <f>IF(DL157=1,data!$C$41*DK157,0)</f>
        <v>0</v>
      </c>
      <c r="DN157" s="265" t="s">
        <v>96</v>
      </c>
      <c r="DO157" s="231">
        <f>IF(DL157=1,IF(DK157&lt;15,VLOOKUP(DN157,data!$B$3:$E$32,2,0)*DK157,(VLOOKUP(DN157,data!$B$3:$E$32,2,0)*14)+(VLOOKUP(DN157,data!$B$3:$E$32,3,0))*(DK157-14)),0)</f>
        <v>0</v>
      </c>
      <c r="DP157" s="265" t="s">
        <v>96</v>
      </c>
      <c r="DQ157" s="231">
        <f>IF(DL157=1,VLOOKUP(DP157,data!$B$35:$D$39,2,0),0)</f>
        <v>0</v>
      </c>
      <c r="DR157" s="232">
        <f>IF(AND(DO157&lt;&gt;0,DQ157&lt;&gt;0)=FALSE,0,data!$C$43)</f>
        <v>0</v>
      </c>
      <c r="DS157" s="269">
        <f t="shared" si="194"/>
        <v>0</v>
      </c>
      <c r="DT157" s="225">
        <f t="shared" si="195"/>
        <v>0</v>
      </c>
      <c r="DU157" s="225">
        <f t="shared" si="196"/>
        <v>0</v>
      </c>
      <c r="DV157" s="225">
        <f t="shared" si="197"/>
        <v>0</v>
      </c>
      <c r="DW157" s="431" t="str">
        <f t="shared" si="198"/>
        <v>ne</v>
      </c>
      <c r="DY157" s="229"/>
      <c r="DZ157" s="225">
        <f t="shared" si="199"/>
        <v>0</v>
      </c>
      <c r="EA157" s="230">
        <f>IF(DZ157=1,data!$C$41*DY157,0)</f>
        <v>0</v>
      </c>
      <c r="EB157" s="265" t="s">
        <v>96</v>
      </c>
      <c r="EC157" s="231">
        <f>IF(DZ157=1,IF(DY157&lt;15,VLOOKUP(EB157,data!$B$3:$E$32,2,0)*DY157,(VLOOKUP(EB157,data!$B$3:$E$32,2,0)*14)+(VLOOKUP(EB157,data!$B$3:$E$32,3,0))*(DY157-14)),0)</f>
        <v>0</v>
      </c>
      <c r="ED157" s="265" t="s">
        <v>96</v>
      </c>
      <c r="EE157" s="231">
        <f>IF(DZ157=1,VLOOKUP(ED157,data!$B$35:$D$39,2,0),0)</f>
        <v>0</v>
      </c>
      <c r="EF157" s="232">
        <f>IF(AND(EC157&lt;&gt;0,EE157&lt;&gt;0)=FALSE,0,data!$C$43)</f>
        <v>0</v>
      </c>
      <c r="EG157" s="269">
        <f t="shared" si="200"/>
        <v>0</v>
      </c>
      <c r="EH157" s="225">
        <f t="shared" si="201"/>
        <v>0</v>
      </c>
      <c r="EI157" s="225">
        <f t="shared" si="202"/>
        <v>0</v>
      </c>
      <c r="EJ157" s="225">
        <f t="shared" si="203"/>
        <v>0</v>
      </c>
      <c r="EK157" s="431" t="str">
        <f t="shared" si="204"/>
        <v>ne</v>
      </c>
      <c r="EM157" s="229"/>
      <c r="EN157" s="225">
        <f t="shared" si="205"/>
        <v>0</v>
      </c>
      <c r="EO157" s="230">
        <f>IF(EN157=1,data!$C$41*EM157,0)</f>
        <v>0</v>
      </c>
      <c r="EP157" s="265" t="s">
        <v>96</v>
      </c>
      <c r="EQ157" s="231">
        <f>IF(EN157=1,IF(EM157&lt;15,VLOOKUP(EP157,data!$B$3:$E$32,2,0)*EM157,(VLOOKUP(EP157,data!$B$3:$E$32,2,0)*14)+(VLOOKUP(EP157,data!$B$3:$E$32,3,0))*(EM157-14)),0)</f>
        <v>0</v>
      </c>
      <c r="ER157" s="265" t="s">
        <v>96</v>
      </c>
      <c r="ES157" s="231">
        <f>IF(EN157=1,VLOOKUP(ER157,data!$B$35:$D$39,2,0),0)</f>
        <v>0</v>
      </c>
      <c r="ET157" s="232">
        <f>IF(AND(EQ157&lt;&gt;0,ES157&lt;&gt;0)=FALSE,0,data!$C$43)</f>
        <v>0</v>
      </c>
      <c r="EU157" s="269">
        <f t="shared" si="206"/>
        <v>0</v>
      </c>
      <c r="EV157" s="225">
        <f t="shared" si="207"/>
        <v>0</v>
      </c>
      <c r="EW157" s="225">
        <f t="shared" si="208"/>
        <v>0</v>
      </c>
      <c r="EX157" s="225">
        <f t="shared" si="209"/>
        <v>0</v>
      </c>
      <c r="EY157" s="431" t="str">
        <f t="shared" si="210"/>
        <v>ne</v>
      </c>
      <c r="FA157" s="229"/>
      <c r="FB157" s="225">
        <f t="shared" si="211"/>
        <v>0</v>
      </c>
      <c r="FC157" s="230">
        <f>IF(FB157=1,data!$C$41*FA157,0)</f>
        <v>0</v>
      </c>
      <c r="FD157" s="265" t="s">
        <v>96</v>
      </c>
      <c r="FE157" s="231">
        <f>IF(FB157=1,IF(FA157&lt;15,VLOOKUP(FD157,data!$B$3:$E$32,2,0)*FA157,(VLOOKUP(FD157,data!$B$3:$E$32,2,0)*14)+(VLOOKUP(FD157,data!$B$3:$E$32,3,0))*(FA157-14)),0)</f>
        <v>0</v>
      </c>
      <c r="FF157" s="265" t="s">
        <v>96</v>
      </c>
      <c r="FG157" s="231">
        <f>IF(FB157=1,VLOOKUP(FF157,data!$B$35:$D$39,2,0),0)</f>
        <v>0</v>
      </c>
      <c r="FH157" s="232">
        <f>IF(AND(FE157&lt;&gt;0,FG157&lt;&gt;0)=FALSE,0,data!$C$43)</f>
        <v>0</v>
      </c>
      <c r="FI157" s="269">
        <f t="shared" si="212"/>
        <v>0</v>
      </c>
      <c r="FJ157" s="225">
        <f t="shared" si="213"/>
        <v>0</v>
      </c>
      <c r="FK157" s="225">
        <f t="shared" si="214"/>
        <v>0</v>
      </c>
      <c r="FL157" s="225">
        <f t="shared" si="215"/>
        <v>0</v>
      </c>
      <c r="FM157" s="431" t="str">
        <f t="shared" si="216"/>
        <v>ne</v>
      </c>
    </row>
    <row r="158" spans="1:169" ht="26.65" hidden="1" customHeight="1" x14ac:dyDescent="0.25">
      <c r="A158" s="233"/>
      <c r="B158" s="370" t="s">
        <v>249</v>
      </c>
      <c r="C158" s="416"/>
      <c r="D158" s="418"/>
      <c r="E158" s="229"/>
      <c r="F158" s="225">
        <f t="shared" si="148"/>
        <v>0</v>
      </c>
      <c r="G158" s="230">
        <f>IF(F158=1,data!$C$41*E158,0)</f>
        <v>0</v>
      </c>
      <c r="H158" s="265" t="s">
        <v>96</v>
      </c>
      <c r="I158" s="231">
        <f>IF($F158=1,IF($E158&lt;15,VLOOKUP(H158,data!$B$3:$E$32,2,0)*$E158,(VLOOKUP(H158,data!$B$3:$E$32,2,0)*14)+(VLOOKUP(H158,data!$B$3:$E$32,3,0))*($E158-14)),0)</f>
        <v>0</v>
      </c>
      <c r="J158" s="265" t="s">
        <v>96</v>
      </c>
      <c r="K158" s="231">
        <f>IF($F158=1,VLOOKUP(J158,data!$B$35:$D$39,2,0),0)</f>
        <v>0</v>
      </c>
      <c r="L158" s="232">
        <f>IF(AND(I158&lt;&gt;0,K158&lt;&gt;0)=FALSE,0,data!$C$43)</f>
        <v>0</v>
      </c>
      <c r="M158" s="269">
        <f t="shared" si="76"/>
        <v>0</v>
      </c>
      <c r="N158" s="225">
        <f t="shared" si="217"/>
        <v>0</v>
      </c>
      <c r="O158" s="225">
        <f t="shared" si="149"/>
        <v>0</v>
      </c>
      <c r="P158" s="225">
        <f t="shared" si="150"/>
        <v>0</v>
      </c>
      <c r="Q158" s="228"/>
      <c r="R158" s="438">
        <f t="shared" si="151"/>
        <v>0</v>
      </c>
      <c r="S158" s="225">
        <f t="shared" si="152"/>
        <v>0</v>
      </c>
      <c r="T158" s="357">
        <f>IF(S158=1,data!$C$41*R158,0)</f>
        <v>0</v>
      </c>
      <c r="U158" s="370" t="str">
        <f t="shared" si="153"/>
        <v xml:space="preserve"> </v>
      </c>
      <c r="V158" s="360">
        <f>IF($S158=1,IF(R158&lt;15,VLOOKUP(U158,data!$B$3:$E$32,2,0)*R158,(VLOOKUP(U158,data!$B$3:$E$32,2,0)*14)+(VLOOKUP(U158,data!$B$3:$E$32,3,0))*(R158-14)),0)</f>
        <v>0</v>
      </c>
      <c r="W158" s="370" t="str">
        <f t="shared" si="154"/>
        <v xml:space="preserve"> </v>
      </c>
      <c r="X158" s="360">
        <f>IF($S158=1,VLOOKUP(W158,data!$B$35:$D$39,2,0),0)</f>
        <v>0</v>
      </c>
      <c r="Y158" s="364">
        <f>IF(AND(V158&lt;&gt;0,X158&lt;&gt;0)=FALSE,0,data!$C$43)</f>
        <v>0</v>
      </c>
      <c r="Z158" s="365">
        <f t="shared" si="83"/>
        <v>0</v>
      </c>
      <c r="AA158" s="225">
        <f t="shared" si="218"/>
        <v>0</v>
      </c>
      <c r="AB158" s="225">
        <f t="shared" si="155"/>
        <v>0</v>
      </c>
      <c r="AC158" s="225">
        <f t="shared" si="156"/>
        <v>0</v>
      </c>
      <c r="AE158" s="229"/>
      <c r="AF158" s="225">
        <f t="shared" si="157"/>
        <v>0</v>
      </c>
      <c r="AG158" s="230">
        <f>IF(AF158=1,data!$C$41*AE158,0)</f>
        <v>0</v>
      </c>
      <c r="AH158" s="265" t="s">
        <v>96</v>
      </c>
      <c r="AI158" s="231">
        <f>IF(AF158=1,IF(AE158&lt;15,VLOOKUP(AH158,data!$B$3:$E$32,2,0)*AE158,(VLOOKUP(AH158,data!$B$3:$E$32,2,0)*14)+(VLOOKUP(AH158,data!$B$3:$E$32,3,0))*(AE158-14)),0)</f>
        <v>0</v>
      </c>
      <c r="AJ158" s="265" t="s">
        <v>96</v>
      </c>
      <c r="AK158" s="231">
        <f>IF(AF158=1,VLOOKUP(AJ158,data!$B$35:$D$39,2,0),0)</f>
        <v>0</v>
      </c>
      <c r="AL158" s="232">
        <f>IF(AND(AI158&lt;&gt;0,AK158&lt;&gt;0)=FALSE,0,data!$C$43)</f>
        <v>0</v>
      </c>
      <c r="AM158" s="269">
        <f t="shared" si="158"/>
        <v>0</v>
      </c>
      <c r="AN158" s="225">
        <f t="shared" si="159"/>
        <v>0</v>
      </c>
      <c r="AO158" s="225">
        <f t="shared" si="160"/>
        <v>0</v>
      </c>
      <c r="AP158" s="225">
        <f t="shared" si="161"/>
        <v>0</v>
      </c>
      <c r="AQ158" s="431" t="str">
        <f t="shared" si="162"/>
        <v>ne</v>
      </c>
      <c r="AS158" s="229"/>
      <c r="AT158" s="225">
        <f t="shared" si="163"/>
        <v>0</v>
      </c>
      <c r="AU158" s="230">
        <f>IF(AT158=1,data!$C$41*AS158,0)</f>
        <v>0</v>
      </c>
      <c r="AV158" s="265" t="s">
        <v>96</v>
      </c>
      <c r="AW158" s="231">
        <f>IF(AT158=1,IF(AS158&lt;15,VLOOKUP(AV158,data!$B$3:$E$32,2,0)*AS158,(VLOOKUP(AV158,data!$B$3:$E$32,2,0)*14)+(VLOOKUP(AV158,data!$B$3:$E$32,3,0))*(AS158-14)),0)</f>
        <v>0</v>
      </c>
      <c r="AX158" s="265" t="s">
        <v>96</v>
      </c>
      <c r="AY158" s="231">
        <f>IF(AT158=1,VLOOKUP(AX158,data!$B$35:$D$39,2,0),0)</f>
        <v>0</v>
      </c>
      <c r="AZ158" s="232">
        <f>IF(AND(AW158&lt;&gt;0,AY158&lt;&gt;0)=FALSE,0,data!$C$43)</f>
        <v>0</v>
      </c>
      <c r="BA158" s="269">
        <f t="shared" si="164"/>
        <v>0</v>
      </c>
      <c r="BB158" s="225">
        <f t="shared" si="165"/>
        <v>0</v>
      </c>
      <c r="BC158" s="225">
        <f t="shared" si="166"/>
        <v>0</v>
      </c>
      <c r="BD158" s="225">
        <f t="shared" si="167"/>
        <v>0</v>
      </c>
      <c r="BE158" s="431" t="str">
        <f t="shared" si="168"/>
        <v>ne</v>
      </c>
      <c r="BG158" s="229"/>
      <c r="BH158" s="225">
        <f t="shared" si="169"/>
        <v>0</v>
      </c>
      <c r="BI158" s="230">
        <f>IF(BH158=1,data!$C$41*BG158,0)</f>
        <v>0</v>
      </c>
      <c r="BJ158" s="265" t="s">
        <v>96</v>
      </c>
      <c r="BK158" s="231">
        <f>IF(BH158=1,IF(BG158&lt;15,VLOOKUP(BJ158,data!$B$3:$E$32,2,0)*BG158,(VLOOKUP(BJ158,data!$B$3:$E$32,2,0)*14)+(VLOOKUP(BJ158,data!$B$3:$E$32,3,0))*(BG158-14)),0)</f>
        <v>0</v>
      </c>
      <c r="BL158" s="265" t="s">
        <v>96</v>
      </c>
      <c r="BM158" s="231">
        <f>IF(BH158=1,VLOOKUP(BL158,data!$B$35:$D$39,2,0),0)</f>
        <v>0</v>
      </c>
      <c r="BN158" s="232">
        <f>IF(AND(BK158&lt;&gt;0,BM158&lt;&gt;0)=FALSE,0,data!$C$43)</f>
        <v>0</v>
      </c>
      <c r="BO158" s="269">
        <f t="shared" si="170"/>
        <v>0</v>
      </c>
      <c r="BP158" s="225">
        <f t="shared" si="171"/>
        <v>0</v>
      </c>
      <c r="BQ158" s="225">
        <f t="shared" si="172"/>
        <v>0</v>
      </c>
      <c r="BR158" s="225">
        <f t="shared" si="173"/>
        <v>0</v>
      </c>
      <c r="BS158" s="431" t="str">
        <f t="shared" si="174"/>
        <v>ne</v>
      </c>
      <c r="BU158" s="229"/>
      <c r="BV158" s="225">
        <f t="shared" si="175"/>
        <v>0</v>
      </c>
      <c r="BW158" s="230">
        <f>IF(BV158=1,data!$C$41*BU158,0)</f>
        <v>0</v>
      </c>
      <c r="BX158" s="265" t="s">
        <v>96</v>
      </c>
      <c r="BY158" s="231">
        <f>IF(BV158=1,IF(BU158&lt;15,VLOOKUP(BX158,data!$B$3:$E$32,2,0)*BU158,(VLOOKUP(BX158,data!$B$3:$E$32,2,0)*14)+(VLOOKUP(BX158,data!$B$3:$E$32,3,0))*(BU158-14)),0)</f>
        <v>0</v>
      </c>
      <c r="BZ158" s="265" t="s">
        <v>96</v>
      </c>
      <c r="CA158" s="231">
        <f>IF(BV158=1,VLOOKUP(BZ158,data!$B$35:$D$39,2,0),0)</f>
        <v>0</v>
      </c>
      <c r="CB158" s="232">
        <f>IF(AND(BY158&lt;&gt;0,CA158&lt;&gt;0)=FALSE,0,data!$C$43)</f>
        <v>0</v>
      </c>
      <c r="CC158" s="269">
        <f t="shared" si="176"/>
        <v>0</v>
      </c>
      <c r="CD158" s="225">
        <f t="shared" si="177"/>
        <v>0</v>
      </c>
      <c r="CE158" s="225">
        <f t="shared" si="178"/>
        <v>0</v>
      </c>
      <c r="CF158" s="225">
        <f t="shared" si="179"/>
        <v>0</v>
      </c>
      <c r="CG158" s="431" t="str">
        <f t="shared" si="180"/>
        <v>ne</v>
      </c>
      <c r="CI158" s="229"/>
      <c r="CJ158" s="225">
        <f t="shared" si="181"/>
        <v>0</v>
      </c>
      <c r="CK158" s="230">
        <f>IF(CJ158=1,data!$C$41*CI158,0)</f>
        <v>0</v>
      </c>
      <c r="CL158" s="265" t="s">
        <v>96</v>
      </c>
      <c r="CM158" s="231">
        <f>IF(CJ158=1,IF(CI158&lt;15,VLOOKUP(CL158,data!$B$3:$E$32,2,0)*CI158,(VLOOKUP(CL158,data!$B$3:$E$32,2,0)*14)+(VLOOKUP(CL158,data!$B$3:$E$32,3,0))*(CI158-14)),0)</f>
        <v>0</v>
      </c>
      <c r="CN158" s="265" t="s">
        <v>96</v>
      </c>
      <c r="CO158" s="231">
        <f>IF(CJ158=1,VLOOKUP(CN158,data!$B$35:$D$39,2,0),0)</f>
        <v>0</v>
      </c>
      <c r="CP158" s="232">
        <f>IF(AND(CM158&lt;&gt;0,CO158&lt;&gt;0)=FALSE,0,data!$C$43)</f>
        <v>0</v>
      </c>
      <c r="CQ158" s="269">
        <f t="shared" si="182"/>
        <v>0</v>
      </c>
      <c r="CR158" s="225">
        <f t="shared" si="183"/>
        <v>0</v>
      </c>
      <c r="CS158" s="225">
        <f t="shared" si="184"/>
        <v>0</v>
      </c>
      <c r="CT158" s="225">
        <f t="shared" si="185"/>
        <v>0</v>
      </c>
      <c r="CU158" s="431" t="str">
        <f t="shared" si="186"/>
        <v>ne</v>
      </c>
      <c r="CW158" s="229"/>
      <c r="CX158" s="225">
        <f t="shared" si="187"/>
        <v>0</v>
      </c>
      <c r="CY158" s="230">
        <f>IF(CX158=1,data!$C$41*CW158,0)</f>
        <v>0</v>
      </c>
      <c r="CZ158" s="265" t="s">
        <v>96</v>
      </c>
      <c r="DA158" s="231">
        <f>IF(CX158=1,IF(CW158&lt;15,VLOOKUP(CZ158,data!$B$3:$E$32,2,0)*CW158,(VLOOKUP(CZ158,data!$B$3:$E$32,2,0)*14)+(VLOOKUP(CZ158,data!$B$3:$E$32,3,0))*(CW158-14)),0)</f>
        <v>0</v>
      </c>
      <c r="DB158" s="265" t="s">
        <v>96</v>
      </c>
      <c r="DC158" s="231">
        <f>IF(CX158=1,VLOOKUP(DB158,data!$B$35:$D$39,2,0),0)</f>
        <v>0</v>
      </c>
      <c r="DD158" s="232">
        <f>IF(AND(DA158&lt;&gt;0,DC158&lt;&gt;0)=FALSE,0,data!$C$43)</f>
        <v>0</v>
      </c>
      <c r="DE158" s="269">
        <f t="shared" si="188"/>
        <v>0</v>
      </c>
      <c r="DF158" s="225">
        <f t="shared" si="189"/>
        <v>0</v>
      </c>
      <c r="DG158" s="225">
        <f t="shared" si="190"/>
        <v>0</v>
      </c>
      <c r="DH158" s="225">
        <f t="shared" si="191"/>
        <v>0</v>
      </c>
      <c r="DI158" s="431" t="str">
        <f t="shared" si="192"/>
        <v>ne</v>
      </c>
      <c r="DK158" s="229"/>
      <c r="DL158" s="225">
        <f t="shared" si="193"/>
        <v>0</v>
      </c>
      <c r="DM158" s="230">
        <f>IF(DL158=1,data!$C$41*DK158,0)</f>
        <v>0</v>
      </c>
      <c r="DN158" s="265" t="s">
        <v>96</v>
      </c>
      <c r="DO158" s="231">
        <f>IF(DL158=1,IF(DK158&lt;15,VLOOKUP(DN158,data!$B$3:$E$32,2,0)*DK158,(VLOOKUP(DN158,data!$B$3:$E$32,2,0)*14)+(VLOOKUP(DN158,data!$B$3:$E$32,3,0))*(DK158-14)),0)</f>
        <v>0</v>
      </c>
      <c r="DP158" s="265" t="s">
        <v>96</v>
      </c>
      <c r="DQ158" s="231">
        <f>IF(DL158=1,VLOOKUP(DP158,data!$B$35:$D$39,2,0),0)</f>
        <v>0</v>
      </c>
      <c r="DR158" s="232">
        <f>IF(AND(DO158&lt;&gt;0,DQ158&lt;&gt;0)=FALSE,0,data!$C$43)</f>
        <v>0</v>
      </c>
      <c r="DS158" s="269">
        <f t="shared" si="194"/>
        <v>0</v>
      </c>
      <c r="DT158" s="225">
        <f t="shared" si="195"/>
        <v>0</v>
      </c>
      <c r="DU158" s="225">
        <f t="shared" si="196"/>
        <v>0</v>
      </c>
      <c r="DV158" s="225">
        <f t="shared" si="197"/>
        <v>0</v>
      </c>
      <c r="DW158" s="431" t="str">
        <f t="shared" si="198"/>
        <v>ne</v>
      </c>
      <c r="DY158" s="229"/>
      <c r="DZ158" s="225">
        <f t="shared" si="199"/>
        <v>0</v>
      </c>
      <c r="EA158" s="230">
        <f>IF(DZ158=1,data!$C$41*DY158,0)</f>
        <v>0</v>
      </c>
      <c r="EB158" s="265" t="s">
        <v>96</v>
      </c>
      <c r="EC158" s="231">
        <f>IF(DZ158=1,IF(DY158&lt;15,VLOOKUP(EB158,data!$B$3:$E$32,2,0)*DY158,(VLOOKUP(EB158,data!$B$3:$E$32,2,0)*14)+(VLOOKUP(EB158,data!$B$3:$E$32,3,0))*(DY158-14)),0)</f>
        <v>0</v>
      </c>
      <c r="ED158" s="265" t="s">
        <v>96</v>
      </c>
      <c r="EE158" s="231">
        <f>IF(DZ158=1,VLOOKUP(ED158,data!$B$35:$D$39,2,0),0)</f>
        <v>0</v>
      </c>
      <c r="EF158" s="232">
        <f>IF(AND(EC158&lt;&gt;0,EE158&lt;&gt;0)=FALSE,0,data!$C$43)</f>
        <v>0</v>
      </c>
      <c r="EG158" s="269">
        <f t="shared" si="200"/>
        <v>0</v>
      </c>
      <c r="EH158" s="225">
        <f t="shared" si="201"/>
        <v>0</v>
      </c>
      <c r="EI158" s="225">
        <f t="shared" si="202"/>
        <v>0</v>
      </c>
      <c r="EJ158" s="225">
        <f t="shared" si="203"/>
        <v>0</v>
      </c>
      <c r="EK158" s="431" t="str">
        <f t="shared" si="204"/>
        <v>ne</v>
      </c>
      <c r="EM158" s="229"/>
      <c r="EN158" s="225">
        <f t="shared" si="205"/>
        <v>0</v>
      </c>
      <c r="EO158" s="230">
        <f>IF(EN158=1,data!$C$41*EM158,0)</f>
        <v>0</v>
      </c>
      <c r="EP158" s="265" t="s">
        <v>96</v>
      </c>
      <c r="EQ158" s="231">
        <f>IF(EN158=1,IF(EM158&lt;15,VLOOKUP(EP158,data!$B$3:$E$32,2,0)*EM158,(VLOOKUP(EP158,data!$B$3:$E$32,2,0)*14)+(VLOOKUP(EP158,data!$B$3:$E$32,3,0))*(EM158-14)),0)</f>
        <v>0</v>
      </c>
      <c r="ER158" s="265" t="s">
        <v>96</v>
      </c>
      <c r="ES158" s="231">
        <f>IF(EN158=1,VLOOKUP(ER158,data!$B$35:$D$39,2,0),0)</f>
        <v>0</v>
      </c>
      <c r="ET158" s="232">
        <f>IF(AND(EQ158&lt;&gt;0,ES158&lt;&gt;0)=FALSE,0,data!$C$43)</f>
        <v>0</v>
      </c>
      <c r="EU158" s="269">
        <f t="shared" si="206"/>
        <v>0</v>
      </c>
      <c r="EV158" s="225">
        <f t="shared" si="207"/>
        <v>0</v>
      </c>
      <c r="EW158" s="225">
        <f t="shared" si="208"/>
        <v>0</v>
      </c>
      <c r="EX158" s="225">
        <f t="shared" si="209"/>
        <v>0</v>
      </c>
      <c r="EY158" s="431" t="str">
        <f t="shared" si="210"/>
        <v>ne</v>
      </c>
      <c r="FA158" s="229"/>
      <c r="FB158" s="225">
        <f t="shared" si="211"/>
        <v>0</v>
      </c>
      <c r="FC158" s="230">
        <f>IF(FB158=1,data!$C$41*FA158,0)</f>
        <v>0</v>
      </c>
      <c r="FD158" s="265" t="s">
        <v>96</v>
      </c>
      <c r="FE158" s="231">
        <f>IF(FB158=1,IF(FA158&lt;15,VLOOKUP(FD158,data!$B$3:$E$32,2,0)*FA158,(VLOOKUP(FD158,data!$B$3:$E$32,2,0)*14)+(VLOOKUP(FD158,data!$B$3:$E$32,3,0))*(FA158-14)),0)</f>
        <v>0</v>
      </c>
      <c r="FF158" s="265" t="s">
        <v>96</v>
      </c>
      <c r="FG158" s="231">
        <f>IF(FB158=1,VLOOKUP(FF158,data!$B$35:$D$39,2,0),0)</f>
        <v>0</v>
      </c>
      <c r="FH158" s="232">
        <f>IF(AND(FE158&lt;&gt;0,FG158&lt;&gt;0)=FALSE,0,data!$C$43)</f>
        <v>0</v>
      </c>
      <c r="FI158" s="269">
        <f t="shared" si="212"/>
        <v>0</v>
      </c>
      <c r="FJ158" s="225">
        <f t="shared" si="213"/>
        <v>0</v>
      </c>
      <c r="FK158" s="225">
        <f t="shared" si="214"/>
        <v>0</v>
      </c>
      <c r="FL158" s="225">
        <f t="shared" si="215"/>
        <v>0</v>
      </c>
      <c r="FM158" s="431" t="str">
        <f t="shared" si="216"/>
        <v>ne</v>
      </c>
    </row>
    <row r="159" spans="1:169" ht="26.65" hidden="1" customHeight="1" x14ac:dyDescent="0.25">
      <c r="A159" s="233"/>
      <c r="B159" s="370" t="s">
        <v>250</v>
      </c>
      <c r="C159" s="416"/>
      <c r="D159" s="418"/>
      <c r="E159" s="229"/>
      <c r="F159" s="225">
        <f t="shared" si="148"/>
        <v>0</v>
      </c>
      <c r="G159" s="230">
        <f>IF(F159=1,data!$C$41*E159,0)</f>
        <v>0</v>
      </c>
      <c r="H159" s="265" t="s">
        <v>96</v>
      </c>
      <c r="I159" s="231">
        <f>IF($F159=1,IF($E159&lt;15,VLOOKUP(H159,data!$B$3:$E$32,2,0)*$E159,(VLOOKUP(H159,data!$B$3:$E$32,2,0)*14)+(VLOOKUP(H159,data!$B$3:$E$32,3,0))*($E159-14)),0)</f>
        <v>0</v>
      </c>
      <c r="J159" s="265" t="s">
        <v>96</v>
      </c>
      <c r="K159" s="231">
        <f>IF($F159=1,VLOOKUP(J159,data!$B$35:$D$39,2,0),0)</f>
        <v>0</v>
      </c>
      <c r="L159" s="232">
        <f>IF(AND(I159&lt;&gt;0,K159&lt;&gt;0)=FALSE,0,data!$C$43)</f>
        <v>0</v>
      </c>
      <c r="M159" s="269">
        <f t="shared" si="76"/>
        <v>0</v>
      </c>
      <c r="N159" s="225">
        <f t="shared" si="217"/>
        <v>0</v>
      </c>
      <c r="O159" s="225">
        <f t="shared" si="149"/>
        <v>0</v>
      </c>
      <c r="P159" s="225">
        <f t="shared" si="150"/>
        <v>0</v>
      </c>
      <c r="Q159" s="228"/>
      <c r="R159" s="438">
        <f t="shared" si="151"/>
        <v>0</v>
      </c>
      <c r="S159" s="225">
        <f t="shared" si="152"/>
        <v>0</v>
      </c>
      <c r="T159" s="357">
        <f>IF(S159=1,data!$C$41*R159,0)</f>
        <v>0</v>
      </c>
      <c r="U159" s="370" t="str">
        <f t="shared" si="153"/>
        <v xml:space="preserve"> </v>
      </c>
      <c r="V159" s="360">
        <f>IF($S159=1,IF(R159&lt;15,VLOOKUP(U159,data!$B$3:$E$32,2,0)*R159,(VLOOKUP(U159,data!$B$3:$E$32,2,0)*14)+(VLOOKUP(U159,data!$B$3:$E$32,3,0))*(R159-14)),0)</f>
        <v>0</v>
      </c>
      <c r="W159" s="370" t="str">
        <f t="shared" si="154"/>
        <v xml:space="preserve"> </v>
      </c>
      <c r="X159" s="360">
        <f>IF($S159=1,VLOOKUP(W159,data!$B$35:$D$39,2,0),0)</f>
        <v>0</v>
      </c>
      <c r="Y159" s="364">
        <f>IF(AND(V159&lt;&gt;0,X159&lt;&gt;0)=FALSE,0,data!$C$43)</f>
        <v>0</v>
      </c>
      <c r="Z159" s="365">
        <f t="shared" si="83"/>
        <v>0</v>
      </c>
      <c r="AA159" s="225">
        <f t="shared" si="218"/>
        <v>0</v>
      </c>
      <c r="AB159" s="225">
        <f t="shared" si="155"/>
        <v>0</v>
      </c>
      <c r="AC159" s="225">
        <f t="shared" si="156"/>
        <v>0</v>
      </c>
      <c r="AE159" s="229"/>
      <c r="AF159" s="225">
        <f t="shared" si="157"/>
        <v>0</v>
      </c>
      <c r="AG159" s="230">
        <f>IF(AF159=1,data!$C$41*AE159,0)</f>
        <v>0</v>
      </c>
      <c r="AH159" s="265" t="s">
        <v>96</v>
      </c>
      <c r="AI159" s="231">
        <f>IF(AF159=1,IF(AE159&lt;15,VLOOKUP(AH159,data!$B$3:$E$32,2,0)*AE159,(VLOOKUP(AH159,data!$B$3:$E$32,2,0)*14)+(VLOOKUP(AH159,data!$B$3:$E$32,3,0))*(AE159-14)),0)</f>
        <v>0</v>
      </c>
      <c r="AJ159" s="265" t="s">
        <v>96</v>
      </c>
      <c r="AK159" s="231">
        <f>IF(AF159=1,VLOOKUP(AJ159,data!$B$35:$D$39,2,0),0)</f>
        <v>0</v>
      </c>
      <c r="AL159" s="232">
        <f>IF(AND(AI159&lt;&gt;0,AK159&lt;&gt;0)=FALSE,0,data!$C$43)</f>
        <v>0</v>
      </c>
      <c r="AM159" s="269">
        <f t="shared" si="158"/>
        <v>0</v>
      </c>
      <c r="AN159" s="225">
        <f t="shared" si="159"/>
        <v>0</v>
      </c>
      <c r="AO159" s="225">
        <f t="shared" si="160"/>
        <v>0</v>
      </c>
      <c r="AP159" s="225">
        <f t="shared" si="161"/>
        <v>0</v>
      </c>
      <c r="AQ159" s="431" t="str">
        <f t="shared" si="162"/>
        <v>ne</v>
      </c>
      <c r="AS159" s="229"/>
      <c r="AT159" s="225">
        <f t="shared" si="163"/>
        <v>0</v>
      </c>
      <c r="AU159" s="230">
        <f>IF(AT159=1,data!$C$41*AS159,0)</f>
        <v>0</v>
      </c>
      <c r="AV159" s="265" t="s">
        <v>96</v>
      </c>
      <c r="AW159" s="231">
        <f>IF(AT159=1,IF(AS159&lt;15,VLOOKUP(AV159,data!$B$3:$E$32,2,0)*AS159,(VLOOKUP(AV159,data!$B$3:$E$32,2,0)*14)+(VLOOKUP(AV159,data!$B$3:$E$32,3,0))*(AS159-14)),0)</f>
        <v>0</v>
      </c>
      <c r="AX159" s="265" t="s">
        <v>96</v>
      </c>
      <c r="AY159" s="231">
        <f>IF(AT159=1,VLOOKUP(AX159,data!$B$35:$D$39,2,0),0)</f>
        <v>0</v>
      </c>
      <c r="AZ159" s="232">
        <f>IF(AND(AW159&lt;&gt;0,AY159&lt;&gt;0)=FALSE,0,data!$C$43)</f>
        <v>0</v>
      </c>
      <c r="BA159" s="269">
        <f t="shared" si="164"/>
        <v>0</v>
      </c>
      <c r="BB159" s="225">
        <f t="shared" si="165"/>
        <v>0</v>
      </c>
      <c r="BC159" s="225">
        <f t="shared" si="166"/>
        <v>0</v>
      </c>
      <c r="BD159" s="225">
        <f t="shared" si="167"/>
        <v>0</v>
      </c>
      <c r="BE159" s="431" t="str">
        <f t="shared" si="168"/>
        <v>ne</v>
      </c>
      <c r="BG159" s="229"/>
      <c r="BH159" s="225">
        <f t="shared" si="169"/>
        <v>0</v>
      </c>
      <c r="BI159" s="230">
        <f>IF(BH159=1,data!$C$41*BG159,0)</f>
        <v>0</v>
      </c>
      <c r="BJ159" s="265" t="s">
        <v>96</v>
      </c>
      <c r="BK159" s="231">
        <f>IF(BH159=1,IF(BG159&lt;15,VLOOKUP(BJ159,data!$B$3:$E$32,2,0)*BG159,(VLOOKUP(BJ159,data!$B$3:$E$32,2,0)*14)+(VLOOKUP(BJ159,data!$B$3:$E$32,3,0))*(BG159-14)),0)</f>
        <v>0</v>
      </c>
      <c r="BL159" s="265" t="s">
        <v>96</v>
      </c>
      <c r="BM159" s="231">
        <f>IF(BH159=1,VLOOKUP(BL159,data!$B$35:$D$39,2,0),0)</f>
        <v>0</v>
      </c>
      <c r="BN159" s="232">
        <f>IF(AND(BK159&lt;&gt;0,BM159&lt;&gt;0)=FALSE,0,data!$C$43)</f>
        <v>0</v>
      </c>
      <c r="BO159" s="269">
        <f t="shared" si="170"/>
        <v>0</v>
      </c>
      <c r="BP159" s="225">
        <f t="shared" si="171"/>
        <v>0</v>
      </c>
      <c r="BQ159" s="225">
        <f t="shared" si="172"/>
        <v>0</v>
      </c>
      <c r="BR159" s="225">
        <f t="shared" si="173"/>
        <v>0</v>
      </c>
      <c r="BS159" s="431" t="str">
        <f t="shared" si="174"/>
        <v>ne</v>
      </c>
      <c r="BU159" s="229"/>
      <c r="BV159" s="225">
        <f t="shared" si="175"/>
        <v>0</v>
      </c>
      <c r="BW159" s="230">
        <f>IF(BV159=1,data!$C$41*BU159,0)</f>
        <v>0</v>
      </c>
      <c r="BX159" s="265" t="s">
        <v>96</v>
      </c>
      <c r="BY159" s="231">
        <f>IF(BV159=1,IF(BU159&lt;15,VLOOKUP(BX159,data!$B$3:$E$32,2,0)*BU159,(VLOOKUP(BX159,data!$B$3:$E$32,2,0)*14)+(VLOOKUP(BX159,data!$B$3:$E$32,3,0))*(BU159-14)),0)</f>
        <v>0</v>
      </c>
      <c r="BZ159" s="265" t="s">
        <v>96</v>
      </c>
      <c r="CA159" s="231">
        <f>IF(BV159=1,VLOOKUP(BZ159,data!$B$35:$D$39,2,0),0)</f>
        <v>0</v>
      </c>
      <c r="CB159" s="232">
        <f>IF(AND(BY159&lt;&gt;0,CA159&lt;&gt;0)=FALSE,0,data!$C$43)</f>
        <v>0</v>
      </c>
      <c r="CC159" s="269">
        <f t="shared" si="176"/>
        <v>0</v>
      </c>
      <c r="CD159" s="225">
        <f t="shared" si="177"/>
        <v>0</v>
      </c>
      <c r="CE159" s="225">
        <f t="shared" si="178"/>
        <v>0</v>
      </c>
      <c r="CF159" s="225">
        <f t="shared" si="179"/>
        <v>0</v>
      </c>
      <c r="CG159" s="431" t="str">
        <f t="shared" si="180"/>
        <v>ne</v>
      </c>
      <c r="CI159" s="229"/>
      <c r="CJ159" s="225">
        <f t="shared" si="181"/>
        <v>0</v>
      </c>
      <c r="CK159" s="230">
        <f>IF(CJ159=1,data!$C$41*CI159,0)</f>
        <v>0</v>
      </c>
      <c r="CL159" s="265" t="s">
        <v>96</v>
      </c>
      <c r="CM159" s="231">
        <f>IF(CJ159=1,IF(CI159&lt;15,VLOOKUP(CL159,data!$B$3:$E$32,2,0)*CI159,(VLOOKUP(CL159,data!$B$3:$E$32,2,0)*14)+(VLOOKUP(CL159,data!$B$3:$E$32,3,0))*(CI159-14)),0)</f>
        <v>0</v>
      </c>
      <c r="CN159" s="265" t="s">
        <v>96</v>
      </c>
      <c r="CO159" s="231">
        <f>IF(CJ159=1,VLOOKUP(CN159,data!$B$35:$D$39,2,0),0)</f>
        <v>0</v>
      </c>
      <c r="CP159" s="232">
        <f>IF(AND(CM159&lt;&gt;0,CO159&lt;&gt;0)=FALSE,0,data!$C$43)</f>
        <v>0</v>
      </c>
      <c r="CQ159" s="269">
        <f t="shared" si="182"/>
        <v>0</v>
      </c>
      <c r="CR159" s="225">
        <f t="shared" si="183"/>
        <v>0</v>
      </c>
      <c r="CS159" s="225">
        <f t="shared" si="184"/>
        <v>0</v>
      </c>
      <c r="CT159" s="225">
        <f t="shared" si="185"/>
        <v>0</v>
      </c>
      <c r="CU159" s="431" t="str">
        <f t="shared" si="186"/>
        <v>ne</v>
      </c>
      <c r="CW159" s="229"/>
      <c r="CX159" s="225">
        <f t="shared" si="187"/>
        <v>0</v>
      </c>
      <c r="CY159" s="230">
        <f>IF(CX159=1,data!$C$41*CW159,0)</f>
        <v>0</v>
      </c>
      <c r="CZ159" s="265" t="s">
        <v>96</v>
      </c>
      <c r="DA159" s="231">
        <f>IF(CX159=1,IF(CW159&lt;15,VLOOKUP(CZ159,data!$B$3:$E$32,2,0)*CW159,(VLOOKUP(CZ159,data!$B$3:$E$32,2,0)*14)+(VLOOKUP(CZ159,data!$B$3:$E$32,3,0))*(CW159-14)),0)</f>
        <v>0</v>
      </c>
      <c r="DB159" s="265" t="s">
        <v>96</v>
      </c>
      <c r="DC159" s="231">
        <f>IF(CX159=1,VLOOKUP(DB159,data!$B$35:$D$39,2,0),0)</f>
        <v>0</v>
      </c>
      <c r="DD159" s="232">
        <f>IF(AND(DA159&lt;&gt;0,DC159&lt;&gt;0)=FALSE,0,data!$C$43)</f>
        <v>0</v>
      </c>
      <c r="DE159" s="269">
        <f t="shared" si="188"/>
        <v>0</v>
      </c>
      <c r="DF159" s="225">
        <f t="shared" si="189"/>
        <v>0</v>
      </c>
      <c r="DG159" s="225">
        <f t="shared" si="190"/>
        <v>0</v>
      </c>
      <c r="DH159" s="225">
        <f t="shared" si="191"/>
        <v>0</v>
      </c>
      <c r="DI159" s="431" t="str">
        <f t="shared" si="192"/>
        <v>ne</v>
      </c>
      <c r="DK159" s="229"/>
      <c r="DL159" s="225">
        <f t="shared" si="193"/>
        <v>0</v>
      </c>
      <c r="DM159" s="230">
        <f>IF(DL159=1,data!$C$41*DK159,0)</f>
        <v>0</v>
      </c>
      <c r="DN159" s="265" t="s">
        <v>96</v>
      </c>
      <c r="DO159" s="231">
        <f>IF(DL159=1,IF(DK159&lt;15,VLOOKUP(DN159,data!$B$3:$E$32,2,0)*DK159,(VLOOKUP(DN159,data!$B$3:$E$32,2,0)*14)+(VLOOKUP(DN159,data!$B$3:$E$32,3,0))*(DK159-14)),0)</f>
        <v>0</v>
      </c>
      <c r="DP159" s="265" t="s">
        <v>96</v>
      </c>
      <c r="DQ159" s="231">
        <f>IF(DL159=1,VLOOKUP(DP159,data!$B$35:$D$39,2,0),0)</f>
        <v>0</v>
      </c>
      <c r="DR159" s="232">
        <f>IF(AND(DO159&lt;&gt;0,DQ159&lt;&gt;0)=FALSE,0,data!$C$43)</f>
        <v>0</v>
      </c>
      <c r="DS159" s="269">
        <f t="shared" si="194"/>
        <v>0</v>
      </c>
      <c r="DT159" s="225">
        <f t="shared" si="195"/>
        <v>0</v>
      </c>
      <c r="DU159" s="225">
        <f t="shared" si="196"/>
        <v>0</v>
      </c>
      <c r="DV159" s="225">
        <f t="shared" si="197"/>
        <v>0</v>
      </c>
      <c r="DW159" s="431" t="str">
        <f t="shared" si="198"/>
        <v>ne</v>
      </c>
      <c r="DY159" s="229"/>
      <c r="DZ159" s="225">
        <f t="shared" si="199"/>
        <v>0</v>
      </c>
      <c r="EA159" s="230">
        <f>IF(DZ159=1,data!$C$41*DY159,0)</f>
        <v>0</v>
      </c>
      <c r="EB159" s="265" t="s">
        <v>96</v>
      </c>
      <c r="EC159" s="231">
        <f>IF(DZ159=1,IF(DY159&lt;15,VLOOKUP(EB159,data!$B$3:$E$32,2,0)*DY159,(VLOOKUP(EB159,data!$B$3:$E$32,2,0)*14)+(VLOOKUP(EB159,data!$B$3:$E$32,3,0))*(DY159-14)),0)</f>
        <v>0</v>
      </c>
      <c r="ED159" s="265" t="s">
        <v>96</v>
      </c>
      <c r="EE159" s="231">
        <f>IF(DZ159=1,VLOOKUP(ED159,data!$B$35:$D$39,2,0),0)</f>
        <v>0</v>
      </c>
      <c r="EF159" s="232">
        <f>IF(AND(EC159&lt;&gt;0,EE159&lt;&gt;0)=FALSE,0,data!$C$43)</f>
        <v>0</v>
      </c>
      <c r="EG159" s="269">
        <f t="shared" si="200"/>
        <v>0</v>
      </c>
      <c r="EH159" s="225">
        <f t="shared" si="201"/>
        <v>0</v>
      </c>
      <c r="EI159" s="225">
        <f t="shared" si="202"/>
        <v>0</v>
      </c>
      <c r="EJ159" s="225">
        <f t="shared" si="203"/>
        <v>0</v>
      </c>
      <c r="EK159" s="431" t="str">
        <f t="shared" si="204"/>
        <v>ne</v>
      </c>
      <c r="EM159" s="229"/>
      <c r="EN159" s="225">
        <f t="shared" si="205"/>
        <v>0</v>
      </c>
      <c r="EO159" s="230">
        <f>IF(EN159=1,data!$C$41*EM159,0)</f>
        <v>0</v>
      </c>
      <c r="EP159" s="265" t="s">
        <v>96</v>
      </c>
      <c r="EQ159" s="231">
        <f>IF(EN159=1,IF(EM159&lt;15,VLOOKUP(EP159,data!$B$3:$E$32,2,0)*EM159,(VLOOKUP(EP159,data!$B$3:$E$32,2,0)*14)+(VLOOKUP(EP159,data!$B$3:$E$32,3,0))*(EM159-14)),0)</f>
        <v>0</v>
      </c>
      <c r="ER159" s="265" t="s">
        <v>96</v>
      </c>
      <c r="ES159" s="231">
        <f>IF(EN159=1,VLOOKUP(ER159,data!$B$35:$D$39,2,0),0)</f>
        <v>0</v>
      </c>
      <c r="ET159" s="232">
        <f>IF(AND(EQ159&lt;&gt;0,ES159&lt;&gt;0)=FALSE,0,data!$C$43)</f>
        <v>0</v>
      </c>
      <c r="EU159" s="269">
        <f t="shared" si="206"/>
        <v>0</v>
      </c>
      <c r="EV159" s="225">
        <f t="shared" si="207"/>
        <v>0</v>
      </c>
      <c r="EW159" s="225">
        <f t="shared" si="208"/>
        <v>0</v>
      </c>
      <c r="EX159" s="225">
        <f t="shared" si="209"/>
        <v>0</v>
      </c>
      <c r="EY159" s="431" t="str">
        <f t="shared" si="210"/>
        <v>ne</v>
      </c>
      <c r="FA159" s="229"/>
      <c r="FB159" s="225">
        <f t="shared" si="211"/>
        <v>0</v>
      </c>
      <c r="FC159" s="230">
        <f>IF(FB159=1,data!$C$41*FA159,0)</f>
        <v>0</v>
      </c>
      <c r="FD159" s="265" t="s">
        <v>96</v>
      </c>
      <c r="FE159" s="231">
        <f>IF(FB159=1,IF(FA159&lt;15,VLOOKUP(FD159,data!$B$3:$E$32,2,0)*FA159,(VLOOKUP(FD159,data!$B$3:$E$32,2,0)*14)+(VLOOKUP(FD159,data!$B$3:$E$32,3,0))*(FA159-14)),0)</f>
        <v>0</v>
      </c>
      <c r="FF159" s="265" t="s">
        <v>96</v>
      </c>
      <c r="FG159" s="231">
        <f>IF(FB159=1,VLOOKUP(FF159,data!$B$35:$D$39,2,0),0)</f>
        <v>0</v>
      </c>
      <c r="FH159" s="232">
        <f>IF(AND(FE159&lt;&gt;0,FG159&lt;&gt;0)=FALSE,0,data!$C$43)</f>
        <v>0</v>
      </c>
      <c r="FI159" s="269">
        <f t="shared" si="212"/>
        <v>0</v>
      </c>
      <c r="FJ159" s="225">
        <f t="shared" si="213"/>
        <v>0</v>
      </c>
      <c r="FK159" s="225">
        <f t="shared" si="214"/>
        <v>0</v>
      </c>
      <c r="FL159" s="225">
        <f t="shared" si="215"/>
        <v>0</v>
      </c>
      <c r="FM159" s="431" t="str">
        <f t="shared" si="216"/>
        <v>ne</v>
      </c>
    </row>
    <row r="160" spans="1:169" ht="26.65" hidden="1" customHeight="1" x14ac:dyDescent="0.25">
      <c r="A160" s="233"/>
      <c r="B160" s="370" t="s">
        <v>251</v>
      </c>
      <c r="C160" s="416"/>
      <c r="D160" s="418"/>
      <c r="E160" s="229"/>
      <c r="F160" s="225">
        <f t="shared" si="148"/>
        <v>0</v>
      </c>
      <c r="G160" s="230">
        <f>IF(F160=1,data!$C$41*E160,0)</f>
        <v>0</v>
      </c>
      <c r="H160" s="265" t="s">
        <v>96</v>
      </c>
      <c r="I160" s="231">
        <f>IF($F160=1,IF($E160&lt;15,VLOOKUP(H160,data!$B$3:$E$32,2,0)*$E160,(VLOOKUP(H160,data!$B$3:$E$32,2,0)*14)+(VLOOKUP(H160,data!$B$3:$E$32,3,0))*($E160-14)),0)</f>
        <v>0</v>
      </c>
      <c r="J160" s="265" t="s">
        <v>96</v>
      </c>
      <c r="K160" s="231">
        <f>IF($F160=1,VLOOKUP(J160,data!$B$35:$D$39,2,0),0)</f>
        <v>0</v>
      </c>
      <c r="L160" s="232">
        <f>IF(AND(I160&lt;&gt;0,K160&lt;&gt;0)=FALSE,0,data!$C$43)</f>
        <v>0</v>
      </c>
      <c r="M160" s="269">
        <f t="shared" si="76"/>
        <v>0</v>
      </c>
      <c r="N160" s="225">
        <f t="shared" si="217"/>
        <v>0</v>
      </c>
      <c r="O160" s="225">
        <f t="shared" si="149"/>
        <v>0</v>
      </c>
      <c r="P160" s="225">
        <f t="shared" si="150"/>
        <v>0</v>
      </c>
      <c r="Q160" s="228"/>
      <c r="R160" s="438">
        <f t="shared" si="151"/>
        <v>0</v>
      </c>
      <c r="S160" s="225">
        <f t="shared" si="152"/>
        <v>0</v>
      </c>
      <c r="T160" s="357">
        <f>IF(S160=1,data!$C$41*R160,0)</f>
        <v>0</v>
      </c>
      <c r="U160" s="370" t="str">
        <f t="shared" si="153"/>
        <v xml:space="preserve"> </v>
      </c>
      <c r="V160" s="360">
        <f>IF($S160=1,IF(R160&lt;15,VLOOKUP(U160,data!$B$3:$E$32,2,0)*R160,(VLOOKUP(U160,data!$B$3:$E$32,2,0)*14)+(VLOOKUP(U160,data!$B$3:$E$32,3,0))*(R160-14)),0)</f>
        <v>0</v>
      </c>
      <c r="W160" s="370" t="str">
        <f t="shared" si="154"/>
        <v xml:space="preserve"> </v>
      </c>
      <c r="X160" s="360">
        <f>IF($S160=1,VLOOKUP(W160,data!$B$35:$D$39,2,0),0)</f>
        <v>0</v>
      </c>
      <c r="Y160" s="364">
        <f>IF(AND(V160&lt;&gt;0,X160&lt;&gt;0)=FALSE,0,data!$C$43)</f>
        <v>0</v>
      </c>
      <c r="Z160" s="365">
        <f t="shared" si="83"/>
        <v>0</v>
      </c>
      <c r="AA160" s="225">
        <f t="shared" si="218"/>
        <v>0</v>
      </c>
      <c r="AB160" s="225">
        <f t="shared" si="155"/>
        <v>0</v>
      </c>
      <c r="AC160" s="225">
        <f t="shared" si="156"/>
        <v>0</v>
      </c>
      <c r="AE160" s="229"/>
      <c r="AF160" s="225">
        <f t="shared" si="157"/>
        <v>0</v>
      </c>
      <c r="AG160" s="230">
        <f>IF(AF160=1,data!$C$41*AE160,0)</f>
        <v>0</v>
      </c>
      <c r="AH160" s="265" t="s">
        <v>96</v>
      </c>
      <c r="AI160" s="231">
        <f>IF(AF160=1,IF(AE160&lt;15,VLOOKUP(AH160,data!$B$3:$E$32,2,0)*AE160,(VLOOKUP(AH160,data!$B$3:$E$32,2,0)*14)+(VLOOKUP(AH160,data!$B$3:$E$32,3,0))*(AE160-14)),0)</f>
        <v>0</v>
      </c>
      <c r="AJ160" s="265" t="s">
        <v>96</v>
      </c>
      <c r="AK160" s="231">
        <f>IF(AF160=1,VLOOKUP(AJ160,data!$B$35:$D$39,2,0),0)</f>
        <v>0</v>
      </c>
      <c r="AL160" s="232">
        <f>IF(AND(AI160&lt;&gt;0,AK160&lt;&gt;0)=FALSE,0,data!$C$43)</f>
        <v>0</v>
      </c>
      <c r="AM160" s="269">
        <f t="shared" si="158"/>
        <v>0</v>
      </c>
      <c r="AN160" s="225">
        <f t="shared" si="159"/>
        <v>0</v>
      </c>
      <c r="AO160" s="225">
        <f t="shared" si="160"/>
        <v>0</v>
      </c>
      <c r="AP160" s="225">
        <f t="shared" si="161"/>
        <v>0</v>
      </c>
      <c r="AQ160" s="431" t="str">
        <f t="shared" si="162"/>
        <v>ne</v>
      </c>
      <c r="AS160" s="229"/>
      <c r="AT160" s="225">
        <f t="shared" si="163"/>
        <v>0</v>
      </c>
      <c r="AU160" s="230">
        <f>IF(AT160=1,data!$C$41*AS160,0)</f>
        <v>0</v>
      </c>
      <c r="AV160" s="265" t="s">
        <v>96</v>
      </c>
      <c r="AW160" s="231">
        <f>IF(AT160=1,IF(AS160&lt;15,VLOOKUP(AV160,data!$B$3:$E$32,2,0)*AS160,(VLOOKUP(AV160,data!$B$3:$E$32,2,0)*14)+(VLOOKUP(AV160,data!$B$3:$E$32,3,0))*(AS160-14)),0)</f>
        <v>0</v>
      </c>
      <c r="AX160" s="265" t="s">
        <v>96</v>
      </c>
      <c r="AY160" s="231">
        <f>IF(AT160=1,VLOOKUP(AX160,data!$B$35:$D$39,2,0),0)</f>
        <v>0</v>
      </c>
      <c r="AZ160" s="232">
        <f>IF(AND(AW160&lt;&gt;0,AY160&lt;&gt;0)=FALSE,0,data!$C$43)</f>
        <v>0</v>
      </c>
      <c r="BA160" s="269">
        <f t="shared" si="164"/>
        <v>0</v>
      </c>
      <c r="BB160" s="225">
        <f t="shared" si="165"/>
        <v>0</v>
      </c>
      <c r="BC160" s="225">
        <f t="shared" si="166"/>
        <v>0</v>
      </c>
      <c r="BD160" s="225">
        <f t="shared" si="167"/>
        <v>0</v>
      </c>
      <c r="BE160" s="431" t="str">
        <f t="shared" si="168"/>
        <v>ne</v>
      </c>
      <c r="BG160" s="229"/>
      <c r="BH160" s="225">
        <f t="shared" si="169"/>
        <v>0</v>
      </c>
      <c r="BI160" s="230">
        <f>IF(BH160=1,data!$C$41*BG160,0)</f>
        <v>0</v>
      </c>
      <c r="BJ160" s="265" t="s">
        <v>96</v>
      </c>
      <c r="BK160" s="231">
        <f>IF(BH160=1,IF(BG160&lt;15,VLOOKUP(BJ160,data!$B$3:$E$32,2,0)*BG160,(VLOOKUP(BJ160,data!$B$3:$E$32,2,0)*14)+(VLOOKUP(BJ160,data!$B$3:$E$32,3,0))*(BG160-14)),0)</f>
        <v>0</v>
      </c>
      <c r="BL160" s="265" t="s">
        <v>96</v>
      </c>
      <c r="BM160" s="231">
        <f>IF(BH160=1,VLOOKUP(BL160,data!$B$35:$D$39,2,0),0)</f>
        <v>0</v>
      </c>
      <c r="BN160" s="232">
        <f>IF(AND(BK160&lt;&gt;0,BM160&lt;&gt;0)=FALSE,0,data!$C$43)</f>
        <v>0</v>
      </c>
      <c r="BO160" s="269">
        <f t="shared" si="170"/>
        <v>0</v>
      </c>
      <c r="BP160" s="225">
        <f t="shared" si="171"/>
        <v>0</v>
      </c>
      <c r="BQ160" s="225">
        <f t="shared" si="172"/>
        <v>0</v>
      </c>
      <c r="BR160" s="225">
        <f t="shared" si="173"/>
        <v>0</v>
      </c>
      <c r="BS160" s="431" t="str">
        <f t="shared" si="174"/>
        <v>ne</v>
      </c>
      <c r="BU160" s="229"/>
      <c r="BV160" s="225">
        <f t="shared" si="175"/>
        <v>0</v>
      </c>
      <c r="BW160" s="230">
        <f>IF(BV160=1,data!$C$41*BU160,0)</f>
        <v>0</v>
      </c>
      <c r="BX160" s="265" t="s">
        <v>96</v>
      </c>
      <c r="BY160" s="231">
        <f>IF(BV160=1,IF(BU160&lt;15,VLOOKUP(BX160,data!$B$3:$E$32,2,0)*BU160,(VLOOKUP(BX160,data!$B$3:$E$32,2,0)*14)+(VLOOKUP(BX160,data!$B$3:$E$32,3,0))*(BU160-14)),0)</f>
        <v>0</v>
      </c>
      <c r="BZ160" s="265" t="s">
        <v>96</v>
      </c>
      <c r="CA160" s="231">
        <f>IF(BV160=1,VLOOKUP(BZ160,data!$B$35:$D$39,2,0),0)</f>
        <v>0</v>
      </c>
      <c r="CB160" s="232">
        <f>IF(AND(BY160&lt;&gt;0,CA160&lt;&gt;0)=FALSE,0,data!$C$43)</f>
        <v>0</v>
      </c>
      <c r="CC160" s="269">
        <f t="shared" si="176"/>
        <v>0</v>
      </c>
      <c r="CD160" s="225">
        <f t="shared" si="177"/>
        <v>0</v>
      </c>
      <c r="CE160" s="225">
        <f t="shared" si="178"/>
        <v>0</v>
      </c>
      <c r="CF160" s="225">
        <f t="shared" si="179"/>
        <v>0</v>
      </c>
      <c r="CG160" s="431" t="str">
        <f t="shared" si="180"/>
        <v>ne</v>
      </c>
      <c r="CI160" s="229"/>
      <c r="CJ160" s="225">
        <f t="shared" si="181"/>
        <v>0</v>
      </c>
      <c r="CK160" s="230">
        <f>IF(CJ160=1,data!$C$41*CI160,0)</f>
        <v>0</v>
      </c>
      <c r="CL160" s="265" t="s">
        <v>96</v>
      </c>
      <c r="CM160" s="231">
        <f>IF(CJ160=1,IF(CI160&lt;15,VLOOKUP(CL160,data!$B$3:$E$32,2,0)*CI160,(VLOOKUP(CL160,data!$B$3:$E$32,2,0)*14)+(VLOOKUP(CL160,data!$B$3:$E$32,3,0))*(CI160-14)),0)</f>
        <v>0</v>
      </c>
      <c r="CN160" s="265" t="s">
        <v>96</v>
      </c>
      <c r="CO160" s="231">
        <f>IF(CJ160=1,VLOOKUP(CN160,data!$B$35:$D$39,2,0),0)</f>
        <v>0</v>
      </c>
      <c r="CP160" s="232">
        <f>IF(AND(CM160&lt;&gt;0,CO160&lt;&gt;0)=FALSE,0,data!$C$43)</f>
        <v>0</v>
      </c>
      <c r="CQ160" s="269">
        <f t="shared" si="182"/>
        <v>0</v>
      </c>
      <c r="CR160" s="225">
        <f t="shared" si="183"/>
        <v>0</v>
      </c>
      <c r="CS160" s="225">
        <f t="shared" si="184"/>
        <v>0</v>
      </c>
      <c r="CT160" s="225">
        <f t="shared" si="185"/>
        <v>0</v>
      </c>
      <c r="CU160" s="431" t="str">
        <f t="shared" si="186"/>
        <v>ne</v>
      </c>
      <c r="CW160" s="229"/>
      <c r="CX160" s="225">
        <f t="shared" si="187"/>
        <v>0</v>
      </c>
      <c r="CY160" s="230">
        <f>IF(CX160=1,data!$C$41*CW160,0)</f>
        <v>0</v>
      </c>
      <c r="CZ160" s="265" t="s">
        <v>96</v>
      </c>
      <c r="DA160" s="231">
        <f>IF(CX160=1,IF(CW160&lt;15,VLOOKUP(CZ160,data!$B$3:$E$32,2,0)*CW160,(VLOOKUP(CZ160,data!$B$3:$E$32,2,0)*14)+(VLOOKUP(CZ160,data!$B$3:$E$32,3,0))*(CW160-14)),0)</f>
        <v>0</v>
      </c>
      <c r="DB160" s="265" t="s">
        <v>96</v>
      </c>
      <c r="DC160" s="231">
        <f>IF(CX160=1,VLOOKUP(DB160,data!$B$35:$D$39,2,0),0)</f>
        <v>0</v>
      </c>
      <c r="DD160" s="232">
        <f>IF(AND(DA160&lt;&gt;0,DC160&lt;&gt;0)=FALSE,0,data!$C$43)</f>
        <v>0</v>
      </c>
      <c r="DE160" s="269">
        <f t="shared" si="188"/>
        <v>0</v>
      </c>
      <c r="DF160" s="225">
        <f t="shared" si="189"/>
        <v>0</v>
      </c>
      <c r="DG160" s="225">
        <f t="shared" si="190"/>
        <v>0</v>
      </c>
      <c r="DH160" s="225">
        <f t="shared" si="191"/>
        <v>0</v>
      </c>
      <c r="DI160" s="431" t="str">
        <f t="shared" si="192"/>
        <v>ne</v>
      </c>
      <c r="DK160" s="229"/>
      <c r="DL160" s="225">
        <f t="shared" si="193"/>
        <v>0</v>
      </c>
      <c r="DM160" s="230">
        <f>IF(DL160=1,data!$C$41*DK160,0)</f>
        <v>0</v>
      </c>
      <c r="DN160" s="265" t="s">
        <v>96</v>
      </c>
      <c r="DO160" s="231">
        <f>IF(DL160=1,IF(DK160&lt;15,VLOOKUP(DN160,data!$B$3:$E$32,2,0)*DK160,(VLOOKUP(DN160,data!$B$3:$E$32,2,0)*14)+(VLOOKUP(DN160,data!$B$3:$E$32,3,0))*(DK160-14)),0)</f>
        <v>0</v>
      </c>
      <c r="DP160" s="265" t="s">
        <v>96</v>
      </c>
      <c r="DQ160" s="231">
        <f>IF(DL160=1,VLOOKUP(DP160,data!$B$35:$D$39,2,0),0)</f>
        <v>0</v>
      </c>
      <c r="DR160" s="232">
        <f>IF(AND(DO160&lt;&gt;0,DQ160&lt;&gt;0)=FALSE,0,data!$C$43)</f>
        <v>0</v>
      </c>
      <c r="DS160" s="269">
        <f t="shared" si="194"/>
        <v>0</v>
      </c>
      <c r="DT160" s="225">
        <f t="shared" si="195"/>
        <v>0</v>
      </c>
      <c r="DU160" s="225">
        <f t="shared" si="196"/>
        <v>0</v>
      </c>
      <c r="DV160" s="225">
        <f t="shared" si="197"/>
        <v>0</v>
      </c>
      <c r="DW160" s="431" t="str">
        <f t="shared" si="198"/>
        <v>ne</v>
      </c>
      <c r="DY160" s="229"/>
      <c r="DZ160" s="225">
        <f t="shared" si="199"/>
        <v>0</v>
      </c>
      <c r="EA160" s="230">
        <f>IF(DZ160=1,data!$C$41*DY160,0)</f>
        <v>0</v>
      </c>
      <c r="EB160" s="265" t="s">
        <v>96</v>
      </c>
      <c r="EC160" s="231">
        <f>IF(DZ160=1,IF(DY160&lt;15,VLOOKUP(EB160,data!$B$3:$E$32,2,0)*DY160,(VLOOKUP(EB160,data!$B$3:$E$32,2,0)*14)+(VLOOKUP(EB160,data!$B$3:$E$32,3,0))*(DY160-14)),0)</f>
        <v>0</v>
      </c>
      <c r="ED160" s="265" t="s">
        <v>96</v>
      </c>
      <c r="EE160" s="231">
        <f>IF(DZ160=1,VLOOKUP(ED160,data!$B$35:$D$39,2,0),0)</f>
        <v>0</v>
      </c>
      <c r="EF160" s="232">
        <f>IF(AND(EC160&lt;&gt;0,EE160&lt;&gt;0)=FALSE,0,data!$C$43)</f>
        <v>0</v>
      </c>
      <c r="EG160" s="269">
        <f t="shared" si="200"/>
        <v>0</v>
      </c>
      <c r="EH160" s="225">
        <f t="shared" si="201"/>
        <v>0</v>
      </c>
      <c r="EI160" s="225">
        <f t="shared" si="202"/>
        <v>0</v>
      </c>
      <c r="EJ160" s="225">
        <f t="shared" si="203"/>
        <v>0</v>
      </c>
      <c r="EK160" s="431" t="str">
        <f t="shared" si="204"/>
        <v>ne</v>
      </c>
      <c r="EM160" s="229"/>
      <c r="EN160" s="225">
        <f t="shared" si="205"/>
        <v>0</v>
      </c>
      <c r="EO160" s="230">
        <f>IF(EN160=1,data!$C$41*EM160,0)</f>
        <v>0</v>
      </c>
      <c r="EP160" s="265" t="s">
        <v>96</v>
      </c>
      <c r="EQ160" s="231">
        <f>IF(EN160=1,IF(EM160&lt;15,VLOOKUP(EP160,data!$B$3:$E$32,2,0)*EM160,(VLOOKUP(EP160,data!$B$3:$E$32,2,0)*14)+(VLOOKUP(EP160,data!$B$3:$E$32,3,0))*(EM160-14)),0)</f>
        <v>0</v>
      </c>
      <c r="ER160" s="265" t="s">
        <v>96</v>
      </c>
      <c r="ES160" s="231">
        <f>IF(EN160=1,VLOOKUP(ER160,data!$B$35:$D$39,2,0),0)</f>
        <v>0</v>
      </c>
      <c r="ET160" s="232">
        <f>IF(AND(EQ160&lt;&gt;0,ES160&lt;&gt;0)=FALSE,0,data!$C$43)</f>
        <v>0</v>
      </c>
      <c r="EU160" s="269">
        <f t="shared" si="206"/>
        <v>0</v>
      </c>
      <c r="EV160" s="225">
        <f t="shared" si="207"/>
        <v>0</v>
      </c>
      <c r="EW160" s="225">
        <f t="shared" si="208"/>
        <v>0</v>
      </c>
      <c r="EX160" s="225">
        <f t="shared" si="209"/>
        <v>0</v>
      </c>
      <c r="EY160" s="431" t="str">
        <f t="shared" si="210"/>
        <v>ne</v>
      </c>
      <c r="FA160" s="229"/>
      <c r="FB160" s="225">
        <f t="shared" si="211"/>
        <v>0</v>
      </c>
      <c r="FC160" s="230">
        <f>IF(FB160=1,data!$C$41*FA160,0)</f>
        <v>0</v>
      </c>
      <c r="FD160" s="265" t="s">
        <v>96</v>
      </c>
      <c r="FE160" s="231">
        <f>IF(FB160=1,IF(FA160&lt;15,VLOOKUP(FD160,data!$B$3:$E$32,2,0)*FA160,(VLOOKUP(FD160,data!$B$3:$E$32,2,0)*14)+(VLOOKUP(FD160,data!$B$3:$E$32,3,0))*(FA160-14)),0)</f>
        <v>0</v>
      </c>
      <c r="FF160" s="265" t="s">
        <v>96</v>
      </c>
      <c r="FG160" s="231">
        <f>IF(FB160=1,VLOOKUP(FF160,data!$B$35:$D$39,2,0),0)</f>
        <v>0</v>
      </c>
      <c r="FH160" s="232">
        <f>IF(AND(FE160&lt;&gt;0,FG160&lt;&gt;0)=FALSE,0,data!$C$43)</f>
        <v>0</v>
      </c>
      <c r="FI160" s="269">
        <f t="shared" si="212"/>
        <v>0</v>
      </c>
      <c r="FJ160" s="225">
        <f t="shared" si="213"/>
        <v>0</v>
      </c>
      <c r="FK160" s="225">
        <f t="shared" si="214"/>
        <v>0</v>
      </c>
      <c r="FL160" s="225">
        <f t="shared" si="215"/>
        <v>0</v>
      </c>
      <c r="FM160" s="431" t="str">
        <f t="shared" si="216"/>
        <v>ne</v>
      </c>
    </row>
    <row r="161" spans="1:169" ht="26.65" hidden="1" customHeight="1" x14ac:dyDescent="0.25">
      <c r="A161" s="233"/>
      <c r="B161" s="370" t="s">
        <v>252</v>
      </c>
      <c r="C161" s="416"/>
      <c r="D161" s="418"/>
      <c r="E161" s="229"/>
      <c r="F161" s="225">
        <f t="shared" si="148"/>
        <v>0</v>
      </c>
      <c r="G161" s="230">
        <f>IF(F161=1,data!$C$41*E161,0)</f>
        <v>0</v>
      </c>
      <c r="H161" s="265" t="s">
        <v>96</v>
      </c>
      <c r="I161" s="231">
        <f>IF($F161=1,IF($E161&lt;15,VLOOKUP(H161,data!$B$3:$E$32,2,0)*$E161,(VLOOKUP(H161,data!$B$3:$E$32,2,0)*14)+(VLOOKUP(H161,data!$B$3:$E$32,3,0))*($E161-14)),0)</f>
        <v>0</v>
      </c>
      <c r="J161" s="265" t="s">
        <v>96</v>
      </c>
      <c r="K161" s="231">
        <f>IF($F161=1,VLOOKUP(J161,data!$B$35:$D$39,2,0),0)</f>
        <v>0</v>
      </c>
      <c r="L161" s="232">
        <f>IF(AND(I161&lt;&gt;0,K161&lt;&gt;0)=FALSE,0,data!$C$43)</f>
        <v>0</v>
      </c>
      <c r="M161" s="269">
        <f t="shared" si="76"/>
        <v>0</v>
      </c>
      <c r="N161" s="225">
        <f t="shared" si="217"/>
        <v>0</v>
      </c>
      <c r="O161" s="225">
        <f t="shared" si="149"/>
        <v>0</v>
      </c>
      <c r="P161" s="225">
        <f t="shared" si="150"/>
        <v>0</v>
      </c>
      <c r="Q161" s="228"/>
      <c r="R161" s="438">
        <f t="shared" si="151"/>
        <v>0</v>
      </c>
      <c r="S161" s="225">
        <f t="shared" si="152"/>
        <v>0</v>
      </c>
      <c r="T161" s="357">
        <f>IF(S161=1,data!$C$41*R161,0)</f>
        <v>0</v>
      </c>
      <c r="U161" s="370" t="str">
        <f t="shared" si="153"/>
        <v xml:space="preserve"> </v>
      </c>
      <c r="V161" s="360">
        <f>IF($S161=1,IF(R161&lt;15,VLOOKUP(U161,data!$B$3:$E$32,2,0)*R161,(VLOOKUP(U161,data!$B$3:$E$32,2,0)*14)+(VLOOKUP(U161,data!$B$3:$E$32,3,0))*(R161-14)),0)</f>
        <v>0</v>
      </c>
      <c r="W161" s="370" t="str">
        <f t="shared" si="154"/>
        <v xml:space="preserve"> </v>
      </c>
      <c r="X161" s="360">
        <f>IF($S161=1,VLOOKUP(W161,data!$B$35:$D$39,2,0),0)</f>
        <v>0</v>
      </c>
      <c r="Y161" s="364">
        <f>IF(AND(V161&lt;&gt;0,X161&lt;&gt;0)=FALSE,0,data!$C$43)</f>
        <v>0</v>
      </c>
      <c r="Z161" s="365">
        <f t="shared" si="83"/>
        <v>0</v>
      </c>
      <c r="AA161" s="225">
        <f t="shared" si="218"/>
        <v>0</v>
      </c>
      <c r="AB161" s="225">
        <f t="shared" si="155"/>
        <v>0</v>
      </c>
      <c r="AC161" s="225">
        <f t="shared" si="156"/>
        <v>0</v>
      </c>
      <c r="AE161" s="229"/>
      <c r="AF161" s="225">
        <f t="shared" si="157"/>
        <v>0</v>
      </c>
      <c r="AG161" s="230">
        <f>IF(AF161=1,data!$C$41*AE161,0)</f>
        <v>0</v>
      </c>
      <c r="AH161" s="265" t="s">
        <v>96</v>
      </c>
      <c r="AI161" s="231">
        <f>IF(AF161=1,IF(AE161&lt;15,VLOOKUP(AH161,data!$B$3:$E$32,2,0)*AE161,(VLOOKUP(AH161,data!$B$3:$E$32,2,0)*14)+(VLOOKUP(AH161,data!$B$3:$E$32,3,0))*(AE161-14)),0)</f>
        <v>0</v>
      </c>
      <c r="AJ161" s="265" t="s">
        <v>96</v>
      </c>
      <c r="AK161" s="231">
        <f>IF(AF161=1,VLOOKUP(AJ161,data!$B$35:$D$39,2,0),0)</f>
        <v>0</v>
      </c>
      <c r="AL161" s="232">
        <f>IF(AND(AI161&lt;&gt;0,AK161&lt;&gt;0)=FALSE,0,data!$C$43)</f>
        <v>0</v>
      </c>
      <c r="AM161" s="269">
        <f t="shared" si="158"/>
        <v>0</v>
      </c>
      <c r="AN161" s="225">
        <f t="shared" si="159"/>
        <v>0</v>
      </c>
      <c r="AO161" s="225">
        <f t="shared" si="160"/>
        <v>0</v>
      </c>
      <c r="AP161" s="225">
        <f t="shared" si="161"/>
        <v>0</v>
      </c>
      <c r="AQ161" s="431" t="str">
        <f t="shared" si="162"/>
        <v>ne</v>
      </c>
      <c r="AS161" s="229"/>
      <c r="AT161" s="225">
        <f t="shared" si="163"/>
        <v>0</v>
      </c>
      <c r="AU161" s="230">
        <f>IF(AT161=1,data!$C$41*AS161,0)</f>
        <v>0</v>
      </c>
      <c r="AV161" s="265" t="s">
        <v>96</v>
      </c>
      <c r="AW161" s="231">
        <f>IF(AT161=1,IF(AS161&lt;15,VLOOKUP(AV161,data!$B$3:$E$32,2,0)*AS161,(VLOOKUP(AV161,data!$B$3:$E$32,2,0)*14)+(VLOOKUP(AV161,data!$B$3:$E$32,3,0))*(AS161-14)),0)</f>
        <v>0</v>
      </c>
      <c r="AX161" s="265" t="s">
        <v>96</v>
      </c>
      <c r="AY161" s="231">
        <f>IF(AT161=1,VLOOKUP(AX161,data!$B$35:$D$39,2,0),0)</f>
        <v>0</v>
      </c>
      <c r="AZ161" s="232">
        <f>IF(AND(AW161&lt;&gt;0,AY161&lt;&gt;0)=FALSE,0,data!$C$43)</f>
        <v>0</v>
      </c>
      <c r="BA161" s="269">
        <f t="shared" si="164"/>
        <v>0</v>
      </c>
      <c r="BB161" s="225">
        <f t="shared" si="165"/>
        <v>0</v>
      </c>
      <c r="BC161" s="225">
        <f t="shared" si="166"/>
        <v>0</v>
      </c>
      <c r="BD161" s="225">
        <f t="shared" si="167"/>
        <v>0</v>
      </c>
      <c r="BE161" s="431" t="str">
        <f t="shared" si="168"/>
        <v>ne</v>
      </c>
      <c r="BG161" s="229"/>
      <c r="BH161" s="225">
        <f t="shared" si="169"/>
        <v>0</v>
      </c>
      <c r="BI161" s="230">
        <f>IF(BH161=1,data!$C$41*BG161,0)</f>
        <v>0</v>
      </c>
      <c r="BJ161" s="265" t="s">
        <v>96</v>
      </c>
      <c r="BK161" s="231">
        <f>IF(BH161=1,IF(BG161&lt;15,VLOOKUP(BJ161,data!$B$3:$E$32,2,0)*BG161,(VLOOKUP(BJ161,data!$B$3:$E$32,2,0)*14)+(VLOOKUP(BJ161,data!$B$3:$E$32,3,0))*(BG161-14)),0)</f>
        <v>0</v>
      </c>
      <c r="BL161" s="265" t="s">
        <v>96</v>
      </c>
      <c r="BM161" s="231">
        <f>IF(BH161=1,VLOOKUP(BL161,data!$B$35:$D$39,2,0),0)</f>
        <v>0</v>
      </c>
      <c r="BN161" s="232">
        <f>IF(AND(BK161&lt;&gt;0,BM161&lt;&gt;0)=FALSE,0,data!$C$43)</f>
        <v>0</v>
      </c>
      <c r="BO161" s="269">
        <f t="shared" si="170"/>
        <v>0</v>
      </c>
      <c r="BP161" s="225">
        <f t="shared" si="171"/>
        <v>0</v>
      </c>
      <c r="BQ161" s="225">
        <f t="shared" si="172"/>
        <v>0</v>
      </c>
      <c r="BR161" s="225">
        <f t="shared" si="173"/>
        <v>0</v>
      </c>
      <c r="BS161" s="431" t="str">
        <f t="shared" si="174"/>
        <v>ne</v>
      </c>
      <c r="BU161" s="229"/>
      <c r="BV161" s="225">
        <f t="shared" si="175"/>
        <v>0</v>
      </c>
      <c r="BW161" s="230">
        <f>IF(BV161=1,data!$C$41*BU161,0)</f>
        <v>0</v>
      </c>
      <c r="BX161" s="265" t="s">
        <v>96</v>
      </c>
      <c r="BY161" s="231">
        <f>IF(BV161=1,IF(BU161&lt;15,VLOOKUP(BX161,data!$B$3:$E$32,2,0)*BU161,(VLOOKUP(BX161,data!$B$3:$E$32,2,0)*14)+(VLOOKUP(BX161,data!$B$3:$E$32,3,0))*(BU161-14)),0)</f>
        <v>0</v>
      </c>
      <c r="BZ161" s="265" t="s">
        <v>96</v>
      </c>
      <c r="CA161" s="231">
        <f>IF(BV161=1,VLOOKUP(BZ161,data!$B$35:$D$39,2,0),0)</f>
        <v>0</v>
      </c>
      <c r="CB161" s="232">
        <f>IF(AND(BY161&lt;&gt;0,CA161&lt;&gt;0)=FALSE,0,data!$C$43)</f>
        <v>0</v>
      </c>
      <c r="CC161" s="269">
        <f t="shared" si="176"/>
        <v>0</v>
      </c>
      <c r="CD161" s="225">
        <f t="shared" si="177"/>
        <v>0</v>
      </c>
      <c r="CE161" s="225">
        <f t="shared" si="178"/>
        <v>0</v>
      </c>
      <c r="CF161" s="225">
        <f t="shared" si="179"/>
        <v>0</v>
      </c>
      <c r="CG161" s="431" t="str">
        <f t="shared" si="180"/>
        <v>ne</v>
      </c>
      <c r="CI161" s="229"/>
      <c r="CJ161" s="225">
        <f t="shared" si="181"/>
        <v>0</v>
      </c>
      <c r="CK161" s="230">
        <f>IF(CJ161=1,data!$C$41*CI161,0)</f>
        <v>0</v>
      </c>
      <c r="CL161" s="265" t="s">
        <v>96</v>
      </c>
      <c r="CM161" s="231">
        <f>IF(CJ161=1,IF(CI161&lt;15,VLOOKUP(CL161,data!$B$3:$E$32,2,0)*CI161,(VLOOKUP(CL161,data!$B$3:$E$32,2,0)*14)+(VLOOKUP(CL161,data!$B$3:$E$32,3,0))*(CI161-14)),0)</f>
        <v>0</v>
      </c>
      <c r="CN161" s="265" t="s">
        <v>96</v>
      </c>
      <c r="CO161" s="231">
        <f>IF(CJ161=1,VLOOKUP(CN161,data!$B$35:$D$39,2,0),0)</f>
        <v>0</v>
      </c>
      <c r="CP161" s="232">
        <f>IF(AND(CM161&lt;&gt;0,CO161&lt;&gt;0)=FALSE,0,data!$C$43)</f>
        <v>0</v>
      </c>
      <c r="CQ161" s="269">
        <f t="shared" si="182"/>
        <v>0</v>
      </c>
      <c r="CR161" s="225">
        <f t="shared" si="183"/>
        <v>0</v>
      </c>
      <c r="CS161" s="225">
        <f t="shared" si="184"/>
        <v>0</v>
      </c>
      <c r="CT161" s="225">
        <f t="shared" si="185"/>
        <v>0</v>
      </c>
      <c r="CU161" s="431" t="str">
        <f t="shared" si="186"/>
        <v>ne</v>
      </c>
      <c r="CW161" s="229"/>
      <c r="CX161" s="225">
        <f t="shared" si="187"/>
        <v>0</v>
      </c>
      <c r="CY161" s="230">
        <f>IF(CX161=1,data!$C$41*CW161,0)</f>
        <v>0</v>
      </c>
      <c r="CZ161" s="265" t="s">
        <v>96</v>
      </c>
      <c r="DA161" s="231">
        <f>IF(CX161=1,IF(CW161&lt;15,VLOOKUP(CZ161,data!$B$3:$E$32,2,0)*CW161,(VLOOKUP(CZ161,data!$B$3:$E$32,2,0)*14)+(VLOOKUP(CZ161,data!$B$3:$E$32,3,0))*(CW161-14)),0)</f>
        <v>0</v>
      </c>
      <c r="DB161" s="265" t="s">
        <v>96</v>
      </c>
      <c r="DC161" s="231">
        <f>IF(CX161=1,VLOOKUP(DB161,data!$B$35:$D$39,2,0),0)</f>
        <v>0</v>
      </c>
      <c r="DD161" s="232">
        <f>IF(AND(DA161&lt;&gt;0,DC161&lt;&gt;0)=FALSE,0,data!$C$43)</f>
        <v>0</v>
      </c>
      <c r="DE161" s="269">
        <f t="shared" si="188"/>
        <v>0</v>
      </c>
      <c r="DF161" s="225">
        <f t="shared" si="189"/>
        <v>0</v>
      </c>
      <c r="DG161" s="225">
        <f t="shared" si="190"/>
        <v>0</v>
      </c>
      <c r="DH161" s="225">
        <f t="shared" si="191"/>
        <v>0</v>
      </c>
      <c r="DI161" s="431" t="str">
        <f t="shared" si="192"/>
        <v>ne</v>
      </c>
      <c r="DK161" s="229"/>
      <c r="DL161" s="225">
        <f t="shared" si="193"/>
        <v>0</v>
      </c>
      <c r="DM161" s="230">
        <f>IF(DL161=1,data!$C$41*DK161,0)</f>
        <v>0</v>
      </c>
      <c r="DN161" s="265" t="s">
        <v>96</v>
      </c>
      <c r="DO161" s="231">
        <f>IF(DL161=1,IF(DK161&lt;15,VLOOKUP(DN161,data!$B$3:$E$32,2,0)*DK161,(VLOOKUP(DN161,data!$B$3:$E$32,2,0)*14)+(VLOOKUP(DN161,data!$B$3:$E$32,3,0))*(DK161-14)),0)</f>
        <v>0</v>
      </c>
      <c r="DP161" s="265" t="s">
        <v>96</v>
      </c>
      <c r="DQ161" s="231">
        <f>IF(DL161=1,VLOOKUP(DP161,data!$B$35:$D$39,2,0),0)</f>
        <v>0</v>
      </c>
      <c r="DR161" s="232">
        <f>IF(AND(DO161&lt;&gt;0,DQ161&lt;&gt;0)=FALSE,0,data!$C$43)</f>
        <v>0</v>
      </c>
      <c r="DS161" s="269">
        <f t="shared" si="194"/>
        <v>0</v>
      </c>
      <c r="DT161" s="225">
        <f t="shared" si="195"/>
        <v>0</v>
      </c>
      <c r="DU161" s="225">
        <f t="shared" si="196"/>
        <v>0</v>
      </c>
      <c r="DV161" s="225">
        <f t="shared" si="197"/>
        <v>0</v>
      </c>
      <c r="DW161" s="431" t="str">
        <f t="shared" si="198"/>
        <v>ne</v>
      </c>
      <c r="DY161" s="229"/>
      <c r="DZ161" s="225">
        <f t="shared" si="199"/>
        <v>0</v>
      </c>
      <c r="EA161" s="230">
        <f>IF(DZ161=1,data!$C$41*DY161,0)</f>
        <v>0</v>
      </c>
      <c r="EB161" s="265" t="s">
        <v>96</v>
      </c>
      <c r="EC161" s="231">
        <f>IF(DZ161=1,IF(DY161&lt;15,VLOOKUP(EB161,data!$B$3:$E$32,2,0)*DY161,(VLOOKUP(EB161,data!$B$3:$E$32,2,0)*14)+(VLOOKUP(EB161,data!$B$3:$E$32,3,0))*(DY161-14)),0)</f>
        <v>0</v>
      </c>
      <c r="ED161" s="265" t="s">
        <v>96</v>
      </c>
      <c r="EE161" s="231">
        <f>IF(DZ161=1,VLOOKUP(ED161,data!$B$35:$D$39,2,0),0)</f>
        <v>0</v>
      </c>
      <c r="EF161" s="232">
        <f>IF(AND(EC161&lt;&gt;0,EE161&lt;&gt;0)=FALSE,0,data!$C$43)</f>
        <v>0</v>
      </c>
      <c r="EG161" s="269">
        <f t="shared" si="200"/>
        <v>0</v>
      </c>
      <c r="EH161" s="225">
        <f t="shared" si="201"/>
        <v>0</v>
      </c>
      <c r="EI161" s="225">
        <f t="shared" si="202"/>
        <v>0</v>
      </c>
      <c r="EJ161" s="225">
        <f t="shared" si="203"/>
        <v>0</v>
      </c>
      <c r="EK161" s="431" t="str">
        <f t="shared" si="204"/>
        <v>ne</v>
      </c>
      <c r="EM161" s="229"/>
      <c r="EN161" s="225">
        <f t="shared" si="205"/>
        <v>0</v>
      </c>
      <c r="EO161" s="230">
        <f>IF(EN161=1,data!$C$41*EM161,0)</f>
        <v>0</v>
      </c>
      <c r="EP161" s="265" t="s">
        <v>96</v>
      </c>
      <c r="EQ161" s="231">
        <f>IF(EN161=1,IF(EM161&lt;15,VLOOKUP(EP161,data!$B$3:$E$32,2,0)*EM161,(VLOOKUP(EP161,data!$B$3:$E$32,2,0)*14)+(VLOOKUP(EP161,data!$B$3:$E$32,3,0))*(EM161-14)),0)</f>
        <v>0</v>
      </c>
      <c r="ER161" s="265" t="s">
        <v>96</v>
      </c>
      <c r="ES161" s="231">
        <f>IF(EN161=1,VLOOKUP(ER161,data!$B$35:$D$39,2,0),0)</f>
        <v>0</v>
      </c>
      <c r="ET161" s="232">
        <f>IF(AND(EQ161&lt;&gt;0,ES161&lt;&gt;0)=FALSE,0,data!$C$43)</f>
        <v>0</v>
      </c>
      <c r="EU161" s="269">
        <f t="shared" si="206"/>
        <v>0</v>
      </c>
      <c r="EV161" s="225">
        <f t="shared" si="207"/>
        <v>0</v>
      </c>
      <c r="EW161" s="225">
        <f t="shared" si="208"/>
        <v>0</v>
      </c>
      <c r="EX161" s="225">
        <f t="shared" si="209"/>
        <v>0</v>
      </c>
      <c r="EY161" s="431" t="str">
        <f t="shared" si="210"/>
        <v>ne</v>
      </c>
      <c r="FA161" s="229"/>
      <c r="FB161" s="225">
        <f t="shared" si="211"/>
        <v>0</v>
      </c>
      <c r="FC161" s="230">
        <f>IF(FB161=1,data!$C$41*FA161,0)</f>
        <v>0</v>
      </c>
      <c r="FD161" s="265" t="s">
        <v>96</v>
      </c>
      <c r="FE161" s="231">
        <f>IF(FB161=1,IF(FA161&lt;15,VLOOKUP(FD161,data!$B$3:$E$32,2,0)*FA161,(VLOOKUP(FD161,data!$B$3:$E$32,2,0)*14)+(VLOOKUP(FD161,data!$B$3:$E$32,3,0))*(FA161-14)),0)</f>
        <v>0</v>
      </c>
      <c r="FF161" s="265" t="s">
        <v>96</v>
      </c>
      <c r="FG161" s="231">
        <f>IF(FB161=1,VLOOKUP(FF161,data!$B$35:$D$39,2,0),0)</f>
        <v>0</v>
      </c>
      <c r="FH161" s="232">
        <f>IF(AND(FE161&lt;&gt;0,FG161&lt;&gt;0)=FALSE,0,data!$C$43)</f>
        <v>0</v>
      </c>
      <c r="FI161" s="269">
        <f t="shared" si="212"/>
        <v>0</v>
      </c>
      <c r="FJ161" s="225">
        <f t="shared" si="213"/>
        <v>0</v>
      </c>
      <c r="FK161" s="225">
        <f t="shared" si="214"/>
        <v>0</v>
      </c>
      <c r="FL161" s="225">
        <f t="shared" si="215"/>
        <v>0</v>
      </c>
      <c r="FM161" s="431" t="str">
        <f t="shared" si="216"/>
        <v>ne</v>
      </c>
    </row>
    <row r="162" spans="1:169" ht="26.65" hidden="1" customHeight="1" x14ac:dyDescent="0.25">
      <c r="A162" s="233"/>
      <c r="B162" s="370" t="s">
        <v>253</v>
      </c>
      <c r="C162" s="416"/>
      <c r="D162" s="418"/>
      <c r="E162" s="229"/>
      <c r="F162" s="225">
        <f t="shared" si="148"/>
        <v>0</v>
      </c>
      <c r="G162" s="230">
        <f>IF(F162=1,data!$C$41*E162,0)</f>
        <v>0</v>
      </c>
      <c r="H162" s="265" t="s">
        <v>96</v>
      </c>
      <c r="I162" s="231">
        <f>IF($F162=1,IF($E162&lt;15,VLOOKUP(H162,data!$B$3:$E$32,2,0)*$E162,(VLOOKUP(H162,data!$B$3:$E$32,2,0)*14)+(VLOOKUP(H162,data!$B$3:$E$32,3,0))*($E162-14)),0)</f>
        <v>0</v>
      </c>
      <c r="J162" s="265" t="s">
        <v>96</v>
      </c>
      <c r="K162" s="231">
        <f>IF($F162=1,VLOOKUP(J162,data!$B$35:$D$39,2,0),0)</f>
        <v>0</v>
      </c>
      <c r="L162" s="232">
        <f>IF(AND(I162&lt;&gt;0,K162&lt;&gt;0)=FALSE,0,data!$C$43)</f>
        <v>0</v>
      </c>
      <c r="M162" s="269">
        <f t="shared" si="76"/>
        <v>0</v>
      </c>
      <c r="N162" s="225">
        <f t="shared" si="217"/>
        <v>0</v>
      </c>
      <c r="O162" s="225">
        <f t="shared" si="149"/>
        <v>0</v>
      </c>
      <c r="P162" s="225">
        <f t="shared" si="150"/>
        <v>0</v>
      </c>
      <c r="Q162" s="228"/>
      <c r="R162" s="438">
        <f t="shared" si="151"/>
        <v>0</v>
      </c>
      <c r="S162" s="225">
        <f t="shared" si="152"/>
        <v>0</v>
      </c>
      <c r="T162" s="357">
        <f>IF(S162=1,data!$C$41*R162,0)</f>
        <v>0</v>
      </c>
      <c r="U162" s="370" t="str">
        <f t="shared" si="153"/>
        <v xml:space="preserve"> </v>
      </c>
      <c r="V162" s="360">
        <f>IF($S162=1,IF(R162&lt;15,VLOOKUP(U162,data!$B$3:$E$32,2,0)*R162,(VLOOKUP(U162,data!$B$3:$E$32,2,0)*14)+(VLOOKUP(U162,data!$B$3:$E$32,3,0))*(R162-14)),0)</f>
        <v>0</v>
      </c>
      <c r="W162" s="370" t="str">
        <f t="shared" si="154"/>
        <v xml:space="preserve"> </v>
      </c>
      <c r="X162" s="360">
        <f>IF($S162=1,VLOOKUP(W162,data!$B$35:$D$39,2,0),0)</f>
        <v>0</v>
      </c>
      <c r="Y162" s="364">
        <f>IF(AND(V162&lt;&gt;0,X162&lt;&gt;0)=FALSE,0,data!$C$43)</f>
        <v>0</v>
      </c>
      <c r="Z162" s="365">
        <f t="shared" si="83"/>
        <v>0</v>
      </c>
      <c r="AA162" s="225">
        <f t="shared" si="218"/>
        <v>0</v>
      </c>
      <c r="AB162" s="225">
        <f t="shared" si="155"/>
        <v>0</v>
      </c>
      <c r="AC162" s="225">
        <f t="shared" si="156"/>
        <v>0</v>
      </c>
      <c r="AE162" s="229"/>
      <c r="AF162" s="225">
        <f t="shared" si="157"/>
        <v>0</v>
      </c>
      <c r="AG162" s="230">
        <f>IF(AF162=1,data!$C$41*AE162,0)</f>
        <v>0</v>
      </c>
      <c r="AH162" s="265" t="s">
        <v>96</v>
      </c>
      <c r="AI162" s="231">
        <f>IF(AF162=1,IF(AE162&lt;15,VLOOKUP(AH162,data!$B$3:$E$32,2,0)*AE162,(VLOOKUP(AH162,data!$B$3:$E$32,2,0)*14)+(VLOOKUP(AH162,data!$B$3:$E$32,3,0))*(AE162-14)),0)</f>
        <v>0</v>
      </c>
      <c r="AJ162" s="265" t="s">
        <v>96</v>
      </c>
      <c r="AK162" s="231">
        <f>IF(AF162=1,VLOOKUP(AJ162,data!$B$35:$D$39,2,0),0)</f>
        <v>0</v>
      </c>
      <c r="AL162" s="232">
        <f>IF(AND(AI162&lt;&gt;0,AK162&lt;&gt;0)=FALSE,0,data!$C$43)</f>
        <v>0</v>
      </c>
      <c r="AM162" s="269">
        <f t="shared" si="158"/>
        <v>0</v>
      </c>
      <c r="AN162" s="225">
        <f t="shared" si="159"/>
        <v>0</v>
      </c>
      <c r="AO162" s="225">
        <f t="shared" si="160"/>
        <v>0</v>
      </c>
      <c r="AP162" s="225">
        <f t="shared" si="161"/>
        <v>0</v>
      </c>
      <c r="AQ162" s="431" t="str">
        <f t="shared" si="162"/>
        <v>ne</v>
      </c>
      <c r="AS162" s="229"/>
      <c r="AT162" s="225">
        <f t="shared" si="163"/>
        <v>0</v>
      </c>
      <c r="AU162" s="230">
        <f>IF(AT162=1,data!$C$41*AS162,0)</f>
        <v>0</v>
      </c>
      <c r="AV162" s="265" t="s">
        <v>96</v>
      </c>
      <c r="AW162" s="231">
        <f>IF(AT162=1,IF(AS162&lt;15,VLOOKUP(AV162,data!$B$3:$E$32,2,0)*AS162,(VLOOKUP(AV162,data!$B$3:$E$32,2,0)*14)+(VLOOKUP(AV162,data!$B$3:$E$32,3,0))*(AS162-14)),0)</f>
        <v>0</v>
      </c>
      <c r="AX162" s="265" t="s">
        <v>96</v>
      </c>
      <c r="AY162" s="231">
        <f>IF(AT162=1,VLOOKUP(AX162,data!$B$35:$D$39,2,0),0)</f>
        <v>0</v>
      </c>
      <c r="AZ162" s="232">
        <f>IF(AND(AW162&lt;&gt;0,AY162&lt;&gt;0)=FALSE,0,data!$C$43)</f>
        <v>0</v>
      </c>
      <c r="BA162" s="269">
        <f t="shared" si="164"/>
        <v>0</v>
      </c>
      <c r="BB162" s="225">
        <f t="shared" si="165"/>
        <v>0</v>
      </c>
      <c r="BC162" s="225">
        <f t="shared" si="166"/>
        <v>0</v>
      </c>
      <c r="BD162" s="225">
        <f t="shared" si="167"/>
        <v>0</v>
      </c>
      <c r="BE162" s="431" t="str">
        <f t="shared" si="168"/>
        <v>ne</v>
      </c>
      <c r="BG162" s="229"/>
      <c r="BH162" s="225">
        <f t="shared" si="169"/>
        <v>0</v>
      </c>
      <c r="BI162" s="230">
        <f>IF(BH162=1,data!$C$41*BG162,0)</f>
        <v>0</v>
      </c>
      <c r="BJ162" s="265" t="s">
        <v>96</v>
      </c>
      <c r="BK162" s="231">
        <f>IF(BH162=1,IF(BG162&lt;15,VLOOKUP(BJ162,data!$B$3:$E$32,2,0)*BG162,(VLOOKUP(BJ162,data!$B$3:$E$32,2,0)*14)+(VLOOKUP(BJ162,data!$B$3:$E$32,3,0))*(BG162-14)),0)</f>
        <v>0</v>
      </c>
      <c r="BL162" s="265" t="s">
        <v>96</v>
      </c>
      <c r="BM162" s="231">
        <f>IF(BH162=1,VLOOKUP(BL162,data!$B$35:$D$39,2,0),0)</f>
        <v>0</v>
      </c>
      <c r="BN162" s="232">
        <f>IF(AND(BK162&lt;&gt;0,BM162&lt;&gt;0)=FALSE,0,data!$C$43)</f>
        <v>0</v>
      </c>
      <c r="BO162" s="269">
        <f t="shared" si="170"/>
        <v>0</v>
      </c>
      <c r="BP162" s="225">
        <f t="shared" si="171"/>
        <v>0</v>
      </c>
      <c r="BQ162" s="225">
        <f t="shared" si="172"/>
        <v>0</v>
      </c>
      <c r="BR162" s="225">
        <f t="shared" si="173"/>
        <v>0</v>
      </c>
      <c r="BS162" s="431" t="str">
        <f t="shared" si="174"/>
        <v>ne</v>
      </c>
      <c r="BU162" s="229"/>
      <c r="BV162" s="225">
        <f t="shared" si="175"/>
        <v>0</v>
      </c>
      <c r="BW162" s="230">
        <f>IF(BV162=1,data!$C$41*BU162,0)</f>
        <v>0</v>
      </c>
      <c r="BX162" s="265" t="s">
        <v>96</v>
      </c>
      <c r="BY162" s="231">
        <f>IF(BV162=1,IF(BU162&lt;15,VLOOKUP(BX162,data!$B$3:$E$32,2,0)*BU162,(VLOOKUP(BX162,data!$B$3:$E$32,2,0)*14)+(VLOOKUP(BX162,data!$B$3:$E$32,3,0))*(BU162-14)),0)</f>
        <v>0</v>
      </c>
      <c r="BZ162" s="265" t="s">
        <v>96</v>
      </c>
      <c r="CA162" s="231">
        <f>IF(BV162=1,VLOOKUP(BZ162,data!$B$35:$D$39,2,0),0)</f>
        <v>0</v>
      </c>
      <c r="CB162" s="232">
        <f>IF(AND(BY162&lt;&gt;0,CA162&lt;&gt;0)=FALSE,0,data!$C$43)</f>
        <v>0</v>
      </c>
      <c r="CC162" s="269">
        <f t="shared" si="176"/>
        <v>0</v>
      </c>
      <c r="CD162" s="225">
        <f t="shared" si="177"/>
        <v>0</v>
      </c>
      <c r="CE162" s="225">
        <f t="shared" si="178"/>
        <v>0</v>
      </c>
      <c r="CF162" s="225">
        <f t="shared" si="179"/>
        <v>0</v>
      </c>
      <c r="CG162" s="431" t="str">
        <f t="shared" si="180"/>
        <v>ne</v>
      </c>
      <c r="CI162" s="229"/>
      <c r="CJ162" s="225">
        <f t="shared" si="181"/>
        <v>0</v>
      </c>
      <c r="CK162" s="230">
        <f>IF(CJ162=1,data!$C$41*CI162,0)</f>
        <v>0</v>
      </c>
      <c r="CL162" s="265" t="s">
        <v>96</v>
      </c>
      <c r="CM162" s="231">
        <f>IF(CJ162=1,IF(CI162&lt;15,VLOOKUP(CL162,data!$B$3:$E$32,2,0)*CI162,(VLOOKUP(CL162,data!$B$3:$E$32,2,0)*14)+(VLOOKUP(CL162,data!$B$3:$E$32,3,0))*(CI162-14)),0)</f>
        <v>0</v>
      </c>
      <c r="CN162" s="265" t="s">
        <v>96</v>
      </c>
      <c r="CO162" s="231">
        <f>IF(CJ162=1,VLOOKUP(CN162,data!$B$35:$D$39,2,0),0)</f>
        <v>0</v>
      </c>
      <c r="CP162" s="232">
        <f>IF(AND(CM162&lt;&gt;0,CO162&lt;&gt;0)=FALSE,0,data!$C$43)</f>
        <v>0</v>
      </c>
      <c r="CQ162" s="269">
        <f t="shared" si="182"/>
        <v>0</v>
      </c>
      <c r="CR162" s="225">
        <f t="shared" si="183"/>
        <v>0</v>
      </c>
      <c r="CS162" s="225">
        <f t="shared" si="184"/>
        <v>0</v>
      </c>
      <c r="CT162" s="225">
        <f t="shared" si="185"/>
        <v>0</v>
      </c>
      <c r="CU162" s="431" t="str">
        <f t="shared" si="186"/>
        <v>ne</v>
      </c>
      <c r="CW162" s="229"/>
      <c r="CX162" s="225">
        <f t="shared" si="187"/>
        <v>0</v>
      </c>
      <c r="CY162" s="230">
        <f>IF(CX162=1,data!$C$41*CW162,0)</f>
        <v>0</v>
      </c>
      <c r="CZ162" s="265" t="s">
        <v>96</v>
      </c>
      <c r="DA162" s="231">
        <f>IF(CX162=1,IF(CW162&lt;15,VLOOKUP(CZ162,data!$B$3:$E$32,2,0)*CW162,(VLOOKUP(CZ162,data!$B$3:$E$32,2,0)*14)+(VLOOKUP(CZ162,data!$B$3:$E$32,3,0))*(CW162-14)),0)</f>
        <v>0</v>
      </c>
      <c r="DB162" s="265" t="s">
        <v>96</v>
      </c>
      <c r="DC162" s="231">
        <f>IF(CX162=1,VLOOKUP(DB162,data!$B$35:$D$39,2,0),0)</f>
        <v>0</v>
      </c>
      <c r="DD162" s="232">
        <f>IF(AND(DA162&lt;&gt;0,DC162&lt;&gt;0)=FALSE,0,data!$C$43)</f>
        <v>0</v>
      </c>
      <c r="DE162" s="269">
        <f t="shared" si="188"/>
        <v>0</v>
      </c>
      <c r="DF162" s="225">
        <f t="shared" si="189"/>
        <v>0</v>
      </c>
      <c r="DG162" s="225">
        <f t="shared" si="190"/>
        <v>0</v>
      </c>
      <c r="DH162" s="225">
        <f t="shared" si="191"/>
        <v>0</v>
      </c>
      <c r="DI162" s="431" t="str">
        <f t="shared" si="192"/>
        <v>ne</v>
      </c>
      <c r="DK162" s="229"/>
      <c r="DL162" s="225">
        <f t="shared" si="193"/>
        <v>0</v>
      </c>
      <c r="DM162" s="230">
        <f>IF(DL162=1,data!$C$41*DK162,0)</f>
        <v>0</v>
      </c>
      <c r="DN162" s="265" t="s">
        <v>96</v>
      </c>
      <c r="DO162" s="231">
        <f>IF(DL162=1,IF(DK162&lt;15,VLOOKUP(DN162,data!$B$3:$E$32,2,0)*DK162,(VLOOKUP(DN162,data!$B$3:$E$32,2,0)*14)+(VLOOKUP(DN162,data!$B$3:$E$32,3,0))*(DK162-14)),0)</f>
        <v>0</v>
      </c>
      <c r="DP162" s="265" t="s">
        <v>96</v>
      </c>
      <c r="DQ162" s="231">
        <f>IF(DL162=1,VLOOKUP(DP162,data!$B$35:$D$39,2,0),0)</f>
        <v>0</v>
      </c>
      <c r="DR162" s="232">
        <f>IF(AND(DO162&lt;&gt;0,DQ162&lt;&gt;0)=FALSE,0,data!$C$43)</f>
        <v>0</v>
      </c>
      <c r="DS162" s="269">
        <f t="shared" si="194"/>
        <v>0</v>
      </c>
      <c r="DT162" s="225">
        <f t="shared" si="195"/>
        <v>0</v>
      </c>
      <c r="DU162" s="225">
        <f t="shared" si="196"/>
        <v>0</v>
      </c>
      <c r="DV162" s="225">
        <f t="shared" si="197"/>
        <v>0</v>
      </c>
      <c r="DW162" s="431" t="str">
        <f t="shared" si="198"/>
        <v>ne</v>
      </c>
      <c r="DY162" s="229"/>
      <c r="DZ162" s="225">
        <f t="shared" si="199"/>
        <v>0</v>
      </c>
      <c r="EA162" s="230">
        <f>IF(DZ162=1,data!$C$41*DY162,0)</f>
        <v>0</v>
      </c>
      <c r="EB162" s="265" t="s">
        <v>96</v>
      </c>
      <c r="EC162" s="231">
        <f>IF(DZ162=1,IF(DY162&lt;15,VLOOKUP(EB162,data!$B$3:$E$32,2,0)*DY162,(VLOOKUP(EB162,data!$B$3:$E$32,2,0)*14)+(VLOOKUP(EB162,data!$B$3:$E$32,3,0))*(DY162-14)),0)</f>
        <v>0</v>
      </c>
      <c r="ED162" s="265" t="s">
        <v>96</v>
      </c>
      <c r="EE162" s="231">
        <f>IF(DZ162=1,VLOOKUP(ED162,data!$B$35:$D$39,2,0),0)</f>
        <v>0</v>
      </c>
      <c r="EF162" s="232">
        <f>IF(AND(EC162&lt;&gt;0,EE162&lt;&gt;0)=FALSE,0,data!$C$43)</f>
        <v>0</v>
      </c>
      <c r="EG162" s="269">
        <f t="shared" si="200"/>
        <v>0</v>
      </c>
      <c r="EH162" s="225">
        <f t="shared" si="201"/>
        <v>0</v>
      </c>
      <c r="EI162" s="225">
        <f t="shared" si="202"/>
        <v>0</v>
      </c>
      <c r="EJ162" s="225">
        <f t="shared" si="203"/>
        <v>0</v>
      </c>
      <c r="EK162" s="431" t="str">
        <f t="shared" si="204"/>
        <v>ne</v>
      </c>
      <c r="EM162" s="229"/>
      <c r="EN162" s="225">
        <f t="shared" si="205"/>
        <v>0</v>
      </c>
      <c r="EO162" s="230">
        <f>IF(EN162=1,data!$C$41*EM162,0)</f>
        <v>0</v>
      </c>
      <c r="EP162" s="265" t="s">
        <v>96</v>
      </c>
      <c r="EQ162" s="231">
        <f>IF(EN162=1,IF(EM162&lt;15,VLOOKUP(EP162,data!$B$3:$E$32,2,0)*EM162,(VLOOKUP(EP162,data!$B$3:$E$32,2,0)*14)+(VLOOKUP(EP162,data!$B$3:$E$32,3,0))*(EM162-14)),0)</f>
        <v>0</v>
      </c>
      <c r="ER162" s="265" t="s">
        <v>96</v>
      </c>
      <c r="ES162" s="231">
        <f>IF(EN162=1,VLOOKUP(ER162,data!$B$35:$D$39,2,0),0)</f>
        <v>0</v>
      </c>
      <c r="ET162" s="232">
        <f>IF(AND(EQ162&lt;&gt;0,ES162&lt;&gt;0)=FALSE,0,data!$C$43)</f>
        <v>0</v>
      </c>
      <c r="EU162" s="269">
        <f t="shared" si="206"/>
        <v>0</v>
      </c>
      <c r="EV162" s="225">
        <f t="shared" si="207"/>
        <v>0</v>
      </c>
      <c r="EW162" s="225">
        <f t="shared" si="208"/>
        <v>0</v>
      </c>
      <c r="EX162" s="225">
        <f t="shared" si="209"/>
        <v>0</v>
      </c>
      <c r="EY162" s="431" t="str">
        <f t="shared" si="210"/>
        <v>ne</v>
      </c>
      <c r="FA162" s="229"/>
      <c r="FB162" s="225">
        <f t="shared" si="211"/>
        <v>0</v>
      </c>
      <c r="FC162" s="230">
        <f>IF(FB162=1,data!$C$41*FA162,0)</f>
        <v>0</v>
      </c>
      <c r="FD162" s="265" t="s">
        <v>96</v>
      </c>
      <c r="FE162" s="231">
        <f>IF(FB162=1,IF(FA162&lt;15,VLOOKUP(FD162,data!$B$3:$E$32,2,0)*FA162,(VLOOKUP(FD162,data!$B$3:$E$32,2,0)*14)+(VLOOKUP(FD162,data!$B$3:$E$32,3,0))*(FA162-14)),0)</f>
        <v>0</v>
      </c>
      <c r="FF162" s="265" t="s">
        <v>96</v>
      </c>
      <c r="FG162" s="231">
        <f>IF(FB162=1,VLOOKUP(FF162,data!$B$35:$D$39,2,0),0)</f>
        <v>0</v>
      </c>
      <c r="FH162" s="232">
        <f>IF(AND(FE162&lt;&gt;0,FG162&lt;&gt;0)=FALSE,0,data!$C$43)</f>
        <v>0</v>
      </c>
      <c r="FI162" s="269">
        <f t="shared" si="212"/>
        <v>0</v>
      </c>
      <c r="FJ162" s="225">
        <f t="shared" si="213"/>
        <v>0</v>
      </c>
      <c r="FK162" s="225">
        <f t="shared" si="214"/>
        <v>0</v>
      </c>
      <c r="FL162" s="225">
        <f t="shared" si="215"/>
        <v>0</v>
      </c>
      <c r="FM162" s="431" t="str">
        <f t="shared" si="216"/>
        <v>ne</v>
      </c>
    </row>
    <row r="163" spans="1:169" ht="26.65" hidden="1" customHeight="1" x14ac:dyDescent="0.25">
      <c r="A163" s="233"/>
      <c r="B163" s="370" t="s">
        <v>254</v>
      </c>
      <c r="C163" s="416"/>
      <c r="D163" s="418"/>
      <c r="E163" s="229"/>
      <c r="F163" s="225">
        <f t="shared" si="148"/>
        <v>0</v>
      </c>
      <c r="G163" s="230">
        <f>IF(F163=1,data!$C$41*E163,0)</f>
        <v>0</v>
      </c>
      <c r="H163" s="265" t="s">
        <v>96</v>
      </c>
      <c r="I163" s="231">
        <f>IF($F163=1,IF($E163&lt;15,VLOOKUP(H163,data!$B$3:$E$32,2,0)*$E163,(VLOOKUP(H163,data!$B$3:$E$32,2,0)*14)+(VLOOKUP(H163,data!$B$3:$E$32,3,0))*($E163-14)),0)</f>
        <v>0</v>
      </c>
      <c r="J163" s="265" t="s">
        <v>96</v>
      </c>
      <c r="K163" s="231">
        <f>IF($F163=1,VLOOKUP(J163,data!$B$35:$D$39,2,0),0)</f>
        <v>0</v>
      </c>
      <c r="L163" s="232">
        <f>IF(AND(I163&lt;&gt;0,K163&lt;&gt;0)=FALSE,0,data!$C$43)</f>
        <v>0</v>
      </c>
      <c r="M163" s="269">
        <f t="shared" si="76"/>
        <v>0</v>
      </c>
      <c r="N163" s="225">
        <f t="shared" si="217"/>
        <v>0</v>
      </c>
      <c r="O163" s="225">
        <f t="shared" si="149"/>
        <v>0</v>
      </c>
      <c r="P163" s="225">
        <f t="shared" si="150"/>
        <v>0</v>
      </c>
      <c r="Q163" s="228"/>
      <c r="R163" s="438">
        <f t="shared" si="151"/>
        <v>0</v>
      </c>
      <c r="S163" s="225">
        <f t="shared" si="152"/>
        <v>0</v>
      </c>
      <c r="T163" s="357">
        <f>IF(S163=1,data!$C$41*R163,0)</f>
        <v>0</v>
      </c>
      <c r="U163" s="370" t="str">
        <f t="shared" si="153"/>
        <v xml:space="preserve"> </v>
      </c>
      <c r="V163" s="360">
        <f>IF($S163=1,IF(R163&lt;15,VLOOKUP(U163,data!$B$3:$E$32,2,0)*R163,(VLOOKUP(U163,data!$B$3:$E$32,2,0)*14)+(VLOOKUP(U163,data!$B$3:$E$32,3,0))*(R163-14)),0)</f>
        <v>0</v>
      </c>
      <c r="W163" s="370" t="str">
        <f t="shared" si="154"/>
        <v xml:space="preserve"> </v>
      </c>
      <c r="X163" s="360">
        <f>IF($S163=1,VLOOKUP(W163,data!$B$35:$D$39,2,0),0)</f>
        <v>0</v>
      </c>
      <c r="Y163" s="364">
        <f>IF(AND(V163&lt;&gt;0,X163&lt;&gt;0)=FALSE,0,data!$C$43)</f>
        <v>0</v>
      </c>
      <c r="Z163" s="365">
        <f t="shared" si="83"/>
        <v>0</v>
      </c>
      <c r="AA163" s="225">
        <f t="shared" si="218"/>
        <v>0</v>
      </c>
      <c r="AB163" s="225">
        <f t="shared" si="155"/>
        <v>0</v>
      </c>
      <c r="AC163" s="225">
        <f t="shared" si="156"/>
        <v>0</v>
      </c>
      <c r="AE163" s="229"/>
      <c r="AF163" s="225">
        <f t="shared" si="157"/>
        <v>0</v>
      </c>
      <c r="AG163" s="230">
        <f>IF(AF163=1,data!$C$41*AE163,0)</f>
        <v>0</v>
      </c>
      <c r="AH163" s="265" t="s">
        <v>96</v>
      </c>
      <c r="AI163" s="231">
        <f>IF(AF163=1,IF(AE163&lt;15,VLOOKUP(AH163,data!$B$3:$E$32,2,0)*AE163,(VLOOKUP(AH163,data!$B$3:$E$32,2,0)*14)+(VLOOKUP(AH163,data!$B$3:$E$32,3,0))*(AE163-14)),0)</f>
        <v>0</v>
      </c>
      <c r="AJ163" s="265" t="s">
        <v>96</v>
      </c>
      <c r="AK163" s="231">
        <f>IF(AF163=1,VLOOKUP(AJ163,data!$B$35:$D$39,2,0),0)</f>
        <v>0</v>
      </c>
      <c r="AL163" s="232">
        <f>IF(AND(AI163&lt;&gt;0,AK163&lt;&gt;0)=FALSE,0,data!$C$43)</f>
        <v>0</v>
      </c>
      <c r="AM163" s="269">
        <f t="shared" si="158"/>
        <v>0</v>
      </c>
      <c r="AN163" s="225">
        <f t="shared" si="159"/>
        <v>0</v>
      </c>
      <c r="AO163" s="225">
        <f t="shared" si="160"/>
        <v>0</v>
      </c>
      <c r="AP163" s="225">
        <f t="shared" si="161"/>
        <v>0</v>
      </c>
      <c r="AQ163" s="431" t="str">
        <f t="shared" si="162"/>
        <v>ne</v>
      </c>
      <c r="AS163" s="229"/>
      <c r="AT163" s="225">
        <f t="shared" si="163"/>
        <v>0</v>
      </c>
      <c r="AU163" s="230">
        <f>IF(AT163=1,data!$C$41*AS163,0)</f>
        <v>0</v>
      </c>
      <c r="AV163" s="265" t="s">
        <v>96</v>
      </c>
      <c r="AW163" s="231">
        <f>IF(AT163=1,IF(AS163&lt;15,VLOOKUP(AV163,data!$B$3:$E$32,2,0)*AS163,(VLOOKUP(AV163,data!$B$3:$E$32,2,0)*14)+(VLOOKUP(AV163,data!$B$3:$E$32,3,0))*(AS163-14)),0)</f>
        <v>0</v>
      </c>
      <c r="AX163" s="265" t="s">
        <v>96</v>
      </c>
      <c r="AY163" s="231">
        <f>IF(AT163=1,VLOOKUP(AX163,data!$B$35:$D$39,2,0),0)</f>
        <v>0</v>
      </c>
      <c r="AZ163" s="232">
        <f>IF(AND(AW163&lt;&gt;0,AY163&lt;&gt;0)=FALSE,0,data!$C$43)</f>
        <v>0</v>
      </c>
      <c r="BA163" s="269">
        <f t="shared" si="164"/>
        <v>0</v>
      </c>
      <c r="BB163" s="225">
        <f t="shared" si="165"/>
        <v>0</v>
      </c>
      <c r="BC163" s="225">
        <f t="shared" si="166"/>
        <v>0</v>
      </c>
      <c r="BD163" s="225">
        <f t="shared" si="167"/>
        <v>0</v>
      </c>
      <c r="BE163" s="431" t="str">
        <f t="shared" si="168"/>
        <v>ne</v>
      </c>
      <c r="BG163" s="229"/>
      <c r="BH163" s="225">
        <f t="shared" si="169"/>
        <v>0</v>
      </c>
      <c r="BI163" s="230">
        <f>IF(BH163=1,data!$C$41*BG163,0)</f>
        <v>0</v>
      </c>
      <c r="BJ163" s="265" t="s">
        <v>96</v>
      </c>
      <c r="BK163" s="231">
        <f>IF(BH163=1,IF(BG163&lt;15,VLOOKUP(BJ163,data!$B$3:$E$32,2,0)*BG163,(VLOOKUP(BJ163,data!$B$3:$E$32,2,0)*14)+(VLOOKUP(BJ163,data!$B$3:$E$32,3,0))*(BG163-14)),0)</f>
        <v>0</v>
      </c>
      <c r="BL163" s="265" t="s">
        <v>96</v>
      </c>
      <c r="BM163" s="231">
        <f>IF(BH163=1,VLOOKUP(BL163,data!$B$35:$D$39,2,0),0)</f>
        <v>0</v>
      </c>
      <c r="BN163" s="232">
        <f>IF(AND(BK163&lt;&gt;0,BM163&lt;&gt;0)=FALSE,0,data!$C$43)</f>
        <v>0</v>
      </c>
      <c r="BO163" s="269">
        <f t="shared" si="170"/>
        <v>0</v>
      </c>
      <c r="BP163" s="225">
        <f t="shared" si="171"/>
        <v>0</v>
      </c>
      <c r="BQ163" s="225">
        <f t="shared" si="172"/>
        <v>0</v>
      </c>
      <c r="BR163" s="225">
        <f t="shared" si="173"/>
        <v>0</v>
      </c>
      <c r="BS163" s="431" t="str">
        <f t="shared" si="174"/>
        <v>ne</v>
      </c>
      <c r="BU163" s="229"/>
      <c r="BV163" s="225">
        <f t="shared" si="175"/>
        <v>0</v>
      </c>
      <c r="BW163" s="230">
        <f>IF(BV163=1,data!$C$41*BU163,0)</f>
        <v>0</v>
      </c>
      <c r="BX163" s="265" t="s">
        <v>96</v>
      </c>
      <c r="BY163" s="231">
        <f>IF(BV163=1,IF(BU163&lt;15,VLOOKUP(BX163,data!$B$3:$E$32,2,0)*BU163,(VLOOKUP(BX163,data!$B$3:$E$32,2,0)*14)+(VLOOKUP(BX163,data!$B$3:$E$32,3,0))*(BU163-14)),0)</f>
        <v>0</v>
      </c>
      <c r="BZ163" s="265" t="s">
        <v>96</v>
      </c>
      <c r="CA163" s="231">
        <f>IF(BV163=1,VLOOKUP(BZ163,data!$B$35:$D$39,2,0),0)</f>
        <v>0</v>
      </c>
      <c r="CB163" s="232">
        <f>IF(AND(BY163&lt;&gt;0,CA163&lt;&gt;0)=FALSE,0,data!$C$43)</f>
        <v>0</v>
      </c>
      <c r="CC163" s="269">
        <f t="shared" si="176"/>
        <v>0</v>
      </c>
      <c r="CD163" s="225">
        <f t="shared" si="177"/>
        <v>0</v>
      </c>
      <c r="CE163" s="225">
        <f t="shared" si="178"/>
        <v>0</v>
      </c>
      <c r="CF163" s="225">
        <f t="shared" si="179"/>
        <v>0</v>
      </c>
      <c r="CG163" s="431" t="str">
        <f t="shared" si="180"/>
        <v>ne</v>
      </c>
      <c r="CI163" s="229"/>
      <c r="CJ163" s="225">
        <f t="shared" si="181"/>
        <v>0</v>
      </c>
      <c r="CK163" s="230">
        <f>IF(CJ163=1,data!$C$41*CI163,0)</f>
        <v>0</v>
      </c>
      <c r="CL163" s="265" t="s">
        <v>96</v>
      </c>
      <c r="CM163" s="231">
        <f>IF(CJ163=1,IF(CI163&lt;15,VLOOKUP(CL163,data!$B$3:$E$32,2,0)*CI163,(VLOOKUP(CL163,data!$B$3:$E$32,2,0)*14)+(VLOOKUP(CL163,data!$B$3:$E$32,3,0))*(CI163-14)),0)</f>
        <v>0</v>
      </c>
      <c r="CN163" s="265" t="s">
        <v>96</v>
      </c>
      <c r="CO163" s="231">
        <f>IF(CJ163=1,VLOOKUP(CN163,data!$B$35:$D$39,2,0),0)</f>
        <v>0</v>
      </c>
      <c r="CP163" s="232">
        <f>IF(AND(CM163&lt;&gt;0,CO163&lt;&gt;0)=FALSE,0,data!$C$43)</f>
        <v>0</v>
      </c>
      <c r="CQ163" s="269">
        <f t="shared" si="182"/>
        <v>0</v>
      </c>
      <c r="CR163" s="225">
        <f t="shared" si="183"/>
        <v>0</v>
      </c>
      <c r="CS163" s="225">
        <f t="shared" si="184"/>
        <v>0</v>
      </c>
      <c r="CT163" s="225">
        <f t="shared" si="185"/>
        <v>0</v>
      </c>
      <c r="CU163" s="431" t="str">
        <f t="shared" si="186"/>
        <v>ne</v>
      </c>
      <c r="CW163" s="229"/>
      <c r="CX163" s="225">
        <f t="shared" si="187"/>
        <v>0</v>
      </c>
      <c r="CY163" s="230">
        <f>IF(CX163=1,data!$C$41*CW163,0)</f>
        <v>0</v>
      </c>
      <c r="CZ163" s="265" t="s">
        <v>96</v>
      </c>
      <c r="DA163" s="231">
        <f>IF(CX163=1,IF(CW163&lt;15,VLOOKUP(CZ163,data!$B$3:$E$32,2,0)*CW163,(VLOOKUP(CZ163,data!$B$3:$E$32,2,0)*14)+(VLOOKUP(CZ163,data!$B$3:$E$32,3,0))*(CW163-14)),0)</f>
        <v>0</v>
      </c>
      <c r="DB163" s="265" t="s">
        <v>96</v>
      </c>
      <c r="DC163" s="231">
        <f>IF(CX163=1,VLOOKUP(DB163,data!$B$35:$D$39,2,0),0)</f>
        <v>0</v>
      </c>
      <c r="DD163" s="232">
        <f>IF(AND(DA163&lt;&gt;0,DC163&lt;&gt;0)=FALSE,0,data!$C$43)</f>
        <v>0</v>
      </c>
      <c r="DE163" s="269">
        <f t="shared" si="188"/>
        <v>0</v>
      </c>
      <c r="DF163" s="225">
        <f t="shared" si="189"/>
        <v>0</v>
      </c>
      <c r="DG163" s="225">
        <f t="shared" si="190"/>
        <v>0</v>
      </c>
      <c r="DH163" s="225">
        <f t="shared" si="191"/>
        <v>0</v>
      </c>
      <c r="DI163" s="431" t="str">
        <f t="shared" si="192"/>
        <v>ne</v>
      </c>
      <c r="DK163" s="229"/>
      <c r="DL163" s="225">
        <f t="shared" si="193"/>
        <v>0</v>
      </c>
      <c r="DM163" s="230">
        <f>IF(DL163=1,data!$C$41*DK163,0)</f>
        <v>0</v>
      </c>
      <c r="DN163" s="265" t="s">
        <v>96</v>
      </c>
      <c r="DO163" s="231">
        <f>IF(DL163=1,IF(DK163&lt;15,VLOOKUP(DN163,data!$B$3:$E$32,2,0)*DK163,(VLOOKUP(DN163,data!$B$3:$E$32,2,0)*14)+(VLOOKUP(DN163,data!$B$3:$E$32,3,0))*(DK163-14)),0)</f>
        <v>0</v>
      </c>
      <c r="DP163" s="265" t="s">
        <v>96</v>
      </c>
      <c r="DQ163" s="231">
        <f>IF(DL163=1,VLOOKUP(DP163,data!$B$35:$D$39,2,0),0)</f>
        <v>0</v>
      </c>
      <c r="DR163" s="232">
        <f>IF(AND(DO163&lt;&gt;0,DQ163&lt;&gt;0)=FALSE,0,data!$C$43)</f>
        <v>0</v>
      </c>
      <c r="DS163" s="269">
        <f t="shared" si="194"/>
        <v>0</v>
      </c>
      <c r="DT163" s="225">
        <f t="shared" si="195"/>
        <v>0</v>
      </c>
      <c r="DU163" s="225">
        <f t="shared" si="196"/>
        <v>0</v>
      </c>
      <c r="DV163" s="225">
        <f t="shared" si="197"/>
        <v>0</v>
      </c>
      <c r="DW163" s="431" t="str">
        <f t="shared" si="198"/>
        <v>ne</v>
      </c>
      <c r="DY163" s="229"/>
      <c r="DZ163" s="225">
        <f t="shared" si="199"/>
        <v>0</v>
      </c>
      <c r="EA163" s="230">
        <f>IF(DZ163=1,data!$C$41*DY163,0)</f>
        <v>0</v>
      </c>
      <c r="EB163" s="265" t="s">
        <v>96</v>
      </c>
      <c r="EC163" s="231">
        <f>IF(DZ163=1,IF(DY163&lt;15,VLOOKUP(EB163,data!$B$3:$E$32,2,0)*DY163,(VLOOKUP(EB163,data!$B$3:$E$32,2,0)*14)+(VLOOKUP(EB163,data!$B$3:$E$32,3,0))*(DY163-14)),0)</f>
        <v>0</v>
      </c>
      <c r="ED163" s="265" t="s">
        <v>96</v>
      </c>
      <c r="EE163" s="231">
        <f>IF(DZ163=1,VLOOKUP(ED163,data!$B$35:$D$39,2,0),0)</f>
        <v>0</v>
      </c>
      <c r="EF163" s="232">
        <f>IF(AND(EC163&lt;&gt;0,EE163&lt;&gt;0)=FALSE,0,data!$C$43)</f>
        <v>0</v>
      </c>
      <c r="EG163" s="269">
        <f t="shared" si="200"/>
        <v>0</v>
      </c>
      <c r="EH163" s="225">
        <f t="shared" si="201"/>
        <v>0</v>
      </c>
      <c r="EI163" s="225">
        <f t="shared" si="202"/>
        <v>0</v>
      </c>
      <c r="EJ163" s="225">
        <f t="shared" si="203"/>
        <v>0</v>
      </c>
      <c r="EK163" s="431" t="str">
        <f t="shared" si="204"/>
        <v>ne</v>
      </c>
      <c r="EM163" s="229"/>
      <c r="EN163" s="225">
        <f t="shared" si="205"/>
        <v>0</v>
      </c>
      <c r="EO163" s="230">
        <f>IF(EN163=1,data!$C$41*EM163,0)</f>
        <v>0</v>
      </c>
      <c r="EP163" s="265" t="s">
        <v>96</v>
      </c>
      <c r="EQ163" s="231">
        <f>IF(EN163=1,IF(EM163&lt;15,VLOOKUP(EP163,data!$B$3:$E$32,2,0)*EM163,(VLOOKUP(EP163,data!$B$3:$E$32,2,0)*14)+(VLOOKUP(EP163,data!$B$3:$E$32,3,0))*(EM163-14)),0)</f>
        <v>0</v>
      </c>
      <c r="ER163" s="265" t="s">
        <v>96</v>
      </c>
      <c r="ES163" s="231">
        <f>IF(EN163=1,VLOOKUP(ER163,data!$B$35:$D$39,2,0),0)</f>
        <v>0</v>
      </c>
      <c r="ET163" s="232">
        <f>IF(AND(EQ163&lt;&gt;0,ES163&lt;&gt;0)=FALSE,0,data!$C$43)</f>
        <v>0</v>
      </c>
      <c r="EU163" s="269">
        <f t="shared" si="206"/>
        <v>0</v>
      </c>
      <c r="EV163" s="225">
        <f t="shared" si="207"/>
        <v>0</v>
      </c>
      <c r="EW163" s="225">
        <f t="shared" si="208"/>
        <v>0</v>
      </c>
      <c r="EX163" s="225">
        <f t="shared" si="209"/>
        <v>0</v>
      </c>
      <c r="EY163" s="431" t="str">
        <f t="shared" si="210"/>
        <v>ne</v>
      </c>
      <c r="FA163" s="229"/>
      <c r="FB163" s="225">
        <f t="shared" si="211"/>
        <v>0</v>
      </c>
      <c r="FC163" s="230">
        <f>IF(FB163=1,data!$C$41*FA163,0)</f>
        <v>0</v>
      </c>
      <c r="FD163" s="265" t="s">
        <v>96</v>
      </c>
      <c r="FE163" s="231">
        <f>IF(FB163=1,IF(FA163&lt;15,VLOOKUP(FD163,data!$B$3:$E$32,2,0)*FA163,(VLOOKUP(FD163,data!$B$3:$E$32,2,0)*14)+(VLOOKUP(FD163,data!$B$3:$E$32,3,0))*(FA163-14)),0)</f>
        <v>0</v>
      </c>
      <c r="FF163" s="265" t="s">
        <v>96</v>
      </c>
      <c r="FG163" s="231">
        <f>IF(FB163=1,VLOOKUP(FF163,data!$B$35:$D$39,2,0),0)</f>
        <v>0</v>
      </c>
      <c r="FH163" s="232">
        <f>IF(AND(FE163&lt;&gt;0,FG163&lt;&gt;0)=FALSE,0,data!$C$43)</f>
        <v>0</v>
      </c>
      <c r="FI163" s="269">
        <f t="shared" si="212"/>
        <v>0</v>
      </c>
      <c r="FJ163" s="225">
        <f t="shared" si="213"/>
        <v>0</v>
      </c>
      <c r="FK163" s="225">
        <f t="shared" si="214"/>
        <v>0</v>
      </c>
      <c r="FL163" s="225">
        <f t="shared" si="215"/>
        <v>0</v>
      </c>
      <c r="FM163" s="431" t="str">
        <f t="shared" si="216"/>
        <v>ne</v>
      </c>
    </row>
    <row r="164" spans="1:169" ht="26.65" hidden="1" customHeight="1" x14ac:dyDescent="0.25">
      <c r="A164" s="233"/>
      <c r="B164" s="370" t="s">
        <v>255</v>
      </c>
      <c r="C164" s="416"/>
      <c r="D164" s="418"/>
      <c r="E164" s="229"/>
      <c r="F164" s="225">
        <f t="shared" si="148"/>
        <v>0</v>
      </c>
      <c r="G164" s="230">
        <f>IF(F164=1,data!$C$41*E164,0)</f>
        <v>0</v>
      </c>
      <c r="H164" s="265" t="s">
        <v>96</v>
      </c>
      <c r="I164" s="231">
        <f>IF($F164=1,IF($E164&lt;15,VLOOKUP(H164,data!$B$3:$E$32,2,0)*$E164,(VLOOKUP(H164,data!$B$3:$E$32,2,0)*14)+(VLOOKUP(H164,data!$B$3:$E$32,3,0))*($E164-14)),0)</f>
        <v>0</v>
      </c>
      <c r="J164" s="265" t="s">
        <v>96</v>
      </c>
      <c r="K164" s="231">
        <f>IF($F164=1,VLOOKUP(J164,data!$B$35:$D$39,2,0),0)</f>
        <v>0</v>
      </c>
      <c r="L164" s="232">
        <f>IF(AND(I164&lt;&gt;0,K164&lt;&gt;0)=FALSE,0,data!$C$43)</f>
        <v>0</v>
      </c>
      <c r="M164" s="269">
        <f t="shared" si="76"/>
        <v>0</v>
      </c>
      <c r="N164" s="225">
        <f t="shared" si="217"/>
        <v>0</v>
      </c>
      <c r="O164" s="225">
        <f t="shared" si="149"/>
        <v>0</v>
      </c>
      <c r="P164" s="225">
        <f t="shared" si="150"/>
        <v>0</v>
      </c>
      <c r="Q164" s="228"/>
      <c r="R164" s="438">
        <f t="shared" si="151"/>
        <v>0</v>
      </c>
      <c r="S164" s="225">
        <f t="shared" si="152"/>
        <v>0</v>
      </c>
      <c r="T164" s="357">
        <f>IF(S164=1,data!$C$41*R164,0)</f>
        <v>0</v>
      </c>
      <c r="U164" s="370" t="str">
        <f t="shared" si="153"/>
        <v xml:space="preserve"> </v>
      </c>
      <c r="V164" s="360">
        <f>IF($S164=1,IF(R164&lt;15,VLOOKUP(U164,data!$B$3:$E$32,2,0)*R164,(VLOOKUP(U164,data!$B$3:$E$32,2,0)*14)+(VLOOKUP(U164,data!$B$3:$E$32,3,0))*(R164-14)),0)</f>
        <v>0</v>
      </c>
      <c r="W164" s="370" t="str">
        <f t="shared" si="154"/>
        <v xml:space="preserve"> </v>
      </c>
      <c r="X164" s="360">
        <f>IF($S164=1,VLOOKUP(W164,data!$B$35:$D$39,2,0),0)</f>
        <v>0</v>
      </c>
      <c r="Y164" s="364">
        <f>IF(AND(V164&lt;&gt;0,X164&lt;&gt;0)=FALSE,0,data!$C$43)</f>
        <v>0</v>
      </c>
      <c r="Z164" s="365">
        <f t="shared" si="83"/>
        <v>0</v>
      </c>
      <c r="AA164" s="225">
        <f t="shared" si="218"/>
        <v>0</v>
      </c>
      <c r="AB164" s="225">
        <f t="shared" si="155"/>
        <v>0</v>
      </c>
      <c r="AC164" s="225">
        <f t="shared" si="156"/>
        <v>0</v>
      </c>
      <c r="AE164" s="229"/>
      <c r="AF164" s="225">
        <f t="shared" si="157"/>
        <v>0</v>
      </c>
      <c r="AG164" s="230">
        <f>IF(AF164=1,data!$C$41*AE164,0)</f>
        <v>0</v>
      </c>
      <c r="AH164" s="265" t="s">
        <v>96</v>
      </c>
      <c r="AI164" s="231">
        <f>IF(AF164=1,IF(AE164&lt;15,VLOOKUP(AH164,data!$B$3:$E$32,2,0)*AE164,(VLOOKUP(AH164,data!$B$3:$E$32,2,0)*14)+(VLOOKUP(AH164,data!$B$3:$E$32,3,0))*(AE164-14)),0)</f>
        <v>0</v>
      </c>
      <c r="AJ164" s="265" t="s">
        <v>96</v>
      </c>
      <c r="AK164" s="231">
        <f>IF(AF164=1,VLOOKUP(AJ164,data!$B$35:$D$39,2,0),0)</f>
        <v>0</v>
      </c>
      <c r="AL164" s="232">
        <f>IF(AND(AI164&lt;&gt;0,AK164&lt;&gt;0)=FALSE,0,data!$C$43)</f>
        <v>0</v>
      </c>
      <c r="AM164" s="269">
        <f t="shared" si="158"/>
        <v>0</v>
      </c>
      <c r="AN164" s="225">
        <f t="shared" si="159"/>
        <v>0</v>
      </c>
      <c r="AO164" s="225">
        <f t="shared" si="160"/>
        <v>0</v>
      </c>
      <c r="AP164" s="225">
        <f t="shared" si="161"/>
        <v>0</v>
      </c>
      <c r="AQ164" s="431" t="str">
        <f t="shared" si="162"/>
        <v>ne</v>
      </c>
      <c r="AS164" s="229"/>
      <c r="AT164" s="225">
        <f t="shared" si="163"/>
        <v>0</v>
      </c>
      <c r="AU164" s="230">
        <f>IF(AT164=1,data!$C$41*AS164,0)</f>
        <v>0</v>
      </c>
      <c r="AV164" s="265" t="s">
        <v>96</v>
      </c>
      <c r="AW164" s="231">
        <f>IF(AT164=1,IF(AS164&lt;15,VLOOKUP(AV164,data!$B$3:$E$32,2,0)*AS164,(VLOOKUP(AV164,data!$B$3:$E$32,2,0)*14)+(VLOOKUP(AV164,data!$B$3:$E$32,3,0))*(AS164-14)),0)</f>
        <v>0</v>
      </c>
      <c r="AX164" s="265" t="s">
        <v>96</v>
      </c>
      <c r="AY164" s="231">
        <f>IF(AT164=1,VLOOKUP(AX164,data!$B$35:$D$39,2,0),0)</f>
        <v>0</v>
      </c>
      <c r="AZ164" s="232">
        <f>IF(AND(AW164&lt;&gt;0,AY164&lt;&gt;0)=FALSE,0,data!$C$43)</f>
        <v>0</v>
      </c>
      <c r="BA164" s="269">
        <f t="shared" si="164"/>
        <v>0</v>
      </c>
      <c r="BB164" s="225">
        <f t="shared" si="165"/>
        <v>0</v>
      </c>
      <c r="BC164" s="225">
        <f t="shared" si="166"/>
        <v>0</v>
      </c>
      <c r="BD164" s="225">
        <f t="shared" si="167"/>
        <v>0</v>
      </c>
      <c r="BE164" s="431" t="str">
        <f t="shared" si="168"/>
        <v>ne</v>
      </c>
      <c r="BG164" s="229"/>
      <c r="BH164" s="225">
        <f t="shared" si="169"/>
        <v>0</v>
      </c>
      <c r="BI164" s="230">
        <f>IF(BH164=1,data!$C$41*BG164,0)</f>
        <v>0</v>
      </c>
      <c r="BJ164" s="265" t="s">
        <v>96</v>
      </c>
      <c r="BK164" s="231">
        <f>IF(BH164=1,IF(BG164&lt;15,VLOOKUP(BJ164,data!$B$3:$E$32,2,0)*BG164,(VLOOKUP(BJ164,data!$B$3:$E$32,2,0)*14)+(VLOOKUP(BJ164,data!$B$3:$E$32,3,0))*(BG164-14)),0)</f>
        <v>0</v>
      </c>
      <c r="BL164" s="265" t="s">
        <v>96</v>
      </c>
      <c r="BM164" s="231">
        <f>IF(BH164=1,VLOOKUP(BL164,data!$B$35:$D$39,2,0),0)</f>
        <v>0</v>
      </c>
      <c r="BN164" s="232">
        <f>IF(AND(BK164&lt;&gt;0,BM164&lt;&gt;0)=FALSE,0,data!$C$43)</f>
        <v>0</v>
      </c>
      <c r="BO164" s="269">
        <f t="shared" si="170"/>
        <v>0</v>
      </c>
      <c r="BP164" s="225">
        <f t="shared" si="171"/>
        <v>0</v>
      </c>
      <c r="BQ164" s="225">
        <f t="shared" si="172"/>
        <v>0</v>
      </c>
      <c r="BR164" s="225">
        <f t="shared" si="173"/>
        <v>0</v>
      </c>
      <c r="BS164" s="431" t="str">
        <f t="shared" si="174"/>
        <v>ne</v>
      </c>
      <c r="BU164" s="229"/>
      <c r="BV164" s="225">
        <f t="shared" si="175"/>
        <v>0</v>
      </c>
      <c r="BW164" s="230">
        <f>IF(BV164=1,data!$C$41*BU164,0)</f>
        <v>0</v>
      </c>
      <c r="BX164" s="265" t="s">
        <v>96</v>
      </c>
      <c r="BY164" s="231">
        <f>IF(BV164=1,IF(BU164&lt;15,VLOOKUP(BX164,data!$B$3:$E$32,2,0)*BU164,(VLOOKUP(BX164,data!$B$3:$E$32,2,0)*14)+(VLOOKUP(BX164,data!$B$3:$E$32,3,0))*(BU164-14)),0)</f>
        <v>0</v>
      </c>
      <c r="BZ164" s="265" t="s">
        <v>96</v>
      </c>
      <c r="CA164" s="231">
        <f>IF(BV164=1,VLOOKUP(BZ164,data!$B$35:$D$39,2,0),0)</f>
        <v>0</v>
      </c>
      <c r="CB164" s="232">
        <f>IF(AND(BY164&lt;&gt;0,CA164&lt;&gt;0)=FALSE,0,data!$C$43)</f>
        <v>0</v>
      </c>
      <c r="CC164" s="269">
        <f t="shared" si="176"/>
        <v>0</v>
      </c>
      <c r="CD164" s="225">
        <f t="shared" si="177"/>
        <v>0</v>
      </c>
      <c r="CE164" s="225">
        <f t="shared" si="178"/>
        <v>0</v>
      </c>
      <c r="CF164" s="225">
        <f t="shared" si="179"/>
        <v>0</v>
      </c>
      <c r="CG164" s="431" t="str">
        <f t="shared" si="180"/>
        <v>ne</v>
      </c>
      <c r="CI164" s="229"/>
      <c r="CJ164" s="225">
        <f t="shared" si="181"/>
        <v>0</v>
      </c>
      <c r="CK164" s="230">
        <f>IF(CJ164=1,data!$C$41*CI164,0)</f>
        <v>0</v>
      </c>
      <c r="CL164" s="265" t="s">
        <v>96</v>
      </c>
      <c r="CM164" s="231">
        <f>IF(CJ164=1,IF(CI164&lt;15,VLOOKUP(CL164,data!$B$3:$E$32,2,0)*CI164,(VLOOKUP(CL164,data!$B$3:$E$32,2,0)*14)+(VLOOKUP(CL164,data!$B$3:$E$32,3,0))*(CI164-14)),0)</f>
        <v>0</v>
      </c>
      <c r="CN164" s="265" t="s">
        <v>96</v>
      </c>
      <c r="CO164" s="231">
        <f>IF(CJ164=1,VLOOKUP(CN164,data!$B$35:$D$39,2,0),0)</f>
        <v>0</v>
      </c>
      <c r="CP164" s="232">
        <f>IF(AND(CM164&lt;&gt;0,CO164&lt;&gt;0)=FALSE,0,data!$C$43)</f>
        <v>0</v>
      </c>
      <c r="CQ164" s="269">
        <f t="shared" si="182"/>
        <v>0</v>
      </c>
      <c r="CR164" s="225">
        <f t="shared" si="183"/>
        <v>0</v>
      </c>
      <c r="CS164" s="225">
        <f t="shared" si="184"/>
        <v>0</v>
      </c>
      <c r="CT164" s="225">
        <f t="shared" si="185"/>
        <v>0</v>
      </c>
      <c r="CU164" s="431" t="str">
        <f t="shared" si="186"/>
        <v>ne</v>
      </c>
      <c r="CW164" s="229"/>
      <c r="CX164" s="225">
        <f t="shared" si="187"/>
        <v>0</v>
      </c>
      <c r="CY164" s="230">
        <f>IF(CX164=1,data!$C$41*CW164,0)</f>
        <v>0</v>
      </c>
      <c r="CZ164" s="265" t="s">
        <v>96</v>
      </c>
      <c r="DA164" s="231">
        <f>IF(CX164=1,IF(CW164&lt;15,VLOOKUP(CZ164,data!$B$3:$E$32,2,0)*CW164,(VLOOKUP(CZ164,data!$B$3:$E$32,2,0)*14)+(VLOOKUP(CZ164,data!$B$3:$E$32,3,0))*(CW164-14)),0)</f>
        <v>0</v>
      </c>
      <c r="DB164" s="265" t="s">
        <v>96</v>
      </c>
      <c r="DC164" s="231">
        <f>IF(CX164=1,VLOOKUP(DB164,data!$B$35:$D$39,2,0),0)</f>
        <v>0</v>
      </c>
      <c r="DD164" s="232">
        <f>IF(AND(DA164&lt;&gt;0,DC164&lt;&gt;0)=FALSE,0,data!$C$43)</f>
        <v>0</v>
      </c>
      <c r="DE164" s="269">
        <f t="shared" si="188"/>
        <v>0</v>
      </c>
      <c r="DF164" s="225">
        <f t="shared" si="189"/>
        <v>0</v>
      </c>
      <c r="DG164" s="225">
        <f t="shared" si="190"/>
        <v>0</v>
      </c>
      <c r="DH164" s="225">
        <f t="shared" si="191"/>
        <v>0</v>
      </c>
      <c r="DI164" s="431" t="str">
        <f t="shared" si="192"/>
        <v>ne</v>
      </c>
      <c r="DK164" s="229"/>
      <c r="DL164" s="225">
        <f t="shared" si="193"/>
        <v>0</v>
      </c>
      <c r="DM164" s="230">
        <f>IF(DL164=1,data!$C$41*DK164,0)</f>
        <v>0</v>
      </c>
      <c r="DN164" s="265" t="s">
        <v>96</v>
      </c>
      <c r="DO164" s="231">
        <f>IF(DL164=1,IF(DK164&lt;15,VLOOKUP(DN164,data!$B$3:$E$32,2,0)*DK164,(VLOOKUP(DN164,data!$B$3:$E$32,2,0)*14)+(VLOOKUP(DN164,data!$B$3:$E$32,3,0))*(DK164-14)),0)</f>
        <v>0</v>
      </c>
      <c r="DP164" s="265" t="s">
        <v>96</v>
      </c>
      <c r="DQ164" s="231">
        <f>IF(DL164=1,VLOOKUP(DP164,data!$B$35:$D$39,2,0),0)</f>
        <v>0</v>
      </c>
      <c r="DR164" s="232">
        <f>IF(AND(DO164&lt;&gt;0,DQ164&lt;&gt;0)=FALSE,0,data!$C$43)</f>
        <v>0</v>
      </c>
      <c r="DS164" s="269">
        <f t="shared" si="194"/>
        <v>0</v>
      </c>
      <c r="DT164" s="225">
        <f t="shared" si="195"/>
        <v>0</v>
      </c>
      <c r="DU164" s="225">
        <f t="shared" si="196"/>
        <v>0</v>
      </c>
      <c r="DV164" s="225">
        <f t="shared" si="197"/>
        <v>0</v>
      </c>
      <c r="DW164" s="431" t="str">
        <f t="shared" si="198"/>
        <v>ne</v>
      </c>
      <c r="DY164" s="229"/>
      <c r="DZ164" s="225">
        <f t="shared" si="199"/>
        <v>0</v>
      </c>
      <c r="EA164" s="230">
        <f>IF(DZ164=1,data!$C$41*DY164,0)</f>
        <v>0</v>
      </c>
      <c r="EB164" s="265" t="s">
        <v>96</v>
      </c>
      <c r="EC164" s="231">
        <f>IF(DZ164=1,IF(DY164&lt;15,VLOOKUP(EB164,data!$B$3:$E$32,2,0)*DY164,(VLOOKUP(EB164,data!$B$3:$E$32,2,0)*14)+(VLOOKUP(EB164,data!$B$3:$E$32,3,0))*(DY164-14)),0)</f>
        <v>0</v>
      </c>
      <c r="ED164" s="265" t="s">
        <v>96</v>
      </c>
      <c r="EE164" s="231">
        <f>IF(DZ164=1,VLOOKUP(ED164,data!$B$35:$D$39,2,0),0)</f>
        <v>0</v>
      </c>
      <c r="EF164" s="232">
        <f>IF(AND(EC164&lt;&gt;0,EE164&lt;&gt;0)=FALSE,0,data!$C$43)</f>
        <v>0</v>
      </c>
      <c r="EG164" s="269">
        <f t="shared" si="200"/>
        <v>0</v>
      </c>
      <c r="EH164" s="225">
        <f t="shared" si="201"/>
        <v>0</v>
      </c>
      <c r="EI164" s="225">
        <f t="shared" si="202"/>
        <v>0</v>
      </c>
      <c r="EJ164" s="225">
        <f t="shared" si="203"/>
        <v>0</v>
      </c>
      <c r="EK164" s="431" t="str">
        <f t="shared" si="204"/>
        <v>ne</v>
      </c>
      <c r="EM164" s="229"/>
      <c r="EN164" s="225">
        <f t="shared" si="205"/>
        <v>0</v>
      </c>
      <c r="EO164" s="230">
        <f>IF(EN164=1,data!$C$41*EM164,0)</f>
        <v>0</v>
      </c>
      <c r="EP164" s="265" t="s">
        <v>96</v>
      </c>
      <c r="EQ164" s="231">
        <f>IF(EN164=1,IF(EM164&lt;15,VLOOKUP(EP164,data!$B$3:$E$32,2,0)*EM164,(VLOOKUP(EP164,data!$B$3:$E$32,2,0)*14)+(VLOOKUP(EP164,data!$B$3:$E$32,3,0))*(EM164-14)),0)</f>
        <v>0</v>
      </c>
      <c r="ER164" s="265" t="s">
        <v>96</v>
      </c>
      <c r="ES164" s="231">
        <f>IF(EN164=1,VLOOKUP(ER164,data!$B$35:$D$39,2,0),0)</f>
        <v>0</v>
      </c>
      <c r="ET164" s="232">
        <f>IF(AND(EQ164&lt;&gt;0,ES164&lt;&gt;0)=FALSE,0,data!$C$43)</f>
        <v>0</v>
      </c>
      <c r="EU164" s="269">
        <f t="shared" si="206"/>
        <v>0</v>
      </c>
      <c r="EV164" s="225">
        <f t="shared" si="207"/>
        <v>0</v>
      </c>
      <c r="EW164" s="225">
        <f t="shared" si="208"/>
        <v>0</v>
      </c>
      <c r="EX164" s="225">
        <f t="shared" si="209"/>
        <v>0</v>
      </c>
      <c r="EY164" s="431" t="str">
        <f t="shared" si="210"/>
        <v>ne</v>
      </c>
      <c r="FA164" s="229"/>
      <c r="FB164" s="225">
        <f t="shared" si="211"/>
        <v>0</v>
      </c>
      <c r="FC164" s="230">
        <f>IF(FB164=1,data!$C$41*FA164,0)</f>
        <v>0</v>
      </c>
      <c r="FD164" s="265" t="s">
        <v>96</v>
      </c>
      <c r="FE164" s="231">
        <f>IF(FB164=1,IF(FA164&lt;15,VLOOKUP(FD164,data!$B$3:$E$32,2,0)*FA164,(VLOOKUP(FD164,data!$B$3:$E$32,2,0)*14)+(VLOOKUP(FD164,data!$B$3:$E$32,3,0))*(FA164-14)),0)</f>
        <v>0</v>
      </c>
      <c r="FF164" s="265" t="s">
        <v>96</v>
      </c>
      <c r="FG164" s="231">
        <f>IF(FB164=1,VLOOKUP(FF164,data!$B$35:$D$39,2,0),0)</f>
        <v>0</v>
      </c>
      <c r="FH164" s="232">
        <f>IF(AND(FE164&lt;&gt;0,FG164&lt;&gt;0)=FALSE,0,data!$C$43)</f>
        <v>0</v>
      </c>
      <c r="FI164" s="269">
        <f t="shared" si="212"/>
        <v>0</v>
      </c>
      <c r="FJ164" s="225">
        <f t="shared" si="213"/>
        <v>0</v>
      </c>
      <c r="FK164" s="225">
        <f t="shared" si="214"/>
        <v>0</v>
      </c>
      <c r="FL164" s="225">
        <f t="shared" si="215"/>
        <v>0</v>
      </c>
      <c r="FM164" s="431" t="str">
        <f t="shared" si="216"/>
        <v>ne</v>
      </c>
    </row>
    <row r="165" spans="1:169" ht="26.65" hidden="1" customHeight="1" x14ac:dyDescent="0.25">
      <c r="A165" s="233"/>
      <c r="B165" s="370" t="s">
        <v>256</v>
      </c>
      <c r="C165" s="416"/>
      <c r="D165" s="418"/>
      <c r="E165" s="229"/>
      <c r="F165" s="225">
        <f t="shared" si="148"/>
        <v>0</v>
      </c>
      <c r="G165" s="230">
        <f>IF(F165=1,data!$C$41*E165,0)</f>
        <v>0</v>
      </c>
      <c r="H165" s="265" t="s">
        <v>96</v>
      </c>
      <c r="I165" s="231">
        <f>IF($F165=1,IF($E165&lt;15,VLOOKUP(H165,data!$B$3:$E$32,2,0)*$E165,(VLOOKUP(H165,data!$B$3:$E$32,2,0)*14)+(VLOOKUP(H165,data!$B$3:$E$32,3,0))*($E165-14)),0)</f>
        <v>0</v>
      </c>
      <c r="J165" s="265" t="s">
        <v>96</v>
      </c>
      <c r="K165" s="231">
        <f>IF($F165=1,VLOOKUP(J165,data!$B$35:$D$39,2,0),0)</f>
        <v>0</v>
      </c>
      <c r="L165" s="232">
        <f>IF(AND(I165&lt;&gt;0,K165&lt;&gt;0)=FALSE,0,data!$C$43)</f>
        <v>0</v>
      </c>
      <c r="M165" s="269">
        <f t="shared" si="76"/>
        <v>0</v>
      </c>
      <c r="N165" s="225">
        <f t="shared" si="217"/>
        <v>0</v>
      </c>
      <c r="O165" s="225">
        <f t="shared" si="149"/>
        <v>0</v>
      </c>
      <c r="P165" s="225">
        <f t="shared" si="150"/>
        <v>0</v>
      </c>
      <c r="Q165" s="228"/>
      <c r="R165" s="438">
        <f t="shared" si="151"/>
        <v>0</v>
      </c>
      <c r="S165" s="225">
        <f t="shared" si="152"/>
        <v>0</v>
      </c>
      <c r="T165" s="357">
        <f>IF(S165=1,data!$C$41*R165,0)</f>
        <v>0</v>
      </c>
      <c r="U165" s="370" t="str">
        <f t="shared" si="153"/>
        <v xml:space="preserve"> </v>
      </c>
      <c r="V165" s="360">
        <f>IF($S165=1,IF(R165&lt;15,VLOOKUP(U165,data!$B$3:$E$32,2,0)*R165,(VLOOKUP(U165,data!$B$3:$E$32,2,0)*14)+(VLOOKUP(U165,data!$B$3:$E$32,3,0))*(R165-14)),0)</f>
        <v>0</v>
      </c>
      <c r="W165" s="370" t="str">
        <f t="shared" si="154"/>
        <v xml:space="preserve"> </v>
      </c>
      <c r="X165" s="360">
        <f>IF($S165=1,VLOOKUP(W165,data!$B$35:$D$39,2,0),0)</f>
        <v>0</v>
      </c>
      <c r="Y165" s="364">
        <f>IF(AND(V165&lt;&gt;0,X165&lt;&gt;0)=FALSE,0,data!$C$43)</f>
        <v>0</v>
      </c>
      <c r="Z165" s="365">
        <f t="shared" si="83"/>
        <v>0</v>
      </c>
      <c r="AA165" s="225">
        <f t="shared" si="218"/>
        <v>0</v>
      </c>
      <c r="AB165" s="225">
        <f t="shared" si="155"/>
        <v>0</v>
      </c>
      <c r="AC165" s="225">
        <f t="shared" si="156"/>
        <v>0</v>
      </c>
      <c r="AE165" s="229"/>
      <c r="AF165" s="225">
        <f t="shared" si="157"/>
        <v>0</v>
      </c>
      <c r="AG165" s="230">
        <f>IF(AF165=1,data!$C$41*AE165,0)</f>
        <v>0</v>
      </c>
      <c r="AH165" s="265" t="s">
        <v>96</v>
      </c>
      <c r="AI165" s="231">
        <f>IF(AF165=1,IF(AE165&lt;15,VLOOKUP(AH165,data!$B$3:$E$32,2,0)*AE165,(VLOOKUP(AH165,data!$B$3:$E$32,2,0)*14)+(VLOOKUP(AH165,data!$B$3:$E$32,3,0))*(AE165-14)),0)</f>
        <v>0</v>
      </c>
      <c r="AJ165" s="265" t="s">
        <v>96</v>
      </c>
      <c r="AK165" s="231">
        <f>IF(AF165=1,VLOOKUP(AJ165,data!$B$35:$D$39,2,0),0)</f>
        <v>0</v>
      </c>
      <c r="AL165" s="232">
        <f>IF(AND(AI165&lt;&gt;0,AK165&lt;&gt;0)=FALSE,0,data!$C$43)</f>
        <v>0</v>
      </c>
      <c r="AM165" s="269">
        <f t="shared" si="158"/>
        <v>0</v>
      </c>
      <c r="AN165" s="225">
        <f t="shared" si="159"/>
        <v>0</v>
      </c>
      <c r="AO165" s="225">
        <f t="shared" si="160"/>
        <v>0</v>
      </c>
      <c r="AP165" s="225">
        <f t="shared" si="161"/>
        <v>0</v>
      </c>
      <c r="AQ165" s="431" t="str">
        <f t="shared" si="162"/>
        <v>ne</v>
      </c>
      <c r="AS165" s="229"/>
      <c r="AT165" s="225">
        <f t="shared" si="163"/>
        <v>0</v>
      </c>
      <c r="AU165" s="230">
        <f>IF(AT165=1,data!$C$41*AS165,0)</f>
        <v>0</v>
      </c>
      <c r="AV165" s="265" t="s">
        <v>96</v>
      </c>
      <c r="AW165" s="231">
        <f>IF(AT165=1,IF(AS165&lt;15,VLOOKUP(AV165,data!$B$3:$E$32,2,0)*AS165,(VLOOKUP(AV165,data!$B$3:$E$32,2,0)*14)+(VLOOKUP(AV165,data!$B$3:$E$32,3,0))*(AS165-14)),0)</f>
        <v>0</v>
      </c>
      <c r="AX165" s="265" t="s">
        <v>96</v>
      </c>
      <c r="AY165" s="231">
        <f>IF(AT165=1,VLOOKUP(AX165,data!$B$35:$D$39,2,0),0)</f>
        <v>0</v>
      </c>
      <c r="AZ165" s="232">
        <f>IF(AND(AW165&lt;&gt;0,AY165&lt;&gt;0)=FALSE,0,data!$C$43)</f>
        <v>0</v>
      </c>
      <c r="BA165" s="269">
        <f t="shared" si="164"/>
        <v>0</v>
      </c>
      <c r="BB165" s="225">
        <f t="shared" si="165"/>
        <v>0</v>
      </c>
      <c r="BC165" s="225">
        <f t="shared" si="166"/>
        <v>0</v>
      </c>
      <c r="BD165" s="225">
        <f t="shared" si="167"/>
        <v>0</v>
      </c>
      <c r="BE165" s="431" t="str">
        <f t="shared" si="168"/>
        <v>ne</v>
      </c>
      <c r="BG165" s="229"/>
      <c r="BH165" s="225">
        <f t="shared" si="169"/>
        <v>0</v>
      </c>
      <c r="BI165" s="230">
        <f>IF(BH165=1,data!$C$41*BG165,0)</f>
        <v>0</v>
      </c>
      <c r="BJ165" s="265" t="s">
        <v>96</v>
      </c>
      <c r="BK165" s="231">
        <f>IF(BH165=1,IF(BG165&lt;15,VLOOKUP(BJ165,data!$B$3:$E$32,2,0)*BG165,(VLOOKUP(BJ165,data!$B$3:$E$32,2,0)*14)+(VLOOKUP(BJ165,data!$B$3:$E$32,3,0))*(BG165-14)),0)</f>
        <v>0</v>
      </c>
      <c r="BL165" s="265" t="s">
        <v>96</v>
      </c>
      <c r="BM165" s="231">
        <f>IF(BH165=1,VLOOKUP(BL165,data!$B$35:$D$39,2,0),0)</f>
        <v>0</v>
      </c>
      <c r="BN165" s="232">
        <f>IF(AND(BK165&lt;&gt;0,BM165&lt;&gt;0)=FALSE,0,data!$C$43)</f>
        <v>0</v>
      </c>
      <c r="BO165" s="269">
        <f t="shared" si="170"/>
        <v>0</v>
      </c>
      <c r="BP165" s="225">
        <f t="shared" si="171"/>
        <v>0</v>
      </c>
      <c r="BQ165" s="225">
        <f t="shared" si="172"/>
        <v>0</v>
      </c>
      <c r="BR165" s="225">
        <f t="shared" si="173"/>
        <v>0</v>
      </c>
      <c r="BS165" s="431" t="str">
        <f t="shared" si="174"/>
        <v>ne</v>
      </c>
      <c r="BU165" s="229"/>
      <c r="BV165" s="225">
        <f t="shared" si="175"/>
        <v>0</v>
      </c>
      <c r="BW165" s="230">
        <f>IF(BV165=1,data!$C$41*BU165,0)</f>
        <v>0</v>
      </c>
      <c r="BX165" s="265" t="s">
        <v>96</v>
      </c>
      <c r="BY165" s="231">
        <f>IF(BV165=1,IF(BU165&lt;15,VLOOKUP(BX165,data!$B$3:$E$32,2,0)*BU165,(VLOOKUP(BX165,data!$B$3:$E$32,2,0)*14)+(VLOOKUP(BX165,data!$B$3:$E$32,3,0))*(BU165-14)),0)</f>
        <v>0</v>
      </c>
      <c r="BZ165" s="265" t="s">
        <v>96</v>
      </c>
      <c r="CA165" s="231">
        <f>IF(BV165=1,VLOOKUP(BZ165,data!$B$35:$D$39,2,0),0)</f>
        <v>0</v>
      </c>
      <c r="CB165" s="232">
        <f>IF(AND(BY165&lt;&gt;0,CA165&lt;&gt;0)=FALSE,0,data!$C$43)</f>
        <v>0</v>
      </c>
      <c r="CC165" s="269">
        <f t="shared" si="176"/>
        <v>0</v>
      </c>
      <c r="CD165" s="225">
        <f t="shared" si="177"/>
        <v>0</v>
      </c>
      <c r="CE165" s="225">
        <f t="shared" si="178"/>
        <v>0</v>
      </c>
      <c r="CF165" s="225">
        <f t="shared" si="179"/>
        <v>0</v>
      </c>
      <c r="CG165" s="431" t="str">
        <f t="shared" si="180"/>
        <v>ne</v>
      </c>
      <c r="CI165" s="229"/>
      <c r="CJ165" s="225">
        <f t="shared" si="181"/>
        <v>0</v>
      </c>
      <c r="CK165" s="230">
        <f>IF(CJ165=1,data!$C$41*CI165,0)</f>
        <v>0</v>
      </c>
      <c r="CL165" s="265" t="s">
        <v>96</v>
      </c>
      <c r="CM165" s="231">
        <f>IF(CJ165=1,IF(CI165&lt;15,VLOOKUP(CL165,data!$B$3:$E$32,2,0)*CI165,(VLOOKUP(CL165,data!$B$3:$E$32,2,0)*14)+(VLOOKUP(CL165,data!$B$3:$E$32,3,0))*(CI165-14)),0)</f>
        <v>0</v>
      </c>
      <c r="CN165" s="265" t="s">
        <v>96</v>
      </c>
      <c r="CO165" s="231">
        <f>IF(CJ165=1,VLOOKUP(CN165,data!$B$35:$D$39,2,0),0)</f>
        <v>0</v>
      </c>
      <c r="CP165" s="232">
        <f>IF(AND(CM165&lt;&gt;0,CO165&lt;&gt;0)=FALSE,0,data!$C$43)</f>
        <v>0</v>
      </c>
      <c r="CQ165" s="269">
        <f t="shared" si="182"/>
        <v>0</v>
      </c>
      <c r="CR165" s="225">
        <f t="shared" si="183"/>
        <v>0</v>
      </c>
      <c r="CS165" s="225">
        <f t="shared" si="184"/>
        <v>0</v>
      </c>
      <c r="CT165" s="225">
        <f t="shared" si="185"/>
        <v>0</v>
      </c>
      <c r="CU165" s="431" t="str">
        <f t="shared" si="186"/>
        <v>ne</v>
      </c>
      <c r="CW165" s="229"/>
      <c r="CX165" s="225">
        <f t="shared" si="187"/>
        <v>0</v>
      </c>
      <c r="CY165" s="230">
        <f>IF(CX165=1,data!$C$41*CW165,0)</f>
        <v>0</v>
      </c>
      <c r="CZ165" s="265" t="s">
        <v>96</v>
      </c>
      <c r="DA165" s="231">
        <f>IF(CX165=1,IF(CW165&lt;15,VLOOKUP(CZ165,data!$B$3:$E$32,2,0)*CW165,(VLOOKUP(CZ165,data!$B$3:$E$32,2,0)*14)+(VLOOKUP(CZ165,data!$B$3:$E$32,3,0))*(CW165-14)),0)</f>
        <v>0</v>
      </c>
      <c r="DB165" s="265" t="s">
        <v>96</v>
      </c>
      <c r="DC165" s="231">
        <f>IF(CX165=1,VLOOKUP(DB165,data!$B$35:$D$39,2,0),0)</f>
        <v>0</v>
      </c>
      <c r="DD165" s="232">
        <f>IF(AND(DA165&lt;&gt;0,DC165&lt;&gt;0)=FALSE,0,data!$C$43)</f>
        <v>0</v>
      </c>
      <c r="DE165" s="269">
        <f t="shared" si="188"/>
        <v>0</v>
      </c>
      <c r="DF165" s="225">
        <f t="shared" si="189"/>
        <v>0</v>
      </c>
      <c r="DG165" s="225">
        <f t="shared" si="190"/>
        <v>0</v>
      </c>
      <c r="DH165" s="225">
        <f t="shared" si="191"/>
        <v>0</v>
      </c>
      <c r="DI165" s="431" t="str">
        <f t="shared" si="192"/>
        <v>ne</v>
      </c>
      <c r="DK165" s="229"/>
      <c r="DL165" s="225">
        <f t="shared" si="193"/>
        <v>0</v>
      </c>
      <c r="DM165" s="230">
        <f>IF(DL165=1,data!$C$41*DK165,0)</f>
        <v>0</v>
      </c>
      <c r="DN165" s="265" t="s">
        <v>96</v>
      </c>
      <c r="DO165" s="231">
        <f>IF(DL165=1,IF(DK165&lt;15,VLOOKUP(DN165,data!$B$3:$E$32,2,0)*DK165,(VLOOKUP(DN165,data!$B$3:$E$32,2,0)*14)+(VLOOKUP(DN165,data!$B$3:$E$32,3,0))*(DK165-14)),0)</f>
        <v>0</v>
      </c>
      <c r="DP165" s="265" t="s">
        <v>96</v>
      </c>
      <c r="DQ165" s="231">
        <f>IF(DL165=1,VLOOKUP(DP165,data!$B$35:$D$39,2,0),0)</f>
        <v>0</v>
      </c>
      <c r="DR165" s="232">
        <f>IF(AND(DO165&lt;&gt;0,DQ165&lt;&gt;0)=FALSE,0,data!$C$43)</f>
        <v>0</v>
      </c>
      <c r="DS165" s="269">
        <f t="shared" si="194"/>
        <v>0</v>
      </c>
      <c r="DT165" s="225">
        <f t="shared" si="195"/>
        <v>0</v>
      </c>
      <c r="DU165" s="225">
        <f t="shared" si="196"/>
        <v>0</v>
      </c>
      <c r="DV165" s="225">
        <f t="shared" si="197"/>
        <v>0</v>
      </c>
      <c r="DW165" s="431" t="str">
        <f t="shared" si="198"/>
        <v>ne</v>
      </c>
      <c r="DY165" s="229"/>
      <c r="DZ165" s="225">
        <f t="shared" si="199"/>
        <v>0</v>
      </c>
      <c r="EA165" s="230">
        <f>IF(DZ165=1,data!$C$41*DY165,0)</f>
        <v>0</v>
      </c>
      <c r="EB165" s="265" t="s">
        <v>96</v>
      </c>
      <c r="EC165" s="231">
        <f>IF(DZ165=1,IF(DY165&lt;15,VLOOKUP(EB165,data!$B$3:$E$32,2,0)*DY165,(VLOOKUP(EB165,data!$B$3:$E$32,2,0)*14)+(VLOOKUP(EB165,data!$B$3:$E$32,3,0))*(DY165-14)),0)</f>
        <v>0</v>
      </c>
      <c r="ED165" s="265" t="s">
        <v>96</v>
      </c>
      <c r="EE165" s="231">
        <f>IF(DZ165=1,VLOOKUP(ED165,data!$B$35:$D$39,2,0),0)</f>
        <v>0</v>
      </c>
      <c r="EF165" s="232">
        <f>IF(AND(EC165&lt;&gt;0,EE165&lt;&gt;0)=FALSE,0,data!$C$43)</f>
        <v>0</v>
      </c>
      <c r="EG165" s="269">
        <f t="shared" si="200"/>
        <v>0</v>
      </c>
      <c r="EH165" s="225">
        <f t="shared" si="201"/>
        <v>0</v>
      </c>
      <c r="EI165" s="225">
        <f t="shared" si="202"/>
        <v>0</v>
      </c>
      <c r="EJ165" s="225">
        <f t="shared" si="203"/>
        <v>0</v>
      </c>
      <c r="EK165" s="431" t="str">
        <f t="shared" si="204"/>
        <v>ne</v>
      </c>
      <c r="EM165" s="229"/>
      <c r="EN165" s="225">
        <f t="shared" si="205"/>
        <v>0</v>
      </c>
      <c r="EO165" s="230">
        <f>IF(EN165=1,data!$C$41*EM165,0)</f>
        <v>0</v>
      </c>
      <c r="EP165" s="265" t="s">
        <v>96</v>
      </c>
      <c r="EQ165" s="231">
        <f>IF(EN165=1,IF(EM165&lt;15,VLOOKUP(EP165,data!$B$3:$E$32,2,0)*EM165,(VLOOKUP(EP165,data!$B$3:$E$32,2,0)*14)+(VLOOKUP(EP165,data!$B$3:$E$32,3,0))*(EM165-14)),0)</f>
        <v>0</v>
      </c>
      <c r="ER165" s="265" t="s">
        <v>96</v>
      </c>
      <c r="ES165" s="231">
        <f>IF(EN165=1,VLOOKUP(ER165,data!$B$35:$D$39,2,0),0)</f>
        <v>0</v>
      </c>
      <c r="ET165" s="232">
        <f>IF(AND(EQ165&lt;&gt;0,ES165&lt;&gt;0)=FALSE,0,data!$C$43)</f>
        <v>0</v>
      </c>
      <c r="EU165" s="269">
        <f t="shared" si="206"/>
        <v>0</v>
      </c>
      <c r="EV165" s="225">
        <f t="shared" si="207"/>
        <v>0</v>
      </c>
      <c r="EW165" s="225">
        <f t="shared" si="208"/>
        <v>0</v>
      </c>
      <c r="EX165" s="225">
        <f t="shared" si="209"/>
        <v>0</v>
      </c>
      <c r="EY165" s="431" t="str">
        <f t="shared" si="210"/>
        <v>ne</v>
      </c>
      <c r="FA165" s="229"/>
      <c r="FB165" s="225">
        <f t="shared" si="211"/>
        <v>0</v>
      </c>
      <c r="FC165" s="230">
        <f>IF(FB165=1,data!$C$41*FA165,0)</f>
        <v>0</v>
      </c>
      <c r="FD165" s="265" t="s">
        <v>96</v>
      </c>
      <c r="FE165" s="231">
        <f>IF(FB165=1,IF(FA165&lt;15,VLOOKUP(FD165,data!$B$3:$E$32,2,0)*FA165,(VLOOKUP(FD165,data!$B$3:$E$32,2,0)*14)+(VLOOKUP(FD165,data!$B$3:$E$32,3,0))*(FA165-14)),0)</f>
        <v>0</v>
      </c>
      <c r="FF165" s="265" t="s">
        <v>96</v>
      </c>
      <c r="FG165" s="231">
        <f>IF(FB165=1,VLOOKUP(FF165,data!$B$35:$D$39,2,0),0)</f>
        <v>0</v>
      </c>
      <c r="FH165" s="232">
        <f>IF(AND(FE165&lt;&gt;0,FG165&lt;&gt;0)=FALSE,0,data!$C$43)</f>
        <v>0</v>
      </c>
      <c r="FI165" s="269">
        <f t="shared" si="212"/>
        <v>0</v>
      </c>
      <c r="FJ165" s="225">
        <f t="shared" si="213"/>
        <v>0</v>
      </c>
      <c r="FK165" s="225">
        <f t="shared" si="214"/>
        <v>0</v>
      </c>
      <c r="FL165" s="225">
        <f t="shared" si="215"/>
        <v>0</v>
      </c>
      <c r="FM165" s="431" t="str">
        <f t="shared" si="216"/>
        <v>ne</v>
      </c>
    </row>
    <row r="166" spans="1:169" ht="26.65" hidden="1" customHeight="1" x14ac:dyDescent="0.25">
      <c r="A166" s="233"/>
      <c r="B166" s="370" t="s">
        <v>257</v>
      </c>
      <c r="C166" s="416"/>
      <c r="D166" s="418"/>
      <c r="E166" s="229"/>
      <c r="F166" s="225">
        <f t="shared" si="148"/>
        <v>0</v>
      </c>
      <c r="G166" s="230">
        <f>IF(F166=1,data!$C$41*E166,0)</f>
        <v>0</v>
      </c>
      <c r="H166" s="265" t="s">
        <v>96</v>
      </c>
      <c r="I166" s="231">
        <f>IF($F166=1,IF($E166&lt;15,VLOOKUP(H166,data!$B$3:$E$32,2,0)*$E166,(VLOOKUP(H166,data!$B$3:$E$32,2,0)*14)+(VLOOKUP(H166,data!$B$3:$E$32,3,0))*($E166-14)),0)</f>
        <v>0</v>
      </c>
      <c r="J166" s="265" t="s">
        <v>96</v>
      </c>
      <c r="K166" s="231">
        <f>IF($F166=1,VLOOKUP(J166,data!$B$35:$D$39,2,0),0)</f>
        <v>0</v>
      </c>
      <c r="L166" s="232">
        <f>IF(AND(I166&lt;&gt;0,K166&lt;&gt;0)=FALSE,0,data!$C$43)</f>
        <v>0</v>
      </c>
      <c r="M166" s="269">
        <f t="shared" si="76"/>
        <v>0</v>
      </c>
      <c r="N166" s="225">
        <f t="shared" si="217"/>
        <v>0</v>
      </c>
      <c r="O166" s="225">
        <f t="shared" si="149"/>
        <v>0</v>
      </c>
      <c r="P166" s="225">
        <f t="shared" si="150"/>
        <v>0</v>
      </c>
      <c r="Q166" s="228"/>
      <c r="R166" s="438">
        <f t="shared" si="151"/>
        <v>0</v>
      </c>
      <c r="S166" s="225">
        <f t="shared" si="152"/>
        <v>0</v>
      </c>
      <c r="T166" s="357">
        <f>IF(S166=1,data!$C$41*R166,0)</f>
        <v>0</v>
      </c>
      <c r="U166" s="370" t="str">
        <f t="shared" si="153"/>
        <v xml:space="preserve"> </v>
      </c>
      <c r="V166" s="360">
        <f>IF($S166=1,IF(R166&lt;15,VLOOKUP(U166,data!$B$3:$E$32,2,0)*R166,(VLOOKUP(U166,data!$B$3:$E$32,2,0)*14)+(VLOOKUP(U166,data!$B$3:$E$32,3,0))*(R166-14)),0)</f>
        <v>0</v>
      </c>
      <c r="W166" s="370" t="str">
        <f t="shared" si="154"/>
        <v xml:space="preserve"> </v>
      </c>
      <c r="X166" s="360">
        <f>IF($S166=1,VLOOKUP(W166,data!$B$35:$D$39,2,0),0)</f>
        <v>0</v>
      </c>
      <c r="Y166" s="364">
        <f>IF(AND(V166&lt;&gt;0,X166&lt;&gt;0)=FALSE,0,data!$C$43)</f>
        <v>0</v>
      </c>
      <c r="Z166" s="365">
        <f t="shared" si="83"/>
        <v>0</v>
      </c>
      <c r="AA166" s="225">
        <f t="shared" si="218"/>
        <v>0</v>
      </c>
      <c r="AB166" s="225">
        <f t="shared" si="155"/>
        <v>0</v>
      </c>
      <c r="AC166" s="225">
        <f t="shared" si="156"/>
        <v>0</v>
      </c>
      <c r="AE166" s="229"/>
      <c r="AF166" s="225">
        <f t="shared" si="157"/>
        <v>0</v>
      </c>
      <c r="AG166" s="230">
        <f>IF(AF166=1,data!$C$41*AE166,0)</f>
        <v>0</v>
      </c>
      <c r="AH166" s="265" t="s">
        <v>96</v>
      </c>
      <c r="AI166" s="231">
        <f>IF(AF166=1,IF(AE166&lt;15,VLOOKUP(AH166,data!$B$3:$E$32,2,0)*AE166,(VLOOKUP(AH166,data!$B$3:$E$32,2,0)*14)+(VLOOKUP(AH166,data!$B$3:$E$32,3,0))*(AE166-14)),0)</f>
        <v>0</v>
      </c>
      <c r="AJ166" s="265" t="s">
        <v>96</v>
      </c>
      <c r="AK166" s="231">
        <f>IF(AF166=1,VLOOKUP(AJ166,data!$B$35:$D$39,2,0),0)</f>
        <v>0</v>
      </c>
      <c r="AL166" s="232">
        <f>IF(AND(AI166&lt;&gt;0,AK166&lt;&gt;0)=FALSE,0,data!$C$43)</f>
        <v>0</v>
      </c>
      <c r="AM166" s="269">
        <f t="shared" si="158"/>
        <v>0</v>
      </c>
      <c r="AN166" s="225">
        <f t="shared" si="159"/>
        <v>0</v>
      </c>
      <c r="AO166" s="225">
        <f t="shared" si="160"/>
        <v>0</v>
      </c>
      <c r="AP166" s="225">
        <f t="shared" si="161"/>
        <v>0</v>
      </c>
      <c r="AQ166" s="431" t="str">
        <f t="shared" si="162"/>
        <v>ne</v>
      </c>
      <c r="AS166" s="229"/>
      <c r="AT166" s="225">
        <f t="shared" si="163"/>
        <v>0</v>
      </c>
      <c r="AU166" s="230">
        <f>IF(AT166=1,data!$C$41*AS166,0)</f>
        <v>0</v>
      </c>
      <c r="AV166" s="265" t="s">
        <v>96</v>
      </c>
      <c r="AW166" s="231">
        <f>IF(AT166=1,IF(AS166&lt;15,VLOOKUP(AV166,data!$B$3:$E$32,2,0)*AS166,(VLOOKUP(AV166,data!$B$3:$E$32,2,0)*14)+(VLOOKUP(AV166,data!$B$3:$E$32,3,0))*(AS166-14)),0)</f>
        <v>0</v>
      </c>
      <c r="AX166" s="265" t="s">
        <v>96</v>
      </c>
      <c r="AY166" s="231">
        <f>IF(AT166=1,VLOOKUP(AX166,data!$B$35:$D$39,2,0),0)</f>
        <v>0</v>
      </c>
      <c r="AZ166" s="232">
        <f>IF(AND(AW166&lt;&gt;0,AY166&lt;&gt;0)=FALSE,0,data!$C$43)</f>
        <v>0</v>
      </c>
      <c r="BA166" s="269">
        <f t="shared" si="164"/>
        <v>0</v>
      </c>
      <c r="BB166" s="225">
        <f t="shared" si="165"/>
        <v>0</v>
      </c>
      <c r="BC166" s="225">
        <f t="shared" si="166"/>
        <v>0</v>
      </c>
      <c r="BD166" s="225">
        <f t="shared" si="167"/>
        <v>0</v>
      </c>
      <c r="BE166" s="431" t="str">
        <f t="shared" si="168"/>
        <v>ne</v>
      </c>
      <c r="BG166" s="229"/>
      <c r="BH166" s="225">
        <f t="shared" si="169"/>
        <v>0</v>
      </c>
      <c r="BI166" s="230">
        <f>IF(BH166=1,data!$C$41*BG166,0)</f>
        <v>0</v>
      </c>
      <c r="BJ166" s="265" t="s">
        <v>96</v>
      </c>
      <c r="BK166" s="231">
        <f>IF(BH166=1,IF(BG166&lt;15,VLOOKUP(BJ166,data!$B$3:$E$32,2,0)*BG166,(VLOOKUP(BJ166,data!$B$3:$E$32,2,0)*14)+(VLOOKUP(BJ166,data!$B$3:$E$32,3,0))*(BG166-14)),0)</f>
        <v>0</v>
      </c>
      <c r="BL166" s="265" t="s">
        <v>96</v>
      </c>
      <c r="BM166" s="231">
        <f>IF(BH166=1,VLOOKUP(BL166,data!$B$35:$D$39,2,0),0)</f>
        <v>0</v>
      </c>
      <c r="BN166" s="232">
        <f>IF(AND(BK166&lt;&gt;0,BM166&lt;&gt;0)=FALSE,0,data!$C$43)</f>
        <v>0</v>
      </c>
      <c r="BO166" s="269">
        <f t="shared" si="170"/>
        <v>0</v>
      </c>
      <c r="BP166" s="225">
        <f t="shared" si="171"/>
        <v>0</v>
      </c>
      <c r="BQ166" s="225">
        <f t="shared" si="172"/>
        <v>0</v>
      </c>
      <c r="BR166" s="225">
        <f t="shared" si="173"/>
        <v>0</v>
      </c>
      <c r="BS166" s="431" t="str">
        <f t="shared" si="174"/>
        <v>ne</v>
      </c>
      <c r="BU166" s="229"/>
      <c r="BV166" s="225">
        <f t="shared" si="175"/>
        <v>0</v>
      </c>
      <c r="BW166" s="230">
        <f>IF(BV166=1,data!$C$41*BU166,0)</f>
        <v>0</v>
      </c>
      <c r="BX166" s="265" t="s">
        <v>96</v>
      </c>
      <c r="BY166" s="231">
        <f>IF(BV166=1,IF(BU166&lt;15,VLOOKUP(BX166,data!$B$3:$E$32,2,0)*BU166,(VLOOKUP(BX166,data!$B$3:$E$32,2,0)*14)+(VLOOKUP(BX166,data!$B$3:$E$32,3,0))*(BU166-14)),0)</f>
        <v>0</v>
      </c>
      <c r="BZ166" s="265" t="s">
        <v>96</v>
      </c>
      <c r="CA166" s="231">
        <f>IF(BV166=1,VLOOKUP(BZ166,data!$B$35:$D$39,2,0),0)</f>
        <v>0</v>
      </c>
      <c r="CB166" s="232">
        <f>IF(AND(BY166&lt;&gt;0,CA166&lt;&gt;0)=FALSE,0,data!$C$43)</f>
        <v>0</v>
      </c>
      <c r="CC166" s="269">
        <f t="shared" si="176"/>
        <v>0</v>
      </c>
      <c r="CD166" s="225">
        <f t="shared" si="177"/>
        <v>0</v>
      </c>
      <c r="CE166" s="225">
        <f t="shared" si="178"/>
        <v>0</v>
      </c>
      <c r="CF166" s="225">
        <f t="shared" si="179"/>
        <v>0</v>
      </c>
      <c r="CG166" s="431" t="str">
        <f t="shared" si="180"/>
        <v>ne</v>
      </c>
      <c r="CI166" s="229"/>
      <c r="CJ166" s="225">
        <f t="shared" si="181"/>
        <v>0</v>
      </c>
      <c r="CK166" s="230">
        <f>IF(CJ166=1,data!$C$41*CI166,0)</f>
        <v>0</v>
      </c>
      <c r="CL166" s="265" t="s">
        <v>96</v>
      </c>
      <c r="CM166" s="231">
        <f>IF(CJ166=1,IF(CI166&lt;15,VLOOKUP(CL166,data!$B$3:$E$32,2,0)*CI166,(VLOOKUP(CL166,data!$B$3:$E$32,2,0)*14)+(VLOOKUP(CL166,data!$B$3:$E$32,3,0))*(CI166-14)),0)</f>
        <v>0</v>
      </c>
      <c r="CN166" s="265" t="s">
        <v>96</v>
      </c>
      <c r="CO166" s="231">
        <f>IF(CJ166=1,VLOOKUP(CN166,data!$B$35:$D$39,2,0),0)</f>
        <v>0</v>
      </c>
      <c r="CP166" s="232">
        <f>IF(AND(CM166&lt;&gt;0,CO166&lt;&gt;0)=FALSE,0,data!$C$43)</f>
        <v>0</v>
      </c>
      <c r="CQ166" s="269">
        <f t="shared" si="182"/>
        <v>0</v>
      </c>
      <c r="CR166" s="225">
        <f t="shared" si="183"/>
        <v>0</v>
      </c>
      <c r="CS166" s="225">
        <f t="shared" si="184"/>
        <v>0</v>
      </c>
      <c r="CT166" s="225">
        <f t="shared" si="185"/>
        <v>0</v>
      </c>
      <c r="CU166" s="431" t="str">
        <f t="shared" si="186"/>
        <v>ne</v>
      </c>
      <c r="CW166" s="229"/>
      <c r="CX166" s="225">
        <f t="shared" si="187"/>
        <v>0</v>
      </c>
      <c r="CY166" s="230">
        <f>IF(CX166=1,data!$C$41*CW166,0)</f>
        <v>0</v>
      </c>
      <c r="CZ166" s="265" t="s">
        <v>96</v>
      </c>
      <c r="DA166" s="231">
        <f>IF(CX166=1,IF(CW166&lt;15,VLOOKUP(CZ166,data!$B$3:$E$32,2,0)*CW166,(VLOOKUP(CZ166,data!$B$3:$E$32,2,0)*14)+(VLOOKUP(CZ166,data!$B$3:$E$32,3,0))*(CW166-14)),0)</f>
        <v>0</v>
      </c>
      <c r="DB166" s="265" t="s">
        <v>96</v>
      </c>
      <c r="DC166" s="231">
        <f>IF(CX166=1,VLOOKUP(DB166,data!$B$35:$D$39,2,0),0)</f>
        <v>0</v>
      </c>
      <c r="DD166" s="232">
        <f>IF(AND(DA166&lt;&gt;0,DC166&lt;&gt;0)=FALSE,0,data!$C$43)</f>
        <v>0</v>
      </c>
      <c r="DE166" s="269">
        <f t="shared" si="188"/>
        <v>0</v>
      </c>
      <c r="DF166" s="225">
        <f t="shared" si="189"/>
        <v>0</v>
      </c>
      <c r="DG166" s="225">
        <f t="shared" si="190"/>
        <v>0</v>
      </c>
      <c r="DH166" s="225">
        <f t="shared" si="191"/>
        <v>0</v>
      </c>
      <c r="DI166" s="431" t="str">
        <f t="shared" si="192"/>
        <v>ne</v>
      </c>
      <c r="DK166" s="229"/>
      <c r="DL166" s="225">
        <f t="shared" si="193"/>
        <v>0</v>
      </c>
      <c r="DM166" s="230">
        <f>IF(DL166=1,data!$C$41*DK166,0)</f>
        <v>0</v>
      </c>
      <c r="DN166" s="265" t="s">
        <v>96</v>
      </c>
      <c r="DO166" s="231">
        <f>IF(DL166=1,IF(DK166&lt;15,VLOOKUP(DN166,data!$B$3:$E$32,2,0)*DK166,(VLOOKUP(DN166,data!$B$3:$E$32,2,0)*14)+(VLOOKUP(DN166,data!$B$3:$E$32,3,0))*(DK166-14)),0)</f>
        <v>0</v>
      </c>
      <c r="DP166" s="265" t="s">
        <v>96</v>
      </c>
      <c r="DQ166" s="231">
        <f>IF(DL166=1,VLOOKUP(DP166,data!$B$35:$D$39,2,0),0)</f>
        <v>0</v>
      </c>
      <c r="DR166" s="232">
        <f>IF(AND(DO166&lt;&gt;0,DQ166&lt;&gt;0)=FALSE,0,data!$C$43)</f>
        <v>0</v>
      </c>
      <c r="DS166" s="269">
        <f t="shared" si="194"/>
        <v>0</v>
      </c>
      <c r="DT166" s="225">
        <f t="shared" si="195"/>
        <v>0</v>
      </c>
      <c r="DU166" s="225">
        <f t="shared" si="196"/>
        <v>0</v>
      </c>
      <c r="DV166" s="225">
        <f t="shared" si="197"/>
        <v>0</v>
      </c>
      <c r="DW166" s="431" t="str">
        <f t="shared" si="198"/>
        <v>ne</v>
      </c>
      <c r="DY166" s="229"/>
      <c r="DZ166" s="225">
        <f t="shared" si="199"/>
        <v>0</v>
      </c>
      <c r="EA166" s="230">
        <f>IF(DZ166=1,data!$C$41*DY166,0)</f>
        <v>0</v>
      </c>
      <c r="EB166" s="265" t="s">
        <v>96</v>
      </c>
      <c r="EC166" s="231">
        <f>IF(DZ166=1,IF(DY166&lt;15,VLOOKUP(EB166,data!$B$3:$E$32,2,0)*DY166,(VLOOKUP(EB166,data!$B$3:$E$32,2,0)*14)+(VLOOKUP(EB166,data!$B$3:$E$32,3,0))*(DY166-14)),0)</f>
        <v>0</v>
      </c>
      <c r="ED166" s="265" t="s">
        <v>96</v>
      </c>
      <c r="EE166" s="231">
        <f>IF(DZ166=1,VLOOKUP(ED166,data!$B$35:$D$39,2,0),0)</f>
        <v>0</v>
      </c>
      <c r="EF166" s="232">
        <f>IF(AND(EC166&lt;&gt;0,EE166&lt;&gt;0)=FALSE,0,data!$C$43)</f>
        <v>0</v>
      </c>
      <c r="EG166" s="269">
        <f t="shared" si="200"/>
        <v>0</v>
      </c>
      <c r="EH166" s="225">
        <f t="shared" si="201"/>
        <v>0</v>
      </c>
      <c r="EI166" s="225">
        <f t="shared" si="202"/>
        <v>0</v>
      </c>
      <c r="EJ166" s="225">
        <f t="shared" si="203"/>
        <v>0</v>
      </c>
      <c r="EK166" s="431" t="str">
        <f t="shared" si="204"/>
        <v>ne</v>
      </c>
      <c r="EM166" s="229"/>
      <c r="EN166" s="225">
        <f t="shared" si="205"/>
        <v>0</v>
      </c>
      <c r="EO166" s="230">
        <f>IF(EN166=1,data!$C$41*EM166,0)</f>
        <v>0</v>
      </c>
      <c r="EP166" s="265" t="s">
        <v>96</v>
      </c>
      <c r="EQ166" s="231">
        <f>IF(EN166=1,IF(EM166&lt;15,VLOOKUP(EP166,data!$B$3:$E$32,2,0)*EM166,(VLOOKUP(EP166,data!$B$3:$E$32,2,0)*14)+(VLOOKUP(EP166,data!$B$3:$E$32,3,0))*(EM166-14)),0)</f>
        <v>0</v>
      </c>
      <c r="ER166" s="265" t="s">
        <v>96</v>
      </c>
      <c r="ES166" s="231">
        <f>IF(EN166=1,VLOOKUP(ER166,data!$B$35:$D$39,2,0),0)</f>
        <v>0</v>
      </c>
      <c r="ET166" s="232">
        <f>IF(AND(EQ166&lt;&gt;0,ES166&lt;&gt;0)=FALSE,0,data!$C$43)</f>
        <v>0</v>
      </c>
      <c r="EU166" s="269">
        <f t="shared" si="206"/>
        <v>0</v>
      </c>
      <c r="EV166" s="225">
        <f t="shared" si="207"/>
        <v>0</v>
      </c>
      <c r="EW166" s="225">
        <f t="shared" si="208"/>
        <v>0</v>
      </c>
      <c r="EX166" s="225">
        <f t="shared" si="209"/>
        <v>0</v>
      </c>
      <c r="EY166" s="431" t="str">
        <f t="shared" si="210"/>
        <v>ne</v>
      </c>
      <c r="FA166" s="229"/>
      <c r="FB166" s="225">
        <f t="shared" si="211"/>
        <v>0</v>
      </c>
      <c r="FC166" s="230">
        <f>IF(FB166=1,data!$C$41*FA166,0)</f>
        <v>0</v>
      </c>
      <c r="FD166" s="265" t="s">
        <v>96</v>
      </c>
      <c r="FE166" s="231">
        <f>IF(FB166=1,IF(FA166&lt;15,VLOOKUP(FD166,data!$B$3:$E$32,2,0)*FA166,(VLOOKUP(FD166,data!$B$3:$E$32,2,0)*14)+(VLOOKUP(FD166,data!$B$3:$E$32,3,0))*(FA166-14)),0)</f>
        <v>0</v>
      </c>
      <c r="FF166" s="265" t="s">
        <v>96</v>
      </c>
      <c r="FG166" s="231">
        <f>IF(FB166=1,VLOOKUP(FF166,data!$B$35:$D$39,2,0),0)</f>
        <v>0</v>
      </c>
      <c r="FH166" s="232">
        <f>IF(AND(FE166&lt;&gt;0,FG166&lt;&gt;0)=FALSE,0,data!$C$43)</f>
        <v>0</v>
      </c>
      <c r="FI166" s="269">
        <f t="shared" si="212"/>
        <v>0</v>
      </c>
      <c r="FJ166" s="225">
        <f t="shared" si="213"/>
        <v>0</v>
      </c>
      <c r="FK166" s="225">
        <f t="shared" si="214"/>
        <v>0</v>
      </c>
      <c r="FL166" s="225">
        <f t="shared" si="215"/>
        <v>0</v>
      </c>
      <c r="FM166" s="431" t="str">
        <f t="shared" si="216"/>
        <v>ne</v>
      </c>
    </row>
    <row r="167" spans="1:169" ht="26.65" hidden="1" customHeight="1" x14ac:dyDescent="0.25">
      <c r="A167" s="233"/>
      <c r="B167" s="370" t="s">
        <v>258</v>
      </c>
      <c r="C167" s="416"/>
      <c r="D167" s="418"/>
      <c r="E167" s="229"/>
      <c r="F167" s="225">
        <f t="shared" si="148"/>
        <v>0</v>
      </c>
      <c r="G167" s="230">
        <f>IF(F167=1,data!$C$41*E167,0)</f>
        <v>0</v>
      </c>
      <c r="H167" s="265" t="s">
        <v>96</v>
      </c>
      <c r="I167" s="231">
        <f>IF($F167=1,IF($E167&lt;15,VLOOKUP(H167,data!$B$3:$E$32,2,0)*$E167,(VLOOKUP(H167,data!$B$3:$E$32,2,0)*14)+(VLOOKUP(H167,data!$B$3:$E$32,3,0))*($E167-14)),0)</f>
        <v>0</v>
      </c>
      <c r="J167" s="265" t="s">
        <v>96</v>
      </c>
      <c r="K167" s="231">
        <f>IF($F167=1,VLOOKUP(J167,data!$B$35:$D$39,2,0),0)</f>
        <v>0</v>
      </c>
      <c r="L167" s="232">
        <f>IF(AND(I167&lt;&gt;0,K167&lt;&gt;0)=FALSE,0,data!$C$43)</f>
        <v>0</v>
      </c>
      <c r="M167" s="269">
        <f t="shared" si="76"/>
        <v>0</v>
      </c>
      <c r="N167" s="225">
        <f t="shared" si="217"/>
        <v>0</v>
      </c>
      <c r="O167" s="225">
        <f t="shared" si="149"/>
        <v>0</v>
      </c>
      <c r="P167" s="225">
        <f t="shared" si="150"/>
        <v>0</v>
      </c>
      <c r="Q167" s="228"/>
      <c r="R167" s="438">
        <f t="shared" si="151"/>
        <v>0</v>
      </c>
      <c r="S167" s="225">
        <f t="shared" si="152"/>
        <v>0</v>
      </c>
      <c r="T167" s="357">
        <f>IF(S167=1,data!$C$41*R167,0)</f>
        <v>0</v>
      </c>
      <c r="U167" s="370" t="str">
        <f t="shared" si="153"/>
        <v xml:space="preserve"> </v>
      </c>
      <c r="V167" s="360">
        <f>IF($S167=1,IF(R167&lt;15,VLOOKUP(U167,data!$B$3:$E$32,2,0)*R167,(VLOOKUP(U167,data!$B$3:$E$32,2,0)*14)+(VLOOKUP(U167,data!$B$3:$E$32,3,0))*(R167-14)),0)</f>
        <v>0</v>
      </c>
      <c r="W167" s="370" t="str">
        <f t="shared" si="154"/>
        <v xml:space="preserve"> </v>
      </c>
      <c r="X167" s="360">
        <f>IF($S167=1,VLOOKUP(W167,data!$B$35:$D$39,2,0),0)</f>
        <v>0</v>
      </c>
      <c r="Y167" s="364">
        <f>IF(AND(V167&lt;&gt;0,X167&lt;&gt;0)=FALSE,0,data!$C$43)</f>
        <v>0</v>
      </c>
      <c r="Z167" s="365">
        <f t="shared" si="83"/>
        <v>0</v>
      </c>
      <c r="AA167" s="225">
        <f t="shared" si="218"/>
        <v>0</v>
      </c>
      <c r="AB167" s="225">
        <f t="shared" si="155"/>
        <v>0</v>
      </c>
      <c r="AC167" s="225">
        <f t="shared" si="156"/>
        <v>0</v>
      </c>
      <c r="AE167" s="229"/>
      <c r="AF167" s="225">
        <f t="shared" si="157"/>
        <v>0</v>
      </c>
      <c r="AG167" s="230">
        <f>IF(AF167=1,data!$C$41*AE167,0)</f>
        <v>0</v>
      </c>
      <c r="AH167" s="265" t="s">
        <v>96</v>
      </c>
      <c r="AI167" s="231">
        <f>IF(AF167=1,IF(AE167&lt;15,VLOOKUP(AH167,data!$B$3:$E$32,2,0)*AE167,(VLOOKUP(AH167,data!$B$3:$E$32,2,0)*14)+(VLOOKUP(AH167,data!$B$3:$E$32,3,0))*(AE167-14)),0)</f>
        <v>0</v>
      </c>
      <c r="AJ167" s="265" t="s">
        <v>96</v>
      </c>
      <c r="AK167" s="231">
        <f>IF(AF167=1,VLOOKUP(AJ167,data!$B$35:$D$39,2,0),0)</f>
        <v>0</v>
      </c>
      <c r="AL167" s="232">
        <f>IF(AND(AI167&lt;&gt;0,AK167&lt;&gt;0)=FALSE,0,data!$C$43)</f>
        <v>0</v>
      </c>
      <c r="AM167" s="269">
        <f t="shared" si="158"/>
        <v>0</v>
      </c>
      <c r="AN167" s="225">
        <f t="shared" si="159"/>
        <v>0</v>
      </c>
      <c r="AO167" s="225">
        <f t="shared" si="160"/>
        <v>0</v>
      </c>
      <c r="AP167" s="225">
        <f t="shared" si="161"/>
        <v>0</v>
      </c>
      <c r="AQ167" s="431" t="str">
        <f t="shared" si="162"/>
        <v>ne</v>
      </c>
      <c r="AS167" s="229"/>
      <c r="AT167" s="225">
        <f t="shared" si="163"/>
        <v>0</v>
      </c>
      <c r="AU167" s="230">
        <f>IF(AT167=1,data!$C$41*AS167,0)</f>
        <v>0</v>
      </c>
      <c r="AV167" s="265" t="s">
        <v>96</v>
      </c>
      <c r="AW167" s="231">
        <f>IF(AT167=1,IF(AS167&lt;15,VLOOKUP(AV167,data!$B$3:$E$32,2,0)*AS167,(VLOOKUP(AV167,data!$B$3:$E$32,2,0)*14)+(VLOOKUP(AV167,data!$B$3:$E$32,3,0))*(AS167-14)),0)</f>
        <v>0</v>
      </c>
      <c r="AX167" s="265" t="s">
        <v>96</v>
      </c>
      <c r="AY167" s="231">
        <f>IF(AT167=1,VLOOKUP(AX167,data!$B$35:$D$39,2,0),0)</f>
        <v>0</v>
      </c>
      <c r="AZ167" s="232">
        <f>IF(AND(AW167&lt;&gt;0,AY167&lt;&gt;0)=FALSE,0,data!$C$43)</f>
        <v>0</v>
      </c>
      <c r="BA167" s="269">
        <f t="shared" si="164"/>
        <v>0</v>
      </c>
      <c r="BB167" s="225">
        <f t="shared" si="165"/>
        <v>0</v>
      </c>
      <c r="BC167" s="225">
        <f t="shared" si="166"/>
        <v>0</v>
      </c>
      <c r="BD167" s="225">
        <f t="shared" si="167"/>
        <v>0</v>
      </c>
      <c r="BE167" s="431" t="str">
        <f t="shared" si="168"/>
        <v>ne</v>
      </c>
      <c r="BG167" s="229"/>
      <c r="BH167" s="225">
        <f t="shared" si="169"/>
        <v>0</v>
      </c>
      <c r="BI167" s="230">
        <f>IF(BH167=1,data!$C$41*BG167,0)</f>
        <v>0</v>
      </c>
      <c r="BJ167" s="265" t="s">
        <v>96</v>
      </c>
      <c r="BK167" s="231">
        <f>IF(BH167=1,IF(BG167&lt;15,VLOOKUP(BJ167,data!$B$3:$E$32,2,0)*BG167,(VLOOKUP(BJ167,data!$B$3:$E$32,2,0)*14)+(VLOOKUP(BJ167,data!$B$3:$E$32,3,0))*(BG167-14)),0)</f>
        <v>0</v>
      </c>
      <c r="BL167" s="265" t="s">
        <v>96</v>
      </c>
      <c r="BM167" s="231">
        <f>IF(BH167=1,VLOOKUP(BL167,data!$B$35:$D$39,2,0),0)</f>
        <v>0</v>
      </c>
      <c r="BN167" s="232">
        <f>IF(AND(BK167&lt;&gt;0,BM167&lt;&gt;0)=FALSE,0,data!$C$43)</f>
        <v>0</v>
      </c>
      <c r="BO167" s="269">
        <f t="shared" si="170"/>
        <v>0</v>
      </c>
      <c r="BP167" s="225">
        <f t="shared" si="171"/>
        <v>0</v>
      </c>
      <c r="BQ167" s="225">
        <f t="shared" si="172"/>
        <v>0</v>
      </c>
      <c r="BR167" s="225">
        <f t="shared" si="173"/>
        <v>0</v>
      </c>
      <c r="BS167" s="431" t="str">
        <f t="shared" si="174"/>
        <v>ne</v>
      </c>
      <c r="BU167" s="229"/>
      <c r="BV167" s="225">
        <f t="shared" si="175"/>
        <v>0</v>
      </c>
      <c r="BW167" s="230">
        <f>IF(BV167=1,data!$C$41*BU167,0)</f>
        <v>0</v>
      </c>
      <c r="BX167" s="265" t="s">
        <v>96</v>
      </c>
      <c r="BY167" s="231">
        <f>IF(BV167=1,IF(BU167&lt;15,VLOOKUP(BX167,data!$B$3:$E$32,2,0)*BU167,(VLOOKUP(BX167,data!$B$3:$E$32,2,0)*14)+(VLOOKUP(BX167,data!$B$3:$E$32,3,0))*(BU167-14)),0)</f>
        <v>0</v>
      </c>
      <c r="BZ167" s="265" t="s">
        <v>96</v>
      </c>
      <c r="CA167" s="231">
        <f>IF(BV167=1,VLOOKUP(BZ167,data!$B$35:$D$39,2,0),0)</f>
        <v>0</v>
      </c>
      <c r="CB167" s="232">
        <f>IF(AND(BY167&lt;&gt;0,CA167&lt;&gt;0)=FALSE,0,data!$C$43)</f>
        <v>0</v>
      </c>
      <c r="CC167" s="269">
        <f t="shared" si="176"/>
        <v>0</v>
      </c>
      <c r="CD167" s="225">
        <f t="shared" si="177"/>
        <v>0</v>
      </c>
      <c r="CE167" s="225">
        <f t="shared" si="178"/>
        <v>0</v>
      </c>
      <c r="CF167" s="225">
        <f t="shared" si="179"/>
        <v>0</v>
      </c>
      <c r="CG167" s="431" t="str">
        <f t="shared" si="180"/>
        <v>ne</v>
      </c>
      <c r="CI167" s="229"/>
      <c r="CJ167" s="225">
        <f t="shared" si="181"/>
        <v>0</v>
      </c>
      <c r="CK167" s="230">
        <f>IF(CJ167=1,data!$C$41*CI167,0)</f>
        <v>0</v>
      </c>
      <c r="CL167" s="265" t="s">
        <v>96</v>
      </c>
      <c r="CM167" s="231">
        <f>IF(CJ167=1,IF(CI167&lt;15,VLOOKUP(CL167,data!$B$3:$E$32,2,0)*CI167,(VLOOKUP(CL167,data!$B$3:$E$32,2,0)*14)+(VLOOKUP(CL167,data!$B$3:$E$32,3,0))*(CI167-14)),0)</f>
        <v>0</v>
      </c>
      <c r="CN167" s="265" t="s">
        <v>96</v>
      </c>
      <c r="CO167" s="231">
        <f>IF(CJ167=1,VLOOKUP(CN167,data!$B$35:$D$39,2,0),0)</f>
        <v>0</v>
      </c>
      <c r="CP167" s="232">
        <f>IF(AND(CM167&lt;&gt;0,CO167&lt;&gt;0)=FALSE,0,data!$C$43)</f>
        <v>0</v>
      </c>
      <c r="CQ167" s="269">
        <f t="shared" si="182"/>
        <v>0</v>
      </c>
      <c r="CR167" s="225">
        <f t="shared" si="183"/>
        <v>0</v>
      </c>
      <c r="CS167" s="225">
        <f t="shared" si="184"/>
        <v>0</v>
      </c>
      <c r="CT167" s="225">
        <f t="shared" si="185"/>
        <v>0</v>
      </c>
      <c r="CU167" s="431" t="str">
        <f t="shared" si="186"/>
        <v>ne</v>
      </c>
      <c r="CW167" s="229"/>
      <c r="CX167" s="225">
        <f t="shared" si="187"/>
        <v>0</v>
      </c>
      <c r="CY167" s="230">
        <f>IF(CX167=1,data!$C$41*CW167,0)</f>
        <v>0</v>
      </c>
      <c r="CZ167" s="265" t="s">
        <v>96</v>
      </c>
      <c r="DA167" s="231">
        <f>IF(CX167=1,IF(CW167&lt;15,VLOOKUP(CZ167,data!$B$3:$E$32,2,0)*CW167,(VLOOKUP(CZ167,data!$B$3:$E$32,2,0)*14)+(VLOOKUP(CZ167,data!$B$3:$E$32,3,0))*(CW167-14)),0)</f>
        <v>0</v>
      </c>
      <c r="DB167" s="265" t="s">
        <v>96</v>
      </c>
      <c r="DC167" s="231">
        <f>IF(CX167=1,VLOOKUP(DB167,data!$B$35:$D$39,2,0),0)</f>
        <v>0</v>
      </c>
      <c r="DD167" s="232">
        <f>IF(AND(DA167&lt;&gt;0,DC167&lt;&gt;0)=FALSE,0,data!$C$43)</f>
        <v>0</v>
      </c>
      <c r="DE167" s="269">
        <f t="shared" si="188"/>
        <v>0</v>
      </c>
      <c r="DF167" s="225">
        <f t="shared" si="189"/>
        <v>0</v>
      </c>
      <c r="DG167" s="225">
        <f t="shared" si="190"/>
        <v>0</v>
      </c>
      <c r="DH167" s="225">
        <f t="shared" si="191"/>
        <v>0</v>
      </c>
      <c r="DI167" s="431" t="str">
        <f t="shared" si="192"/>
        <v>ne</v>
      </c>
      <c r="DK167" s="229"/>
      <c r="DL167" s="225">
        <f t="shared" si="193"/>
        <v>0</v>
      </c>
      <c r="DM167" s="230">
        <f>IF(DL167=1,data!$C$41*DK167,0)</f>
        <v>0</v>
      </c>
      <c r="DN167" s="265" t="s">
        <v>96</v>
      </c>
      <c r="DO167" s="231">
        <f>IF(DL167=1,IF(DK167&lt;15,VLOOKUP(DN167,data!$B$3:$E$32,2,0)*DK167,(VLOOKUP(DN167,data!$B$3:$E$32,2,0)*14)+(VLOOKUP(DN167,data!$B$3:$E$32,3,0))*(DK167-14)),0)</f>
        <v>0</v>
      </c>
      <c r="DP167" s="265" t="s">
        <v>96</v>
      </c>
      <c r="DQ167" s="231">
        <f>IF(DL167=1,VLOOKUP(DP167,data!$B$35:$D$39,2,0),0)</f>
        <v>0</v>
      </c>
      <c r="DR167" s="232">
        <f>IF(AND(DO167&lt;&gt;0,DQ167&lt;&gt;0)=FALSE,0,data!$C$43)</f>
        <v>0</v>
      </c>
      <c r="DS167" s="269">
        <f t="shared" si="194"/>
        <v>0</v>
      </c>
      <c r="DT167" s="225">
        <f t="shared" si="195"/>
        <v>0</v>
      </c>
      <c r="DU167" s="225">
        <f t="shared" si="196"/>
        <v>0</v>
      </c>
      <c r="DV167" s="225">
        <f t="shared" si="197"/>
        <v>0</v>
      </c>
      <c r="DW167" s="431" t="str">
        <f t="shared" si="198"/>
        <v>ne</v>
      </c>
      <c r="DY167" s="229"/>
      <c r="DZ167" s="225">
        <f t="shared" si="199"/>
        <v>0</v>
      </c>
      <c r="EA167" s="230">
        <f>IF(DZ167=1,data!$C$41*DY167,0)</f>
        <v>0</v>
      </c>
      <c r="EB167" s="265" t="s">
        <v>96</v>
      </c>
      <c r="EC167" s="231">
        <f>IF(DZ167=1,IF(DY167&lt;15,VLOOKUP(EB167,data!$B$3:$E$32,2,0)*DY167,(VLOOKUP(EB167,data!$B$3:$E$32,2,0)*14)+(VLOOKUP(EB167,data!$B$3:$E$32,3,0))*(DY167-14)),0)</f>
        <v>0</v>
      </c>
      <c r="ED167" s="265" t="s">
        <v>96</v>
      </c>
      <c r="EE167" s="231">
        <f>IF(DZ167=1,VLOOKUP(ED167,data!$B$35:$D$39,2,0),0)</f>
        <v>0</v>
      </c>
      <c r="EF167" s="232">
        <f>IF(AND(EC167&lt;&gt;0,EE167&lt;&gt;0)=FALSE,0,data!$C$43)</f>
        <v>0</v>
      </c>
      <c r="EG167" s="269">
        <f t="shared" si="200"/>
        <v>0</v>
      </c>
      <c r="EH167" s="225">
        <f t="shared" si="201"/>
        <v>0</v>
      </c>
      <c r="EI167" s="225">
        <f t="shared" si="202"/>
        <v>0</v>
      </c>
      <c r="EJ167" s="225">
        <f t="shared" si="203"/>
        <v>0</v>
      </c>
      <c r="EK167" s="431" t="str">
        <f t="shared" si="204"/>
        <v>ne</v>
      </c>
      <c r="EM167" s="229"/>
      <c r="EN167" s="225">
        <f t="shared" si="205"/>
        <v>0</v>
      </c>
      <c r="EO167" s="230">
        <f>IF(EN167=1,data!$C$41*EM167,0)</f>
        <v>0</v>
      </c>
      <c r="EP167" s="265" t="s">
        <v>96</v>
      </c>
      <c r="EQ167" s="231">
        <f>IF(EN167=1,IF(EM167&lt;15,VLOOKUP(EP167,data!$B$3:$E$32,2,0)*EM167,(VLOOKUP(EP167,data!$B$3:$E$32,2,0)*14)+(VLOOKUP(EP167,data!$B$3:$E$32,3,0))*(EM167-14)),0)</f>
        <v>0</v>
      </c>
      <c r="ER167" s="265" t="s">
        <v>96</v>
      </c>
      <c r="ES167" s="231">
        <f>IF(EN167=1,VLOOKUP(ER167,data!$B$35:$D$39,2,0),0)</f>
        <v>0</v>
      </c>
      <c r="ET167" s="232">
        <f>IF(AND(EQ167&lt;&gt;0,ES167&lt;&gt;0)=FALSE,0,data!$C$43)</f>
        <v>0</v>
      </c>
      <c r="EU167" s="269">
        <f t="shared" si="206"/>
        <v>0</v>
      </c>
      <c r="EV167" s="225">
        <f t="shared" si="207"/>
        <v>0</v>
      </c>
      <c r="EW167" s="225">
        <f t="shared" si="208"/>
        <v>0</v>
      </c>
      <c r="EX167" s="225">
        <f t="shared" si="209"/>
        <v>0</v>
      </c>
      <c r="EY167" s="431" t="str">
        <f t="shared" si="210"/>
        <v>ne</v>
      </c>
      <c r="FA167" s="229"/>
      <c r="FB167" s="225">
        <f t="shared" si="211"/>
        <v>0</v>
      </c>
      <c r="FC167" s="230">
        <f>IF(FB167=1,data!$C$41*FA167,0)</f>
        <v>0</v>
      </c>
      <c r="FD167" s="265" t="s">
        <v>96</v>
      </c>
      <c r="FE167" s="231">
        <f>IF(FB167=1,IF(FA167&lt;15,VLOOKUP(FD167,data!$B$3:$E$32,2,0)*FA167,(VLOOKUP(FD167,data!$B$3:$E$32,2,0)*14)+(VLOOKUP(FD167,data!$B$3:$E$32,3,0))*(FA167-14)),0)</f>
        <v>0</v>
      </c>
      <c r="FF167" s="265" t="s">
        <v>96</v>
      </c>
      <c r="FG167" s="231">
        <f>IF(FB167=1,VLOOKUP(FF167,data!$B$35:$D$39,2,0),0)</f>
        <v>0</v>
      </c>
      <c r="FH167" s="232">
        <f>IF(AND(FE167&lt;&gt;0,FG167&lt;&gt;0)=FALSE,0,data!$C$43)</f>
        <v>0</v>
      </c>
      <c r="FI167" s="269">
        <f t="shared" si="212"/>
        <v>0</v>
      </c>
      <c r="FJ167" s="225">
        <f t="shared" si="213"/>
        <v>0</v>
      </c>
      <c r="FK167" s="225">
        <f t="shared" si="214"/>
        <v>0</v>
      </c>
      <c r="FL167" s="225">
        <f t="shared" si="215"/>
        <v>0</v>
      </c>
      <c r="FM167" s="431" t="str">
        <f t="shared" si="216"/>
        <v>ne</v>
      </c>
    </row>
    <row r="168" spans="1:169" ht="26.65" hidden="1" customHeight="1" x14ac:dyDescent="0.25">
      <c r="A168" s="233"/>
      <c r="B168" s="370" t="s">
        <v>259</v>
      </c>
      <c r="C168" s="416"/>
      <c r="D168" s="418"/>
      <c r="E168" s="229"/>
      <c r="F168" s="225">
        <f t="shared" si="148"/>
        <v>0</v>
      </c>
      <c r="G168" s="230">
        <f>IF(F168=1,data!$C$41*E168,0)</f>
        <v>0</v>
      </c>
      <c r="H168" s="265" t="s">
        <v>96</v>
      </c>
      <c r="I168" s="231">
        <f>IF($F168=1,IF($E168&lt;15,VLOOKUP(H168,data!$B$3:$E$32,2,0)*$E168,(VLOOKUP(H168,data!$B$3:$E$32,2,0)*14)+(VLOOKUP(H168,data!$B$3:$E$32,3,0))*($E168-14)),0)</f>
        <v>0</v>
      </c>
      <c r="J168" s="265" t="s">
        <v>96</v>
      </c>
      <c r="K168" s="231">
        <f>IF($F168=1,VLOOKUP(J168,data!$B$35:$D$39,2,0),0)</f>
        <v>0</v>
      </c>
      <c r="L168" s="232">
        <f>IF(AND(I168&lt;&gt;0,K168&lt;&gt;0)=FALSE,0,data!$C$43)</f>
        <v>0</v>
      </c>
      <c r="M168" s="269">
        <f t="shared" si="76"/>
        <v>0</v>
      </c>
      <c r="N168" s="225">
        <f t="shared" si="217"/>
        <v>0</v>
      </c>
      <c r="O168" s="225">
        <f t="shared" si="149"/>
        <v>0</v>
      </c>
      <c r="P168" s="225">
        <f t="shared" si="150"/>
        <v>0</v>
      </c>
      <c r="Q168" s="228"/>
      <c r="R168" s="438">
        <f t="shared" si="151"/>
        <v>0</v>
      </c>
      <c r="S168" s="225">
        <f t="shared" si="152"/>
        <v>0</v>
      </c>
      <c r="T168" s="357">
        <f>IF(S168=1,data!$C$41*R168,0)</f>
        <v>0</v>
      </c>
      <c r="U168" s="370" t="str">
        <f t="shared" si="153"/>
        <v xml:space="preserve"> </v>
      </c>
      <c r="V168" s="360">
        <f>IF($S168=1,IF(R168&lt;15,VLOOKUP(U168,data!$B$3:$E$32,2,0)*R168,(VLOOKUP(U168,data!$B$3:$E$32,2,0)*14)+(VLOOKUP(U168,data!$B$3:$E$32,3,0))*(R168-14)),0)</f>
        <v>0</v>
      </c>
      <c r="W168" s="370" t="str">
        <f t="shared" si="154"/>
        <v xml:space="preserve"> </v>
      </c>
      <c r="X168" s="360">
        <f>IF($S168=1,VLOOKUP(W168,data!$B$35:$D$39,2,0),0)</f>
        <v>0</v>
      </c>
      <c r="Y168" s="364">
        <f>IF(AND(V168&lt;&gt;0,X168&lt;&gt;0)=FALSE,0,data!$C$43)</f>
        <v>0</v>
      </c>
      <c r="Z168" s="365">
        <f t="shared" si="83"/>
        <v>0</v>
      </c>
      <c r="AA168" s="225">
        <f t="shared" si="218"/>
        <v>0</v>
      </c>
      <c r="AB168" s="225">
        <f t="shared" si="155"/>
        <v>0</v>
      </c>
      <c r="AC168" s="225">
        <f t="shared" si="156"/>
        <v>0</v>
      </c>
      <c r="AE168" s="229"/>
      <c r="AF168" s="225">
        <f t="shared" si="157"/>
        <v>0</v>
      </c>
      <c r="AG168" s="230">
        <f>IF(AF168=1,data!$C$41*AE168,0)</f>
        <v>0</v>
      </c>
      <c r="AH168" s="265" t="s">
        <v>96</v>
      </c>
      <c r="AI168" s="231">
        <f>IF(AF168=1,IF(AE168&lt;15,VLOOKUP(AH168,data!$B$3:$E$32,2,0)*AE168,(VLOOKUP(AH168,data!$B$3:$E$32,2,0)*14)+(VLOOKUP(AH168,data!$B$3:$E$32,3,0))*(AE168-14)),0)</f>
        <v>0</v>
      </c>
      <c r="AJ168" s="265" t="s">
        <v>96</v>
      </c>
      <c r="AK168" s="231">
        <f>IF(AF168=1,VLOOKUP(AJ168,data!$B$35:$D$39,2,0),0)</f>
        <v>0</v>
      </c>
      <c r="AL168" s="232">
        <f>IF(AND(AI168&lt;&gt;0,AK168&lt;&gt;0)=FALSE,0,data!$C$43)</f>
        <v>0</v>
      </c>
      <c r="AM168" s="269">
        <f t="shared" si="158"/>
        <v>0</v>
      </c>
      <c r="AN168" s="225">
        <f t="shared" si="159"/>
        <v>0</v>
      </c>
      <c r="AO168" s="225">
        <f t="shared" si="160"/>
        <v>0</v>
      </c>
      <c r="AP168" s="225">
        <f t="shared" si="161"/>
        <v>0</v>
      </c>
      <c r="AQ168" s="431" t="str">
        <f t="shared" si="162"/>
        <v>ne</v>
      </c>
      <c r="AS168" s="229"/>
      <c r="AT168" s="225">
        <f t="shared" si="163"/>
        <v>0</v>
      </c>
      <c r="AU168" s="230">
        <f>IF(AT168=1,data!$C$41*AS168,0)</f>
        <v>0</v>
      </c>
      <c r="AV168" s="265" t="s">
        <v>96</v>
      </c>
      <c r="AW168" s="231">
        <f>IF(AT168=1,IF(AS168&lt;15,VLOOKUP(AV168,data!$B$3:$E$32,2,0)*AS168,(VLOOKUP(AV168,data!$B$3:$E$32,2,0)*14)+(VLOOKUP(AV168,data!$B$3:$E$32,3,0))*(AS168-14)),0)</f>
        <v>0</v>
      </c>
      <c r="AX168" s="265" t="s">
        <v>96</v>
      </c>
      <c r="AY168" s="231">
        <f>IF(AT168=1,VLOOKUP(AX168,data!$B$35:$D$39,2,0),0)</f>
        <v>0</v>
      </c>
      <c r="AZ168" s="232">
        <f>IF(AND(AW168&lt;&gt;0,AY168&lt;&gt;0)=FALSE,0,data!$C$43)</f>
        <v>0</v>
      </c>
      <c r="BA168" s="269">
        <f t="shared" si="164"/>
        <v>0</v>
      </c>
      <c r="BB168" s="225">
        <f t="shared" si="165"/>
        <v>0</v>
      </c>
      <c r="BC168" s="225">
        <f t="shared" si="166"/>
        <v>0</v>
      </c>
      <c r="BD168" s="225">
        <f t="shared" si="167"/>
        <v>0</v>
      </c>
      <c r="BE168" s="431" t="str">
        <f t="shared" si="168"/>
        <v>ne</v>
      </c>
      <c r="BG168" s="229"/>
      <c r="BH168" s="225">
        <f t="shared" si="169"/>
        <v>0</v>
      </c>
      <c r="BI168" s="230">
        <f>IF(BH168=1,data!$C$41*BG168,0)</f>
        <v>0</v>
      </c>
      <c r="BJ168" s="265" t="s">
        <v>96</v>
      </c>
      <c r="BK168" s="231">
        <f>IF(BH168=1,IF(BG168&lt;15,VLOOKUP(BJ168,data!$B$3:$E$32,2,0)*BG168,(VLOOKUP(BJ168,data!$B$3:$E$32,2,0)*14)+(VLOOKUP(BJ168,data!$B$3:$E$32,3,0))*(BG168-14)),0)</f>
        <v>0</v>
      </c>
      <c r="BL168" s="265" t="s">
        <v>96</v>
      </c>
      <c r="BM168" s="231">
        <f>IF(BH168=1,VLOOKUP(BL168,data!$B$35:$D$39,2,0),0)</f>
        <v>0</v>
      </c>
      <c r="BN168" s="232">
        <f>IF(AND(BK168&lt;&gt;0,BM168&lt;&gt;0)=FALSE,0,data!$C$43)</f>
        <v>0</v>
      </c>
      <c r="BO168" s="269">
        <f t="shared" si="170"/>
        <v>0</v>
      </c>
      <c r="BP168" s="225">
        <f t="shared" si="171"/>
        <v>0</v>
      </c>
      <c r="BQ168" s="225">
        <f t="shared" si="172"/>
        <v>0</v>
      </c>
      <c r="BR168" s="225">
        <f t="shared" si="173"/>
        <v>0</v>
      </c>
      <c r="BS168" s="431" t="str">
        <f t="shared" si="174"/>
        <v>ne</v>
      </c>
      <c r="BU168" s="229"/>
      <c r="BV168" s="225">
        <f t="shared" si="175"/>
        <v>0</v>
      </c>
      <c r="BW168" s="230">
        <f>IF(BV168=1,data!$C$41*BU168,0)</f>
        <v>0</v>
      </c>
      <c r="BX168" s="265" t="s">
        <v>96</v>
      </c>
      <c r="BY168" s="231">
        <f>IF(BV168=1,IF(BU168&lt;15,VLOOKUP(BX168,data!$B$3:$E$32,2,0)*BU168,(VLOOKUP(BX168,data!$B$3:$E$32,2,0)*14)+(VLOOKUP(BX168,data!$B$3:$E$32,3,0))*(BU168-14)),0)</f>
        <v>0</v>
      </c>
      <c r="BZ168" s="265" t="s">
        <v>96</v>
      </c>
      <c r="CA168" s="231">
        <f>IF(BV168=1,VLOOKUP(BZ168,data!$B$35:$D$39,2,0),0)</f>
        <v>0</v>
      </c>
      <c r="CB168" s="232">
        <f>IF(AND(BY168&lt;&gt;0,CA168&lt;&gt;0)=FALSE,0,data!$C$43)</f>
        <v>0</v>
      </c>
      <c r="CC168" s="269">
        <f t="shared" si="176"/>
        <v>0</v>
      </c>
      <c r="CD168" s="225">
        <f t="shared" si="177"/>
        <v>0</v>
      </c>
      <c r="CE168" s="225">
        <f t="shared" si="178"/>
        <v>0</v>
      </c>
      <c r="CF168" s="225">
        <f t="shared" si="179"/>
        <v>0</v>
      </c>
      <c r="CG168" s="431" t="str">
        <f t="shared" si="180"/>
        <v>ne</v>
      </c>
      <c r="CI168" s="229"/>
      <c r="CJ168" s="225">
        <f t="shared" si="181"/>
        <v>0</v>
      </c>
      <c r="CK168" s="230">
        <f>IF(CJ168=1,data!$C$41*CI168,0)</f>
        <v>0</v>
      </c>
      <c r="CL168" s="265" t="s">
        <v>96</v>
      </c>
      <c r="CM168" s="231">
        <f>IF(CJ168=1,IF(CI168&lt;15,VLOOKUP(CL168,data!$B$3:$E$32,2,0)*CI168,(VLOOKUP(CL168,data!$B$3:$E$32,2,0)*14)+(VLOOKUP(CL168,data!$B$3:$E$32,3,0))*(CI168-14)),0)</f>
        <v>0</v>
      </c>
      <c r="CN168" s="265" t="s">
        <v>96</v>
      </c>
      <c r="CO168" s="231">
        <f>IF(CJ168=1,VLOOKUP(CN168,data!$B$35:$D$39,2,0),0)</f>
        <v>0</v>
      </c>
      <c r="CP168" s="232">
        <f>IF(AND(CM168&lt;&gt;0,CO168&lt;&gt;0)=FALSE,0,data!$C$43)</f>
        <v>0</v>
      </c>
      <c r="CQ168" s="269">
        <f t="shared" si="182"/>
        <v>0</v>
      </c>
      <c r="CR168" s="225">
        <f t="shared" si="183"/>
        <v>0</v>
      </c>
      <c r="CS168" s="225">
        <f t="shared" si="184"/>
        <v>0</v>
      </c>
      <c r="CT168" s="225">
        <f t="shared" si="185"/>
        <v>0</v>
      </c>
      <c r="CU168" s="431" t="str">
        <f t="shared" si="186"/>
        <v>ne</v>
      </c>
      <c r="CW168" s="229"/>
      <c r="CX168" s="225">
        <f t="shared" si="187"/>
        <v>0</v>
      </c>
      <c r="CY168" s="230">
        <f>IF(CX168=1,data!$C$41*CW168,0)</f>
        <v>0</v>
      </c>
      <c r="CZ168" s="265" t="s">
        <v>96</v>
      </c>
      <c r="DA168" s="231">
        <f>IF(CX168=1,IF(CW168&lt;15,VLOOKUP(CZ168,data!$B$3:$E$32,2,0)*CW168,(VLOOKUP(CZ168,data!$B$3:$E$32,2,0)*14)+(VLOOKUP(CZ168,data!$B$3:$E$32,3,0))*(CW168-14)),0)</f>
        <v>0</v>
      </c>
      <c r="DB168" s="265" t="s">
        <v>96</v>
      </c>
      <c r="DC168" s="231">
        <f>IF(CX168=1,VLOOKUP(DB168,data!$B$35:$D$39,2,0),0)</f>
        <v>0</v>
      </c>
      <c r="DD168" s="232">
        <f>IF(AND(DA168&lt;&gt;0,DC168&lt;&gt;0)=FALSE,0,data!$C$43)</f>
        <v>0</v>
      </c>
      <c r="DE168" s="269">
        <f t="shared" si="188"/>
        <v>0</v>
      </c>
      <c r="DF168" s="225">
        <f t="shared" si="189"/>
        <v>0</v>
      </c>
      <c r="DG168" s="225">
        <f t="shared" si="190"/>
        <v>0</v>
      </c>
      <c r="DH168" s="225">
        <f t="shared" si="191"/>
        <v>0</v>
      </c>
      <c r="DI168" s="431" t="str">
        <f t="shared" si="192"/>
        <v>ne</v>
      </c>
      <c r="DK168" s="229"/>
      <c r="DL168" s="225">
        <f t="shared" si="193"/>
        <v>0</v>
      </c>
      <c r="DM168" s="230">
        <f>IF(DL168=1,data!$C$41*DK168,0)</f>
        <v>0</v>
      </c>
      <c r="DN168" s="265" t="s">
        <v>96</v>
      </c>
      <c r="DO168" s="231">
        <f>IF(DL168=1,IF(DK168&lt;15,VLOOKUP(DN168,data!$B$3:$E$32,2,0)*DK168,(VLOOKUP(DN168,data!$B$3:$E$32,2,0)*14)+(VLOOKUP(DN168,data!$B$3:$E$32,3,0))*(DK168-14)),0)</f>
        <v>0</v>
      </c>
      <c r="DP168" s="265" t="s">
        <v>96</v>
      </c>
      <c r="DQ168" s="231">
        <f>IF(DL168=1,VLOOKUP(DP168,data!$B$35:$D$39,2,0),0)</f>
        <v>0</v>
      </c>
      <c r="DR168" s="232">
        <f>IF(AND(DO168&lt;&gt;0,DQ168&lt;&gt;0)=FALSE,0,data!$C$43)</f>
        <v>0</v>
      </c>
      <c r="DS168" s="269">
        <f t="shared" si="194"/>
        <v>0</v>
      </c>
      <c r="DT168" s="225">
        <f t="shared" si="195"/>
        <v>0</v>
      </c>
      <c r="DU168" s="225">
        <f t="shared" si="196"/>
        <v>0</v>
      </c>
      <c r="DV168" s="225">
        <f t="shared" si="197"/>
        <v>0</v>
      </c>
      <c r="DW168" s="431" t="str">
        <f t="shared" si="198"/>
        <v>ne</v>
      </c>
      <c r="DY168" s="229"/>
      <c r="DZ168" s="225">
        <f t="shared" si="199"/>
        <v>0</v>
      </c>
      <c r="EA168" s="230">
        <f>IF(DZ168=1,data!$C$41*DY168,0)</f>
        <v>0</v>
      </c>
      <c r="EB168" s="265" t="s">
        <v>96</v>
      </c>
      <c r="EC168" s="231">
        <f>IF(DZ168=1,IF(DY168&lt;15,VLOOKUP(EB168,data!$B$3:$E$32,2,0)*DY168,(VLOOKUP(EB168,data!$B$3:$E$32,2,0)*14)+(VLOOKUP(EB168,data!$B$3:$E$32,3,0))*(DY168-14)),0)</f>
        <v>0</v>
      </c>
      <c r="ED168" s="265" t="s">
        <v>96</v>
      </c>
      <c r="EE168" s="231">
        <f>IF(DZ168=1,VLOOKUP(ED168,data!$B$35:$D$39,2,0),0)</f>
        <v>0</v>
      </c>
      <c r="EF168" s="232">
        <f>IF(AND(EC168&lt;&gt;0,EE168&lt;&gt;0)=FALSE,0,data!$C$43)</f>
        <v>0</v>
      </c>
      <c r="EG168" s="269">
        <f t="shared" si="200"/>
        <v>0</v>
      </c>
      <c r="EH168" s="225">
        <f t="shared" si="201"/>
        <v>0</v>
      </c>
      <c r="EI168" s="225">
        <f t="shared" si="202"/>
        <v>0</v>
      </c>
      <c r="EJ168" s="225">
        <f t="shared" si="203"/>
        <v>0</v>
      </c>
      <c r="EK168" s="431" t="str">
        <f t="shared" si="204"/>
        <v>ne</v>
      </c>
      <c r="EM168" s="229"/>
      <c r="EN168" s="225">
        <f t="shared" si="205"/>
        <v>0</v>
      </c>
      <c r="EO168" s="230">
        <f>IF(EN168=1,data!$C$41*EM168,0)</f>
        <v>0</v>
      </c>
      <c r="EP168" s="265" t="s">
        <v>96</v>
      </c>
      <c r="EQ168" s="231">
        <f>IF(EN168=1,IF(EM168&lt;15,VLOOKUP(EP168,data!$B$3:$E$32,2,0)*EM168,(VLOOKUP(EP168,data!$B$3:$E$32,2,0)*14)+(VLOOKUP(EP168,data!$B$3:$E$32,3,0))*(EM168-14)),0)</f>
        <v>0</v>
      </c>
      <c r="ER168" s="265" t="s">
        <v>96</v>
      </c>
      <c r="ES168" s="231">
        <f>IF(EN168=1,VLOOKUP(ER168,data!$B$35:$D$39,2,0),0)</f>
        <v>0</v>
      </c>
      <c r="ET168" s="232">
        <f>IF(AND(EQ168&lt;&gt;0,ES168&lt;&gt;0)=FALSE,0,data!$C$43)</f>
        <v>0</v>
      </c>
      <c r="EU168" s="269">
        <f t="shared" si="206"/>
        <v>0</v>
      </c>
      <c r="EV168" s="225">
        <f t="shared" si="207"/>
        <v>0</v>
      </c>
      <c r="EW168" s="225">
        <f t="shared" si="208"/>
        <v>0</v>
      </c>
      <c r="EX168" s="225">
        <f t="shared" si="209"/>
        <v>0</v>
      </c>
      <c r="EY168" s="431" t="str">
        <f t="shared" si="210"/>
        <v>ne</v>
      </c>
      <c r="FA168" s="229"/>
      <c r="FB168" s="225">
        <f t="shared" si="211"/>
        <v>0</v>
      </c>
      <c r="FC168" s="230">
        <f>IF(FB168=1,data!$C$41*FA168,0)</f>
        <v>0</v>
      </c>
      <c r="FD168" s="265" t="s">
        <v>96</v>
      </c>
      <c r="FE168" s="231">
        <f>IF(FB168=1,IF(FA168&lt;15,VLOOKUP(FD168,data!$B$3:$E$32,2,0)*FA168,(VLOOKUP(FD168,data!$B$3:$E$32,2,0)*14)+(VLOOKUP(FD168,data!$B$3:$E$32,3,0))*(FA168-14)),0)</f>
        <v>0</v>
      </c>
      <c r="FF168" s="265" t="s">
        <v>96</v>
      </c>
      <c r="FG168" s="231">
        <f>IF(FB168=1,VLOOKUP(FF168,data!$B$35:$D$39,2,0),0)</f>
        <v>0</v>
      </c>
      <c r="FH168" s="232">
        <f>IF(AND(FE168&lt;&gt;0,FG168&lt;&gt;0)=FALSE,0,data!$C$43)</f>
        <v>0</v>
      </c>
      <c r="FI168" s="269">
        <f t="shared" si="212"/>
        <v>0</v>
      </c>
      <c r="FJ168" s="225">
        <f t="shared" si="213"/>
        <v>0</v>
      </c>
      <c r="FK168" s="225">
        <f t="shared" si="214"/>
        <v>0</v>
      </c>
      <c r="FL168" s="225">
        <f t="shared" si="215"/>
        <v>0</v>
      </c>
      <c r="FM168" s="431" t="str">
        <f t="shared" si="216"/>
        <v>ne</v>
      </c>
    </row>
    <row r="169" spans="1:169" ht="26.65" hidden="1" customHeight="1" x14ac:dyDescent="0.25">
      <c r="A169" s="233"/>
      <c r="B169" s="370" t="s">
        <v>260</v>
      </c>
      <c r="C169" s="416"/>
      <c r="D169" s="418"/>
      <c r="E169" s="229"/>
      <c r="F169" s="225">
        <f t="shared" si="148"/>
        <v>0</v>
      </c>
      <c r="G169" s="230">
        <f>IF(F169=1,data!$C$41*E169,0)</f>
        <v>0</v>
      </c>
      <c r="H169" s="265" t="s">
        <v>96</v>
      </c>
      <c r="I169" s="231">
        <f>IF($F169=1,IF($E169&lt;15,VLOOKUP(H169,data!$B$3:$E$32,2,0)*$E169,(VLOOKUP(H169,data!$B$3:$E$32,2,0)*14)+(VLOOKUP(H169,data!$B$3:$E$32,3,0))*($E169-14)),0)</f>
        <v>0</v>
      </c>
      <c r="J169" s="265" t="s">
        <v>96</v>
      </c>
      <c r="K169" s="231">
        <f>IF($F169=1,VLOOKUP(J169,data!$B$35:$D$39,2,0),0)</f>
        <v>0</v>
      </c>
      <c r="L169" s="232">
        <f>IF(AND(I169&lt;&gt;0,K169&lt;&gt;0)=FALSE,0,data!$C$43)</f>
        <v>0</v>
      </c>
      <c r="M169" s="269">
        <f t="shared" si="76"/>
        <v>0</v>
      </c>
      <c r="N169" s="225">
        <f t="shared" si="217"/>
        <v>0</v>
      </c>
      <c r="O169" s="225">
        <f t="shared" si="149"/>
        <v>0</v>
      </c>
      <c r="P169" s="225">
        <f t="shared" si="150"/>
        <v>0</v>
      </c>
      <c r="Q169" s="228"/>
      <c r="R169" s="438">
        <f t="shared" si="151"/>
        <v>0</v>
      </c>
      <c r="S169" s="225">
        <f t="shared" si="152"/>
        <v>0</v>
      </c>
      <c r="T169" s="357">
        <f>IF(S169=1,data!$C$41*R169,0)</f>
        <v>0</v>
      </c>
      <c r="U169" s="370" t="str">
        <f t="shared" si="153"/>
        <v xml:space="preserve"> </v>
      </c>
      <c r="V169" s="360">
        <f>IF($S169=1,IF(R169&lt;15,VLOOKUP(U169,data!$B$3:$E$32,2,0)*R169,(VLOOKUP(U169,data!$B$3:$E$32,2,0)*14)+(VLOOKUP(U169,data!$B$3:$E$32,3,0))*(R169-14)),0)</f>
        <v>0</v>
      </c>
      <c r="W169" s="370" t="str">
        <f t="shared" si="154"/>
        <v xml:space="preserve"> </v>
      </c>
      <c r="X169" s="360">
        <f>IF($S169=1,VLOOKUP(W169,data!$B$35:$D$39,2,0),0)</f>
        <v>0</v>
      </c>
      <c r="Y169" s="364">
        <f>IF(AND(V169&lt;&gt;0,X169&lt;&gt;0)=FALSE,0,data!$C$43)</f>
        <v>0</v>
      </c>
      <c r="Z169" s="365">
        <f t="shared" si="83"/>
        <v>0</v>
      </c>
      <c r="AA169" s="225">
        <f t="shared" si="218"/>
        <v>0</v>
      </c>
      <c r="AB169" s="225">
        <f t="shared" si="155"/>
        <v>0</v>
      </c>
      <c r="AC169" s="225">
        <f t="shared" si="156"/>
        <v>0</v>
      </c>
      <c r="AE169" s="229"/>
      <c r="AF169" s="225">
        <f t="shared" si="157"/>
        <v>0</v>
      </c>
      <c r="AG169" s="230">
        <f>IF(AF169=1,data!$C$41*AE169,0)</f>
        <v>0</v>
      </c>
      <c r="AH169" s="265" t="s">
        <v>96</v>
      </c>
      <c r="AI169" s="231">
        <f>IF(AF169=1,IF(AE169&lt;15,VLOOKUP(AH169,data!$B$3:$E$32,2,0)*AE169,(VLOOKUP(AH169,data!$B$3:$E$32,2,0)*14)+(VLOOKUP(AH169,data!$B$3:$E$32,3,0))*(AE169-14)),0)</f>
        <v>0</v>
      </c>
      <c r="AJ169" s="265" t="s">
        <v>96</v>
      </c>
      <c r="AK169" s="231">
        <f>IF(AF169=1,VLOOKUP(AJ169,data!$B$35:$D$39,2,0),0)</f>
        <v>0</v>
      </c>
      <c r="AL169" s="232">
        <f>IF(AND(AI169&lt;&gt;0,AK169&lt;&gt;0)=FALSE,0,data!$C$43)</f>
        <v>0</v>
      </c>
      <c r="AM169" s="269">
        <f t="shared" si="158"/>
        <v>0</v>
      </c>
      <c r="AN169" s="225">
        <f t="shared" si="159"/>
        <v>0</v>
      </c>
      <c r="AO169" s="225">
        <f t="shared" si="160"/>
        <v>0</v>
      </c>
      <c r="AP169" s="225">
        <f t="shared" si="161"/>
        <v>0</v>
      </c>
      <c r="AQ169" s="431" t="str">
        <f t="shared" si="162"/>
        <v>ne</v>
      </c>
      <c r="AS169" s="229"/>
      <c r="AT169" s="225">
        <f t="shared" si="163"/>
        <v>0</v>
      </c>
      <c r="AU169" s="230">
        <f>IF(AT169=1,data!$C$41*AS169,0)</f>
        <v>0</v>
      </c>
      <c r="AV169" s="265" t="s">
        <v>96</v>
      </c>
      <c r="AW169" s="231">
        <f>IF(AT169=1,IF(AS169&lt;15,VLOOKUP(AV169,data!$B$3:$E$32,2,0)*AS169,(VLOOKUP(AV169,data!$B$3:$E$32,2,0)*14)+(VLOOKUP(AV169,data!$B$3:$E$32,3,0))*(AS169-14)),0)</f>
        <v>0</v>
      </c>
      <c r="AX169" s="265" t="s">
        <v>96</v>
      </c>
      <c r="AY169" s="231">
        <f>IF(AT169=1,VLOOKUP(AX169,data!$B$35:$D$39,2,0),0)</f>
        <v>0</v>
      </c>
      <c r="AZ169" s="232">
        <f>IF(AND(AW169&lt;&gt;0,AY169&lt;&gt;0)=FALSE,0,data!$C$43)</f>
        <v>0</v>
      </c>
      <c r="BA169" s="269">
        <f t="shared" si="164"/>
        <v>0</v>
      </c>
      <c r="BB169" s="225">
        <f t="shared" si="165"/>
        <v>0</v>
      </c>
      <c r="BC169" s="225">
        <f t="shared" si="166"/>
        <v>0</v>
      </c>
      <c r="BD169" s="225">
        <f t="shared" si="167"/>
        <v>0</v>
      </c>
      <c r="BE169" s="431" t="str">
        <f t="shared" si="168"/>
        <v>ne</v>
      </c>
      <c r="BG169" s="229"/>
      <c r="BH169" s="225">
        <f t="shared" si="169"/>
        <v>0</v>
      </c>
      <c r="BI169" s="230">
        <f>IF(BH169=1,data!$C$41*BG169,0)</f>
        <v>0</v>
      </c>
      <c r="BJ169" s="265" t="s">
        <v>96</v>
      </c>
      <c r="BK169" s="231">
        <f>IF(BH169=1,IF(BG169&lt;15,VLOOKUP(BJ169,data!$B$3:$E$32,2,0)*BG169,(VLOOKUP(BJ169,data!$B$3:$E$32,2,0)*14)+(VLOOKUP(BJ169,data!$B$3:$E$32,3,0))*(BG169-14)),0)</f>
        <v>0</v>
      </c>
      <c r="BL169" s="265" t="s">
        <v>96</v>
      </c>
      <c r="BM169" s="231">
        <f>IF(BH169=1,VLOOKUP(BL169,data!$B$35:$D$39,2,0),0)</f>
        <v>0</v>
      </c>
      <c r="BN169" s="232">
        <f>IF(AND(BK169&lt;&gt;0,BM169&lt;&gt;0)=FALSE,0,data!$C$43)</f>
        <v>0</v>
      </c>
      <c r="BO169" s="269">
        <f t="shared" si="170"/>
        <v>0</v>
      </c>
      <c r="BP169" s="225">
        <f t="shared" si="171"/>
        <v>0</v>
      </c>
      <c r="BQ169" s="225">
        <f t="shared" si="172"/>
        <v>0</v>
      </c>
      <c r="BR169" s="225">
        <f t="shared" si="173"/>
        <v>0</v>
      </c>
      <c r="BS169" s="431" t="str">
        <f t="shared" si="174"/>
        <v>ne</v>
      </c>
      <c r="BU169" s="229"/>
      <c r="BV169" s="225">
        <f t="shared" si="175"/>
        <v>0</v>
      </c>
      <c r="BW169" s="230">
        <f>IF(BV169=1,data!$C$41*BU169,0)</f>
        <v>0</v>
      </c>
      <c r="BX169" s="265" t="s">
        <v>96</v>
      </c>
      <c r="BY169" s="231">
        <f>IF(BV169=1,IF(BU169&lt;15,VLOOKUP(BX169,data!$B$3:$E$32,2,0)*BU169,(VLOOKUP(BX169,data!$B$3:$E$32,2,0)*14)+(VLOOKUP(BX169,data!$B$3:$E$32,3,0))*(BU169-14)),0)</f>
        <v>0</v>
      </c>
      <c r="BZ169" s="265" t="s">
        <v>96</v>
      </c>
      <c r="CA169" s="231">
        <f>IF(BV169=1,VLOOKUP(BZ169,data!$B$35:$D$39,2,0),0)</f>
        <v>0</v>
      </c>
      <c r="CB169" s="232">
        <f>IF(AND(BY169&lt;&gt;0,CA169&lt;&gt;0)=FALSE,0,data!$C$43)</f>
        <v>0</v>
      </c>
      <c r="CC169" s="269">
        <f t="shared" si="176"/>
        <v>0</v>
      </c>
      <c r="CD169" s="225">
        <f t="shared" si="177"/>
        <v>0</v>
      </c>
      <c r="CE169" s="225">
        <f t="shared" si="178"/>
        <v>0</v>
      </c>
      <c r="CF169" s="225">
        <f t="shared" si="179"/>
        <v>0</v>
      </c>
      <c r="CG169" s="431" t="str">
        <f t="shared" si="180"/>
        <v>ne</v>
      </c>
      <c r="CI169" s="229"/>
      <c r="CJ169" s="225">
        <f t="shared" si="181"/>
        <v>0</v>
      </c>
      <c r="CK169" s="230">
        <f>IF(CJ169=1,data!$C$41*CI169,0)</f>
        <v>0</v>
      </c>
      <c r="CL169" s="265" t="s">
        <v>96</v>
      </c>
      <c r="CM169" s="231">
        <f>IF(CJ169=1,IF(CI169&lt;15,VLOOKUP(CL169,data!$B$3:$E$32,2,0)*CI169,(VLOOKUP(CL169,data!$B$3:$E$32,2,0)*14)+(VLOOKUP(CL169,data!$B$3:$E$32,3,0))*(CI169-14)),0)</f>
        <v>0</v>
      </c>
      <c r="CN169" s="265" t="s">
        <v>96</v>
      </c>
      <c r="CO169" s="231">
        <f>IF(CJ169=1,VLOOKUP(CN169,data!$B$35:$D$39,2,0),0)</f>
        <v>0</v>
      </c>
      <c r="CP169" s="232">
        <f>IF(AND(CM169&lt;&gt;0,CO169&lt;&gt;0)=FALSE,0,data!$C$43)</f>
        <v>0</v>
      </c>
      <c r="CQ169" s="269">
        <f t="shared" si="182"/>
        <v>0</v>
      </c>
      <c r="CR169" s="225">
        <f t="shared" si="183"/>
        <v>0</v>
      </c>
      <c r="CS169" s="225">
        <f t="shared" si="184"/>
        <v>0</v>
      </c>
      <c r="CT169" s="225">
        <f t="shared" si="185"/>
        <v>0</v>
      </c>
      <c r="CU169" s="431" t="str">
        <f t="shared" si="186"/>
        <v>ne</v>
      </c>
      <c r="CW169" s="229"/>
      <c r="CX169" s="225">
        <f t="shared" si="187"/>
        <v>0</v>
      </c>
      <c r="CY169" s="230">
        <f>IF(CX169=1,data!$C$41*CW169,0)</f>
        <v>0</v>
      </c>
      <c r="CZ169" s="265" t="s">
        <v>96</v>
      </c>
      <c r="DA169" s="231">
        <f>IF(CX169=1,IF(CW169&lt;15,VLOOKUP(CZ169,data!$B$3:$E$32,2,0)*CW169,(VLOOKUP(CZ169,data!$B$3:$E$32,2,0)*14)+(VLOOKUP(CZ169,data!$B$3:$E$32,3,0))*(CW169-14)),0)</f>
        <v>0</v>
      </c>
      <c r="DB169" s="265" t="s">
        <v>96</v>
      </c>
      <c r="DC169" s="231">
        <f>IF(CX169=1,VLOOKUP(DB169,data!$B$35:$D$39,2,0),0)</f>
        <v>0</v>
      </c>
      <c r="DD169" s="232">
        <f>IF(AND(DA169&lt;&gt;0,DC169&lt;&gt;0)=FALSE,0,data!$C$43)</f>
        <v>0</v>
      </c>
      <c r="DE169" s="269">
        <f t="shared" si="188"/>
        <v>0</v>
      </c>
      <c r="DF169" s="225">
        <f t="shared" si="189"/>
        <v>0</v>
      </c>
      <c r="DG169" s="225">
        <f t="shared" si="190"/>
        <v>0</v>
      </c>
      <c r="DH169" s="225">
        <f t="shared" si="191"/>
        <v>0</v>
      </c>
      <c r="DI169" s="431" t="str">
        <f t="shared" si="192"/>
        <v>ne</v>
      </c>
      <c r="DK169" s="229"/>
      <c r="DL169" s="225">
        <f t="shared" si="193"/>
        <v>0</v>
      </c>
      <c r="DM169" s="230">
        <f>IF(DL169=1,data!$C$41*DK169,0)</f>
        <v>0</v>
      </c>
      <c r="DN169" s="265" t="s">
        <v>96</v>
      </c>
      <c r="DO169" s="231">
        <f>IF(DL169=1,IF(DK169&lt;15,VLOOKUP(DN169,data!$B$3:$E$32,2,0)*DK169,(VLOOKUP(DN169,data!$B$3:$E$32,2,0)*14)+(VLOOKUP(DN169,data!$B$3:$E$32,3,0))*(DK169-14)),0)</f>
        <v>0</v>
      </c>
      <c r="DP169" s="265" t="s">
        <v>96</v>
      </c>
      <c r="DQ169" s="231">
        <f>IF(DL169=1,VLOOKUP(DP169,data!$B$35:$D$39,2,0),0)</f>
        <v>0</v>
      </c>
      <c r="DR169" s="232">
        <f>IF(AND(DO169&lt;&gt;0,DQ169&lt;&gt;0)=FALSE,0,data!$C$43)</f>
        <v>0</v>
      </c>
      <c r="DS169" s="269">
        <f t="shared" si="194"/>
        <v>0</v>
      </c>
      <c r="DT169" s="225">
        <f t="shared" si="195"/>
        <v>0</v>
      </c>
      <c r="DU169" s="225">
        <f t="shared" si="196"/>
        <v>0</v>
      </c>
      <c r="DV169" s="225">
        <f t="shared" si="197"/>
        <v>0</v>
      </c>
      <c r="DW169" s="431" t="str">
        <f t="shared" si="198"/>
        <v>ne</v>
      </c>
      <c r="DY169" s="229"/>
      <c r="DZ169" s="225">
        <f t="shared" si="199"/>
        <v>0</v>
      </c>
      <c r="EA169" s="230">
        <f>IF(DZ169=1,data!$C$41*DY169,0)</f>
        <v>0</v>
      </c>
      <c r="EB169" s="265" t="s">
        <v>96</v>
      </c>
      <c r="EC169" s="231">
        <f>IF(DZ169=1,IF(DY169&lt;15,VLOOKUP(EB169,data!$B$3:$E$32,2,0)*DY169,(VLOOKUP(EB169,data!$B$3:$E$32,2,0)*14)+(VLOOKUP(EB169,data!$B$3:$E$32,3,0))*(DY169-14)),0)</f>
        <v>0</v>
      </c>
      <c r="ED169" s="265" t="s">
        <v>96</v>
      </c>
      <c r="EE169" s="231">
        <f>IF(DZ169=1,VLOOKUP(ED169,data!$B$35:$D$39,2,0),0)</f>
        <v>0</v>
      </c>
      <c r="EF169" s="232">
        <f>IF(AND(EC169&lt;&gt;0,EE169&lt;&gt;0)=FALSE,0,data!$C$43)</f>
        <v>0</v>
      </c>
      <c r="EG169" s="269">
        <f t="shared" si="200"/>
        <v>0</v>
      </c>
      <c r="EH169" s="225">
        <f t="shared" si="201"/>
        <v>0</v>
      </c>
      <c r="EI169" s="225">
        <f t="shared" si="202"/>
        <v>0</v>
      </c>
      <c r="EJ169" s="225">
        <f t="shared" si="203"/>
        <v>0</v>
      </c>
      <c r="EK169" s="431" t="str">
        <f t="shared" si="204"/>
        <v>ne</v>
      </c>
      <c r="EM169" s="229"/>
      <c r="EN169" s="225">
        <f t="shared" si="205"/>
        <v>0</v>
      </c>
      <c r="EO169" s="230">
        <f>IF(EN169=1,data!$C$41*EM169,0)</f>
        <v>0</v>
      </c>
      <c r="EP169" s="265" t="s">
        <v>96</v>
      </c>
      <c r="EQ169" s="231">
        <f>IF(EN169=1,IF(EM169&lt;15,VLOOKUP(EP169,data!$B$3:$E$32,2,0)*EM169,(VLOOKUP(EP169,data!$B$3:$E$32,2,0)*14)+(VLOOKUP(EP169,data!$B$3:$E$32,3,0))*(EM169-14)),0)</f>
        <v>0</v>
      </c>
      <c r="ER169" s="265" t="s">
        <v>96</v>
      </c>
      <c r="ES169" s="231">
        <f>IF(EN169=1,VLOOKUP(ER169,data!$B$35:$D$39,2,0),0)</f>
        <v>0</v>
      </c>
      <c r="ET169" s="232">
        <f>IF(AND(EQ169&lt;&gt;0,ES169&lt;&gt;0)=FALSE,0,data!$C$43)</f>
        <v>0</v>
      </c>
      <c r="EU169" s="269">
        <f t="shared" si="206"/>
        <v>0</v>
      </c>
      <c r="EV169" s="225">
        <f t="shared" si="207"/>
        <v>0</v>
      </c>
      <c r="EW169" s="225">
        <f t="shared" si="208"/>
        <v>0</v>
      </c>
      <c r="EX169" s="225">
        <f t="shared" si="209"/>
        <v>0</v>
      </c>
      <c r="EY169" s="431" t="str">
        <f t="shared" si="210"/>
        <v>ne</v>
      </c>
      <c r="FA169" s="229"/>
      <c r="FB169" s="225">
        <f t="shared" si="211"/>
        <v>0</v>
      </c>
      <c r="FC169" s="230">
        <f>IF(FB169=1,data!$C$41*FA169,0)</f>
        <v>0</v>
      </c>
      <c r="FD169" s="265" t="s">
        <v>96</v>
      </c>
      <c r="FE169" s="231">
        <f>IF(FB169=1,IF(FA169&lt;15,VLOOKUP(FD169,data!$B$3:$E$32,2,0)*FA169,(VLOOKUP(FD169,data!$B$3:$E$32,2,0)*14)+(VLOOKUP(FD169,data!$B$3:$E$32,3,0))*(FA169-14)),0)</f>
        <v>0</v>
      </c>
      <c r="FF169" s="265" t="s">
        <v>96</v>
      </c>
      <c r="FG169" s="231">
        <f>IF(FB169=1,VLOOKUP(FF169,data!$B$35:$D$39,2,0),0)</f>
        <v>0</v>
      </c>
      <c r="FH169" s="232">
        <f>IF(AND(FE169&lt;&gt;0,FG169&lt;&gt;0)=FALSE,0,data!$C$43)</f>
        <v>0</v>
      </c>
      <c r="FI169" s="269">
        <f t="shared" si="212"/>
        <v>0</v>
      </c>
      <c r="FJ169" s="225">
        <f t="shared" si="213"/>
        <v>0</v>
      </c>
      <c r="FK169" s="225">
        <f t="shared" si="214"/>
        <v>0</v>
      </c>
      <c r="FL169" s="225">
        <f t="shared" si="215"/>
        <v>0</v>
      </c>
      <c r="FM169" s="431" t="str">
        <f t="shared" si="216"/>
        <v>ne</v>
      </c>
    </row>
    <row r="170" spans="1:169" ht="26.65" hidden="1" customHeight="1" x14ac:dyDescent="0.25">
      <c r="A170" s="233"/>
      <c r="B170" s="370" t="s">
        <v>261</v>
      </c>
      <c r="C170" s="416"/>
      <c r="D170" s="418"/>
      <c r="E170" s="229"/>
      <c r="F170" s="225">
        <f t="shared" si="148"/>
        <v>0</v>
      </c>
      <c r="G170" s="230">
        <f>IF(F170=1,data!$C$41*E170,0)</f>
        <v>0</v>
      </c>
      <c r="H170" s="265" t="s">
        <v>96</v>
      </c>
      <c r="I170" s="231">
        <f>IF($F170=1,IF($E170&lt;15,VLOOKUP(H170,data!$B$3:$E$32,2,0)*$E170,(VLOOKUP(H170,data!$B$3:$E$32,2,0)*14)+(VLOOKUP(H170,data!$B$3:$E$32,3,0))*($E170-14)),0)</f>
        <v>0</v>
      </c>
      <c r="J170" s="265" t="s">
        <v>96</v>
      </c>
      <c r="K170" s="231">
        <f>IF($F170=1,VLOOKUP(J170,data!$B$35:$D$39,2,0),0)</f>
        <v>0</v>
      </c>
      <c r="L170" s="232">
        <f>IF(AND(I170&lt;&gt;0,K170&lt;&gt;0)=FALSE,0,data!$C$43)</f>
        <v>0</v>
      </c>
      <c r="M170" s="269">
        <f t="shared" si="76"/>
        <v>0</v>
      </c>
      <c r="N170" s="225">
        <f t="shared" si="217"/>
        <v>0</v>
      </c>
      <c r="O170" s="225">
        <f t="shared" si="149"/>
        <v>0</v>
      </c>
      <c r="P170" s="225">
        <f t="shared" si="150"/>
        <v>0</v>
      </c>
      <c r="Q170" s="228"/>
      <c r="R170" s="438">
        <f t="shared" si="151"/>
        <v>0</v>
      </c>
      <c r="S170" s="225">
        <f t="shared" si="152"/>
        <v>0</v>
      </c>
      <c r="T170" s="357">
        <f>IF(S170=1,data!$C$41*R170,0)</f>
        <v>0</v>
      </c>
      <c r="U170" s="370" t="str">
        <f t="shared" si="153"/>
        <v xml:space="preserve"> </v>
      </c>
      <c r="V170" s="360">
        <f>IF($S170=1,IF(R170&lt;15,VLOOKUP(U170,data!$B$3:$E$32,2,0)*R170,(VLOOKUP(U170,data!$B$3:$E$32,2,0)*14)+(VLOOKUP(U170,data!$B$3:$E$32,3,0))*(R170-14)),0)</f>
        <v>0</v>
      </c>
      <c r="W170" s="370" t="str">
        <f t="shared" si="154"/>
        <v xml:space="preserve"> </v>
      </c>
      <c r="X170" s="360">
        <f>IF($S170=1,VLOOKUP(W170,data!$B$35:$D$39,2,0),0)</f>
        <v>0</v>
      </c>
      <c r="Y170" s="364">
        <f>IF(AND(V170&lt;&gt;0,X170&lt;&gt;0)=FALSE,0,data!$C$43)</f>
        <v>0</v>
      </c>
      <c r="Z170" s="365">
        <f t="shared" si="83"/>
        <v>0</v>
      </c>
      <c r="AA170" s="225">
        <f t="shared" si="218"/>
        <v>0</v>
      </c>
      <c r="AB170" s="225">
        <f t="shared" si="155"/>
        <v>0</v>
      </c>
      <c r="AC170" s="225">
        <f t="shared" si="156"/>
        <v>0</v>
      </c>
      <c r="AE170" s="229"/>
      <c r="AF170" s="225">
        <f t="shared" si="157"/>
        <v>0</v>
      </c>
      <c r="AG170" s="230">
        <f>IF(AF170=1,data!$C$41*AE170,0)</f>
        <v>0</v>
      </c>
      <c r="AH170" s="265" t="s">
        <v>96</v>
      </c>
      <c r="AI170" s="231">
        <f>IF(AF170=1,IF(AE170&lt;15,VLOOKUP(AH170,data!$B$3:$E$32,2,0)*AE170,(VLOOKUP(AH170,data!$B$3:$E$32,2,0)*14)+(VLOOKUP(AH170,data!$B$3:$E$32,3,0))*(AE170-14)),0)</f>
        <v>0</v>
      </c>
      <c r="AJ170" s="265" t="s">
        <v>96</v>
      </c>
      <c r="AK170" s="231">
        <f>IF(AF170=1,VLOOKUP(AJ170,data!$B$35:$D$39,2,0),0)</f>
        <v>0</v>
      </c>
      <c r="AL170" s="232">
        <f>IF(AND(AI170&lt;&gt;0,AK170&lt;&gt;0)=FALSE,0,data!$C$43)</f>
        <v>0</v>
      </c>
      <c r="AM170" s="269">
        <f t="shared" si="158"/>
        <v>0</v>
      </c>
      <c r="AN170" s="225">
        <f t="shared" si="159"/>
        <v>0</v>
      </c>
      <c r="AO170" s="225">
        <f t="shared" si="160"/>
        <v>0</v>
      </c>
      <c r="AP170" s="225">
        <f t="shared" si="161"/>
        <v>0</v>
      </c>
      <c r="AQ170" s="431" t="str">
        <f t="shared" si="162"/>
        <v>ne</v>
      </c>
      <c r="AS170" s="229"/>
      <c r="AT170" s="225">
        <f t="shared" si="163"/>
        <v>0</v>
      </c>
      <c r="AU170" s="230">
        <f>IF(AT170=1,data!$C$41*AS170,0)</f>
        <v>0</v>
      </c>
      <c r="AV170" s="265" t="s">
        <v>96</v>
      </c>
      <c r="AW170" s="231">
        <f>IF(AT170=1,IF(AS170&lt;15,VLOOKUP(AV170,data!$B$3:$E$32,2,0)*AS170,(VLOOKUP(AV170,data!$B$3:$E$32,2,0)*14)+(VLOOKUP(AV170,data!$B$3:$E$32,3,0))*(AS170-14)),0)</f>
        <v>0</v>
      </c>
      <c r="AX170" s="265" t="s">
        <v>96</v>
      </c>
      <c r="AY170" s="231">
        <f>IF(AT170=1,VLOOKUP(AX170,data!$B$35:$D$39,2,0),0)</f>
        <v>0</v>
      </c>
      <c r="AZ170" s="232">
        <f>IF(AND(AW170&lt;&gt;0,AY170&lt;&gt;0)=FALSE,0,data!$C$43)</f>
        <v>0</v>
      </c>
      <c r="BA170" s="269">
        <f t="shared" si="164"/>
        <v>0</v>
      </c>
      <c r="BB170" s="225">
        <f t="shared" si="165"/>
        <v>0</v>
      </c>
      <c r="BC170" s="225">
        <f t="shared" si="166"/>
        <v>0</v>
      </c>
      <c r="BD170" s="225">
        <f t="shared" si="167"/>
        <v>0</v>
      </c>
      <c r="BE170" s="431" t="str">
        <f t="shared" si="168"/>
        <v>ne</v>
      </c>
      <c r="BG170" s="229"/>
      <c r="BH170" s="225">
        <f t="shared" si="169"/>
        <v>0</v>
      </c>
      <c r="BI170" s="230">
        <f>IF(BH170=1,data!$C$41*BG170,0)</f>
        <v>0</v>
      </c>
      <c r="BJ170" s="265" t="s">
        <v>96</v>
      </c>
      <c r="BK170" s="231">
        <f>IF(BH170=1,IF(BG170&lt;15,VLOOKUP(BJ170,data!$B$3:$E$32,2,0)*BG170,(VLOOKUP(BJ170,data!$B$3:$E$32,2,0)*14)+(VLOOKUP(BJ170,data!$B$3:$E$32,3,0))*(BG170-14)),0)</f>
        <v>0</v>
      </c>
      <c r="BL170" s="265" t="s">
        <v>96</v>
      </c>
      <c r="BM170" s="231">
        <f>IF(BH170=1,VLOOKUP(BL170,data!$B$35:$D$39,2,0),0)</f>
        <v>0</v>
      </c>
      <c r="BN170" s="232">
        <f>IF(AND(BK170&lt;&gt;0,BM170&lt;&gt;0)=FALSE,0,data!$C$43)</f>
        <v>0</v>
      </c>
      <c r="BO170" s="269">
        <f t="shared" si="170"/>
        <v>0</v>
      </c>
      <c r="BP170" s="225">
        <f t="shared" si="171"/>
        <v>0</v>
      </c>
      <c r="BQ170" s="225">
        <f t="shared" si="172"/>
        <v>0</v>
      </c>
      <c r="BR170" s="225">
        <f t="shared" si="173"/>
        <v>0</v>
      </c>
      <c r="BS170" s="431" t="str">
        <f t="shared" si="174"/>
        <v>ne</v>
      </c>
      <c r="BU170" s="229"/>
      <c r="BV170" s="225">
        <f t="shared" si="175"/>
        <v>0</v>
      </c>
      <c r="BW170" s="230">
        <f>IF(BV170=1,data!$C$41*BU170,0)</f>
        <v>0</v>
      </c>
      <c r="BX170" s="265" t="s">
        <v>96</v>
      </c>
      <c r="BY170" s="231">
        <f>IF(BV170=1,IF(BU170&lt;15,VLOOKUP(BX170,data!$B$3:$E$32,2,0)*BU170,(VLOOKUP(BX170,data!$B$3:$E$32,2,0)*14)+(VLOOKUP(BX170,data!$B$3:$E$32,3,0))*(BU170-14)),0)</f>
        <v>0</v>
      </c>
      <c r="BZ170" s="265" t="s">
        <v>96</v>
      </c>
      <c r="CA170" s="231">
        <f>IF(BV170=1,VLOOKUP(BZ170,data!$B$35:$D$39,2,0),0)</f>
        <v>0</v>
      </c>
      <c r="CB170" s="232">
        <f>IF(AND(BY170&lt;&gt;0,CA170&lt;&gt;0)=FALSE,0,data!$C$43)</f>
        <v>0</v>
      </c>
      <c r="CC170" s="269">
        <f t="shared" si="176"/>
        <v>0</v>
      </c>
      <c r="CD170" s="225">
        <f t="shared" si="177"/>
        <v>0</v>
      </c>
      <c r="CE170" s="225">
        <f t="shared" si="178"/>
        <v>0</v>
      </c>
      <c r="CF170" s="225">
        <f t="shared" si="179"/>
        <v>0</v>
      </c>
      <c r="CG170" s="431" t="str">
        <f t="shared" si="180"/>
        <v>ne</v>
      </c>
      <c r="CI170" s="229"/>
      <c r="CJ170" s="225">
        <f t="shared" si="181"/>
        <v>0</v>
      </c>
      <c r="CK170" s="230">
        <f>IF(CJ170=1,data!$C$41*CI170,0)</f>
        <v>0</v>
      </c>
      <c r="CL170" s="265" t="s">
        <v>96</v>
      </c>
      <c r="CM170" s="231">
        <f>IF(CJ170=1,IF(CI170&lt;15,VLOOKUP(CL170,data!$B$3:$E$32,2,0)*CI170,(VLOOKUP(CL170,data!$B$3:$E$32,2,0)*14)+(VLOOKUP(CL170,data!$B$3:$E$32,3,0))*(CI170-14)),0)</f>
        <v>0</v>
      </c>
      <c r="CN170" s="265" t="s">
        <v>96</v>
      </c>
      <c r="CO170" s="231">
        <f>IF(CJ170=1,VLOOKUP(CN170,data!$B$35:$D$39,2,0),0)</f>
        <v>0</v>
      </c>
      <c r="CP170" s="232">
        <f>IF(AND(CM170&lt;&gt;0,CO170&lt;&gt;0)=FALSE,0,data!$C$43)</f>
        <v>0</v>
      </c>
      <c r="CQ170" s="269">
        <f t="shared" si="182"/>
        <v>0</v>
      </c>
      <c r="CR170" s="225">
        <f t="shared" si="183"/>
        <v>0</v>
      </c>
      <c r="CS170" s="225">
        <f t="shared" si="184"/>
        <v>0</v>
      </c>
      <c r="CT170" s="225">
        <f t="shared" si="185"/>
        <v>0</v>
      </c>
      <c r="CU170" s="431" t="str">
        <f t="shared" si="186"/>
        <v>ne</v>
      </c>
      <c r="CW170" s="229"/>
      <c r="CX170" s="225">
        <f t="shared" si="187"/>
        <v>0</v>
      </c>
      <c r="CY170" s="230">
        <f>IF(CX170=1,data!$C$41*CW170,0)</f>
        <v>0</v>
      </c>
      <c r="CZ170" s="265" t="s">
        <v>96</v>
      </c>
      <c r="DA170" s="231">
        <f>IF(CX170=1,IF(CW170&lt;15,VLOOKUP(CZ170,data!$B$3:$E$32,2,0)*CW170,(VLOOKUP(CZ170,data!$B$3:$E$32,2,0)*14)+(VLOOKUP(CZ170,data!$B$3:$E$32,3,0))*(CW170-14)),0)</f>
        <v>0</v>
      </c>
      <c r="DB170" s="265" t="s">
        <v>96</v>
      </c>
      <c r="DC170" s="231">
        <f>IF(CX170=1,VLOOKUP(DB170,data!$B$35:$D$39,2,0),0)</f>
        <v>0</v>
      </c>
      <c r="DD170" s="232">
        <f>IF(AND(DA170&lt;&gt;0,DC170&lt;&gt;0)=FALSE,0,data!$C$43)</f>
        <v>0</v>
      </c>
      <c r="DE170" s="269">
        <f t="shared" si="188"/>
        <v>0</v>
      </c>
      <c r="DF170" s="225">
        <f t="shared" si="189"/>
        <v>0</v>
      </c>
      <c r="DG170" s="225">
        <f t="shared" si="190"/>
        <v>0</v>
      </c>
      <c r="DH170" s="225">
        <f t="shared" si="191"/>
        <v>0</v>
      </c>
      <c r="DI170" s="431" t="str">
        <f t="shared" si="192"/>
        <v>ne</v>
      </c>
      <c r="DK170" s="229"/>
      <c r="DL170" s="225">
        <f t="shared" si="193"/>
        <v>0</v>
      </c>
      <c r="DM170" s="230">
        <f>IF(DL170=1,data!$C$41*DK170,0)</f>
        <v>0</v>
      </c>
      <c r="DN170" s="265" t="s">
        <v>96</v>
      </c>
      <c r="DO170" s="231">
        <f>IF(DL170=1,IF(DK170&lt;15,VLOOKUP(DN170,data!$B$3:$E$32,2,0)*DK170,(VLOOKUP(DN170,data!$B$3:$E$32,2,0)*14)+(VLOOKUP(DN170,data!$B$3:$E$32,3,0))*(DK170-14)),0)</f>
        <v>0</v>
      </c>
      <c r="DP170" s="265" t="s">
        <v>96</v>
      </c>
      <c r="DQ170" s="231">
        <f>IF(DL170=1,VLOOKUP(DP170,data!$B$35:$D$39,2,0),0)</f>
        <v>0</v>
      </c>
      <c r="DR170" s="232">
        <f>IF(AND(DO170&lt;&gt;0,DQ170&lt;&gt;0)=FALSE,0,data!$C$43)</f>
        <v>0</v>
      </c>
      <c r="DS170" s="269">
        <f t="shared" si="194"/>
        <v>0</v>
      </c>
      <c r="DT170" s="225">
        <f t="shared" si="195"/>
        <v>0</v>
      </c>
      <c r="DU170" s="225">
        <f t="shared" si="196"/>
        <v>0</v>
      </c>
      <c r="DV170" s="225">
        <f t="shared" si="197"/>
        <v>0</v>
      </c>
      <c r="DW170" s="431" t="str">
        <f t="shared" si="198"/>
        <v>ne</v>
      </c>
      <c r="DY170" s="229"/>
      <c r="DZ170" s="225">
        <f t="shared" si="199"/>
        <v>0</v>
      </c>
      <c r="EA170" s="230">
        <f>IF(DZ170=1,data!$C$41*DY170,0)</f>
        <v>0</v>
      </c>
      <c r="EB170" s="265" t="s">
        <v>96</v>
      </c>
      <c r="EC170" s="231">
        <f>IF(DZ170=1,IF(DY170&lt;15,VLOOKUP(EB170,data!$B$3:$E$32,2,0)*DY170,(VLOOKUP(EB170,data!$B$3:$E$32,2,0)*14)+(VLOOKUP(EB170,data!$B$3:$E$32,3,0))*(DY170-14)),0)</f>
        <v>0</v>
      </c>
      <c r="ED170" s="265" t="s">
        <v>96</v>
      </c>
      <c r="EE170" s="231">
        <f>IF(DZ170=1,VLOOKUP(ED170,data!$B$35:$D$39,2,0),0)</f>
        <v>0</v>
      </c>
      <c r="EF170" s="232">
        <f>IF(AND(EC170&lt;&gt;0,EE170&lt;&gt;0)=FALSE,0,data!$C$43)</f>
        <v>0</v>
      </c>
      <c r="EG170" s="269">
        <f t="shared" si="200"/>
        <v>0</v>
      </c>
      <c r="EH170" s="225">
        <f t="shared" si="201"/>
        <v>0</v>
      </c>
      <c r="EI170" s="225">
        <f t="shared" si="202"/>
        <v>0</v>
      </c>
      <c r="EJ170" s="225">
        <f t="shared" si="203"/>
        <v>0</v>
      </c>
      <c r="EK170" s="431" t="str">
        <f t="shared" si="204"/>
        <v>ne</v>
      </c>
      <c r="EM170" s="229"/>
      <c r="EN170" s="225">
        <f t="shared" si="205"/>
        <v>0</v>
      </c>
      <c r="EO170" s="230">
        <f>IF(EN170=1,data!$C$41*EM170,0)</f>
        <v>0</v>
      </c>
      <c r="EP170" s="265" t="s">
        <v>96</v>
      </c>
      <c r="EQ170" s="231">
        <f>IF(EN170=1,IF(EM170&lt;15,VLOOKUP(EP170,data!$B$3:$E$32,2,0)*EM170,(VLOOKUP(EP170,data!$B$3:$E$32,2,0)*14)+(VLOOKUP(EP170,data!$B$3:$E$32,3,0))*(EM170-14)),0)</f>
        <v>0</v>
      </c>
      <c r="ER170" s="265" t="s">
        <v>96</v>
      </c>
      <c r="ES170" s="231">
        <f>IF(EN170=1,VLOOKUP(ER170,data!$B$35:$D$39,2,0),0)</f>
        <v>0</v>
      </c>
      <c r="ET170" s="232">
        <f>IF(AND(EQ170&lt;&gt;0,ES170&lt;&gt;0)=FALSE,0,data!$C$43)</f>
        <v>0</v>
      </c>
      <c r="EU170" s="269">
        <f t="shared" si="206"/>
        <v>0</v>
      </c>
      <c r="EV170" s="225">
        <f t="shared" si="207"/>
        <v>0</v>
      </c>
      <c r="EW170" s="225">
        <f t="shared" si="208"/>
        <v>0</v>
      </c>
      <c r="EX170" s="225">
        <f t="shared" si="209"/>
        <v>0</v>
      </c>
      <c r="EY170" s="431" t="str">
        <f t="shared" si="210"/>
        <v>ne</v>
      </c>
      <c r="FA170" s="229"/>
      <c r="FB170" s="225">
        <f t="shared" si="211"/>
        <v>0</v>
      </c>
      <c r="FC170" s="230">
        <f>IF(FB170=1,data!$C$41*FA170,0)</f>
        <v>0</v>
      </c>
      <c r="FD170" s="265" t="s">
        <v>96</v>
      </c>
      <c r="FE170" s="231">
        <f>IF(FB170=1,IF(FA170&lt;15,VLOOKUP(FD170,data!$B$3:$E$32,2,0)*FA170,(VLOOKUP(FD170,data!$B$3:$E$32,2,0)*14)+(VLOOKUP(FD170,data!$B$3:$E$32,3,0))*(FA170-14)),0)</f>
        <v>0</v>
      </c>
      <c r="FF170" s="265" t="s">
        <v>96</v>
      </c>
      <c r="FG170" s="231">
        <f>IF(FB170=1,VLOOKUP(FF170,data!$B$35:$D$39,2,0),0)</f>
        <v>0</v>
      </c>
      <c r="FH170" s="232">
        <f>IF(AND(FE170&lt;&gt;0,FG170&lt;&gt;0)=FALSE,0,data!$C$43)</f>
        <v>0</v>
      </c>
      <c r="FI170" s="269">
        <f t="shared" si="212"/>
        <v>0</v>
      </c>
      <c r="FJ170" s="225">
        <f t="shared" si="213"/>
        <v>0</v>
      </c>
      <c r="FK170" s="225">
        <f t="shared" si="214"/>
        <v>0</v>
      </c>
      <c r="FL170" s="225">
        <f t="shared" si="215"/>
        <v>0</v>
      </c>
      <c r="FM170" s="431" t="str">
        <f t="shared" si="216"/>
        <v>ne</v>
      </c>
    </row>
    <row r="171" spans="1:169" ht="26.65" hidden="1" customHeight="1" x14ac:dyDescent="0.25">
      <c r="A171" s="233"/>
      <c r="B171" s="370" t="s">
        <v>262</v>
      </c>
      <c r="C171" s="416"/>
      <c r="D171" s="418"/>
      <c r="E171" s="229"/>
      <c r="F171" s="225">
        <f t="shared" si="148"/>
        <v>0</v>
      </c>
      <c r="G171" s="230">
        <f>IF(F171=1,data!$C$41*E171,0)</f>
        <v>0</v>
      </c>
      <c r="H171" s="265" t="s">
        <v>96</v>
      </c>
      <c r="I171" s="231">
        <f>IF($F171=1,IF($E171&lt;15,VLOOKUP(H171,data!$B$3:$E$32,2,0)*$E171,(VLOOKUP(H171,data!$B$3:$E$32,2,0)*14)+(VLOOKUP(H171,data!$B$3:$E$32,3,0))*($E171-14)),0)</f>
        <v>0</v>
      </c>
      <c r="J171" s="265" t="s">
        <v>96</v>
      </c>
      <c r="K171" s="231">
        <f>IF($F171=1,VLOOKUP(J171,data!$B$35:$D$39,2,0),0)</f>
        <v>0</v>
      </c>
      <c r="L171" s="232">
        <f>IF(AND(I171&lt;&gt;0,K171&lt;&gt;0)=FALSE,0,data!$C$43)</f>
        <v>0</v>
      </c>
      <c r="M171" s="269">
        <f t="shared" si="76"/>
        <v>0</v>
      </c>
      <c r="N171" s="225">
        <f t="shared" si="217"/>
        <v>0</v>
      </c>
      <c r="O171" s="225">
        <f t="shared" si="149"/>
        <v>0</v>
      </c>
      <c r="P171" s="225">
        <f t="shared" si="150"/>
        <v>0</v>
      </c>
      <c r="Q171" s="228"/>
      <c r="R171" s="438">
        <f t="shared" si="151"/>
        <v>0</v>
      </c>
      <c r="S171" s="225">
        <f t="shared" si="152"/>
        <v>0</v>
      </c>
      <c r="T171" s="357">
        <f>IF(S171=1,data!$C$41*R171,0)</f>
        <v>0</v>
      </c>
      <c r="U171" s="370" t="str">
        <f t="shared" si="153"/>
        <v xml:space="preserve"> </v>
      </c>
      <c r="V171" s="360">
        <f>IF($S171=1,IF(R171&lt;15,VLOOKUP(U171,data!$B$3:$E$32,2,0)*R171,(VLOOKUP(U171,data!$B$3:$E$32,2,0)*14)+(VLOOKUP(U171,data!$B$3:$E$32,3,0))*(R171-14)),0)</f>
        <v>0</v>
      </c>
      <c r="W171" s="370" t="str">
        <f t="shared" si="154"/>
        <v xml:space="preserve"> </v>
      </c>
      <c r="X171" s="360">
        <f>IF($S171=1,VLOOKUP(W171,data!$B$35:$D$39,2,0),0)</f>
        <v>0</v>
      </c>
      <c r="Y171" s="364">
        <f>IF(AND(V171&lt;&gt;0,X171&lt;&gt;0)=FALSE,0,data!$C$43)</f>
        <v>0</v>
      </c>
      <c r="Z171" s="365">
        <f t="shared" si="83"/>
        <v>0</v>
      </c>
      <c r="AA171" s="225">
        <f t="shared" si="218"/>
        <v>0</v>
      </c>
      <c r="AB171" s="225">
        <f t="shared" si="155"/>
        <v>0</v>
      </c>
      <c r="AC171" s="225">
        <f t="shared" si="156"/>
        <v>0</v>
      </c>
      <c r="AE171" s="229"/>
      <c r="AF171" s="225">
        <f t="shared" si="157"/>
        <v>0</v>
      </c>
      <c r="AG171" s="230">
        <f>IF(AF171=1,data!$C$41*AE171,0)</f>
        <v>0</v>
      </c>
      <c r="AH171" s="265" t="s">
        <v>96</v>
      </c>
      <c r="AI171" s="231">
        <f>IF(AF171=1,IF(AE171&lt;15,VLOOKUP(AH171,data!$B$3:$E$32,2,0)*AE171,(VLOOKUP(AH171,data!$B$3:$E$32,2,0)*14)+(VLOOKUP(AH171,data!$B$3:$E$32,3,0))*(AE171-14)),0)</f>
        <v>0</v>
      </c>
      <c r="AJ171" s="265" t="s">
        <v>96</v>
      </c>
      <c r="AK171" s="231">
        <f>IF(AF171=1,VLOOKUP(AJ171,data!$B$35:$D$39,2,0),0)</f>
        <v>0</v>
      </c>
      <c r="AL171" s="232">
        <f>IF(AND(AI171&lt;&gt;0,AK171&lt;&gt;0)=FALSE,0,data!$C$43)</f>
        <v>0</v>
      </c>
      <c r="AM171" s="269">
        <f t="shared" si="158"/>
        <v>0</v>
      </c>
      <c r="AN171" s="225">
        <f t="shared" si="159"/>
        <v>0</v>
      </c>
      <c r="AO171" s="225">
        <f t="shared" si="160"/>
        <v>0</v>
      </c>
      <c r="AP171" s="225">
        <f t="shared" si="161"/>
        <v>0</v>
      </c>
      <c r="AQ171" s="431" t="str">
        <f t="shared" si="162"/>
        <v>ne</v>
      </c>
      <c r="AS171" s="229"/>
      <c r="AT171" s="225">
        <f t="shared" si="163"/>
        <v>0</v>
      </c>
      <c r="AU171" s="230">
        <f>IF(AT171=1,data!$C$41*AS171,0)</f>
        <v>0</v>
      </c>
      <c r="AV171" s="265" t="s">
        <v>96</v>
      </c>
      <c r="AW171" s="231">
        <f>IF(AT171=1,IF(AS171&lt;15,VLOOKUP(AV171,data!$B$3:$E$32,2,0)*AS171,(VLOOKUP(AV171,data!$B$3:$E$32,2,0)*14)+(VLOOKUP(AV171,data!$B$3:$E$32,3,0))*(AS171-14)),0)</f>
        <v>0</v>
      </c>
      <c r="AX171" s="265" t="s">
        <v>96</v>
      </c>
      <c r="AY171" s="231">
        <f>IF(AT171=1,VLOOKUP(AX171,data!$B$35:$D$39,2,0),0)</f>
        <v>0</v>
      </c>
      <c r="AZ171" s="232">
        <f>IF(AND(AW171&lt;&gt;0,AY171&lt;&gt;0)=FALSE,0,data!$C$43)</f>
        <v>0</v>
      </c>
      <c r="BA171" s="269">
        <f t="shared" si="164"/>
        <v>0</v>
      </c>
      <c r="BB171" s="225">
        <f t="shared" si="165"/>
        <v>0</v>
      </c>
      <c r="BC171" s="225">
        <f t="shared" si="166"/>
        <v>0</v>
      </c>
      <c r="BD171" s="225">
        <f t="shared" si="167"/>
        <v>0</v>
      </c>
      <c r="BE171" s="431" t="str">
        <f t="shared" si="168"/>
        <v>ne</v>
      </c>
      <c r="BG171" s="229"/>
      <c r="BH171" s="225">
        <f t="shared" si="169"/>
        <v>0</v>
      </c>
      <c r="BI171" s="230">
        <f>IF(BH171=1,data!$C$41*BG171,0)</f>
        <v>0</v>
      </c>
      <c r="BJ171" s="265" t="s">
        <v>96</v>
      </c>
      <c r="BK171" s="231">
        <f>IF(BH171=1,IF(BG171&lt;15,VLOOKUP(BJ171,data!$B$3:$E$32,2,0)*BG171,(VLOOKUP(BJ171,data!$B$3:$E$32,2,0)*14)+(VLOOKUP(BJ171,data!$B$3:$E$32,3,0))*(BG171-14)),0)</f>
        <v>0</v>
      </c>
      <c r="BL171" s="265" t="s">
        <v>96</v>
      </c>
      <c r="BM171" s="231">
        <f>IF(BH171=1,VLOOKUP(BL171,data!$B$35:$D$39,2,0),0)</f>
        <v>0</v>
      </c>
      <c r="BN171" s="232">
        <f>IF(AND(BK171&lt;&gt;0,BM171&lt;&gt;0)=FALSE,0,data!$C$43)</f>
        <v>0</v>
      </c>
      <c r="BO171" s="269">
        <f t="shared" si="170"/>
        <v>0</v>
      </c>
      <c r="BP171" s="225">
        <f t="shared" si="171"/>
        <v>0</v>
      </c>
      <c r="BQ171" s="225">
        <f t="shared" si="172"/>
        <v>0</v>
      </c>
      <c r="BR171" s="225">
        <f t="shared" si="173"/>
        <v>0</v>
      </c>
      <c r="BS171" s="431" t="str">
        <f t="shared" si="174"/>
        <v>ne</v>
      </c>
      <c r="BU171" s="229"/>
      <c r="BV171" s="225">
        <f t="shared" si="175"/>
        <v>0</v>
      </c>
      <c r="BW171" s="230">
        <f>IF(BV171=1,data!$C$41*BU171,0)</f>
        <v>0</v>
      </c>
      <c r="BX171" s="265" t="s">
        <v>96</v>
      </c>
      <c r="BY171" s="231">
        <f>IF(BV171=1,IF(BU171&lt;15,VLOOKUP(BX171,data!$B$3:$E$32,2,0)*BU171,(VLOOKUP(BX171,data!$B$3:$E$32,2,0)*14)+(VLOOKUP(BX171,data!$B$3:$E$32,3,0))*(BU171-14)),0)</f>
        <v>0</v>
      </c>
      <c r="BZ171" s="265" t="s">
        <v>96</v>
      </c>
      <c r="CA171" s="231">
        <f>IF(BV171=1,VLOOKUP(BZ171,data!$B$35:$D$39,2,0),0)</f>
        <v>0</v>
      </c>
      <c r="CB171" s="232">
        <f>IF(AND(BY171&lt;&gt;0,CA171&lt;&gt;0)=FALSE,0,data!$C$43)</f>
        <v>0</v>
      </c>
      <c r="CC171" s="269">
        <f t="shared" si="176"/>
        <v>0</v>
      </c>
      <c r="CD171" s="225">
        <f t="shared" si="177"/>
        <v>0</v>
      </c>
      <c r="CE171" s="225">
        <f t="shared" si="178"/>
        <v>0</v>
      </c>
      <c r="CF171" s="225">
        <f t="shared" si="179"/>
        <v>0</v>
      </c>
      <c r="CG171" s="431" t="str">
        <f t="shared" si="180"/>
        <v>ne</v>
      </c>
      <c r="CI171" s="229"/>
      <c r="CJ171" s="225">
        <f t="shared" si="181"/>
        <v>0</v>
      </c>
      <c r="CK171" s="230">
        <f>IF(CJ171=1,data!$C$41*CI171,0)</f>
        <v>0</v>
      </c>
      <c r="CL171" s="265" t="s">
        <v>96</v>
      </c>
      <c r="CM171" s="231">
        <f>IF(CJ171=1,IF(CI171&lt;15,VLOOKUP(CL171,data!$B$3:$E$32,2,0)*CI171,(VLOOKUP(CL171,data!$B$3:$E$32,2,0)*14)+(VLOOKUP(CL171,data!$B$3:$E$32,3,0))*(CI171-14)),0)</f>
        <v>0</v>
      </c>
      <c r="CN171" s="265" t="s">
        <v>96</v>
      </c>
      <c r="CO171" s="231">
        <f>IF(CJ171=1,VLOOKUP(CN171,data!$B$35:$D$39,2,0),0)</f>
        <v>0</v>
      </c>
      <c r="CP171" s="232">
        <f>IF(AND(CM171&lt;&gt;0,CO171&lt;&gt;0)=FALSE,0,data!$C$43)</f>
        <v>0</v>
      </c>
      <c r="CQ171" s="269">
        <f t="shared" si="182"/>
        <v>0</v>
      </c>
      <c r="CR171" s="225">
        <f t="shared" si="183"/>
        <v>0</v>
      </c>
      <c r="CS171" s="225">
        <f t="shared" si="184"/>
        <v>0</v>
      </c>
      <c r="CT171" s="225">
        <f t="shared" si="185"/>
        <v>0</v>
      </c>
      <c r="CU171" s="431" t="str">
        <f t="shared" si="186"/>
        <v>ne</v>
      </c>
      <c r="CW171" s="229"/>
      <c r="CX171" s="225">
        <f t="shared" si="187"/>
        <v>0</v>
      </c>
      <c r="CY171" s="230">
        <f>IF(CX171=1,data!$C$41*CW171,0)</f>
        <v>0</v>
      </c>
      <c r="CZ171" s="265" t="s">
        <v>96</v>
      </c>
      <c r="DA171" s="231">
        <f>IF(CX171=1,IF(CW171&lt;15,VLOOKUP(CZ171,data!$B$3:$E$32,2,0)*CW171,(VLOOKUP(CZ171,data!$B$3:$E$32,2,0)*14)+(VLOOKUP(CZ171,data!$B$3:$E$32,3,0))*(CW171-14)),0)</f>
        <v>0</v>
      </c>
      <c r="DB171" s="265" t="s">
        <v>96</v>
      </c>
      <c r="DC171" s="231">
        <f>IF(CX171=1,VLOOKUP(DB171,data!$B$35:$D$39,2,0),0)</f>
        <v>0</v>
      </c>
      <c r="DD171" s="232">
        <f>IF(AND(DA171&lt;&gt;0,DC171&lt;&gt;0)=FALSE,0,data!$C$43)</f>
        <v>0</v>
      </c>
      <c r="DE171" s="269">
        <f t="shared" si="188"/>
        <v>0</v>
      </c>
      <c r="DF171" s="225">
        <f t="shared" si="189"/>
        <v>0</v>
      </c>
      <c r="DG171" s="225">
        <f t="shared" si="190"/>
        <v>0</v>
      </c>
      <c r="DH171" s="225">
        <f t="shared" si="191"/>
        <v>0</v>
      </c>
      <c r="DI171" s="431" t="str">
        <f t="shared" si="192"/>
        <v>ne</v>
      </c>
      <c r="DK171" s="229"/>
      <c r="DL171" s="225">
        <f t="shared" si="193"/>
        <v>0</v>
      </c>
      <c r="DM171" s="230">
        <f>IF(DL171=1,data!$C$41*DK171,0)</f>
        <v>0</v>
      </c>
      <c r="DN171" s="265" t="s">
        <v>96</v>
      </c>
      <c r="DO171" s="231">
        <f>IF(DL171=1,IF(DK171&lt;15,VLOOKUP(DN171,data!$B$3:$E$32,2,0)*DK171,(VLOOKUP(DN171,data!$B$3:$E$32,2,0)*14)+(VLOOKUP(DN171,data!$B$3:$E$32,3,0))*(DK171-14)),0)</f>
        <v>0</v>
      </c>
      <c r="DP171" s="265" t="s">
        <v>96</v>
      </c>
      <c r="DQ171" s="231">
        <f>IF(DL171=1,VLOOKUP(DP171,data!$B$35:$D$39,2,0),0)</f>
        <v>0</v>
      </c>
      <c r="DR171" s="232">
        <f>IF(AND(DO171&lt;&gt;0,DQ171&lt;&gt;0)=FALSE,0,data!$C$43)</f>
        <v>0</v>
      </c>
      <c r="DS171" s="269">
        <f t="shared" si="194"/>
        <v>0</v>
      </c>
      <c r="DT171" s="225">
        <f t="shared" si="195"/>
        <v>0</v>
      </c>
      <c r="DU171" s="225">
        <f t="shared" si="196"/>
        <v>0</v>
      </c>
      <c r="DV171" s="225">
        <f t="shared" si="197"/>
        <v>0</v>
      </c>
      <c r="DW171" s="431" t="str">
        <f t="shared" si="198"/>
        <v>ne</v>
      </c>
      <c r="DY171" s="229"/>
      <c r="DZ171" s="225">
        <f t="shared" si="199"/>
        <v>0</v>
      </c>
      <c r="EA171" s="230">
        <f>IF(DZ171=1,data!$C$41*DY171,0)</f>
        <v>0</v>
      </c>
      <c r="EB171" s="265" t="s">
        <v>96</v>
      </c>
      <c r="EC171" s="231">
        <f>IF(DZ171=1,IF(DY171&lt;15,VLOOKUP(EB171,data!$B$3:$E$32,2,0)*DY171,(VLOOKUP(EB171,data!$B$3:$E$32,2,0)*14)+(VLOOKUP(EB171,data!$B$3:$E$32,3,0))*(DY171-14)),0)</f>
        <v>0</v>
      </c>
      <c r="ED171" s="265" t="s">
        <v>96</v>
      </c>
      <c r="EE171" s="231">
        <f>IF(DZ171=1,VLOOKUP(ED171,data!$B$35:$D$39,2,0),0)</f>
        <v>0</v>
      </c>
      <c r="EF171" s="232">
        <f>IF(AND(EC171&lt;&gt;0,EE171&lt;&gt;0)=FALSE,0,data!$C$43)</f>
        <v>0</v>
      </c>
      <c r="EG171" s="269">
        <f t="shared" si="200"/>
        <v>0</v>
      </c>
      <c r="EH171" s="225">
        <f t="shared" si="201"/>
        <v>0</v>
      </c>
      <c r="EI171" s="225">
        <f t="shared" si="202"/>
        <v>0</v>
      </c>
      <c r="EJ171" s="225">
        <f t="shared" si="203"/>
        <v>0</v>
      </c>
      <c r="EK171" s="431" t="str">
        <f t="shared" si="204"/>
        <v>ne</v>
      </c>
      <c r="EM171" s="229"/>
      <c r="EN171" s="225">
        <f t="shared" si="205"/>
        <v>0</v>
      </c>
      <c r="EO171" s="230">
        <f>IF(EN171=1,data!$C$41*EM171,0)</f>
        <v>0</v>
      </c>
      <c r="EP171" s="265" t="s">
        <v>96</v>
      </c>
      <c r="EQ171" s="231">
        <f>IF(EN171=1,IF(EM171&lt;15,VLOOKUP(EP171,data!$B$3:$E$32,2,0)*EM171,(VLOOKUP(EP171,data!$B$3:$E$32,2,0)*14)+(VLOOKUP(EP171,data!$B$3:$E$32,3,0))*(EM171-14)),0)</f>
        <v>0</v>
      </c>
      <c r="ER171" s="265" t="s">
        <v>96</v>
      </c>
      <c r="ES171" s="231">
        <f>IF(EN171=1,VLOOKUP(ER171,data!$B$35:$D$39,2,0),0)</f>
        <v>0</v>
      </c>
      <c r="ET171" s="232">
        <f>IF(AND(EQ171&lt;&gt;0,ES171&lt;&gt;0)=FALSE,0,data!$C$43)</f>
        <v>0</v>
      </c>
      <c r="EU171" s="269">
        <f t="shared" si="206"/>
        <v>0</v>
      </c>
      <c r="EV171" s="225">
        <f t="shared" si="207"/>
        <v>0</v>
      </c>
      <c r="EW171" s="225">
        <f t="shared" si="208"/>
        <v>0</v>
      </c>
      <c r="EX171" s="225">
        <f t="shared" si="209"/>
        <v>0</v>
      </c>
      <c r="EY171" s="431" t="str">
        <f t="shared" si="210"/>
        <v>ne</v>
      </c>
      <c r="FA171" s="229"/>
      <c r="FB171" s="225">
        <f t="shared" si="211"/>
        <v>0</v>
      </c>
      <c r="FC171" s="230">
        <f>IF(FB171=1,data!$C$41*FA171,0)</f>
        <v>0</v>
      </c>
      <c r="FD171" s="265" t="s">
        <v>96</v>
      </c>
      <c r="FE171" s="231">
        <f>IF(FB171=1,IF(FA171&lt;15,VLOOKUP(FD171,data!$B$3:$E$32,2,0)*FA171,(VLOOKUP(FD171,data!$B$3:$E$32,2,0)*14)+(VLOOKUP(FD171,data!$B$3:$E$32,3,0))*(FA171-14)),0)</f>
        <v>0</v>
      </c>
      <c r="FF171" s="265" t="s">
        <v>96</v>
      </c>
      <c r="FG171" s="231">
        <f>IF(FB171=1,VLOOKUP(FF171,data!$B$35:$D$39,2,0),0)</f>
        <v>0</v>
      </c>
      <c r="FH171" s="232">
        <f>IF(AND(FE171&lt;&gt;0,FG171&lt;&gt;0)=FALSE,0,data!$C$43)</f>
        <v>0</v>
      </c>
      <c r="FI171" s="269">
        <f t="shared" si="212"/>
        <v>0</v>
      </c>
      <c r="FJ171" s="225">
        <f t="shared" si="213"/>
        <v>0</v>
      </c>
      <c r="FK171" s="225">
        <f t="shared" si="214"/>
        <v>0</v>
      </c>
      <c r="FL171" s="225">
        <f t="shared" si="215"/>
        <v>0</v>
      </c>
      <c r="FM171" s="431" t="str">
        <f t="shared" si="216"/>
        <v>ne</v>
      </c>
    </row>
    <row r="172" spans="1:169" ht="26.65" hidden="1" customHeight="1" x14ac:dyDescent="0.25">
      <c r="A172" s="233"/>
      <c r="B172" s="370" t="s">
        <v>263</v>
      </c>
      <c r="C172" s="416"/>
      <c r="D172" s="418"/>
      <c r="E172" s="229"/>
      <c r="F172" s="225">
        <f t="shared" si="148"/>
        <v>0</v>
      </c>
      <c r="G172" s="230">
        <f>IF(F172=1,data!$C$41*E172,0)</f>
        <v>0</v>
      </c>
      <c r="H172" s="265" t="s">
        <v>96</v>
      </c>
      <c r="I172" s="231">
        <f>IF($F172=1,IF($E172&lt;15,VLOOKUP(H172,data!$B$3:$E$32,2,0)*$E172,(VLOOKUP(H172,data!$B$3:$E$32,2,0)*14)+(VLOOKUP(H172,data!$B$3:$E$32,3,0))*($E172-14)),0)</f>
        <v>0</v>
      </c>
      <c r="J172" s="265" t="s">
        <v>96</v>
      </c>
      <c r="K172" s="231">
        <f>IF($F172=1,VLOOKUP(J172,data!$B$35:$D$39,2,0),0)</f>
        <v>0</v>
      </c>
      <c r="L172" s="232">
        <f>IF(AND(I172&lt;&gt;0,K172&lt;&gt;0)=FALSE,0,data!$C$43)</f>
        <v>0</v>
      </c>
      <c r="M172" s="269">
        <f t="shared" si="76"/>
        <v>0</v>
      </c>
      <c r="N172" s="225">
        <f t="shared" si="217"/>
        <v>0</v>
      </c>
      <c r="O172" s="225">
        <f t="shared" si="149"/>
        <v>0</v>
      </c>
      <c r="P172" s="225">
        <f t="shared" si="150"/>
        <v>0</v>
      </c>
      <c r="Q172" s="228"/>
      <c r="R172" s="438">
        <f t="shared" si="151"/>
        <v>0</v>
      </c>
      <c r="S172" s="225">
        <f t="shared" si="152"/>
        <v>0</v>
      </c>
      <c r="T172" s="357">
        <f>IF(S172=1,data!$C$41*R172,0)</f>
        <v>0</v>
      </c>
      <c r="U172" s="370" t="str">
        <f t="shared" si="153"/>
        <v xml:space="preserve"> </v>
      </c>
      <c r="V172" s="360">
        <f>IF($S172=1,IF(R172&lt;15,VLOOKUP(U172,data!$B$3:$E$32,2,0)*R172,(VLOOKUP(U172,data!$B$3:$E$32,2,0)*14)+(VLOOKUP(U172,data!$B$3:$E$32,3,0))*(R172-14)),0)</f>
        <v>0</v>
      </c>
      <c r="W172" s="370" t="str">
        <f t="shared" si="154"/>
        <v xml:space="preserve"> </v>
      </c>
      <c r="X172" s="360">
        <f>IF($S172=1,VLOOKUP(W172,data!$B$35:$D$39,2,0),0)</f>
        <v>0</v>
      </c>
      <c r="Y172" s="364">
        <f>IF(AND(V172&lt;&gt;0,X172&lt;&gt;0)=FALSE,0,data!$C$43)</f>
        <v>0</v>
      </c>
      <c r="Z172" s="365">
        <f t="shared" si="83"/>
        <v>0</v>
      </c>
      <c r="AA172" s="225">
        <f t="shared" si="218"/>
        <v>0</v>
      </c>
      <c r="AB172" s="225">
        <f t="shared" si="155"/>
        <v>0</v>
      </c>
      <c r="AC172" s="225">
        <f t="shared" si="156"/>
        <v>0</v>
      </c>
      <c r="AE172" s="229"/>
      <c r="AF172" s="225">
        <f t="shared" si="157"/>
        <v>0</v>
      </c>
      <c r="AG172" s="230">
        <f>IF(AF172=1,data!$C$41*AE172,0)</f>
        <v>0</v>
      </c>
      <c r="AH172" s="265" t="s">
        <v>96</v>
      </c>
      <c r="AI172" s="231">
        <f>IF(AF172=1,IF(AE172&lt;15,VLOOKUP(AH172,data!$B$3:$E$32,2,0)*AE172,(VLOOKUP(AH172,data!$B$3:$E$32,2,0)*14)+(VLOOKUP(AH172,data!$B$3:$E$32,3,0))*(AE172-14)),0)</f>
        <v>0</v>
      </c>
      <c r="AJ172" s="265" t="s">
        <v>96</v>
      </c>
      <c r="AK172" s="231">
        <f>IF(AF172=1,VLOOKUP(AJ172,data!$B$35:$D$39,2,0),0)</f>
        <v>0</v>
      </c>
      <c r="AL172" s="232">
        <f>IF(AND(AI172&lt;&gt;0,AK172&lt;&gt;0)=FALSE,0,data!$C$43)</f>
        <v>0</v>
      </c>
      <c r="AM172" s="269">
        <f t="shared" si="158"/>
        <v>0</v>
      </c>
      <c r="AN172" s="225">
        <f t="shared" si="159"/>
        <v>0</v>
      </c>
      <c r="AO172" s="225">
        <f t="shared" si="160"/>
        <v>0</v>
      </c>
      <c r="AP172" s="225">
        <f t="shared" si="161"/>
        <v>0</v>
      </c>
      <c r="AQ172" s="431" t="str">
        <f t="shared" si="162"/>
        <v>ne</v>
      </c>
      <c r="AS172" s="229"/>
      <c r="AT172" s="225">
        <f t="shared" si="163"/>
        <v>0</v>
      </c>
      <c r="AU172" s="230">
        <f>IF(AT172=1,data!$C$41*AS172,0)</f>
        <v>0</v>
      </c>
      <c r="AV172" s="265" t="s">
        <v>96</v>
      </c>
      <c r="AW172" s="231">
        <f>IF(AT172=1,IF(AS172&lt;15,VLOOKUP(AV172,data!$B$3:$E$32,2,0)*AS172,(VLOOKUP(AV172,data!$B$3:$E$32,2,0)*14)+(VLOOKUP(AV172,data!$B$3:$E$32,3,0))*(AS172-14)),0)</f>
        <v>0</v>
      </c>
      <c r="AX172" s="265" t="s">
        <v>96</v>
      </c>
      <c r="AY172" s="231">
        <f>IF(AT172=1,VLOOKUP(AX172,data!$B$35:$D$39,2,0),0)</f>
        <v>0</v>
      </c>
      <c r="AZ172" s="232">
        <f>IF(AND(AW172&lt;&gt;0,AY172&lt;&gt;0)=FALSE,0,data!$C$43)</f>
        <v>0</v>
      </c>
      <c r="BA172" s="269">
        <f t="shared" si="164"/>
        <v>0</v>
      </c>
      <c r="BB172" s="225">
        <f t="shared" si="165"/>
        <v>0</v>
      </c>
      <c r="BC172" s="225">
        <f t="shared" si="166"/>
        <v>0</v>
      </c>
      <c r="BD172" s="225">
        <f t="shared" si="167"/>
        <v>0</v>
      </c>
      <c r="BE172" s="431" t="str">
        <f t="shared" si="168"/>
        <v>ne</v>
      </c>
      <c r="BG172" s="229"/>
      <c r="BH172" s="225">
        <f t="shared" si="169"/>
        <v>0</v>
      </c>
      <c r="BI172" s="230">
        <f>IF(BH172=1,data!$C$41*BG172,0)</f>
        <v>0</v>
      </c>
      <c r="BJ172" s="265" t="s">
        <v>96</v>
      </c>
      <c r="BK172" s="231">
        <f>IF(BH172=1,IF(BG172&lt;15,VLOOKUP(BJ172,data!$B$3:$E$32,2,0)*BG172,(VLOOKUP(BJ172,data!$B$3:$E$32,2,0)*14)+(VLOOKUP(BJ172,data!$B$3:$E$32,3,0))*(BG172-14)),0)</f>
        <v>0</v>
      </c>
      <c r="BL172" s="265" t="s">
        <v>96</v>
      </c>
      <c r="BM172" s="231">
        <f>IF(BH172=1,VLOOKUP(BL172,data!$B$35:$D$39,2,0),0)</f>
        <v>0</v>
      </c>
      <c r="BN172" s="232">
        <f>IF(AND(BK172&lt;&gt;0,BM172&lt;&gt;0)=FALSE,0,data!$C$43)</f>
        <v>0</v>
      </c>
      <c r="BO172" s="269">
        <f t="shared" si="170"/>
        <v>0</v>
      </c>
      <c r="BP172" s="225">
        <f t="shared" si="171"/>
        <v>0</v>
      </c>
      <c r="BQ172" s="225">
        <f t="shared" si="172"/>
        <v>0</v>
      </c>
      <c r="BR172" s="225">
        <f t="shared" si="173"/>
        <v>0</v>
      </c>
      <c r="BS172" s="431" t="str">
        <f t="shared" si="174"/>
        <v>ne</v>
      </c>
      <c r="BU172" s="229"/>
      <c r="BV172" s="225">
        <f t="shared" si="175"/>
        <v>0</v>
      </c>
      <c r="BW172" s="230">
        <f>IF(BV172=1,data!$C$41*BU172,0)</f>
        <v>0</v>
      </c>
      <c r="BX172" s="265" t="s">
        <v>96</v>
      </c>
      <c r="BY172" s="231">
        <f>IF(BV172=1,IF(BU172&lt;15,VLOOKUP(BX172,data!$B$3:$E$32,2,0)*BU172,(VLOOKUP(BX172,data!$B$3:$E$32,2,0)*14)+(VLOOKUP(BX172,data!$B$3:$E$32,3,0))*(BU172-14)),0)</f>
        <v>0</v>
      </c>
      <c r="BZ172" s="265" t="s">
        <v>96</v>
      </c>
      <c r="CA172" s="231">
        <f>IF(BV172=1,VLOOKUP(BZ172,data!$B$35:$D$39,2,0),0)</f>
        <v>0</v>
      </c>
      <c r="CB172" s="232">
        <f>IF(AND(BY172&lt;&gt;0,CA172&lt;&gt;0)=FALSE,0,data!$C$43)</f>
        <v>0</v>
      </c>
      <c r="CC172" s="269">
        <f t="shared" si="176"/>
        <v>0</v>
      </c>
      <c r="CD172" s="225">
        <f t="shared" si="177"/>
        <v>0</v>
      </c>
      <c r="CE172" s="225">
        <f t="shared" si="178"/>
        <v>0</v>
      </c>
      <c r="CF172" s="225">
        <f t="shared" si="179"/>
        <v>0</v>
      </c>
      <c r="CG172" s="431" t="str">
        <f t="shared" si="180"/>
        <v>ne</v>
      </c>
      <c r="CI172" s="229"/>
      <c r="CJ172" s="225">
        <f t="shared" si="181"/>
        <v>0</v>
      </c>
      <c r="CK172" s="230">
        <f>IF(CJ172=1,data!$C$41*CI172,0)</f>
        <v>0</v>
      </c>
      <c r="CL172" s="265" t="s">
        <v>96</v>
      </c>
      <c r="CM172" s="231">
        <f>IF(CJ172=1,IF(CI172&lt;15,VLOOKUP(CL172,data!$B$3:$E$32,2,0)*CI172,(VLOOKUP(CL172,data!$B$3:$E$32,2,0)*14)+(VLOOKUP(CL172,data!$B$3:$E$32,3,0))*(CI172-14)),0)</f>
        <v>0</v>
      </c>
      <c r="CN172" s="265" t="s">
        <v>96</v>
      </c>
      <c r="CO172" s="231">
        <f>IF(CJ172=1,VLOOKUP(CN172,data!$B$35:$D$39,2,0),0)</f>
        <v>0</v>
      </c>
      <c r="CP172" s="232">
        <f>IF(AND(CM172&lt;&gt;0,CO172&lt;&gt;0)=FALSE,0,data!$C$43)</f>
        <v>0</v>
      </c>
      <c r="CQ172" s="269">
        <f t="shared" si="182"/>
        <v>0</v>
      </c>
      <c r="CR172" s="225">
        <f t="shared" si="183"/>
        <v>0</v>
      </c>
      <c r="CS172" s="225">
        <f t="shared" si="184"/>
        <v>0</v>
      </c>
      <c r="CT172" s="225">
        <f t="shared" si="185"/>
        <v>0</v>
      </c>
      <c r="CU172" s="431" t="str">
        <f t="shared" si="186"/>
        <v>ne</v>
      </c>
      <c r="CW172" s="229"/>
      <c r="CX172" s="225">
        <f t="shared" si="187"/>
        <v>0</v>
      </c>
      <c r="CY172" s="230">
        <f>IF(CX172=1,data!$C$41*CW172,0)</f>
        <v>0</v>
      </c>
      <c r="CZ172" s="265" t="s">
        <v>96</v>
      </c>
      <c r="DA172" s="231">
        <f>IF(CX172=1,IF(CW172&lt;15,VLOOKUP(CZ172,data!$B$3:$E$32,2,0)*CW172,(VLOOKUP(CZ172,data!$B$3:$E$32,2,0)*14)+(VLOOKUP(CZ172,data!$B$3:$E$32,3,0))*(CW172-14)),0)</f>
        <v>0</v>
      </c>
      <c r="DB172" s="265" t="s">
        <v>96</v>
      </c>
      <c r="DC172" s="231">
        <f>IF(CX172=1,VLOOKUP(DB172,data!$B$35:$D$39,2,0),0)</f>
        <v>0</v>
      </c>
      <c r="DD172" s="232">
        <f>IF(AND(DA172&lt;&gt;0,DC172&lt;&gt;0)=FALSE,0,data!$C$43)</f>
        <v>0</v>
      </c>
      <c r="DE172" s="269">
        <f t="shared" si="188"/>
        <v>0</v>
      </c>
      <c r="DF172" s="225">
        <f t="shared" si="189"/>
        <v>0</v>
      </c>
      <c r="DG172" s="225">
        <f t="shared" si="190"/>
        <v>0</v>
      </c>
      <c r="DH172" s="225">
        <f t="shared" si="191"/>
        <v>0</v>
      </c>
      <c r="DI172" s="431" t="str">
        <f t="shared" si="192"/>
        <v>ne</v>
      </c>
      <c r="DK172" s="229"/>
      <c r="DL172" s="225">
        <f t="shared" si="193"/>
        <v>0</v>
      </c>
      <c r="DM172" s="230">
        <f>IF(DL172=1,data!$C$41*DK172,0)</f>
        <v>0</v>
      </c>
      <c r="DN172" s="265" t="s">
        <v>96</v>
      </c>
      <c r="DO172" s="231">
        <f>IF(DL172=1,IF(DK172&lt;15,VLOOKUP(DN172,data!$B$3:$E$32,2,0)*DK172,(VLOOKUP(DN172,data!$B$3:$E$32,2,0)*14)+(VLOOKUP(DN172,data!$B$3:$E$32,3,0))*(DK172-14)),0)</f>
        <v>0</v>
      </c>
      <c r="DP172" s="265" t="s">
        <v>96</v>
      </c>
      <c r="DQ172" s="231">
        <f>IF(DL172=1,VLOOKUP(DP172,data!$B$35:$D$39,2,0),0)</f>
        <v>0</v>
      </c>
      <c r="DR172" s="232">
        <f>IF(AND(DO172&lt;&gt;0,DQ172&lt;&gt;0)=FALSE,0,data!$C$43)</f>
        <v>0</v>
      </c>
      <c r="DS172" s="269">
        <f t="shared" si="194"/>
        <v>0</v>
      </c>
      <c r="DT172" s="225">
        <f t="shared" si="195"/>
        <v>0</v>
      </c>
      <c r="DU172" s="225">
        <f t="shared" si="196"/>
        <v>0</v>
      </c>
      <c r="DV172" s="225">
        <f t="shared" si="197"/>
        <v>0</v>
      </c>
      <c r="DW172" s="431" t="str">
        <f t="shared" si="198"/>
        <v>ne</v>
      </c>
      <c r="DY172" s="229"/>
      <c r="DZ172" s="225">
        <f t="shared" si="199"/>
        <v>0</v>
      </c>
      <c r="EA172" s="230">
        <f>IF(DZ172=1,data!$C$41*DY172,0)</f>
        <v>0</v>
      </c>
      <c r="EB172" s="265" t="s">
        <v>96</v>
      </c>
      <c r="EC172" s="231">
        <f>IF(DZ172=1,IF(DY172&lt;15,VLOOKUP(EB172,data!$B$3:$E$32,2,0)*DY172,(VLOOKUP(EB172,data!$B$3:$E$32,2,0)*14)+(VLOOKUP(EB172,data!$B$3:$E$32,3,0))*(DY172-14)),0)</f>
        <v>0</v>
      </c>
      <c r="ED172" s="265" t="s">
        <v>96</v>
      </c>
      <c r="EE172" s="231">
        <f>IF(DZ172=1,VLOOKUP(ED172,data!$B$35:$D$39,2,0),0)</f>
        <v>0</v>
      </c>
      <c r="EF172" s="232">
        <f>IF(AND(EC172&lt;&gt;0,EE172&lt;&gt;0)=FALSE,0,data!$C$43)</f>
        <v>0</v>
      </c>
      <c r="EG172" s="269">
        <f t="shared" si="200"/>
        <v>0</v>
      </c>
      <c r="EH172" s="225">
        <f t="shared" si="201"/>
        <v>0</v>
      </c>
      <c r="EI172" s="225">
        <f t="shared" si="202"/>
        <v>0</v>
      </c>
      <c r="EJ172" s="225">
        <f t="shared" si="203"/>
        <v>0</v>
      </c>
      <c r="EK172" s="431" t="str">
        <f t="shared" si="204"/>
        <v>ne</v>
      </c>
      <c r="EM172" s="229"/>
      <c r="EN172" s="225">
        <f t="shared" si="205"/>
        <v>0</v>
      </c>
      <c r="EO172" s="230">
        <f>IF(EN172=1,data!$C$41*EM172,0)</f>
        <v>0</v>
      </c>
      <c r="EP172" s="265" t="s">
        <v>96</v>
      </c>
      <c r="EQ172" s="231">
        <f>IF(EN172=1,IF(EM172&lt;15,VLOOKUP(EP172,data!$B$3:$E$32,2,0)*EM172,(VLOOKUP(EP172,data!$B$3:$E$32,2,0)*14)+(VLOOKUP(EP172,data!$B$3:$E$32,3,0))*(EM172-14)),0)</f>
        <v>0</v>
      </c>
      <c r="ER172" s="265" t="s">
        <v>96</v>
      </c>
      <c r="ES172" s="231">
        <f>IF(EN172=1,VLOOKUP(ER172,data!$B$35:$D$39,2,0),0)</f>
        <v>0</v>
      </c>
      <c r="ET172" s="232">
        <f>IF(AND(EQ172&lt;&gt;0,ES172&lt;&gt;0)=FALSE,0,data!$C$43)</f>
        <v>0</v>
      </c>
      <c r="EU172" s="269">
        <f t="shared" si="206"/>
        <v>0</v>
      </c>
      <c r="EV172" s="225">
        <f t="shared" si="207"/>
        <v>0</v>
      </c>
      <c r="EW172" s="225">
        <f t="shared" si="208"/>
        <v>0</v>
      </c>
      <c r="EX172" s="225">
        <f t="shared" si="209"/>
        <v>0</v>
      </c>
      <c r="EY172" s="431" t="str">
        <f t="shared" si="210"/>
        <v>ne</v>
      </c>
      <c r="FA172" s="229"/>
      <c r="FB172" s="225">
        <f t="shared" si="211"/>
        <v>0</v>
      </c>
      <c r="FC172" s="230">
        <f>IF(FB172=1,data!$C$41*FA172,0)</f>
        <v>0</v>
      </c>
      <c r="FD172" s="265" t="s">
        <v>96</v>
      </c>
      <c r="FE172" s="231">
        <f>IF(FB172=1,IF(FA172&lt;15,VLOOKUP(FD172,data!$B$3:$E$32,2,0)*FA172,(VLOOKUP(FD172,data!$B$3:$E$32,2,0)*14)+(VLOOKUP(FD172,data!$B$3:$E$32,3,0))*(FA172-14)),0)</f>
        <v>0</v>
      </c>
      <c r="FF172" s="265" t="s">
        <v>96</v>
      </c>
      <c r="FG172" s="231">
        <f>IF(FB172=1,VLOOKUP(FF172,data!$B$35:$D$39,2,0),0)</f>
        <v>0</v>
      </c>
      <c r="FH172" s="232">
        <f>IF(AND(FE172&lt;&gt;0,FG172&lt;&gt;0)=FALSE,0,data!$C$43)</f>
        <v>0</v>
      </c>
      <c r="FI172" s="269">
        <f t="shared" si="212"/>
        <v>0</v>
      </c>
      <c r="FJ172" s="225">
        <f t="shared" si="213"/>
        <v>0</v>
      </c>
      <c r="FK172" s="225">
        <f t="shared" si="214"/>
        <v>0</v>
      </c>
      <c r="FL172" s="225">
        <f t="shared" si="215"/>
        <v>0</v>
      </c>
      <c r="FM172" s="431" t="str">
        <f t="shared" si="216"/>
        <v>ne</v>
      </c>
    </row>
    <row r="173" spans="1:169" ht="26.65" hidden="1" customHeight="1" x14ac:dyDescent="0.25">
      <c r="A173" s="233"/>
      <c r="B173" s="370" t="s">
        <v>264</v>
      </c>
      <c r="C173" s="416"/>
      <c r="D173" s="418"/>
      <c r="E173" s="229"/>
      <c r="F173" s="225">
        <f t="shared" si="148"/>
        <v>0</v>
      </c>
      <c r="G173" s="230">
        <f>IF(F173=1,data!$C$41*E173,0)</f>
        <v>0</v>
      </c>
      <c r="H173" s="265" t="s">
        <v>96</v>
      </c>
      <c r="I173" s="231">
        <f>IF($F173=1,IF($E173&lt;15,VLOOKUP(H173,data!$B$3:$E$32,2,0)*$E173,(VLOOKUP(H173,data!$B$3:$E$32,2,0)*14)+(VLOOKUP(H173,data!$B$3:$E$32,3,0))*($E173-14)),0)</f>
        <v>0</v>
      </c>
      <c r="J173" s="265" t="s">
        <v>96</v>
      </c>
      <c r="K173" s="231">
        <f>IF($F173=1,VLOOKUP(J173,data!$B$35:$D$39,2,0),0)</f>
        <v>0</v>
      </c>
      <c r="L173" s="232">
        <f>IF(AND(I173&lt;&gt;0,K173&lt;&gt;0)=FALSE,0,data!$C$43)</f>
        <v>0</v>
      </c>
      <c r="M173" s="269">
        <f t="shared" si="76"/>
        <v>0</v>
      </c>
      <c r="N173" s="225">
        <f t="shared" si="217"/>
        <v>0</v>
      </c>
      <c r="O173" s="225">
        <f t="shared" si="149"/>
        <v>0</v>
      </c>
      <c r="P173" s="225">
        <f t="shared" si="150"/>
        <v>0</v>
      </c>
      <c r="Q173" s="228"/>
      <c r="R173" s="438">
        <f t="shared" si="151"/>
        <v>0</v>
      </c>
      <c r="S173" s="225">
        <f t="shared" si="152"/>
        <v>0</v>
      </c>
      <c r="T173" s="357">
        <f>IF(S173=1,data!$C$41*R173,0)</f>
        <v>0</v>
      </c>
      <c r="U173" s="370" t="str">
        <f t="shared" si="153"/>
        <v xml:space="preserve"> </v>
      </c>
      <c r="V173" s="360">
        <f>IF($S173=1,IF(R173&lt;15,VLOOKUP(U173,data!$B$3:$E$32,2,0)*R173,(VLOOKUP(U173,data!$B$3:$E$32,2,0)*14)+(VLOOKUP(U173,data!$B$3:$E$32,3,0))*(R173-14)),0)</f>
        <v>0</v>
      </c>
      <c r="W173" s="370" t="str">
        <f t="shared" si="154"/>
        <v xml:space="preserve"> </v>
      </c>
      <c r="X173" s="360">
        <f>IF($S173=1,VLOOKUP(W173,data!$B$35:$D$39,2,0),0)</f>
        <v>0</v>
      </c>
      <c r="Y173" s="364">
        <f>IF(AND(V173&lt;&gt;0,X173&lt;&gt;0)=FALSE,0,data!$C$43)</f>
        <v>0</v>
      </c>
      <c r="Z173" s="365">
        <f t="shared" si="83"/>
        <v>0</v>
      </c>
      <c r="AA173" s="225">
        <f t="shared" si="218"/>
        <v>0</v>
      </c>
      <c r="AB173" s="225">
        <f t="shared" si="155"/>
        <v>0</v>
      </c>
      <c r="AC173" s="225">
        <f t="shared" si="156"/>
        <v>0</v>
      </c>
      <c r="AE173" s="229"/>
      <c r="AF173" s="225">
        <f t="shared" si="157"/>
        <v>0</v>
      </c>
      <c r="AG173" s="230">
        <f>IF(AF173=1,data!$C$41*AE173,0)</f>
        <v>0</v>
      </c>
      <c r="AH173" s="265" t="s">
        <v>96</v>
      </c>
      <c r="AI173" s="231">
        <f>IF(AF173=1,IF(AE173&lt;15,VLOOKUP(AH173,data!$B$3:$E$32,2,0)*AE173,(VLOOKUP(AH173,data!$B$3:$E$32,2,0)*14)+(VLOOKUP(AH173,data!$B$3:$E$32,3,0))*(AE173-14)),0)</f>
        <v>0</v>
      </c>
      <c r="AJ173" s="265" t="s">
        <v>96</v>
      </c>
      <c r="AK173" s="231">
        <f>IF(AF173=1,VLOOKUP(AJ173,data!$B$35:$D$39,2,0),0)</f>
        <v>0</v>
      </c>
      <c r="AL173" s="232">
        <f>IF(AND(AI173&lt;&gt;0,AK173&lt;&gt;0)=FALSE,0,data!$C$43)</f>
        <v>0</v>
      </c>
      <c r="AM173" s="269">
        <f t="shared" si="158"/>
        <v>0</v>
      </c>
      <c r="AN173" s="225">
        <f t="shared" si="159"/>
        <v>0</v>
      </c>
      <c r="AO173" s="225">
        <f t="shared" si="160"/>
        <v>0</v>
      </c>
      <c r="AP173" s="225">
        <f t="shared" si="161"/>
        <v>0</v>
      </c>
      <c r="AQ173" s="431" t="str">
        <f t="shared" si="162"/>
        <v>ne</v>
      </c>
      <c r="AS173" s="229"/>
      <c r="AT173" s="225">
        <f t="shared" si="163"/>
        <v>0</v>
      </c>
      <c r="AU173" s="230">
        <f>IF(AT173=1,data!$C$41*AS173,0)</f>
        <v>0</v>
      </c>
      <c r="AV173" s="265" t="s">
        <v>96</v>
      </c>
      <c r="AW173" s="231">
        <f>IF(AT173=1,IF(AS173&lt;15,VLOOKUP(AV173,data!$B$3:$E$32,2,0)*AS173,(VLOOKUP(AV173,data!$B$3:$E$32,2,0)*14)+(VLOOKUP(AV173,data!$B$3:$E$32,3,0))*(AS173-14)),0)</f>
        <v>0</v>
      </c>
      <c r="AX173" s="265" t="s">
        <v>96</v>
      </c>
      <c r="AY173" s="231">
        <f>IF(AT173=1,VLOOKUP(AX173,data!$B$35:$D$39,2,0),0)</f>
        <v>0</v>
      </c>
      <c r="AZ173" s="232">
        <f>IF(AND(AW173&lt;&gt;0,AY173&lt;&gt;0)=FALSE,0,data!$C$43)</f>
        <v>0</v>
      </c>
      <c r="BA173" s="269">
        <f t="shared" si="164"/>
        <v>0</v>
      </c>
      <c r="BB173" s="225">
        <f t="shared" si="165"/>
        <v>0</v>
      </c>
      <c r="BC173" s="225">
        <f t="shared" si="166"/>
        <v>0</v>
      </c>
      <c r="BD173" s="225">
        <f t="shared" si="167"/>
        <v>0</v>
      </c>
      <c r="BE173" s="431" t="str">
        <f t="shared" si="168"/>
        <v>ne</v>
      </c>
      <c r="BG173" s="229"/>
      <c r="BH173" s="225">
        <f t="shared" si="169"/>
        <v>0</v>
      </c>
      <c r="BI173" s="230">
        <f>IF(BH173=1,data!$C$41*BG173,0)</f>
        <v>0</v>
      </c>
      <c r="BJ173" s="265" t="s">
        <v>96</v>
      </c>
      <c r="BK173" s="231">
        <f>IF(BH173=1,IF(BG173&lt;15,VLOOKUP(BJ173,data!$B$3:$E$32,2,0)*BG173,(VLOOKUP(BJ173,data!$B$3:$E$32,2,0)*14)+(VLOOKUP(BJ173,data!$B$3:$E$32,3,0))*(BG173-14)),0)</f>
        <v>0</v>
      </c>
      <c r="BL173" s="265" t="s">
        <v>96</v>
      </c>
      <c r="BM173" s="231">
        <f>IF(BH173=1,VLOOKUP(BL173,data!$B$35:$D$39,2,0),0)</f>
        <v>0</v>
      </c>
      <c r="BN173" s="232">
        <f>IF(AND(BK173&lt;&gt;0,BM173&lt;&gt;0)=FALSE,0,data!$C$43)</f>
        <v>0</v>
      </c>
      <c r="BO173" s="269">
        <f t="shared" si="170"/>
        <v>0</v>
      </c>
      <c r="BP173" s="225">
        <f t="shared" si="171"/>
        <v>0</v>
      </c>
      <c r="BQ173" s="225">
        <f t="shared" si="172"/>
        <v>0</v>
      </c>
      <c r="BR173" s="225">
        <f t="shared" si="173"/>
        <v>0</v>
      </c>
      <c r="BS173" s="431" t="str">
        <f t="shared" si="174"/>
        <v>ne</v>
      </c>
      <c r="BU173" s="229"/>
      <c r="BV173" s="225">
        <f t="shared" si="175"/>
        <v>0</v>
      </c>
      <c r="BW173" s="230">
        <f>IF(BV173=1,data!$C$41*BU173,0)</f>
        <v>0</v>
      </c>
      <c r="BX173" s="265" t="s">
        <v>96</v>
      </c>
      <c r="BY173" s="231">
        <f>IF(BV173=1,IF(BU173&lt;15,VLOOKUP(BX173,data!$B$3:$E$32,2,0)*BU173,(VLOOKUP(BX173,data!$B$3:$E$32,2,0)*14)+(VLOOKUP(BX173,data!$B$3:$E$32,3,0))*(BU173-14)),0)</f>
        <v>0</v>
      </c>
      <c r="BZ173" s="265" t="s">
        <v>96</v>
      </c>
      <c r="CA173" s="231">
        <f>IF(BV173=1,VLOOKUP(BZ173,data!$B$35:$D$39,2,0),0)</f>
        <v>0</v>
      </c>
      <c r="CB173" s="232">
        <f>IF(AND(BY173&lt;&gt;0,CA173&lt;&gt;0)=FALSE,0,data!$C$43)</f>
        <v>0</v>
      </c>
      <c r="CC173" s="269">
        <f t="shared" si="176"/>
        <v>0</v>
      </c>
      <c r="CD173" s="225">
        <f t="shared" si="177"/>
        <v>0</v>
      </c>
      <c r="CE173" s="225">
        <f t="shared" si="178"/>
        <v>0</v>
      </c>
      <c r="CF173" s="225">
        <f t="shared" si="179"/>
        <v>0</v>
      </c>
      <c r="CG173" s="431" t="str">
        <f t="shared" si="180"/>
        <v>ne</v>
      </c>
      <c r="CI173" s="229"/>
      <c r="CJ173" s="225">
        <f t="shared" si="181"/>
        <v>0</v>
      </c>
      <c r="CK173" s="230">
        <f>IF(CJ173=1,data!$C$41*CI173,0)</f>
        <v>0</v>
      </c>
      <c r="CL173" s="265" t="s">
        <v>96</v>
      </c>
      <c r="CM173" s="231">
        <f>IF(CJ173=1,IF(CI173&lt;15,VLOOKUP(CL173,data!$B$3:$E$32,2,0)*CI173,(VLOOKUP(CL173,data!$B$3:$E$32,2,0)*14)+(VLOOKUP(CL173,data!$B$3:$E$32,3,0))*(CI173-14)),0)</f>
        <v>0</v>
      </c>
      <c r="CN173" s="265" t="s">
        <v>96</v>
      </c>
      <c r="CO173" s="231">
        <f>IF(CJ173=1,VLOOKUP(CN173,data!$B$35:$D$39,2,0),0)</f>
        <v>0</v>
      </c>
      <c r="CP173" s="232">
        <f>IF(AND(CM173&lt;&gt;0,CO173&lt;&gt;0)=FALSE,0,data!$C$43)</f>
        <v>0</v>
      </c>
      <c r="CQ173" s="269">
        <f t="shared" si="182"/>
        <v>0</v>
      </c>
      <c r="CR173" s="225">
        <f t="shared" si="183"/>
        <v>0</v>
      </c>
      <c r="CS173" s="225">
        <f t="shared" si="184"/>
        <v>0</v>
      </c>
      <c r="CT173" s="225">
        <f t="shared" si="185"/>
        <v>0</v>
      </c>
      <c r="CU173" s="431" t="str">
        <f t="shared" si="186"/>
        <v>ne</v>
      </c>
      <c r="CW173" s="229"/>
      <c r="CX173" s="225">
        <f t="shared" si="187"/>
        <v>0</v>
      </c>
      <c r="CY173" s="230">
        <f>IF(CX173=1,data!$C$41*CW173,0)</f>
        <v>0</v>
      </c>
      <c r="CZ173" s="265" t="s">
        <v>96</v>
      </c>
      <c r="DA173" s="231">
        <f>IF(CX173=1,IF(CW173&lt;15,VLOOKUP(CZ173,data!$B$3:$E$32,2,0)*CW173,(VLOOKUP(CZ173,data!$B$3:$E$32,2,0)*14)+(VLOOKUP(CZ173,data!$B$3:$E$32,3,0))*(CW173-14)),0)</f>
        <v>0</v>
      </c>
      <c r="DB173" s="265" t="s">
        <v>96</v>
      </c>
      <c r="DC173" s="231">
        <f>IF(CX173=1,VLOOKUP(DB173,data!$B$35:$D$39,2,0),0)</f>
        <v>0</v>
      </c>
      <c r="DD173" s="232">
        <f>IF(AND(DA173&lt;&gt;0,DC173&lt;&gt;0)=FALSE,0,data!$C$43)</f>
        <v>0</v>
      </c>
      <c r="DE173" s="269">
        <f t="shared" si="188"/>
        <v>0</v>
      </c>
      <c r="DF173" s="225">
        <f t="shared" si="189"/>
        <v>0</v>
      </c>
      <c r="DG173" s="225">
        <f t="shared" si="190"/>
        <v>0</v>
      </c>
      <c r="DH173" s="225">
        <f t="shared" si="191"/>
        <v>0</v>
      </c>
      <c r="DI173" s="431" t="str">
        <f t="shared" si="192"/>
        <v>ne</v>
      </c>
      <c r="DK173" s="229"/>
      <c r="DL173" s="225">
        <f t="shared" si="193"/>
        <v>0</v>
      </c>
      <c r="DM173" s="230">
        <f>IF(DL173=1,data!$C$41*DK173,0)</f>
        <v>0</v>
      </c>
      <c r="DN173" s="265" t="s">
        <v>96</v>
      </c>
      <c r="DO173" s="231">
        <f>IF(DL173=1,IF(DK173&lt;15,VLOOKUP(DN173,data!$B$3:$E$32,2,0)*DK173,(VLOOKUP(DN173,data!$B$3:$E$32,2,0)*14)+(VLOOKUP(DN173,data!$B$3:$E$32,3,0))*(DK173-14)),0)</f>
        <v>0</v>
      </c>
      <c r="DP173" s="265" t="s">
        <v>96</v>
      </c>
      <c r="DQ173" s="231">
        <f>IF(DL173=1,VLOOKUP(DP173,data!$B$35:$D$39,2,0),0)</f>
        <v>0</v>
      </c>
      <c r="DR173" s="232">
        <f>IF(AND(DO173&lt;&gt;0,DQ173&lt;&gt;0)=FALSE,0,data!$C$43)</f>
        <v>0</v>
      </c>
      <c r="DS173" s="269">
        <f t="shared" si="194"/>
        <v>0</v>
      </c>
      <c r="DT173" s="225">
        <f t="shared" si="195"/>
        <v>0</v>
      </c>
      <c r="DU173" s="225">
        <f t="shared" si="196"/>
        <v>0</v>
      </c>
      <c r="DV173" s="225">
        <f t="shared" si="197"/>
        <v>0</v>
      </c>
      <c r="DW173" s="431" t="str">
        <f t="shared" si="198"/>
        <v>ne</v>
      </c>
      <c r="DY173" s="229"/>
      <c r="DZ173" s="225">
        <f t="shared" si="199"/>
        <v>0</v>
      </c>
      <c r="EA173" s="230">
        <f>IF(DZ173=1,data!$C$41*DY173,0)</f>
        <v>0</v>
      </c>
      <c r="EB173" s="265" t="s">
        <v>96</v>
      </c>
      <c r="EC173" s="231">
        <f>IF(DZ173=1,IF(DY173&lt;15,VLOOKUP(EB173,data!$B$3:$E$32,2,0)*DY173,(VLOOKUP(EB173,data!$B$3:$E$32,2,0)*14)+(VLOOKUP(EB173,data!$B$3:$E$32,3,0))*(DY173-14)),0)</f>
        <v>0</v>
      </c>
      <c r="ED173" s="265" t="s">
        <v>96</v>
      </c>
      <c r="EE173" s="231">
        <f>IF(DZ173=1,VLOOKUP(ED173,data!$B$35:$D$39,2,0),0)</f>
        <v>0</v>
      </c>
      <c r="EF173" s="232">
        <f>IF(AND(EC173&lt;&gt;0,EE173&lt;&gt;0)=FALSE,0,data!$C$43)</f>
        <v>0</v>
      </c>
      <c r="EG173" s="269">
        <f t="shared" si="200"/>
        <v>0</v>
      </c>
      <c r="EH173" s="225">
        <f t="shared" si="201"/>
        <v>0</v>
      </c>
      <c r="EI173" s="225">
        <f t="shared" si="202"/>
        <v>0</v>
      </c>
      <c r="EJ173" s="225">
        <f t="shared" si="203"/>
        <v>0</v>
      </c>
      <c r="EK173" s="431" t="str">
        <f t="shared" si="204"/>
        <v>ne</v>
      </c>
      <c r="EM173" s="229"/>
      <c r="EN173" s="225">
        <f t="shared" si="205"/>
        <v>0</v>
      </c>
      <c r="EO173" s="230">
        <f>IF(EN173=1,data!$C$41*EM173,0)</f>
        <v>0</v>
      </c>
      <c r="EP173" s="265" t="s">
        <v>96</v>
      </c>
      <c r="EQ173" s="231">
        <f>IF(EN173=1,IF(EM173&lt;15,VLOOKUP(EP173,data!$B$3:$E$32,2,0)*EM173,(VLOOKUP(EP173,data!$B$3:$E$32,2,0)*14)+(VLOOKUP(EP173,data!$B$3:$E$32,3,0))*(EM173-14)),0)</f>
        <v>0</v>
      </c>
      <c r="ER173" s="265" t="s">
        <v>96</v>
      </c>
      <c r="ES173" s="231">
        <f>IF(EN173=1,VLOOKUP(ER173,data!$B$35:$D$39,2,0),0)</f>
        <v>0</v>
      </c>
      <c r="ET173" s="232">
        <f>IF(AND(EQ173&lt;&gt;0,ES173&lt;&gt;0)=FALSE,0,data!$C$43)</f>
        <v>0</v>
      </c>
      <c r="EU173" s="269">
        <f t="shared" si="206"/>
        <v>0</v>
      </c>
      <c r="EV173" s="225">
        <f t="shared" si="207"/>
        <v>0</v>
      </c>
      <c r="EW173" s="225">
        <f t="shared" si="208"/>
        <v>0</v>
      </c>
      <c r="EX173" s="225">
        <f t="shared" si="209"/>
        <v>0</v>
      </c>
      <c r="EY173" s="431" t="str">
        <f t="shared" si="210"/>
        <v>ne</v>
      </c>
      <c r="FA173" s="229"/>
      <c r="FB173" s="225">
        <f t="shared" si="211"/>
        <v>0</v>
      </c>
      <c r="FC173" s="230">
        <f>IF(FB173=1,data!$C$41*FA173,0)</f>
        <v>0</v>
      </c>
      <c r="FD173" s="265" t="s">
        <v>96</v>
      </c>
      <c r="FE173" s="231">
        <f>IF(FB173=1,IF(FA173&lt;15,VLOOKUP(FD173,data!$B$3:$E$32,2,0)*FA173,(VLOOKUP(FD173,data!$B$3:$E$32,2,0)*14)+(VLOOKUP(FD173,data!$B$3:$E$32,3,0))*(FA173-14)),0)</f>
        <v>0</v>
      </c>
      <c r="FF173" s="265" t="s">
        <v>96</v>
      </c>
      <c r="FG173" s="231">
        <f>IF(FB173=1,VLOOKUP(FF173,data!$B$35:$D$39,2,0),0)</f>
        <v>0</v>
      </c>
      <c r="FH173" s="232">
        <f>IF(AND(FE173&lt;&gt;0,FG173&lt;&gt;0)=FALSE,0,data!$C$43)</f>
        <v>0</v>
      </c>
      <c r="FI173" s="269">
        <f t="shared" si="212"/>
        <v>0</v>
      </c>
      <c r="FJ173" s="225">
        <f t="shared" si="213"/>
        <v>0</v>
      </c>
      <c r="FK173" s="225">
        <f t="shared" si="214"/>
        <v>0</v>
      </c>
      <c r="FL173" s="225">
        <f t="shared" si="215"/>
        <v>0</v>
      </c>
      <c r="FM173" s="431" t="str">
        <f t="shared" si="216"/>
        <v>ne</v>
      </c>
    </row>
    <row r="174" spans="1:169" ht="26.65" hidden="1" customHeight="1" x14ac:dyDescent="0.25">
      <c r="A174" s="233"/>
      <c r="B174" s="370" t="s">
        <v>265</v>
      </c>
      <c r="C174" s="416"/>
      <c r="D174" s="418"/>
      <c r="E174" s="229"/>
      <c r="F174" s="225">
        <f t="shared" si="148"/>
        <v>0</v>
      </c>
      <c r="G174" s="230">
        <f>IF(F174=1,data!$C$41*E174,0)</f>
        <v>0</v>
      </c>
      <c r="H174" s="265" t="s">
        <v>96</v>
      </c>
      <c r="I174" s="231">
        <f>IF($F174=1,IF($E174&lt;15,VLOOKUP(H174,data!$B$3:$E$32,2,0)*$E174,(VLOOKUP(H174,data!$B$3:$E$32,2,0)*14)+(VLOOKUP(H174,data!$B$3:$E$32,3,0))*($E174-14)),0)</f>
        <v>0</v>
      </c>
      <c r="J174" s="265" t="s">
        <v>96</v>
      </c>
      <c r="K174" s="231">
        <f>IF($F174=1,VLOOKUP(J174,data!$B$35:$D$39,2,0),0)</f>
        <v>0</v>
      </c>
      <c r="L174" s="232">
        <f>IF(AND(I174&lt;&gt;0,K174&lt;&gt;0)=FALSE,0,data!$C$43)</f>
        <v>0</v>
      </c>
      <c r="M174" s="269">
        <f t="shared" si="76"/>
        <v>0</v>
      </c>
      <c r="N174" s="225">
        <f t="shared" si="217"/>
        <v>0</v>
      </c>
      <c r="O174" s="225">
        <f t="shared" si="149"/>
        <v>0</v>
      </c>
      <c r="P174" s="225">
        <f t="shared" si="150"/>
        <v>0</v>
      </c>
      <c r="Q174" s="228"/>
      <c r="R174" s="438">
        <f t="shared" si="151"/>
        <v>0</v>
      </c>
      <c r="S174" s="225">
        <f t="shared" si="152"/>
        <v>0</v>
      </c>
      <c r="T174" s="357">
        <f>IF(S174=1,data!$C$41*R174,0)</f>
        <v>0</v>
      </c>
      <c r="U174" s="370" t="str">
        <f t="shared" si="153"/>
        <v xml:space="preserve"> </v>
      </c>
      <c r="V174" s="360">
        <f>IF($S174=1,IF(R174&lt;15,VLOOKUP(U174,data!$B$3:$E$32,2,0)*R174,(VLOOKUP(U174,data!$B$3:$E$32,2,0)*14)+(VLOOKUP(U174,data!$B$3:$E$32,3,0))*(R174-14)),0)</f>
        <v>0</v>
      </c>
      <c r="W174" s="370" t="str">
        <f t="shared" si="154"/>
        <v xml:space="preserve"> </v>
      </c>
      <c r="X174" s="360">
        <f>IF($S174=1,VLOOKUP(W174,data!$B$35:$D$39,2,0),0)</f>
        <v>0</v>
      </c>
      <c r="Y174" s="364">
        <f>IF(AND(V174&lt;&gt;0,X174&lt;&gt;0)=FALSE,0,data!$C$43)</f>
        <v>0</v>
      </c>
      <c r="Z174" s="365">
        <f t="shared" si="83"/>
        <v>0</v>
      </c>
      <c r="AA174" s="225">
        <f t="shared" si="218"/>
        <v>0</v>
      </c>
      <c r="AB174" s="225">
        <f t="shared" si="155"/>
        <v>0</v>
      </c>
      <c r="AC174" s="225">
        <f t="shared" si="156"/>
        <v>0</v>
      </c>
      <c r="AE174" s="229"/>
      <c r="AF174" s="225">
        <f t="shared" si="157"/>
        <v>0</v>
      </c>
      <c r="AG174" s="230">
        <f>IF(AF174=1,data!$C$41*AE174,0)</f>
        <v>0</v>
      </c>
      <c r="AH174" s="265" t="s">
        <v>96</v>
      </c>
      <c r="AI174" s="231">
        <f>IF(AF174=1,IF(AE174&lt;15,VLOOKUP(AH174,data!$B$3:$E$32,2,0)*AE174,(VLOOKUP(AH174,data!$B$3:$E$32,2,0)*14)+(VLOOKUP(AH174,data!$B$3:$E$32,3,0))*(AE174-14)),0)</f>
        <v>0</v>
      </c>
      <c r="AJ174" s="265" t="s">
        <v>96</v>
      </c>
      <c r="AK174" s="231">
        <f>IF(AF174=1,VLOOKUP(AJ174,data!$B$35:$D$39,2,0),0)</f>
        <v>0</v>
      </c>
      <c r="AL174" s="232">
        <f>IF(AND(AI174&lt;&gt;0,AK174&lt;&gt;0)=FALSE,0,data!$C$43)</f>
        <v>0</v>
      </c>
      <c r="AM174" s="269">
        <f t="shared" si="158"/>
        <v>0</v>
      </c>
      <c r="AN174" s="225">
        <f t="shared" si="159"/>
        <v>0</v>
      </c>
      <c r="AO174" s="225">
        <f t="shared" si="160"/>
        <v>0</v>
      </c>
      <c r="AP174" s="225">
        <f t="shared" si="161"/>
        <v>0</v>
      </c>
      <c r="AQ174" s="431" t="str">
        <f t="shared" si="162"/>
        <v>ne</v>
      </c>
      <c r="AS174" s="229"/>
      <c r="AT174" s="225">
        <f t="shared" si="163"/>
        <v>0</v>
      </c>
      <c r="AU174" s="230">
        <f>IF(AT174=1,data!$C$41*AS174,0)</f>
        <v>0</v>
      </c>
      <c r="AV174" s="265" t="s">
        <v>96</v>
      </c>
      <c r="AW174" s="231">
        <f>IF(AT174=1,IF(AS174&lt;15,VLOOKUP(AV174,data!$B$3:$E$32,2,0)*AS174,(VLOOKUP(AV174,data!$B$3:$E$32,2,0)*14)+(VLOOKUP(AV174,data!$B$3:$E$32,3,0))*(AS174-14)),0)</f>
        <v>0</v>
      </c>
      <c r="AX174" s="265" t="s">
        <v>96</v>
      </c>
      <c r="AY174" s="231">
        <f>IF(AT174=1,VLOOKUP(AX174,data!$B$35:$D$39,2,0),0)</f>
        <v>0</v>
      </c>
      <c r="AZ174" s="232">
        <f>IF(AND(AW174&lt;&gt;0,AY174&lt;&gt;0)=FALSE,0,data!$C$43)</f>
        <v>0</v>
      </c>
      <c r="BA174" s="269">
        <f t="shared" si="164"/>
        <v>0</v>
      </c>
      <c r="BB174" s="225">
        <f t="shared" si="165"/>
        <v>0</v>
      </c>
      <c r="BC174" s="225">
        <f t="shared" si="166"/>
        <v>0</v>
      </c>
      <c r="BD174" s="225">
        <f t="shared" si="167"/>
        <v>0</v>
      </c>
      <c r="BE174" s="431" t="str">
        <f t="shared" si="168"/>
        <v>ne</v>
      </c>
      <c r="BG174" s="229"/>
      <c r="BH174" s="225">
        <f t="shared" si="169"/>
        <v>0</v>
      </c>
      <c r="BI174" s="230">
        <f>IF(BH174=1,data!$C$41*BG174,0)</f>
        <v>0</v>
      </c>
      <c r="BJ174" s="265" t="s">
        <v>96</v>
      </c>
      <c r="BK174" s="231">
        <f>IF(BH174=1,IF(BG174&lt;15,VLOOKUP(BJ174,data!$B$3:$E$32,2,0)*BG174,(VLOOKUP(BJ174,data!$B$3:$E$32,2,0)*14)+(VLOOKUP(BJ174,data!$B$3:$E$32,3,0))*(BG174-14)),0)</f>
        <v>0</v>
      </c>
      <c r="BL174" s="265" t="s">
        <v>96</v>
      </c>
      <c r="BM174" s="231">
        <f>IF(BH174=1,VLOOKUP(BL174,data!$B$35:$D$39,2,0),0)</f>
        <v>0</v>
      </c>
      <c r="BN174" s="232">
        <f>IF(AND(BK174&lt;&gt;0,BM174&lt;&gt;0)=FALSE,0,data!$C$43)</f>
        <v>0</v>
      </c>
      <c r="BO174" s="269">
        <f t="shared" si="170"/>
        <v>0</v>
      </c>
      <c r="BP174" s="225">
        <f t="shared" si="171"/>
        <v>0</v>
      </c>
      <c r="BQ174" s="225">
        <f t="shared" si="172"/>
        <v>0</v>
      </c>
      <c r="BR174" s="225">
        <f t="shared" si="173"/>
        <v>0</v>
      </c>
      <c r="BS174" s="431" t="str">
        <f t="shared" si="174"/>
        <v>ne</v>
      </c>
      <c r="BU174" s="229"/>
      <c r="BV174" s="225">
        <f t="shared" si="175"/>
        <v>0</v>
      </c>
      <c r="BW174" s="230">
        <f>IF(BV174=1,data!$C$41*BU174,0)</f>
        <v>0</v>
      </c>
      <c r="BX174" s="265" t="s">
        <v>96</v>
      </c>
      <c r="BY174" s="231">
        <f>IF(BV174=1,IF(BU174&lt;15,VLOOKUP(BX174,data!$B$3:$E$32,2,0)*BU174,(VLOOKUP(BX174,data!$B$3:$E$32,2,0)*14)+(VLOOKUP(BX174,data!$B$3:$E$32,3,0))*(BU174-14)),0)</f>
        <v>0</v>
      </c>
      <c r="BZ174" s="265" t="s">
        <v>96</v>
      </c>
      <c r="CA174" s="231">
        <f>IF(BV174=1,VLOOKUP(BZ174,data!$B$35:$D$39,2,0),0)</f>
        <v>0</v>
      </c>
      <c r="CB174" s="232">
        <f>IF(AND(BY174&lt;&gt;0,CA174&lt;&gt;0)=FALSE,0,data!$C$43)</f>
        <v>0</v>
      </c>
      <c r="CC174" s="269">
        <f t="shared" si="176"/>
        <v>0</v>
      </c>
      <c r="CD174" s="225">
        <f t="shared" si="177"/>
        <v>0</v>
      </c>
      <c r="CE174" s="225">
        <f t="shared" si="178"/>
        <v>0</v>
      </c>
      <c r="CF174" s="225">
        <f t="shared" si="179"/>
        <v>0</v>
      </c>
      <c r="CG174" s="431" t="str">
        <f t="shared" si="180"/>
        <v>ne</v>
      </c>
      <c r="CI174" s="229"/>
      <c r="CJ174" s="225">
        <f t="shared" si="181"/>
        <v>0</v>
      </c>
      <c r="CK174" s="230">
        <f>IF(CJ174=1,data!$C$41*CI174,0)</f>
        <v>0</v>
      </c>
      <c r="CL174" s="265" t="s">
        <v>96</v>
      </c>
      <c r="CM174" s="231">
        <f>IF(CJ174=1,IF(CI174&lt;15,VLOOKUP(CL174,data!$B$3:$E$32,2,0)*CI174,(VLOOKUP(CL174,data!$B$3:$E$32,2,0)*14)+(VLOOKUP(CL174,data!$B$3:$E$32,3,0))*(CI174-14)),0)</f>
        <v>0</v>
      </c>
      <c r="CN174" s="265" t="s">
        <v>96</v>
      </c>
      <c r="CO174" s="231">
        <f>IF(CJ174=1,VLOOKUP(CN174,data!$B$35:$D$39,2,0),0)</f>
        <v>0</v>
      </c>
      <c r="CP174" s="232">
        <f>IF(AND(CM174&lt;&gt;0,CO174&lt;&gt;0)=FALSE,0,data!$C$43)</f>
        <v>0</v>
      </c>
      <c r="CQ174" s="269">
        <f t="shared" si="182"/>
        <v>0</v>
      </c>
      <c r="CR174" s="225">
        <f t="shared" si="183"/>
        <v>0</v>
      </c>
      <c r="CS174" s="225">
        <f t="shared" si="184"/>
        <v>0</v>
      </c>
      <c r="CT174" s="225">
        <f t="shared" si="185"/>
        <v>0</v>
      </c>
      <c r="CU174" s="431" t="str">
        <f t="shared" si="186"/>
        <v>ne</v>
      </c>
      <c r="CW174" s="229"/>
      <c r="CX174" s="225">
        <f t="shared" si="187"/>
        <v>0</v>
      </c>
      <c r="CY174" s="230">
        <f>IF(CX174=1,data!$C$41*CW174,0)</f>
        <v>0</v>
      </c>
      <c r="CZ174" s="265" t="s">
        <v>96</v>
      </c>
      <c r="DA174" s="231">
        <f>IF(CX174=1,IF(CW174&lt;15,VLOOKUP(CZ174,data!$B$3:$E$32,2,0)*CW174,(VLOOKUP(CZ174,data!$B$3:$E$32,2,0)*14)+(VLOOKUP(CZ174,data!$B$3:$E$32,3,0))*(CW174-14)),0)</f>
        <v>0</v>
      </c>
      <c r="DB174" s="265" t="s">
        <v>96</v>
      </c>
      <c r="DC174" s="231">
        <f>IF(CX174=1,VLOOKUP(DB174,data!$B$35:$D$39,2,0),0)</f>
        <v>0</v>
      </c>
      <c r="DD174" s="232">
        <f>IF(AND(DA174&lt;&gt;0,DC174&lt;&gt;0)=FALSE,0,data!$C$43)</f>
        <v>0</v>
      </c>
      <c r="DE174" s="269">
        <f t="shared" si="188"/>
        <v>0</v>
      </c>
      <c r="DF174" s="225">
        <f t="shared" si="189"/>
        <v>0</v>
      </c>
      <c r="DG174" s="225">
        <f t="shared" si="190"/>
        <v>0</v>
      </c>
      <c r="DH174" s="225">
        <f t="shared" si="191"/>
        <v>0</v>
      </c>
      <c r="DI174" s="431" t="str">
        <f t="shared" si="192"/>
        <v>ne</v>
      </c>
      <c r="DK174" s="229"/>
      <c r="DL174" s="225">
        <f t="shared" si="193"/>
        <v>0</v>
      </c>
      <c r="DM174" s="230">
        <f>IF(DL174=1,data!$C$41*DK174,0)</f>
        <v>0</v>
      </c>
      <c r="DN174" s="265" t="s">
        <v>96</v>
      </c>
      <c r="DO174" s="231">
        <f>IF(DL174=1,IF(DK174&lt;15,VLOOKUP(DN174,data!$B$3:$E$32,2,0)*DK174,(VLOOKUP(DN174,data!$B$3:$E$32,2,0)*14)+(VLOOKUP(DN174,data!$B$3:$E$32,3,0))*(DK174-14)),0)</f>
        <v>0</v>
      </c>
      <c r="DP174" s="265" t="s">
        <v>96</v>
      </c>
      <c r="DQ174" s="231">
        <f>IF(DL174=1,VLOOKUP(DP174,data!$B$35:$D$39,2,0),0)</f>
        <v>0</v>
      </c>
      <c r="DR174" s="232">
        <f>IF(AND(DO174&lt;&gt;0,DQ174&lt;&gt;0)=FALSE,0,data!$C$43)</f>
        <v>0</v>
      </c>
      <c r="DS174" s="269">
        <f t="shared" si="194"/>
        <v>0</v>
      </c>
      <c r="DT174" s="225">
        <f t="shared" si="195"/>
        <v>0</v>
      </c>
      <c r="DU174" s="225">
        <f t="shared" si="196"/>
        <v>0</v>
      </c>
      <c r="DV174" s="225">
        <f t="shared" si="197"/>
        <v>0</v>
      </c>
      <c r="DW174" s="431" t="str">
        <f t="shared" si="198"/>
        <v>ne</v>
      </c>
      <c r="DY174" s="229"/>
      <c r="DZ174" s="225">
        <f t="shared" si="199"/>
        <v>0</v>
      </c>
      <c r="EA174" s="230">
        <f>IF(DZ174=1,data!$C$41*DY174,0)</f>
        <v>0</v>
      </c>
      <c r="EB174" s="265" t="s">
        <v>96</v>
      </c>
      <c r="EC174" s="231">
        <f>IF(DZ174=1,IF(DY174&lt;15,VLOOKUP(EB174,data!$B$3:$E$32,2,0)*DY174,(VLOOKUP(EB174,data!$B$3:$E$32,2,0)*14)+(VLOOKUP(EB174,data!$B$3:$E$32,3,0))*(DY174-14)),0)</f>
        <v>0</v>
      </c>
      <c r="ED174" s="265" t="s">
        <v>96</v>
      </c>
      <c r="EE174" s="231">
        <f>IF(DZ174=1,VLOOKUP(ED174,data!$B$35:$D$39,2,0),0)</f>
        <v>0</v>
      </c>
      <c r="EF174" s="232">
        <f>IF(AND(EC174&lt;&gt;0,EE174&lt;&gt;0)=FALSE,0,data!$C$43)</f>
        <v>0</v>
      </c>
      <c r="EG174" s="269">
        <f t="shared" si="200"/>
        <v>0</v>
      </c>
      <c r="EH174" s="225">
        <f t="shared" si="201"/>
        <v>0</v>
      </c>
      <c r="EI174" s="225">
        <f t="shared" si="202"/>
        <v>0</v>
      </c>
      <c r="EJ174" s="225">
        <f t="shared" si="203"/>
        <v>0</v>
      </c>
      <c r="EK174" s="431" t="str">
        <f t="shared" si="204"/>
        <v>ne</v>
      </c>
      <c r="EM174" s="229"/>
      <c r="EN174" s="225">
        <f t="shared" si="205"/>
        <v>0</v>
      </c>
      <c r="EO174" s="230">
        <f>IF(EN174=1,data!$C$41*EM174,0)</f>
        <v>0</v>
      </c>
      <c r="EP174" s="265" t="s">
        <v>96</v>
      </c>
      <c r="EQ174" s="231">
        <f>IF(EN174=1,IF(EM174&lt;15,VLOOKUP(EP174,data!$B$3:$E$32,2,0)*EM174,(VLOOKUP(EP174,data!$B$3:$E$32,2,0)*14)+(VLOOKUP(EP174,data!$B$3:$E$32,3,0))*(EM174-14)),0)</f>
        <v>0</v>
      </c>
      <c r="ER174" s="265" t="s">
        <v>96</v>
      </c>
      <c r="ES174" s="231">
        <f>IF(EN174=1,VLOOKUP(ER174,data!$B$35:$D$39,2,0),0)</f>
        <v>0</v>
      </c>
      <c r="ET174" s="232">
        <f>IF(AND(EQ174&lt;&gt;0,ES174&lt;&gt;0)=FALSE,0,data!$C$43)</f>
        <v>0</v>
      </c>
      <c r="EU174" s="269">
        <f t="shared" si="206"/>
        <v>0</v>
      </c>
      <c r="EV174" s="225">
        <f t="shared" si="207"/>
        <v>0</v>
      </c>
      <c r="EW174" s="225">
        <f t="shared" si="208"/>
        <v>0</v>
      </c>
      <c r="EX174" s="225">
        <f t="shared" si="209"/>
        <v>0</v>
      </c>
      <c r="EY174" s="431" t="str">
        <f t="shared" si="210"/>
        <v>ne</v>
      </c>
      <c r="FA174" s="229"/>
      <c r="FB174" s="225">
        <f t="shared" si="211"/>
        <v>0</v>
      </c>
      <c r="FC174" s="230">
        <f>IF(FB174=1,data!$C$41*FA174,0)</f>
        <v>0</v>
      </c>
      <c r="FD174" s="265" t="s">
        <v>96</v>
      </c>
      <c r="FE174" s="231">
        <f>IF(FB174=1,IF(FA174&lt;15,VLOOKUP(FD174,data!$B$3:$E$32,2,0)*FA174,(VLOOKUP(FD174,data!$B$3:$E$32,2,0)*14)+(VLOOKUP(FD174,data!$B$3:$E$32,3,0))*(FA174-14)),0)</f>
        <v>0</v>
      </c>
      <c r="FF174" s="265" t="s">
        <v>96</v>
      </c>
      <c r="FG174" s="231">
        <f>IF(FB174=1,VLOOKUP(FF174,data!$B$35:$D$39,2,0),0)</f>
        <v>0</v>
      </c>
      <c r="FH174" s="232">
        <f>IF(AND(FE174&lt;&gt;0,FG174&lt;&gt;0)=FALSE,0,data!$C$43)</f>
        <v>0</v>
      </c>
      <c r="FI174" s="269">
        <f t="shared" si="212"/>
        <v>0</v>
      </c>
      <c r="FJ174" s="225">
        <f t="shared" si="213"/>
        <v>0</v>
      </c>
      <c r="FK174" s="225">
        <f t="shared" si="214"/>
        <v>0</v>
      </c>
      <c r="FL174" s="225">
        <f t="shared" si="215"/>
        <v>0</v>
      </c>
      <c r="FM174" s="431" t="str">
        <f t="shared" si="216"/>
        <v>ne</v>
      </c>
    </row>
    <row r="175" spans="1:169" ht="26.65" hidden="1" customHeight="1" x14ac:dyDescent="0.25">
      <c r="A175" s="233"/>
      <c r="B175" s="370" t="s">
        <v>266</v>
      </c>
      <c r="C175" s="416"/>
      <c r="D175" s="418"/>
      <c r="E175" s="229"/>
      <c r="F175" s="225">
        <f t="shared" si="148"/>
        <v>0</v>
      </c>
      <c r="G175" s="230">
        <f>IF(F175=1,data!$C$41*E175,0)</f>
        <v>0</v>
      </c>
      <c r="H175" s="265" t="s">
        <v>96</v>
      </c>
      <c r="I175" s="231">
        <f>IF($F175=1,IF($E175&lt;15,VLOOKUP(H175,data!$B$3:$E$32,2,0)*$E175,(VLOOKUP(H175,data!$B$3:$E$32,2,0)*14)+(VLOOKUP(H175,data!$B$3:$E$32,3,0))*($E175-14)),0)</f>
        <v>0</v>
      </c>
      <c r="J175" s="265" t="s">
        <v>96</v>
      </c>
      <c r="K175" s="231">
        <f>IF($F175=1,VLOOKUP(J175,data!$B$35:$D$39,2,0),0)</f>
        <v>0</v>
      </c>
      <c r="L175" s="232">
        <f>IF(AND(I175&lt;&gt;0,K175&lt;&gt;0)=FALSE,0,data!$C$43)</f>
        <v>0</v>
      </c>
      <c r="M175" s="269">
        <f t="shared" si="76"/>
        <v>0</v>
      </c>
      <c r="N175" s="225">
        <f t="shared" si="217"/>
        <v>0</v>
      </c>
      <c r="O175" s="225">
        <f t="shared" si="149"/>
        <v>0</v>
      </c>
      <c r="P175" s="225">
        <f t="shared" si="150"/>
        <v>0</v>
      </c>
      <c r="Q175" s="228"/>
      <c r="R175" s="438">
        <f t="shared" si="151"/>
        <v>0</v>
      </c>
      <c r="S175" s="225">
        <f t="shared" si="152"/>
        <v>0</v>
      </c>
      <c r="T175" s="357">
        <f>IF(S175=1,data!$C$41*R175,0)</f>
        <v>0</v>
      </c>
      <c r="U175" s="370" t="str">
        <f t="shared" si="153"/>
        <v xml:space="preserve"> </v>
      </c>
      <c r="V175" s="360">
        <f>IF($S175=1,IF(R175&lt;15,VLOOKUP(U175,data!$B$3:$E$32,2,0)*R175,(VLOOKUP(U175,data!$B$3:$E$32,2,0)*14)+(VLOOKUP(U175,data!$B$3:$E$32,3,0))*(R175-14)),0)</f>
        <v>0</v>
      </c>
      <c r="W175" s="370" t="str">
        <f t="shared" si="154"/>
        <v xml:space="preserve"> </v>
      </c>
      <c r="X175" s="360">
        <f>IF($S175=1,VLOOKUP(W175,data!$B$35:$D$39,2,0),0)</f>
        <v>0</v>
      </c>
      <c r="Y175" s="364">
        <f>IF(AND(V175&lt;&gt;0,X175&lt;&gt;0)=FALSE,0,data!$C$43)</f>
        <v>0</v>
      </c>
      <c r="Z175" s="365">
        <f t="shared" si="83"/>
        <v>0</v>
      </c>
      <c r="AA175" s="225">
        <f t="shared" si="218"/>
        <v>0</v>
      </c>
      <c r="AB175" s="225">
        <f t="shared" si="155"/>
        <v>0</v>
      </c>
      <c r="AC175" s="225">
        <f t="shared" si="156"/>
        <v>0</v>
      </c>
      <c r="AE175" s="229"/>
      <c r="AF175" s="225">
        <f t="shared" si="157"/>
        <v>0</v>
      </c>
      <c r="AG175" s="230">
        <f>IF(AF175=1,data!$C$41*AE175,0)</f>
        <v>0</v>
      </c>
      <c r="AH175" s="265" t="s">
        <v>96</v>
      </c>
      <c r="AI175" s="231">
        <f>IF(AF175=1,IF(AE175&lt;15,VLOOKUP(AH175,data!$B$3:$E$32,2,0)*AE175,(VLOOKUP(AH175,data!$B$3:$E$32,2,0)*14)+(VLOOKUP(AH175,data!$B$3:$E$32,3,0))*(AE175-14)),0)</f>
        <v>0</v>
      </c>
      <c r="AJ175" s="265" t="s">
        <v>96</v>
      </c>
      <c r="AK175" s="231">
        <f>IF(AF175=1,VLOOKUP(AJ175,data!$B$35:$D$39,2,0),0)</f>
        <v>0</v>
      </c>
      <c r="AL175" s="232">
        <f>IF(AND(AI175&lt;&gt;0,AK175&lt;&gt;0)=FALSE,0,data!$C$43)</f>
        <v>0</v>
      </c>
      <c r="AM175" s="269">
        <f t="shared" si="158"/>
        <v>0</v>
      </c>
      <c r="AN175" s="225">
        <f t="shared" si="159"/>
        <v>0</v>
      </c>
      <c r="AO175" s="225">
        <f t="shared" si="160"/>
        <v>0</v>
      </c>
      <c r="AP175" s="225">
        <f t="shared" si="161"/>
        <v>0</v>
      </c>
      <c r="AQ175" s="431" t="str">
        <f t="shared" si="162"/>
        <v>ne</v>
      </c>
      <c r="AS175" s="229"/>
      <c r="AT175" s="225">
        <f t="shared" si="163"/>
        <v>0</v>
      </c>
      <c r="AU175" s="230">
        <f>IF(AT175=1,data!$C$41*AS175,0)</f>
        <v>0</v>
      </c>
      <c r="AV175" s="265" t="s">
        <v>96</v>
      </c>
      <c r="AW175" s="231">
        <f>IF(AT175=1,IF(AS175&lt;15,VLOOKUP(AV175,data!$B$3:$E$32,2,0)*AS175,(VLOOKUP(AV175,data!$B$3:$E$32,2,0)*14)+(VLOOKUP(AV175,data!$B$3:$E$32,3,0))*(AS175-14)),0)</f>
        <v>0</v>
      </c>
      <c r="AX175" s="265" t="s">
        <v>96</v>
      </c>
      <c r="AY175" s="231">
        <f>IF(AT175=1,VLOOKUP(AX175,data!$B$35:$D$39,2,0),0)</f>
        <v>0</v>
      </c>
      <c r="AZ175" s="232">
        <f>IF(AND(AW175&lt;&gt;0,AY175&lt;&gt;0)=FALSE,0,data!$C$43)</f>
        <v>0</v>
      </c>
      <c r="BA175" s="269">
        <f t="shared" si="164"/>
        <v>0</v>
      </c>
      <c r="BB175" s="225">
        <f t="shared" si="165"/>
        <v>0</v>
      </c>
      <c r="BC175" s="225">
        <f t="shared" si="166"/>
        <v>0</v>
      </c>
      <c r="BD175" s="225">
        <f t="shared" si="167"/>
        <v>0</v>
      </c>
      <c r="BE175" s="431" t="str">
        <f t="shared" si="168"/>
        <v>ne</v>
      </c>
      <c r="BG175" s="229"/>
      <c r="BH175" s="225">
        <f t="shared" si="169"/>
        <v>0</v>
      </c>
      <c r="BI175" s="230">
        <f>IF(BH175=1,data!$C$41*BG175,0)</f>
        <v>0</v>
      </c>
      <c r="BJ175" s="265" t="s">
        <v>96</v>
      </c>
      <c r="BK175" s="231">
        <f>IF(BH175=1,IF(BG175&lt;15,VLOOKUP(BJ175,data!$B$3:$E$32,2,0)*BG175,(VLOOKUP(BJ175,data!$B$3:$E$32,2,0)*14)+(VLOOKUP(BJ175,data!$B$3:$E$32,3,0))*(BG175-14)),0)</f>
        <v>0</v>
      </c>
      <c r="BL175" s="265" t="s">
        <v>96</v>
      </c>
      <c r="BM175" s="231">
        <f>IF(BH175=1,VLOOKUP(BL175,data!$B$35:$D$39,2,0),0)</f>
        <v>0</v>
      </c>
      <c r="BN175" s="232">
        <f>IF(AND(BK175&lt;&gt;0,BM175&lt;&gt;0)=FALSE,0,data!$C$43)</f>
        <v>0</v>
      </c>
      <c r="BO175" s="269">
        <f t="shared" si="170"/>
        <v>0</v>
      </c>
      <c r="BP175" s="225">
        <f t="shared" si="171"/>
        <v>0</v>
      </c>
      <c r="BQ175" s="225">
        <f t="shared" si="172"/>
        <v>0</v>
      </c>
      <c r="BR175" s="225">
        <f t="shared" si="173"/>
        <v>0</v>
      </c>
      <c r="BS175" s="431" t="str">
        <f t="shared" si="174"/>
        <v>ne</v>
      </c>
      <c r="BU175" s="229"/>
      <c r="BV175" s="225">
        <f t="shared" si="175"/>
        <v>0</v>
      </c>
      <c r="BW175" s="230">
        <f>IF(BV175=1,data!$C$41*BU175,0)</f>
        <v>0</v>
      </c>
      <c r="BX175" s="265" t="s">
        <v>96</v>
      </c>
      <c r="BY175" s="231">
        <f>IF(BV175=1,IF(BU175&lt;15,VLOOKUP(BX175,data!$B$3:$E$32,2,0)*BU175,(VLOOKUP(BX175,data!$B$3:$E$32,2,0)*14)+(VLOOKUP(BX175,data!$B$3:$E$32,3,0))*(BU175-14)),0)</f>
        <v>0</v>
      </c>
      <c r="BZ175" s="265" t="s">
        <v>96</v>
      </c>
      <c r="CA175" s="231">
        <f>IF(BV175=1,VLOOKUP(BZ175,data!$B$35:$D$39,2,0),0)</f>
        <v>0</v>
      </c>
      <c r="CB175" s="232">
        <f>IF(AND(BY175&lt;&gt;0,CA175&lt;&gt;0)=FALSE,0,data!$C$43)</f>
        <v>0</v>
      </c>
      <c r="CC175" s="269">
        <f t="shared" si="176"/>
        <v>0</v>
      </c>
      <c r="CD175" s="225">
        <f t="shared" si="177"/>
        <v>0</v>
      </c>
      <c r="CE175" s="225">
        <f t="shared" si="178"/>
        <v>0</v>
      </c>
      <c r="CF175" s="225">
        <f t="shared" si="179"/>
        <v>0</v>
      </c>
      <c r="CG175" s="431" t="str">
        <f t="shared" si="180"/>
        <v>ne</v>
      </c>
      <c r="CI175" s="229"/>
      <c r="CJ175" s="225">
        <f t="shared" si="181"/>
        <v>0</v>
      </c>
      <c r="CK175" s="230">
        <f>IF(CJ175=1,data!$C$41*CI175,0)</f>
        <v>0</v>
      </c>
      <c r="CL175" s="265" t="s">
        <v>96</v>
      </c>
      <c r="CM175" s="231">
        <f>IF(CJ175=1,IF(CI175&lt;15,VLOOKUP(CL175,data!$B$3:$E$32,2,0)*CI175,(VLOOKUP(CL175,data!$B$3:$E$32,2,0)*14)+(VLOOKUP(CL175,data!$B$3:$E$32,3,0))*(CI175-14)),0)</f>
        <v>0</v>
      </c>
      <c r="CN175" s="265" t="s">
        <v>96</v>
      </c>
      <c r="CO175" s="231">
        <f>IF(CJ175=1,VLOOKUP(CN175,data!$B$35:$D$39,2,0),0)</f>
        <v>0</v>
      </c>
      <c r="CP175" s="232">
        <f>IF(AND(CM175&lt;&gt;0,CO175&lt;&gt;0)=FALSE,0,data!$C$43)</f>
        <v>0</v>
      </c>
      <c r="CQ175" s="269">
        <f t="shared" si="182"/>
        <v>0</v>
      </c>
      <c r="CR175" s="225">
        <f t="shared" si="183"/>
        <v>0</v>
      </c>
      <c r="CS175" s="225">
        <f t="shared" si="184"/>
        <v>0</v>
      </c>
      <c r="CT175" s="225">
        <f t="shared" si="185"/>
        <v>0</v>
      </c>
      <c r="CU175" s="431" t="str">
        <f t="shared" si="186"/>
        <v>ne</v>
      </c>
      <c r="CW175" s="229"/>
      <c r="CX175" s="225">
        <f t="shared" si="187"/>
        <v>0</v>
      </c>
      <c r="CY175" s="230">
        <f>IF(CX175=1,data!$C$41*CW175,0)</f>
        <v>0</v>
      </c>
      <c r="CZ175" s="265" t="s">
        <v>96</v>
      </c>
      <c r="DA175" s="231">
        <f>IF(CX175=1,IF(CW175&lt;15,VLOOKUP(CZ175,data!$B$3:$E$32,2,0)*CW175,(VLOOKUP(CZ175,data!$B$3:$E$32,2,0)*14)+(VLOOKUP(CZ175,data!$B$3:$E$32,3,0))*(CW175-14)),0)</f>
        <v>0</v>
      </c>
      <c r="DB175" s="265" t="s">
        <v>96</v>
      </c>
      <c r="DC175" s="231">
        <f>IF(CX175=1,VLOOKUP(DB175,data!$B$35:$D$39,2,0),0)</f>
        <v>0</v>
      </c>
      <c r="DD175" s="232">
        <f>IF(AND(DA175&lt;&gt;0,DC175&lt;&gt;0)=FALSE,0,data!$C$43)</f>
        <v>0</v>
      </c>
      <c r="DE175" s="269">
        <f t="shared" si="188"/>
        <v>0</v>
      </c>
      <c r="DF175" s="225">
        <f t="shared" si="189"/>
        <v>0</v>
      </c>
      <c r="DG175" s="225">
        <f t="shared" si="190"/>
        <v>0</v>
      </c>
      <c r="DH175" s="225">
        <f t="shared" si="191"/>
        <v>0</v>
      </c>
      <c r="DI175" s="431" t="str">
        <f t="shared" si="192"/>
        <v>ne</v>
      </c>
      <c r="DK175" s="229"/>
      <c r="DL175" s="225">
        <f t="shared" si="193"/>
        <v>0</v>
      </c>
      <c r="DM175" s="230">
        <f>IF(DL175=1,data!$C$41*DK175,0)</f>
        <v>0</v>
      </c>
      <c r="DN175" s="265" t="s">
        <v>96</v>
      </c>
      <c r="DO175" s="231">
        <f>IF(DL175=1,IF(DK175&lt;15,VLOOKUP(DN175,data!$B$3:$E$32,2,0)*DK175,(VLOOKUP(DN175,data!$B$3:$E$32,2,0)*14)+(VLOOKUP(DN175,data!$B$3:$E$32,3,0))*(DK175-14)),0)</f>
        <v>0</v>
      </c>
      <c r="DP175" s="265" t="s">
        <v>96</v>
      </c>
      <c r="DQ175" s="231">
        <f>IF(DL175=1,VLOOKUP(DP175,data!$B$35:$D$39,2,0),0)</f>
        <v>0</v>
      </c>
      <c r="DR175" s="232">
        <f>IF(AND(DO175&lt;&gt;0,DQ175&lt;&gt;0)=FALSE,0,data!$C$43)</f>
        <v>0</v>
      </c>
      <c r="DS175" s="269">
        <f t="shared" si="194"/>
        <v>0</v>
      </c>
      <c r="DT175" s="225">
        <f t="shared" si="195"/>
        <v>0</v>
      </c>
      <c r="DU175" s="225">
        <f t="shared" si="196"/>
        <v>0</v>
      </c>
      <c r="DV175" s="225">
        <f t="shared" si="197"/>
        <v>0</v>
      </c>
      <c r="DW175" s="431" t="str">
        <f t="shared" si="198"/>
        <v>ne</v>
      </c>
      <c r="DY175" s="229"/>
      <c r="DZ175" s="225">
        <f t="shared" si="199"/>
        <v>0</v>
      </c>
      <c r="EA175" s="230">
        <f>IF(DZ175=1,data!$C$41*DY175,0)</f>
        <v>0</v>
      </c>
      <c r="EB175" s="265" t="s">
        <v>96</v>
      </c>
      <c r="EC175" s="231">
        <f>IF(DZ175=1,IF(DY175&lt;15,VLOOKUP(EB175,data!$B$3:$E$32,2,0)*DY175,(VLOOKUP(EB175,data!$B$3:$E$32,2,0)*14)+(VLOOKUP(EB175,data!$B$3:$E$32,3,0))*(DY175-14)),0)</f>
        <v>0</v>
      </c>
      <c r="ED175" s="265" t="s">
        <v>96</v>
      </c>
      <c r="EE175" s="231">
        <f>IF(DZ175=1,VLOOKUP(ED175,data!$B$35:$D$39,2,0),0)</f>
        <v>0</v>
      </c>
      <c r="EF175" s="232">
        <f>IF(AND(EC175&lt;&gt;0,EE175&lt;&gt;0)=FALSE,0,data!$C$43)</f>
        <v>0</v>
      </c>
      <c r="EG175" s="269">
        <f t="shared" si="200"/>
        <v>0</v>
      </c>
      <c r="EH175" s="225">
        <f t="shared" si="201"/>
        <v>0</v>
      </c>
      <c r="EI175" s="225">
        <f t="shared" si="202"/>
        <v>0</v>
      </c>
      <c r="EJ175" s="225">
        <f t="shared" si="203"/>
        <v>0</v>
      </c>
      <c r="EK175" s="431" t="str">
        <f t="shared" si="204"/>
        <v>ne</v>
      </c>
      <c r="EM175" s="229"/>
      <c r="EN175" s="225">
        <f t="shared" si="205"/>
        <v>0</v>
      </c>
      <c r="EO175" s="230">
        <f>IF(EN175=1,data!$C$41*EM175,0)</f>
        <v>0</v>
      </c>
      <c r="EP175" s="265" t="s">
        <v>96</v>
      </c>
      <c r="EQ175" s="231">
        <f>IF(EN175=1,IF(EM175&lt;15,VLOOKUP(EP175,data!$B$3:$E$32,2,0)*EM175,(VLOOKUP(EP175,data!$B$3:$E$32,2,0)*14)+(VLOOKUP(EP175,data!$B$3:$E$32,3,0))*(EM175-14)),0)</f>
        <v>0</v>
      </c>
      <c r="ER175" s="265" t="s">
        <v>96</v>
      </c>
      <c r="ES175" s="231">
        <f>IF(EN175=1,VLOOKUP(ER175,data!$B$35:$D$39,2,0),0)</f>
        <v>0</v>
      </c>
      <c r="ET175" s="232">
        <f>IF(AND(EQ175&lt;&gt;0,ES175&lt;&gt;0)=FALSE,0,data!$C$43)</f>
        <v>0</v>
      </c>
      <c r="EU175" s="269">
        <f t="shared" si="206"/>
        <v>0</v>
      </c>
      <c r="EV175" s="225">
        <f t="shared" si="207"/>
        <v>0</v>
      </c>
      <c r="EW175" s="225">
        <f t="shared" si="208"/>
        <v>0</v>
      </c>
      <c r="EX175" s="225">
        <f t="shared" si="209"/>
        <v>0</v>
      </c>
      <c r="EY175" s="431" t="str">
        <f t="shared" si="210"/>
        <v>ne</v>
      </c>
      <c r="FA175" s="229"/>
      <c r="FB175" s="225">
        <f t="shared" si="211"/>
        <v>0</v>
      </c>
      <c r="FC175" s="230">
        <f>IF(FB175=1,data!$C$41*FA175,0)</f>
        <v>0</v>
      </c>
      <c r="FD175" s="265" t="s">
        <v>96</v>
      </c>
      <c r="FE175" s="231">
        <f>IF(FB175=1,IF(FA175&lt;15,VLOOKUP(FD175,data!$B$3:$E$32,2,0)*FA175,(VLOOKUP(FD175,data!$B$3:$E$32,2,0)*14)+(VLOOKUP(FD175,data!$B$3:$E$32,3,0))*(FA175-14)),0)</f>
        <v>0</v>
      </c>
      <c r="FF175" s="265" t="s">
        <v>96</v>
      </c>
      <c r="FG175" s="231">
        <f>IF(FB175=1,VLOOKUP(FF175,data!$B$35:$D$39,2,0),0)</f>
        <v>0</v>
      </c>
      <c r="FH175" s="232">
        <f>IF(AND(FE175&lt;&gt;0,FG175&lt;&gt;0)=FALSE,0,data!$C$43)</f>
        <v>0</v>
      </c>
      <c r="FI175" s="269">
        <f t="shared" si="212"/>
        <v>0</v>
      </c>
      <c r="FJ175" s="225">
        <f t="shared" si="213"/>
        <v>0</v>
      </c>
      <c r="FK175" s="225">
        <f t="shared" si="214"/>
        <v>0</v>
      </c>
      <c r="FL175" s="225">
        <f t="shared" si="215"/>
        <v>0</v>
      </c>
      <c r="FM175" s="431" t="str">
        <f t="shared" si="216"/>
        <v>ne</v>
      </c>
    </row>
    <row r="176" spans="1:169" ht="26.65" hidden="1" customHeight="1" x14ac:dyDescent="0.25">
      <c r="A176" s="233"/>
      <c r="B176" s="370" t="s">
        <v>267</v>
      </c>
      <c r="C176" s="416"/>
      <c r="D176" s="418"/>
      <c r="E176" s="229"/>
      <c r="F176" s="225">
        <f t="shared" si="148"/>
        <v>0</v>
      </c>
      <c r="G176" s="230">
        <f>IF(F176=1,data!$C$41*E176,0)</f>
        <v>0</v>
      </c>
      <c r="H176" s="265" t="s">
        <v>96</v>
      </c>
      <c r="I176" s="231">
        <f>IF($F176=1,IF($E176&lt;15,VLOOKUP(H176,data!$B$3:$E$32,2,0)*$E176,(VLOOKUP(H176,data!$B$3:$E$32,2,0)*14)+(VLOOKUP(H176,data!$B$3:$E$32,3,0))*($E176-14)),0)</f>
        <v>0</v>
      </c>
      <c r="J176" s="265" t="s">
        <v>96</v>
      </c>
      <c r="K176" s="231">
        <f>IF($F176=1,VLOOKUP(J176,data!$B$35:$D$39,2,0),0)</f>
        <v>0</v>
      </c>
      <c r="L176" s="232">
        <f>IF(AND(I176&lt;&gt;0,K176&lt;&gt;0)=FALSE,0,data!$C$43)</f>
        <v>0</v>
      </c>
      <c r="M176" s="269">
        <f t="shared" si="76"/>
        <v>0</v>
      </c>
      <c r="N176" s="225">
        <f t="shared" si="217"/>
        <v>0</v>
      </c>
      <c r="O176" s="225">
        <f t="shared" si="149"/>
        <v>0</v>
      </c>
      <c r="P176" s="225">
        <f t="shared" si="150"/>
        <v>0</v>
      </c>
      <c r="Q176" s="228"/>
      <c r="R176" s="438">
        <f t="shared" si="151"/>
        <v>0</v>
      </c>
      <c r="S176" s="225">
        <f t="shared" si="152"/>
        <v>0</v>
      </c>
      <c r="T176" s="357">
        <f>IF(S176=1,data!$C$41*R176,0)</f>
        <v>0</v>
      </c>
      <c r="U176" s="370" t="str">
        <f t="shared" si="153"/>
        <v xml:space="preserve"> </v>
      </c>
      <c r="V176" s="360">
        <f>IF($S176=1,IF(R176&lt;15,VLOOKUP(U176,data!$B$3:$E$32,2,0)*R176,(VLOOKUP(U176,data!$B$3:$E$32,2,0)*14)+(VLOOKUP(U176,data!$B$3:$E$32,3,0))*(R176-14)),0)</f>
        <v>0</v>
      </c>
      <c r="W176" s="370" t="str">
        <f t="shared" si="154"/>
        <v xml:space="preserve"> </v>
      </c>
      <c r="X176" s="360">
        <f>IF($S176=1,VLOOKUP(W176,data!$B$35:$D$39,2,0),0)</f>
        <v>0</v>
      </c>
      <c r="Y176" s="364">
        <f>IF(AND(V176&lt;&gt;0,X176&lt;&gt;0)=FALSE,0,data!$C$43)</f>
        <v>0</v>
      </c>
      <c r="Z176" s="365">
        <f t="shared" si="83"/>
        <v>0</v>
      </c>
      <c r="AA176" s="225">
        <f t="shared" si="218"/>
        <v>0</v>
      </c>
      <c r="AB176" s="225">
        <f t="shared" si="155"/>
        <v>0</v>
      </c>
      <c r="AC176" s="225">
        <f t="shared" si="156"/>
        <v>0</v>
      </c>
      <c r="AE176" s="229"/>
      <c r="AF176" s="225">
        <f t="shared" si="157"/>
        <v>0</v>
      </c>
      <c r="AG176" s="230">
        <f>IF(AF176=1,data!$C$41*AE176,0)</f>
        <v>0</v>
      </c>
      <c r="AH176" s="265" t="s">
        <v>96</v>
      </c>
      <c r="AI176" s="231">
        <f>IF(AF176=1,IF(AE176&lt;15,VLOOKUP(AH176,data!$B$3:$E$32,2,0)*AE176,(VLOOKUP(AH176,data!$B$3:$E$32,2,0)*14)+(VLOOKUP(AH176,data!$B$3:$E$32,3,0))*(AE176-14)),0)</f>
        <v>0</v>
      </c>
      <c r="AJ176" s="265" t="s">
        <v>96</v>
      </c>
      <c r="AK176" s="231">
        <f>IF(AF176=1,VLOOKUP(AJ176,data!$B$35:$D$39,2,0),0)</f>
        <v>0</v>
      </c>
      <c r="AL176" s="232">
        <f>IF(AND(AI176&lt;&gt;0,AK176&lt;&gt;0)=FALSE,0,data!$C$43)</f>
        <v>0</v>
      </c>
      <c r="AM176" s="269">
        <f t="shared" si="158"/>
        <v>0</v>
      </c>
      <c r="AN176" s="225">
        <f t="shared" si="159"/>
        <v>0</v>
      </c>
      <c r="AO176" s="225">
        <f t="shared" si="160"/>
        <v>0</v>
      </c>
      <c r="AP176" s="225">
        <f t="shared" si="161"/>
        <v>0</v>
      </c>
      <c r="AQ176" s="431" t="str">
        <f t="shared" si="162"/>
        <v>ne</v>
      </c>
      <c r="AS176" s="229"/>
      <c r="AT176" s="225">
        <f t="shared" si="163"/>
        <v>0</v>
      </c>
      <c r="AU176" s="230">
        <f>IF(AT176=1,data!$C$41*AS176,0)</f>
        <v>0</v>
      </c>
      <c r="AV176" s="265" t="s">
        <v>96</v>
      </c>
      <c r="AW176" s="231">
        <f>IF(AT176=1,IF(AS176&lt;15,VLOOKUP(AV176,data!$B$3:$E$32,2,0)*AS176,(VLOOKUP(AV176,data!$B$3:$E$32,2,0)*14)+(VLOOKUP(AV176,data!$B$3:$E$32,3,0))*(AS176-14)),0)</f>
        <v>0</v>
      </c>
      <c r="AX176" s="265" t="s">
        <v>96</v>
      </c>
      <c r="AY176" s="231">
        <f>IF(AT176=1,VLOOKUP(AX176,data!$B$35:$D$39,2,0),0)</f>
        <v>0</v>
      </c>
      <c r="AZ176" s="232">
        <f>IF(AND(AW176&lt;&gt;0,AY176&lt;&gt;0)=FALSE,0,data!$C$43)</f>
        <v>0</v>
      </c>
      <c r="BA176" s="269">
        <f t="shared" si="164"/>
        <v>0</v>
      </c>
      <c r="BB176" s="225">
        <f t="shared" si="165"/>
        <v>0</v>
      </c>
      <c r="BC176" s="225">
        <f t="shared" si="166"/>
        <v>0</v>
      </c>
      <c r="BD176" s="225">
        <f t="shared" si="167"/>
        <v>0</v>
      </c>
      <c r="BE176" s="431" t="str">
        <f t="shared" si="168"/>
        <v>ne</v>
      </c>
      <c r="BG176" s="229"/>
      <c r="BH176" s="225">
        <f t="shared" si="169"/>
        <v>0</v>
      </c>
      <c r="BI176" s="230">
        <f>IF(BH176=1,data!$C$41*BG176,0)</f>
        <v>0</v>
      </c>
      <c r="BJ176" s="265" t="s">
        <v>96</v>
      </c>
      <c r="BK176" s="231">
        <f>IF(BH176=1,IF(BG176&lt;15,VLOOKUP(BJ176,data!$B$3:$E$32,2,0)*BG176,(VLOOKUP(BJ176,data!$B$3:$E$32,2,0)*14)+(VLOOKUP(BJ176,data!$B$3:$E$32,3,0))*(BG176-14)),0)</f>
        <v>0</v>
      </c>
      <c r="BL176" s="265" t="s">
        <v>96</v>
      </c>
      <c r="BM176" s="231">
        <f>IF(BH176=1,VLOOKUP(BL176,data!$B$35:$D$39,2,0),0)</f>
        <v>0</v>
      </c>
      <c r="BN176" s="232">
        <f>IF(AND(BK176&lt;&gt;0,BM176&lt;&gt;0)=FALSE,0,data!$C$43)</f>
        <v>0</v>
      </c>
      <c r="BO176" s="269">
        <f t="shared" si="170"/>
        <v>0</v>
      </c>
      <c r="BP176" s="225">
        <f t="shared" si="171"/>
        <v>0</v>
      </c>
      <c r="BQ176" s="225">
        <f t="shared" si="172"/>
        <v>0</v>
      </c>
      <c r="BR176" s="225">
        <f t="shared" si="173"/>
        <v>0</v>
      </c>
      <c r="BS176" s="431" t="str">
        <f t="shared" si="174"/>
        <v>ne</v>
      </c>
      <c r="BU176" s="229"/>
      <c r="BV176" s="225">
        <f t="shared" si="175"/>
        <v>0</v>
      </c>
      <c r="BW176" s="230">
        <f>IF(BV176=1,data!$C$41*BU176,0)</f>
        <v>0</v>
      </c>
      <c r="BX176" s="265" t="s">
        <v>96</v>
      </c>
      <c r="BY176" s="231">
        <f>IF(BV176=1,IF(BU176&lt;15,VLOOKUP(BX176,data!$B$3:$E$32,2,0)*BU176,(VLOOKUP(BX176,data!$B$3:$E$32,2,0)*14)+(VLOOKUP(BX176,data!$B$3:$E$32,3,0))*(BU176-14)),0)</f>
        <v>0</v>
      </c>
      <c r="BZ176" s="265" t="s">
        <v>96</v>
      </c>
      <c r="CA176" s="231">
        <f>IF(BV176=1,VLOOKUP(BZ176,data!$B$35:$D$39,2,0),0)</f>
        <v>0</v>
      </c>
      <c r="CB176" s="232">
        <f>IF(AND(BY176&lt;&gt;0,CA176&lt;&gt;0)=FALSE,0,data!$C$43)</f>
        <v>0</v>
      </c>
      <c r="CC176" s="269">
        <f t="shared" si="176"/>
        <v>0</v>
      </c>
      <c r="CD176" s="225">
        <f t="shared" si="177"/>
        <v>0</v>
      </c>
      <c r="CE176" s="225">
        <f t="shared" si="178"/>
        <v>0</v>
      </c>
      <c r="CF176" s="225">
        <f t="shared" si="179"/>
        <v>0</v>
      </c>
      <c r="CG176" s="431" t="str">
        <f t="shared" si="180"/>
        <v>ne</v>
      </c>
      <c r="CI176" s="229"/>
      <c r="CJ176" s="225">
        <f t="shared" si="181"/>
        <v>0</v>
      </c>
      <c r="CK176" s="230">
        <f>IF(CJ176=1,data!$C$41*CI176,0)</f>
        <v>0</v>
      </c>
      <c r="CL176" s="265" t="s">
        <v>96</v>
      </c>
      <c r="CM176" s="231">
        <f>IF(CJ176=1,IF(CI176&lt;15,VLOOKUP(CL176,data!$B$3:$E$32,2,0)*CI176,(VLOOKUP(CL176,data!$B$3:$E$32,2,0)*14)+(VLOOKUP(CL176,data!$B$3:$E$32,3,0))*(CI176-14)),0)</f>
        <v>0</v>
      </c>
      <c r="CN176" s="265" t="s">
        <v>96</v>
      </c>
      <c r="CO176" s="231">
        <f>IF(CJ176=1,VLOOKUP(CN176,data!$B$35:$D$39,2,0),0)</f>
        <v>0</v>
      </c>
      <c r="CP176" s="232">
        <f>IF(AND(CM176&lt;&gt;0,CO176&lt;&gt;0)=FALSE,0,data!$C$43)</f>
        <v>0</v>
      </c>
      <c r="CQ176" s="269">
        <f t="shared" si="182"/>
        <v>0</v>
      </c>
      <c r="CR176" s="225">
        <f t="shared" si="183"/>
        <v>0</v>
      </c>
      <c r="CS176" s="225">
        <f t="shared" si="184"/>
        <v>0</v>
      </c>
      <c r="CT176" s="225">
        <f t="shared" si="185"/>
        <v>0</v>
      </c>
      <c r="CU176" s="431" t="str">
        <f t="shared" si="186"/>
        <v>ne</v>
      </c>
      <c r="CW176" s="229"/>
      <c r="CX176" s="225">
        <f t="shared" si="187"/>
        <v>0</v>
      </c>
      <c r="CY176" s="230">
        <f>IF(CX176=1,data!$C$41*CW176,0)</f>
        <v>0</v>
      </c>
      <c r="CZ176" s="265" t="s">
        <v>96</v>
      </c>
      <c r="DA176" s="231">
        <f>IF(CX176=1,IF(CW176&lt;15,VLOOKUP(CZ176,data!$B$3:$E$32,2,0)*CW176,(VLOOKUP(CZ176,data!$B$3:$E$32,2,0)*14)+(VLOOKUP(CZ176,data!$B$3:$E$32,3,0))*(CW176-14)),0)</f>
        <v>0</v>
      </c>
      <c r="DB176" s="265" t="s">
        <v>96</v>
      </c>
      <c r="DC176" s="231">
        <f>IF(CX176=1,VLOOKUP(DB176,data!$B$35:$D$39,2,0),0)</f>
        <v>0</v>
      </c>
      <c r="DD176" s="232">
        <f>IF(AND(DA176&lt;&gt;0,DC176&lt;&gt;0)=FALSE,0,data!$C$43)</f>
        <v>0</v>
      </c>
      <c r="DE176" s="269">
        <f t="shared" si="188"/>
        <v>0</v>
      </c>
      <c r="DF176" s="225">
        <f t="shared" si="189"/>
        <v>0</v>
      </c>
      <c r="DG176" s="225">
        <f t="shared" si="190"/>
        <v>0</v>
      </c>
      <c r="DH176" s="225">
        <f t="shared" si="191"/>
        <v>0</v>
      </c>
      <c r="DI176" s="431" t="str">
        <f t="shared" si="192"/>
        <v>ne</v>
      </c>
      <c r="DK176" s="229"/>
      <c r="DL176" s="225">
        <f t="shared" si="193"/>
        <v>0</v>
      </c>
      <c r="DM176" s="230">
        <f>IF(DL176=1,data!$C$41*DK176,0)</f>
        <v>0</v>
      </c>
      <c r="DN176" s="265" t="s">
        <v>96</v>
      </c>
      <c r="DO176" s="231">
        <f>IF(DL176=1,IF(DK176&lt;15,VLOOKUP(DN176,data!$B$3:$E$32,2,0)*DK176,(VLOOKUP(DN176,data!$B$3:$E$32,2,0)*14)+(VLOOKUP(DN176,data!$B$3:$E$32,3,0))*(DK176-14)),0)</f>
        <v>0</v>
      </c>
      <c r="DP176" s="265" t="s">
        <v>96</v>
      </c>
      <c r="DQ176" s="231">
        <f>IF(DL176=1,VLOOKUP(DP176,data!$B$35:$D$39,2,0),0)</f>
        <v>0</v>
      </c>
      <c r="DR176" s="232">
        <f>IF(AND(DO176&lt;&gt;0,DQ176&lt;&gt;0)=FALSE,0,data!$C$43)</f>
        <v>0</v>
      </c>
      <c r="DS176" s="269">
        <f t="shared" si="194"/>
        <v>0</v>
      </c>
      <c r="DT176" s="225">
        <f t="shared" si="195"/>
        <v>0</v>
      </c>
      <c r="DU176" s="225">
        <f t="shared" si="196"/>
        <v>0</v>
      </c>
      <c r="DV176" s="225">
        <f t="shared" si="197"/>
        <v>0</v>
      </c>
      <c r="DW176" s="431" t="str">
        <f t="shared" si="198"/>
        <v>ne</v>
      </c>
      <c r="DY176" s="229"/>
      <c r="DZ176" s="225">
        <f t="shared" si="199"/>
        <v>0</v>
      </c>
      <c r="EA176" s="230">
        <f>IF(DZ176=1,data!$C$41*DY176,0)</f>
        <v>0</v>
      </c>
      <c r="EB176" s="265" t="s">
        <v>96</v>
      </c>
      <c r="EC176" s="231">
        <f>IF(DZ176=1,IF(DY176&lt;15,VLOOKUP(EB176,data!$B$3:$E$32,2,0)*DY176,(VLOOKUP(EB176,data!$B$3:$E$32,2,0)*14)+(VLOOKUP(EB176,data!$B$3:$E$32,3,0))*(DY176-14)),0)</f>
        <v>0</v>
      </c>
      <c r="ED176" s="265" t="s">
        <v>96</v>
      </c>
      <c r="EE176" s="231">
        <f>IF(DZ176=1,VLOOKUP(ED176,data!$B$35:$D$39,2,0),0)</f>
        <v>0</v>
      </c>
      <c r="EF176" s="232">
        <f>IF(AND(EC176&lt;&gt;0,EE176&lt;&gt;0)=FALSE,0,data!$C$43)</f>
        <v>0</v>
      </c>
      <c r="EG176" s="269">
        <f t="shared" si="200"/>
        <v>0</v>
      </c>
      <c r="EH176" s="225">
        <f t="shared" si="201"/>
        <v>0</v>
      </c>
      <c r="EI176" s="225">
        <f t="shared" si="202"/>
        <v>0</v>
      </c>
      <c r="EJ176" s="225">
        <f t="shared" si="203"/>
        <v>0</v>
      </c>
      <c r="EK176" s="431" t="str">
        <f t="shared" si="204"/>
        <v>ne</v>
      </c>
      <c r="EM176" s="229"/>
      <c r="EN176" s="225">
        <f t="shared" si="205"/>
        <v>0</v>
      </c>
      <c r="EO176" s="230">
        <f>IF(EN176=1,data!$C$41*EM176,0)</f>
        <v>0</v>
      </c>
      <c r="EP176" s="265" t="s">
        <v>96</v>
      </c>
      <c r="EQ176" s="231">
        <f>IF(EN176=1,IF(EM176&lt;15,VLOOKUP(EP176,data!$B$3:$E$32,2,0)*EM176,(VLOOKUP(EP176,data!$B$3:$E$32,2,0)*14)+(VLOOKUP(EP176,data!$B$3:$E$32,3,0))*(EM176-14)),0)</f>
        <v>0</v>
      </c>
      <c r="ER176" s="265" t="s">
        <v>96</v>
      </c>
      <c r="ES176" s="231">
        <f>IF(EN176=1,VLOOKUP(ER176,data!$B$35:$D$39,2,0),0)</f>
        <v>0</v>
      </c>
      <c r="ET176" s="232">
        <f>IF(AND(EQ176&lt;&gt;0,ES176&lt;&gt;0)=FALSE,0,data!$C$43)</f>
        <v>0</v>
      </c>
      <c r="EU176" s="269">
        <f t="shared" si="206"/>
        <v>0</v>
      </c>
      <c r="EV176" s="225">
        <f t="shared" si="207"/>
        <v>0</v>
      </c>
      <c r="EW176" s="225">
        <f t="shared" si="208"/>
        <v>0</v>
      </c>
      <c r="EX176" s="225">
        <f t="shared" si="209"/>
        <v>0</v>
      </c>
      <c r="EY176" s="431" t="str">
        <f t="shared" si="210"/>
        <v>ne</v>
      </c>
      <c r="FA176" s="229"/>
      <c r="FB176" s="225">
        <f t="shared" si="211"/>
        <v>0</v>
      </c>
      <c r="FC176" s="230">
        <f>IF(FB176=1,data!$C$41*FA176,0)</f>
        <v>0</v>
      </c>
      <c r="FD176" s="265" t="s">
        <v>96</v>
      </c>
      <c r="FE176" s="231">
        <f>IF(FB176=1,IF(FA176&lt;15,VLOOKUP(FD176,data!$B$3:$E$32,2,0)*FA176,(VLOOKUP(FD176,data!$B$3:$E$32,2,0)*14)+(VLOOKUP(FD176,data!$B$3:$E$32,3,0))*(FA176-14)),0)</f>
        <v>0</v>
      </c>
      <c r="FF176" s="265" t="s">
        <v>96</v>
      </c>
      <c r="FG176" s="231">
        <f>IF(FB176=1,VLOOKUP(FF176,data!$B$35:$D$39,2,0),0)</f>
        <v>0</v>
      </c>
      <c r="FH176" s="232">
        <f>IF(AND(FE176&lt;&gt;0,FG176&lt;&gt;0)=FALSE,0,data!$C$43)</f>
        <v>0</v>
      </c>
      <c r="FI176" s="269">
        <f t="shared" si="212"/>
        <v>0</v>
      </c>
      <c r="FJ176" s="225">
        <f t="shared" si="213"/>
        <v>0</v>
      </c>
      <c r="FK176" s="225">
        <f t="shared" si="214"/>
        <v>0</v>
      </c>
      <c r="FL176" s="225">
        <f t="shared" si="215"/>
        <v>0</v>
      </c>
      <c r="FM176" s="431" t="str">
        <f t="shared" si="216"/>
        <v>ne</v>
      </c>
    </row>
    <row r="177" spans="1:169" ht="26.65" hidden="1" customHeight="1" x14ac:dyDescent="0.25">
      <c r="A177" s="233"/>
      <c r="B177" s="370" t="s">
        <v>268</v>
      </c>
      <c r="C177" s="416"/>
      <c r="D177" s="418"/>
      <c r="E177" s="229"/>
      <c r="F177" s="225">
        <f t="shared" si="148"/>
        <v>0</v>
      </c>
      <c r="G177" s="230">
        <f>IF(F177=1,data!$C$41*E177,0)</f>
        <v>0</v>
      </c>
      <c r="H177" s="265" t="s">
        <v>96</v>
      </c>
      <c r="I177" s="231">
        <f>IF($F177=1,IF($E177&lt;15,VLOOKUP(H177,data!$B$3:$E$32,2,0)*$E177,(VLOOKUP(H177,data!$B$3:$E$32,2,0)*14)+(VLOOKUP(H177,data!$B$3:$E$32,3,0))*($E177-14)),0)</f>
        <v>0</v>
      </c>
      <c r="J177" s="265" t="s">
        <v>96</v>
      </c>
      <c r="K177" s="231">
        <f>IF($F177=1,VLOOKUP(J177,data!$B$35:$D$39,2,0),0)</f>
        <v>0</v>
      </c>
      <c r="L177" s="232">
        <f>IF(AND(I177&lt;&gt;0,K177&lt;&gt;0)=FALSE,0,data!$C$43)</f>
        <v>0</v>
      </c>
      <c r="M177" s="269">
        <f t="shared" si="76"/>
        <v>0</v>
      </c>
      <c r="N177" s="225">
        <f t="shared" si="217"/>
        <v>0</v>
      </c>
      <c r="O177" s="225">
        <f t="shared" si="149"/>
        <v>0</v>
      </c>
      <c r="P177" s="225">
        <f t="shared" si="150"/>
        <v>0</v>
      </c>
      <c r="Q177" s="228"/>
      <c r="R177" s="438">
        <f t="shared" si="151"/>
        <v>0</v>
      </c>
      <c r="S177" s="225">
        <f t="shared" si="152"/>
        <v>0</v>
      </c>
      <c r="T177" s="357">
        <f>IF(S177=1,data!$C$41*R177,0)</f>
        <v>0</v>
      </c>
      <c r="U177" s="370" t="str">
        <f t="shared" si="153"/>
        <v xml:space="preserve"> </v>
      </c>
      <c r="V177" s="360">
        <f>IF($S177=1,IF(R177&lt;15,VLOOKUP(U177,data!$B$3:$E$32,2,0)*R177,(VLOOKUP(U177,data!$B$3:$E$32,2,0)*14)+(VLOOKUP(U177,data!$B$3:$E$32,3,0))*(R177-14)),0)</f>
        <v>0</v>
      </c>
      <c r="W177" s="370" t="str">
        <f t="shared" si="154"/>
        <v xml:space="preserve"> </v>
      </c>
      <c r="X177" s="360">
        <f>IF($S177=1,VLOOKUP(W177,data!$B$35:$D$39,2,0),0)</f>
        <v>0</v>
      </c>
      <c r="Y177" s="364">
        <f>IF(AND(V177&lt;&gt;0,X177&lt;&gt;0)=FALSE,0,data!$C$43)</f>
        <v>0</v>
      </c>
      <c r="Z177" s="365">
        <f t="shared" si="83"/>
        <v>0</v>
      </c>
      <c r="AA177" s="225">
        <f t="shared" si="218"/>
        <v>0</v>
      </c>
      <c r="AB177" s="225">
        <f t="shared" si="155"/>
        <v>0</v>
      </c>
      <c r="AC177" s="225">
        <f t="shared" si="156"/>
        <v>0</v>
      </c>
      <c r="AE177" s="229"/>
      <c r="AF177" s="225">
        <f t="shared" si="157"/>
        <v>0</v>
      </c>
      <c r="AG177" s="230">
        <f>IF(AF177=1,data!$C$41*AE177,0)</f>
        <v>0</v>
      </c>
      <c r="AH177" s="265" t="s">
        <v>96</v>
      </c>
      <c r="AI177" s="231">
        <f>IF(AF177=1,IF(AE177&lt;15,VLOOKUP(AH177,data!$B$3:$E$32,2,0)*AE177,(VLOOKUP(AH177,data!$B$3:$E$32,2,0)*14)+(VLOOKUP(AH177,data!$B$3:$E$32,3,0))*(AE177-14)),0)</f>
        <v>0</v>
      </c>
      <c r="AJ177" s="265" t="s">
        <v>96</v>
      </c>
      <c r="AK177" s="231">
        <f>IF(AF177=1,VLOOKUP(AJ177,data!$B$35:$D$39,2,0),0)</f>
        <v>0</v>
      </c>
      <c r="AL177" s="232">
        <f>IF(AND(AI177&lt;&gt;0,AK177&lt;&gt;0)=FALSE,0,data!$C$43)</f>
        <v>0</v>
      </c>
      <c r="AM177" s="269">
        <f t="shared" si="158"/>
        <v>0</v>
      </c>
      <c r="AN177" s="225">
        <f t="shared" si="159"/>
        <v>0</v>
      </c>
      <c r="AO177" s="225">
        <f t="shared" si="160"/>
        <v>0</v>
      </c>
      <c r="AP177" s="225">
        <f t="shared" si="161"/>
        <v>0</v>
      </c>
      <c r="AQ177" s="431" t="str">
        <f t="shared" si="162"/>
        <v>ne</v>
      </c>
      <c r="AS177" s="229"/>
      <c r="AT177" s="225">
        <f t="shared" si="163"/>
        <v>0</v>
      </c>
      <c r="AU177" s="230">
        <f>IF(AT177=1,data!$C$41*AS177,0)</f>
        <v>0</v>
      </c>
      <c r="AV177" s="265" t="s">
        <v>96</v>
      </c>
      <c r="AW177" s="231">
        <f>IF(AT177=1,IF(AS177&lt;15,VLOOKUP(AV177,data!$B$3:$E$32,2,0)*AS177,(VLOOKUP(AV177,data!$B$3:$E$32,2,0)*14)+(VLOOKUP(AV177,data!$B$3:$E$32,3,0))*(AS177-14)),0)</f>
        <v>0</v>
      </c>
      <c r="AX177" s="265" t="s">
        <v>96</v>
      </c>
      <c r="AY177" s="231">
        <f>IF(AT177=1,VLOOKUP(AX177,data!$B$35:$D$39,2,0),0)</f>
        <v>0</v>
      </c>
      <c r="AZ177" s="232">
        <f>IF(AND(AW177&lt;&gt;0,AY177&lt;&gt;0)=FALSE,0,data!$C$43)</f>
        <v>0</v>
      </c>
      <c r="BA177" s="269">
        <f t="shared" si="164"/>
        <v>0</v>
      </c>
      <c r="BB177" s="225">
        <f t="shared" si="165"/>
        <v>0</v>
      </c>
      <c r="BC177" s="225">
        <f t="shared" si="166"/>
        <v>0</v>
      </c>
      <c r="BD177" s="225">
        <f t="shared" si="167"/>
        <v>0</v>
      </c>
      <c r="BE177" s="431" t="str">
        <f t="shared" si="168"/>
        <v>ne</v>
      </c>
      <c r="BG177" s="229"/>
      <c r="BH177" s="225">
        <f t="shared" si="169"/>
        <v>0</v>
      </c>
      <c r="BI177" s="230">
        <f>IF(BH177=1,data!$C$41*BG177,0)</f>
        <v>0</v>
      </c>
      <c r="BJ177" s="265" t="s">
        <v>96</v>
      </c>
      <c r="BK177" s="231">
        <f>IF(BH177=1,IF(BG177&lt;15,VLOOKUP(BJ177,data!$B$3:$E$32,2,0)*BG177,(VLOOKUP(BJ177,data!$B$3:$E$32,2,0)*14)+(VLOOKUP(BJ177,data!$B$3:$E$32,3,0))*(BG177-14)),0)</f>
        <v>0</v>
      </c>
      <c r="BL177" s="265" t="s">
        <v>96</v>
      </c>
      <c r="BM177" s="231">
        <f>IF(BH177=1,VLOOKUP(BL177,data!$B$35:$D$39,2,0),0)</f>
        <v>0</v>
      </c>
      <c r="BN177" s="232">
        <f>IF(AND(BK177&lt;&gt;0,BM177&lt;&gt;0)=FALSE,0,data!$C$43)</f>
        <v>0</v>
      </c>
      <c r="BO177" s="269">
        <f t="shared" si="170"/>
        <v>0</v>
      </c>
      <c r="BP177" s="225">
        <f t="shared" si="171"/>
        <v>0</v>
      </c>
      <c r="BQ177" s="225">
        <f t="shared" si="172"/>
        <v>0</v>
      </c>
      <c r="BR177" s="225">
        <f t="shared" si="173"/>
        <v>0</v>
      </c>
      <c r="BS177" s="431" t="str">
        <f t="shared" si="174"/>
        <v>ne</v>
      </c>
      <c r="BU177" s="229"/>
      <c r="BV177" s="225">
        <f t="shared" si="175"/>
        <v>0</v>
      </c>
      <c r="BW177" s="230">
        <f>IF(BV177=1,data!$C$41*BU177,0)</f>
        <v>0</v>
      </c>
      <c r="BX177" s="265" t="s">
        <v>96</v>
      </c>
      <c r="BY177" s="231">
        <f>IF(BV177=1,IF(BU177&lt;15,VLOOKUP(BX177,data!$B$3:$E$32,2,0)*BU177,(VLOOKUP(BX177,data!$B$3:$E$32,2,0)*14)+(VLOOKUP(BX177,data!$B$3:$E$32,3,0))*(BU177-14)),0)</f>
        <v>0</v>
      </c>
      <c r="BZ177" s="265" t="s">
        <v>96</v>
      </c>
      <c r="CA177" s="231">
        <f>IF(BV177=1,VLOOKUP(BZ177,data!$B$35:$D$39,2,0),0)</f>
        <v>0</v>
      </c>
      <c r="CB177" s="232">
        <f>IF(AND(BY177&lt;&gt;0,CA177&lt;&gt;0)=FALSE,0,data!$C$43)</f>
        <v>0</v>
      </c>
      <c r="CC177" s="269">
        <f t="shared" si="176"/>
        <v>0</v>
      </c>
      <c r="CD177" s="225">
        <f t="shared" si="177"/>
        <v>0</v>
      </c>
      <c r="CE177" s="225">
        <f t="shared" si="178"/>
        <v>0</v>
      </c>
      <c r="CF177" s="225">
        <f t="shared" si="179"/>
        <v>0</v>
      </c>
      <c r="CG177" s="431" t="str">
        <f t="shared" si="180"/>
        <v>ne</v>
      </c>
      <c r="CI177" s="229"/>
      <c r="CJ177" s="225">
        <f t="shared" si="181"/>
        <v>0</v>
      </c>
      <c r="CK177" s="230">
        <f>IF(CJ177=1,data!$C$41*CI177,0)</f>
        <v>0</v>
      </c>
      <c r="CL177" s="265" t="s">
        <v>96</v>
      </c>
      <c r="CM177" s="231">
        <f>IF(CJ177=1,IF(CI177&lt;15,VLOOKUP(CL177,data!$B$3:$E$32,2,0)*CI177,(VLOOKUP(CL177,data!$B$3:$E$32,2,0)*14)+(VLOOKUP(CL177,data!$B$3:$E$32,3,0))*(CI177-14)),0)</f>
        <v>0</v>
      </c>
      <c r="CN177" s="265" t="s">
        <v>96</v>
      </c>
      <c r="CO177" s="231">
        <f>IF(CJ177=1,VLOOKUP(CN177,data!$B$35:$D$39,2,0),0)</f>
        <v>0</v>
      </c>
      <c r="CP177" s="232">
        <f>IF(AND(CM177&lt;&gt;0,CO177&lt;&gt;0)=FALSE,0,data!$C$43)</f>
        <v>0</v>
      </c>
      <c r="CQ177" s="269">
        <f t="shared" si="182"/>
        <v>0</v>
      </c>
      <c r="CR177" s="225">
        <f t="shared" si="183"/>
        <v>0</v>
      </c>
      <c r="CS177" s="225">
        <f t="shared" si="184"/>
        <v>0</v>
      </c>
      <c r="CT177" s="225">
        <f t="shared" si="185"/>
        <v>0</v>
      </c>
      <c r="CU177" s="431" t="str">
        <f t="shared" si="186"/>
        <v>ne</v>
      </c>
      <c r="CW177" s="229"/>
      <c r="CX177" s="225">
        <f t="shared" si="187"/>
        <v>0</v>
      </c>
      <c r="CY177" s="230">
        <f>IF(CX177=1,data!$C$41*CW177,0)</f>
        <v>0</v>
      </c>
      <c r="CZ177" s="265" t="s">
        <v>96</v>
      </c>
      <c r="DA177" s="231">
        <f>IF(CX177=1,IF(CW177&lt;15,VLOOKUP(CZ177,data!$B$3:$E$32,2,0)*CW177,(VLOOKUP(CZ177,data!$B$3:$E$32,2,0)*14)+(VLOOKUP(CZ177,data!$B$3:$E$32,3,0))*(CW177-14)),0)</f>
        <v>0</v>
      </c>
      <c r="DB177" s="265" t="s">
        <v>96</v>
      </c>
      <c r="DC177" s="231">
        <f>IF(CX177=1,VLOOKUP(DB177,data!$B$35:$D$39,2,0),0)</f>
        <v>0</v>
      </c>
      <c r="DD177" s="232">
        <f>IF(AND(DA177&lt;&gt;0,DC177&lt;&gt;0)=FALSE,0,data!$C$43)</f>
        <v>0</v>
      </c>
      <c r="DE177" s="269">
        <f t="shared" si="188"/>
        <v>0</v>
      </c>
      <c r="DF177" s="225">
        <f t="shared" si="189"/>
        <v>0</v>
      </c>
      <c r="DG177" s="225">
        <f t="shared" si="190"/>
        <v>0</v>
      </c>
      <c r="DH177" s="225">
        <f t="shared" si="191"/>
        <v>0</v>
      </c>
      <c r="DI177" s="431" t="str">
        <f t="shared" si="192"/>
        <v>ne</v>
      </c>
      <c r="DK177" s="229"/>
      <c r="DL177" s="225">
        <f t="shared" si="193"/>
        <v>0</v>
      </c>
      <c r="DM177" s="230">
        <f>IF(DL177=1,data!$C$41*DK177,0)</f>
        <v>0</v>
      </c>
      <c r="DN177" s="265" t="s">
        <v>96</v>
      </c>
      <c r="DO177" s="231">
        <f>IF(DL177=1,IF(DK177&lt;15,VLOOKUP(DN177,data!$B$3:$E$32,2,0)*DK177,(VLOOKUP(DN177,data!$B$3:$E$32,2,0)*14)+(VLOOKUP(DN177,data!$B$3:$E$32,3,0))*(DK177-14)),0)</f>
        <v>0</v>
      </c>
      <c r="DP177" s="265" t="s">
        <v>96</v>
      </c>
      <c r="DQ177" s="231">
        <f>IF(DL177=1,VLOOKUP(DP177,data!$B$35:$D$39,2,0),0)</f>
        <v>0</v>
      </c>
      <c r="DR177" s="232">
        <f>IF(AND(DO177&lt;&gt;0,DQ177&lt;&gt;0)=FALSE,0,data!$C$43)</f>
        <v>0</v>
      </c>
      <c r="DS177" s="269">
        <f t="shared" si="194"/>
        <v>0</v>
      </c>
      <c r="DT177" s="225">
        <f t="shared" si="195"/>
        <v>0</v>
      </c>
      <c r="DU177" s="225">
        <f t="shared" si="196"/>
        <v>0</v>
      </c>
      <c r="DV177" s="225">
        <f t="shared" si="197"/>
        <v>0</v>
      </c>
      <c r="DW177" s="431" t="str">
        <f t="shared" si="198"/>
        <v>ne</v>
      </c>
      <c r="DY177" s="229"/>
      <c r="DZ177" s="225">
        <f t="shared" si="199"/>
        <v>0</v>
      </c>
      <c r="EA177" s="230">
        <f>IF(DZ177=1,data!$C$41*DY177,0)</f>
        <v>0</v>
      </c>
      <c r="EB177" s="265" t="s">
        <v>96</v>
      </c>
      <c r="EC177" s="231">
        <f>IF(DZ177=1,IF(DY177&lt;15,VLOOKUP(EB177,data!$B$3:$E$32,2,0)*DY177,(VLOOKUP(EB177,data!$B$3:$E$32,2,0)*14)+(VLOOKUP(EB177,data!$B$3:$E$32,3,0))*(DY177-14)),0)</f>
        <v>0</v>
      </c>
      <c r="ED177" s="265" t="s">
        <v>96</v>
      </c>
      <c r="EE177" s="231">
        <f>IF(DZ177=1,VLOOKUP(ED177,data!$B$35:$D$39,2,0),0)</f>
        <v>0</v>
      </c>
      <c r="EF177" s="232">
        <f>IF(AND(EC177&lt;&gt;0,EE177&lt;&gt;0)=FALSE,0,data!$C$43)</f>
        <v>0</v>
      </c>
      <c r="EG177" s="269">
        <f t="shared" si="200"/>
        <v>0</v>
      </c>
      <c r="EH177" s="225">
        <f t="shared" si="201"/>
        <v>0</v>
      </c>
      <c r="EI177" s="225">
        <f t="shared" si="202"/>
        <v>0</v>
      </c>
      <c r="EJ177" s="225">
        <f t="shared" si="203"/>
        <v>0</v>
      </c>
      <c r="EK177" s="431" t="str">
        <f t="shared" si="204"/>
        <v>ne</v>
      </c>
      <c r="EM177" s="229"/>
      <c r="EN177" s="225">
        <f t="shared" si="205"/>
        <v>0</v>
      </c>
      <c r="EO177" s="230">
        <f>IF(EN177=1,data!$C$41*EM177,0)</f>
        <v>0</v>
      </c>
      <c r="EP177" s="265" t="s">
        <v>96</v>
      </c>
      <c r="EQ177" s="231">
        <f>IF(EN177=1,IF(EM177&lt;15,VLOOKUP(EP177,data!$B$3:$E$32,2,0)*EM177,(VLOOKUP(EP177,data!$B$3:$E$32,2,0)*14)+(VLOOKUP(EP177,data!$B$3:$E$32,3,0))*(EM177-14)),0)</f>
        <v>0</v>
      </c>
      <c r="ER177" s="265" t="s">
        <v>96</v>
      </c>
      <c r="ES177" s="231">
        <f>IF(EN177=1,VLOOKUP(ER177,data!$B$35:$D$39,2,0),0)</f>
        <v>0</v>
      </c>
      <c r="ET177" s="232">
        <f>IF(AND(EQ177&lt;&gt;0,ES177&lt;&gt;0)=FALSE,0,data!$C$43)</f>
        <v>0</v>
      </c>
      <c r="EU177" s="269">
        <f t="shared" si="206"/>
        <v>0</v>
      </c>
      <c r="EV177" s="225">
        <f t="shared" si="207"/>
        <v>0</v>
      </c>
      <c r="EW177" s="225">
        <f t="shared" si="208"/>
        <v>0</v>
      </c>
      <c r="EX177" s="225">
        <f t="shared" si="209"/>
        <v>0</v>
      </c>
      <c r="EY177" s="431" t="str">
        <f t="shared" si="210"/>
        <v>ne</v>
      </c>
      <c r="FA177" s="229"/>
      <c r="FB177" s="225">
        <f t="shared" si="211"/>
        <v>0</v>
      </c>
      <c r="FC177" s="230">
        <f>IF(FB177=1,data!$C$41*FA177,0)</f>
        <v>0</v>
      </c>
      <c r="FD177" s="265" t="s">
        <v>96</v>
      </c>
      <c r="FE177" s="231">
        <f>IF(FB177=1,IF(FA177&lt;15,VLOOKUP(FD177,data!$B$3:$E$32,2,0)*FA177,(VLOOKUP(FD177,data!$B$3:$E$32,2,0)*14)+(VLOOKUP(FD177,data!$B$3:$E$32,3,0))*(FA177-14)),0)</f>
        <v>0</v>
      </c>
      <c r="FF177" s="265" t="s">
        <v>96</v>
      </c>
      <c r="FG177" s="231">
        <f>IF(FB177=1,VLOOKUP(FF177,data!$B$35:$D$39,2,0),0)</f>
        <v>0</v>
      </c>
      <c r="FH177" s="232">
        <f>IF(AND(FE177&lt;&gt;0,FG177&lt;&gt;0)=FALSE,0,data!$C$43)</f>
        <v>0</v>
      </c>
      <c r="FI177" s="269">
        <f t="shared" si="212"/>
        <v>0</v>
      </c>
      <c r="FJ177" s="225">
        <f t="shared" si="213"/>
        <v>0</v>
      </c>
      <c r="FK177" s="225">
        <f t="shared" si="214"/>
        <v>0</v>
      </c>
      <c r="FL177" s="225">
        <f t="shared" si="215"/>
        <v>0</v>
      </c>
      <c r="FM177" s="431" t="str">
        <f t="shared" si="216"/>
        <v>ne</v>
      </c>
    </row>
    <row r="178" spans="1:169" ht="26.65" hidden="1" customHeight="1" x14ac:dyDescent="0.25">
      <c r="A178" s="233"/>
      <c r="B178" s="370" t="s">
        <v>269</v>
      </c>
      <c r="C178" s="416"/>
      <c r="D178" s="418"/>
      <c r="E178" s="229"/>
      <c r="F178" s="225">
        <f t="shared" si="148"/>
        <v>0</v>
      </c>
      <c r="G178" s="230">
        <f>IF(F178=1,data!$C$41*E178,0)</f>
        <v>0</v>
      </c>
      <c r="H178" s="265" t="s">
        <v>96</v>
      </c>
      <c r="I178" s="231">
        <f>IF($F178=1,IF($E178&lt;15,VLOOKUP(H178,data!$B$3:$E$32,2,0)*$E178,(VLOOKUP(H178,data!$B$3:$E$32,2,0)*14)+(VLOOKUP(H178,data!$B$3:$E$32,3,0))*($E178-14)),0)</f>
        <v>0</v>
      </c>
      <c r="J178" s="265" t="s">
        <v>96</v>
      </c>
      <c r="K178" s="231">
        <f>IF($F178=1,VLOOKUP(J178,data!$B$35:$D$39,2,0),0)</f>
        <v>0</v>
      </c>
      <c r="L178" s="232">
        <f>IF(AND(I178&lt;&gt;0,K178&lt;&gt;0)=FALSE,0,data!$C$43)</f>
        <v>0</v>
      </c>
      <c r="M178" s="269">
        <f t="shared" si="76"/>
        <v>0</v>
      </c>
      <c r="N178" s="225">
        <f t="shared" si="217"/>
        <v>0</v>
      </c>
      <c r="O178" s="225">
        <f t="shared" si="149"/>
        <v>0</v>
      </c>
      <c r="P178" s="225">
        <f t="shared" si="150"/>
        <v>0</v>
      </c>
      <c r="Q178" s="228"/>
      <c r="R178" s="438">
        <f t="shared" si="151"/>
        <v>0</v>
      </c>
      <c r="S178" s="225">
        <f t="shared" si="152"/>
        <v>0</v>
      </c>
      <c r="T178" s="357">
        <f>IF(S178=1,data!$C$41*R178,0)</f>
        <v>0</v>
      </c>
      <c r="U178" s="370" t="str">
        <f t="shared" si="153"/>
        <v xml:space="preserve"> </v>
      </c>
      <c r="V178" s="360">
        <f>IF($S178=1,IF(R178&lt;15,VLOOKUP(U178,data!$B$3:$E$32,2,0)*R178,(VLOOKUP(U178,data!$B$3:$E$32,2,0)*14)+(VLOOKUP(U178,data!$B$3:$E$32,3,0))*(R178-14)),0)</f>
        <v>0</v>
      </c>
      <c r="W178" s="370" t="str">
        <f t="shared" si="154"/>
        <v xml:space="preserve"> </v>
      </c>
      <c r="X178" s="360">
        <f>IF($S178=1,VLOOKUP(W178,data!$B$35:$D$39,2,0),0)</f>
        <v>0</v>
      </c>
      <c r="Y178" s="364">
        <f>IF(AND(V178&lt;&gt;0,X178&lt;&gt;0)=FALSE,0,data!$C$43)</f>
        <v>0</v>
      </c>
      <c r="Z178" s="365">
        <f t="shared" si="83"/>
        <v>0</v>
      </c>
      <c r="AA178" s="225">
        <f t="shared" si="218"/>
        <v>0</v>
      </c>
      <c r="AB178" s="225">
        <f t="shared" si="155"/>
        <v>0</v>
      </c>
      <c r="AC178" s="225">
        <f t="shared" si="156"/>
        <v>0</v>
      </c>
      <c r="AE178" s="229"/>
      <c r="AF178" s="225">
        <f t="shared" si="157"/>
        <v>0</v>
      </c>
      <c r="AG178" s="230">
        <f>IF(AF178=1,data!$C$41*AE178,0)</f>
        <v>0</v>
      </c>
      <c r="AH178" s="265" t="s">
        <v>96</v>
      </c>
      <c r="AI178" s="231">
        <f>IF(AF178=1,IF(AE178&lt;15,VLOOKUP(AH178,data!$B$3:$E$32,2,0)*AE178,(VLOOKUP(AH178,data!$B$3:$E$32,2,0)*14)+(VLOOKUP(AH178,data!$B$3:$E$32,3,0))*(AE178-14)),0)</f>
        <v>0</v>
      </c>
      <c r="AJ178" s="265" t="s">
        <v>96</v>
      </c>
      <c r="AK178" s="231">
        <f>IF(AF178=1,VLOOKUP(AJ178,data!$B$35:$D$39,2,0),0)</f>
        <v>0</v>
      </c>
      <c r="AL178" s="232">
        <f>IF(AND(AI178&lt;&gt;0,AK178&lt;&gt;0)=FALSE,0,data!$C$43)</f>
        <v>0</v>
      </c>
      <c r="AM178" s="269">
        <f t="shared" si="158"/>
        <v>0</v>
      </c>
      <c r="AN178" s="225">
        <f t="shared" si="159"/>
        <v>0</v>
      </c>
      <c r="AO178" s="225">
        <f t="shared" si="160"/>
        <v>0</v>
      </c>
      <c r="AP178" s="225">
        <f t="shared" si="161"/>
        <v>0</v>
      </c>
      <c r="AQ178" s="431" t="str">
        <f t="shared" si="162"/>
        <v>ne</v>
      </c>
      <c r="AS178" s="229"/>
      <c r="AT178" s="225">
        <f t="shared" si="163"/>
        <v>0</v>
      </c>
      <c r="AU178" s="230">
        <f>IF(AT178=1,data!$C$41*AS178,0)</f>
        <v>0</v>
      </c>
      <c r="AV178" s="265" t="s">
        <v>96</v>
      </c>
      <c r="AW178" s="231">
        <f>IF(AT178=1,IF(AS178&lt;15,VLOOKUP(AV178,data!$B$3:$E$32,2,0)*AS178,(VLOOKUP(AV178,data!$B$3:$E$32,2,0)*14)+(VLOOKUP(AV178,data!$B$3:$E$32,3,0))*(AS178-14)),0)</f>
        <v>0</v>
      </c>
      <c r="AX178" s="265" t="s">
        <v>96</v>
      </c>
      <c r="AY178" s="231">
        <f>IF(AT178=1,VLOOKUP(AX178,data!$B$35:$D$39,2,0),0)</f>
        <v>0</v>
      </c>
      <c r="AZ178" s="232">
        <f>IF(AND(AW178&lt;&gt;0,AY178&lt;&gt;0)=FALSE,0,data!$C$43)</f>
        <v>0</v>
      </c>
      <c r="BA178" s="269">
        <f t="shared" si="164"/>
        <v>0</v>
      </c>
      <c r="BB178" s="225">
        <f t="shared" si="165"/>
        <v>0</v>
      </c>
      <c r="BC178" s="225">
        <f t="shared" si="166"/>
        <v>0</v>
      </c>
      <c r="BD178" s="225">
        <f t="shared" si="167"/>
        <v>0</v>
      </c>
      <c r="BE178" s="431" t="str">
        <f t="shared" si="168"/>
        <v>ne</v>
      </c>
      <c r="BG178" s="229"/>
      <c r="BH178" s="225">
        <f t="shared" si="169"/>
        <v>0</v>
      </c>
      <c r="BI178" s="230">
        <f>IF(BH178=1,data!$C$41*BG178,0)</f>
        <v>0</v>
      </c>
      <c r="BJ178" s="265" t="s">
        <v>96</v>
      </c>
      <c r="BK178" s="231">
        <f>IF(BH178=1,IF(BG178&lt;15,VLOOKUP(BJ178,data!$B$3:$E$32,2,0)*BG178,(VLOOKUP(BJ178,data!$B$3:$E$32,2,0)*14)+(VLOOKUP(BJ178,data!$B$3:$E$32,3,0))*(BG178-14)),0)</f>
        <v>0</v>
      </c>
      <c r="BL178" s="265" t="s">
        <v>96</v>
      </c>
      <c r="BM178" s="231">
        <f>IF(BH178=1,VLOOKUP(BL178,data!$B$35:$D$39,2,0),0)</f>
        <v>0</v>
      </c>
      <c r="BN178" s="232">
        <f>IF(AND(BK178&lt;&gt;0,BM178&lt;&gt;0)=FALSE,0,data!$C$43)</f>
        <v>0</v>
      </c>
      <c r="BO178" s="269">
        <f t="shared" si="170"/>
        <v>0</v>
      </c>
      <c r="BP178" s="225">
        <f t="shared" si="171"/>
        <v>0</v>
      </c>
      <c r="BQ178" s="225">
        <f t="shared" si="172"/>
        <v>0</v>
      </c>
      <c r="BR178" s="225">
        <f t="shared" si="173"/>
        <v>0</v>
      </c>
      <c r="BS178" s="431" t="str">
        <f t="shared" si="174"/>
        <v>ne</v>
      </c>
      <c r="BU178" s="229"/>
      <c r="BV178" s="225">
        <f t="shared" si="175"/>
        <v>0</v>
      </c>
      <c r="BW178" s="230">
        <f>IF(BV178=1,data!$C$41*BU178,0)</f>
        <v>0</v>
      </c>
      <c r="BX178" s="265" t="s">
        <v>96</v>
      </c>
      <c r="BY178" s="231">
        <f>IF(BV178=1,IF(BU178&lt;15,VLOOKUP(BX178,data!$B$3:$E$32,2,0)*BU178,(VLOOKUP(BX178,data!$B$3:$E$32,2,0)*14)+(VLOOKUP(BX178,data!$B$3:$E$32,3,0))*(BU178-14)),0)</f>
        <v>0</v>
      </c>
      <c r="BZ178" s="265" t="s">
        <v>96</v>
      </c>
      <c r="CA178" s="231">
        <f>IF(BV178=1,VLOOKUP(BZ178,data!$B$35:$D$39,2,0),0)</f>
        <v>0</v>
      </c>
      <c r="CB178" s="232">
        <f>IF(AND(BY178&lt;&gt;0,CA178&lt;&gt;0)=FALSE,0,data!$C$43)</f>
        <v>0</v>
      </c>
      <c r="CC178" s="269">
        <f t="shared" si="176"/>
        <v>0</v>
      </c>
      <c r="CD178" s="225">
        <f t="shared" si="177"/>
        <v>0</v>
      </c>
      <c r="CE178" s="225">
        <f t="shared" si="178"/>
        <v>0</v>
      </c>
      <c r="CF178" s="225">
        <f t="shared" si="179"/>
        <v>0</v>
      </c>
      <c r="CG178" s="431" t="str">
        <f t="shared" si="180"/>
        <v>ne</v>
      </c>
      <c r="CI178" s="229"/>
      <c r="CJ178" s="225">
        <f t="shared" si="181"/>
        <v>0</v>
      </c>
      <c r="CK178" s="230">
        <f>IF(CJ178=1,data!$C$41*CI178,0)</f>
        <v>0</v>
      </c>
      <c r="CL178" s="265" t="s">
        <v>96</v>
      </c>
      <c r="CM178" s="231">
        <f>IF(CJ178=1,IF(CI178&lt;15,VLOOKUP(CL178,data!$B$3:$E$32,2,0)*CI178,(VLOOKUP(CL178,data!$B$3:$E$32,2,0)*14)+(VLOOKUP(CL178,data!$B$3:$E$32,3,0))*(CI178-14)),0)</f>
        <v>0</v>
      </c>
      <c r="CN178" s="265" t="s">
        <v>96</v>
      </c>
      <c r="CO178" s="231">
        <f>IF(CJ178=1,VLOOKUP(CN178,data!$B$35:$D$39,2,0),0)</f>
        <v>0</v>
      </c>
      <c r="CP178" s="232">
        <f>IF(AND(CM178&lt;&gt;0,CO178&lt;&gt;0)=FALSE,0,data!$C$43)</f>
        <v>0</v>
      </c>
      <c r="CQ178" s="269">
        <f t="shared" si="182"/>
        <v>0</v>
      </c>
      <c r="CR178" s="225">
        <f t="shared" si="183"/>
        <v>0</v>
      </c>
      <c r="CS178" s="225">
        <f t="shared" si="184"/>
        <v>0</v>
      </c>
      <c r="CT178" s="225">
        <f t="shared" si="185"/>
        <v>0</v>
      </c>
      <c r="CU178" s="431" t="str">
        <f t="shared" si="186"/>
        <v>ne</v>
      </c>
      <c r="CW178" s="229"/>
      <c r="CX178" s="225">
        <f t="shared" si="187"/>
        <v>0</v>
      </c>
      <c r="CY178" s="230">
        <f>IF(CX178=1,data!$C$41*CW178,0)</f>
        <v>0</v>
      </c>
      <c r="CZ178" s="265" t="s">
        <v>96</v>
      </c>
      <c r="DA178" s="231">
        <f>IF(CX178=1,IF(CW178&lt;15,VLOOKUP(CZ178,data!$B$3:$E$32,2,0)*CW178,(VLOOKUP(CZ178,data!$B$3:$E$32,2,0)*14)+(VLOOKUP(CZ178,data!$B$3:$E$32,3,0))*(CW178-14)),0)</f>
        <v>0</v>
      </c>
      <c r="DB178" s="265" t="s">
        <v>96</v>
      </c>
      <c r="DC178" s="231">
        <f>IF(CX178=1,VLOOKUP(DB178,data!$B$35:$D$39,2,0),0)</f>
        <v>0</v>
      </c>
      <c r="DD178" s="232">
        <f>IF(AND(DA178&lt;&gt;0,DC178&lt;&gt;0)=FALSE,0,data!$C$43)</f>
        <v>0</v>
      </c>
      <c r="DE178" s="269">
        <f t="shared" si="188"/>
        <v>0</v>
      </c>
      <c r="DF178" s="225">
        <f t="shared" si="189"/>
        <v>0</v>
      </c>
      <c r="DG178" s="225">
        <f t="shared" si="190"/>
        <v>0</v>
      </c>
      <c r="DH178" s="225">
        <f t="shared" si="191"/>
        <v>0</v>
      </c>
      <c r="DI178" s="431" t="str">
        <f t="shared" si="192"/>
        <v>ne</v>
      </c>
      <c r="DK178" s="229"/>
      <c r="DL178" s="225">
        <f t="shared" si="193"/>
        <v>0</v>
      </c>
      <c r="DM178" s="230">
        <f>IF(DL178=1,data!$C$41*DK178,0)</f>
        <v>0</v>
      </c>
      <c r="DN178" s="265" t="s">
        <v>96</v>
      </c>
      <c r="DO178" s="231">
        <f>IF(DL178=1,IF(DK178&lt;15,VLOOKUP(DN178,data!$B$3:$E$32,2,0)*DK178,(VLOOKUP(DN178,data!$B$3:$E$32,2,0)*14)+(VLOOKUP(DN178,data!$B$3:$E$32,3,0))*(DK178-14)),0)</f>
        <v>0</v>
      </c>
      <c r="DP178" s="265" t="s">
        <v>96</v>
      </c>
      <c r="DQ178" s="231">
        <f>IF(DL178=1,VLOOKUP(DP178,data!$B$35:$D$39,2,0),0)</f>
        <v>0</v>
      </c>
      <c r="DR178" s="232">
        <f>IF(AND(DO178&lt;&gt;0,DQ178&lt;&gt;0)=FALSE,0,data!$C$43)</f>
        <v>0</v>
      </c>
      <c r="DS178" s="269">
        <f t="shared" si="194"/>
        <v>0</v>
      </c>
      <c r="DT178" s="225">
        <f t="shared" si="195"/>
        <v>0</v>
      </c>
      <c r="DU178" s="225">
        <f t="shared" si="196"/>
        <v>0</v>
      </c>
      <c r="DV178" s="225">
        <f t="shared" si="197"/>
        <v>0</v>
      </c>
      <c r="DW178" s="431" t="str">
        <f t="shared" si="198"/>
        <v>ne</v>
      </c>
      <c r="DY178" s="229"/>
      <c r="DZ178" s="225">
        <f t="shared" si="199"/>
        <v>0</v>
      </c>
      <c r="EA178" s="230">
        <f>IF(DZ178=1,data!$C$41*DY178,0)</f>
        <v>0</v>
      </c>
      <c r="EB178" s="265" t="s">
        <v>96</v>
      </c>
      <c r="EC178" s="231">
        <f>IF(DZ178=1,IF(DY178&lt;15,VLOOKUP(EB178,data!$B$3:$E$32,2,0)*DY178,(VLOOKUP(EB178,data!$B$3:$E$32,2,0)*14)+(VLOOKUP(EB178,data!$B$3:$E$32,3,0))*(DY178-14)),0)</f>
        <v>0</v>
      </c>
      <c r="ED178" s="265" t="s">
        <v>96</v>
      </c>
      <c r="EE178" s="231">
        <f>IF(DZ178=1,VLOOKUP(ED178,data!$B$35:$D$39,2,0),0)</f>
        <v>0</v>
      </c>
      <c r="EF178" s="232">
        <f>IF(AND(EC178&lt;&gt;0,EE178&lt;&gt;0)=FALSE,0,data!$C$43)</f>
        <v>0</v>
      </c>
      <c r="EG178" s="269">
        <f t="shared" si="200"/>
        <v>0</v>
      </c>
      <c r="EH178" s="225">
        <f t="shared" si="201"/>
        <v>0</v>
      </c>
      <c r="EI178" s="225">
        <f t="shared" si="202"/>
        <v>0</v>
      </c>
      <c r="EJ178" s="225">
        <f t="shared" si="203"/>
        <v>0</v>
      </c>
      <c r="EK178" s="431" t="str">
        <f t="shared" si="204"/>
        <v>ne</v>
      </c>
      <c r="EM178" s="229"/>
      <c r="EN178" s="225">
        <f t="shared" si="205"/>
        <v>0</v>
      </c>
      <c r="EO178" s="230">
        <f>IF(EN178=1,data!$C$41*EM178,0)</f>
        <v>0</v>
      </c>
      <c r="EP178" s="265" t="s">
        <v>96</v>
      </c>
      <c r="EQ178" s="231">
        <f>IF(EN178=1,IF(EM178&lt;15,VLOOKUP(EP178,data!$B$3:$E$32,2,0)*EM178,(VLOOKUP(EP178,data!$B$3:$E$32,2,0)*14)+(VLOOKUP(EP178,data!$B$3:$E$32,3,0))*(EM178-14)),0)</f>
        <v>0</v>
      </c>
      <c r="ER178" s="265" t="s">
        <v>96</v>
      </c>
      <c r="ES178" s="231">
        <f>IF(EN178=1,VLOOKUP(ER178,data!$B$35:$D$39,2,0),0)</f>
        <v>0</v>
      </c>
      <c r="ET178" s="232">
        <f>IF(AND(EQ178&lt;&gt;0,ES178&lt;&gt;0)=FALSE,0,data!$C$43)</f>
        <v>0</v>
      </c>
      <c r="EU178" s="269">
        <f t="shared" si="206"/>
        <v>0</v>
      </c>
      <c r="EV178" s="225">
        <f t="shared" si="207"/>
        <v>0</v>
      </c>
      <c r="EW178" s="225">
        <f t="shared" si="208"/>
        <v>0</v>
      </c>
      <c r="EX178" s="225">
        <f t="shared" si="209"/>
        <v>0</v>
      </c>
      <c r="EY178" s="431" t="str">
        <f t="shared" si="210"/>
        <v>ne</v>
      </c>
      <c r="FA178" s="229"/>
      <c r="FB178" s="225">
        <f t="shared" si="211"/>
        <v>0</v>
      </c>
      <c r="FC178" s="230">
        <f>IF(FB178=1,data!$C$41*FA178,0)</f>
        <v>0</v>
      </c>
      <c r="FD178" s="265" t="s">
        <v>96</v>
      </c>
      <c r="FE178" s="231">
        <f>IF(FB178=1,IF(FA178&lt;15,VLOOKUP(FD178,data!$B$3:$E$32,2,0)*FA178,(VLOOKUP(FD178,data!$B$3:$E$32,2,0)*14)+(VLOOKUP(FD178,data!$B$3:$E$32,3,0))*(FA178-14)),0)</f>
        <v>0</v>
      </c>
      <c r="FF178" s="265" t="s">
        <v>96</v>
      </c>
      <c r="FG178" s="231">
        <f>IF(FB178=1,VLOOKUP(FF178,data!$B$35:$D$39,2,0),0)</f>
        <v>0</v>
      </c>
      <c r="FH178" s="232">
        <f>IF(AND(FE178&lt;&gt;0,FG178&lt;&gt;0)=FALSE,0,data!$C$43)</f>
        <v>0</v>
      </c>
      <c r="FI178" s="269">
        <f t="shared" si="212"/>
        <v>0</v>
      </c>
      <c r="FJ178" s="225">
        <f t="shared" si="213"/>
        <v>0</v>
      </c>
      <c r="FK178" s="225">
        <f t="shared" si="214"/>
        <v>0</v>
      </c>
      <c r="FL178" s="225">
        <f t="shared" si="215"/>
        <v>0</v>
      </c>
      <c r="FM178" s="431" t="str">
        <f t="shared" si="216"/>
        <v>ne</v>
      </c>
    </row>
    <row r="179" spans="1:169" ht="26.65" hidden="1" customHeight="1" x14ac:dyDescent="0.25">
      <c r="A179" s="233"/>
      <c r="B179" s="370" t="s">
        <v>270</v>
      </c>
      <c r="C179" s="416"/>
      <c r="D179" s="418"/>
      <c r="E179" s="229"/>
      <c r="F179" s="225">
        <f t="shared" si="148"/>
        <v>0</v>
      </c>
      <c r="G179" s="230">
        <f>IF(F179=1,data!$C$41*E179,0)</f>
        <v>0</v>
      </c>
      <c r="H179" s="265" t="s">
        <v>96</v>
      </c>
      <c r="I179" s="231">
        <f>IF($F179=1,IF($E179&lt;15,VLOOKUP(H179,data!$B$3:$E$32,2,0)*$E179,(VLOOKUP(H179,data!$B$3:$E$32,2,0)*14)+(VLOOKUP(H179,data!$B$3:$E$32,3,0))*($E179-14)),0)</f>
        <v>0</v>
      </c>
      <c r="J179" s="265" t="s">
        <v>96</v>
      </c>
      <c r="K179" s="231">
        <f>IF($F179=1,VLOOKUP(J179,data!$B$35:$D$39,2,0),0)</f>
        <v>0</v>
      </c>
      <c r="L179" s="232">
        <f>IF(AND(I179&lt;&gt;0,K179&lt;&gt;0)=FALSE,0,data!$C$43)</f>
        <v>0</v>
      </c>
      <c r="M179" s="269">
        <f t="shared" si="76"/>
        <v>0</v>
      </c>
      <c r="N179" s="225">
        <f t="shared" si="217"/>
        <v>0</v>
      </c>
      <c r="O179" s="225">
        <f t="shared" si="149"/>
        <v>0</v>
      </c>
      <c r="P179" s="225">
        <f t="shared" si="150"/>
        <v>0</v>
      </c>
      <c r="Q179" s="228"/>
      <c r="R179" s="438">
        <f t="shared" si="151"/>
        <v>0</v>
      </c>
      <c r="S179" s="225">
        <f t="shared" si="152"/>
        <v>0</v>
      </c>
      <c r="T179" s="357">
        <f>IF(S179=1,data!$C$41*R179,0)</f>
        <v>0</v>
      </c>
      <c r="U179" s="370" t="str">
        <f t="shared" si="153"/>
        <v xml:space="preserve"> </v>
      </c>
      <c r="V179" s="360">
        <f>IF($S179=1,IF(R179&lt;15,VLOOKUP(U179,data!$B$3:$E$32,2,0)*R179,(VLOOKUP(U179,data!$B$3:$E$32,2,0)*14)+(VLOOKUP(U179,data!$B$3:$E$32,3,0))*(R179-14)),0)</f>
        <v>0</v>
      </c>
      <c r="W179" s="370" t="str">
        <f t="shared" si="154"/>
        <v xml:space="preserve"> </v>
      </c>
      <c r="X179" s="360">
        <f>IF($S179=1,VLOOKUP(W179,data!$B$35:$D$39,2,0),0)</f>
        <v>0</v>
      </c>
      <c r="Y179" s="364">
        <f>IF(AND(V179&lt;&gt;0,X179&lt;&gt;0)=FALSE,0,data!$C$43)</f>
        <v>0</v>
      </c>
      <c r="Z179" s="365">
        <f t="shared" si="83"/>
        <v>0</v>
      </c>
      <c r="AA179" s="225">
        <f t="shared" si="218"/>
        <v>0</v>
      </c>
      <c r="AB179" s="225">
        <f t="shared" si="155"/>
        <v>0</v>
      </c>
      <c r="AC179" s="225">
        <f t="shared" si="156"/>
        <v>0</v>
      </c>
      <c r="AE179" s="229"/>
      <c r="AF179" s="225">
        <f t="shared" si="157"/>
        <v>0</v>
      </c>
      <c r="AG179" s="230">
        <f>IF(AF179=1,data!$C$41*AE179,0)</f>
        <v>0</v>
      </c>
      <c r="AH179" s="265" t="s">
        <v>96</v>
      </c>
      <c r="AI179" s="231">
        <f>IF(AF179=1,IF(AE179&lt;15,VLOOKUP(AH179,data!$B$3:$E$32,2,0)*AE179,(VLOOKUP(AH179,data!$B$3:$E$32,2,0)*14)+(VLOOKUP(AH179,data!$B$3:$E$32,3,0))*(AE179-14)),0)</f>
        <v>0</v>
      </c>
      <c r="AJ179" s="265" t="s">
        <v>96</v>
      </c>
      <c r="AK179" s="231">
        <f>IF(AF179=1,VLOOKUP(AJ179,data!$B$35:$D$39,2,0),0)</f>
        <v>0</v>
      </c>
      <c r="AL179" s="232">
        <f>IF(AND(AI179&lt;&gt;0,AK179&lt;&gt;0)=FALSE,0,data!$C$43)</f>
        <v>0</v>
      </c>
      <c r="AM179" s="269">
        <f t="shared" si="158"/>
        <v>0</v>
      </c>
      <c r="AN179" s="225">
        <f t="shared" si="159"/>
        <v>0</v>
      </c>
      <c r="AO179" s="225">
        <f t="shared" si="160"/>
        <v>0</v>
      </c>
      <c r="AP179" s="225">
        <f t="shared" si="161"/>
        <v>0</v>
      </c>
      <c r="AQ179" s="431" t="str">
        <f t="shared" si="162"/>
        <v>ne</v>
      </c>
      <c r="AS179" s="229"/>
      <c r="AT179" s="225">
        <f t="shared" si="163"/>
        <v>0</v>
      </c>
      <c r="AU179" s="230">
        <f>IF(AT179=1,data!$C$41*AS179,0)</f>
        <v>0</v>
      </c>
      <c r="AV179" s="265" t="s">
        <v>96</v>
      </c>
      <c r="AW179" s="231">
        <f>IF(AT179=1,IF(AS179&lt;15,VLOOKUP(AV179,data!$B$3:$E$32,2,0)*AS179,(VLOOKUP(AV179,data!$B$3:$E$32,2,0)*14)+(VLOOKUP(AV179,data!$B$3:$E$32,3,0))*(AS179-14)),0)</f>
        <v>0</v>
      </c>
      <c r="AX179" s="265" t="s">
        <v>96</v>
      </c>
      <c r="AY179" s="231">
        <f>IF(AT179=1,VLOOKUP(AX179,data!$B$35:$D$39,2,0),0)</f>
        <v>0</v>
      </c>
      <c r="AZ179" s="232">
        <f>IF(AND(AW179&lt;&gt;0,AY179&lt;&gt;0)=FALSE,0,data!$C$43)</f>
        <v>0</v>
      </c>
      <c r="BA179" s="269">
        <f t="shared" si="164"/>
        <v>0</v>
      </c>
      <c r="BB179" s="225">
        <f t="shared" si="165"/>
        <v>0</v>
      </c>
      <c r="BC179" s="225">
        <f t="shared" si="166"/>
        <v>0</v>
      </c>
      <c r="BD179" s="225">
        <f t="shared" si="167"/>
        <v>0</v>
      </c>
      <c r="BE179" s="431" t="str">
        <f t="shared" si="168"/>
        <v>ne</v>
      </c>
      <c r="BG179" s="229"/>
      <c r="BH179" s="225">
        <f t="shared" si="169"/>
        <v>0</v>
      </c>
      <c r="BI179" s="230">
        <f>IF(BH179=1,data!$C$41*BG179,0)</f>
        <v>0</v>
      </c>
      <c r="BJ179" s="265" t="s">
        <v>96</v>
      </c>
      <c r="BK179" s="231">
        <f>IF(BH179=1,IF(BG179&lt;15,VLOOKUP(BJ179,data!$B$3:$E$32,2,0)*BG179,(VLOOKUP(BJ179,data!$B$3:$E$32,2,0)*14)+(VLOOKUP(BJ179,data!$B$3:$E$32,3,0))*(BG179-14)),0)</f>
        <v>0</v>
      </c>
      <c r="BL179" s="265" t="s">
        <v>96</v>
      </c>
      <c r="BM179" s="231">
        <f>IF(BH179=1,VLOOKUP(BL179,data!$B$35:$D$39,2,0),0)</f>
        <v>0</v>
      </c>
      <c r="BN179" s="232">
        <f>IF(AND(BK179&lt;&gt;0,BM179&lt;&gt;0)=FALSE,0,data!$C$43)</f>
        <v>0</v>
      </c>
      <c r="BO179" s="269">
        <f t="shared" si="170"/>
        <v>0</v>
      </c>
      <c r="BP179" s="225">
        <f t="shared" si="171"/>
        <v>0</v>
      </c>
      <c r="BQ179" s="225">
        <f t="shared" si="172"/>
        <v>0</v>
      </c>
      <c r="BR179" s="225">
        <f t="shared" si="173"/>
        <v>0</v>
      </c>
      <c r="BS179" s="431" t="str">
        <f t="shared" si="174"/>
        <v>ne</v>
      </c>
      <c r="BU179" s="229"/>
      <c r="BV179" s="225">
        <f t="shared" si="175"/>
        <v>0</v>
      </c>
      <c r="BW179" s="230">
        <f>IF(BV179=1,data!$C$41*BU179,0)</f>
        <v>0</v>
      </c>
      <c r="BX179" s="265" t="s">
        <v>96</v>
      </c>
      <c r="BY179" s="231">
        <f>IF(BV179=1,IF(BU179&lt;15,VLOOKUP(BX179,data!$B$3:$E$32,2,0)*BU179,(VLOOKUP(BX179,data!$B$3:$E$32,2,0)*14)+(VLOOKUP(BX179,data!$B$3:$E$32,3,0))*(BU179-14)),0)</f>
        <v>0</v>
      </c>
      <c r="BZ179" s="265" t="s">
        <v>96</v>
      </c>
      <c r="CA179" s="231">
        <f>IF(BV179=1,VLOOKUP(BZ179,data!$B$35:$D$39,2,0),0)</f>
        <v>0</v>
      </c>
      <c r="CB179" s="232">
        <f>IF(AND(BY179&lt;&gt;0,CA179&lt;&gt;0)=FALSE,0,data!$C$43)</f>
        <v>0</v>
      </c>
      <c r="CC179" s="269">
        <f t="shared" si="176"/>
        <v>0</v>
      </c>
      <c r="CD179" s="225">
        <f t="shared" si="177"/>
        <v>0</v>
      </c>
      <c r="CE179" s="225">
        <f t="shared" si="178"/>
        <v>0</v>
      </c>
      <c r="CF179" s="225">
        <f t="shared" si="179"/>
        <v>0</v>
      </c>
      <c r="CG179" s="431" t="str">
        <f t="shared" si="180"/>
        <v>ne</v>
      </c>
      <c r="CI179" s="229"/>
      <c r="CJ179" s="225">
        <f t="shared" si="181"/>
        <v>0</v>
      </c>
      <c r="CK179" s="230">
        <f>IF(CJ179=1,data!$C$41*CI179,0)</f>
        <v>0</v>
      </c>
      <c r="CL179" s="265" t="s">
        <v>96</v>
      </c>
      <c r="CM179" s="231">
        <f>IF(CJ179=1,IF(CI179&lt;15,VLOOKUP(CL179,data!$B$3:$E$32,2,0)*CI179,(VLOOKUP(CL179,data!$B$3:$E$32,2,0)*14)+(VLOOKUP(CL179,data!$B$3:$E$32,3,0))*(CI179-14)),0)</f>
        <v>0</v>
      </c>
      <c r="CN179" s="265" t="s">
        <v>96</v>
      </c>
      <c r="CO179" s="231">
        <f>IF(CJ179=1,VLOOKUP(CN179,data!$B$35:$D$39,2,0),0)</f>
        <v>0</v>
      </c>
      <c r="CP179" s="232">
        <f>IF(AND(CM179&lt;&gt;0,CO179&lt;&gt;0)=FALSE,0,data!$C$43)</f>
        <v>0</v>
      </c>
      <c r="CQ179" s="269">
        <f t="shared" si="182"/>
        <v>0</v>
      </c>
      <c r="CR179" s="225">
        <f t="shared" si="183"/>
        <v>0</v>
      </c>
      <c r="CS179" s="225">
        <f t="shared" si="184"/>
        <v>0</v>
      </c>
      <c r="CT179" s="225">
        <f t="shared" si="185"/>
        <v>0</v>
      </c>
      <c r="CU179" s="431" t="str">
        <f t="shared" si="186"/>
        <v>ne</v>
      </c>
      <c r="CW179" s="229"/>
      <c r="CX179" s="225">
        <f t="shared" si="187"/>
        <v>0</v>
      </c>
      <c r="CY179" s="230">
        <f>IF(CX179=1,data!$C$41*CW179,0)</f>
        <v>0</v>
      </c>
      <c r="CZ179" s="265" t="s">
        <v>96</v>
      </c>
      <c r="DA179" s="231">
        <f>IF(CX179=1,IF(CW179&lt;15,VLOOKUP(CZ179,data!$B$3:$E$32,2,0)*CW179,(VLOOKUP(CZ179,data!$B$3:$E$32,2,0)*14)+(VLOOKUP(CZ179,data!$B$3:$E$32,3,0))*(CW179-14)),0)</f>
        <v>0</v>
      </c>
      <c r="DB179" s="265" t="s">
        <v>96</v>
      </c>
      <c r="DC179" s="231">
        <f>IF(CX179=1,VLOOKUP(DB179,data!$B$35:$D$39,2,0),0)</f>
        <v>0</v>
      </c>
      <c r="DD179" s="232">
        <f>IF(AND(DA179&lt;&gt;0,DC179&lt;&gt;0)=FALSE,0,data!$C$43)</f>
        <v>0</v>
      </c>
      <c r="DE179" s="269">
        <f t="shared" si="188"/>
        <v>0</v>
      </c>
      <c r="DF179" s="225">
        <f t="shared" si="189"/>
        <v>0</v>
      </c>
      <c r="DG179" s="225">
        <f t="shared" si="190"/>
        <v>0</v>
      </c>
      <c r="DH179" s="225">
        <f t="shared" si="191"/>
        <v>0</v>
      </c>
      <c r="DI179" s="431" t="str">
        <f t="shared" si="192"/>
        <v>ne</v>
      </c>
      <c r="DK179" s="229"/>
      <c r="DL179" s="225">
        <f t="shared" si="193"/>
        <v>0</v>
      </c>
      <c r="DM179" s="230">
        <f>IF(DL179=1,data!$C$41*DK179,0)</f>
        <v>0</v>
      </c>
      <c r="DN179" s="265" t="s">
        <v>96</v>
      </c>
      <c r="DO179" s="231">
        <f>IF(DL179=1,IF(DK179&lt;15,VLOOKUP(DN179,data!$B$3:$E$32,2,0)*DK179,(VLOOKUP(DN179,data!$B$3:$E$32,2,0)*14)+(VLOOKUP(DN179,data!$B$3:$E$32,3,0))*(DK179-14)),0)</f>
        <v>0</v>
      </c>
      <c r="DP179" s="265" t="s">
        <v>96</v>
      </c>
      <c r="DQ179" s="231">
        <f>IF(DL179=1,VLOOKUP(DP179,data!$B$35:$D$39,2,0),0)</f>
        <v>0</v>
      </c>
      <c r="DR179" s="232">
        <f>IF(AND(DO179&lt;&gt;0,DQ179&lt;&gt;0)=FALSE,0,data!$C$43)</f>
        <v>0</v>
      </c>
      <c r="DS179" s="269">
        <f t="shared" si="194"/>
        <v>0</v>
      </c>
      <c r="DT179" s="225">
        <f t="shared" si="195"/>
        <v>0</v>
      </c>
      <c r="DU179" s="225">
        <f t="shared" si="196"/>
        <v>0</v>
      </c>
      <c r="DV179" s="225">
        <f t="shared" si="197"/>
        <v>0</v>
      </c>
      <c r="DW179" s="431" t="str">
        <f t="shared" si="198"/>
        <v>ne</v>
      </c>
      <c r="DY179" s="229"/>
      <c r="DZ179" s="225">
        <f t="shared" si="199"/>
        <v>0</v>
      </c>
      <c r="EA179" s="230">
        <f>IF(DZ179=1,data!$C$41*DY179,0)</f>
        <v>0</v>
      </c>
      <c r="EB179" s="265" t="s">
        <v>96</v>
      </c>
      <c r="EC179" s="231">
        <f>IF(DZ179=1,IF(DY179&lt;15,VLOOKUP(EB179,data!$B$3:$E$32,2,0)*DY179,(VLOOKUP(EB179,data!$B$3:$E$32,2,0)*14)+(VLOOKUP(EB179,data!$B$3:$E$32,3,0))*(DY179-14)),0)</f>
        <v>0</v>
      </c>
      <c r="ED179" s="265" t="s">
        <v>96</v>
      </c>
      <c r="EE179" s="231">
        <f>IF(DZ179=1,VLOOKUP(ED179,data!$B$35:$D$39,2,0),0)</f>
        <v>0</v>
      </c>
      <c r="EF179" s="232">
        <f>IF(AND(EC179&lt;&gt;0,EE179&lt;&gt;0)=FALSE,0,data!$C$43)</f>
        <v>0</v>
      </c>
      <c r="EG179" s="269">
        <f t="shared" si="200"/>
        <v>0</v>
      </c>
      <c r="EH179" s="225">
        <f t="shared" si="201"/>
        <v>0</v>
      </c>
      <c r="EI179" s="225">
        <f t="shared" si="202"/>
        <v>0</v>
      </c>
      <c r="EJ179" s="225">
        <f t="shared" si="203"/>
        <v>0</v>
      </c>
      <c r="EK179" s="431" t="str">
        <f t="shared" si="204"/>
        <v>ne</v>
      </c>
      <c r="EM179" s="229"/>
      <c r="EN179" s="225">
        <f t="shared" si="205"/>
        <v>0</v>
      </c>
      <c r="EO179" s="230">
        <f>IF(EN179=1,data!$C$41*EM179,0)</f>
        <v>0</v>
      </c>
      <c r="EP179" s="265" t="s">
        <v>96</v>
      </c>
      <c r="EQ179" s="231">
        <f>IF(EN179=1,IF(EM179&lt;15,VLOOKUP(EP179,data!$B$3:$E$32,2,0)*EM179,(VLOOKUP(EP179,data!$B$3:$E$32,2,0)*14)+(VLOOKUP(EP179,data!$B$3:$E$32,3,0))*(EM179-14)),0)</f>
        <v>0</v>
      </c>
      <c r="ER179" s="265" t="s">
        <v>96</v>
      </c>
      <c r="ES179" s="231">
        <f>IF(EN179=1,VLOOKUP(ER179,data!$B$35:$D$39,2,0),0)</f>
        <v>0</v>
      </c>
      <c r="ET179" s="232">
        <f>IF(AND(EQ179&lt;&gt;0,ES179&lt;&gt;0)=FALSE,0,data!$C$43)</f>
        <v>0</v>
      </c>
      <c r="EU179" s="269">
        <f t="shared" si="206"/>
        <v>0</v>
      </c>
      <c r="EV179" s="225">
        <f t="shared" si="207"/>
        <v>0</v>
      </c>
      <c r="EW179" s="225">
        <f t="shared" si="208"/>
        <v>0</v>
      </c>
      <c r="EX179" s="225">
        <f t="shared" si="209"/>
        <v>0</v>
      </c>
      <c r="EY179" s="431" t="str">
        <f t="shared" si="210"/>
        <v>ne</v>
      </c>
      <c r="FA179" s="229"/>
      <c r="FB179" s="225">
        <f t="shared" si="211"/>
        <v>0</v>
      </c>
      <c r="FC179" s="230">
        <f>IF(FB179=1,data!$C$41*FA179,0)</f>
        <v>0</v>
      </c>
      <c r="FD179" s="265" t="s">
        <v>96</v>
      </c>
      <c r="FE179" s="231">
        <f>IF(FB179=1,IF(FA179&lt;15,VLOOKUP(FD179,data!$B$3:$E$32,2,0)*FA179,(VLOOKUP(FD179,data!$B$3:$E$32,2,0)*14)+(VLOOKUP(FD179,data!$B$3:$E$32,3,0))*(FA179-14)),0)</f>
        <v>0</v>
      </c>
      <c r="FF179" s="265" t="s">
        <v>96</v>
      </c>
      <c r="FG179" s="231">
        <f>IF(FB179=1,VLOOKUP(FF179,data!$B$35:$D$39,2,0),0)</f>
        <v>0</v>
      </c>
      <c r="FH179" s="232">
        <f>IF(AND(FE179&lt;&gt;0,FG179&lt;&gt;0)=FALSE,0,data!$C$43)</f>
        <v>0</v>
      </c>
      <c r="FI179" s="269">
        <f t="shared" si="212"/>
        <v>0</v>
      </c>
      <c r="FJ179" s="225">
        <f t="shared" si="213"/>
        <v>0</v>
      </c>
      <c r="FK179" s="225">
        <f t="shared" si="214"/>
        <v>0</v>
      </c>
      <c r="FL179" s="225">
        <f t="shared" si="215"/>
        <v>0</v>
      </c>
      <c r="FM179" s="431" t="str">
        <f t="shared" si="216"/>
        <v>ne</v>
      </c>
    </row>
    <row r="180" spans="1:169" ht="26.65" hidden="1" customHeight="1" x14ac:dyDescent="0.25">
      <c r="A180" s="233"/>
      <c r="B180" s="370" t="s">
        <v>271</v>
      </c>
      <c r="C180" s="416"/>
      <c r="D180" s="418"/>
      <c r="E180" s="229"/>
      <c r="F180" s="225">
        <f t="shared" si="148"/>
        <v>0</v>
      </c>
      <c r="G180" s="230">
        <f>IF(F180=1,data!$C$41*E180,0)</f>
        <v>0</v>
      </c>
      <c r="H180" s="265" t="s">
        <v>96</v>
      </c>
      <c r="I180" s="231">
        <f>IF($F180=1,IF($E180&lt;15,VLOOKUP(H180,data!$B$3:$E$32,2,0)*$E180,(VLOOKUP(H180,data!$B$3:$E$32,2,0)*14)+(VLOOKUP(H180,data!$B$3:$E$32,3,0))*($E180-14)),0)</f>
        <v>0</v>
      </c>
      <c r="J180" s="265" t="s">
        <v>96</v>
      </c>
      <c r="K180" s="231">
        <f>IF($F180=1,VLOOKUP(J180,data!$B$35:$D$39,2,0),0)</f>
        <v>0</v>
      </c>
      <c r="L180" s="232">
        <f>IF(AND(I180&lt;&gt;0,K180&lt;&gt;0)=FALSE,0,data!$C$43)</f>
        <v>0</v>
      </c>
      <c r="M180" s="269">
        <f t="shared" si="76"/>
        <v>0</v>
      </c>
      <c r="N180" s="225">
        <f t="shared" si="217"/>
        <v>0</v>
      </c>
      <c r="O180" s="225">
        <f t="shared" si="149"/>
        <v>0</v>
      </c>
      <c r="P180" s="225">
        <f t="shared" si="150"/>
        <v>0</v>
      </c>
      <c r="Q180" s="228"/>
      <c r="R180" s="438">
        <f t="shared" si="151"/>
        <v>0</v>
      </c>
      <c r="S180" s="225">
        <f t="shared" si="152"/>
        <v>0</v>
      </c>
      <c r="T180" s="357">
        <f>IF(S180=1,data!$C$41*R180,0)</f>
        <v>0</v>
      </c>
      <c r="U180" s="370" t="str">
        <f t="shared" si="153"/>
        <v xml:space="preserve"> </v>
      </c>
      <c r="V180" s="360">
        <f>IF($S180=1,IF(R180&lt;15,VLOOKUP(U180,data!$B$3:$E$32,2,0)*R180,(VLOOKUP(U180,data!$B$3:$E$32,2,0)*14)+(VLOOKUP(U180,data!$B$3:$E$32,3,0))*(R180-14)),0)</f>
        <v>0</v>
      </c>
      <c r="W180" s="370" t="str">
        <f t="shared" si="154"/>
        <v xml:space="preserve"> </v>
      </c>
      <c r="X180" s="360">
        <f>IF($S180=1,VLOOKUP(W180,data!$B$35:$D$39,2,0),0)</f>
        <v>0</v>
      </c>
      <c r="Y180" s="364">
        <f>IF(AND(V180&lt;&gt;0,X180&lt;&gt;0)=FALSE,0,data!$C$43)</f>
        <v>0</v>
      </c>
      <c r="Z180" s="365">
        <f t="shared" si="83"/>
        <v>0</v>
      </c>
      <c r="AA180" s="225">
        <f t="shared" si="218"/>
        <v>0</v>
      </c>
      <c r="AB180" s="225">
        <f t="shared" si="155"/>
        <v>0</v>
      </c>
      <c r="AC180" s="225">
        <f t="shared" si="156"/>
        <v>0</v>
      </c>
      <c r="AE180" s="229"/>
      <c r="AF180" s="225">
        <f t="shared" si="157"/>
        <v>0</v>
      </c>
      <c r="AG180" s="230">
        <f>IF(AF180=1,data!$C$41*AE180,0)</f>
        <v>0</v>
      </c>
      <c r="AH180" s="265" t="s">
        <v>96</v>
      </c>
      <c r="AI180" s="231">
        <f>IF(AF180=1,IF(AE180&lt;15,VLOOKUP(AH180,data!$B$3:$E$32,2,0)*AE180,(VLOOKUP(AH180,data!$B$3:$E$32,2,0)*14)+(VLOOKUP(AH180,data!$B$3:$E$32,3,0))*(AE180-14)),0)</f>
        <v>0</v>
      </c>
      <c r="AJ180" s="265" t="s">
        <v>96</v>
      </c>
      <c r="AK180" s="231">
        <f>IF(AF180=1,VLOOKUP(AJ180,data!$B$35:$D$39,2,0),0)</f>
        <v>0</v>
      </c>
      <c r="AL180" s="232">
        <f>IF(AND(AI180&lt;&gt;0,AK180&lt;&gt;0)=FALSE,0,data!$C$43)</f>
        <v>0</v>
      </c>
      <c r="AM180" s="269">
        <f t="shared" si="158"/>
        <v>0</v>
      </c>
      <c r="AN180" s="225">
        <f t="shared" si="159"/>
        <v>0</v>
      </c>
      <c r="AO180" s="225">
        <f t="shared" si="160"/>
        <v>0</v>
      </c>
      <c r="AP180" s="225">
        <f t="shared" si="161"/>
        <v>0</v>
      </c>
      <c r="AQ180" s="431" t="str">
        <f t="shared" si="162"/>
        <v>ne</v>
      </c>
      <c r="AS180" s="229"/>
      <c r="AT180" s="225">
        <f t="shared" si="163"/>
        <v>0</v>
      </c>
      <c r="AU180" s="230">
        <f>IF(AT180=1,data!$C$41*AS180,0)</f>
        <v>0</v>
      </c>
      <c r="AV180" s="265" t="s">
        <v>96</v>
      </c>
      <c r="AW180" s="231">
        <f>IF(AT180=1,IF(AS180&lt;15,VLOOKUP(AV180,data!$B$3:$E$32,2,0)*AS180,(VLOOKUP(AV180,data!$B$3:$E$32,2,0)*14)+(VLOOKUP(AV180,data!$B$3:$E$32,3,0))*(AS180-14)),0)</f>
        <v>0</v>
      </c>
      <c r="AX180" s="265" t="s">
        <v>96</v>
      </c>
      <c r="AY180" s="231">
        <f>IF(AT180=1,VLOOKUP(AX180,data!$B$35:$D$39,2,0),0)</f>
        <v>0</v>
      </c>
      <c r="AZ180" s="232">
        <f>IF(AND(AW180&lt;&gt;0,AY180&lt;&gt;0)=FALSE,0,data!$C$43)</f>
        <v>0</v>
      </c>
      <c r="BA180" s="269">
        <f t="shared" si="164"/>
        <v>0</v>
      </c>
      <c r="BB180" s="225">
        <f t="shared" si="165"/>
        <v>0</v>
      </c>
      <c r="BC180" s="225">
        <f t="shared" si="166"/>
        <v>0</v>
      </c>
      <c r="BD180" s="225">
        <f t="shared" si="167"/>
        <v>0</v>
      </c>
      <c r="BE180" s="431" t="str">
        <f t="shared" si="168"/>
        <v>ne</v>
      </c>
      <c r="BG180" s="229"/>
      <c r="BH180" s="225">
        <f t="shared" si="169"/>
        <v>0</v>
      </c>
      <c r="BI180" s="230">
        <f>IF(BH180=1,data!$C$41*BG180,0)</f>
        <v>0</v>
      </c>
      <c r="BJ180" s="265" t="s">
        <v>96</v>
      </c>
      <c r="BK180" s="231">
        <f>IF(BH180=1,IF(BG180&lt;15,VLOOKUP(BJ180,data!$B$3:$E$32,2,0)*BG180,(VLOOKUP(BJ180,data!$B$3:$E$32,2,0)*14)+(VLOOKUP(BJ180,data!$B$3:$E$32,3,0))*(BG180-14)),0)</f>
        <v>0</v>
      </c>
      <c r="BL180" s="265" t="s">
        <v>96</v>
      </c>
      <c r="BM180" s="231">
        <f>IF(BH180=1,VLOOKUP(BL180,data!$B$35:$D$39,2,0),0)</f>
        <v>0</v>
      </c>
      <c r="BN180" s="232">
        <f>IF(AND(BK180&lt;&gt;0,BM180&lt;&gt;0)=FALSE,0,data!$C$43)</f>
        <v>0</v>
      </c>
      <c r="BO180" s="269">
        <f t="shared" si="170"/>
        <v>0</v>
      </c>
      <c r="BP180" s="225">
        <f t="shared" si="171"/>
        <v>0</v>
      </c>
      <c r="BQ180" s="225">
        <f t="shared" si="172"/>
        <v>0</v>
      </c>
      <c r="BR180" s="225">
        <f t="shared" si="173"/>
        <v>0</v>
      </c>
      <c r="BS180" s="431" t="str">
        <f t="shared" si="174"/>
        <v>ne</v>
      </c>
      <c r="BU180" s="229"/>
      <c r="BV180" s="225">
        <f t="shared" si="175"/>
        <v>0</v>
      </c>
      <c r="BW180" s="230">
        <f>IF(BV180=1,data!$C$41*BU180,0)</f>
        <v>0</v>
      </c>
      <c r="BX180" s="265" t="s">
        <v>96</v>
      </c>
      <c r="BY180" s="231">
        <f>IF(BV180=1,IF(BU180&lt;15,VLOOKUP(BX180,data!$B$3:$E$32,2,0)*BU180,(VLOOKUP(BX180,data!$B$3:$E$32,2,0)*14)+(VLOOKUP(BX180,data!$B$3:$E$32,3,0))*(BU180-14)),0)</f>
        <v>0</v>
      </c>
      <c r="BZ180" s="265" t="s">
        <v>96</v>
      </c>
      <c r="CA180" s="231">
        <f>IF(BV180=1,VLOOKUP(BZ180,data!$B$35:$D$39,2,0),0)</f>
        <v>0</v>
      </c>
      <c r="CB180" s="232">
        <f>IF(AND(BY180&lt;&gt;0,CA180&lt;&gt;0)=FALSE,0,data!$C$43)</f>
        <v>0</v>
      </c>
      <c r="CC180" s="269">
        <f t="shared" si="176"/>
        <v>0</v>
      </c>
      <c r="CD180" s="225">
        <f t="shared" si="177"/>
        <v>0</v>
      </c>
      <c r="CE180" s="225">
        <f t="shared" si="178"/>
        <v>0</v>
      </c>
      <c r="CF180" s="225">
        <f t="shared" si="179"/>
        <v>0</v>
      </c>
      <c r="CG180" s="431" t="str">
        <f t="shared" si="180"/>
        <v>ne</v>
      </c>
      <c r="CI180" s="229"/>
      <c r="CJ180" s="225">
        <f t="shared" si="181"/>
        <v>0</v>
      </c>
      <c r="CK180" s="230">
        <f>IF(CJ180=1,data!$C$41*CI180,0)</f>
        <v>0</v>
      </c>
      <c r="CL180" s="265" t="s">
        <v>96</v>
      </c>
      <c r="CM180" s="231">
        <f>IF(CJ180=1,IF(CI180&lt;15,VLOOKUP(CL180,data!$B$3:$E$32,2,0)*CI180,(VLOOKUP(CL180,data!$B$3:$E$32,2,0)*14)+(VLOOKUP(CL180,data!$B$3:$E$32,3,0))*(CI180-14)),0)</f>
        <v>0</v>
      </c>
      <c r="CN180" s="265" t="s">
        <v>96</v>
      </c>
      <c r="CO180" s="231">
        <f>IF(CJ180=1,VLOOKUP(CN180,data!$B$35:$D$39,2,0),0)</f>
        <v>0</v>
      </c>
      <c r="CP180" s="232">
        <f>IF(AND(CM180&lt;&gt;0,CO180&lt;&gt;0)=FALSE,0,data!$C$43)</f>
        <v>0</v>
      </c>
      <c r="CQ180" s="269">
        <f t="shared" si="182"/>
        <v>0</v>
      </c>
      <c r="CR180" s="225">
        <f t="shared" si="183"/>
        <v>0</v>
      </c>
      <c r="CS180" s="225">
        <f t="shared" si="184"/>
        <v>0</v>
      </c>
      <c r="CT180" s="225">
        <f t="shared" si="185"/>
        <v>0</v>
      </c>
      <c r="CU180" s="431" t="str">
        <f t="shared" si="186"/>
        <v>ne</v>
      </c>
      <c r="CW180" s="229"/>
      <c r="CX180" s="225">
        <f t="shared" si="187"/>
        <v>0</v>
      </c>
      <c r="CY180" s="230">
        <f>IF(CX180=1,data!$C$41*CW180,0)</f>
        <v>0</v>
      </c>
      <c r="CZ180" s="265" t="s">
        <v>96</v>
      </c>
      <c r="DA180" s="231">
        <f>IF(CX180=1,IF(CW180&lt;15,VLOOKUP(CZ180,data!$B$3:$E$32,2,0)*CW180,(VLOOKUP(CZ180,data!$B$3:$E$32,2,0)*14)+(VLOOKUP(CZ180,data!$B$3:$E$32,3,0))*(CW180-14)),0)</f>
        <v>0</v>
      </c>
      <c r="DB180" s="265" t="s">
        <v>96</v>
      </c>
      <c r="DC180" s="231">
        <f>IF(CX180=1,VLOOKUP(DB180,data!$B$35:$D$39,2,0),0)</f>
        <v>0</v>
      </c>
      <c r="DD180" s="232">
        <f>IF(AND(DA180&lt;&gt;0,DC180&lt;&gt;0)=FALSE,0,data!$C$43)</f>
        <v>0</v>
      </c>
      <c r="DE180" s="269">
        <f t="shared" si="188"/>
        <v>0</v>
      </c>
      <c r="DF180" s="225">
        <f t="shared" si="189"/>
        <v>0</v>
      </c>
      <c r="DG180" s="225">
        <f t="shared" si="190"/>
        <v>0</v>
      </c>
      <c r="DH180" s="225">
        <f t="shared" si="191"/>
        <v>0</v>
      </c>
      <c r="DI180" s="431" t="str">
        <f t="shared" si="192"/>
        <v>ne</v>
      </c>
      <c r="DK180" s="229"/>
      <c r="DL180" s="225">
        <f t="shared" si="193"/>
        <v>0</v>
      </c>
      <c r="DM180" s="230">
        <f>IF(DL180=1,data!$C$41*DK180,0)</f>
        <v>0</v>
      </c>
      <c r="DN180" s="265" t="s">
        <v>96</v>
      </c>
      <c r="DO180" s="231">
        <f>IF(DL180=1,IF(DK180&lt;15,VLOOKUP(DN180,data!$B$3:$E$32,2,0)*DK180,(VLOOKUP(DN180,data!$B$3:$E$32,2,0)*14)+(VLOOKUP(DN180,data!$B$3:$E$32,3,0))*(DK180-14)),0)</f>
        <v>0</v>
      </c>
      <c r="DP180" s="265" t="s">
        <v>96</v>
      </c>
      <c r="DQ180" s="231">
        <f>IF(DL180=1,VLOOKUP(DP180,data!$B$35:$D$39,2,0),0)</f>
        <v>0</v>
      </c>
      <c r="DR180" s="232">
        <f>IF(AND(DO180&lt;&gt;0,DQ180&lt;&gt;0)=FALSE,0,data!$C$43)</f>
        <v>0</v>
      </c>
      <c r="DS180" s="269">
        <f t="shared" si="194"/>
        <v>0</v>
      </c>
      <c r="DT180" s="225">
        <f t="shared" si="195"/>
        <v>0</v>
      </c>
      <c r="DU180" s="225">
        <f t="shared" si="196"/>
        <v>0</v>
      </c>
      <c r="DV180" s="225">
        <f t="shared" si="197"/>
        <v>0</v>
      </c>
      <c r="DW180" s="431" t="str">
        <f t="shared" si="198"/>
        <v>ne</v>
      </c>
      <c r="DY180" s="229"/>
      <c r="DZ180" s="225">
        <f t="shared" si="199"/>
        <v>0</v>
      </c>
      <c r="EA180" s="230">
        <f>IF(DZ180=1,data!$C$41*DY180,0)</f>
        <v>0</v>
      </c>
      <c r="EB180" s="265" t="s">
        <v>96</v>
      </c>
      <c r="EC180" s="231">
        <f>IF(DZ180=1,IF(DY180&lt;15,VLOOKUP(EB180,data!$B$3:$E$32,2,0)*DY180,(VLOOKUP(EB180,data!$B$3:$E$32,2,0)*14)+(VLOOKUP(EB180,data!$B$3:$E$32,3,0))*(DY180-14)),0)</f>
        <v>0</v>
      </c>
      <c r="ED180" s="265" t="s">
        <v>96</v>
      </c>
      <c r="EE180" s="231">
        <f>IF(DZ180=1,VLOOKUP(ED180,data!$B$35:$D$39,2,0),0)</f>
        <v>0</v>
      </c>
      <c r="EF180" s="232">
        <f>IF(AND(EC180&lt;&gt;0,EE180&lt;&gt;0)=FALSE,0,data!$C$43)</f>
        <v>0</v>
      </c>
      <c r="EG180" s="269">
        <f t="shared" si="200"/>
        <v>0</v>
      </c>
      <c r="EH180" s="225">
        <f t="shared" si="201"/>
        <v>0</v>
      </c>
      <c r="EI180" s="225">
        <f t="shared" si="202"/>
        <v>0</v>
      </c>
      <c r="EJ180" s="225">
        <f t="shared" si="203"/>
        <v>0</v>
      </c>
      <c r="EK180" s="431" t="str">
        <f t="shared" si="204"/>
        <v>ne</v>
      </c>
      <c r="EM180" s="229"/>
      <c r="EN180" s="225">
        <f t="shared" si="205"/>
        <v>0</v>
      </c>
      <c r="EO180" s="230">
        <f>IF(EN180=1,data!$C$41*EM180,0)</f>
        <v>0</v>
      </c>
      <c r="EP180" s="265" t="s">
        <v>96</v>
      </c>
      <c r="EQ180" s="231">
        <f>IF(EN180=1,IF(EM180&lt;15,VLOOKUP(EP180,data!$B$3:$E$32,2,0)*EM180,(VLOOKUP(EP180,data!$B$3:$E$32,2,0)*14)+(VLOOKUP(EP180,data!$B$3:$E$32,3,0))*(EM180-14)),0)</f>
        <v>0</v>
      </c>
      <c r="ER180" s="265" t="s">
        <v>96</v>
      </c>
      <c r="ES180" s="231">
        <f>IF(EN180=1,VLOOKUP(ER180,data!$B$35:$D$39,2,0),0)</f>
        <v>0</v>
      </c>
      <c r="ET180" s="232">
        <f>IF(AND(EQ180&lt;&gt;0,ES180&lt;&gt;0)=FALSE,0,data!$C$43)</f>
        <v>0</v>
      </c>
      <c r="EU180" s="269">
        <f t="shared" si="206"/>
        <v>0</v>
      </c>
      <c r="EV180" s="225">
        <f t="shared" si="207"/>
        <v>0</v>
      </c>
      <c r="EW180" s="225">
        <f t="shared" si="208"/>
        <v>0</v>
      </c>
      <c r="EX180" s="225">
        <f t="shared" si="209"/>
        <v>0</v>
      </c>
      <c r="EY180" s="431" t="str">
        <f t="shared" si="210"/>
        <v>ne</v>
      </c>
      <c r="FA180" s="229"/>
      <c r="FB180" s="225">
        <f t="shared" si="211"/>
        <v>0</v>
      </c>
      <c r="FC180" s="230">
        <f>IF(FB180=1,data!$C$41*FA180,0)</f>
        <v>0</v>
      </c>
      <c r="FD180" s="265" t="s">
        <v>96</v>
      </c>
      <c r="FE180" s="231">
        <f>IF(FB180=1,IF(FA180&lt;15,VLOOKUP(FD180,data!$B$3:$E$32,2,0)*FA180,(VLOOKUP(FD180,data!$B$3:$E$32,2,0)*14)+(VLOOKUP(FD180,data!$B$3:$E$32,3,0))*(FA180-14)),0)</f>
        <v>0</v>
      </c>
      <c r="FF180" s="265" t="s">
        <v>96</v>
      </c>
      <c r="FG180" s="231">
        <f>IF(FB180=1,VLOOKUP(FF180,data!$B$35:$D$39,2,0),0)</f>
        <v>0</v>
      </c>
      <c r="FH180" s="232">
        <f>IF(AND(FE180&lt;&gt;0,FG180&lt;&gt;0)=FALSE,0,data!$C$43)</f>
        <v>0</v>
      </c>
      <c r="FI180" s="269">
        <f t="shared" si="212"/>
        <v>0</v>
      </c>
      <c r="FJ180" s="225">
        <f t="shared" si="213"/>
        <v>0</v>
      </c>
      <c r="FK180" s="225">
        <f t="shared" si="214"/>
        <v>0</v>
      </c>
      <c r="FL180" s="225">
        <f t="shared" si="215"/>
        <v>0</v>
      </c>
      <c r="FM180" s="431" t="str">
        <f t="shared" si="216"/>
        <v>ne</v>
      </c>
    </row>
    <row r="181" spans="1:169" ht="26.65" hidden="1" customHeight="1" x14ac:dyDescent="0.25">
      <c r="A181" s="233"/>
      <c r="B181" s="370" t="s">
        <v>272</v>
      </c>
      <c r="C181" s="416"/>
      <c r="D181" s="418"/>
      <c r="E181" s="229"/>
      <c r="F181" s="225">
        <f t="shared" si="148"/>
        <v>0</v>
      </c>
      <c r="G181" s="230">
        <f>IF(F181=1,data!$C$41*E181,0)</f>
        <v>0</v>
      </c>
      <c r="H181" s="265" t="s">
        <v>96</v>
      </c>
      <c r="I181" s="231">
        <f>IF($F181=1,IF($E181&lt;15,VLOOKUP(H181,data!$B$3:$E$32,2,0)*$E181,(VLOOKUP(H181,data!$B$3:$E$32,2,0)*14)+(VLOOKUP(H181,data!$B$3:$E$32,3,0))*($E181-14)),0)</f>
        <v>0</v>
      </c>
      <c r="J181" s="265" t="s">
        <v>96</v>
      </c>
      <c r="K181" s="231">
        <f>IF($F181=1,VLOOKUP(J181,data!$B$35:$D$39,2,0),0)</f>
        <v>0</v>
      </c>
      <c r="L181" s="232">
        <f>IF(AND(I181&lt;&gt;0,K181&lt;&gt;0)=FALSE,0,data!$C$43)</f>
        <v>0</v>
      </c>
      <c r="M181" s="269">
        <f t="shared" si="76"/>
        <v>0</v>
      </c>
      <c r="N181" s="225">
        <f t="shared" si="217"/>
        <v>0</v>
      </c>
      <c r="O181" s="225">
        <f t="shared" si="149"/>
        <v>0</v>
      </c>
      <c r="P181" s="225">
        <f t="shared" si="150"/>
        <v>0</v>
      </c>
      <c r="Q181" s="228"/>
      <c r="R181" s="438">
        <f t="shared" si="151"/>
        <v>0</v>
      </c>
      <c r="S181" s="225">
        <f t="shared" si="152"/>
        <v>0</v>
      </c>
      <c r="T181" s="357">
        <f>IF(S181=1,data!$C$41*R181,0)</f>
        <v>0</v>
      </c>
      <c r="U181" s="370" t="str">
        <f t="shared" si="153"/>
        <v xml:space="preserve"> </v>
      </c>
      <c r="V181" s="360">
        <f>IF($S181=1,IF(R181&lt;15,VLOOKUP(U181,data!$B$3:$E$32,2,0)*R181,(VLOOKUP(U181,data!$B$3:$E$32,2,0)*14)+(VLOOKUP(U181,data!$B$3:$E$32,3,0))*(R181-14)),0)</f>
        <v>0</v>
      </c>
      <c r="W181" s="370" t="str">
        <f t="shared" si="154"/>
        <v xml:space="preserve"> </v>
      </c>
      <c r="X181" s="360">
        <f>IF($S181=1,VLOOKUP(W181,data!$B$35:$D$39,2,0),0)</f>
        <v>0</v>
      </c>
      <c r="Y181" s="364">
        <f>IF(AND(V181&lt;&gt;0,X181&lt;&gt;0)=FALSE,0,data!$C$43)</f>
        <v>0</v>
      </c>
      <c r="Z181" s="365">
        <f t="shared" si="83"/>
        <v>0</v>
      </c>
      <c r="AA181" s="225">
        <f t="shared" si="218"/>
        <v>0</v>
      </c>
      <c r="AB181" s="225">
        <f t="shared" si="155"/>
        <v>0</v>
      </c>
      <c r="AC181" s="225">
        <f t="shared" si="156"/>
        <v>0</v>
      </c>
      <c r="AE181" s="229"/>
      <c r="AF181" s="225">
        <f t="shared" si="157"/>
        <v>0</v>
      </c>
      <c r="AG181" s="230">
        <f>IF(AF181=1,data!$C$41*AE181,0)</f>
        <v>0</v>
      </c>
      <c r="AH181" s="265" t="s">
        <v>96</v>
      </c>
      <c r="AI181" s="231">
        <f>IF(AF181=1,IF(AE181&lt;15,VLOOKUP(AH181,data!$B$3:$E$32,2,0)*AE181,(VLOOKUP(AH181,data!$B$3:$E$32,2,0)*14)+(VLOOKUP(AH181,data!$B$3:$E$32,3,0))*(AE181-14)),0)</f>
        <v>0</v>
      </c>
      <c r="AJ181" s="265" t="s">
        <v>96</v>
      </c>
      <c r="AK181" s="231">
        <f>IF(AF181=1,VLOOKUP(AJ181,data!$B$35:$D$39,2,0),0)</f>
        <v>0</v>
      </c>
      <c r="AL181" s="232">
        <f>IF(AND(AI181&lt;&gt;0,AK181&lt;&gt;0)=FALSE,0,data!$C$43)</f>
        <v>0</v>
      </c>
      <c r="AM181" s="269">
        <f t="shared" si="158"/>
        <v>0</v>
      </c>
      <c r="AN181" s="225">
        <f t="shared" si="159"/>
        <v>0</v>
      </c>
      <c r="AO181" s="225">
        <f t="shared" si="160"/>
        <v>0</v>
      </c>
      <c r="AP181" s="225">
        <f t="shared" si="161"/>
        <v>0</v>
      </c>
      <c r="AQ181" s="431" t="str">
        <f t="shared" si="162"/>
        <v>ne</v>
      </c>
      <c r="AS181" s="229"/>
      <c r="AT181" s="225">
        <f t="shared" si="163"/>
        <v>0</v>
      </c>
      <c r="AU181" s="230">
        <f>IF(AT181=1,data!$C$41*AS181,0)</f>
        <v>0</v>
      </c>
      <c r="AV181" s="265" t="s">
        <v>96</v>
      </c>
      <c r="AW181" s="231">
        <f>IF(AT181=1,IF(AS181&lt;15,VLOOKUP(AV181,data!$B$3:$E$32,2,0)*AS181,(VLOOKUP(AV181,data!$B$3:$E$32,2,0)*14)+(VLOOKUP(AV181,data!$B$3:$E$32,3,0))*(AS181-14)),0)</f>
        <v>0</v>
      </c>
      <c r="AX181" s="265" t="s">
        <v>96</v>
      </c>
      <c r="AY181" s="231">
        <f>IF(AT181=1,VLOOKUP(AX181,data!$B$35:$D$39,2,0),0)</f>
        <v>0</v>
      </c>
      <c r="AZ181" s="232">
        <f>IF(AND(AW181&lt;&gt;0,AY181&lt;&gt;0)=FALSE,0,data!$C$43)</f>
        <v>0</v>
      </c>
      <c r="BA181" s="269">
        <f t="shared" si="164"/>
        <v>0</v>
      </c>
      <c r="BB181" s="225">
        <f t="shared" si="165"/>
        <v>0</v>
      </c>
      <c r="BC181" s="225">
        <f t="shared" si="166"/>
        <v>0</v>
      </c>
      <c r="BD181" s="225">
        <f t="shared" si="167"/>
        <v>0</v>
      </c>
      <c r="BE181" s="431" t="str">
        <f t="shared" si="168"/>
        <v>ne</v>
      </c>
      <c r="BG181" s="229"/>
      <c r="BH181" s="225">
        <f t="shared" si="169"/>
        <v>0</v>
      </c>
      <c r="BI181" s="230">
        <f>IF(BH181=1,data!$C$41*BG181,0)</f>
        <v>0</v>
      </c>
      <c r="BJ181" s="265" t="s">
        <v>96</v>
      </c>
      <c r="BK181" s="231">
        <f>IF(BH181=1,IF(BG181&lt;15,VLOOKUP(BJ181,data!$B$3:$E$32,2,0)*BG181,(VLOOKUP(BJ181,data!$B$3:$E$32,2,0)*14)+(VLOOKUP(BJ181,data!$B$3:$E$32,3,0))*(BG181-14)),0)</f>
        <v>0</v>
      </c>
      <c r="BL181" s="265" t="s">
        <v>96</v>
      </c>
      <c r="BM181" s="231">
        <f>IF(BH181=1,VLOOKUP(BL181,data!$B$35:$D$39,2,0),0)</f>
        <v>0</v>
      </c>
      <c r="BN181" s="232">
        <f>IF(AND(BK181&lt;&gt;0,BM181&lt;&gt;0)=FALSE,0,data!$C$43)</f>
        <v>0</v>
      </c>
      <c r="BO181" s="269">
        <f t="shared" si="170"/>
        <v>0</v>
      </c>
      <c r="BP181" s="225">
        <f t="shared" si="171"/>
        <v>0</v>
      </c>
      <c r="BQ181" s="225">
        <f t="shared" si="172"/>
        <v>0</v>
      </c>
      <c r="BR181" s="225">
        <f t="shared" si="173"/>
        <v>0</v>
      </c>
      <c r="BS181" s="431" t="str">
        <f t="shared" si="174"/>
        <v>ne</v>
      </c>
      <c r="BU181" s="229"/>
      <c r="BV181" s="225">
        <f t="shared" si="175"/>
        <v>0</v>
      </c>
      <c r="BW181" s="230">
        <f>IF(BV181=1,data!$C$41*BU181,0)</f>
        <v>0</v>
      </c>
      <c r="BX181" s="265" t="s">
        <v>96</v>
      </c>
      <c r="BY181" s="231">
        <f>IF(BV181=1,IF(BU181&lt;15,VLOOKUP(BX181,data!$B$3:$E$32,2,0)*BU181,(VLOOKUP(BX181,data!$B$3:$E$32,2,0)*14)+(VLOOKUP(BX181,data!$B$3:$E$32,3,0))*(BU181-14)),0)</f>
        <v>0</v>
      </c>
      <c r="BZ181" s="265" t="s">
        <v>96</v>
      </c>
      <c r="CA181" s="231">
        <f>IF(BV181=1,VLOOKUP(BZ181,data!$B$35:$D$39,2,0),0)</f>
        <v>0</v>
      </c>
      <c r="CB181" s="232">
        <f>IF(AND(BY181&lt;&gt;0,CA181&lt;&gt;0)=FALSE,0,data!$C$43)</f>
        <v>0</v>
      </c>
      <c r="CC181" s="269">
        <f t="shared" si="176"/>
        <v>0</v>
      </c>
      <c r="CD181" s="225">
        <f t="shared" si="177"/>
        <v>0</v>
      </c>
      <c r="CE181" s="225">
        <f t="shared" si="178"/>
        <v>0</v>
      </c>
      <c r="CF181" s="225">
        <f t="shared" si="179"/>
        <v>0</v>
      </c>
      <c r="CG181" s="431" t="str">
        <f t="shared" si="180"/>
        <v>ne</v>
      </c>
      <c r="CI181" s="229"/>
      <c r="CJ181" s="225">
        <f t="shared" si="181"/>
        <v>0</v>
      </c>
      <c r="CK181" s="230">
        <f>IF(CJ181=1,data!$C$41*CI181,0)</f>
        <v>0</v>
      </c>
      <c r="CL181" s="265" t="s">
        <v>96</v>
      </c>
      <c r="CM181" s="231">
        <f>IF(CJ181=1,IF(CI181&lt;15,VLOOKUP(CL181,data!$B$3:$E$32,2,0)*CI181,(VLOOKUP(CL181,data!$B$3:$E$32,2,0)*14)+(VLOOKUP(CL181,data!$B$3:$E$32,3,0))*(CI181-14)),0)</f>
        <v>0</v>
      </c>
      <c r="CN181" s="265" t="s">
        <v>96</v>
      </c>
      <c r="CO181" s="231">
        <f>IF(CJ181=1,VLOOKUP(CN181,data!$B$35:$D$39,2,0),0)</f>
        <v>0</v>
      </c>
      <c r="CP181" s="232">
        <f>IF(AND(CM181&lt;&gt;0,CO181&lt;&gt;0)=FALSE,0,data!$C$43)</f>
        <v>0</v>
      </c>
      <c r="CQ181" s="269">
        <f t="shared" si="182"/>
        <v>0</v>
      </c>
      <c r="CR181" s="225">
        <f t="shared" si="183"/>
        <v>0</v>
      </c>
      <c r="CS181" s="225">
        <f t="shared" si="184"/>
        <v>0</v>
      </c>
      <c r="CT181" s="225">
        <f t="shared" si="185"/>
        <v>0</v>
      </c>
      <c r="CU181" s="431" t="str">
        <f t="shared" si="186"/>
        <v>ne</v>
      </c>
      <c r="CW181" s="229"/>
      <c r="CX181" s="225">
        <f t="shared" si="187"/>
        <v>0</v>
      </c>
      <c r="CY181" s="230">
        <f>IF(CX181=1,data!$C$41*CW181,0)</f>
        <v>0</v>
      </c>
      <c r="CZ181" s="265" t="s">
        <v>96</v>
      </c>
      <c r="DA181" s="231">
        <f>IF(CX181=1,IF(CW181&lt;15,VLOOKUP(CZ181,data!$B$3:$E$32,2,0)*CW181,(VLOOKUP(CZ181,data!$B$3:$E$32,2,0)*14)+(VLOOKUP(CZ181,data!$B$3:$E$32,3,0))*(CW181-14)),0)</f>
        <v>0</v>
      </c>
      <c r="DB181" s="265" t="s">
        <v>96</v>
      </c>
      <c r="DC181" s="231">
        <f>IF(CX181=1,VLOOKUP(DB181,data!$B$35:$D$39,2,0),0)</f>
        <v>0</v>
      </c>
      <c r="DD181" s="232">
        <f>IF(AND(DA181&lt;&gt;0,DC181&lt;&gt;0)=FALSE,0,data!$C$43)</f>
        <v>0</v>
      </c>
      <c r="DE181" s="269">
        <f t="shared" si="188"/>
        <v>0</v>
      </c>
      <c r="DF181" s="225">
        <f t="shared" si="189"/>
        <v>0</v>
      </c>
      <c r="DG181" s="225">
        <f t="shared" si="190"/>
        <v>0</v>
      </c>
      <c r="DH181" s="225">
        <f t="shared" si="191"/>
        <v>0</v>
      </c>
      <c r="DI181" s="431" t="str">
        <f t="shared" si="192"/>
        <v>ne</v>
      </c>
      <c r="DK181" s="229"/>
      <c r="DL181" s="225">
        <f t="shared" si="193"/>
        <v>0</v>
      </c>
      <c r="DM181" s="230">
        <f>IF(DL181=1,data!$C$41*DK181,0)</f>
        <v>0</v>
      </c>
      <c r="DN181" s="265" t="s">
        <v>96</v>
      </c>
      <c r="DO181" s="231">
        <f>IF(DL181=1,IF(DK181&lt;15,VLOOKUP(DN181,data!$B$3:$E$32,2,0)*DK181,(VLOOKUP(DN181,data!$B$3:$E$32,2,0)*14)+(VLOOKUP(DN181,data!$B$3:$E$32,3,0))*(DK181-14)),0)</f>
        <v>0</v>
      </c>
      <c r="DP181" s="265" t="s">
        <v>96</v>
      </c>
      <c r="DQ181" s="231">
        <f>IF(DL181=1,VLOOKUP(DP181,data!$B$35:$D$39,2,0),0)</f>
        <v>0</v>
      </c>
      <c r="DR181" s="232">
        <f>IF(AND(DO181&lt;&gt;0,DQ181&lt;&gt;0)=FALSE,0,data!$C$43)</f>
        <v>0</v>
      </c>
      <c r="DS181" s="269">
        <f t="shared" si="194"/>
        <v>0</v>
      </c>
      <c r="DT181" s="225">
        <f t="shared" si="195"/>
        <v>0</v>
      </c>
      <c r="DU181" s="225">
        <f t="shared" si="196"/>
        <v>0</v>
      </c>
      <c r="DV181" s="225">
        <f t="shared" si="197"/>
        <v>0</v>
      </c>
      <c r="DW181" s="431" t="str">
        <f t="shared" si="198"/>
        <v>ne</v>
      </c>
      <c r="DY181" s="229"/>
      <c r="DZ181" s="225">
        <f t="shared" si="199"/>
        <v>0</v>
      </c>
      <c r="EA181" s="230">
        <f>IF(DZ181=1,data!$C$41*DY181,0)</f>
        <v>0</v>
      </c>
      <c r="EB181" s="265" t="s">
        <v>96</v>
      </c>
      <c r="EC181" s="231">
        <f>IF(DZ181=1,IF(DY181&lt;15,VLOOKUP(EB181,data!$B$3:$E$32,2,0)*DY181,(VLOOKUP(EB181,data!$B$3:$E$32,2,0)*14)+(VLOOKUP(EB181,data!$B$3:$E$32,3,0))*(DY181-14)),0)</f>
        <v>0</v>
      </c>
      <c r="ED181" s="265" t="s">
        <v>96</v>
      </c>
      <c r="EE181" s="231">
        <f>IF(DZ181=1,VLOOKUP(ED181,data!$B$35:$D$39,2,0),0)</f>
        <v>0</v>
      </c>
      <c r="EF181" s="232">
        <f>IF(AND(EC181&lt;&gt;0,EE181&lt;&gt;0)=FALSE,0,data!$C$43)</f>
        <v>0</v>
      </c>
      <c r="EG181" s="269">
        <f t="shared" si="200"/>
        <v>0</v>
      </c>
      <c r="EH181" s="225">
        <f t="shared" si="201"/>
        <v>0</v>
      </c>
      <c r="EI181" s="225">
        <f t="shared" si="202"/>
        <v>0</v>
      </c>
      <c r="EJ181" s="225">
        <f t="shared" si="203"/>
        <v>0</v>
      </c>
      <c r="EK181" s="431" t="str">
        <f t="shared" si="204"/>
        <v>ne</v>
      </c>
      <c r="EM181" s="229"/>
      <c r="EN181" s="225">
        <f t="shared" si="205"/>
        <v>0</v>
      </c>
      <c r="EO181" s="230">
        <f>IF(EN181=1,data!$C$41*EM181,0)</f>
        <v>0</v>
      </c>
      <c r="EP181" s="265" t="s">
        <v>96</v>
      </c>
      <c r="EQ181" s="231">
        <f>IF(EN181=1,IF(EM181&lt;15,VLOOKUP(EP181,data!$B$3:$E$32,2,0)*EM181,(VLOOKUP(EP181,data!$B$3:$E$32,2,0)*14)+(VLOOKUP(EP181,data!$B$3:$E$32,3,0))*(EM181-14)),0)</f>
        <v>0</v>
      </c>
      <c r="ER181" s="265" t="s">
        <v>96</v>
      </c>
      <c r="ES181" s="231">
        <f>IF(EN181=1,VLOOKUP(ER181,data!$B$35:$D$39,2,0),0)</f>
        <v>0</v>
      </c>
      <c r="ET181" s="232">
        <f>IF(AND(EQ181&lt;&gt;0,ES181&lt;&gt;0)=FALSE,0,data!$C$43)</f>
        <v>0</v>
      </c>
      <c r="EU181" s="269">
        <f t="shared" si="206"/>
        <v>0</v>
      </c>
      <c r="EV181" s="225">
        <f t="shared" si="207"/>
        <v>0</v>
      </c>
      <c r="EW181" s="225">
        <f t="shared" si="208"/>
        <v>0</v>
      </c>
      <c r="EX181" s="225">
        <f t="shared" si="209"/>
        <v>0</v>
      </c>
      <c r="EY181" s="431" t="str">
        <f t="shared" si="210"/>
        <v>ne</v>
      </c>
      <c r="FA181" s="229"/>
      <c r="FB181" s="225">
        <f t="shared" si="211"/>
        <v>0</v>
      </c>
      <c r="FC181" s="230">
        <f>IF(FB181=1,data!$C$41*FA181,0)</f>
        <v>0</v>
      </c>
      <c r="FD181" s="265" t="s">
        <v>96</v>
      </c>
      <c r="FE181" s="231">
        <f>IF(FB181=1,IF(FA181&lt;15,VLOOKUP(FD181,data!$B$3:$E$32,2,0)*FA181,(VLOOKUP(FD181,data!$B$3:$E$32,2,0)*14)+(VLOOKUP(FD181,data!$B$3:$E$32,3,0))*(FA181-14)),0)</f>
        <v>0</v>
      </c>
      <c r="FF181" s="265" t="s">
        <v>96</v>
      </c>
      <c r="FG181" s="231">
        <f>IF(FB181=1,VLOOKUP(FF181,data!$B$35:$D$39,2,0),0)</f>
        <v>0</v>
      </c>
      <c r="FH181" s="232">
        <f>IF(AND(FE181&lt;&gt;0,FG181&lt;&gt;0)=FALSE,0,data!$C$43)</f>
        <v>0</v>
      </c>
      <c r="FI181" s="269">
        <f t="shared" si="212"/>
        <v>0</v>
      </c>
      <c r="FJ181" s="225">
        <f t="shared" si="213"/>
        <v>0</v>
      </c>
      <c r="FK181" s="225">
        <f t="shared" si="214"/>
        <v>0</v>
      </c>
      <c r="FL181" s="225">
        <f t="shared" si="215"/>
        <v>0</v>
      </c>
      <c r="FM181" s="431" t="str">
        <f t="shared" si="216"/>
        <v>ne</v>
      </c>
    </row>
    <row r="182" spans="1:169" ht="26.65" hidden="1" customHeight="1" x14ac:dyDescent="0.25">
      <c r="A182" s="233"/>
      <c r="B182" s="370" t="s">
        <v>273</v>
      </c>
      <c r="C182" s="416"/>
      <c r="D182" s="418"/>
      <c r="E182" s="229"/>
      <c r="F182" s="225">
        <f t="shared" si="148"/>
        <v>0</v>
      </c>
      <c r="G182" s="230">
        <f>IF(F182=1,data!$C$41*E182,0)</f>
        <v>0</v>
      </c>
      <c r="H182" s="265" t="s">
        <v>96</v>
      </c>
      <c r="I182" s="231">
        <f>IF($F182=1,IF($E182&lt;15,VLOOKUP(H182,data!$B$3:$E$32,2,0)*$E182,(VLOOKUP(H182,data!$B$3:$E$32,2,0)*14)+(VLOOKUP(H182,data!$B$3:$E$32,3,0))*($E182-14)),0)</f>
        <v>0</v>
      </c>
      <c r="J182" s="265" t="s">
        <v>96</v>
      </c>
      <c r="K182" s="231">
        <f>IF($F182=1,VLOOKUP(J182,data!$B$35:$D$39,2,0),0)</f>
        <v>0</v>
      </c>
      <c r="L182" s="232">
        <f>IF(AND(I182&lt;&gt;0,K182&lt;&gt;0)=FALSE,0,data!$C$43)</f>
        <v>0</v>
      </c>
      <c r="M182" s="269">
        <f t="shared" si="76"/>
        <v>0</v>
      </c>
      <c r="N182" s="225">
        <f t="shared" si="217"/>
        <v>0</v>
      </c>
      <c r="O182" s="225">
        <f t="shared" si="149"/>
        <v>0</v>
      </c>
      <c r="P182" s="225">
        <f t="shared" si="150"/>
        <v>0</v>
      </c>
      <c r="Q182" s="228"/>
      <c r="R182" s="438">
        <f t="shared" si="151"/>
        <v>0</v>
      </c>
      <c r="S182" s="225">
        <f t="shared" si="152"/>
        <v>0</v>
      </c>
      <c r="T182" s="357">
        <f>IF(S182=1,data!$C$41*R182,0)</f>
        <v>0</v>
      </c>
      <c r="U182" s="370" t="str">
        <f t="shared" si="153"/>
        <v xml:space="preserve"> </v>
      </c>
      <c r="V182" s="360">
        <f>IF($S182=1,IF(R182&lt;15,VLOOKUP(U182,data!$B$3:$E$32,2,0)*R182,(VLOOKUP(U182,data!$B$3:$E$32,2,0)*14)+(VLOOKUP(U182,data!$B$3:$E$32,3,0))*(R182-14)),0)</f>
        <v>0</v>
      </c>
      <c r="W182" s="370" t="str">
        <f t="shared" si="154"/>
        <v xml:space="preserve"> </v>
      </c>
      <c r="X182" s="360">
        <f>IF($S182=1,VLOOKUP(W182,data!$B$35:$D$39,2,0),0)</f>
        <v>0</v>
      </c>
      <c r="Y182" s="364">
        <f>IF(AND(V182&lt;&gt;0,X182&lt;&gt;0)=FALSE,0,data!$C$43)</f>
        <v>0</v>
      </c>
      <c r="Z182" s="365">
        <f t="shared" si="83"/>
        <v>0</v>
      </c>
      <c r="AA182" s="225">
        <f t="shared" si="218"/>
        <v>0</v>
      </c>
      <c r="AB182" s="225">
        <f t="shared" si="155"/>
        <v>0</v>
      </c>
      <c r="AC182" s="225">
        <f t="shared" si="156"/>
        <v>0</v>
      </c>
      <c r="AE182" s="229"/>
      <c r="AF182" s="225">
        <f t="shared" si="157"/>
        <v>0</v>
      </c>
      <c r="AG182" s="230">
        <f>IF(AF182=1,data!$C$41*AE182,0)</f>
        <v>0</v>
      </c>
      <c r="AH182" s="265" t="s">
        <v>96</v>
      </c>
      <c r="AI182" s="231">
        <f>IF(AF182=1,IF(AE182&lt;15,VLOOKUP(AH182,data!$B$3:$E$32,2,0)*AE182,(VLOOKUP(AH182,data!$B$3:$E$32,2,0)*14)+(VLOOKUP(AH182,data!$B$3:$E$32,3,0))*(AE182-14)),0)</f>
        <v>0</v>
      </c>
      <c r="AJ182" s="265" t="s">
        <v>96</v>
      </c>
      <c r="AK182" s="231">
        <f>IF(AF182=1,VLOOKUP(AJ182,data!$B$35:$D$39,2,0),0)</f>
        <v>0</v>
      </c>
      <c r="AL182" s="232">
        <f>IF(AND(AI182&lt;&gt;0,AK182&lt;&gt;0)=FALSE,0,data!$C$43)</f>
        <v>0</v>
      </c>
      <c r="AM182" s="269">
        <f t="shared" si="158"/>
        <v>0</v>
      </c>
      <c r="AN182" s="225">
        <f t="shared" si="159"/>
        <v>0</v>
      </c>
      <c r="AO182" s="225">
        <f t="shared" si="160"/>
        <v>0</v>
      </c>
      <c r="AP182" s="225">
        <f t="shared" si="161"/>
        <v>0</v>
      </c>
      <c r="AQ182" s="431" t="str">
        <f t="shared" si="162"/>
        <v>ne</v>
      </c>
      <c r="AS182" s="229"/>
      <c r="AT182" s="225">
        <f t="shared" si="163"/>
        <v>0</v>
      </c>
      <c r="AU182" s="230">
        <f>IF(AT182=1,data!$C$41*AS182,0)</f>
        <v>0</v>
      </c>
      <c r="AV182" s="265" t="s">
        <v>96</v>
      </c>
      <c r="AW182" s="231">
        <f>IF(AT182=1,IF(AS182&lt;15,VLOOKUP(AV182,data!$B$3:$E$32,2,0)*AS182,(VLOOKUP(AV182,data!$B$3:$E$32,2,0)*14)+(VLOOKUP(AV182,data!$B$3:$E$32,3,0))*(AS182-14)),0)</f>
        <v>0</v>
      </c>
      <c r="AX182" s="265" t="s">
        <v>96</v>
      </c>
      <c r="AY182" s="231">
        <f>IF(AT182=1,VLOOKUP(AX182,data!$B$35:$D$39,2,0),0)</f>
        <v>0</v>
      </c>
      <c r="AZ182" s="232">
        <f>IF(AND(AW182&lt;&gt;0,AY182&lt;&gt;0)=FALSE,0,data!$C$43)</f>
        <v>0</v>
      </c>
      <c r="BA182" s="269">
        <f t="shared" si="164"/>
        <v>0</v>
      </c>
      <c r="BB182" s="225">
        <f t="shared" si="165"/>
        <v>0</v>
      </c>
      <c r="BC182" s="225">
        <f t="shared" si="166"/>
        <v>0</v>
      </c>
      <c r="BD182" s="225">
        <f t="shared" si="167"/>
        <v>0</v>
      </c>
      <c r="BE182" s="431" t="str">
        <f t="shared" si="168"/>
        <v>ne</v>
      </c>
      <c r="BG182" s="229"/>
      <c r="BH182" s="225">
        <f t="shared" si="169"/>
        <v>0</v>
      </c>
      <c r="BI182" s="230">
        <f>IF(BH182=1,data!$C$41*BG182,0)</f>
        <v>0</v>
      </c>
      <c r="BJ182" s="265" t="s">
        <v>96</v>
      </c>
      <c r="BK182" s="231">
        <f>IF(BH182=1,IF(BG182&lt;15,VLOOKUP(BJ182,data!$B$3:$E$32,2,0)*BG182,(VLOOKUP(BJ182,data!$B$3:$E$32,2,0)*14)+(VLOOKUP(BJ182,data!$B$3:$E$32,3,0))*(BG182-14)),0)</f>
        <v>0</v>
      </c>
      <c r="BL182" s="265" t="s">
        <v>96</v>
      </c>
      <c r="BM182" s="231">
        <f>IF(BH182=1,VLOOKUP(BL182,data!$B$35:$D$39,2,0),0)</f>
        <v>0</v>
      </c>
      <c r="BN182" s="232">
        <f>IF(AND(BK182&lt;&gt;0,BM182&lt;&gt;0)=FALSE,0,data!$C$43)</f>
        <v>0</v>
      </c>
      <c r="BO182" s="269">
        <f t="shared" si="170"/>
        <v>0</v>
      </c>
      <c r="BP182" s="225">
        <f t="shared" si="171"/>
        <v>0</v>
      </c>
      <c r="BQ182" s="225">
        <f t="shared" si="172"/>
        <v>0</v>
      </c>
      <c r="BR182" s="225">
        <f t="shared" si="173"/>
        <v>0</v>
      </c>
      <c r="BS182" s="431" t="str">
        <f t="shared" si="174"/>
        <v>ne</v>
      </c>
      <c r="BU182" s="229"/>
      <c r="BV182" s="225">
        <f t="shared" si="175"/>
        <v>0</v>
      </c>
      <c r="BW182" s="230">
        <f>IF(BV182=1,data!$C$41*BU182,0)</f>
        <v>0</v>
      </c>
      <c r="BX182" s="265" t="s">
        <v>96</v>
      </c>
      <c r="BY182" s="231">
        <f>IF(BV182=1,IF(BU182&lt;15,VLOOKUP(BX182,data!$B$3:$E$32,2,0)*BU182,(VLOOKUP(BX182,data!$B$3:$E$32,2,0)*14)+(VLOOKUP(BX182,data!$B$3:$E$32,3,0))*(BU182-14)),0)</f>
        <v>0</v>
      </c>
      <c r="BZ182" s="265" t="s">
        <v>96</v>
      </c>
      <c r="CA182" s="231">
        <f>IF(BV182=1,VLOOKUP(BZ182,data!$B$35:$D$39,2,0),0)</f>
        <v>0</v>
      </c>
      <c r="CB182" s="232">
        <f>IF(AND(BY182&lt;&gt;0,CA182&lt;&gt;0)=FALSE,0,data!$C$43)</f>
        <v>0</v>
      </c>
      <c r="CC182" s="269">
        <f t="shared" si="176"/>
        <v>0</v>
      </c>
      <c r="CD182" s="225">
        <f t="shared" si="177"/>
        <v>0</v>
      </c>
      <c r="CE182" s="225">
        <f t="shared" si="178"/>
        <v>0</v>
      </c>
      <c r="CF182" s="225">
        <f t="shared" si="179"/>
        <v>0</v>
      </c>
      <c r="CG182" s="431" t="str">
        <f t="shared" si="180"/>
        <v>ne</v>
      </c>
      <c r="CI182" s="229"/>
      <c r="CJ182" s="225">
        <f t="shared" si="181"/>
        <v>0</v>
      </c>
      <c r="CK182" s="230">
        <f>IF(CJ182=1,data!$C$41*CI182,0)</f>
        <v>0</v>
      </c>
      <c r="CL182" s="265" t="s">
        <v>96</v>
      </c>
      <c r="CM182" s="231">
        <f>IF(CJ182=1,IF(CI182&lt;15,VLOOKUP(CL182,data!$B$3:$E$32,2,0)*CI182,(VLOOKUP(CL182,data!$B$3:$E$32,2,0)*14)+(VLOOKUP(CL182,data!$B$3:$E$32,3,0))*(CI182-14)),0)</f>
        <v>0</v>
      </c>
      <c r="CN182" s="265" t="s">
        <v>96</v>
      </c>
      <c r="CO182" s="231">
        <f>IF(CJ182=1,VLOOKUP(CN182,data!$B$35:$D$39,2,0),0)</f>
        <v>0</v>
      </c>
      <c r="CP182" s="232">
        <f>IF(AND(CM182&lt;&gt;0,CO182&lt;&gt;0)=FALSE,0,data!$C$43)</f>
        <v>0</v>
      </c>
      <c r="CQ182" s="269">
        <f t="shared" si="182"/>
        <v>0</v>
      </c>
      <c r="CR182" s="225">
        <f t="shared" si="183"/>
        <v>0</v>
      </c>
      <c r="CS182" s="225">
        <f t="shared" si="184"/>
        <v>0</v>
      </c>
      <c r="CT182" s="225">
        <f t="shared" si="185"/>
        <v>0</v>
      </c>
      <c r="CU182" s="431" t="str">
        <f t="shared" si="186"/>
        <v>ne</v>
      </c>
      <c r="CW182" s="229"/>
      <c r="CX182" s="225">
        <f t="shared" si="187"/>
        <v>0</v>
      </c>
      <c r="CY182" s="230">
        <f>IF(CX182=1,data!$C$41*CW182,0)</f>
        <v>0</v>
      </c>
      <c r="CZ182" s="265" t="s">
        <v>96</v>
      </c>
      <c r="DA182" s="231">
        <f>IF(CX182=1,IF(CW182&lt;15,VLOOKUP(CZ182,data!$B$3:$E$32,2,0)*CW182,(VLOOKUP(CZ182,data!$B$3:$E$32,2,0)*14)+(VLOOKUP(CZ182,data!$B$3:$E$32,3,0))*(CW182-14)),0)</f>
        <v>0</v>
      </c>
      <c r="DB182" s="265" t="s">
        <v>96</v>
      </c>
      <c r="DC182" s="231">
        <f>IF(CX182=1,VLOOKUP(DB182,data!$B$35:$D$39,2,0),0)</f>
        <v>0</v>
      </c>
      <c r="DD182" s="232">
        <f>IF(AND(DA182&lt;&gt;0,DC182&lt;&gt;0)=FALSE,0,data!$C$43)</f>
        <v>0</v>
      </c>
      <c r="DE182" s="269">
        <f t="shared" si="188"/>
        <v>0</v>
      </c>
      <c r="DF182" s="225">
        <f t="shared" si="189"/>
        <v>0</v>
      </c>
      <c r="DG182" s="225">
        <f t="shared" si="190"/>
        <v>0</v>
      </c>
      <c r="DH182" s="225">
        <f t="shared" si="191"/>
        <v>0</v>
      </c>
      <c r="DI182" s="431" t="str">
        <f t="shared" si="192"/>
        <v>ne</v>
      </c>
      <c r="DK182" s="229"/>
      <c r="DL182" s="225">
        <f t="shared" si="193"/>
        <v>0</v>
      </c>
      <c r="DM182" s="230">
        <f>IF(DL182=1,data!$C$41*DK182,0)</f>
        <v>0</v>
      </c>
      <c r="DN182" s="265" t="s">
        <v>96</v>
      </c>
      <c r="DO182" s="231">
        <f>IF(DL182=1,IF(DK182&lt;15,VLOOKUP(DN182,data!$B$3:$E$32,2,0)*DK182,(VLOOKUP(DN182,data!$B$3:$E$32,2,0)*14)+(VLOOKUP(DN182,data!$B$3:$E$32,3,0))*(DK182-14)),0)</f>
        <v>0</v>
      </c>
      <c r="DP182" s="265" t="s">
        <v>96</v>
      </c>
      <c r="DQ182" s="231">
        <f>IF(DL182=1,VLOOKUP(DP182,data!$B$35:$D$39,2,0),0)</f>
        <v>0</v>
      </c>
      <c r="DR182" s="232">
        <f>IF(AND(DO182&lt;&gt;0,DQ182&lt;&gt;0)=FALSE,0,data!$C$43)</f>
        <v>0</v>
      </c>
      <c r="DS182" s="269">
        <f t="shared" si="194"/>
        <v>0</v>
      </c>
      <c r="DT182" s="225">
        <f t="shared" si="195"/>
        <v>0</v>
      </c>
      <c r="DU182" s="225">
        <f t="shared" si="196"/>
        <v>0</v>
      </c>
      <c r="DV182" s="225">
        <f t="shared" si="197"/>
        <v>0</v>
      </c>
      <c r="DW182" s="431" t="str">
        <f t="shared" si="198"/>
        <v>ne</v>
      </c>
      <c r="DY182" s="229"/>
      <c r="DZ182" s="225">
        <f t="shared" si="199"/>
        <v>0</v>
      </c>
      <c r="EA182" s="230">
        <f>IF(DZ182=1,data!$C$41*DY182,0)</f>
        <v>0</v>
      </c>
      <c r="EB182" s="265" t="s">
        <v>96</v>
      </c>
      <c r="EC182" s="231">
        <f>IF(DZ182=1,IF(DY182&lt;15,VLOOKUP(EB182,data!$B$3:$E$32,2,0)*DY182,(VLOOKUP(EB182,data!$B$3:$E$32,2,0)*14)+(VLOOKUP(EB182,data!$B$3:$E$32,3,0))*(DY182-14)),0)</f>
        <v>0</v>
      </c>
      <c r="ED182" s="265" t="s">
        <v>96</v>
      </c>
      <c r="EE182" s="231">
        <f>IF(DZ182=1,VLOOKUP(ED182,data!$B$35:$D$39,2,0),0)</f>
        <v>0</v>
      </c>
      <c r="EF182" s="232">
        <f>IF(AND(EC182&lt;&gt;0,EE182&lt;&gt;0)=FALSE,0,data!$C$43)</f>
        <v>0</v>
      </c>
      <c r="EG182" s="269">
        <f t="shared" si="200"/>
        <v>0</v>
      </c>
      <c r="EH182" s="225">
        <f t="shared" si="201"/>
        <v>0</v>
      </c>
      <c r="EI182" s="225">
        <f t="shared" si="202"/>
        <v>0</v>
      </c>
      <c r="EJ182" s="225">
        <f t="shared" si="203"/>
        <v>0</v>
      </c>
      <c r="EK182" s="431" t="str">
        <f t="shared" si="204"/>
        <v>ne</v>
      </c>
      <c r="EM182" s="229"/>
      <c r="EN182" s="225">
        <f t="shared" si="205"/>
        <v>0</v>
      </c>
      <c r="EO182" s="230">
        <f>IF(EN182=1,data!$C$41*EM182,0)</f>
        <v>0</v>
      </c>
      <c r="EP182" s="265" t="s">
        <v>96</v>
      </c>
      <c r="EQ182" s="231">
        <f>IF(EN182=1,IF(EM182&lt;15,VLOOKUP(EP182,data!$B$3:$E$32,2,0)*EM182,(VLOOKUP(EP182,data!$B$3:$E$32,2,0)*14)+(VLOOKUP(EP182,data!$B$3:$E$32,3,0))*(EM182-14)),0)</f>
        <v>0</v>
      </c>
      <c r="ER182" s="265" t="s">
        <v>96</v>
      </c>
      <c r="ES182" s="231">
        <f>IF(EN182=1,VLOOKUP(ER182,data!$B$35:$D$39,2,0),0)</f>
        <v>0</v>
      </c>
      <c r="ET182" s="232">
        <f>IF(AND(EQ182&lt;&gt;0,ES182&lt;&gt;0)=FALSE,0,data!$C$43)</f>
        <v>0</v>
      </c>
      <c r="EU182" s="269">
        <f t="shared" si="206"/>
        <v>0</v>
      </c>
      <c r="EV182" s="225">
        <f t="shared" si="207"/>
        <v>0</v>
      </c>
      <c r="EW182" s="225">
        <f t="shared" si="208"/>
        <v>0</v>
      </c>
      <c r="EX182" s="225">
        <f t="shared" si="209"/>
        <v>0</v>
      </c>
      <c r="EY182" s="431" t="str">
        <f t="shared" si="210"/>
        <v>ne</v>
      </c>
      <c r="FA182" s="229"/>
      <c r="FB182" s="225">
        <f t="shared" si="211"/>
        <v>0</v>
      </c>
      <c r="FC182" s="230">
        <f>IF(FB182=1,data!$C$41*FA182,0)</f>
        <v>0</v>
      </c>
      <c r="FD182" s="265" t="s">
        <v>96</v>
      </c>
      <c r="FE182" s="231">
        <f>IF(FB182=1,IF(FA182&lt;15,VLOOKUP(FD182,data!$B$3:$E$32,2,0)*FA182,(VLOOKUP(FD182,data!$B$3:$E$32,2,0)*14)+(VLOOKUP(FD182,data!$B$3:$E$32,3,0))*(FA182-14)),0)</f>
        <v>0</v>
      </c>
      <c r="FF182" s="265" t="s">
        <v>96</v>
      </c>
      <c r="FG182" s="231">
        <f>IF(FB182=1,VLOOKUP(FF182,data!$B$35:$D$39,2,0),0)</f>
        <v>0</v>
      </c>
      <c r="FH182" s="232">
        <f>IF(AND(FE182&lt;&gt;0,FG182&lt;&gt;0)=FALSE,0,data!$C$43)</f>
        <v>0</v>
      </c>
      <c r="FI182" s="269">
        <f t="shared" si="212"/>
        <v>0</v>
      </c>
      <c r="FJ182" s="225">
        <f t="shared" si="213"/>
        <v>0</v>
      </c>
      <c r="FK182" s="225">
        <f t="shared" si="214"/>
        <v>0</v>
      </c>
      <c r="FL182" s="225">
        <f t="shared" si="215"/>
        <v>0</v>
      </c>
      <c r="FM182" s="431" t="str">
        <f t="shared" si="216"/>
        <v>ne</v>
      </c>
    </row>
    <row r="183" spans="1:169" ht="26.65" hidden="1" customHeight="1" x14ac:dyDescent="0.25">
      <c r="A183" s="233"/>
      <c r="B183" s="370" t="s">
        <v>274</v>
      </c>
      <c r="C183" s="416"/>
      <c r="D183" s="418"/>
      <c r="E183" s="229"/>
      <c r="F183" s="225">
        <f t="shared" si="148"/>
        <v>0</v>
      </c>
      <c r="G183" s="230">
        <f>IF(F183=1,data!$C$41*E183,0)</f>
        <v>0</v>
      </c>
      <c r="H183" s="265" t="s">
        <v>96</v>
      </c>
      <c r="I183" s="231">
        <f>IF($F183=1,IF($E183&lt;15,VLOOKUP(H183,data!$B$3:$E$32,2,0)*$E183,(VLOOKUP(H183,data!$B$3:$E$32,2,0)*14)+(VLOOKUP(H183,data!$B$3:$E$32,3,0))*($E183-14)),0)</f>
        <v>0</v>
      </c>
      <c r="J183" s="265" t="s">
        <v>96</v>
      </c>
      <c r="K183" s="231">
        <f>IF($F183=1,VLOOKUP(J183,data!$B$35:$D$39,2,0),0)</f>
        <v>0</v>
      </c>
      <c r="L183" s="232">
        <f>IF(AND(I183&lt;&gt;0,K183&lt;&gt;0)=FALSE,0,data!$C$43)</f>
        <v>0</v>
      </c>
      <c r="M183" s="269">
        <f t="shared" si="76"/>
        <v>0</v>
      </c>
      <c r="N183" s="225">
        <f t="shared" si="217"/>
        <v>0</v>
      </c>
      <c r="O183" s="225">
        <f t="shared" si="149"/>
        <v>0</v>
      </c>
      <c r="P183" s="225">
        <f t="shared" si="150"/>
        <v>0</v>
      </c>
      <c r="Q183" s="228"/>
      <c r="R183" s="438">
        <f t="shared" si="151"/>
        <v>0</v>
      </c>
      <c r="S183" s="225">
        <f t="shared" si="152"/>
        <v>0</v>
      </c>
      <c r="T183" s="357">
        <f>IF(S183=1,data!$C$41*R183,0)</f>
        <v>0</v>
      </c>
      <c r="U183" s="370" t="str">
        <f t="shared" si="153"/>
        <v xml:space="preserve"> </v>
      </c>
      <c r="V183" s="360">
        <f>IF($S183=1,IF(R183&lt;15,VLOOKUP(U183,data!$B$3:$E$32,2,0)*R183,(VLOOKUP(U183,data!$B$3:$E$32,2,0)*14)+(VLOOKUP(U183,data!$B$3:$E$32,3,0))*(R183-14)),0)</f>
        <v>0</v>
      </c>
      <c r="W183" s="370" t="str">
        <f t="shared" si="154"/>
        <v xml:space="preserve"> </v>
      </c>
      <c r="X183" s="360">
        <f>IF($S183=1,VLOOKUP(W183,data!$B$35:$D$39,2,0),0)</f>
        <v>0</v>
      </c>
      <c r="Y183" s="364">
        <f>IF(AND(V183&lt;&gt;0,X183&lt;&gt;0)=FALSE,0,data!$C$43)</f>
        <v>0</v>
      </c>
      <c r="Z183" s="365">
        <f t="shared" si="83"/>
        <v>0</v>
      </c>
      <c r="AA183" s="225">
        <f t="shared" si="218"/>
        <v>0</v>
      </c>
      <c r="AB183" s="225">
        <f t="shared" si="155"/>
        <v>0</v>
      </c>
      <c r="AC183" s="225">
        <f t="shared" si="156"/>
        <v>0</v>
      </c>
      <c r="AE183" s="229"/>
      <c r="AF183" s="225">
        <f t="shared" si="157"/>
        <v>0</v>
      </c>
      <c r="AG183" s="230">
        <f>IF(AF183=1,data!$C$41*AE183,0)</f>
        <v>0</v>
      </c>
      <c r="AH183" s="265" t="s">
        <v>96</v>
      </c>
      <c r="AI183" s="231">
        <f>IF(AF183=1,IF(AE183&lt;15,VLOOKUP(AH183,data!$B$3:$E$32,2,0)*AE183,(VLOOKUP(AH183,data!$B$3:$E$32,2,0)*14)+(VLOOKUP(AH183,data!$B$3:$E$32,3,0))*(AE183-14)),0)</f>
        <v>0</v>
      </c>
      <c r="AJ183" s="265" t="s">
        <v>96</v>
      </c>
      <c r="AK183" s="231">
        <f>IF(AF183=1,VLOOKUP(AJ183,data!$B$35:$D$39,2,0),0)</f>
        <v>0</v>
      </c>
      <c r="AL183" s="232">
        <f>IF(AND(AI183&lt;&gt;0,AK183&lt;&gt;0)=FALSE,0,data!$C$43)</f>
        <v>0</v>
      </c>
      <c r="AM183" s="269">
        <f t="shared" si="158"/>
        <v>0</v>
      </c>
      <c r="AN183" s="225">
        <f t="shared" si="159"/>
        <v>0</v>
      </c>
      <c r="AO183" s="225">
        <f t="shared" si="160"/>
        <v>0</v>
      </c>
      <c r="AP183" s="225">
        <f t="shared" si="161"/>
        <v>0</v>
      </c>
      <c r="AQ183" s="431" t="str">
        <f t="shared" si="162"/>
        <v>ne</v>
      </c>
      <c r="AS183" s="229"/>
      <c r="AT183" s="225">
        <f t="shared" si="163"/>
        <v>0</v>
      </c>
      <c r="AU183" s="230">
        <f>IF(AT183=1,data!$C$41*AS183,0)</f>
        <v>0</v>
      </c>
      <c r="AV183" s="265" t="s">
        <v>96</v>
      </c>
      <c r="AW183" s="231">
        <f>IF(AT183=1,IF(AS183&lt;15,VLOOKUP(AV183,data!$B$3:$E$32,2,0)*AS183,(VLOOKUP(AV183,data!$B$3:$E$32,2,0)*14)+(VLOOKUP(AV183,data!$B$3:$E$32,3,0))*(AS183-14)),0)</f>
        <v>0</v>
      </c>
      <c r="AX183" s="265" t="s">
        <v>96</v>
      </c>
      <c r="AY183" s="231">
        <f>IF(AT183=1,VLOOKUP(AX183,data!$B$35:$D$39,2,0),0)</f>
        <v>0</v>
      </c>
      <c r="AZ183" s="232">
        <f>IF(AND(AW183&lt;&gt;0,AY183&lt;&gt;0)=FALSE,0,data!$C$43)</f>
        <v>0</v>
      </c>
      <c r="BA183" s="269">
        <f t="shared" si="164"/>
        <v>0</v>
      </c>
      <c r="BB183" s="225">
        <f t="shared" si="165"/>
        <v>0</v>
      </c>
      <c r="BC183" s="225">
        <f t="shared" si="166"/>
        <v>0</v>
      </c>
      <c r="BD183" s="225">
        <f t="shared" si="167"/>
        <v>0</v>
      </c>
      <c r="BE183" s="431" t="str">
        <f t="shared" si="168"/>
        <v>ne</v>
      </c>
      <c r="BG183" s="229"/>
      <c r="BH183" s="225">
        <f t="shared" si="169"/>
        <v>0</v>
      </c>
      <c r="BI183" s="230">
        <f>IF(BH183=1,data!$C$41*BG183,0)</f>
        <v>0</v>
      </c>
      <c r="BJ183" s="265" t="s">
        <v>96</v>
      </c>
      <c r="BK183" s="231">
        <f>IF(BH183=1,IF(BG183&lt;15,VLOOKUP(BJ183,data!$B$3:$E$32,2,0)*BG183,(VLOOKUP(BJ183,data!$B$3:$E$32,2,0)*14)+(VLOOKUP(BJ183,data!$B$3:$E$32,3,0))*(BG183-14)),0)</f>
        <v>0</v>
      </c>
      <c r="BL183" s="265" t="s">
        <v>96</v>
      </c>
      <c r="BM183" s="231">
        <f>IF(BH183=1,VLOOKUP(BL183,data!$B$35:$D$39,2,0),0)</f>
        <v>0</v>
      </c>
      <c r="BN183" s="232">
        <f>IF(AND(BK183&lt;&gt;0,BM183&lt;&gt;0)=FALSE,0,data!$C$43)</f>
        <v>0</v>
      </c>
      <c r="BO183" s="269">
        <f t="shared" si="170"/>
        <v>0</v>
      </c>
      <c r="BP183" s="225">
        <f t="shared" si="171"/>
        <v>0</v>
      </c>
      <c r="BQ183" s="225">
        <f t="shared" si="172"/>
        <v>0</v>
      </c>
      <c r="BR183" s="225">
        <f t="shared" si="173"/>
        <v>0</v>
      </c>
      <c r="BS183" s="431" t="str">
        <f t="shared" si="174"/>
        <v>ne</v>
      </c>
      <c r="BU183" s="229"/>
      <c r="BV183" s="225">
        <f t="shared" si="175"/>
        <v>0</v>
      </c>
      <c r="BW183" s="230">
        <f>IF(BV183=1,data!$C$41*BU183,0)</f>
        <v>0</v>
      </c>
      <c r="BX183" s="265" t="s">
        <v>96</v>
      </c>
      <c r="BY183" s="231">
        <f>IF(BV183=1,IF(BU183&lt;15,VLOOKUP(BX183,data!$B$3:$E$32,2,0)*BU183,(VLOOKUP(BX183,data!$B$3:$E$32,2,0)*14)+(VLOOKUP(BX183,data!$B$3:$E$32,3,0))*(BU183-14)),0)</f>
        <v>0</v>
      </c>
      <c r="BZ183" s="265" t="s">
        <v>96</v>
      </c>
      <c r="CA183" s="231">
        <f>IF(BV183=1,VLOOKUP(BZ183,data!$B$35:$D$39,2,0),0)</f>
        <v>0</v>
      </c>
      <c r="CB183" s="232">
        <f>IF(AND(BY183&lt;&gt;0,CA183&lt;&gt;0)=FALSE,0,data!$C$43)</f>
        <v>0</v>
      </c>
      <c r="CC183" s="269">
        <f t="shared" si="176"/>
        <v>0</v>
      </c>
      <c r="CD183" s="225">
        <f t="shared" si="177"/>
        <v>0</v>
      </c>
      <c r="CE183" s="225">
        <f t="shared" si="178"/>
        <v>0</v>
      </c>
      <c r="CF183" s="225">
        <f t="shared" si="179"/>
        <v>0</v>
      </c>
      <c r="CG183" s="431" t="str">
        <f t="shared" si="180"/>
        <v>ne</v>
      </c>
      <c r="CI183" s="229"/>
      <c r="CJ183" s="225">
        <f t="shared" si="181"/>
        <v>0</v>
      </c>
      <c r="CK183" s="230">
        <f>IF(CJ183=1,data!$C$41*CI183,0)</f>
        <v>0</v>
      </c>
      <c r="CL183" s="265" t="s">
        <v>96</v>
      </c>
      <c r="CM183" s="231">
        <f>IF(CJ183=1,IF(CI183&lt;15,VLOOKUP(CL183,data!$B$3:$E$32,2,0)*CI183,(VLOOKUP(CL183,data!$B$3:$E$32,2,0)*14)+(VLOOKUP(CL183,data!$B$3:$E$32,3,0))*(CI183-14)),0)</f>
        <v>0</v>
      </c>
      <c r="CN183" s="265" t="s">
        <v>96</v>
      </c>
      <c r="CO183" s="231">
        <f>IF(CJ183=1,VLOOKUP(CN183,data!$B$35:$D$39,2,0),0)</f>
        <v>0</v>
      </c>
      <c r="CP183" s="232">
        <f>IF(AND(CM183&lt;&gt;0,CO183&lt;&gt;0)=FALSE,0,data!$C$43)</f>
        <v>0</v>
      </c>
      <c r="CQ183" s="269">
        <f t="shared" si="182"/>
        <v>0</v>
      </c>
      <c r="CR183" s="225">
        <f t="shared" si="183"/>
        <v>0</v>
      </c>
      <c r="CS183" s="225">
        <f t="shared" si="184"/>
        <v>0</v>
      </c>
      <c r="CT183" s="225">
        <f t="shared" si="185"/>
        <v>0</v>
      </c>
      <c r="CU183" s="431" t="str">
        <f t="shared" si="186"/>
        <v>ne</v>
      </c>
      <c r="CW183" s="229"/>
      <c r="CX183" s="225">
        <f t="shared" si="187"/>
        <v>0</v>
      </c>
      <c r="CY183" s="230">
        <f>IF(CX183=1,data!$C$41*CW183,0)</f>
        <v>0</v>
      </c>
      <c r="CZ183" s="265" t="s">
        <v>96</v>
      </c>
      <c r="DA183" s="231">
        <f>IF(CX183=1,IF(CW183&lt;15,VLOOKUP(CZ183,data!$B$3:$E$32,2,0)*CW183,(VLOOKUP(CZ183,data!$B$3:$E$32,2,0)*14)+(VLOOKUP(CZ183,data!$B$3:$E$32,3,0))*(CW183-14)),0)</f>
        <v>0</v>
      </c>
      <c r="DB183" s="265" t="s">
        <v>96</v>
      </c>
      <c r="DC183" s="231">
        <f>IF(CX183=1,VLOOKUP(DB183,data!$B$35:$D$39,2,0),0)</f>
        <v>0</v>
      </c>
      <c r="DD183" s="232">
        <f>IF(AND(DA183&lt;&gt;0,DC183&lt;&gt;0)=FALSE,0,data!$C$43)</f>
        <v>0</v>
      </c>
      <c r="DE183" s="269">
        <f t="shared" si="188"/>
        <v>0</v>
      </c>
      <c r="DF183" s="225">
        <f t="shared" si="189"/>
        <v>0</v>
      </c>
      <c r="DG183" s="225">
        <f t="shared" si="190"/>
        <v>0</v>
      </c>
      <c r="DH183" s="225">
        <f t="shared" si="191"/>
        <v>0</v>
      </c>
      <c r="DI183" s="431" t="str">
        <f t="shared" si="192"/>
        <v>ne</v>
      </c>
      <c r="DK183" s="229"/>
      <c r="DL183" s="225">
        <f t="shared" si="193"/>
        <v>0</v>
      </c>
      <c r="DM183" s="230">
        <f>IF(DL183=1,data!$C$41*DK183,0)</f>
        <v>0</v>
      </c>
      <c r="DN183" s="265" t="s">
        <v>96</v>
      </c>
      <c r="DO183" s="231">
        <f>IF(DL183=1,IF(DK183&lt;15,VLOOKUP(DN183,data!$B$3:$E$32,2,0)*DK183,(VLOOKUP(DN183,data!$B$3:$E$32,2,0)*14)+(VLOOKUP(DN183,data!$B$3:$E$32,3,0))*(DK183-14)),0)</f>
        <v>0</v>
      </c>
      <c r="DP183" s="265" t="s">
        <v>96</v>
      </c>
      <c r="DQ183" s="231">
        <f>IF(DL183=1,VLOOKUP(DP183,data!$B$35:$D$39,2,0),0)</f>
        <v>0</v>
      </c>
      <c r="DR183" s="232">
        <f>IF(AND(DO183&lt;&gt;0,DQ183&lt;&gt;0)=FALSE,0,data!$C$43)</f>
        <v>0</v>
      </c>
      <c r="DS183" s="269">
        <f t="shared" si="194"/>
        <v>0</v>
      </c>
      <c r="DT183" s="225">
        <f t="shared" si="195"/>
        <v>0</v>
      </c>
      <c r="DU183" s="225">
        <f t="shared" si="196"/>
        <v>0</v>
      </c>
      <c r="DV183" s="225">
        <f t="shared" si="197"/>
        <v>0</v>
      </c>
      <c r="DW183" s="431" t="str">
        <f t="shared" si="198"/>
        <v>ne</v>
      </c>
      <c r="DY183" s="229"/>
      <c r="DZ183" s="225">
        <f t="shared" si="199"/>
        <v>0</v>
      </c>
      <c r="EA183" s="230">
        <f>IF(DZ183=1,data!$C$41*DY183,0)</f>
        <v>0</v>
      </c>
      <c r="EB183" s="265" t="s">
        <v>96</v>
      </c>
      <c r="EC183" s="231">
        <f>IF(DZ183=1,IF(DY183&lt;15,VLOOKUP(EB183,data!$B$3:$E$32,2,0)*DY183,(VLOOKUP(EB183,data!$B$3:$E$32,2,0)*14)+(VLOOKUP(EB183,data!$B$3:$E$32,3,0))*(DY183-14)),0)</f>
        <v>0</v>
      </c>
      <c r="ED183" s="265" t="s">
        <v>96</v>
      </c>
      <c r="EE183" s="231">
        <f>IF(DZ183=1,VLOOKUP(ED183,data!$B$35:$D$39,2,0),0)</f>
        <v>0</v>
      </c>
      <c r="EF183" s="232">
        <f>IF(AND(EC183&lt;&gt;0,EE183&lt;&gt;0)=FALSE,0,data!$C$43)</f>
        <v>0</v>
      </c>
      <c r="EG183" s="269">
        <f t="shared" si="200"/>
        <v>0</v>
      </c>
      <c r="EH183" s="225">
        <f t="shared" si="201"/>
        <v>0</v>
      </c>
      <c r="EI183" s="225">
        <f t="shared" si="202"/>
        <v>0</v>
      </c>
      <c r="EJ183" s="225">
        <f t="shared" si="203"/>
        <v>0</v>
      </c>
      <c r="EK183" s="431" t="str">
        <f t="shared" si="204"/>
        <v>ne</v>
      </c>
      <c r="EM183" s="229"/>
      <c r="EN183" s="225">
        <f t="shared" si="205"/>
        <v>0</v>
      </c>
      <c r="EO183" s="230">
        <f>IF(EN183=1,data!$C$41*EM183,0)</f>
        <v>0</v>
      </c>
      <c r="EP183" s="265" t="s">
        <v>96</v>
      </c>
      <c r="EQ183" s="231">
        <f>IF(EN183=1,IF(EM183&lt;15,VLOOKUP(EP183,data!$B$3:$E$32,2,0)*EM183,(VLOOKUP(EP183,data!$B$3:$E$32,2,0)*14)+(VLOOKUP(EP183,data!$B$3:$E$32,3,0))*(EM183-14)),0)</f>
        <v>0</v>
      </c>
      <c r="ER183" s="265" t="s">
        <v>96</v>
      </c>
      <c r="ES183" s="231">
        <f>IF(EN183=1,VLOOKUP(ER183,data!$B$35:$D$39,2,0),0)</f>
        <v>0</v>
      </c>
      <c r="ET183" s="232">
        <f>IF(AND(EQ183&lt;&gt;0,ES183&lt;&gt;0)=FALSE,0,data!$C$43)</f>
        <v>0</v>
      </c>
      <c r="EU183" s="269">
        <f t="shared" si="206"/>
        <v>0</v>
      </c>
      <c r="EV183" s="225">
        <f t="shared" si="207"/>
        <v>0</v>
      </c>
      <c r="EW183" s="225">
        <f t="shared" si="208"/>
        <v>0</v>
      </c>
      <c r="EX183" s="225">
        <f t="shared" si="209"/>
        <v>0</v>
      </c>
      <c r="EY183" s="431" t="str">
        <f t="shared" si="210"/>
        <v>ne</v>
      </c>
      <c r="FA183" s="229"/>
      <c r="FB183" s="225">
        <f t="shared" si="211"/>
        <v>0</v>
      </c>
      <c r="FC183" s="230">
        <f>IF(FB183=1,data!$C$41*FA183,0)</f>
        <v>0</v>
      </c>
      <c r="FD183" s="265" t="s">
        <v>96</v>
      </c>
      <c r="FE183" s="231">
        <f>IF(FB183=1,IF(FA183&lt;15,VLOOKUP(FD183,data!$B$3:$E$32,2,0)*FA183,(VLOOKUP(FD183,data!$B$3:$E$32,2,0)*14)+(VLOOKUP(FD183,data!$B$3:$E$32,3,0))*(FA183-14)),0)</f>
        <v>0</v>
      </c>
      <c r="FF183" s="265" t="s">
        <v>96</v>
      </c>
      <c r="FG183" s="231">
        <f>IF(FB183=1,VLOOKUP(FF183,data!$B$35:$D$39,2,0),0)</f>
        <v>0</v>
      </c>
      <c r="FH183" s="232">
        <f>IF(AND(FE183&lt;&gt;0,FG183&lt;&gt;0)=FALSE,0,data!$C$43)</f>
        <v>0</v>
      </c>
      <c r="FI183" s="269">
        <f t="shared" si="212"/>
        <v>0</v>
      </c>
      <c r="FJ183" s="225">
        <f t="shared" si="213"/>
        <v>0</v>
      </c>
      <c r="FK183" s="225">
        <f t="shared" si="214"/>
        <v>0</v>
      </c>
      <c r="FL183" s="225">
        <f t="shared" si="215"/>
        <v>0</v>
      </c>
      <c r="FM183" s="431" t="str">
        <f t="shared" si="216"/>
        <v>ne</v>
      </c>
    </row>
    <row r="184" spans="1:169" ht="26.65" hidden="1" customHeight="1" x14ac:dyDescent="0.25">
      <c r="A184" s="233"/>
      <c r="B184" s="370" t="s">
        <v>275</v>
      </c>
      <c r="C184" s="416"/>
      <c r="D184" s="418"/>
      <c r="E184" s="229"/>
      <c r="F184" s="225">
        <f t="shared" si="148"/>
        <v>0</v>
      </c>
      <c r="G184" s="230">
        <f>IF(F184=1,data!$C$41*E184,0)</f>
        <v>0</v>
      </c>
      <c r="H184" s="265" t="s">
        <v>96</v>
      </c>
      <c r="I184" s="231">
        <f>IF($F184=1,IF($E184&lt;15,VLOOKUP(H184,data!$B$3:$E$32,2,0)*$E184,(VLOOKUP(H184,data!$B$3:$E$32,2,0)*14)+(VLOOKUP(H184,data!$B$3:$E$32,3,0))*($E184-14)),0)</f>
        <v>0</v>
      </c>
      <c r="J184" s="265" t="s">
        <v>96</v>
      </c>
      <c r="K184" s="231">
        <f>IF($F184=1,VLOOKUP(J184,data!$B$35:$D$39,2,0),0)</f>
        <v>0</v>
      </c>
      <c r="L184" s="232">
        <f>IF(AND(I184&lt;&gt;0,K184&lt;&gt;0)=FALSE,0,data!$C$43)</f>
        <v>0</v>
      </c>
      <c r="M184" s="269">
        <f t="shared" si="76"/>
        <v>0</v>
      </c>
      <c r="N184" s="225">
        <f t="shared" si="217"/>
        <v>0</v>
      </c>
      <c r="O184" s="225">
        <f t="shared" si="149"/>
        <v>0</v>
      </c>
      <c r="P184" s="225">
        <f t="shared" si="150"/>
        <v>0</v>
      </c>
      <c r="Q184" s="228"/>
      <c r="R184" s="438">
        <f t="shared" si="151"/>
        <v>0</v>
      </c>
      <c r="S184" s="225">
        <f t="shared" si="152"/>
        <v>0</v>
      </c>
      <c r="T184" s="357">
        <f>IF(S184=1,data!$C$41*R184,0)</f>
        <v>0</v>
      </c>
      <c r="U184" s="370" t="str">
        <f t="shared" si="153"/>
        <v xml:space="preserve"> </v>
      </c>
      <c r="V184" s="360">
        <f>IF($S184=1,IF(R184&lt;15,VLOOKUP(U184,data!$B$3:$E$32,2,0)*R184,(VLOOKUP(U184,data!$B$3:$E$32,2,0)*14)+(VLOOKUP(U184,data!$B$3:$E$32,3,0))*(R184-14)),0)</f>
        <v>0</v>
      </c>
      <c r="W184" s="370" t="str">
        <f t="shared" si="154"/>
        <v xml:space="preserve"> </v>
      </c>
      <c r="X184" s="360">
        <f>IF($S184=1,VLOOKUP(W184,data!$B$35:$D$39,2,0),0)</f>
        <v>0</v>
      </c>
      <c r="Y184" s="364">
        <f>IF(AND(V184&lt;&gt;0,X184&lt;&gt;0)=FALSE,0,data!$C$43)</f>
        <v>0</v>
      </c>
      <c r="Z184" s="365">
        <f t="shared" si="83"/>
        <v>0</v>
      </c>
      <c r="AA184" s="225">
        <f t="shared" si="218"/>
        <v>0</v>
      </c>
      <c r="AB184" s="225">
        <f t="shared" si="155"/>
        <v>0</v>
      </c>
      <c r="AC184" s="225">
        <f t="shared" si="156"/>
        <v>0</v>
      </c>
      <c r="AE184" s="229"/>
      <c r="AF184" s="225">
        <f t="shared" si="157"/>
        <v>0</v>
      </c>
      <c r="AG184" s="230">
        <f>IF(AF184=1,data!$C$41*AE184,0)</f>
        <v>0</v>
      </c>
      <c r="AH184" s="265" t="s">
        <v>96</v>
      </c>
      <c r="AI184" s="231">
        <f>IF(AF184=1,IF(AE184&lt;15,VLOOKUP(AH184,data!$B$3:$E$32,2,0)*AE184,(VLOOKUP(AH184,data!$B$3:$E$32,2,0)*14)+(VLOOKUP(AH184,data!$B$3:$E$32,3,0))*(AE184-14)),0)</f>
        <v>0</v>
      </c>
      <c r="AJ184" s="265" t="s">
        <v>96</v>
      </c>
      <c r="AK184" s="231">
        <f>IF(AF184=1,VLOOKUP(AJ184,data!$B$35:$D$39,2,0),0)</f>
        <v>0</v>
      </c>
      <c r="AL184" s="232">
        <f>IF(AND(AI184&lt;&gt;0,AK184&lt;&gt;0)=FALSE,0,data!$C$43)</f>
        <v>0</v>
      </c>
      <c r="AM184" s="269">
        <f t="shared" si="158"/>
        <v>0</v>
      </c>
      <c r="AN184" s="225">
        <f t="shared" si="159"/>
        <v>0</v>
      </c>
      <c r="AO184" s="225">
        <f t="shared" si="160"/>
        <v>0</v>
      </c>
      <c r="AP184" s="225">
        <f t="shared" si="161"/>
        <v>0</v>
      </c>
      <c r="AQ184" s="431" t="str">
        <f t="shared" si="162"/>
        <v>ne</v>
      </c>
      <c r="AS184" s="229"/>
      <c r="AT184" s="225">
        <f t="shared" si="163"/>
        <v>0</v>
      </c>
      <c r="AU184" s="230">
        <f>IF(AT184=1,data!$C$41*AS184,0)</f>
        <v>0</v>
      </c>
      <c r="AV184" s="265" t="s">
        <v>96</v>
      </c>
      <c r="AW184" s="231">
        <f>IF(AT184=1,IF(AS184&lt;15,VLOOKUP(AV184,data!$B$3:$E$32,2,0)*AS184,(VLOOKUP(AV184,data!$B$3:$E$32,2,0)*14)+(VLOOKUP(AV184,data!$B$3:$E$32,3,0))*(AS184-14)),0)</f>
        <v>0</v>
      </c>
      <c r="AX184" s="265" t="s">
        <v>96</v>
      </c>
      <c r="AY184" s="231">
        <f>IF(AT184=1,VLOOKUP(AX184,data!$B$35:$D$39,2,0),0)</f>
        <v>0</v>
      </c>
      <c r="AZ184" s="232">
        <f>IF(AND(AW184&lt;&gt;0,AY184&lt;&gt;0)=FALSE,0,data!$C$43)</f>
        <v>0</v>
      </c>
      <c r="BA184" s="269">
        <f t="shared" si="164"/>
        <v>0</v>
      </c>
      <c r="BB184" s="225">
        <f t="shared" si="165"/>
        <v>0</v>
      </c>
      <c r="BC184" s="225">
        <f t="shared" si="166"/>
        <v>0</v>
      </c>
      <c r="BD184" s="225">
        <f t="shared" si="167"/>
        <v>0</v>
      </c>
      <c r="BE184" s="431" t="str">
        <f t="shared" si="168"/>
        <v>ne</v>
      </c>
      <c r="BG184" s="229"/>
      <c r="BH184" s="225">
        <f t="shared" si="169"/>
        <v>0</v>
      </c>
      <c r="BI184" s="230">
        <f>IF(BH184=1,data!$C$41*BG184,0)</f>
        <v>0</v>
      </c>
      <c r="BJ184" s="265" t="s">
        <v>96</v>
      </c>
      <c r="BK184" s="231">
        <f>IF(BH184=1,IF(BG184&lt;15,VLOOKUP(BJ184,data!$B$3:$E$32,2,0)*BG184,(VLOOKUP(BJ184,data!$B$3:$E$32,2,0)*14)+(VLOOKUP(BJ184,data!$B$3:$E$32,3,0))*(BG184-14)),0)</f>
        <v>0</v>
      </c>
      <c r="BL184" s="265" t="s">
        <v>96</v>
      </c>
      <c r="BM184" s="231">
        <f>IF(BH184=1,VLOOKUP(BL184,data!$B$35:$D$39,2,0),0)</f>
        <v>0</v>
      </c>
      <c r="BN184" s="232">
        <f>IF(AND(BK184&lt;&gt;0,BM184&lt;&gt;0)=FALSE,0,data!$C$43)</f>
        <v>0</v>
      </c>
      <c r="BO184" s="269">
        <f t="shared" si="170"/>
        <v>0</v>
      </c>
      <c r="BP184" s="225">
        <f t="shared" si="171"/>
        <v>0</v>
      </c>
      <c r="BQ184" s="225">
        <f t="shared" si="172"/>
        <v>0</v>
      </c>
      <c r="BR184" s="225">
        <f t="shared" si="173"/>
        <v>0</v>
      </c>
      <c r="BS184" s="431" t="str">
        <f t="shared" si="174"/>
        <v>ne</v>
      </c>
      <c r="BU184" s="229"/>
      <c r="BV184" s="225">
        <f t="shared" si="175"/>
        <v>0</v>
      </c>
      <c r="BW184" s="230">
        <f>IF(BV184=1,data!$C$41*BU184,0)</f>
        <v>0</v>
      </c>
      <c r="BX184" s="265" t="s">
        <v>96</v>
      </c>
      <c r="BY184" s="231">
        <f>IF(BV184=1,IF(BU184&lt;15,VLOOKUP(BX184,data!$B$3:$E$32,2,0)*BU184,(VLOOKUP(BX184,data!$B$3:$E$32,2,0)*14)+(VLOOKUP(BX184,data!$B$3:$E$32,3,0))*(BU184-14)),0)</f>
        <v>0</v>
      </c>
      <c r="BZ184" s="265" t="s">
        <v>96</v>
      </c>
      <c r="CA184" s="231">
        <f>IF(BV184=1,VLOOKUP(BZ184,data!$B$35:$D$39,2,0),0)</f>
        <v>0</v>
      </c>
      <c r="CB184" s="232">
        <f>IF(AND(BY184&lt;&gt;0,CA184&lt;&gt;0)=FALSE,0,data!$C$43)</f>
        <v>0</v>
      </c>
      <c r="CC184" s="269">
        <f t="shared" si="176"/>
        <v>0</v>
      </c>
      <c r="CD184" s="225">
        <f t="shared" si="177"/>
        <v>0</v>
      </c>
      <c r="CE184" s="225">
        <f t="shared" si="178"/>
        <v>0</v>
      </c>
      <c r="CF184" s="225">
        <f t="shared" si="179"/>
        <v>0</v>
      </c>
      <c r="CG184" s="431" t="str">
        <f t="shared" si="180"/>
        <v>ne</v>
      </c>
      <c r="CI184" s="229"/>
      <c r="CJ184" s="225">
        <f t="shared" si="181"/>
        <v>0</v>
      </c>
      <c r="CK184" s="230">
        <f>IF(CJ184=1,data!$C$41*CI184,0)</f>
        <v>0</v>
      </c>
      <c r="CL184" s="265" t="s">
        <v>96</v>
      </c>
      <c r="CM184" s="231">
        <f>IF(CJ184=1,IF(CI184&lt;15,VLOOKUP(CL184,data!$B$3:$E$32,2,0)*CI184,(VLOOKUP(CL184,data!$B$3:$E$32,2,0)*14)+(VLOOKUP(CL184,data!$B$3:$E$32,3,0))*(CI184-14)),0)</f>
        <v>0</v>
      </c>
      <c r="CN184" s="265" t="s">
        <v>96</v>
      </c>
      <c r="CO184" s="231">
        <f>IF(CJ184=1,VLOOKUP(CN184,data!$B$35:$D$39,2,0),0)</f>
        <v>0</v>
      </c>
      <c r="CP184" s="232">
        <f>IF(AND(CM184&lt;&gt;0,CO184&lt;&gt;0)=FALSE,0,data!$C$43)</f>
        <v>0</v>
      </c>
      <c r="CQ184" s="269">
        <f t="shared" si="182"/>
        <v>0</v>
      </c>
      <c r="CR184" s="225">
        <f t="shared" si="183"/>
        <v>0</v>
      </c>
      <c r="CS184" s="225">
        <f t="shared" si="184"/>
        <v>0</v>
      </c>
      <c r="CT184" s="225">
        <f t="shared" si="185"/>
        <v>0</v>
      </c>
      <c r="CU184" s="431" t="str">
        <f t="shared" si="186"/>
        <v>ne</v>
      </c>
      <c r="CW184" s="229"/>
      <c r="CX184" s="225">
        <f t="shared" si="187"/>
        <v>0</v>
      </c>
      <c r="CY184" s="230">
        <f>IF(CX184=1,data!$C$41*CW184,0)</f>
        <v>0</v>
      </c>
      <c r="CZ184" s="265" t="s">
        <v>96</v>
      </c>
      <c r="DA184" s="231">
        <f>IF(CX184=1,IF(CW184&lt;15,VLOOKUP(CZ184,data!$B$3:$E$32,2,0)*CW184,(VLOOKUP(CZ184,data!$B$3:$E$32,2,0)*14)+(VLOOKUP(CZ184,data!$B$3:$E$32,3,0))*(CW184-14)),0)</f>
        <v>0</v>
      </c>
      <c r="DB184" s="265" t="s">
        <v>96</v>
      </c>
      <c r="DC184" s="231">
        <f>IF(CX184=1,VLOOKUP(DB184,data!$B$35:$D$39,2,0),0)</f>
        <v>0</v>
      </c>
      <c r="DD184" s="232">
        <f>IF(AND(DA184&lt;&gt;0,DC184&lt;&gt;0)=FALSE,0,data!$C$43)</f>
        <v>0</v>
      </c>
      <c r="DE184" s="269">
        <f t="shared" si="188"/>
        <v>0</v>
      </c>
      <c r="DF184" s="225">
        <f t="shared" si="189"/>
        <v>0</v>
      </c>
      <c r="DG184" s="225">
        <f t="shared" si="190"/>
        <v>0</v>
      </c>
      <c r="DH184" s="225">
        <f t="shared" si="191"/>
        <v>0</v>
      </c>
      <c r="DI184" s="431" t="str">
        <f t="shared" si="192"/>
        <v>ne</v>
      </c>
      <c r="DK184" s="229"/>
      <c r="DL184" s="225">
        <f t="shared" si="193"/>
        <v>0</v>
      </c>
      <c r="DM184" s="230">
        <f>IF(DL184=1,data!$C$41*DK184,0)</f>
        <v>0</v>
      </c>
      <c r="DN184" s="265" t="s">
        <v>96</v>
      </c>
      <c r="DO184" s="231">
        <f>IF(DL184=1,IF(DK184&lt;15,VLOOKUP(DN184,data!$B$3:$E$32,2,0)*DK184,(VLOOKUP(DN184,data!$B$3:$E$32,2,0)*14)+(VLOOKUP(DN184,data!$B$3:$E$32,3,0))*(DK184-14)),0)</f>
        <v>0</v>
      </c>
      <c r="DP184" s="265" t="s">
        <v>96</v>
      </c>
      <c r="DQ184" s="231">
        <f>IF(DL184=1,VLOOKUP(DP184,data!$B$35:$D$39,2,0),0)</f>
        <v>0</v>
      </c>
      <c r="DR184" s="232">
        <f>IF(AND(DO184&lt;&gt;0,DQ184&lt;&gt;0)=FALSE,0,data!$C$43)</f>
        <v>0</v>
      </c>
      <c r="DS184" s="269">
        <f t="shared" si="194"/>
        <v>0</v>
      </c>
      <c r="DT184" s="225">
        <f t="shared" si="195"/>
        <v>0</v>
      </c>
      <c r="DU184" s="225">
        <f t="shared" si="196"/>
        <v>0</v>
      </c>
      <c r="DV184" s="225">
        <f t="shared" si="197"/>
        <v>0</v>
      </c>
      <c r="DW184" s="431" t="str">
        <f t="shared" si="198"/>
        <v>ne</v>
      </c>
      <c r="DY184" s="229"/>
      <c r="DZ184" s="225">
        <f t="shared" si="199"/>
        <v>0</v>
      </c>
      <c r="EA184" s="230">
        <f>IF(DZ184=1,data!$C$41*DY184,0)</f>
        <v>0</v>
      </c>
      <c r="EB184" s="265" t="s">
        <v>96</v>
      </c>
      <c r="EC184" s="231">
        <f>IF(DZ184=1,IF(DY184&lt;15,VLOOKUP(EB184,data!$B$3:$E$32,2,0)*DY184,(VLOOKUP(EB184,data!$B$3:$E$32,2,0)*14)+(VLOOKUP(EB184,data!$B$3:$E$32,3,0))*(DY184-14)),0)</f>
        <v>0</v>
      </c>
      <c r="ED184" s="265" t="s">
        <v>96</v>
      </c>
      <c r="EE184" s="231">
        <f>IF(DZ184=1,VLOOKUP(ED184,data!$B$35:$D$39,2,0),0)</f>
        <v>0</v>
      </c>
      <c r="EF184" s="232">
        <f>IF(AND(EC184&lt;&gt;0,EE184&lt;&gt;0)=FALSE,0,data!$C$43)</f>
        <v>0</v>
      </c>
      <c r="EG184" s="269">
        <f t="shared" si="200"/>
        <v>0</v>
      </c>
      <c r="EH184" s="225">
        <f t="shared" si="201"/>
        <v>0</v>
      </c>
      <c r="EI184" s="225">
        <f t="shared" si="202"/>
        <v>0</v>
      </c>
      <c r="EJ184" s="225">
        <f t="shared" si="203"/>
        <v>0</v>
      </c>
      <c r="EK184" s="431" t="str">
        <f t="shared" si="204"/>
        <v>ne</v>
      </c>
      <c r="EM184" s="229"/>
      <c r="EN184" s="225">
        <f t="shared" si="205"/>
        <v>0</v>
      </c>
      <c r="EO184" s="230">
        <f>IF(EN184=1,data!$C$41*EM184,0)</f>
        <v>0</v>
      </c>
      <c r="EP184" s="265" t="s">
        <v>96</v>
      </c>
      <c r="EQ184" s="231">
        <f>IF(EN184=1,IF(EM184&lt;15,VLOOKUP(EP184,data!$B$3:$E$32,2,0)*EM184,(VLOOKUP(EP184,data!$B$3:$E$32,2,0)*14)+(VLOOKUP(EP184,data!$B$3:$E$32,3,0))*(EM184-14)),0)</f>
        <v>0</v>
      </c>
      <c r="ER184" s="265" t="s">
        <v>96</v>
      </c>
      <c r="ES184" s="231">
        <f>IF(EN184=1,VLOOKUP(ER184,data!$B$35:$D$39,2,0),0)</f>
        <v>0</v>
      </c>
      <c r="ET184" s="232">
        <f>IF(AND(EQ184&lt;&gt;0,ES184&lt;&gt;0)=FALSE,0,data!$C$43)</f>
        <v>0</v>
      </c>
      <c r="EU184" s="269">
        <f t="shared" si="206"/>
        <v>0</v>
      </c>
      <c r="EV184" s="225">
        <f t="shared" si="207"/>
        <v>0</v>
      </c>
      <c r="EW184" s="225">
        <f t="shared" si="208"/>
        <v>0</v>
      </c>
      <c r="EX184" s="225">
        <f t="shared" si="209"/>
        <v>0</v>
      </c>
      <c r="EY184" s="431" t="str">
        <f t="shared" si="210"/>
        <v>ne</v>
      </c>
      <c r="FA184" s="229"/>
      <c r="FB184" s="225">
        <f t="shared" si="211"/>
        <v>0</v>
      </c>
      <c r="FC184" s="230">
        <f>IF(FB184=1,data!$C$41*FA184,0)</f>
        <v>0</v>
      </c>
      <c r="FD184" s="265" t="s">
        <v>96</v>
      </c>
      <c r="FE184" s="231">
        <f>IF(FB184=1,IF(FA184&lt;15,VLOOKUP(FD184,data!$B$3:$E$32,2,0)*FA184,(VLOOKUP(FD184,data!$B$3:$E$32,2,0)*14)+(VLOOKUP(FD184,data!$B$3:$E$32,3,0))*(FA184-14)),0)</f>
        <v>0</v>
      </c>
      <c r="FF184" s="265" t="s">
        <v>96</v>
      </c>
      <c r="FG184" s="231">
        <f>IF(FB184=1,VLOOKUP(FF184,data!$B$35:$D$39,2,0),0)</f>
        <v>0</v>
      </c>
      <c r="FH184" s="232">
        <f>IF(AND(FE184&lt;&gt;0,FG184&lt;&gt;0)=FALSE,0,data!$C$43)</f>
        <v>0</v>
      </c>
      <c r="FI184" s="269">
        <f t="shared" si="212"/>
        <v>0</v>
      </c>
      <c r="FJ184" s="225">
        <f t="shared" si="213"/>
        <v>0</v>
      </c>
      <c r="FK184" s="225">
        <f t="shared" si="214"/>
        <v>0</v>
      </c>
      <c r="FL184" s="225">
        <f t="shared" si="215"/>
        <v>0</v>
      </c>
      <c r="FM184" s="431" t="str">
        <f t="shared" si="216"/>
        <v>ne</v>
      </c>
    </row>
    <row r="185" spans="1:169" ht="26.65" hidden="1" customHeight="1" x14ac:dyDescent="0.25">
      <c r="A185" s="233"/>
      <c r="B185" s="370" t="s">
        <v>276</v>
      </c>
      <c r="C185" s="416"/>
      <c r="D185" s="418"/>
      <c r="E185" s="229"/>
      <c r="F185" s="225">
        <f t="shared" si="148"/>
        <v>0</v>
      </c>
      <c r="G185" s="230">
        <f>IF(F185=1,data!$C$41*E185,0)</f>
        <v>0</v>
      </c>
      <c r="H185" s="265" t="s">
        <v>96</v>
      </c>
      <c r="I185" s="231">
        <f>IF($F185=1,IF($E185&lt;15,VLOOKUP(H185,data!$B$3:$E$32,2,0)*$E185,(VLOOKUP(H185,data!$B$3:$E$32,2,0)*14)+(VLOOKUP(H185,data!$B$3:$E$32,3,0))*($E185-14)),0)</f>
        <v>0</v>
      </c>
      <c r="J185" s="265" t="s">
        <v>96</v>
      </c>
      <c r="K185" s="231">
        <f>IF($F185=1,VLOOKUP(J185,data!$B$35:$D$39,2,0),0)</f>
        <v>0</v>
      </c>
      <c r="L185" s="232">
        <f>IF(AND(I185&lt;&gt;0,K185&lt;&gt;0)=FALSE,0,data!$C$43)</f>
        <v>0</v>
      </c>
      <c r="M185" s="269">
        <f t="shared" si="76"/>
        <v>0</v>
      </c>
      <c r="N185" s="225">
        <f t="shared" si="217"/>
        <v>0</v>
      </c>
      <c r="O185" s="225">
        <f t="shared" si="149"/>
        <v>0</v>
      </c>
      <c r="P185" s="225">
        <f t="shared" si="150"/>
        <v>0</v>
      </c>
      <c r="Q185" s="228"/>
      <c r="R185" s="438">
        <f t="shared" si="151"/>
        <v>0</v>
      </c>
      <c r="S185" s="225">
        <f t="shared" si="152"/>
        <v>0</v>
      </c>
      <c r="T185" s="357">
        <f>IF(S185=1,data!$C$41*R185,0)</f>
        <v>0</v>
      </c>
      <c r="U185" s="370" t="str">
        <f t="shared" si="153"/>
        <v xml:space="preserve"> </v>
      </c>
      <c r="V185" s="360">
        <f>IF($S185=1,IF(R185&lt;15,VLOOKUP(U185,data!$B$3:$E$32,2,0)*R185,(VLOOKUP(U185,data!$B$3:$E$32,2,0)*14)+(VLOOKUP(U185,data!$B$3:$E$32,3,0))*(R185-14)),0)</f>
        <v>0</v>
      </c>
      <c r="W185" s="370" t="str">
        <f t="shared" si="154"/>
        <v xml:space="preserve"> </v>
      </c>
      <c r="X185" s="360">
        <f>IF($S185=1,VLOOKUP(W185,data!$B$35:$D$39,2,0),0)</f>
        <v>0</v>
      </c>
      <c r="Y185" s="364">
        <f>IF(AND(V185&lt;&gt;0,X185&lt;&gt;0)=FALSE,0,data!$C$43)</f>
        <v>0</v>
      </c>
      <c r="Z185" s="365">
        <f t="shared" si="83"/>
        <v>0</v>
      </c>
      <c r="AA185" s="225">
        <f t="shared" si="218"/>
        <v>0</v>
      </c>
      <c r="AB185" s="225">
        <f t="shared" si="155"/>
        <v>0</v>
      </c>
      <c r="AC185" s="225">
        <f t="shared" si="156"/>
        <v>0</v>
      </c>
      <c r="AE185" s="229"/>
      <c r="AF185" s="225">
        <f t="shared" si="157"/>
        <v>0</v>
      </c>
      <c r="AG185" s="230">
        <f>IF(AF185=1,data!$C$41*AE185,0)</f>
        <v>0</v>
      </c>
      <c r="AH185" s="265" t="s">
        <v>96</v>
      </c>
      <c r="AI185" s="231">
        <f>IF(AF185=1,IF(AE185&lt;15,VLOOKUP(AH185,data!$B$3:$E$32,2,0)*AE185,(VLOOKUP(AH185,data!$B$3:$E$32,2,0)*14)+(VLOOKUP(AH185,data!$B$3:$E$32,3,0))*(AE185-14)),0)</f>
        <v>0</v>
      </c>
      <c r="AJ185" s="265" t="s">
        <v>96</v>
      </c>
      <c r="AK185" s="231">
        <f>IF(AF185=1,VLOOKUP(AJ185,data!$B$35:$D$39,2,0),0)</f>
        <v>0</v>
      </c>
      <c r="AL185" s="232">
        <f>IF(AND(AI185&lt;&gt;0,AK185&lt;&gt;0)=FALSE,0,data!$C$43)</f>
        <v>0</v>
      </c>
      <c r="AM185" s="269">
        <f t="shared" si="158"/>
        <v>0</v>
      </c>
      <c r="AN185" s="225">
        <f t="shared" si="159"/>
        <v>0</v>
      </c>
      <c r="AO185" s="225">
        <f t="shared" si="160"/>
        <v>0</v>
      </c>
      <c r="AP185" s="225">
        <f t="shared" si="161"/>
        <v>0</v>
      </c>
      <c r="AQ185" s="431" t="str">
        <f t="shared" si="162"/>
        <v>ne</v>
      </c>
      <c r="AS185" s="229"/>
      <c r="AT185" s="225">
        <f t="shared" si="163"/>
        <v>0</v>
      </c>
      <c r="AU185" s="230">
        <f>IF(AT185=1,data!$C$41*AS185,0)</f>
        <v>0</v>
      </c>
      <c r="AV185" s="265" t="s">
        <v>96</v>
      </c>
      <c r="AW185" s="231">
        <f>IF(AT185=1,IF(AS185&lt;15,VLOOKUP(AV185,data!$B$3:$E$32,2,0)*AS185,(VLOOKUP(AV185,data!$B$3:$E$32,2,0)*14)+(VLOOKUP(AV185,data!$B$3:$E$32,3,0))*(AS185-14)),0)</f>
        <v>0</v>
      </c>
      <c r="AX185" s="265" t="s">
        <v>96</v>
      </c>
      <c r="AY185" s="231">
        <f>IF(AT185=1,VLOOKUP(AX185,data!$B$35:$D$39,2,0),0)</f>
        <v>0</v>
      </c>
      <c r="AZ185" s="232">
        <f>IF(AND(AW185&lt;&gt;0,AY185&lt;&gt;0)=FALSE,0,data!$C$43)</f>
        <v>0</v>
      </c>
      <c r="BA185" s="269">
        <f t="shared" si="164"/>
        <v>0</v>
      </c>
      <c r="BB185" s="225">
        <f t="shared" si="165"/>
        <v>0</v>
      </c>
      <c r="BC185" s="225">
        <f t="shared" si="166"/>
        <v>0</v>
      </c>
      <c r="BD185" s="225">
        <f t="shared" si="167"/>
        <v>0</v>
      </c>
      <c r="BE185" s="431" t="str">
        <f t="shared" si="168"/>
        <v>ne</v>
      </c>
      <c r="BG185" s="229"/>
      <c r="BH185" s="225">
        <f t="shared" si="169"/>
        <v>0</v>
      </c>
      <c r="BI185" s="230">
        <f>IF(BH185=1,data!$C$41*BG185,0)</f>
        <v>0</v>
      </c>
      <c r="BJ185" s="265" t="s">
        <v>96</v>
      </c>
      <c r="BK185" s="231">
        <f>IF(BH185=1,IF(BG185&lt;15,VLOOKUP(BJ185,data!$B$3:$E$32,2,0)*BG185,(VLOOKUP(BJ185,data!$B$3:$E$32,2,0)*14)+(VLOOKUP(BJ185,data!$B$3:$E$32,3,0))*(BG185-14)),0)</f>
        <v>0</v>
      </c>
      <c r="BL185" s="265" t="s">
        <v>96</v>
      </c>
      <c r="BM185" s="231">
        <f>IF(BH185=1,VLOOKUP(BL185,data!$B$35:$D$39,2,0),0)</f>
        <v>0</v>
      </c>
      <c r="BN185" s="232">
        <f>IF(AND(BK185&lt;&gt;0,BM185&lt;&gt;0)=FALSE,0,data!$C$43)</f>
        <v>0</v>
      </c>
      <c r="BO185" s="269">
        <f t="shared" si="170"/>
        <v>0</v>
      </c>
      <c r="BP185" s="225">
        <f t="shared" si="171"/>
        <v>0</v>
      </c>
      <c r="BQ185" s="225">
        <f t="shared" si="172"/>
        <v>0</v>
      </c>
      <c r="BR185" s="225">
        <f t="shared" si="173"/>
        <v>0</v>
      </c>
      <c r="BS185" s="431" t="str">
        <f t="shared" si="174"/>
        <v>ne</v>
      </c>
      <c r="BU185" s="229"/>
      <c r="BV185" s="225">
        <f t="shared" si="175"/>
        <v>0</v>
      </c>
      <c r="BW185" s="230">
        <f>IF(BV185=1,data!$C$41*BU185,0)</f>
        <v>0</v>
      </c>
      <c r="BX185" s="265" t="s">
        <v>96</v>
      </c>
      <c r="BY185" s="231">
        <f>IF(BV185=1,IF(BU185&lt;15,VLOOKUP(BX185,data!$B$3:$E$32,2,0)*BU185,(VLOOKUP(BX185,data!$B$3:$E$32,2,0)*14)+(VLOOKUP(BX185,data!$B$3:$E$32,3,0))*(BU185-14)),0)</f>
        <v>0</v>
      </c>
      <c r="BZ185" s="265" t="s">
        <v>96</v>
      </c>
      <c r="CA185" s="231">
        <f>IF(BV185=1,VLOOKUP(BZ185,data!$B$35:$D$39,2,0),0)</f>
        <v>0</v>
      </c>
      <c r="CB185" s="232">
        <f>IF(AND(BY185&lt;&gt;0,CA185&lt;&gt;0)=FALSE,0,data!$C$43)</f>
        <v>0</v>
      </c>
      <c r="CC185" s="269">
        <f t="shared" si="176"/>
        <v>0</v>
      </c>
      <c r="CD185" s="225">
        <f t="shared" si="177"/>
        <v>0</v>
      </c>
      <c r="CE185" s="225">
        <f t="shared" si="178"/>
        <v>0</v>
      </c>
      <c r="CF185" s="225">
        <f t="shared" si="179"/>
        <v>0</v>
      </c>
      <c r="CG185" s="431" t="str">
        <f t="shared" si="180"/>
        <v>ne</v>
      </c>
      <c r="CI185" s="229"/>
      <c r="CJ185" s="225">
        <f t="shared" si="181"/>
        <v>0</v>
      </c>
      <c r="CK185" s="230">
        <f>IF(CJ185=1,data!$C$41*CI185,0)</f>
        <v>0</v>
      </c>
      <c r="CL185" s="265" t="s">
        <v>96</v>
      </c>
      <c r="CM185" s="231">
        <f>IF(CJ185=1,IF(CI185&lt;15,VLOOKUP(CL185,data!$B$3:$E$32,2,0)*CI185,(VLOOKUP(CL185,data!$B$3:$E$32,2,0)*14)+(VLOOKUP(CL185,data!$B$3:$E$32,3,0))*(CI185-14)),0)</f>
        <v>0</v>
      </c>
      <c r="CN185" s="265" t="s">
        <v>96</v>
      </c>
      <c r="CO185" s="231">
        <f>IF(CJ185=1,VLOOKUP(CN185,data!$B$35:$D$39,2,0),0)</f>
        <v>0</v>
      </c>
      <c r="CP185" s="232">
        <f>IF(AND(CM185&lt;&gt;0,CO185&lt;&gt;0)=FALSE,0,data!$C$43)</f>
        <v>0</v>
      </c>
      <c r="CQ185" s="269">
        <f t="shared" si="182"/>
        <v>0</v>
      </c>
      <c r="CR185" s="225">
        <f t="shared" si="183"/>
        <v>0</v>
      </c>
      <c r="CS185" s="225">
        <f t="shared" si="184"/>
        <v>0</v>
      </c>
      <c r="CT185" s="225">
        <f t="shared" si="185"/>
        <v>0</v>
      </c>
      <c r="CU185" s="431" t="str">
        <f t="shared" si="186"/>
        <v>ne</v>
      </c>
      <c r="CW185" s="229"/>
      <c r="CX185" s="225">
        <f t="shared" si="187"/>
        <v>0</v>
      </c>
      <c r="CY185" s="230">
        <f>IF(CX185=1,data!$C$41*CW185,0)</f>
        <v>0</v>
      </c>
      <c r="CZ185" s="265" t="s">
        <v>96</v>
      </c>
      <c r="DA185" s="231">
        <f>IF(CX185=1,IF(CW185&lt;15,VLOOKUP(CZ185,data!$B$3:$E$32,2,0)*CW185,(VLOOKUP(CZ185,data!$B$3:$E$32,2,0)*14)+(VLOOKUP(CZ185,data!$B$3:$E$32,3,0))*(CW185-14)),0)</f>
        <v>0</v>
      </c>
      <c r="DB185" s="265" t="s">
        <v>96</v>
      </c>
      <c r="DC185" s="231">
        <f>IF(CX185=1,VLOOKUP(DB185,data!$B$35:$D$39,2,0),0)</f>
        <v>0</v>
      </c>
      <c r="DD185" s="232">
        <f>IF(AND(DA185&lt;&gt;0,DC185&lt;&gt;0)=FALSE,0,data!$C$43)</f>
        <v>0</v>
      </c>
      <c r="DE185" s="269">
        <f t="shared" si="188"/>
        <v>0</v>
      </c>
      <c r="DF185" s="225">
        <f t="shared" si="189"/>
        <v>0</v>
      </c>
      <c r="DG185" s="225">
        <f t="shared" si="190"/>
        <v>0</v>
      </c>
      <c r="DH185" s="225">
        <f t="shared" si="191"/>
        <v>0</v>
      </c>
      <c r="DI185" s="431" t="str">
        <f t="shared" si="192"/>
        <v>ne</v>
      </c>
      <c r="DK185" s="229"/>
      <c r="DL185" s="225">
        <f t="shared" si="193"/>
        <v>0</v>
      </c>
      <c r="DM185" s="230">
        <f>IF(DL185=1,data!$C$41*DK185,0)</f>
        <v>0</v>
      </c>
      <c r="DN185" s="265" t="s">
        <v>96</v>
      </c>
      <c r="DO185" s="231">
        <f>IF(DL185=1,IF(DK185&lt;15,VLOOKUP(DN185,data!$B$3:$E$32,2,0)*DK185,(VLOOKUP(DN185,data!$B$3:$E$32,2,0)*14)+(VLOOKUP(DN185,data!$B$3:$E$32,3,0))*(DK185-14)),0)</f>
        <v>0</v>
      </c>
      <c r="DP185" s="265" t="s">
        <v>96</v>
      </c>
      <c r="DQ185" s="231">
        <f>IF(DL185=1,VLOOKUP(DP185,data!$B$35:$D$39,2,0),0)</f>
        <v>0</v>
      </c>
      <c r="DR185" s="232">
        <f>IF(AND(DO185&lt;&gt;0,DQ185&lt;&gt;0)=FALSE,0,data!$C$43)</f>
        <v>0</v>
      </c>
      <c r="DS185" s="269">
        <f t="shared" si="194"/>
        <v>0</v>
      </c>
      <c r="DT185" s="225">
        <f t="shared" si="195"/>
        <v>0</v>
      </c>
      <c r="DU185" s="225">
        <f t="shared" si="196"/>
        <v>0</v>
      </c>
      <c r="DV185" s="225">
        <f t="shared" si="197"/>
        <v>0</v>
      </c>
      <c r="DW185" s="431" t="str">
        <f t="shared" si="198"/>
        <v>ne</v>
      </c>
      <c r="DY185" s="229"/>
      <c r="DZ185" s="225">
        <f t="shared" si="199"/>
        <v>0</v>
      </c>
      <c r="EA185" s="230">
        <f>IF(DZ185=1,data!$C$41*DY185,0)</f>
        <v>0</v>
      </c>
      <c r="EB185" s="265" t="s">
        <v>96</v>
      </c>
      <c r="EC185" s="231">
        <f>IF(DZ185=1,IF(DY185&lt;15,VLOOKUP(EB185,data!$B$3:$E$32,2,0)*DY185,(VLOOKUP(EB185,data!$B$3:$E$32,2,0)*14)+(VLOOKUP(EB185,data!$B$3:$E$32,3,0))*(DY185-14)),0)</f>
        <v>0</v>
      </c>
      <c r="ED185" s="265" t="s">
        <v>96</v>
      </c>
      <c r="EE185" s="231">
        <f>IF(DZ185=1,VLOOKUP(ED185,data!$B$35:$D$39,2,0),0)</f>
        <v>0</v>
      </c>
      <c r="EF185" s="232">
        <f>IF(AND(EC185&lt;&gt;0,EE185&lt;&gt;0)=FALSE,0,data!$C$43)</f>
        <v>0</v>
      </c>
      <c r="EG185" s="269">
        <f t="shared" si="200"/>
        <v>0</v>
      </c>
      <c r="EH185" s="225">
        <f t="shared" si="201"/>
        <v>0</v>
      </c>
      <c r="EI185" s="225">
        <f t="shared" si="202"/>
        <v>0</v>
      </c>
      <c r="EJ185" s="225">
        <f t="shared" si="203"/>
        <v>0</v>
      </c>
      <c r="EK185" s="431" t="str">
        <f t="shared" si="204"/>
        <v>ne</v>
      </c>
      <c r="EM185" s="229"/>
      <c r="EN185" s="225">
        <f t="shared" si="205"/>
        <v>0</v>
      </c>
      <c r="EO185" s="230">
        <f>IF(EN185=1,data!$C$41*EM185,0)</f>
        <v>0</v>
      </c>
      <c r="EP185" s="265" t="s">
        <v>96</v>
      </c>
      <c r="EQ185" s="231">
        <f>IF(EN185=1,IF(EM185&lt;15,VLOOKUP(EP185,data!$B$3:$E$32,2,0)*EM185,(VLOOKUP(EP185,data!$B$3:$E$32,2,0)*14)+(VLOOKUP(EP185,data!$B$3:$E$32,3,0))*(EM185-14)),0)</f>
        <v>0</v>
      </c>
      <c r="ER185" s="265" t="s">
        <v>96</v>
      </c>
      <c r="ES185" s="231">
        <f>IF(EN185=1,VLOOKUP(ER185,data!$B$35:$D$39,2,0),0)</f>
        <v>0</v>
      </c>
      <c r="ET185" s="232">
        <f>IF(AND(EQ185&lt;&gt;0,ES185&lt;&gt;0)=FALSE,0,data!$C$43)</f>
        <v>0</v>
      </c>
      <c r="EU185" s="269">
        <f t="shared" si="206"/>
        <v>0</v>
      </c>
      <c r="EV185" s="225">
        <f t="shared" si="207"/>
        <v>0</v>
      </c>
      <c r="EW185" s="225">
        <f t="shared" si="208"/>
        <v>0</v>
      </c>
      <c r="EX185" s="225">
        <f t="shared" si="209"/>
        <v>0</v>
      </c>
      <c r="EY185" s="431" t="str">
        <f t="shared" si="210"/>
        <v>ne</v>
      </c>
      <c r="FA185" s="229"/>
      <c r="FB185" s="225">
        <f t="shared" si="211"/>
        <v>0</v>
      </c>
      <c r="FC185" s="230">
        <f>IF(FB185=1,data!$C$41*FA185,0)</f>
        <v>0</v>
      </c>
      <c r="FD185" s="265" t="s">
        <v>96</v>
      </c>
      <c r="FE185" s="231">
        <f>IF(FB185=1,IF(FA185&lt;15,VLOOKUP(FD185,data!$B$3:$E$32,2,0)*FA185,(VLOOKUP(FD185,data!$B$3:$E$32,2,0)*14)+(VLOOKUP(FD185,data!$B$3:$E$32,3,0))*(FA185-14)),0)</f>
        <v>0</v>
      </c>
      <c r="FF185" s="265" t="s">
        <v>96</v>
      </c>
      <c r="FG185" s="231">
        <f>IF(FB185=1,VLOOKUP(FF185,data!$B$35:$D$39,2,0),0)</f>
        <v>0</v>
      </c>
      <c r="FH185" s="232">
        <f>IF(AND(FE185&lt;&gt;0,FG185&lt;&gt;0)=FALSE,0,data!$C$43)</f>
        <v>0</v>
      </c>
      <c r="FI185" s="269">
        <f t="shared" si="212"/>
        <v>0</v>
      </c>
      <c r="FJ185" s="225">
        <f t="shared" si="213"/>
        <v>0</v>
      </c>
      <c r="FK185" s="225">
        <f t="shared" si="214"/>
        <v>0</v>
      </c>
      <c r="FL185" s="225">
        <f t="shared" si="215"/>
        <v>0</v>
      </c>
      <c r="FM185" s="431" t="str">
        <f t="shared" si="216"/>
        <v>ne</v>
      </c>
    </row>
    <row r="186" spans="1:169" ht="26.65" hidden="1" customHeight="1" x14ac:dyDescent="0.25">
      <c r="A186" s="233"/>
      <c r="B186" s="370" t="s">
        <v>277</v>
      </c>
      <c r="C186" s="416"/>
      <c r="D186" s="418"/>
      <c r="E186" s="229"/>
      <c r="F186" s="225">
        <f t="shared" si="148"/>
        <v>0</v>
      </c>
      <c r="G186" s="230">
        <f>IF(F186=1,data!$C$41*E186,0)</f>
        <v>0</v>
      </c>
      <c r="H186" s="265" t="s">
        <v>96</v>
      </c>
      <c r="I186" s="231">
        <f>IF($F186=1,IF($E186&lt;15,VLOOKUP(H186,data!$B$3:$E$32,2,0)*$E186,(VLOOKUP(H186,data!$B$3:$E$32,2,0)*14)+(VLOOKUP(H186,data!$B$3:$E$32,3,0))*($E186-14)),0)</f>
        <v>0</v>
      </c>
      <c r="J186" s="265" t="s">
        <v>96</v>
      </c>
      <c r="K186" s="231">
        <f>IF($F186=1,VLOOKUP(J186,data!$B$35:$D$39,2,0),0)</f>
        <v>0</v>
      </c>
      <c r="L186" s="232">
        <f>IF(AND(I186&lt;&gt;0,K186&lt;&gt;0)=FALSE,0,data!$C$43)</f>
        <v>0</v>
      </c>
      <c r="M186" s="269">
        <f t="shared" si="76"/>
        <v>0</v>
      </c>
      <c r="N186" s="225">
        <f t="shared" si="217"/>
        <v>0</v>
      </c>
      <c r="O186" s="225">
        <f t="shared" si="149"/>
        <v>0</v>
      </c>
      <c r="P186" s="225">
        <f t="shared" si="150"/>
        <v>0</v>
      </c>
      <c r="Q186" s="228"/>
      <c r="R186" s="438">
        <f t="shared" si="151"/>
        <v>0</v>
      </c>
      <c r="S186" s="225">
        <f t="shared" si="152"/>
        <v>0</v>
      </c>
      <c r="T186" s="357">
        <f>IF(S186=1,data!$C$41*R186,0)</f>
        <v>0</v>
      </c>
      <c r="U186" s="370" t="str">
        <f t="shared" si="153"/>
        <v xml:space="preserve"> </v>
      </c>
      <c r="V186" s="360">
        <f>IF($S186=1,IF(R186&lt;15,VLOOKUP(U186,data!$B$3:$E$32,2,0)*R186,(VLOOKUP(U186,data!$B$3:$E$32,2,0)*14)+(VLOOKUP(U186,data!$B$3:$E$32,3,0))*(R186-14)),0)</f>
        <v>0</v>
      </c>
      <c r="W186" s="370" t="str">
        <f t="shared" si="154"/>
        <v xml:space="preserve"> </v>
      </c>
      <c r="X186" s="360">
        <f>IF($S186=1,VLOOKUP(W186,data!$B$35:$D$39,2,0),0)</f>
        <v>0</v>
      </c>
      <c r="Y186" s="364">
        <f>IF(AND(V186&lt;&gt;0,X186&lt;&gt;0)=FALSE,0,data!$C$43)</f>
        <v>0</v>
      </c>
      <c r="Z186" s="365">
        <f t="shared" si="83"/>
        <v>0</v>
      </c>
      <c r="AA186" s="225">
        <f t="shared" si="218"/>
        <v>0</v>
      </c>
      <c r="AB186" s="225">
        <f t="shared" si="155"/>
        <v>0</v>
      </c>
      <c r="AC186" s="225">
        <f t="shared" si="156"/>
        <v>0</v>
      </c>
      <c r="AE186" s="229"/>
      <c r="AF186" s="225">
        <f t="shared" si="157"/>
        <v>0</v>
      </c>
      <c r="AG186" s="230">
        <f>IF(AF186=1,data!$C$41*AE186,0)</f>
        <v>0</v>
      </c>
      <c r="AH186" s="265" t="s">
        <v>96</v>
      </c>
      <c r="AI186" s="231">
        <f>IF(AF186=1,IF(AE186&lt;15,VLOOKUP(AH186,data!$B$3:$E$32,2,0)*AE186,(VLOOKUP(AH186,data!$B$3:$E$32,2,0)*14)+(VLOOKUP(AH186,data!$B$3:$E$32,3,0))*(AE186-14)),0)</f>
        <v>0</v>
      </c>
      <c r="AJ186" s="265" t="s">
        <v>96</v>
      </c>
      <c r="AK186" s="231">
        <f>IF(AF186=1,VLOOKUP(AJ186,data!$B$35:$D$39,2,0),0)</f>
        <v>0</v>
      </c>
      <c r="AL186" s="232">
        <f>IF(AND(AI186&lt;&gt;0,AK186&lt;&gt;0)=FALSE,0,data!$C$43)</f>
        <v>0</v>
      </c>
      <c r="AM186" s="269">
        <f t="shared" si="158"/>
        <v>0</v>
      </c>
      <c r="AN186" s="225">
        <f t="shared" si="159"/>
        <v>0</v>
      </c>
      <c r="AO186" s="225">
        <f t="shared" si="160"/>
        <v>0</v>
      </c>
      <c r="AP186" s="225">
        <f t="shared" si="161"/>
        <v>0</v>
      </c>
      <c r="AQ186" s="431" t="str">
        <f t="shared" si="162"/>
        <v>ne</v>
      </c>
      <c r="AS186" s="229"/>
      <c r="AT186" s="225">
        <f t="shared" si="163"/>
        <v>0</v>
      </c>
      <c r="AU186" s="230">
        <f>IF(AT186=1,data!$C$41*AS186,0)</f>
        <v>0</v>
      </c>
      <c r="AV186" s="265" t="s">
        <v>96</v>
      </c>
      <c r="AW186" s="231">
        <f>IF(AT186=1,IF(AS186&lt;15,VLOOKUP(AV186,data!$B$3:$E$32,2,0)*AS186,(VLOOKUP(AV186,data!$B$3:$E$32,2,0)*14)+(VLOOKUP(AV186,data!$B$3:$E$32,3,0))*(AS186-14)),0)</f>
        <v>0</v>
      </c>
      <c r="AX186" s="265" t="s">
        <v>96</v>
      </c>
      <c r="AY186" s="231">
        <f>IF(AT186=1,VLOOKUP(AX186,data!$B$35:$D$39,2,0),0)</f>
        <v>0</v>
      </c>
      <c r="AZ186" s="232">
        <f>IF(AND(AW186&lt;&gt;0,AY186&lt;&gt;0)=FALSE,0,data!$C$43)</f>
        <v>0</v>
      </c>
      <c r="BA186" s="269">
        <f t="shared" si="164"/>
        <v>0</v>
      </c>
      <c r="BB186" s="225">
        <f t="shared" si="165"/>
        <v>0</v>
      </c>
      <c r="BC186" s="225">
        <f t="shared" si="166"/>
        <v>0</v>
      </c>
      <c r="BD186" s="225">
        <f t="shared" si="167"/>
        <v>0</v>
      </c>
      <c r="BE186" s="431" t="str">
        <f t="shared" si="168"/>
        <v>ne</v>
      </c>
      <c r="BG186" s="229"/>
      <c r="BH186" s="225">
        <f t="shared" si="169"/>
        <v>0</v>
      </c>
      <c r="BI186" s="230">
        <f>IF(BH186=1,data!$C$41*BG186,0)</f>
        <v>0</v>
      </c>
      <c r="BJ186" s="265" t="s">
        <v>96</v>
      </c>
      <c r="BK186" s="231">
        <f>IF(BH186=1,IF(BG186&lt;15,VLOOKUP(BJ186,data!$B$3:$E$32,2,0)*BG186,(VLOOKUP(BJ186,data!$B$3:$E$32,2,0)*14)+(VLOOKUP(BJ186,data!$B$3:$E$32,3,0))*(BG186-14)),0)</f>
        <v>0</v>
      </c>
      <c r="BL186" s="265" t="s">
        <v>96</v>
      </c>
      <c r="BM186" s="231">
        <f>IF(BH186=1,VLOOKUP(BL186,data!$B$35:$D$39,2,0),0)</f>
        <v>0</v>
      </c>
      <c r="BN186" s="232">
        <f>IF(AND(BK186&lt;&gt;0,BM186&lt;&gt;0)=FALSE,0,data!$C$43)</f>
        <v>0</v>
      </c>
      <c r="BO186" s="269">
        <f t="shared" si="170"/>
        <v>0</v>
      </c>
      <c r="BP186" s="225">
        <f t="shared" si="171"/>
        <v>0</v>
      </c>
      <c r="BQ186" s="225">
        <f t="shared" si="172"/>
        <v>0</v>
      </c>
      <c r="BR186" s="225">
        <f t="shared" si="173"/>
        <v>0</v>
      </c>
      <c r="BS186" s="431" t="str">
        <f t="shared" si="174"/>
        <v>ne</v>
      </c>
      <c r="BU186" s="229"/>
      <c r="BV186" s="225">
        <f t="shared" si="175"/>
        <v>0</v>
      </c>
      <c r="BW186" s="230">
        <f>IF(BV186=1,data!$C$41*BU186,0)</f>
        <v>0</v>
      </c>
      <c r="BX186" s="265" t="s">
        <v>96</v>
      </c>
      <c r="BY186" s="231">
        <f>IF(BV186=1,IF(BU186&lt;15,VLOOKUP(BX186,data!$B$3:$E$32,2,0)*BU186,(VLOOKUP(BX186,data!$B$3:$E$32,2,0)*14)+(VLOOKUP(BX186,data!$B$3:$E$32,3,0))*(BU186-14)),0)</f>
        <v>0</v>
      </c>
      <c r="BZ186" s="265" t="s">
        <v>96</v>
      </c>
      <c r="CA186" s="231">
        <f>IF(BV186=1,VLOOKUP(BZ186,data!$B$35:$D$39,2,0),0)</f>
        <v>0</v>
      </c>
      <c r="CB186" s="232">
        <f>IF(AND(BY186&lt;&gt;0,CA186&lt;&gt;0)=FALSE,0,data!$C$43)</f>
        <v>0</v>
      </c>
      <c r="CC186" s="269">
        <f t="shared" si="176"/>
        <v>0</v>
      </c>
      <c r="CD186" s="225">
        <f t="shared" si="177"/>
        <v>0</v>
      </c>
      <c r="CE186" s="225">
        <f t="shared" si="178"/>
        <v>0</v>
      </c>
      <c r="CF186" s="225">
        <f t="shared" si="179"/>
        <v>0</v>
      </c>
      <c r="CG186" s="431" t="str">
        <f t="shared" si="180"/>
        <v>ne</v>
      </c>
      <c r="CI186" s="229"/>
      <c r="CJ186" s="225">
        <f t="shared" si="181"/>
        <v>0</v>
      </c>
      <c r="CK186" s="230">
        <f>IF(CJ186=1,data!$C$41*CI186,0)</f>
        <v>0</v>
      </c>
      <c r="CL186" s="265" t="s">
        <v>96</v>
      </c>
      <c r="CM186" s="231">
        <f>IF(CJ186=1,IF(CI186&lt;15,VLOOKUP(CL186,data!$B$3:$E$32,2,0)*CI186,(VLOOKUP(CL186,data!$B$3:$E$32,2,0)*14)+(VLOOKUP(CL186,data!$B$3:$E$32,3,0))*(CI186-14)),0)</f>
        <v>0</v>
      </c>
      <c r="CN186" s="265" t="s">
        <v>96</v>
      </c>
      <c r="CO186" s="231">
        <f>IF(CJ186=1,VLOOKUP(CN186,data!$B$35:$D$39,2,0),0)</f>
        <v>0</v>
      </c>
      <c r="CP186" s="232">
        <f>IF(AND(CM186&lt;&gt;0,CO186&lt;&gt;0)=FALSE,0,data!$C$43)</f>
        <v>0</v>
      </c>
      <c r="CQ186" s="269">
        <f t="shared" si="182"/>
        <v>0</v>
      </c>
      <c r="CR186" s="225">
        <f t="shared" si="183"/>
        <v>0</v>
      </c>
      <c r="CS186" s="225">
        <f t="shared" si="184"/>
        <v>0</v>
      </c>
      <c r="CT186" s="225">
        <f t="shared" si="185"/>
        <v>0</v>
      </c>
      <c r="CU186" s="431" t="str">
        <f t="shared" si="186"/>
        <v>ne</v>
      </c>
      <c r="CW186" s="229"/>
      <c r="CX186" s="225">
        <f t="shared" si="187"/>
        <v>0</v>
      </c>
      <c r="CY186" s="230">
        <f>IF(CX186=1,data!$C$41*CW186,0)</f>
        <v>0</v>
      </c>
      <c r="CZ186" s="265" t="s">
        <v>96</v>
      </c>
      <c r="DA186" s="231">
        <f>IF(CX186=1,IF(CW186&lt;15,VLOOKUP(CZ186,data!$B$3:$E$32,2,0)*CW186,(VLOOKUP(CZ186,data!$B$3:$E$32,2,0)*14)+(VLOOKUP(CZ186,data!$B$3:$E$32,3,0))*(CW186-14)),0)</f>
        <v>0</v>
      </c>
      <c r="DB186" s="265" t="s">
        <v>96</v>
      </c>
      <c r="DC186" s="231">
        <f>IF(CX186=1,VLOOKUP(DB186,data!$B$35:$D$39,2,0),0)</f>
        <v>0</v>
      </c>
      <c r="DD186" s="232">
        <f>IF(AND(DA186&lt;&gt;0,DC186&lt;&gt;0)=FALSE,0,data!$C$43)</f>
        <v>0</v>
      </c>
      <c r="DE186" s="269">
        <f t="shared" si="188"/>
        <v>0</v>
      </c>
      <c r="DF186" s="225">
        <f t="shared" si="189"/>
        <v>0</v>
      </c>
      <c r="DG186" s="225">
        <f t="shared" si="190"/>
        <v>0</v>
      </c>
      <c r="DH186" s="225">
        <f t="shared" si="191"/>
        <v>0</v>
      </c>
      <c r="DI186" s="431" t="str">
        <f t="shared" si="192"/>
        <v>ne</v>
      </c>
      <c r="DK186" s="229"/>
      <c r="DL186" s="225">
        <f t="shared" si="193"/>
        <v>0</v>
      </c>
      <c r="DM186" s="230">
        <f>IF(DL186=1,data!$C$41*DK186,0)</f>
        <v>0</v>
      </c>
      <c r="DN186" s="265" t="s">
        <v>96</v>
      </c>
      <c r="DO186" s="231">
        <f>IF(DL186=1,IF(DK186&lt;15,VLOOKUP(DN186,data!$B$3:$E$32,2,0)*DK186,(VLOOKUP(DN186,data!$B$3:$E$32,2,0)*14)+(VLOOKUP(DN186,data!$B$3:$E$32,3,0))*(DK186-14)),0)</f>
        <v>0</v>
      </c>
      <c r="DP186" s="265" t="s">
        <v>96</v>
      </c>
      <c r="DQ186" s="231">
        <f>IF(DL186=1,VLOOKUP(DP186,data!$B$35:$D$39,2,0),0)</f>
        <v>0</v>
      </c>
      <c r="DR186" s="232">
        <f>IF(AND(DO186&lt;&gt;0,DQ186&lt;&gt;0)=FALSE,0,data!$C$43)</f>
        <v>0</v>
      </c>
      <c r="DS186" s="269">
        <f t="shared" si="194"/>
        <v>0</v>
      </c>
      <c r="DT186" s="225">
        <f t="shared" si="195"/>
        <v>0</v>
      </c>
      <c r="DU186" s="225">
        <f t="shared" si="196"/>
        <v>0</v>
      </c>
      <c r="DV186" s="225">
        <f t="shared" si="197"/>
        <v>0</v>
      </c>
      <c r="DW186" s="431" t="str">
        <f t="shared" si="198"/>
        <v>ne</v>
      </c>
      <c r="DY186" s="229"/>
      <c r="DZ186" s="225">
        <f t="shared" si="199"/>
        <v>0</v>
      </c>
      <c r="EA186" s="230">
        <f>IF(DZ186=1,data!$C$41*DY186,0)</f>
        <v>0</v>
      </c>
      <c r="EB186" s="265" t="s">
        <v>96</v>
      </c>
      <c r="EC186" s="231">
        <f>IF(DZ186=1,IF(DY186&lt;15,VLOOKUP(EB186,data!$B$3:$E$32,2,0)*DY186,(VLOOKUP(EB186,data!$B$3:$E$32,2,0)*14)+(VLOOKUP(EB186,data!$B$3:$E$32,3,0))*(DY186-14)),0)</f>
        <v>0</v>
      </c>
      <c r="ED186" s="265" t="s">
        <v>96</v>
      </c>
      <c r="EE186" s="231">
        <f>IF(DZ186=1,VLOOKUP(ED186,data!$B$35:$D$39,2,0),0)</f>
        <v>0</v>
      </c>
      <c r="EF186" s="232">
        <f>IF(AND(EC186&lt;&gt;0,EE186&lt;&gt;0)=FALSE,0,data!$C$43)</f>
        <v>0</v>
      </c>
      <c r="EG186" s="269">
        <f t="shared" si="200"/>
        <v>0</v>
      </c>
      <c r="EH186" s="225">
        <f t="shared" si="201"/>
        <v>0</v>
      </c>
      <c r="EI186" s="225">
        <f t="shared" si="202"/>
        <v>0</v>
      </c>
      <c r="EJ186" s="225">
        <f t="shared" si="203"/>
        <v>0</v>
      </c>
      <c r="EK186" s="431" t="str">
        <f t="shared" si="204"/>
        <v>ne</v>
      </c>
      <c r="EM186" s="229"/>
      <c r="EN186" s="225">
        <f t="shared" si="205"/>
        <v>0</v>
      </c>
      <c r="EO186" s="230">
        <f>IF(EN186=1,data!$C$41*EM186,0)</f>
        <v>0</v>
      </c>
      <c r="EP186" s="265" t="s">
        <v>96</v>
      </c>
      <c r="EQ186" s="231">
        <f>IF(EN186=1,IF(EM186&lt;15,VLOOKUP(EP186,data!$B$3:$E$32,2,0)*EM186,(VLOOKUP(EP186,data!$B$3:$E$32,2,0)*14)+(VLOOKUP(EP186,data!$B$3:$E$32,3,0))*(EM186-14)),0)</f>
        <v>0</v>
      </c>
      <c r="ER186" s="265" t="s">
        <v>96</v>
      </c>
      <c r="ES186" s="231">
        <f>IF(EN186=1,VLOOKUP(ER186,data!$B$35:$D$39,2,0),0)</f>
        <v>0</v>
      </c>
      <c r="ET186" s="232">
        <f>IF(AND(EQ186&lt;&gt;0,ES186&lt;&gt;0)=FALSE,0,data!$C$43)</f>
        <v>0</v>
      </c>
      <c r="EU186" s="269">
        <f t="shared" si="206"/>
        <v>0</v>
      </c>
      <c r="EV186" s="225">
        <f t="shared" si="207"/>
        <v>0</v>
      </c>
      <c r="EW186" s="225">
        <f t="shared" si="208"/>
        <v>0</v>
      </c>
      <c r="EX186" s="225">
        <f t="shared" si="209"/>
        <v>0</v>
      </c>
      <c r="EY186" s="431" t="str">
        <f t="shared" si="210"/>
        <v>ne</v>
      </c>
      <c r="FA186" s="229"/>
      <c r="FB186" s="225">
        <f t="shared" si="211"/>
        <v>0</v>
      </c>
      <c r="FC186" s="230">
        <f>IF(FB186=1,data!$C$41*FA186,0)</f>
        <v>0</v>
      </c>
      <c r="FD186" s="265" t="s">
        <v>96</v>
      </c>
      <c r="FE186" s="231">
        <f>IF(FB186=1,IF(FA186&lt;15,VLOOKUP(FD186,data!$B$3:$E$32,2,0)*FA186,(VLOOKUP(FD186,data!$B$3:$E$32,2,0)*14)+(VLOOKUP(FD186,data!$B$3:$E$32,3,0))*(FA186-14)),0)</f>
        <v>0</v>
      </c>
      <c r="FF186" s="265" t="s">
        <v>96</v>
      </c>
      <c r="FG186" s="231">
        <f>IF(FB186=1,VLOOKUP(FF186,data!$B$35:$D$39,2,0),0)</f>
        <v>0</v>
      </c>
      <c r="FH186" s="232">
        <f>IF(AND(FE186&lt;&gt;0,FG186&lt;&gt;0)=FALSE,0,data!$C$43)</f>
        <v>0</v>
      </c>
      <c r="FI186" s="269">
        <f t="shared" si="212"/>
        <v>0</v>
      </c>
      <c r="FJ186" s="225">
        <f t="shared" si="213"/>
        <v>0</v>
      </c>
      <c r="FK186" s="225">
        <f t="shared" si="214"/>
        <v>0</v>
      </c>
      <c r="FL186" s="225">
        <f t="shared" si="215"/>
        <v>0</v>
      </c>
      <c r="FM186" s="431" t="str">
        <f t="shared" si="216"/>
        <v>ne</v>
      </c>
    </row>
    <row r="187" spans="1:169" ht="26.65" hidden="1" customHeight="1" x14ac:dyDescent="0.25">
      <c r="A187" s="233"/>
      <c r="B187" s="370" t="s">
        <v>278</v>
      </c>
      <c r="C187" s="416"/>
      <c r="D187" s="418"/>
      <c r="E187" s="229"/>
      <c r="F187" s="225">
        <f t="shared" si="148"/>
        <v>0</v>
      </c>
      <c r="G187" s="230">
        <f>IF(F187=1,data!$C$41*E187,0)</f>
        <v>0</v>
      </c>
      <c r="H187" s="265" t="s">
        <v>96</v>
      </c>
      <c r="I187" s="231">
        <f>IF($F187=1,IF($E187&lt;15,VLOOKUP(H187,data!$B$3:$E$32,2,0)*$E187,(VLOOKUP(H187,data!$B$3:$E$32,2,0)*14)+(VLOOKUP(H187,data!$B$3:$E$32,3,0))*($E187-14)),0)</f>
        <v>0</v>
      </c>
      <c r="J187" s="265" t="s">
        <v>96</v>
      </c>
      <c r="K187" s="231">
        <f>IF($F187=1,VLOOKUP(J187,data!$B$35:$D$39,2,0),0)</f>
        <v>0</v>
      </c>
      <c r="L187" s="232">
        <f>IF(AND(I187&lt;&gt;0,K187&lt;&gt;0)=FALSE,0,data!$C$43)</f>
        <v>0</v>
      </c>
      <c r="M187" s="269">
        <f t="shared" si="76"/>
        <v>0</v>
      </c>
      <c r="N187" s="225">
        <f t="shared" si="217"/>
        <v>0</v>
      </c>
      <c r="O187" s="225">
        <f t="shared" si="149"/>
        <v>0</v>
      </c>
      <c r="P187" s="225">
        <f t="shared" si="150"/>
        <v>0</v>
      </c>
      <c r="Q187" s="228"/>
      <c r="R187" s="438">
        <f t="shared" si="151"/>
        <v>0</v>
      </c>
      <c r="S187" s="225">
        <f t="shared" si="152"/>
        <v>0</v>
      </c>
      <c r="T187" s="357">
        <f>IF(S187=1,data!$C$41*R187,0)</f>
        <v>0</v>
      </c>
      <c r="U187" s="370" t="str">
        <f t="shared" si="153"/>
        <v xml:space="preserve"> </v>
      </c>
      <c r="V187" s="360">
        <f>IF($S187=1,IF(R187&lt;15,VLOOKUP(U187,data!$B$3:$E$32,2,0)*R187,(VLOOKUP(U187,data!$B$3:$E$32,2,0)*14)+(VLOOKUP(U187,data!$B$3:$E$32,3,0))*(R187-14)),0)</f>
        <v>0</v>
      </c>
      <c r="W187" s="370" t="str">
        <f t="shared" si="154"/>
        <v xml:space="preserve"> </v>
      </c>
      <c r="X187" s="360">
        <f>IF($S187=1,VLOOKUP(W187,data!$B$35:$D$39,2,0),0)</f>
        <v>0</v>
      </c>
      <c r="Y187" s="364">
        <f>IF(AND(V187&lt;&gt;0,X187&lt;&gt;0)=FALSE,0,data!$C$43)</f>
        <v>0</v>
      </c>
      <c r="Z187" s="365">
        <f t="shared" si="83"/>
        <v>0</v>
      </c>
      <c r="AA187" s="225">
        <f t="shared" si="218"/>
        <v>0</v>
      </c>
      <c r="AB187" s="225">
        <f t="shared" si="155"/>
        <v>0</v>
      </c>
      <c r="AC187" s="225">
        <f t="shared" si="156"/>
        <v>0</v>
      </c>
      <c r="AE187" s="229"/>
      <c r="AF187" s="225">
        <f t="shared" si="157"/>
        <v>0</v>
      </c>
      <c r="AG187" s="230">
        <f>IF(AF187=1,data!$C$41*AE187,0)</f>
        <v>0</v>
      </c>
      <c r="AH187" s="265" t="s">
        <v>96</v>
      </c>
      <c r="AI187" s="231">
        <f>IF(AF187=1,IF(AE187&lt;15,VLOOKUP(AH187,data!$B$3:$E$32,2,0)*AE187,(VLOOKUP(AH187,data!$B$3:$E$32,2,0)*14)+(VLOOKUP(AH187,data!$B$3:$E$32,3,0))*(AE187-14)),0)</f>
        <v>0</v>
      </c>
      <c r="AJ187" s="265" t="s">
        <v>96</v>
      </c>
      <c r="AK187" s="231">
        <f>IF(AF187=1,VLOOKUP(AJ187,data!$B$35:$D$39,2,0),0)</f>
        <v>0</v>
      </c>
      <c r="AL187" s="232">
        <f>IF(AND(AI187&lt;&gt;0,AK187&lt;&gt;0)=FALSE,0,data!$C$43)</f>
        <v>0</v>
      </c>
      <c r="AM187" s="269">
        <f t="shared" si="158"/>
        <v>0</v>
      </c>
      <c r="AN187" s="225">
        <f t="shared" si="159"/>
        <v>0</v>
      </c>
      <c r="AO187" s="225">
        <f t="shared" si="160"/>
        <v>0</v>
      </c>
      <c r="AP187" s="225">
        <f t="shared" si="161"/>
        <v>0</v>
      </c>
      <c r="AQ187" s="431" t="str">
        <f t="shared" si="162"/>
        <v>ne</v>
      </c>
      <c r="AS187" s="229"/>
      <c r="AT187" s="225">
        <f t="shared" si="163"/>
        <v>0</v>
      </c>
      <c r="AU187" s="230">
        <f>IF(AT187=1,data!$C$41*AS187,0)</f>
        <v>0</v>
      </c>
      <c r="AV187" s="265" t="s">
        <v>96</v>
      </c>
      <c r="AW187" s="231">
        <f>IF(AT187=1,IF(AS187&lt;15,VLOOKUP(AV187,data!$B$3:$E$32,2,0)*AS187,(VLOOKUP(AV187,data!$B$3:$E$32,2,0)*14)+(VLOOKUP(AV187,data!$B$3:$E$32,3,0))*(AS187-14)),0)</f>
        <v>0</v>
      </c>
      <c r="AX187" s="265" t="s">
        <v>96</v>
      </c>
      <c r="AY187" s="231">
        <f>IF(AT187=1,VLOOKUP(AX187,data!$B$35:$D$39,2,0),0)</f>
        <v>0</v>
      </c>
      <c r="AZ187" s="232">
        <f>IF(AND(AW187&lt;&gt;0,AY187&lt;&gt;0)=FALSE,0,data!$C$43)</f>
        <v>0</v>
      </c>
      <c r="BA187" s="269">
        <f t="shared" si="164"/>
        <v>0</v>
      </c>
      <c r="BB187" s="225">
        <f t="shared" si="165"/>
        <v>0</v>
      </c>
      <c r="BC187" s="225">
        <f t="shared" si="166"/>
        <v>0</v>
      </c>
      <c r="BD187" s="225">
        <f t="shared" si="167"/>
        <v>0</v>
      </c>
      <c r="BE187" s="431" t="str">
        <f t="shared" si="168"/>
        <v>ne</v>
      </c>
      <c r="BG187" s="229"/>
      <c r="BH187" s="225">
        <f t="shared" si="169"/>
        <v>0</v>
      </c>
      <c r="BI187" s="230">
        <f>IF(BH187=1,data!$C$41*BG187,0)</f>
        <v>0</v>
      </c>
      <c r="BJ187" s="265" t="s">
        <v>96</v>
      </c>
      <c r="BK187" s="231">
        <f>IF(BH187=1,IF(BG187&lt;15,VLOOKUP(BJ187,data!$B$3:$E$32,2,0)*BG187,(VLOOKUP(BJ187,data!$B$3:$E$32,2,0)*14)+(VLOOKUP(BJ187,data!$B$3:$E$32,3,0))*(BG187-14)),0)</f>
        <v>0</v>
      </c>
      <c r="BL187" s="265" t="s">
        <v>96</v>
      </c>
      <c r="BM187" s="231">
        <f>IF(BH187=1,VLOOKUP(BL187,data!$B$35:$D$39,2,0),0)</f>
        <v>0</v>
      </c>
      <c r="BN187" s="232">
        <f>IF(AND(BK187&lt;&gt;0,BM187&lt;&gt;0)=FALSE,0,data!$C$43)</f>
        <v>0</v>
      </c>
      <c r="BO187" s="269">
        <f t="shared" si="170"/>
        <v>0</v>
      </c>
      <c r="BP187" s="225">
        <f t="shared" si="171"/>
        <v>0</v>
      </c>
      <c r="BQ187" s="225">
        <f t="shared" si="172"/>
        <v>0</v>
      </c>
      <c r="BR187" s="225">
        <f t="shared" si="173"/>
        <v>0</v>
      </c>
      <c r="BS187" s="431" t="str">
        <f t="shared" si="174"/>
        <v>ne</v>
      </c>
      <c r="BU187" s="229"/>
      <c r="BV187" s="225">
        <f t="shared" si="175"/>
        <v>0</v>
      </c>
      <c r="BW187" s="230">
        <f>IF(BV187=1,data!$C$41*BU187,0)</f>
        <v>0</v>
      </c>
      <c r="BX187" s="265" t="s">
        <v>96</v>
      </c>
      <c r="BY187" s="231">
        <f>IF(BV187=1,IF(BU187&lt;15,VLOOKUP(BX187,data!$B$3:$E$32,2,0)*BU187,(VLOOKUP(BX187,data!$B$3:$E$32,2,0)*14)+(VLOOKUP(BX187,data!$B$3:$E$32,3,0))*(BU187-14)),0)</f>
        <v>0</v>
      </c>
      <c r="BZ187" s="265" t="s">
        <v>96</v>
      </c>
      <c r="CA187" s="231">
        <f>IF(BV187=1,VLOOKUP(BZ187,data!$B$35:$D$39,2,0),0)</f>
        <v>0</v>
      </c>
      <c r="CB187" s="232">
        <f>IF(AND(BY187&lt;&gt;0,CA187&lt;&gt;0)=FALSE,0,data!$C$43)</f>
        <v>0</v>
      </c>
      <c r="CC187" s="269">
        <f t="shared" si="176"/>
        <v>0</v>
      </c>
      <c r="CD187" s="225">
        <f t="shared" si="177"/>
        <v>0</v>
      </c>
      <c r="CE187" s="225">
        <f t="shared" si="178"/>
        <v>0</v>
      </c>
      <c r="CF187" s="225">
        <f t="shared" si="179"/>
        <v>0</v>
      </c>
      <c r="CG187" s="431" t="str">
        <f t="shared" si="180"/>
        <v>ne</v>
      </c>
      <c r="CI187" s="229"/>
      <c r="CJ187" s="225">
        <f t="shared" si="181"/>
        <v>0</v>
      </c>
      <c r="CK187" s="230">
        <f>IF(CJ187=1,data!$C$41*CI187,0)</f>
        <v>0</v>
      </c>
      <c r="CL187" s="265" t="s">
        <v>96</v>
      </c>
      <c r="CM187" s="231">
        <f>IF(CJ187=1,IF(CI187&lt;15,VLOOKUP(CL187,data!$B$3:$E$32,2,0)*CI187,(VLOOKUP(CL187,data!$B$3:$E$32,2,0)*14)+(VLOOKUP(CL187,data!$B$3:$E$32,3,0))*(CI187-14)),0)</f>
        <v>0</v>
      </c>
      <c r="CN187" s="265" t="s">
        <v>96</v>
      </c>
      <c r="CO187" s="231">
        <f>IF(CJ187=1,VLOOKUP(CN187,data!$B$35:$D$39,2,0),0)</f>
        <v>0</v>
      </c>
      <c r="CP187" s="232">
        <f>IF(AND(CM187&lt;&gt;0,CO187&lt;&gt;0)=FALSE,0,data!$C$43)</f>
        <v>0</v>
      </c>
      <c r="CQ187" s="269">
        <f t="shared" si="182"/>
        <v>0</v>
      </c>
      <c r="CR187" s="225">
        <f t="shared" si="183"/>
        <v>0</v>
      </c>
      <c r="CS187" s="225">
        <f t="shared" si="184"/>
        <v>0</v>
      </c>
      <c r="CT187" s="225">
        <f t="shared" si="185"/>
        <v>0</v>
      </c>
      <c r="CU187" s="431" t="str">
        <f t="shared" si="186"/>
        <v>ne</v>
      </c>
      <c r="CW187" s="229"/>
      <c r="CX187" s="225">
        <f t="shared" si="187"/>
        <v>0</v>
      </c>
      <c r="CY187" s="230">
        <f>IF(CX187=1,data!$C$41*CW187,0)</f>
        <v>0</v>
      </c>
      <c r="CZ187" s="265" t="s">
        <v>96</v>
      </c>
      <c r="DA187" s="231">
        <f>IF(CX187=1,IF(CW187&lt;15,VLOOKUP(CZ187,data!$B$3:$E$32,2,0)*CW187,(VLOOKUP(CZ187,data!$B$3:$E$32,2,0)*14)+(VLOOKUP(CZ187,data!$B$3:$E$32,3,0))*(CW187-14)),0)</f>
        <v>0</v>
      </c>
      <c r="DB187" s="265" t="s">
        <v>96</v>
      </c>
      <c r="DC187" s="231">
        <f>IF(CX187=1,VLOOKUP(DB187,data!$B$35:$D$39,2,0),0)</f>
        <v>0</v>
      </c>
      <c r="DD187" s="232">
        <f>IF(AND(DA187&lt;&gt;0,DC187&lt;&gt;0)=FALSE,0,data!$C$43)</f>
        <v>0</v>
      </c>
      <c r="DE187" s="269">
        <f t="shared" si="188"/>
        <v>0</v>
      </c>
      <c r="DF187" s="225">
        <f t="shared" si="189"/>
        <v>0</v>
      </c>
      <c r="DG187" s="225">
        <f t="shared" si="190"/>
        <v>0</v>
      </c>
      <c r="DH187" s="225">
        <f t="shared" si="191"/>
        <v>0</v>
      </c>
      <c r="DI187" s="431" t="str">
        <f t="shared" si="192"/>
        <v>ne</v>
      </c>
      <c r="DK187" s="229"/>
      <c r="DL187" s="225">
        <f t="shared" si="193"/>
        <v>0</v>
      </c>
      <c r="DM187" s="230">
        <f>IF(DL187=1,data!$C$41*DK187,0)</f>
        <v>0</v>
      </c>
      <c r="DN187" s="265" t="s">
        <v>96</v>
      </c>
      <c r="DO187" s="231">
        <f>IF(DL187=1,IF(DK187&lt;15,VLOOKUP(DN187,data!$B$3:$E$32,2,0)*DK187,(VLOOKUP(DN187,data!$B$3:$E$32,2,0)*14)+(VLOOKUP(DN187,data!$B$3:$E$32,3,0))*(DK187-14)),0)</f>
        <v>0</v>
      </c>
      <c r="DP187" s="265" t="s">
        <v>96</v>
      </c>
      <c r="DQ187" s="231">
        <f>IF(DL187=1,VLOOKUP(DP187,data!$B$35:$D$39,2,0),0)</f>
        <v>0</v>
      </c>
      <c r="DR187" s="232">
        <f>IF(AND(DO187&lt;&gt;0,DQ187&lt;&gt;0)=FALSE,0,data!$C$43)</f>
        <v>0</v>
      </c>
      <c r="DS187" s="269">
        <f t="shared" si="194"/>
        <v>0</v>
      </c>
      <c r="DT187" s="225">
        <f t="shared" si="195"/>
        <v>0</v>
      </c>
      <c r="DU187" s="225">
        <f t="shared" si="196"/>
        <v>0</v>
      </c>
      <c r="DV187" s="225">
        <f t="shared" si="197"/>
        <v>0</v>
      </c>
      <c r="DW187" s="431" t="str">
        <f t="shared" si="198"/>
        <v>ne</v>
      </c>
      <c r="DY187" s="229"/>
      <c r="DZ187" s="225">
        <f t="shared" si="199"/>
        <v>0</v>
      </c>
      <c r="EA187" s="230">
        <f>IF(DZ187=1,data!$C$41*DY187,0)</f>
        <v>0</v>
      </c>
      <c r="EB187" s="265" t="s">
        <v>96</v>
      </c>
      <c r="EC187" s="231">
        <f>IF(DZ187=1,IF(DY187&lt;15,VLOOKUP(EB187,data!$B$3:$E$32,2,0)*DY187,(VLOOKUP(EB187,data!$B$3:$E$32,2,0)*14)+(VLOOKUP(EB187,data!$B$3:$E$32,3,0))*(DY187-14)),0)</f>
        <v>0</v>
      </c>
      <c r="ED187" s="265" t="s">
        <v>96</v>
      </c>
      <c r="EE187" s="231">
        <f>IF(DZ187=1,VLOOKUP(ED187,data!$B$35:$D$39,2,0),0)</f>
        <v>0</v>
      </c>
      <c r="EF187" s="232">
        <f>IF(AND(EC187&lt;&gt;0,EE187&lt;&gt;0)=FALSE,0,data!$C$43)</f>
        <v>0</v>
      </c>
      <c r="EG187" s="269">
        <f t="shared" si="200"/>
        <v>0</v>
      </c>
      <c r="EH187" s="225">
        <f t="shared" si="201"/>
        <v>0</v>
      </c>
      <c r="EI187" s="225">
        <f t="shared" si="202"/>
        <v>0</v>
      </c>
      <c r="EJ187" s="225">
        <f t="shared" si="203"/>
        <v>0</v>
      </c>
      <c r="EK187" s="431" t="str">
        <f t="shared" si="204"/>
        <v>ne</v>
      </c>
      <c r="EM187" s="229"/>
      <c r="EN187" s="225">
        <f t="shared" si="205"/>
        <v>0</v>
      </c>
      <c r="EO187" s="230">
        <f>IF(EN187=1,data!$C$41*EM187,0)</f>
        <v>0</v>
      </c>
      <c r="EP187" s="265" t="s">
        <v>96</v>
      </c>
      <c r="EQ187" s="231">
        <f>IF(EN187=1,IF(EM187&lt;15,VLOOKUP(EP187,data!$B$3:$E$32,2,0)*EM187,(VLOOKUP(EP187,data!$B$3:$E$32,2,0)*14)+(VLOOKUP(EP187,data!$B$3:$E$32,3,0))*(EM187-14)),0)</f>
        <v>0</v>
      </c>
      <c r="ER187" s="265" t="s">
        <v>96</v>
      </c>
      <c r="ES187" s="231">
        <f>IF(EN187=1,VLOOKUP(ER187,data!$B$35:$D$39,2,0),0)</f>
        <v>0</v>
      </c>
      <c r="ET187" s="232">
        <f>IF(AND(EQ187&lt;&gt;0,ES187&lt;&gt;0)=FALSE,0,data!$C$43)</f>
        <v>0</v>
      </c>
      <c r="EU187" s="269">
        <f t="shared" si="206"/>
        <v>0</v>
      </c>
      <c r="EV187" s="225">
        <f t="shared" si="207"/>
        <v>0</v>
      </c>
      <c r="EW187" s="225">
        <f t="shared" si="208"/>
        <v>0</v>
      </c>
      <c r="EX187" s="225">
        <f t="shared" si="209"/>
        <v>0</v>
      </c>
      <c r="EY187" s="431" t="str">
        <f t="shared" si="210"/>
        <v>ne</v>
      </c>
      <c r="FA187" s="229"/>
      <c r="FB187" s="225">
        <f t="shared" si="211"/>
        <v>0</v>
      </c>
      <c r="FC187" s="230">
        <f>IF(FB187=1,data!$C$41*FA187,0)</f>
        <v>0</v>
      </c>
      <c r="FD187" s="265" t="s">
        <v>96</v>
      </c>
      <c r="FE187" s="231">
        <f>IF(FB187=1,IF(FA187&lt;15,VLOOKUP(FD187,data!$B$3:$E$32,2,0)*FA187,(VLOOKUP(FD187,data!$B$3:$E$32,2,0)*14)+(VLOOKUP(FD187,data!$B$3:$E$32,3,0))*(FA187-14)),0)</f>
        <v>0</v>
      </c>
      <c r="FF187" s="265" t="s">
        <v>96</v>
      </c>
      <c r="FG187" s="231">
        <f>IF(FB187=1,VLOOKUP(FF187,data!$B$35:$D$39,2,0),0)</f>
        <v>0</v>
      </c>
      <c r="FH187" s="232">
        <f>IF(AND(FE187&lt;&gt;0,FG187&lt;&gt;0)=FALSE,0,data!$C$43)</f>
        <v>0</v>
      </c>
      <c r="FI187" s="269">
        <f t="shared" si="212"/>
        <v>0</v>
      </c>
      <c r="FJ187" s="225">
        <f t="shared" si="213"/>
        <v>0</v>
      </c>
      <c r="FK187" s="225">
        <f t="shared" si="214"/>
        <v>0</v>
      </c>
      <c r="FL187" s="225">
        <f t="shared" si="215"/>
        <v>0</v>
      </c>
      <c r="FM187" s="431" t="str">
        <f t="shared" si="216"/>
        <v>ne</v>
      </c>
    </row>
    <row r="188" spans="1:169" ht="26.65" hidden="1" customHeight="1" x14ac:dyDescent="0.25">
      <c r="A188" s="233"/>
      <c r="B188" s="370" t="s">
        <v>279</v>
      </c>
      <c r="C188" s="416"/>
      <c r="D188" s="418"/>
      <c r="E188" s="229"/>
      <c r="F188" s="225">
        <f t="shared" si="148"/>
        <v>0</v>
      </c>
      <c r="G188" s="230">
        <f>IF(F188=1,data!$C$41*E188,0)</f>
        <v>0</v>
      </c>
      <c r="H188" s="265" t="s">
        <v>96</v>
      </c>
      <c r="I188" s="231">
        <f>IF($F188=1,IF($E188&lt;15,VLOOKUP(H188,data!$B$3:$E$32,2,0)*$E188,(VLOOKUP(H188,data!$B$3:$E$32,2,0)*14)+(VLOOKUP(H188,data!$B$3:$E$32,3,0))*($E188-14)),0)</f>
        <v>0</v>
      </c>
      <c r="J188" s="265" t="s">
        <v>96</v>
      </c>
      <c r="K188" s="231">
        <f>IF($F188=1,VLOOKUP(J188,data!$B$35:$D$39,2,0),0)</f>
        <v>0</v>
      </c>
      <c r="L188" s="232">
        <f>IF(AND(I188&lt;&gt;0,K188&lt;&gt;0)=FALSE,0,data!$C$43)</f>
        <v>0</v>
      </c>
      <c r="M188" s="269">
        <f t="shared" si="76"/>
        <v>0</v>
      </c>
      <c r="N188" s="225">
        <f t="shared" si="217"/>
        <v>0</v>
      </c>
      <c r="O188" s="225">
        <f t="shared" si="149"/>
        <v>0</v>
      </c>
      <c r="P188" s="225">
        <f t="shared" si="150"/>
        <v>0</v>
      </c>
      <c r="Q188" s="228"/>
      <c r="R188" s="438">
        <f t="shared" si="151"/>
        <v>0</v>
      </c>
      <c r="S188" s="225">
        <f t="shared" si="152"/>
        <v>0</v>
      </c>
      <c r="T188" s="357">
        <f>IF(S188=1,data!$C$41*R188,0)</f>
        <v>0</v>
      </c>
      <c r="U188" s="370" t="str">
        <f t="shared" si="153"/>
        <v xml:space="preserve"> </v>
      </c>
      <c r="V188" s="360">
        <f>IF($S188=1,IF(R188&lt;15,VLOOKUP(U188,data!$B$3:$E$32,2,0)*R188,(VLOOKUP(U188,data!$B$3:$E$32,2,0)*14)+(VLOOKUP(U188,data!$B$3:$E$32,3,0))*(R188-14)),0)</f>
        <v>0</v>
      </c>
      <c r="W188" s="370" t="str">
        <f t="shared" si="154"/>
        <v xml:space="preserve"> </v>
      </c>
      <c r="X188" s="360">
        <f>IF($S188=1,VLOOKUP(W188,data!$B$35:$D$39,2,0),0)</f>
        <v>0</v>
      </c>
      <c r="Y188" s="364">
        <f>IF(AND(V188&lt;&gt;0,X188&lt;&gt;0)=FALSE,0,data!$C$43)</f>
        <v>0</v>
      </c>
      <c r="Z188" s="365">
        <f t="shared" si="83"/>
        <v>0</v>
      </c>
      <c r="AA188" s="225">
        <f t="shared" si="218"/>
        <v>0</v>
      </c>
      <c r="AB188" s="225">
        <f t="shared" si="155"/>
        <v>0</v>
      </c>
      <c r="AC188" s="225">
        <f t="shared" si="156"/>
        <v>0</v>
      </c>
      <c r="AE188" s="229"/>
      <c r="AF188" s="225">
        <f t="shared" si="157"/>
        <v>0</v>
      </c>
      <c r="AG188" s="230">
        <f>IF(AF188=1,data!$C$41*AE188,0)</f>
        <v>0</v>
      </c>
      <c r="AH188" s="265" t="s">
        <v>96</v>
      </c>
      <c r="AI188" s="231">
        <f>IF(AF188=1,IF(AE188&lt;15,VLOOKUP(AH188,data!$B$3:$E$32,2,0)*AE188,(VLOOKUP(AH188,data!$B$3:$E$32,2,0)*14)+(VLOOKUP(AH188,data!$B$3:$E$32,3,0))*(AE188-14)),0)</f>
        <v>0</v>
      </c>
      <c r="AJ188" s="265" t="s">
        <v>96</v>
      </c>
      <c r="AK188" s="231">
        <f>IF(AF188=1,VLOOKUP(AJ188,data!$B$35:$D$39,2,0),0)</f>
        <v>0</v>
      </c>
      <c r="AL188" s="232">
        <f>IF(AND(AI188&lt;&gt;0,AK188&lt;&gt;0)=FALSE,0,data!$C$43)</f>
        <v>0</v>
      </c>
      <c r="AM188" s="269">
        <f t="shared" si="158"/>
        <v>0</v>
      </c>
      <c r="AN188" s="225">
        <f t="shared" si="159"/>
        <v>0</v>
      </c>
      <c r="AO188" s="225">
        <f t="shared" si="160"/>
        <v>0</v>
      </c>
      <c r="AP188" s="225">
        <f t="shared" si="161"/>
        <v>0</v>
      </c>
      <c r="AQ188" s="431" t="str">
        <f t="shared" si="162"/>
        <v>ne</v>
      </c>
      <c r="AS188" s="229"/>
      <c r="AT188" s="225">
        <f t="shared" si="163"/>
        <v>0</v>
      </c>
      <c r="AU188" s="230">
        <f>IF(AT188=1,data!$C$41*AS188,0)</f>
        <v>0</v>
      </c>
      <c r="AV188" s="265" t="s">
        <v>96</v>
      </c>
      <c r="AW188" s="231">
        <f>IF(AT188=1,IF(AS188&lt;15,VLOOKUP(AV188,data!$B$3:$E$32,2,0)*AS188,(VLOOKUP(AV188,data!$B$3:$E$32,2,0)*14)+(VLOOKUP(AV188,data!$B$3:$E$32,3,0))*(AS188-14)),0)</f>
        <v>0</v>
      </c>
      <c r="AX188" s="265" t="s">
        <v>96</v>
      </c>
      <c r="AY188" s="231">
        <f>IF(AT188=1,VLOOKUP(AX188,data!$B$35:$D$39,2,0),0)</f>
        <v>0</v>
      </c>
      <c r="AZ188" s="232">
        <f>IF(AND(AW188&lt;&gt;0,AY188&lt;&gt;0)=FALSE,0,data!$C$43)</f>
        <v>0</v>
      </c>
      <c r="BA188" s="269">
        <f t="shared" si="164"/>
        <v>0</v>
      </c>
      <c r="BB188" s="225">
        <f t="shared" si="165"/>
        <v>0</v>
      </c>
      <c r="BC188" s="225">
        <f t="shared" si="166"/>
        <v>0</v>
      </c>
      <c r="BD188" s="225">
        <f t="shared" si="167"/>
        <v>0</v>
      </c>
      <c r="BE188" s="431" t="str">
        <f t="shared" si="168"/>
        <v>ne</v>
      </c>
      <c r="BG188" s="229"/>
      <c r="BH188" s="225">
        <f t="shared" si="169"/>
        <v>0</v>
      </c>
      <c r="BI188" s="230">
        <f>IF(BH188=1,data!$C$41*BG188,0)</f>
        <v>0</v>
      </c>
      <c r="BJ188" s="265" t="s">
        <v>96</v>
      </c>
      <c r="BK188" s="231">
        <f>IF(BH188=1,IF(BG188&lt;15,VLOOKUP(BJ188,data!$B$3:$E$32,2,0)*BG188,(VLOOKUP(BJ188,data!$B$3:$E$32,2,0)*14)+(VLOOKUP(BJ188,data!$B$3:$E$32,3,0))*(BG188-14)),0)</f>
        <v>0</v>
      </c>
      <c r="BL188" s="265" t="s">
        <v>96</v>
      </c>
      <c r="BM188" s="231">
        <f>IF(BH188=1,VLOOKUP(BL188,data!$B$35:$D$39,2,0),0)</f>
        <v>0</v>
      </c>
      <c r="BN188" s="232">
        <f>IF(AND(BK188&lt;&gt;0,BM188&lt;&gt;0)=FALSE,0,data!$C$43)</f>
        <v>0</v>
      </c>
      <c r="BO188" s="269">
        <f t="shared" si="170"/>
        <v>0</v>
      </c>
      <c r="BP188" s="225">
        <f t="shared" si="171"/>
        <v>0</v>
      </c>
      <c r="BQ188" s="225">
        <f t="shared" si="172"/>
        <v>0</v>
      </c>
      <c r="BR188" s="225">
        <f t="shared" si="173"/>
        <v>0</v>
      </c>
      <c r="BS188" s="431" t="str">
        <f t="shared" si="174"/>
        <v>ne</v>
      </c>
      <c r="BU188" s="229"/>
      <c r="BV188" s="225">
        <f t="shared" si="175"/>
        <v>0</v>
      </c>
      <c r="BW188" s="230">
        <f>IF(BV188=1,data!$C$41*BU188,0)</f>
        <v>0</v>
      </c>
      <c r="BX188" s="265" t="s">
        <v>96</v>
      </c>
      <c r="BY188" s="231">
        <f>IF(BV188=1,IF(BU188&lt;15,VLOOKUP(BX188,data!$B$3:$E$32,2,0)*BU188,(VLOOKUP(BX188,data!$B$3:$E$32,2,0)*14)+(VLOOKUP(BX188,data!$B$3:$E$32,3,0))*(BU188-14)),0)</f>
        <v>0</v>
      </c>
      <c r="BZ188" s="265" t="s">
        <v>96</v>
      </c>
      <c r="CA188" s="231">
        <f>IF(BV188=1,VLOOKUP(BZ188,data!$B$35:$D$39,2,0),0)</f>
        <v>0</v>
      </c>
      <c r="CB188" s="232">
        <f>IF(AND(BY188&lt;&gt;0,CA188&lt;&gt;0)=FALSE,0,data!$C$43)</f>
        <v>0</v>
      </c>
      <c r="CC188" s="269">
        <f t="shared" si="176"/>
        <v>0</v>
      </c>
      <c r="CD188" s="225">
        <f t="shared" si="177"/>
        <v>0</v>
      </c>
      <c r="CE188" s="225">
        <f t="shared" si="178"/>
        <v>0</v>
      </c>
      <c r="CF188" s="225">
        <f t="shared" si="179"/>
        <v>0</v>
      </c>
      <c r="CG188" s="431" t="str">
        <f t="shared" si="180"/>
        <v>ne</v>
      </c>
      <c r="CI188" s="229"/>
      <c r="CJ188" s="225">
        <f t="shared" si="181"/>
        <v>0</v>
      </c>
      <c r="CK188" s="230">
        <f>IF(CJ188=1,data!$C$41*CI188,0)</f>
        <v>0</v>
      </c>
      <c r="CL188" s="265" t="s">
        <v>96</v>
      </c>
      <c r="CM188" s="231">
        <f>IF(CJ188=1,IF(CI188&lt;15,VLOOKUP(CL188,data!$B$3:$E$32,2,0)*CI188,(VLOOKUP(CL188,data!$B$3:$E$32,2,0)*14)+(VLOOKUP(CL188,data!$B$3:$E$32,3,0))*(CI188-14)),0)</f>
        <v>0</v>
      </c>
      <c r="CN188" s="265" t="s">
        <v>96</v>
      </c>
      <c r="CO188" s="231">
        <f>IF(CJ188=1,VLOOKUP(CN188,data!$B$35:$D$39,2,0),0)</f>
        <v>0</v>
      </c>
      <c r="CP188" s="232">
        <f>IF(AND(CM188&lt;&gt;0,CO188&lt;&gt;0)=FALSE,0,data!$C$43)</f>
        <v>0</v>
      </c>
      <c r="CQ188" s="269">
        <f t="shared" si="182"/>
        <v>0</v>
      </c>
      <c r="CR188" s="225">
        <f t="shared" si="183"/>
        <v>0</v>
      </c>
      <c r="CS188" s="225">
        <f t="shared" si="184"/>
        <v>0</v>
      </c>
      <c r="CT188" s="225">
        <f t="shared" si="185"/>
        <v>0</v>
      </c>
      <c r="CU188" s="431" t="str">
        <f t="shared" si="186"/>
        <v>ne</v>
      </c>
      <c r="CW188" s="229"/>
      <c r="CX188" s="225">
        <f t="shared" si="187"/>
        <v>0</v>
      </c>
      <c r="CY188" s="230">
        <f>IF(CX188=1,data!$C$41*CW188,0)</f>
        <v>0</v>
      </c>
      <c r="CZ188" s="265" t="s">
        <v>96</v>
      </c>
      <c r="DA188" s="231">
        <f>IF(CX188=1,IF(CW188&lt;15,VLOOKUP(CZ188,data!$B$3:$E$32,2,0)*CW188,(VLOOKUP(CZ188,data!$B$3:$E$32,2,0)*14)+(VLOOKUP(CZ188,data!$B$3:$E$32,3,0))*(CW188-14)),0)</f>
        <v>0</v>
      </c>
      <c r="DB188" s="265" t="s">
        <v>96</v>
      </c>
      <c r="DC188" s="231">
        <f>IF(CX188=1,VLOOKUP(DB188,data!$B$35:$D$39,2,0),0)</f>
        <v>0</v>
      </c>
      <c r="DD188" s="232">
        <f>IF(AND(DA188&lt;&gt;0,DC188&lt;&gt;0)=FALSE,0,data!$C$43)</f>
        <v>0</v>
      </c>
      <c r="DE188" s="269">
        <f t="shared" si="188"/>
        <v>0</v>
      </c>
      <c r="DF188" s="225">
        <f t="shared" si="189"/>
        <v>0</v>
      </c>
      <c r="DG188" s="225">
        <f t="shared" si="190"/>
        <v>0</v>
      </c>
      <c r="DH188" s="225">
        <f t="shared" si="191"/>
        <v>0</v>
      </c>
      <c r="DI188" s="431" t="str">
        <f t="shared" si="192"/>
        <v>ne</v>
      </c>
      <c r="DK188" s="229"/>
      <c r="DL188" s="225">
        <f t="shared" si="193"/>
        <v>0</v>
      </c>
      <c r="DM188" s="230">
        <f>IF(DL188=1,data!$C$41*DK188,0)</f>
        <v>0</v>
      </c>
      <c r="DN188" s="265" t="s">
        <v>96</v>
      </c>
      <c r="DO188" s="231">
        <f>IF(DL188=1,IF(DK188&lt;15,VLOOKUP(DN188,data!$B$3:$E$32,2,0)*DK188,(VLOOKUP(DN188,data!$B$3:$E$32,2,0)*14)+(VLOOKUP(DN188,data!$B$3:$E$32,3,0))*(DK188-14)),0)</f>
        <v>0</v>
      </c>
      <c r="DP188" s="265" t="s">
        <v>96</v>
      </c>
      <c r="DQ188" s="231">
        <f>IF(DL188=1,VLOOKUP(DP188,data!$B$35:$D$39,2,0),0)</f>
        <v>0</v>
      </c>
      <c r="DR188" s="232">
        <f>IF(AND(DO188&lt;&gt;0,DQ188&lt;&gt;0)=FALSE,0,data!$C$43)</f>
        <v>0</v>
      </c>
      <c r="DS188" s="269">
        <f t="shared" si="194"/>
        <v>0</v>
      </c>
      <c r="DT188" s="225">
        <f t="shared" si="195"/>
        <v>0</v>
      </c>
      <c r="DU188" s="225">
        <f t="shared" si="196"/>
        <v>0</v>
      </c>
      <c r="DV188" s="225">
        <f t="shared" si="197"/>
        <v>0</v>
      </c>
      <c r="DW188" s="431" t="str">
        <f t="shared" si="198"/>
        <v>ne</v>
      </c>
      <c r="DY188" s="229"/>
      <c r="DZ188" s="225">
        <f t="shared" si="199"/>
        <v>0</v>
      </c>
      <c r="EA188" s="230">
        <f>IF(DZ188=1,data!$C$41*DY188,0)</f>
        <v>0</v>
      </c>
      <c r="EB188" s="265" t="s">
        <v>96</v>
      </c>
      <c r="EC188" s="231">
        <f>IF(DZ188=1,IF(DY188&lt;15,VLOOKUP(EB188,data!$B$3:$E$32,2,0)*DY188,(VLOOKUP(EB188,data!$B$3:$E$32,2,0)*14)+(VLOOKUP(EB188,data!$B$3:$E$32,3,0))*(DY188-14)),0)</f>
        <v>0</v>
      </c>
      <c r="ED188" s="265" t="s">
        <v>96</v>
      </c>
      <c r="EE188" s="231">
        <f>IF(DZ188=1,VLOOKUP(ED188,data!$B$35:$D$39,2,0),0)</f>
        <v>0</v>
      </c>
      <c r="EF188" s="232">
        <f>IF(AND(EC188&lt;&gt;0,EE188&lt;&gt;0)=FALSE,0,data!$C$43)</f>
        <v>0</v>
      </c>
      <c r="EG188" s="269">
        <f t="shared" si="200"/>
        <v>0</v>
      </c>
      <c r="EH188" s="225">
        <f t="shared" si="201"/>
        <v>0</v>
      </c>
      <c r="EI188" s="225">
        <f t="shared" si="202"/>
        <v>0</v>
      </c>
      <c r="EJ188" s="225">
        <f t="shared" si="203"/>
        <v>0</v>
      </c>
      <c r="EK188" s="431" t="str">
        <f t="shared" si="204"/>
        <v>ne</v>
      </c>
      <c r="EM188" s="229"/>
      <c r="EN188" s="225">
        <f t="shared" si="205"/>
        <v>0</v>
      </c>
      <c r="EO188" s="230">
        <f>IF(EN188=1,data!$C$41*EM188,0)</f>
        <v>0</v>
      </c>
      <c r="EP188" s="265" t="s">
        <v>96</v>
      </c>
      <c r="EQ188" s="231">
        <f>IF(EN188=1,IF(EM188&lt;15,VLOOKUP(EP188,data!$B$3:$E$32,2,0)*EM188,(VLOOKUP(EP188,data!$B$3:$E$32,2,0)*14)+(VLOOKUP(EP188,data!$B$3:$E$32,3,0))*(EM188-14)),0)</f>
        <v>0</v>
      </c>
      <c r="ER188" s="265" t="s">
        <v>96</v>
      </c>
      <c r="ES188" s="231">
        <f>IF(EN188=1,VLOOKUP(ER188,data!$B$35:$D$39,2,0),0)</f>
        <v>0</v>
      </c>
      <c r="ET188" s="232">
        <f>IF(AND(EQ188&lt;&gt;0,ES188&lt;&gt;0)=FALSE,0,data!$C$43)</f>
        <v>0</v>
      </c>
      <c r="EU188" s="269">
        <f t="shared" si="206"/>
        <v>0</v>
      </c>
      <c r="EV188" s="225">
        <f t="shared" si="207"/>
        <v>0</v>
      </c>
      <c r="EW188" s="225">
        <f t="shared" si="208"/>
        <v>0</v>
      </c>
      <c r="EX188" s="225">
        <f t="shared" si="209"/>
        <v>0</v>
      </c>
      <c r="EY188" s="431" t="str">
        <f t="shared" si="210"/>
        <v>ne</v>
      </c>
      <c r="FA188" s="229"/>
      <c r="FB188" s="225">
        <f t="shared" si="211"/>
        <v>0</v>
      </c>
      <c r="FC188" s="230">
        <f>IF(FB188=1,data!$C$41*FA188,0)</f>
        <v>0</v>
      </c>
      <c r="FD188" s="265" t="s">
        <v>96</v>
      </c>
      <c r="FE188" s="231">
        <f>IF(FB188=1,IF(FA188&lt;15,VLOOKUP(FD188,data!$B$3:$E$32,2,0)*FA188,(VLOOKUP(FD188,data!$B$3:$E$32,2,0)*14)+(VLOOKUP(FD188,data!$B$3:$E$32,3,0))*(FA188-14)),0)</f>
        <v>0</v>
      </c>
      <c r="FF188" s="265" t="s">
        <v>96</v>
      </c>
      <c r="FG188" s="231">
        <f>IF(FB188=1,VLOOKUP(FF188,data!$B$35:$D$39,2,0),0)</f>
        <v>0</v>
      </c>
      <c r="FH188" s="232">
        <f>IF(AND(FE188&lt;&gt;0,FG188&lt;&gt;0)=FALSE,0,data!$C$43)</f>
        <v>0</v>
      </c>
      <c r="FI188" s="269">
        <f t="shared" si="212"/>
        <v>0</v>
      </c>
      <c r="FJ188" s="225">
        <f t="shared" si="213"/>
        <v>0</v>
      </c>
      <c r="FK188" s="225">
        <f t="shared" si="214"/>
        <v>0</v>
      </c>
      <c r="FL188" s="225">
        <f t="shared" si="215"/>
        <v>0</v>
      </c>
      <c r="FM188" s="431" t="str">
        <f t="shared" si="216"/>
        <v>ne</v>
      </c>
    </row>
    <row r="189" spans="1:169" ht="26.65" hidden="1" customHeight="1" x14ac:dyDescent="0.25">
      <c r="A189" s="233"/>
      <c r="B189" s="370" t="s">
        <v>280</v>
      </c>
      <c r="C189" s="416"/>
      <c r="D189" s="418"/>
      <c r="E189" s="229"/>
      <c r="F189" s="225">
        <f t="shared" si="148"/>
        <v>0</v>
      </c>
      <c r="G189" s="230">
        <f>IF(F189=1,data!$C$41*E189,0)</f>
        <v>0</v>
      </c>
      <c r="H189" s="265" t="s">
        <v>96</v>
      </c>
      <c r="I189" s="231">
        <f>IF($F189=1,IF($E189&lt;15,VLOOKUP(H189,data!$B$3:$E$32,2,0)*$E189,(VLOOKUP(H189,data!$B$3:$E$32,2,0)*14)+(VLOOKUP(H189,data!$B$3:$E$32,3,0))*($E189-14)),0)</f>
        <v>0</v>
      </c>
      <c r="J189" s="265" t="s">
        <v>96</v>
      </c>
      <c r="K189" s="231">
        <f>IF($F189=1,VLOOKUP(J189,data!$B$35:$D$39,2,0),0)</f>
        <v>0</v>
      </c>
      <c r="L189" s="232">
        <f>IF(AND(I189&lt;&gt;0,K189&lt;&gt;0)=FALSE,0,data!$C$43)</f>
        <v>0</v>
      </c>
      <c r="M189" s="269">
        <f t="shared" si="76"/>
        <v>0</v>
      </c>
      <c r="N189" s="225">
        <f t="shared" si="217"/>
        <v>0</v>
      </c>
      <c r="O189" s="225">
        <f t="shared" si="149"/>
        <v>0</v>
      </c>
      <c r="P189" s="225">
        <f t="shared" si="150"/>
        <v>0</v>
      </c>
      <c r="Q189" s="228"/>
      <c r="R189" s="438">
        <f t="shared" si="151"/>
        <v>0</v>
      </c>
      <c r="S189" s="225">
        <f t="shared" si="152"/>
        <v>0</v>
      </c>
      <c r="T189" s="357">
        <f>IF(S189=1,data!$C$41*R189,0)</f>
        <v>0</v>
      </c>
      <c r="U189" s="370" t="str">
        <f t="shared" si="153"/>
        <v xml:space="preserve"> </v>
      </c>
      <c r="V189" s="360">
        <f>IF($S189=1,IF(R189&lt;15,VLOOKUP(U189,data!$B$3:$E$32,2,0)*R189,(VLOOKUP(U189,data!$B$3:$E$32,2,0)*14)+(VLOOKUP(U189,data!$B$3:$E$32,3,0))*(R189-14)),0)</f>
        <v>0</v>
      </c>
      <c r="W189" s="370" t="str">
        <f t="shared" si="154"/>
        <v xml:space="preserve"> </v>
      </c>
      <c r="X189" s="360">
        <f>IF($S189=1,VLOOKUP(W189,data!$B$35:$D$39,2,0),0)</f>
        <v>0</v>
      </c>
      <c r="Y189" s="364">
        <f>IF(AND(V189&lt;&gt;0,X189&lt;&gt;0)=FALSE,0,data!$C$43)</f>
        <v>0</v>
      </c>
      <c r="Z189" s="365">
        <f t="shared" si="83"/>
        <v>0</v>
      </c>
      <c r="AA189" s="225">
        <f t="shared" si="218"/>
        <v>0</v>
      </c>
      <c r="AB189" s="225">
        <f t="shared" si="155"/>
        <v>0</v>
      </c>
      <c r="AC189" s="225">
        <f t="shared" si="156"/>
        <v>0</v>
      </c>
      <c r="AE189" s="229"/>
      <c r="AF189" s="225">
        <f t="shared" si="157"/>
        <v>0</v>
      </c>
      <c r="AG189" s="230">
        <f>IF(AF189=1,data!$C$41*AE189,0)</f>
        <v>0</v>
      </c>
      <c r="AH189" s="265" t="s">
        <v>96</v>
      </c>
      <c r="AI189" s="231">
        <f>IF(AF189=1,IF(AE189&lt;15,VLOOKUP(AH189,data!$B$3:$E$32,2,0)*AE189,(VLOOKUP(AH189,data!$B$3:$E$32,2,0)*14)+(VLOOKUP(AH189,data!$B$3:$E$32,3,0))*(AE189-14)),0)</f>
        <v>0</v>
      </c>
      <c r="AJ189" s="265" t="s">
        <v>96</v>
      </c>
      <c r="AK189" s="231">
        <f>IF(AF189=1,VLOOKUP(AJ189,data!$B$35:$D$39,2,0),0)</f>
        <v>0</v>
      </c>
      <c r="AL189" s="232">
        <f>IF(AND(AI189&lt;&gt;0,AK189&lt;&gt;0)=FALSE,0,data!$C$43)</f>
        <v>0</v>
      </c>
      <c r="AM189" s="269">
        <f t="shared" si="158"/>
        <v>0</v>
      </c>
      <c r="AN189" s="225">
        <f t="shared" si="159"/>
        <v>0</v>
      </c>
      <c r="AO189" s="225">
        <f t="shared" si="160"/>
        <v>0</v>
      </c>
      <c r="AP189" s="225">
        <f t="shared" si="161"/>
        <v>0</v>
      </c>
      <c r="AQ189" s="431" t="str">
        <f t="shared" si="162"/>
        <v>ne</v>
      </c>
      <c r="AS189" s="229"/>
      <c r="AT189" s="225">
        <f t="shared" si="163"/>
        <v>0</v>
      </c>
      <c r="AU189" s="230">
        <f>IF(AT189=1,data!$C$41*AS189,0)</f>
        <v>0</v>
      </c>
      <c r="AV189" s="265" t="s">
        <v>96</v>
      </c>
      <c r="AW189" s="231">
        <f>IF(AT189=1,IF(AS189&lt;15,VLOOKUP(AV189,data!$B$3:$E$32,2,0)*AS189,(VLOOKUP(AV189,data!$B$3:$E$32,2,0)*14)+(VLOOKUP(AV189,data!$B$3:$E$32,3,0))*(AS189-14)),0)</f>
        <v>0</v>
      </c>
      <c r="AX189" s="265" t="s">
        <v>96</v>
      </c>
      <c r="AY189" s="231">
        <f>IF(AT189=1,VLOOKUP(AX189,data!$B$35:$D$39,2,0),0)</f>
        <v>0</v>
      </c>
      <c r="AZ189" s="232">
        <f>IF(AND(AW189&lt;&gt;0,AY189&lt;&gt;0)=FALSE,0,data!$C$43)</f>
        <v>0</v>
      </c>
      <c r="BA189" s="269">
        <f t="shared" si="164"/>
        <v>0</v>
      </c>
      <c r="BB189" s="225">
        <f t="shared" si="165"/>
        <v>0</v>
      </c>
      <c r="BC189" s="225">
        <f t="shared" si="166"/>
        <v>0</v>
      </c>
      <c r="BD189" s="225">
        <f t="shared" si="167"/>
        <v>0</v>
      </c>
      <c r="BE189" s="431" t="str">
        <f t="shared" si="168"/>
        <v>ne</v>
      </c>
      <c r="BG189" s="229"/>
      <c r="BH189" s="225">
        <f t="shared" si="169"/>
        <v>0</v>
      </c>
      <c r="BI189" s="230">
        <f>IF(BH189=1,data!$C$41*BG189,0)</f>
        <v>0</v>
      </c>
      <c r="BJ189" s="265" t="s">
        <v>96</v>
      </c>
      <c r="BK189" s="231">
        <f>IF(BH189=1,IF(BG189&lt;15,VLOOKUP(BJ189,data!$B$3:$E$32,2,0)*BG189,(VLOOKUP(BJ189,data!$B$3:$E$32,2,0)*14)+(VLOOKUP(BJ189,data!$B$3:$E$32,3,0))*(BG189-14)),0)</f>
        <v>0</v>
      </c>
      <c r="BL189" s="265" t="s">
        <v>96</v>
      </c>
      <c r="BM189" s="231">
        <f>IF(BH189=1,VLOOKUP(BL189,data!$B$35:$D$39,2,0),0)</f>
        <v>0</v>
      </c>
      <c r="BN189" s="232">
        <f>IF(AND(BK189&lt;&gt;0,BM189&lt;&gt;0)=FALSE,0,data!$C$43)</f>
        <v>0</v>
      </c>
      <c r="BO189" s="269">
        <f t="shared" si="170"/>
        <v>0</v>
      </c>
      <c r="BP189" s="225">
        <f t="shared" si="171"/>
        <v>0</v>
      </c>
      <c r="BQ189" s="225">
        <f t="shared" si="172"/>
        <v>0</v>
      </c>
      <c r="BR189" s="225">
        <f t="shared" si="173"/>
        <v>0</v>
      </c>
      <c r="BS189" s="431" t="str">
        <f t="shared" si="174"/>
        <v>ne</v>
      </c>
      <c r="BU189" s="229"/>
      <c r="BV189" s="225">
        <f t="shared" si="175"/>
        <v>0</v>
      </c>
      <c r="BW189" s="230">
        <f>IF(BV189=1,data!$C$41*BU189,0)</f>
        <v>0</v>
      </c>
      <c r="BX189" s="265" t="s">
        <v>96</v>
      </c>
      <c r="BY189" s="231">
        <f>IF(BV189=1,IF(BU189&lt;15,VLOOKUP(BX189,data!$B$3:$E$32,2,0)*BU189,(VLOOKUP(BX189,data!$B$3:$E$32,2,0)*14)+(VLOOKUP(BX189,data!$B$3:$E$32,3,0))*(BU189-14)),0)</f>
        <v>0</v>
      </c>
      <c r="BZ189" s="265" t="s">
        <v>96</v>
      </c>
      <c r="CA189" s="231">
        <f>IF(BV189=1,VLOOKUP(BZ189,data!$B$35:$D$39,2,0),0)</f>
        <v>0</v>
      </c>
      <c r="CB189" s="232">
        <f>IF(AND(BY189&lt;&gt;0,CA189&lt;&gt;0)=FALSE,0,data!$C$43)</f>
        <v>0</v>
      </c>
      <c r="CC189" s="269">
        <f t="shared" si="176"/>
        <v>0</v>
      </c>
      <c r="CD189" s="225">
        <f t="shared" si="177"/>
        <v>0</v>
      </c>
      <c r="CE189" s="225">
        <f t="shared" si="178"/>
        <v>0</v>
      </c>
      <c r="CF189" s="225">
        <f t="shared" si="179"/>
        <v>0</v>
      </c>
      <c r="CG189" s="431" t="str">
        <f t="shared" si="180"/>
        <v>ne</v>
      </c>
      <c r="CI189" s="229"/>
      <c r="CJ189" s="225">
        <f t="shared" si="181"/>
        <v>0</v>
      </c>
      <c r="CK189" s="230">
        <f>IF(CJ189=1,data!$C$41*CI189,0)</f>
        <v>0</v>
      </c>
      <c r="CL189" s="265" t="s">
        <v>96</v>
      </c>
      <c r="CM189" s="231">
        <f>IF(CJ189=1,IF(CI189&lt;15,VLOOKUP(CL189,data!$B$3:$E$32,2,0)*CI189,(VLOOKUP(CL189,data!$B$3:$E$32,2,0)*14)+(VLOOKUP(CL189,data!$B$3:$E$32,3,0))*(CI189-14)),0)</f>
        <v>0</v>
      </c>
      <c r="CN189" s="265" t="s">
        <v>96</v>
      </c>
      <c r="CO189" s="231">
        <f>IF(CJ189=1,VLOOKUP(CN189,data!$B$35:$D$39,2,0),0)</f>
        <v>0</v>
      </c>
      <c r="CP189" s="232">
        <f>IF(AND(CM189&lt;&gt;0,CO189&lt;&gt;0)=FALSE,0,data!$C$43)</f>
        <v>0</v>
      </c>
      <c r="CQ189" s="269">
        <f t="shared" si="182"/>
        <v>0</v>
      </c>
      <c r="CR189" s="225">
        <f t="shared" si="183"/>
        <v>0</v>
      </c>
      <c r="CS189" s="225">
        <f t="shared" si="184"/>
        <v>0</v>
      </c>
      <c r="CT189" s="225">
        <f t="shared" si="185"/>
        <v>0</v>
      </c>
      <c r="CU189" s="431" t="str">
        <f t="shared" si="186"/>
        <v>ne</v>
      </c>
      <c r="CW189" s="229"/>
      <c r="CX189" s="225">
        <f t="shared" si="187"/>
        <v>0</v>
      </c>
      <c r="CY189" s="230">
        <f>IF(CX189=1,data!$C$41*CW189,0)</f>
        <v>0</v>
      </c>
      <c r="CZ189" s="265" t="s">
        <v>96</v>
      </c>
      <c r="DA189" s="231">
        <f>IF(CX189=1,IF(CW189&lt;15,VLOOKUP(CZ189,data!$B$3:$E$32,2,0)*CW189,(VLOOKUP(CZ189,data!$B$3:$E$32,2,0)*14)+(VLOOKUP(CZ189,data!$B$3:$E$32,3,0))*(CW189-14)),0)</f>
        <v>0</v>
      </c>
      <c r="DB189" s="265" t="s">
        <v>96</v>
      </c>
      <c r="DC189" s="231">
        <f>IF(CX189=1,VLOOKUP(DB189,data!$B$35:$D$39,2,0),0)</f>
        <v>0</v>
      </c>
      <c r="DD189" s="232">
        <f>IF(AND(DA189&lt;&gt;0,DC189&lt;&gt;0)=FALSE,0,data!$C$43)</f>
        <v>0</v>
      </c>
      <c r="DE189" s="269">
        <f t="shared" si="188"/>
        <v>0</v>
      </c>
      <c r="DF189" s="225">
        <f t="shared" si="189"/>
        <v>0</v>
      </c>
      <c r="DG189" s="225">
        <f t="shared" si="190"/>
        <v>0</v>
      </c>
      <c r="DH189" s="225">
        <f t="shared" si="191"/>
        <v>0</v>
      </c>
      <c r="DI189" s="431" t="str">
        <f t="shared" si="192"/>
        <v>ne</v>
      </c>
      <c r="DK189" s="229"/>
      <c r="DL189" s="225">
        <f t="shared" si="193"/>
        <v>0</v>
      </c>
      <c r="DM189" s="230">
        <f>IF(DL189=1,data!$C$41*DK189,0)</f>
        <v>0</v>
      </c>
      <c r="DN189" s="265" t="s">
        <v>96</v>
      </c>
      <c r="DO189" s="231">
        <f>IF(DL189=1,IF(DK189&lt;15,VLOOKUP(DN189,data!$B$3:$E$32,2,0)*DK189,(VLOOKUP(DN189,data!$B$3:$E$32,2,0)*14)+(VLOOKUP(DN189,data!$B$3:$E$32,3,0))*(DK189-14)),0)</f>
        <v>0</v>
      </c>
      <c r="DP189" s="265" t="s">
        <v>96</v>
      </c>
      <c r="DQ189" s="231">
        <f>IF(DL189=1,VLOOKUP(DP189,data!$B$35:$D$39,2,0),0)</f>
        <v>0</v>
      </c>
      <c r="DR189" s="232">
        <f>IF(AND(DO189&lt;&gt;0,DQ189&lt;&gt;0)=FALSE,0,data!$C$43)</f>
        <v>0</v>
      </c>
      <c r="DS189" s="269">
        <f t="shared" si="194"/>
        <v>0</v>
      </c>
      <c r="DT189" s="225">
        <f t="shared" si="195"/>
        <v>0</v>
      </c>
      <c r="DU189" s="225">
        <f t="shared" si="196"/>
        <v>0</v>
      </c>
      <c r="DV189" s="225">
        <f t="shared" si="197"/>
        <v>0</v>
      </c>
      <c r="DW189" s="431" t="str">
        <f t="shared" si="198"/>
        <v>ne</v>
      </c>
      <c r="DY189" s="229"/>
      <c r="DZ189" s="225">
        <f t="shared" si="199"/>
        <v>0</v>
      </c>
      <c r="EA189" s="230">
        <f>IF(DZ189=1,data!$C$41*DY189,0)</f>
        <v>0</v>
      </c>
      <c r="EB189" s="265" t="s">
        <v>96</v>
      </c>
      <c r="EC189" s="231">
        <f>IF(DZ189=1,IF(DY189&lt;15,VLOOKUP(EB189,data!$B$3:$E$32,2,0)*DY189,(VLOOKUP(EB189,data!$B$3:$E$32,2,0)*14)+(VLOOKUP(EB189,data!$B$3:$E$32,3,0))*(DY189-14)),0)</f>
        <v>0</v>
      </c>
      <c r="ED189" s="265" t="s">
        <v>96</v>
      </c>
      <c r="EE189" s="231">
        <f>IF(DZ189=1,VLOOKUP(ED189,data!$B$35:$D$39,2,0),0)</f>
        <v>0</v>
      </c>
      <c r="EF189" s="232">
        <f>IF(AND(EC189&lt;&gt;0,EE189&lt;&gt;0)=FALSE,0,data!$C$43)</f>
        <v>0</v>
      </c>
      <c r="EG189" s="269">
        <f t="shared" si="200"/>
        <v>0</v>
      </c>
      <c r="EH189" s="225">
        <f t="shared" si="201"/>
        <v>0</v>
      </c>
      <c r="EI189" s="225">
        <f t="shared" si="202"/>
        <v>0</v>
      </c>
      <c r="EJ189" s="225">
        <f t="shared" si="203"/>
        <v>0</v>
      </c>
      <c r="EK189" s="431" t="str">
        <f t="shared" si="204"/>
        <v>ne</v>
      </c>
      <c r="EM189" s="229"/>
      <c r="EN189" s="225">
        <f t="shared" si="205"/>
        <v>0</v>
      </c>
      <c r="EO189" s="230">
        <f>IF(EN189=1,data!$C$41*EM189,0)</f>
        <v>0</v>
      </c>
      <c r="EP189" s="265" t="s">
        <v>96</v>
      </c>
      <c r="EQ189" s="231">
        <f>IF(EN189=1,IF(EM189&lt;15,VLOOKUP(EP189,data!$B$3:$E$32,2,0)*EM189,(VLOOKUP(EP189,data!$B$3:$E$32,2,0)*14)+(VLOOKUP(EP189,data!$B$3:$E$32,3,0))*(EM189-14)),0)</f>
        <v>0</v>
      </c>
      <c r="ER189" s="265" t="s">
        <v>96</v>
      </c>
      <c r="ES189" s="231">
        <f>IF(EN189=1,VLOOKUP(ER189,data!$B$35:$D$39,2,0),0)</f>
        <v>0</v>
      </c>
      <c r="ET189" s="232">
        <f>IF(AND(EQ189&lt;&gt;0,ES189&lt;&gt;0)=FALSE,0,data!$C$43)</f>
        <v>0</v>
      </c>
      <c r="EU189" s="269">
        <f t="shared" si="206"/>
        <v>0</v>
      </c>
      <c r="EV189" s="225">
        <f t="shared" si="207"/>
        <v>0</v>
      </c>
      <c r="EW189" s="225">
        <f t="shared" si="208"/>
        <v>0</v>
      </c>
      <c r="EX189" s="225">
        <f t="shared" si="209"/>
        <v>0</v>
      </c>
      <c r="EY189" s="431" t="str">
        <f t="shared" si="210"/>
        <v>ne</v>
      </c>
      <c r="FA189" s="229"/>
      <c r="FB189" s="225">
        <f t="shared" si="211"/>
        <v>0</v>
      </c>
      <c r="FC189" s="230">
        <f>IF(FB189=1,data!$C$41*FA189,0)</f>
        <v>0</v>
      </c>
      <c r="FD189" s="265" t="s">
        <v>96</v>
      </c>
      <c r="FE189" s="231">
        <f>IF(FB189=1,IF(FA189&lt;15,VLOOKUP(FD189,data!$B$3:$E$32,2,0)*FA189,(VLOOKUP(FD189,data!$B$3:$E$32,2,0)*14)+(VLOOKUP(FD189,data!$B$3:$E$32,3,0))*(FA189-14)),0)</f>
        <v>0</v>
      </c>
      <c r="FF189" s="265" t="s">
        <v>96</v>
      </c>
      <c r="FG189" s="231">
        <f>IF(FB189=1,VLOOKUP(FF189,data!$B$35:$D$39,2,0),0)</f>
        <v>0</v>
      </c>
      <c r="FH189" s="232">
        <f>IF(AND(FE189&lt;&gt;0,FG189&lt;&gt;0)=FALSE,0,data!$C$43)</f>
        <v>0</v>
      </c>
      <c r="FI189" s="269">
        <f t="shared" si="212"/>
        <v>0</v>
      </c>
      <c r="FJ189" s="225">
        <f t="shared" si="213"/>
        <v>0</v>
      </c>
      <c r="FK189" s="225">
        <f t="shared" si="214"/>
        <v>0</v>
      </c>
      <c r="FL189" s="225">
        <f t="shared" si="215"/>
        <v>0</v>
      </c>
      <c r="FM189" s="431" t="str">
        <f t="shared" si="216"/>
        <v>ne</v>
      </c>
    </row>
    <row r="190" spans="1:169" ht="26.65" hidden="1" customHeight="1" x14ac:dyDescent="0.25">
      <c r="A190" s="233"/>
      <c r="B190" s="370" t="s">
        <v>281</v>
      </c>
      <c r="C190" s="416"/>
      <c r="D190" s="418"/>
      <c r="E190" s="229"/>
      <c r="F190" s="225">
        <f t="shared" si="148"/>
        <v>0</v>
      </c>
      <c r="G190" s="230">
        <f>IF(F190=1,data!$C$41*E190,0)</f>
        <v>0</v>
      </c>
      <c r="H190" s="265" t="s">
        <v>96</v>
      </c>
      <c r="I190" s="231">
        <f>IF($F190=1,IF($E190&lt;15,VLOOKUP(H190,data!$B$3:$E$32,2,0)*$E190,(VLOOKUP(H190,data!$B$3:$E$32,2,0)*14)+(VLOOKUP(H190,data!$B$3:$E$32,3,0))*($E190-14)),0)</f>
        <v>0</v>
      </c>
      <c r="J190" s="265" t="s">
        <v>96</v>
      </c>
      <c r="K190" s="231">
        <f>IF($F190=1,VLOOKUP(J190,data!$B$35:$D$39,2,0),0)</f>
        <v>0</v>
      </c>
      <c r="L190" s="232">
        <f>IF(AND(I190&lt;&gt;0,K190&lt;&gt;0)=FALSE,0,data!$C$43)</f>
        <v>0</v>
      </c>
      <c r="M190" s="269">
        <f t="shared" si="76"/>
        <v>0</v>
      </c>
      <c r="N190" s="225">
        <f t="shared" si="217"/>
        <v>0</v>
      </c>
      <c r="O190" s="225">
        <f t="shared" si="149"/>
        <v>0</v>
      </c>
      <c r="P190" s="225">
        <f t="shared" si="150"/>
        <v>0</v>
      </c>
      <c r="Q190" s="228"/>
      <c r="R190" s="438">
        <f t="shared" si="151"/>
        <v>0</v>
      </c>
      <c r="S190" s="225">
        <f t="shared" si="152"/>
        <v>0</v>
      </c>
      <c r="T190" s="357">
        <f>IF(S190=1,data!$C$41*R190,0)</f>
        <v>0</v>
      </c>
      <c r="U190" s="370" t="str">
        <f t="shared" si="153"/>
        <v xml:space="preserve"> </v>
      </c>
      <c r="V190" s="360">
        <f>IF($S190=1,IF(R190&lt;15,VLOOKUP(U190,data!$B$3:$E$32,2,0)*R190,(VLOOKUP(U190,data!$B$3:$E$32,2,0)*14)+(VLOOKUP(U190,data!$B$3:$E$32,3,0))*(R190-14)),0)</f>
        <v>0</v>
      </c>
      <c r="W190" s="370" t="str">
        <f t="shared" si="154"/>
        <v xml:space="preserve"> </v>
      </c>
      <c r="X190" s="360">
        <f>IF($S190=1,VLOOKUP(W190,data!$B$35:$D$39,2,0),0)</f>
        <v>0</v>
      </c>
      <c r="Y190" s="364">
        <f>IF(AND(V190&lt;&gt;0,X190&lt;&gt;0)=FALSE,0,data!$C$43)</f>
        <v>0</v>
      </c>
      <c r="Z190" s="365">
        <f t="shared" si="83"/>
        <v>0</v>
      </c>
      <c r="AA190" s="225">
        <f t="shared" si="218"/>
        <v>0</v>
      </c>
      <c r="AB190" s="225">
        <f t="shared" si="155"/>
        <v>0</v>
      </c>
      <c r="AC190" s="225">
        <f t="shared" si="156"/>
        <v>0</v>
      </c>
      <c r="AE190" s="229"/>
      <c r="AF190" s="225">
        <f t="shared" si="157"/>
        <v>0</v>
      </c>
      <c r="AG190" s="230">
        <f>IF(AF190=1,data!$C$41*AE190,0)</f>
        <v>0</v>
      </c>
      <c r="AH190" s="265" t="s">
        <v>96</v>
      </c>
      <c r="AI190" s="231">
        <f>IF(AF190=1,IF(AE190&lt;15,VLOOKUP(AH190,data!$B$3:$E$32,2,0)*AE190,(VLOOKUP(AH190,data!$B$3:$E$32,2,0)*14)+(VLOOKUP(AH190,data!$B$3:$E$32,3,0))*(AE190-14)),0)</f>
        <v>0</v>
      </c>
      <c r="AJ190" s="265" t="s">
        <v>96</v>
      </c>
      <c r="AK190" s="231">
        <f>IF(AF190=1,VLOOKUP(AJ190,data!$B$35:$D$39,2,0),0)</f>
        <v>0</v>
      </c>
      <c r="AL190" s="232">
        <f>IF(AND(AI190&lt;&gt;0,AK190&lt;&gt;0)=FALSE,0,data!$C$43)</f>
        <v>0</v>
      </c>
      <c r="AM190" s="269">
        <f t="shared" si="158"/>
        <v>0</v>
      </c>
      <c r="AN190" s="225">
        <f t="shared" si="159"/>
        <v>0</v>
      </c>
      <c r="AO190" s="225">
        <f t="shared" si="160"/>
        <v>0</v>
      </c>
      <c r="AP190" s="225">
        <f t="shared" si="161"/>
        <v>0</v>
      </c>
      <c r="AQ190" s="431" t="str">
        <f t="shared" si="162"/>
        <v>ne</v>
      </c>
      <c r="AS190" s="229"/>
      <c r="AT190" s="225">
        <f t="shared" si="163"/>
        <v>0</v>
      </c>
      <c r="AU190" s="230">
        <f>IF(AT190=1,data!$C$41*AS190,0)</f>
        <v>0</v>
      </c>
      <c r="AV190" s="265" t="s">
        <v>96</v>
      </c>
      <c r="AW190" s="231">
        <f>IF(AT190=1,IF(AS190&lt;15,VLOOKUP(AV190,data!$B$3:$E$32,2,0)*AS190,(VLOOKUP(AV190,data!$B$3:$E$32,2,0)*14)+(VLOOKUP(AV190,data!$B$3:$E$32,3,0))*(AS190-14)),0)</f>
        <v>0</v>
      </c>
      <c r="AX190" s="265" t="s">
        <v>96</v>
      </c>
      <c r="AY190" s="231">
        <f>IF(AT190=1,VLOOKUP(AX190,data!$B$35:$D$39,2,0),0)</f>
        <v>0</v>
      </c>
      <c r="AZ190" s="232">
        <f>IF(AND(AW190&lt;&gt;0,AY190&lt;&gt;0)=FALSE,0,data!$C$43)</f>
        <v>0</v>
      </c>
      <c r="BA190" s="269">
        <f t="shared" si="164"/>
        <v>0</v>
      </c>
      <c r="BB190" s="225">
        <f t="shared" si="165"/>
        <v>0</v>
      </c>
      <c r="BC190" s="225">
        <f t="shared" si="166"/>
        <v>0</v>
      </c>
      <c r="BD190" s="225">
        <f t="shared" si="167"/>
        <v>0</v>
      </c>
      <c r="BE190" s="431" t="str">
        <f t="shared" si="168"/>
        <v>ne</v>
      </c>
      <c r="BG190" s="229"/>
      <c r="BH190" s="225">
        <f t="shared" si="169"/>
        <v>0</v>
      </c>
      <c r="BI190" s="230">
        <f>IF(BH190=1,data!$C$41*BG190,0)</f>
        <v>0</v>
      </c>
      <c r="BJ190" s="265" t="s">
        <v>96</v>
      </c>
      <c r="BK190" s="231">
        <f>IF(BH190=1,IF(BG190&lt;15,VLOOKUP(BJ190,data!$B$3:$E$32,2,0)*BG190,(VLOOKUP(BJ190,data!$B$3:$E$32,2,0)*14)+(VLOOKUP(BJ190,data!$B$3:$E$32,3,0))*(BG190-14)),0)</f>
        <v>0</v>
      </c>
      <c r="BL190" s="265" t="s">
        <v>96</v>
      </c>
      <c r="BM190" s="231">
        <f>IF(BH190=1,VLOOKUP(BL190,data!$B$35:$D$39,2,0),0)</f>
        <v>0</v>
      </c>
      <c r="BN190" s="232">
        <f>IF(AND(BK190&lt;&gt;0,BM190&lt;&gt;0)=FALSE,0,data!$C$43)</f>
        <v>0</v>
      </c>
      <c r="BO190" s="269">
        <f t="shared" si="170"/>
        <v>0</v>
      </c>
      <c r="BP190" s="225">
        <f t="shared" si="171"/>
        <v>0</v>
      </c>
      <c r="BQ190" s="225">
        <f t="shared" si="172"/>
        <v>0</v>
      </c>
      <c r="BR190" s="225">
        <f t="shared" si="173"/>
        <v>0</v>
      </c>
      <c r="BS190" s="431" t="str">
        <f t="shared" si="174"/>
        <v>ne</v>
      </c>
      <c r="BU190" s="229"/>
      <c r="BV190" s="225">
        <f t="shared" si="175"/>
        <v>0</v>
      </c>
      <c r="BW190" s="230">
        <f>IF(BV190=1,data!$C$41*BU190,0)</f>
        <v>0</v>
      </c>
      <c r="BX190" s="265" t="s">
        <v>96</v>
      </c>
      <c r="BY190" s="231">
        <f>IF(BV190=1,IF(BU190&lt;15,VLOOKUP(BX190,data!$B$3:$E$32,2,0)*BU190,(VLOOKUP(BX190,data!$B$3:$E$32,2,0)*14)+(VLOOKUP(BX190,data!$B$3:$E$32,3,0))*(BU190-14)),0)</f>
        <v>0</v>
      </c>
      <c r="BZ190" s="265" t="s">
        <v>96</v>
      </c>
      <c r="CA190" s="231">
        <f>IF(BV190=1,VLOOKUP(BZ190,data!$B$35:$D$39,2,0),0)</f>
        <v>0</v>
      </c>
      <c r="CB190" s="232">
        <f>IF(AND(BY190&lt;&gt;0,CA190&lt;&gt;0)=FALSE,0,data!$C$43)</f>
        <v>0</v>
      </c>
      <c r="CC190" s="269">
        <f t="shared" si="176"/>
        <v>0</v>
      </c>
      <c r="CD190" s="225">
        <f t="shared" si="177"/>
        <v>0</v>
      </c>
      <c r="CE190" s="225">
        <f t="shared" si="178"/>
        <v>0</v>
      </c>
      <c r="CF190" s="225">
        <f t="shared" si="179"/>
        <v>0</v>
      </c>
      <c r="CG190" s="431" t="str">
        <f t="shared" si="180"/>
        <v>ne</v>
      </c>
      <c r="CI190" s="229"/>
      <c r="CJ190" s="225">
        <f t="shared" si="181"/>
        <v>0</v>
      </c>
      <c r="CK190" s="230">
        <f>IF(CJ190=1,data!$C$41*CI190,0)</f>
        <v>0</v>
      </c>
      <c r="CL190" s="265" t="s">
        <v>96</v>
      </c>
      <c r="CM190" s="231">
        <f>IF(CJ190=1,IF(CI190&lt;15,VLOOKUP(CL190,data!$B$3:$E$32,2,0)*CI190,(VLOOKUP(CL190,data!$B$3:$E$32,2,0)*14)+(VLOOKUP(CL190,data!$B$3:$E$32,3,0))*(CI190-14)),0)</f>
        <v>0</v>
      </c>
      <c r="CN190" s="265" t="s">
        <v>96</v>
      </c>
      <c r="CO190" s="231">
        <f>IF(CJ190=1,VLOOKUP(CN190,data!$B$35:$D$39,2,0),0)</f>
        <v>0</v>
      </c>
      <c r="CP190" s="232">
        <f>IF(AND(CM190&lt;&gt;0,CO190&lt;&gt;0)=FALSE,0,data!$C$43)</f>
        <v>0</v>
      </c>
      <c r="CQ190" s="269">
        <f t="shared" si="182"/>
        <v>0</v>
      </c>
      <c r="CR190" s="225">
        <f t="shared" si="183"/>
        <v>0</v>
      </c>
      <c r="CS190" s="225">
        <f t="shared" si="184"/>
        <v>0</v>
      </c>
      <c r="CT190" s="225">
        <f t="shared" si="185"/>
        <v>0</v>
      </c>
      <c r="CU190" s="431" t="str">
        <f t="shared" si="186"/>
        <v>ne</v>
      </c>
      <c r="CW190" s="229"/>
      <c r="CX190" s="225">
        <f t="shared" si="187"/>
        <v>0</v>
      </c>
      <c r="CY190" s="230">
        <f>IF(CX190=1,data!$C$41*CW190,0)</f>
        <v>0</v>
      </c>
      <c r="CZ190" s="265" t="s">
        <v>96</v>
      </c>
      <c r="DA190" s="231">
        <f>IF(CX190=1,IF(CW190&lt;15,VLOOKUP(CZ190,data!$B$3:$E$32,2,0)*CW190,(VLOOKUP(CZ190,data!$B$3:$E$32,2,0)*14)+(VLOOKUP(CZ190,data!$B$3:$E$32,3,0))*(CW190-14)),0)</f>
        <v>0</v>
      </c>
      <c r="DB190" s="265" t="s">
        <v>96</v>
      </c>
      <c r="DC190" s="231">
        <f>IF(CX190=1,VLOOKUP(DB190,data!$B$35:$D$39,2,0),0)</f>
        <v>0</v>
      </c>
      <c r="DD190" s="232">
        <f>IF(AND(DA190&lt;&gt;0,DC190&lt;&gt;0)=FALSE,0,data!$C$43)</f>
        <v>0</v>
      </c>
      <c r="DE190" s="269">
        <f t="shared" si="188"/>
        <v>0</v>
      </c>
      <c r="DF190" s="225">
        <f t="shared" si="189"/>
        <v>0</v>
      </c>
      <c r="DG190" s="225">
        <f t="shared" si="190"/>
        <v>0</v>
      </c>
      <c r="DH190" s="225">
        <f t="shared" si="191"/>
        <v>0</v>
      </c>
      <c r="DI190" s="431" t="str">
        <f t="shared" si="192"/>
        <v>ne</v>
      </c>
      <c r="DK190" s="229"/>
      <c r="DL190" s="225">
        <f t="shared" si="193"/>
        <v>0</v>
      </c>
      <c r="DM190" s="230">
        <f>IF(DL190=1,data!$C$41*DK190,0)</f>
        <v>0</v>
      </c>
      <c r="DN190" s="265" t="s">
        <v>96</v>
      </c>
      <c r="DO190" s="231">
        <f>IF(DL190=1,IF(DK190&lt;15,VLOOKUP(DN190,data!$B$3:$E$32,2,0)*DK190,(VLOOKUP(DN190,data!$B$3:$E$32,2,0)*14)+(VLOOKUP(DN190,data!$B$3:$E$32,3,0))*(DK190-14)),0)</f>
        <v>0</v>
      </c>
      <c r="DP190" s="265" t="s">
        <v>96</v>
      </c>
      <c r="DQ190" s="231">
        <f>IF(DL190=1,VLOOKUP(DP190,data!$B$35:$D$39,2,0),0)</f>
        <v>0</v>
      </c>
      <c r="DR190" s="232">
        <f>IF(AND(DO190&lt;&gt;0,DQ190&lt;&gt;0)=FALSE,0,data!$C$43)</f>
        <v>0</v>
      </c>
      <c r="DS190" s="269">
        <f t="shared" si="194"/>
        <v>0</v>
      </c>
      <c r="DT190" s="225">
        <f t="shared" si="195"/>
        <v>0</v>
      </c>
      <c r="DU190" s="225">
        <f t="shared" si="196"/>
        <v>0</v>
      </c>
      <c r="DV190" s="225">
        <f t="shared" si="197"/>
        <v>0</v>
      </c>
      <c r="DW190" s="431" t="str">
        <f t="shared" si="198"/>
        <v>ne</v>
      </c>
      <c r="DY190" s="229"/>
      <c r="DZ190" s="225">
        <f t="shared" si="199"/>
        <v>0</v>
      </c>
      <c r="EA190" s="230">
        <f>IF(DZ190=1,data!$C$41*DY190,0)</f>
        <v>0</v>
      </c>
      <c r="EB190" s="265" t="s">
        <v>96</v>
      </c>
      <c r="EC190" s="231">
        <f>IF(DZ190=1,IF(DY190&lt;15,VLOOKUP(EB190,data!$B$3:$E$32,2,0)*DY190,(VLOOKUP(EB190,data!$B$3:$E$32,2,0)*14)+(VLOOKUP(EB190,data!$B$3:$E$32,3,0))*(DY190-14)),0)</f>
        <v>0</v>
      </c>
      <c r="ED190" s="265" t="s">
        <v>96</v>
      </c>
      <c r="EE190" s="231">
        <f>IF(DZ190=1,VLOOKUP(ED190,data!$B$35:$D$39,2,0),0)</f>
        <v>0</v>
      </c>
      <c r="EF190" s="232">
        <f>IF(AND(EC190&lt;&gt;0,EE190&lt;&gt;0)=FALSE,0,data!$C$43)</f>
        <v>0</v>
      </c>
      <c r="EG190" s="269">
        <f t="shared" si="200"/>
        <v>0</v>
      </c>
      <c r="EH190" s="225">
        <f t="shared" si="201"/>
        <v>0</v>
      </c>
      <c r="EI190" s="225">
        <f t="shared" si="202"/>
        <v>0</v>
      </c>
      <c r="EJ190" s="225">
        <f t="shared" si="203"/>
        <v>0</v>
      </c>
      <c r="EK190" s="431" t="str">
        <f t="shared" si="204"/>
        <v>ne</v>
      </c>
      <c r="EM190" s="229"/>
      <c r="EN190" s="225">
        <f t="shared" si="205"/>
        <v>0</v>
      </c>
      <c r="EO190" s="230">
        <f>IF(EN190=1,data!$C$41*EM190,0)</f>
        <v>0</v>
      </c>
      <c r="EP190" s="265" t="s">
        <v>96</v>
      </c>
      <c r="EQ190" s="231">
        <f>IF(EN190=1,IF(EM190&lt;15,VLOOKUP(EP190,data!$B$3:$E$32,2,0)*EM190,(VLOOKUP(EP190,data!$B$3:$E$32,2,0)*14)+(VLOOKUP(EP190,data!$B$3:$E$32,3,0))*(EM190-14)),0)</f>
        <v>0</v>
      </c>
      <c r="ER190" s="265" t="s">
        <v>96</v>
      </c>
      <c r="ES190" s="231">
        <f>IF(EN190=1,VLOOKUP(ER190,data!$B$35:$D$39,2,0),0)</f>
        <v>0</v>
      </c>
      <c r="ET190" s="232">
        <f>IF(AND(EQ190&lt;&gt;0,ES190&lt;&gt;0)=FALSE,0,data!$C$43)</f>
        <v>0</v>
      </c>
      <c r="EU190" s="269">
        <f t="shared" si="206"/>
        <v>0</v>
      </c>
      <c r="EV190" s="225">
        <f t="shared" si="207"/>
        <v>0</v>
      </c>
      <c r="EW190" s="225">
        <f t="shared" si="208"/>
        <v>0</v>
      </c>
      <c r="EX190" s="225">
        <f t="shared" si="209"/>
        <v>0</v>
      </c>
      <c r="EY190" s="431" t="str">
        <f t="shared" si="210"/>
        <v>ne</v>
      </c>
      <c r="FA190" s="229"/>
      <c r="FB190" s="225">
        <f t="shared" si="211"/>
        <v>0</v>
      </c>
      <c r="FC190" s="230">
        <f>IF(FB190=1,data!$C$41*FA190,0)</f>
        <v>0</v>
      </c>
      <c r="FD190" s="265" t="s">
        <v>96</v>
      </c>
      <c r="FE190" s="231">
        <f>IF(FB190=1,IF(FA190&lt;15,VLOOKUP(FD190,data!$B$3:$E$32,2,0)*FA190,(VLOOKUP(FD190,data!$B$3:$E$32,2,0)*14)+(VLOOKUP(FD190,data!$B$3:$E$32,3,0))*(FA190-14)),0)</f>
        <v>0</v>
      </c>
      <c r="FF190" s="265" t="s">
        <v>96</v>
      </c>
      <c r="FG190" s="231">
        <f>IF(FB190=1,VLOOKUP(FF190,data!$B$35:$D$39,2,0),0)</f>
        <v>0</v>
      </c>
      <c r="FH190" s="232">
        <f>IF(AND(FE190&lt;&gt;0,FG190&lt;&gt;0)=FALSE,0,data!$C$43)</f>
        <v>0</v>
      </c>
      <c r="FI190" s="269">
        <f t="shared" si="212"/>
        <v>0</v>
      </c>
      <c r="FJ190" s="225">
        <f t="shared" si="213"/>
        <v>0</v>
      </c>
      <c r="FK190" s="225">
        <f t="shared" si="214"/>
        <v>0</v>
      </c>
      <c r="FL190" s="225">
        <f t="shared" si="215"/>
        <v>0</v>
      </c>
      <c r="FM190" s="431" t="str">
        <f t="shared" si="216"/>
        <v>ne</v>
      </c>
    </row>
    <row r="191" spans="1:169" ht="26.65" hidden="1" customHeight="1" x14ac:dyDescent="0.25">
      <c r="A191" s="233"/>
      <c r="B191" s="370" t="s">
        <v>282</v>
      </c>
      <c r="C191" s="416"/>
      <c r="D191" s="418"/>
      <c r="E191" s="229"/>
      <c r="F191" s="225">
        <f t="shared" si="148"/>
        <v>0</v>
      </c>
      <c r="G191" s="230">
        <f>IF(F191=1,data!$C$41*E191,0)</f>
        <v>0</v>
      </c>
      <c r="H191" s="265" t="s">
        <v>96</v>
      </c>
      <c r="I191" s="231">
        <f>IF($F191=1,IF($E191&lt;15,VLOOKUP(H191,data!$B$3:$E$32,2,0)*$E191,(VLOOKUP(H191,data!$B$3:$E$32,2,0)*14)+(VLOOKUP(H191,data!$B$3:$E$32,3,0))*($E191-14)),0)</f>
        <v>0</v>
      </c>
      <c r="J191" s="265" t="s">
        <v>96</v>
      </c>
      <c r="K191" s="231">
        <f>IF($F191=1,VLOOKUP(J191,data!$B$35:$D$39,2,0),0)</f>
        <v>0</v>
      </c>
      <c r="L191" s="232">
        <f>IF(AND(I191&lt;&gt;0,K191&lt;&gt;0)=FALSE,0,data!$C$43)</f>
        <v>0</v>
      </c>
      <c r="M191" s="269">
        <f t="shared" si="76"/>
        <v>0</v>
      </c>
      <c r="N191" s="225">
        <f t="shared" si="217"/>
        <v>0</v>
      </c>
      <c r="O191" s="225">
        <f t="shared" si="149"/>
        <v>0</v>
      </c>
      <c r="P191" s="225">
        <f t="shared" si="150"/>
        <v>0</v>
      </c>
      <c r="Q191" s="228"/>
      <c r="R191" s="438">
        <f t="shared" si="151"/>
        <v>0</v>
      </c>
      <c r="S191" s="225">
        <f t="shared" si="152"/>
        <v>0</v>
      </c>
      <c r="T191" s="357">
        <f>IF(S191=1,data!$C$41*R191,0)</f>
        <v>0</v>
      </c>
      <c r="U191" s="370" t="str">
        <f t="shared" si="153"/>
        <v xml:space="preserve"> </v>
      </c>
      <c r="V191" s="360">
        <f>IF($S191=1,IF(R191&lt;15,VLOOKUP(U191,data!$B$3:$E$32,2,0)*R191,(VLOOKUP(U191,data!$B$3:$E$32,2,0)*14)+(VLOOKUP(U191,data!$B$3:$E$32,3,0))*(R191-14)),0)</f>
        <v>0</v>
      </c>
      <c r="W191" s="370" t="str">
        <f t="shared" si="154"/>
        <v xml:space="preserve"> </v>
      </c>
      <c r="X191" s="360">
        <f>IF($S191=1,VLOOKUP(W191,data!$B$35:$D$39,2,0),0)</f>
        <v>0</v>
      </c>
      <c r="Y191" s="364">
        <f>IF(AND(V191&lt;&gt;0,X191&lt;&gt;0)=FALSE,0,data!$C$43)</f>
        <v>0</v>
      </c>
      <c r="Z191" s="365">
        <f t="shared" si="83"/>
        <v>0</v>
      </c>
      <c r="AA191" s="225">
        <f t="shared" si="218"/>
        <v>0</v>
      </c>
      <c r="AB191" s="225">
        <f t="shared" si="155"/>
        <v>0</v>
      </c>
      <c r="AC191" s="225">
        <f t="shared" si="156"/>
        <v>0</v>
      </c>
      <c r="AE191" s="229"/>
      <c r="AF191" s="225">
        <f t="shared" si="157"/>
        <v>0</v>
      </c>
      <c r="AG191" s="230">
        <f>IF(AF191=1,data!$C$41*AE191,0)</f>
        <v>0</v>
      </c>
      <c r="AH191" s="265" t="s">
        <v>96</v>
      </c>
      <c r="AI191" s="231">
        <f>IF(AF191=1,IF(AE191&lt;15,VLOOKUP(AH191,data!$B$3:$E$32,2,0)*AE191,(VLOOKUP(AH191,data!$B$3:$E$32,2,0)*14)+(VLOOKUP(AH191,data!$B$3:$E$32,3,0))*(AE191-14)),0)</f>
        <v>0</v>
      </c>
      <c r="AJ191" s="265" t="s">
        <v>96</v>
      </c>
      <c r="AK191" s="231">
        <f>IF(AF191=1,VLOOKUP(AJ191,data!$B$35:$D$39,2,0),0)</f>
        <v>0</v>
      </c>
      <c r="AL191" s="232">
        <f>IF(AND(AI191&lt;&gt;0,AK191&lt;&gt;0)=FALSE,0,data!$C$43)</f>
        <v>0</v>
      </c>
      <c r="AM191" s="269">
        <f t="shared" si="158"/>
        <v>0</v>
      </c>
      <c r="AN191" s="225">
        <f t="shared" si="159"/>
        <v>0</v>
      </c>
      <c r="AO191" s="225">
        <f t="shared" si="160"/>
        <v>0</v>
      </c>
      <c r="AP191" s="225">
        <f t="shared" si="161"/>
        <v>0</v>
      </c>
      <c r="AQ191" s="431" t="str">
        <f t="shared" si="162"/>
        <v>ne</v>
      </c>
      <c r="AS191" s="229"/>
      <c r="AT191" s="225">
        <f t="shared" si="163"/>
        <v>0</v>
      </c>
      <c r="AU191" s="230">
        <f>IF(AT191=1,data!$C$41*AS191,0)</f>
        <v>0</v>
      </c>
      <c r="AV191" s="265" t="s">
        <v>96</v>
      </c>
      <c r="AW191" s="231">
        <f>IF(AT191=1,IF(AS191&lt;15,VLOOKUP(AV191,data!$B$3:$E$32,2,0)*AS191,(VLOOKUP(AV191,data!$B$3:$E$32,2,0)*14)+(VLOOKUP(AV191,data!$B$3:$E$32,3,0))*(AS191-14)),0)</f>
        <v>0</v>
      </c>
      <c r="AX191" s="265" t="s">
        <v>96</v>
      </c>
      <c r="AY191" s="231">
        <f>IF(AT191=1,VLOOKUP(AX191,data!$B$35:$D$39,2,0),0)</f>
        <v>0</v>
      </c>
      <c r="AZ191" s="232">
        <f>IF(AND(AW191&lt;&gt;0,AY191&lt;&gt;0)=FALSE,0,data!$C$43)</f>
        <v>0</v>
      </c>
      <c r="BA191" s="269">
        <f t="shared" si="164"/>
        <v>0</v>
      </c>
      <c r="BB191" s="225">
        <f t="shared" si="165"/>
        <v>0</v>
      </c>
      <c r="BC191" s="225">
        <f t="shared" si="166"/>
        <v>0</v>
      </c>
      <c r="BD191" s="225">
        <f t="shared" si="167"/>
        <v>0</v>
      </c>
      <c r="BE191" s="431" t="str">
        <f t="shared" si="168"/>
        <v>ne</v>
      </c>
      <c r="BG191" s="229"/>
      <c r="BH191" s="225">
        <f t="shared" si="169"/>
        <v>0</v>
      </c>
      <c r="BI191" s="230">
        <f>IF(BH191=1,data!$C$41*BG191,0)</f>
        <v>0</v>
      </c>
      <c r="BJ191" s="265" t="s">
        <v>96</v>
      </c>
      <c r="BK191" s="231">
        <f>IF(BH191=1,IF(BG191&lt;15,VLOOKUP(BJ191,data!$B$3:$E$32,2,0)*BG191,(VLOOKUP(BJ191,data!$B$3:$E$32,2,0)*14)+(VLOOKUP(BJ191,data!$B$3:$E$32,3,0))*(BG191-14)),0)</f>
        <v>0</v>
      </c>
      <c r="BL191" s="265" t="s">
        <v>96</v>
      </c>
      <c r="BM191" s="231">
        <f>IF(BH191=1,VLOOKUP(BL191,data!$B$35:$D$39,2,0),0)</f>
        <v>0</v>
      </c>
      <c r="BN191" s="232">
        <f>IF(AND(BK191&lt;&gt;0,BM191&lt;&gt;0)=FALSE,0,data!$C$43)</f>
        <v>0</v>
      </c>
      <c r="BO191" s="269">
        <f t="shared" si="170"/>
        <v>0</v>
      </c>
      <c r="BP191" s="225">
        <f t="shared" si="171"/>
        <v>0</v>
      </c>
      <c r="BQ191" s="225">
        <f t="shared" si="172"/>
        <v>0</v>
      </c>
      <c r="BR191" s="225">
        <f t="shared" si="173"/>
        <v>0</v>
      </c>
      <c r="BS191" s="431" t="str">
        <f t="shared" si="174"/>
        <v>ne</v>
      </c>
      <c r="BU191" s="229"/>
      <c r="BV191" s="225">
        <f t="shared" si="175"/>
        <v>0</v>
      </c>
      <c r="BW191" s="230">
        <f>IF(BV191=1,data!$C$41*BU191,0)</f>
        <v>0</v>
      </c>
      <c r="BX191" s="265" t="s">
        <v>96</v>
      </c>
      <c r="BY191" s="231">
        <f>IF(BV191=1,IF(BU191&lt;15,VLOOKUP(BX191,data!$B$3:$E$32,2,0)*BU191,(VLOOKUP(BX191,data!$B$3:$E$32,2,0)*14)+(VLOOKUP(BX191,data!$B$3:$E$32,3,0))*(BU191-14)),0)</f>
        <v>0</v>
      </c>
      <c r="BZ191" s="265" t="s">
        <v>96</v>
      </c>
      <c r="CA191" s="231">
        <f>IF(BV191=1,VLOOKUP(BZ191,data!$B$35:$D$39,2,0),0)</f>
        <v>0</v>
      </c>
      <c r="CB191" s="232">
        <f>IF(AND(BY191&lt;&gt;0,CA191&lt;&gt;0)=FALSE,0,data!$C$43)</f>
        <v>0</v>
      </c>
      <c r="CC191" s="269">
        <f t="shared" si="176"/>
        <v>0</v>
      </c>
      <c r="CD191" s="225">
        <f t="shared" si="177"/>
        <v>0</v>
      </c>
      <c r="CE191" s="225">
        <f t="shared" si="178"/>
        <v>0</v>
      </c>
      <c r="CF191" s="225">
        <f t="shared" si="179"/>
        <v>0</v>
      </c>
      <c r="CG191" s="431" t="str">
        <f t="shared" si="180"/>
        <v>ne</v>
      </c>
      <c r="CI191" s="229"/>
      <c r="CJ191" s="225">
        <f t="shared" si="181"/>
        <v>0</v>
      </c>
      <c r="CK191" s="230">
        <f>IF(CJ191=1,data!$C$41*CI191,0)</f>
        <v>0</v>
      </c>
      <c r="CL191" s="265" t="s">
        <v>96</v>
      </c>
      <c r="CM191" s="231">
        <f>IF(CJ191=1,IF(CI191&lt;15,VLOOKUP(CL191,data!$B$3:$E$32,2,0)*CI191,(VLOOKUP(CL191,data!$B$3:$E$32,2,0)*14)+(VLOOKUP(CL191,data!$B$3:$E$32,3,0))*(CI191-14)),0)</f>
        <v>0</v>
      </c>
      <c r="CN191" s="265" t="s">
        <v>96</v>
      </c>
      <c r="CO191" s="231">
        <f>IF(CJ191=1,VLOOKUP(CN191,data!$B$35:$D$39,2,0),0)</f>
        <v>0</v>
      </c>
      <c r="CP191" s="232">
        <f>IF(AND(CM191&lt;&gt;0,CO191&lt;&gt;0)=FALSE,0,data!$C$43)</f>
        <v>0</v>
      </c>
      <c r="CQ191" s="269">
        <f t="shared" si="182"/>
        <v>0</v>
      </c>
      <c r="CR191" s="225">
        <f t="shared" si="183"/>
        <v>0</v>
      </c>
      <c r="CS191" s="225">
        <f t="shared" si="184"/>
        <v>0</v>
      </c>
      <c r="CT191" s="225">
        <f t="shared" si="185"/>
        <v>0</v>
      </c>
      <c r="CU191" s="431" t="str">
        <f t="shared" si="186"/>
        <v>ne</v>
      </c>
      <c r="CW191" s="229"/>
      <c r="CX191" s="225">
        <f t="shared" si="187"/>
        <v>0</v>
      </c>
      <c r="CY191" s="230">
        <f>IF(CX191=1,data!$C$41*CW191,0)</f>
        <v>0</v>
      </c>
      <c r="CZ191" s="265" t="s">
        <v>96</v>
      </c>
      <c r="DA191" s="231">
        <f>IF(CX191=1,IF(CW191&lt;15,VLOOKUP(CZ191,data!$B$3:$E$32,2,0)*CW191,(VLOOKUP(CZ191,data!$B$3:$E$32,2,0)*14)+(VLOOKUP(CZ191,data!$B$3:$E$32,3,0))*(CW191-14)),0)</f>
        <v>0</v>
      </c>
      <c r="DB191" s="265" t="s">
        <v>96</v>
      </c>
      <c r="DC191" s="231">
        <f>IF(CX191=1,VLOOKUP(DB191,data!$B$35:$D$39,2,0),0)</f>
        <v>0</v>
      </c>
      <c r="DD191" s="232">
        <f>IF(AND(DA191&lt;&gt;0,DC191&lt;&gt;0)=FALSE,0,data!$C$43)</f>
        <v>0</v>
      </c>
      <c r="DE191" s="269">
        <f t="shared" si="188"/>
        <v>0</v>
      </c>
      <c r="DF191" s="225">
        <f t="shared" si="189"/>
        <v>0</v>
      </c>
      <c r="DG191" s="225">
        <f t="shared" si="190"/>
        <v>0</v>
      </c>
      <c r="DH191" s="225">
        <f t="shared" si="191"/>
        <v>0</v>
      </c>
      <c r="DI191" s="431" t="str">
        <f t="shared" si="192"/>
        <v>ne</v>
      </c>
      <c r="DK191" s="229"/>
      <c r="DL191" s="225">
        <f t="shared" si="193"/>
        <v>0</v>
      </c>
      <c r="DM191" s="230">
        <f>IF(DL191=1,data!$C$41*DK191,0)</f>
        <v>0</v>
      </c>
      <c r="DN191" s="265" t="s">
        <v>96</v>
      </c>
      <c r="DO191" s="231">
        <f>IF(DL191=1,IF(DK191&lt;15,VLOOKUP(DN191,data!$B$3:$E$32,2,0)*DK191,(VLOOKUP(DN191,data!$B$3:$E$32,2,0)*14)+(VLOOKUP(DN191,data!$B$3:$E$32,3,0))*(DK191-14)),0)</f>
        <v>0</v>
      </c>
      <c r="DP191" s="265" t="s">
        <v>96</v>
      </c>
      <c r="DQ191" s="231">
        <f>IF(DL191=1,VLOOKUP(DP191,data!$B$35:$D$39,2,0),0)</f>
        <v>0</v>
      </c>
      <c r="DR191" s="232">
        <f>IF(AND(DO191&lt;&gt;0,DQ191&lt;&gt;0)=FALSE,0,data!$C$43)</f>
        <v>0</v>
      </c>
      <c r="DS191" s="269">
        <f t="shared" si="194"/>
        <v>0</v>
      </c>
      <c r="DT191" s="225">
        <f t="shared" si="195"/>
        <v>0</v>
      </c>
      <c r="DU191" s="225">
        <f t="shared" si="196"/>
        <v>0</v>
      </c>
      <c r="DV191" s="225">
        <f t="shared" si="197"/>
        <v>0</v>
      </c>
      <c r="DW191" s="431" t="str">
        <f t="shared" si="198"/>
        <v>ne</v>
      </c>
      <c r="DY191" s="229"/>
      <c r="DZ191" s="225">
        <f t="shared" si="199"/>
        <v>0</v>
      </c>
      <c r="EA191" s="230">
        <f>IF(DZ191=1,data!$C$41*DY191,0)</f>
        <v>0</v>
      </c>
      <c r="EB191" s="265" t="s">
        <v>96</v>
      </c>
      <c r="EC191" s="231">
        <f>IF(DZ191=1,IF(DY191&lt;15,VLOOKUP(EB191,data!$B$3:$E$32,2,0)*DY191,(VLOOKUP(EB191,data!$B$3:$E$32,2,0)*14)+(VLOOKUP(EB191,data!$B$3:$E$32,3,0))*(DY191-14)),0)</f>
        <v>0</v>
      </c>
      <c r="ED191" s="265" t="s">
        <v>96</v>
      </c>
      <c r="EE191" s="231">
        <f>IF(DZ191=1,VLOOKUP(ED191,data!$B$35:$D$39,2,0),0)</f>
        <v>0</v>
      </c>
      <c r="EF191" s="232">
        <f>IF(AND(EC191&lt;&gt;0,EE191&lt;&gt;0)=FALSE,0,data!$C$43)</f>
        <v>0</v>
      </c>
      <c r="EG191" s="269">
        <f t="shared" si="200"/>
        <v>0</v>
      </c>
      <c r="EH191" s="225">
        <f t="shared" si="201"/>
        <v>0</v>
      </c>
      <c r="EI191" s="225">
        <f t="shared" si="202"/>
        <v>0</v>
      </c>
      <c r="EJ191" s="225">
        <f t="shared" si="203"/>
        <v>0</v>
      </c>
      <c r="EK191" s="431" t="str">
        <f t="shared" si="204"/>
        <v>ne</v>
      </c>
      <c r="EM191" s="229"/>
      <c r="EN191" s="225">
        <f t="shared" si="205"/>
        <v>0</v>
      </c>
      <c r="EO191" s="230">
        <f>IF(EN191=1,data!$C$41*EM191,0)</f>
        <v>0</v>
      </c>
      <c r="EP191" s="265" t="s">
        <v>96</v>
      </c>
      <c r="EQ191" s="231">
        <f>IF(EN191=1,IF(EM191&lt;15,VLOOKUP(EP191,data!$B$3:$E$32,2,0)*EM191,(VLOOKUP(EP191,data!$B$3:$E$32,2,0)*14)+(VLOOKUP(EP191,data!$B$3:$E$32,3,0))*(EM191-14)),0)</f>
        <v>0</v>
      </c>
      <c r="ER191" s="265" t="s">
        <v>96</v>
      </c>
      <c r="ES191" s="231">
        <f>IF(EN191=1,VLOOKUP(ER191,data!$B$35:$D$39,2,0),0)</f>
        <v>0</v>
      </c>
      <c r="ET191" s="232">
        <f>IF(AND(EQ191&lt;&gt;0,ES191&lt;&gt;0)=FALSE,0,data!$C$43)</f>
        <v>0</v>
      </c>
      <c r="EU191" s="269">
        <f t="shared" si="206"/>
        <v>0</v>
      </c>
      <c r="EV191" s="225">
        <f t="shared" si="207"/>
        <v>0</v>
      </c>
      <c r="EW191" s="225">
        <f t="shared" si="208"/>
        <v>0</v>
      </c>
      <c r="EX191" s="225">
        <f t="shared" si="209"/>
        <v>0</v>
      </c>
      <c r="EY191" s="431" t="str">
        <f t="shared" si="210"/>
        <v>ne</v>
      </c>
      <c r="FA191" s="229"/>
      <c r="FB191" s="225">
        <f t="shared" si="211"/>
        <v>0</v>
      </c>
      <c r="FC191" s="230">
        <f>IF(FB191=1,data!$C$41*FA191,0)</f>
        <v>0</v>
      </c>
      <c r="FD191" s="265" t="s">
        <v>96</v>
      </c>
      <c r="FE191" s="231">
        <f>IF(FB191=1,IF(FA191&lt;15,VLOOKUP(FD191,data!$B$3:$E$32,2,0)*FA191,(VLOOKUP(FD191,data!$B$3:$E$32,2,0)*14)+(VLOOKUP(FD191,data!$B$3:$E$32,3,0))*(FA191-14)),0)</f>
        <v>0</v>
      </c>
      <c r="FF191" s="265" t="s">
        <v>96</v>
      </c>
      <c r="FG191" s="231">
        <f>IF(FB191=1,VLOOKUP(FF191,data!$B$35:$D$39,2,0),0)</f>
        <v>0</v>
      </c>
      <c r="FH191" s="232">
        <f>IF(AND(FE191&lt;&gt;0,FG191&lt;&gt;0)=FALSE,0,data!$C$43)</f>
        <v>0</v>
      </c>
      <c r="FI191" s="269">
        <f t="shared" si="212"/>
        <v>0</v>
      </c>
      <c r="FJ191" s="225">
        <f t="shared" si="213"/>
        <v>0</v>
      </c>
      <c r="FK191" s="225">
        <f t="shared" si="214"/>
        <v>0</v>
      </c>
      <c r="FL191" s="225">
        <f t="shared" si="215"/>
        <v>0</v>
      </c>
      <c r="FM191" s="431" t="str">
        <f t="shared" si="216"/>
        <v>ne</v>
      </c>
    </row>
    <row r="192" spans="1:169" ht="26.65" hidden="1" customHeight="1" x14ac:dyDescent="0.25">
      <c r="A192" s="233"/>
      <c r="B192" s="370" t="s">
        <v>283</v>
      </c>
      <c r="C192" s="416"/>
      <c r="D192" s="418"/>
      <c r="E192" s="229"/>
      <c r="F192" s="225">
        <f t="shared" si="148"/>
        <v>0</v>
      </c>
      <c r="G192" s="230">
        <f>IF(F192=1,data!$C$41*E192,0)</f>
        <v>0</v>
      </c>
      <c r="H192" s="265" t="s">
        <v>96</v>
      </c>
      <c r="I192" s="231">
        <f>IF($F192=1,IF($E192&lt;15,VLOOKUP(H192,data!$B$3:$E$32,2,0)*$E192,(VLOOKUP(H192,data!$B$3:$E$32,2,0)*14)+(VLOOKUP(H192,data!$B$3:$E$32,3,0))*($E192-14)),0)</f>
        <v>0</v>
      </c>
      <c r="J192" s="265" t="s">
        <v>96</v>
      </c>
      <c r="K192" s="231">
        <f>IF($F192=1,VLOOKUP(J192,data!$B$35:$D$39,2,0),0)</f>
        <v>0</v>
      </c>
      <c r="L192" s="232">
        <f>IF(AND(I192&lt;&gt;0,K192&lt;&gt;0)=FALSE,0,data!$C$43)</f>
        <v>0</v>
      </c>
      <c r="M192" s="269">
        <f t="shared" si="76"/>
        <v>0</v>
      </c>
      <c r="N192" s="225">
        <f t="shared" si="217"/>
        <v>0</v>
      </c>
      <c r="O192" s="225">
        <f t="shared" si="149"/>
        <v>0</v>
      </c>
      <c r="P192" s="225">
        <f t="shared" si="150"/>
        <v>0</v>
      </c>
      <c r="Q192" s="228"/>
      <c r="R192" s="438">
        <f t="shared" si="151"/>
        <v>0</v>
      </c>
      <c r="S192" s="225">
        <f t="shared" si="152"/>
        <v>0</v>
      </c>
      <c r="T192" s="357">
        <f>IF(S192=1,data!$C$41*R192,0)</f>
        <v>0</v>
      </c>
      <c r="U192" s="370" t="str">
        <f t="shared" si="153"/>
        <v xml:space="preserve"> </v>
      </c>
      <c r="V192" s="360">
        <f>IF($S192=1,IF(R192&lt;15,VLOOKUP(U192,data!$B$3:$E$32,2,0)*R192,(VLOOKUP(U192,data!$B$3:$E$32,2,0)*14)+(VLOOKUP(U192,data!$B$3:$E$32,3,0))*(R192-14)),0)</f>
        <v>0</v>
      </c>
      <c r="W192" s="370" t="str">
        <f t="shared" si="154"/>
        <v xml:space="preserve"> </v>
      </c>
      <c r="X192" s="360">
        <f>IF($S192=1,VLOOKUP(W192,data!$B$35:$D$39,2,0),0)</f>
        <v>0</v>
      </c>
      <c r="Y192" s="364">
        <f>IF(AND(V192&lt;&gt;0,X192&lt;&gt;0)=FALSE,0,data!$C$43)</f>
        <v>0</v>
      </c>
      <c r="Z192" s="365">
        <f t="shared" si="83"/>
        <v>0</v>
      </c>
      <c r="AA192" s="225">
        <f t="shared" si="218"/>
        <v>0</v>
      </c>
      <c r="AB192" s="225">
        <f t="shared" si="155"/>
        <v>0</v>
      </c>
      <c r="AC192" s="225">
        <f t="shared" si="156"/>
        <v>0</v>
      </c>
      <c r="AE192" s="229"/>
      <c r="AF192" s="225">
        <f t="shared" si="157"/>
        <v>0</v>
      </c>
      <c r="AG192" s="230">
        <f>IF(AF192=1,data!$C$41*AE192,0)</f>
        <v>0</v>
      </c>
      <c r="AH192" s="265" t="s">
        <v>96</v>
      </c>
      <c r="AI192" s="231">
        <f>IF(AF192=1,IF(AE192&lt;15,VLOOKUP(AH192,data!$B$3:$E$32,2,0)*AE192,(VLOOKUP(AH192,data!$B$3:$E$32,2,0)*14)+(VLOOKUP(AH192,data!$B$3:$E$32,3,0))*(AE192-14)),0)</f>
        <v>0</v>
      </c>
      <c r="AJ192" s="265" t="s">
        <v>96</v>
      </c>
      <c r="AK192" s="231">
        <f>IF(AF192=1,VLOOKUP(AJ192,data!$B$35:$D$39,2,0),0)</f>
        <v>0</v>
      </c>
      <c r="AL192" s="232">
        <f>IF(AND(AI192&lt;&gt;0,AK192&lt;&gt;0)=FALSE,0,data!$C$43)</f>
        <v>0</v>
      </c>
      <c r="AM192" s="269">
        <f t="shared" si="158"/>
        <v>0</v>
      </c>
      <c r="AN192" s="225">
        <f t="shared" si="159"/>
        <v>0</v>
      </c>
      <c r="AO192" s="225">
        <f t="shared" si="160"/>
        <v>0</v>
      </c>
      <c r="AP192" s="225">
        <f t="shared" si="161"/>
        <v>0</v>
      </c>
      <c r="AQ192" s="431" t="str">
        <f t="shared" si="162"/>
        <v>ne</v>
      </c>
      <c r="AS192" s="229"/>
      <c r="AT192" s="225">
        <f t="shared" si="163"/>
        <v>0</v>
      </c>
      <c r="AU192" s="230">
        <f>IF(AT192=1,data!$C$41*AS192,0)</f>
        <v>0</v>
      </c>
      <c r="AV192" s="265" t="s">
        <v>96</v>
      </c>
      <c r="AW192" s="231">
        <f>IF(AT192=1,IF(AS192&lt;15,VLOOKUP(AV192,data!$B$3:$E$32,2,0)*AS192,(VLOOKUP(AV192,data!$B$3:$E$32,2,0)*14)+(VLOOKUP(AV192,data!$B$3:$E$32,3,0))*(AS192-14)),0)</f>
        <v>0</v>
      </c>
      <c r="AX192" s="265" t="s">
        <v>96</v>
      </c>
      <c r="AY192" s="231">
        <f>IF(AT192=1,VLOOKUP(AX192,data!$B$35:$D$39,2,0),0)</f>
        <v>0</v>
      </c>
      <c r="AZ192" s="232">
        <f>IF(AND(AW192&lt;&gt;0,AY192&lt;&gt;0)=FALSE,0,data!$C$43)</f>
        <v>0</v>
      </c>
      <c r="BA192" s="269">
        <f t="shared" si="164"/>
        <v>0</v>
      </c>
      <c r="BB192" s="225">
        <f t="shared" si="165"/>
        <v>0</v>
      </c>
      <c r="BC192" s="225">
        <f t="shared" si="166"/>
        <v>0</v>
      </c>
      <c r="BD192" s="225">
        <f t="shared" si="167"/>
        <v>0</v>
      </c>
      <c r="BE192" s="431" t="str">
        <f t="shared" si="168"/>
        <v>ne</v>
      </c>
      <c r="BG192" s="229"/>
      <c r="BH192" s="225">
        <f t="shared" si="169"/>
        <v>0</v>
      </c>
      <c r="BI192" s="230">
        <f>IF(BH192=1,data!$C$41*BG192,0)</f>
        <v>0</v>
      </c>
      <c r="BJ192" s="265" t="s">
        <v>96</v>
      </c>
      <c r="BK192" s="231">
        <f>IF(BH192=1,IF(BG192&lt;15,VLOOKUP(BJ192,data!$B$3:$E$32,2,0)*BG192,(VLOOKUP(BJ192,data!$B$3:$E$32,2,0)*14)+(VLOOKUP(BJ192,data!$B$3:$E$32,3,0))*(BG192-14)),0)</f>
        <v>0</v>
      </c>
      <c r="BL192" s="265" t="s">
        <v>96</v>
      </c>
      <c r="BM192" s="231">
        <f>IF(BH192=1,VLOOKUP(BL192,data!$B$35:$D$39,2,0),0)</f>
        <v>0</v>
      </c>
      <c r="BN192" s="232">
        <f>IF(AND(BK192&lt;&gt;0,BM192&lt;&gt;0)=FALSE,0,data!$C$43)</f>
        <v>0</v>
      </c>
      <c r="BO192" s="269">
        <f t="shared" si="170"/>
        <v>0</v>
      </c>
      <c r="BP192" s="225">
        <f t="shared" si="171"/>
        <v>0</v>
      </c>
      <c r="BQ192" s="225">
        <f t="shared" si="172"/>
        <v>0</v>
      </c>
      <c r="BR192" s="225">
        <f t="shared" si="173"/>
        <v>0</v>
      </c>
      <c r="BS192" s="431" t="str">
        <f t="shared" si="174"/>
        <v>ne</v>
      </c>
      <c r="BU192" s="229"/>
      <c r="BV192" s="225">
        <f t="shared" si="175"/>
        <v>0</v>
      </c>
      <c r="BW192" s="230">
        <f>IF(BV192=1,data!$C$41*BU192,0)</f>
        <v>0</v>
      </c>
      <c r="BX192" s="265" t="s">
        <v>96</v>
      </c>
      <c r="BY192" s="231">
        <f>IF(BV192=1,IF(BU192&lt;15,VLOOKUP(BX192,data!$B$3:$E$32,2,0)*BU192,(VLOOKUP(BX192,data!$B$3:$E$32,2,0)*14)+(VLOOKUP(BX192,data!$B$3:$E$32,3,0))*(BU192-14)),0)</f>
        <v>0</v>
      </c>
      <c r="BZ192" s="265" t="s">
        <v>96</v>
      </c>
      <c r="CA192" s="231">
        <f>IF(BV192=1,VLOOKUP(BZ192,data!$B$35:$D$39,2,0),0)</f>
        <v>0</v>
      </c>
      <c r="CB192" s="232">
        <f>IF(AND(BY192&lt;&gt;0,CA192&lt;&gt;0)=FALSE,0,data!$C$43)</f>
        <v>0</v>
      </c>
      <c r="CC192" s="269">
        <f t="shared" si="176"/>
        <v>0</v>
      </c>
      <c r="CD192" s="225">
        <f t="shared" si="177"/>
        <v>0</v>
      </c>
      <c r="CE192" s="225">
        <f t="shared" si="178"/>
        <v>0</v>
      </c>
      <c r="CF192" s="225">
        <f t="shared" si="179"/>
        <v>0</v>
      </c>
      <c r="CG192" s="431" t="str">
        <f t="shared" si="180"/>
        <v>ne</v>
      </c>
      <c r="CI192" s="229"/>
      <c r="CJ192" s="225">
        <f t="shared" si="181"/>
        <v>0</v>
      </c>
      <c r="CK192" s="230">
        <f>IF(CJ192=1,data!$C$41*CI192,0)</f>
        <v>0</v>
      </c>
      <c r="CL192" s="265" t="s">
        <v>96</v>
      </c>
      <c r="CM192" s="231">
        <f>IF(CJ192=1,IF(CI192&lt;15,VLOOKUP(CL192,data!$B$3:$E$32,2,0)*CI192,(VLOOKUP(CL192,data!$B$3:$E$32,2,0)*14)+(VLOOKUP(CL192,data!$B$3:$E$32,3,0))*(CI192-14)),0)</f>
        <v>0</v>
      </c>
      <c r="CN192" s="265" t="s">
        <v>96</v>
      </c>
      <c r="CO192" s="231">
        <f>IF(CJ192=1,VLOOKUP(CN192,data!$B$35:$D$39,2,0),0)</f>
        <v>0</v>
      </c>
      <c r="CP192" s="232">
        <f>IF(AND(CM192&lt;&gt;0,CO192&lt;&gt;0)=FALSE,0,data!$C$43)</f>
        <v>0</v>
      </c>
      <c r="CQ192" s="269">
        <f t="shared" si="182"/>
        <v>0</v>
      </c>
      <c r="CR192" s="225">
        <f t="shared" si="183"/>
        <v>0</v>
      </c>
      <c r="CS192" s="225">
        <f t="shared" si="184"/>
        <v>0</v>
      </c>
      <c r="CT192" s="225">
        <f t="shared" si="185"/>
        <v>0</v>
      </c>
      <c r="CU192" s="431" t="str">
        <f t="shared" si="186"/>
        <v>ne</v>
      </c>
      <c r="CW192" s="229"/>
      <c r="CX192" s="225">
        <f t="shared" si="187"/>
        <v>0</v>
      </c>
      <c r="CY192" s="230">
        <f>IF(CX192=1,data!$C$41*CW192,0)</f>
        <v>0</v>
      </c>
      <c r="CZ192" s="265" t="s">
        <v>96</v>
      </c>
      <c r="DA192" s="231">
        <f>IF(CX192=1,IF(CW192&lt;15,VLOOKUP(CZ192,data!$B$3:$E$32,2,0)*CW192,(VLOOKUP(CZ192,data!$B$3:$E$32,2,0)*14)+(VLOOKUP(CZ192,data!$B$3:$E$32,3,0))*(CW192-14)),0)</f>
        <v>0</v>
      </c>
      <c r="DB192" s="265" t="s">
        <v>96</v>
      </c>
      <c r="DC192" s="231">
        <f>IF(CX192=1,VLOOKUP(DB192,data!$B$35:$D$39,2,0),0)</f>
        <v>0</v>
      </c>
      <c r="DD192" s="232">
        <f>IF(AND(DA192&lt;&gt;0,DC192&lt;&gt;0)=FALSE,0,data!$C$43)</f>
        <v>0</v>
      </c>
      <c r="DE192" s="269">
        <f t="shared" si="188"/>
        <v>0</v>
      </c>
      <c r="DF192" s="225">
        <f t="shared" si="189"/>
        <v>0</v>
      </c>
      <c r="DG192" s="225">
        <f t="shared" si="190"/>
        <v>0</v>
      </c>
      <c r="DH192" s="225">
        <f t="shared" si="191"/>
        <v>0</v>
      </c>
      <c r="DI192" s="431" t="str">
        <f t="shared" si="192"/>
        <v>ne</v>
      </c>
      <c r="DK192" s="229"/>
      <c r="DL192" s="225">
        <f t="shared" si="193"/>
        <v>0</v>
      </c>
      <c r="DM192" s="230">
        <f>IF(DL192=1,data!$C$41*DK192,0)</f>
        <v>0</v>
      </c>
      <c r="DN192" s="265" t="s">
        <v>96</v>
      </c>
      <c r="DO192" s="231">
        <f>IF(DL192=1,IF(DK192&lt;15,VLOOKUP(DN192,data!$B$3:$E$32,2,0)*DK192,(VLOOKUP(DN192,data!$B$3:$E$32,2,0)*14)+(VLOOKUP(DN192,data!$B$3:$E$32,3,0))*(DK192-14)),0)</f>
        <v>0</v>
      </c>
      <c r="DP192" s="265" t="s">
        <v>96</v>
      </c>
      <c r="DQ192" s="231">
        <f>IF(DL192=1,VLOOKUP(DP192,data!$B$35:$D$39,2,0),0)</f>
        <v>0</v>
      </c>
      <c r="DR192" s="232">
        <f>IF(AND(DO192&lt;&gt;0,DQ192&lt;&gt;0)=FALSE,0,data!$C$43)</f>
        <v>0</v>
      </c>
      <c r="DS192" s="269">
        <f t="shared" si="194"/>
        <v>0</v>
      </c>
      <c r="DT192" s="225">
        <f t="shared" si="195"/>
        <v>0</v>
      </c>
      <c r="DU192" s="225">
        <f t="shared" si="196"/>
        <v>0</v>
      </c>
      <c r="DV192" s="225">
        <f t="shared" si="197"/>
        <v>0</v>
      </c>
      <c r="DW192" s="431" t="str">
        <f t="shared" si="198"/>
        <v>ne</v>
      </c>
      <c r="DY192" s="229"/>
      <c r="DZ192" s="225">
        <f t="shared" si="199"/>
        <v>0</v>
      </c>
      <c r="EA192" s="230">
        <f>IF(DZ192=1,data!$C$41*DY192,0)</f>
        <v>0</v>
      </c>
      <c r="EB192" s="265" t="s">
        <v>96</v>
      </c>
      <c r="EC192" s="231">
        <f>IF(DZ192=1,IF(DY192&lt;15,VLOOKUP(EB192,data!$B$3:$E$32,2,0)*DY192,(VLOOKUP(EB192,data!$B$3:$E$32,2,0)*14)+(VLOOKUP(EB192,data!$B$3:$E$32,3,0))*(DY192-14)),0)</f>
        <v>0</v>
      </c>
      <c r="ED192" s="265" t="s">
        <v>96</v>
      </c>
      <c r="EE192" s="231">
        <f>IF(DZ192=1,VLOOKUP(ED192,data!$B$35:$D$39,2,0),0)</f>
        <v>0</v>
      </c>
      <c r="EF192" s="232">
        <f>IF(AND(EC192&lt;&gt;0,EE192&lt;&gt;0)=FALSE,0,data!$C$43)</f>
        <v>0</v>
      </c>
      <c r="EG192" s="269">
        <f t="shared" si="200"/>
        <v>0</v>
      </c>
      <c r="EH192" s="225">
        <f t="shared" si="201"/>
        <v>0</v>
      </c>
      <c r="EI192" s="225">
        <f t="shared" si="202"/>
        <v>0</v>
      </c>
      <c r="EJ192" s="225">
        <f t="shared" si="203"/>
        <v>0</v>
      </c>
      <c r="EK192" s="431" t="str">
        <f t="shared" si="204"/>
        <v>ne</v>
      </c>
      <c r="EM192" s="229"/>
      <c r="EN192" s="225">
        <f t="shared" si="205"/>
        <v>0</v>
      </c>
      <c r="EO192" s="230">
        <f>IF(EN192=1,data!$C$41*EM192,0)</f>
        <v>0</v>
      </c>
      <c r="EP192" s="265" t="s">
        <v>96</v>
      </c>
      <c r="EQ192" s="231">
        <f>IF(EN192=1,IF(EM192&lt;15,VLOOKUP(EP192,data!$B$3:$E$32,2,0)*EM192,(VLOOKUP(EP192,data!$B$3:$E$32,2,0)*14)+(VLOOKUP(EP192,data!$B$3:$E$32,3,0))*(EM192-14)),0)</f>
        <v>0</v>
      </c>
      <c r="ER192" s="265" t="s">
        <v>96</v>
      </c>
      <c r="ES192" s="231">
        <f>IF(EN192=1,VLOOKUP(ER192,data!$B$35:$D$39,2,0),0)</f>
        <v>0</v>
      </c>
      <c r="ET192" s="232">
        <f>IF(AND(EQ192&lt;&gt;0,ES192&lt;&gt;0)=FALSE,0,data!$C$43)</f>
        <v>0</v>
      </c>
      <c r="EU192" s="269">
        <f t="shared" si="206"/>
        <v>0</v>
      </c>
      <c r="EV192" s="225">
        <f t="shared" si="207"/>
        <v>0</v>
      </c>
      <c r="EW192" s="225">
        <f t="shared" si="208"/>
        <v>0</v>
      </c>
      <c r="EX192" s="225">
        <f t="shared" si="209"/>
        <v>0</v>
      </c>
      <c r="EY192" s="431" t="str">
        <f t="shared" si="210"/>
        <v>ne</v>
      </c>
      <c r="FA192" s="229"/>
      <c r="FB192" s="225">
        <f t="shared" si="211"/>
        <v>0</v>
      </c>
      <c r="FC192" s="230">
        <f>IF(FB192=1,data!$C$41*FA192,0)</f>
        <v>0</v>
      </c>
      <c r="FD192" s="265" t="s">
        <v>96</v>
      </c>
      <c r="FE192" s="231">
        <f>IF(FB192=1,IF(FA192&lt;15,VLOOKUP(FD192,data!$B$3:$E$32,2,0)*FA192,(VLOOKUP(FD192,data!$B$3:$E$32,2,0)*14)+(VLOOKUP(FD192,data!$B$3:$E$32,3,0))*(FA192-14)),0)</f>
        <v>0</v>
      </c>
      <c r="FF192" s="265" t="s">
        <v>96</v>
      </c>
      <c r="FG192" s="231">
        <f>IF(FB192=1,VLOOKUP(FF192,data!$B$35:$D$39,2,0),0)</f>
        <v>0</v>
      </c>
      <c r="FH192" s="232">
        <f>IF(AND(FE192&lt;&gt;0,FG192&lt;&gt;0)=FALSE,0,data!$C$43)</f>
        <v>0</v>
      </c>
      <c r="FI192" s="269">
        <f t="shared" si="212"/>
        <v>0</v>
      </c>
      <c r="FJ192" s="225">
        <f t="shared" si="213"/>
        <v>0</v>
      </c>
      <c r="FK192" s="225">
        <f t="shared" si="214"/>
        <v>0</v>
      </c>
      <c r="FL192" s="225">
        <f t="shared" si="215"/>
        <v>0</v>
      </c>
      <c r="FM192" s="431" t="str">
        <f t="shared" si="216"/>
        <v>ne</v>
      </c>
    </row>
    <row r="193" spans="1:169" ht="26.65" hidden="1" customHeight="1" x14ac:dyDescent="0.25">
      <c r="A193" s="233"/>
      <c r="B193" s="370" t="s">
        <v>284</v>
      </c>
      <c r="C193" s="416"/>
      <c r="D193" s="418"/>
      <c r="E193" s="229"/>
      <c r="F193" s="225">
        <f t="shared" si="148"/>
        <v>0</v>
      </c>
      <c r="G193" s="230">
        <f>IF(F193=1,data!$C$41*E193,0)</f>
        <v>0</v>
      </c>
      <c r="H193" s="265" t="s">
        <v>96</v>
      </c>
      <c r="I193" s="231">
        <f>IF($F193=1,IF($E193&lt;15,VLOOKUP(H193,data!$B$3:$E$32,2,0)*$E193,(VLOOKUP(H193,data!$B$3:$E$32,2,0)*14)+(VLOOKUP(H193,data!$B$3:$E$32,3,0))*($E193-14)),0)</f>
        <v>0</v>
      </c>
      <c r="J193" s="265" t="s">
        <v>96</v>
      </c>
      <c r="K193" s="231">
        <f>IF($F193=1,VLOOKUP(J193,data!$B$35:$D$39,2,0),0)</f>
        <v>0</v>
      </c>
      <c r="L193" s="232">
        <f>IF(AND(I193&lt;&gt;0,K193&lt;&gt;0)=FALSE,0,data!$C$43)</f>
        <v>0</v>
      </c>
      <c r="M193" s="269">
        <f t="shared" si="76"/>
        <v>0</v>
      </c>
      <c r="N193" s="225">
        <f t="shared" si="217"/>
        <v>0</v>
      </c>
      <c r="O193" s="225">
        <f t="shared" si="149"/>
        <v>0</v>
      </c>
      <c r="P193" s="225">
        <f t="shared" si="150"/>
        <v>0</v>
      </c>
      <c r="Q193" s="228"/>
      <c r="R193" s="438">
        <f t="shared" si="151"/>
        <v>0</v>
      </c>
      <c r="S193" s="225">
        <f t="shared" si="152"/>
        <v>0</v>
      </c>
      <c r="T193" s="357">
        <f>IF(S193=1,data!$C$41*R193,0)</f>
        <v>0</v>
      </c>
      <c r="U193" s="370" t="str">
        <f t="shared" si="153"/>
        <v xml:space="preserve"> </v>
      </c>
      <c r="V193" s="360">
        <f>IF($S193=1,IF(R193&lt;15,VLOOKUP(U193,data!$B$3:$E$32,2,0)*R193,(VLOOKUP(U193,data!$B$3:$E$32,2,0)*14)+(VLOOKUP(U193,data!$B$3:$E$32,3,0))*(R193-14)),0)</f>
        <v>0</v>
      </c>
      <c r="W193" s="370" t="str">
        <f t="shared" si="154"/>
        <v xml:space="preserve"> </v>
      </c>
      <c r="X193" s="360">
        <f>IF($S193=1,VLOOKUP(W193,data!$B$35:$D$39,2,0),0)</f>
        <v>0</v>
      </c>
      <c r="Y193" s="364">
        <f>IF(AND(V193&lt;&gt;0,X193&lt;&gt;0)=FALSE,0,data!$C$43)</f>
        <v>0</v>
      </c>
      <c r="Z193" s="365">
        <f t="shared" si="83"/>
        <v>0</v>
      </c>
      <c r="AA193" s="225">
        <f t="shared" si="218"/>
        <v>0</v>
      </c>
      <c r="AB193" s="225">
        <f t="shared" si="155"/>
        <v>0</v>
      </c>
      <c r="AC193" s="225">
        <f t="shared" si="156"/>
        <v>0</v>
      </c>
      <c r="AE193" s="229"/>
      <c r="AF193" s="225">
        <f t="shared" si="157"/>
        <v>0</v>
      </c>
      <c r="AG193" s="230">
        <f>IF(AF193=1,data!$C$41*AE193,0)</f>
        <v>0</v>
      </c>
      <c r="AH193" s="265" t="s">
        <v>96</v>
      </c>
      <c r="AI193" s="231">
        <f>IF(AF193=1,IF(AE193&lt;15,VLOOKUP(AH193,data!$B$3:$E$32,2,0)*AE193,(VLOOKUP(AH193,data!$B$3:$E$32,2,0)*14)+(VLOOKUP(AH193,data!$B$3:$E$32,3,0))*(AE193-14)),0)</f>
        <v>0</v>
      </c>
      <c r="AJ193" s="265" t="s">
        <v>96</v>
      </c>
      <c r="AK193" s="231">
        <f>IF(AF193=1,VLOOKUP(AJ193,data!$B$35:$D$39,2,0),0)</f>
        <v>0</v>
      </c>
      <c r="AL193" s="232">
        <f>IF(AND(AI193&lt;&gt;0,AK193&lt;&gt;0)=FALSE,0,data!$C$43)</f>
        <v>0</v>
      </c>
      <c r="AM193" s="269">
        <f t="shared" si="158"/>
        <v>0</v>
      </c>
      <c r="AN193" s="225">
        <f t="shared" si="159"/>
        <v>0</v>
      </c>
      <c r="AO193" s="225">
        <f t="shared" si="160"/>
        <v>0</v>
      </c>
      <c r="AP193" s="225">
        <f t="shared" si="161"/>
        <v>0</v>
      </c>
      <c r="AQ193" s="431" t="str">
        <f t="shared" si="162"/>
        <v>ne</v>
      </c>
      <c r="AS193" s="229"/>
      <c r="AT193" s="225">
        <f t="shared" si="163"/>
        <v>0</v>
      </c>
      <c r="AU193" s="230">
        <f>IF(AT193=1,data!$C$41*AS193,0)</f>
        <v>0</v>
      </c>
      <c r="AV193" s="265" t="s">
        <v>96</v>
      </c>
      <c r="AW193" s="231">
        <f>IF(AT193=1,IF(AS193&lt;15,VLOOKUP(AV193,data!$B$3:$E$32,2,0)*AS193,(VLOOKUP(AV193,data!$B$3:$E$32,2,0)*14)+(VLOOKUP(AV193,data!$B$3:$E$32,3,0))*(AS193-14)),0)</f>
        <v>0</v>
      </c>
      <c r="AX193" s="265" t="s">
        <v>96</v>
      </c>
      <c r="AY193" s="231">
        <f>IF(AT193=1,VLOOKUP(AX193,data!$B$35:$D$39,2,0),0)</f>
        <v>0</v>
      </c>
      <c r="AZ193" s="232">
        <f>IF(AND(AW193&lt;&gt;0,AY193&lt;&gt;0)=FALSE,0,data!$C$43)</f>
        <v>0</v>
      </c>
      <c r="BA193" s="269">
        <f t="shared" si="164"/>
        <v>0</v>
      </c>
      <c r="BB193" s="225">
        <f t="shared" si="165"/>
        <v>0</v>
      </c>
      <c r="BC193" s="225">
        <f t="shared" si="166"/>
        <v>0</v>
      </c>
      <c r="BD193" s="225">
        <f t="shared" si="167"/>
        <v>0</v>
      </c>
      <c r="BE193" s="431" t="str">
        <f t="shared" si="168"/>
        <v>ne</v>
      </c>
      <c r="BG193" s="229"/>
      <c r="BH193" s="225">
        <f t="shared" si="169"/>
        <v>0</v>
      </c>
      <c r="BI193" s="230">
        <f>IF(BH193=1,data!$C$41*BG193,0)</f>
        <v>0</v>
      </c>
      <c r="BJ193" s="265" t="s">
        <v>96</v>
      </c>
      <c r="BK193" s="231">
        <f>IF(BH193=1,IF(BG193&lt;15,VLOOKUP(BJ193,data!$B$3:$E$32,2,0)*BG193,(VLOOKUP(BJ193,data!$B$3:$E$32,2,0)*14)+(VLOOKUP(BJ193,data!$B$3:$E$32,3,0))*(BG193-14)),0)</f>
        <v>0</v>
      </c>
      <c r="BL193" s="265" t="s">
        <v>96</v>
      </c>
      <c r="BM193" s="231">
        <f>IF(BH193=1,VLOOKUP(BL193,data!$B$35:$D$39,2,0),0)</f>
        <v>0</v>
      </c>
      <c r="BN193" s="232">
        <f>IF(AND(BK193&lt;&gt;0,BM193&lt;&gt;0)=FALSE,0,data!$C$43)</f>
        <v>0</v>
      </c>
      <c r="BO193" s="269">
        <f t="shared" si="170"/>
        <v>0</v>
      </c>
      <c r="BP193" s="225">
        <f t="shared" si="171"/>
        <v>0</v>
      </c>
      <c r="BQ193" s="225">
        <f t="shared" si="172"/>
        <v>0</v>
      </c>
      <c r="BR193" s="225">
        <f t="shared" si="173"/>
        <v>0</v>
      </c>
      <c r="BS193" s="431" t="str">
        <f t="shared" si="174"/>
        <v>ne</v>
      </c>
      <c r="BU193" s="229"/>
      <c r="BV193" s="225">
        <f t="shared" si="175"/>
        <v>0</v>
      </c>
      <c r="BW193" s="230">
        <f>IF(BV193=1,data!$C$41*BU193,0)</f>
        <v>0</v>
      </c>
      <c r="BX193" s="265" t="s">
        <v>96</v>
      </c>
      <c r="BY193" s="231">
        <f>IF(BV193=1,IF(BU193&lt;15,VLOOKUP(BX193,data!$B$3:$E$32,2,0)*BU193,(VLOOKUP(BX193,data!$B$3:$E$32,2,0)*14)+(VLOOKUP(BX193,data!$B$3:$E$32,3,0))*(BU193-14)),0)</f>
        <v>0</v>
      </c>
      <c r="BZ193" s="265" t="s">
        <v>96</v>
      </c>
      <c r="CA193" s="231">
        <f>IF(BV193=1,VLOOKUP(BZ193,data!$B$35:$D$39,2,0),0)</f>
        <v>0</v>
      </c>
      <c r="CB193" s="232">
        <f>IF(AND(BY193&lt;&gt;0,CA193&lt;&gt;0)=FALSE,0,data!$C$43)</f>
        <v>0</v>
      </c>
      <c r="CC193" s="269">
        <f t="shared" si="176"/>
        <v>0</v>
      </c>
      <c r="CD193" s="225">
        <f t="shared" si="177"/>
        <v>0</v>
      </c>
      <c r="CE193" s="225">
        <f t="shared" si="178"/>
        <v>0</v>
      </c>
      <c r="CF193" s="225">
        <f t="shared" si="179"/>
        <v>0</v>
      </c>
      <c r="CG193" s="431" t="str">
        <f t="shared" si="180"/>
        <v>ne</v>
      </c>
      <c r="CI193" s="229"/>
      <c r="CJ193" s="225">
        <f t="shared" si="181"/>
        <v>0</v>
      </c>
      <c r="CK193" s="230">
        <f>IF(CJ193=1,data!$C$41*CI193,0)</f>
        <v>0</v>
      </c>
      <c r="CL193" s="265" t="s">
        <v>96</v>
      </c>
      <c r="CM193" s="231">
        <f>IF(CJ193=1,IF(CI193&lt;15,VLOOKUP(CL193,data!$B$3:$E$32,2,0)*CI193,(VLOOKUP(CL193,data!$B$3:$E$32,2,0)*14)+(VLOOKUP(CL193,data!$B$3:$E$32,3,0))*(CI193-14)),0)</f>
        <v>0</v>
      </c>
      <c r="CN193" s="265" t="s">
        <v>96</v>
      </c>
      <c r="CO193" s="231">
        <f>IF(CJ193=1,VLOOKUP(CN193,data!$B$35:$D$39,2,0),0)</f>
        <v>0</v>
      </c>
      <c r="CP193" s="232">
        <f>IF(AND(CM193&lt;&gt;0,CO193&lt;&gt;0)=FALSE,0,data!$C$43)</f>
        <v>0</v>
      </c>
      <c r="CQ193" s="269">
        <f t="shared" si="182"/>
        <v>0</v>
      </c>
      <c r="CR193" s="225">
        <f t="shared" si="183"/>
        <v>0</v>
      </c>
      <c r="CS193" s="225">
        <f t="shared" si="184"/>
        <v>0</v>
      </c>
      <c r="CT193" s="225">
        <f t="shared" si="185"/>
        <v>0</v>
      </c>
      <c r="CU193" s="431" t="str">
        <f t="shared" si="186"/>
        <v>ne</v>
      </c>
      <c r="CW193" s="229"/>
      <c r="CX193" s="225">
        <f t="shared" si="187"/>
        <v>0</v>
      </c>
      <c r="CY193" s="230">
        <f>IF(CX193=1,data!$C$41*CW193,0)</f>
        <v>0</v>
      </c>
      <c r="CZ193" s="265" t="s">
        <v>96</v>
      </c>
      <c r="DA193" s="231">
        <f>IF(CX193=1,IF(CW193&lt;15,VLOOKUP(CZ193,data!$B$3:$E$32,2,0)*CW193,(VLOOKUP(CZ193,data!$B$3:$E$32,2,0)*14)+(VLOOKUP(CZ193,data!$B$3:$E$32,3,0))*(CW193-14)),0)</f>
        <v>0</v>
      </c>
      <c r="DB193" s="265" t="s">
        <v>96</v>
      </c>
      <c r="DC193" s="231">
        <f>IF(CX193=1,VLOOKUP(DB193,data!$B$35:$D$39,2,0),0)</f>
        <v>0</v>
      </c>
      <c r="DD193" s="232">
        <f>IF(AND(DA193&lt;&gt;0,DC193&lt;&gt;0)=FALSE,0,data!$C$43)</f>
        <v>0</v>
      </c>
      <c r="DE193" s="269">
        <f t="shared" si="188"/>
        <v>0</v>
      </c>
      <c r="DF193" s="225">
        <f t="shared" si="189"/>
        <v>0</v>
      </c>
      <c r="DG193" s="225">
        <f t="shared" si="190"/>
        <v>0</v>
      </c>
      <c r="DH193" s="225">
        <f t="shared" si="191"/>
        <v>0</v>
      </c>
      <c r="DI193" s="431" t="str">
        <f t="shared" si="192"/>
        <v>ne</v>
      </c>
      <c r="DK193" s="229"/>
      <c r="DL193" s="225">
        <f t="shared" si="193"/>
        <v>0</v>
      </c>
      <c r="DM193" s="230">
        <f>IF(DL193=1,data!$C$41*DK193,0)</f>
        <v>0</v>
      </c>
      <c r="DN193" s="265" t="s">
        <v>96</v>
      </c>
      <c r="DO193" s="231">
        <f>IF(DL193=1,IF(DK193&lt;15,VLOOKUP(DN193,data!$B$3:$E$32,2,0)*DK193,(VLOOKUP(DN193,data!$B$3:$E$32,2,0)*14)+(VLOOKUP(DN193,data!$B$3:$E$32,3,0))*(DK193-14)),0)</f>
        <v>0</v>
      </c>
      <c r="DP193" s="265" t="s">
        <v>96</v>
      </c>
      <c r="DQ193" s="231">
        <f>IF(DL193=1,VLOOKUP(DP193,data!$B$35:$D$39,2,0),0)</f>
        <v>0</v>
      </c>
      <c r="DR193" s="232">
        <f>IF(AND(DO193&lt;&gt;0,DQ193&lt;&gt;0)=FALSE,0,data!$C$43)</f>
        <v>0</v>
      </c>
      <c r="DS193" s="269">
        <f t="shared" si="194"/>
        <v>0</v>
      </c>
      <c r="DT193" s="225">
        <f t="shared" si="195"/>
        <v>0</v>
      </c>
      <c r="DU193" s="225">
        <f t="shared" si="196"/>
        <v>0</v>
      </c>
      <c r="DV193" s="225">
        <f t="shared" si="197"/>
        <v>0</v>
      </c>
      <c r="DW193" s="431" t="str">
        <f t="shared" si="198"/>
        <v>ne</v>
      </c>
      <c r="DY193" s="229"/>
      <c r="DZ193" s="225">
        <f t="shared" si="199"/>
        <v>0</v>
      </c>
      <c r="EA193" s="230">
        <f>IF(DZ193=1,data!$C$41*DY193,0)</f>
        <v>0</v>
      </c>
      <c r="EB193" s="265" t="s">
        <v>96</v>
      </c>
      <c r="EC193" s="231">
        <f>IF(DZ193=1,IF(DY193&lt;15,VLOOKUP(EB193,data!$B$3:$E$32,2,0)*DY193,(VLOOKUP(EB193,data!$B$3:$E$32,2,0)*14)+(VLOOKUP(EB193,data!$B$3:$E$32,3,0))*(DY193-14)),0)</f>
        <v>0</v>
      </c>
      <c r="ED193" s="265" t="s">
        <v>96</v>
      </c>
      <c r="EE193" s="231">
        <f>IF(DZ193=1,VLOOKUP(ED193,data!$B$35:$D$39,2,0),0)</f>
        <v>0</v>
      </c>
      <c r="EF193" s="232">
        <f>IF(AND(EC193&lt;&gt;0,EE193&lt;&gt;0)=FALSE,0,data!$C$43)</f>
        <v>0</v>
      </c>
      <c r="EG193" s="269">
        <f t="shared" si="200"/>
        <v>0</v>
      </c>
      <c r="EH193" s="225">
        <f t="shared" si="201"/>
        <v>0</v>
      </c>
      <c r="EI193" s="225">
        <f t="shared" si="202"/>
        <v>0</v>
      </c>
      <c r="EJ193" s="225">
        <f t="shared" si="203"/>
        <v>0</v>
      </c>
      <c r="EK193" s="431" t="str">
        <f t="shared" si="204"/>
        <v>ne</v>
      </c>
      <c r="EM193" s="229"/>
      <c r="EN193" s="225">
        <f t="shared" si="205"/>
        <v>0</v>
      </c>
      <c r="EO193" s="230">
        <f>IF(EN193=1,data!$C$41*EM193,0)</f>
        <v>0</v>
      </c>
      <c r="EP193" s="265" t="s">
        <v>96</v>
      </c>
      <c r="EQ193" s="231">
        <f>IF(EN193=1,IF(EM193&lt;15,VLOOKUP(EP193,data!$B$3:$E$32,2,0)*EM193,(VLOOKUP(EP193,data!$B$3:$E$32,2,0)*14)+(VLOOKUP(EP193,data!$B$3:$E$32,3,0))*(EM193-14)),0)</f>
        <v>0</v>
      </c>
      <c r="ER193" s="265" t="s">
        <v>96</v>
      </c>
      <c r="ES193" s="231">
        <f>IF(EN193=1,VLOOKUP(ER193,data!$B$35:$D$39,2,0),0)</f>
        <v>0</v>
      </c>
      <c r="ET193" s="232">
        <f>IF(AND(EQ193&lt;&gt;0,ES193&lt;&gt;0)=FALSE,0,data!$C$43)</f>
        <v>0</v>
      </c>
      <c r="EU193" s="269">
        <f t="shared" si="206"/>
        <v>0</v>
      </c>
      <c r="EV193" s="225">
        <f t="shared" si="207"/>
        <v>0</v>
      </c>
      <c r="EW193" s="225">
        <f t="shared" si="208"/>
        <v>0</v>
      </c>
      <c r="EX193" s="225">
        <f t="shared" si="209"/>
        <v>0</v>
      </c>
      <c r="EY193" s="431" t="str">
        <f t="shared" si="210"/>
        <v>ne</v>
      </c>
      <c r="FA193" s="229"/>
      <c r="FB193" s="225">
        <f t="shared" si="211"/>
        <v>0</v>
      </c>
      <c r="FC193" s="230">
        <f>IF(FB193=1,data!$C$41*FA193,0)</f>
        <v>0</v>
      </c>
      <c r="FD193" s="265" t="s">
        <v>96</v>
      </c>
      <c r="FE193" s="231">
        <f>IF(FB193=1,IF(FA193&lt;15,VLOOKUP(FD193,data!$B$3:$E$32,2,0)*FA193,(VLOOKUP(FD193,data!$B$3:$E$32,2,0)*14)+(VLOOKUP(FD193,data!$B$3:$E$32,3,0))*(FA193-14)),0)</f>
        <v>0</v>
      </c>
      <c r="FF193" s="265" t="s">
        <v>96</v>
      </c>
      <c r="FG193" s="231">
        <f>IF(FB193=1,VLOOKUP(FF193,data!$B$35:$D$39,2,0),0)</f>
        <v>0</v>
      </c>
      <c r="FH193" s="232">
        <f>IF(AND(FE193&lt;&gt;0,FG193&lt;&gt;0)=FALSE,0,data!$C$43)</f>
        <v>0</v>
      </c>
      <c r="FI193" s="269">
        <f t="shared" si="212"/>
        <v>0</v>
      </c>
      <c r="FJ193" s="225">
        <f t="shared" si="213"/>
        <v>0</v>
      </c>
      <c r="FK193" s="225">
        <f t="shared" si="214"/>
        <v>0</v>
      </c>
      <c r="FL193" s="225">
        <f t="shared" si="215"/>
        <v>0</v>
      </c>
      <c r="FM193" s="431" t="str">
        <f t="shared" si="216"/>
        <v>ne</v>
      </c>
    </row>
    <row r="194" spans="1:169" ht="26.65" hidden="1" customHeight="1" x14ac:dyDescent="0.25">
      <c r="A194" s="233"/>
      <c r="B194" s="370" t="s">
        <v>285</v>
      </c>
      <c r="C194" s="416"/>
      <c r="D194" s="418"/>
      <c r="E194" s="229"/>
      <c r="F194" s="225">
        <f t="shared" si="148"/>
        <v>0</v>
      </c>
      <c r="G194" s="230">
        <f>IF(F194=1,data!$C$41*E194,0)</f>
        <v>0</v>
      </c>
      <c r="H194" s="265" t="s">
        <v>96</v>
      </c>
      <c r="I194" s="231">
        <f>IF($F194=1,IF($E194&lt;15,VLOOKUP(H194,data!$B$3:$E$32,2,0)*$E194,(VLOOKUP(H194,data!$B$3:$E$32,2,0)*14)+(VLOOKUP(H194,data!$B$3:$E$32,3,0))*($E194-14)),0)</f>
        <v>0</v>
      </c>
      <c r="J194" s="265" t="s">
        <v>96</v>
      </c>
      <c r="K194" s="231">
        <f>IF($F194=1,VLOOKUP(J194,data!$B$35:$D$39,2,0),0)</f>
        <v>0</v>
      </c>
      <c r="L194" s="232">
        <f>IF(AND(I194&lt;&gt;0,K194&lt;&gt;0)=FALSE,0,data!$C$43)</f>
        <v>0</v>
      </c>
      <c r="M194" s="269">
        <f t="shared" si="76"/>
        <v>0</v>
      </c>
      <c r="N194" s="225">
        <f t="shared" si="217"/>
        <v>0</v>
      </c>
      <c r="O194" s="225">
        <f t="shared" si="149"/>
        <v>0</v>
      </c>
      <c r="P194" s="225">
        <f t="shared" si="150"/>
        <v>0</v>
      </c>
      <c r="Q194" s="228"/>
      <c r="R194" s="438">
        <f t="shared" si="151"/>
        <v>0</v>
      </c>
      <c r="S194" s="225">
        <f t="shared" si="152"/>
        <v>0</v>
      </c>
      <c r="T194" s="357">
        <f>IF(S194=1,data!$C$41*R194,0)</f>
        <v>0</v>
      </c>
      <c r="U194" s="370" t="str">
        <f t="shared" si="153"/>
        <v xml:space="preserve"> </v>
      </c>
      <c r="V194" s="360">
        <f>IF($S194=1,IF(R194&lt;15,VLOOKUP(U194,data!$B$3:$E$32,2,0)*R194,(VLOOKUP(U194,data!$B$3:$E$32,2,0)*14)+(VLOOKUP(U194,data!$B$3:$E$32,3,0))*(R194-14)),0)</f>
        <v>0</v>
      </c>
      <c r="W194" s="370" t="str">
        <f t="shared" si="154"/>
        <v xml:space="preserve"> </v>
      </c>
      <c r="X194" s="360">
        <f>IF($S194=1,VLOOKUP(W194,data!$B$35:$D$39,2,0),0)</f>
        <v>0</v>
      </c>
      <c r="Y194" s="364">
        <f>IF(AND(V194&lt;&gt;0,X194&lt;&gt;0)=FALSE,0,data!$C$43)</f>
        <v>0</v>
      </c>
      <c r="Z194" s="365">
        <f t="shared" si="83"/>
        <v>0</v>
      </c>
      <c r="AA194" s="225">
        <f t="shared" si="218"/>
        <v>0</v>
      </c>
      <c r="AB194" s="225">
        <f t="shared" si="155"/>
        <v>0</v>
      </c>
      <c r="AC194" s="225">
        <f t="shared" si="156"/>
        <v>0</v>
      </c>
      <c r="AE194" s="229"/>
      <c r="AF194" s="225">
        <f t="shared" si="157"/>
        <v>0</v>
      </c>
      <c r="AG194" s="230">
        <f>IF(AF194=1,data!$C$41*AE194,0)</f>
        <v>0</v>
      </c>
      <c r="AH194" s="265" t="s">
        <v>96</v>
      </c>
      <c r="AI194" s="231">
        <f>IF(AF194=1,IF(AE194&lt;15,VLOOKUP(AH194,data!$B$3:$E$32,2,0)*AE194,(VLOOKUP(AH194,data!$B$3:$E$32,2,0)*14)+(VLOOKUP(AH194,data!$B$3:$E$32,3,0))*(AE194-14)),0)</f>
        <v>0</v>
      </c>
      <c r="AJ194" s="265" t="s">
        <v>96</v>
      </c>
      <c r="AK194" s="231">
        <f>IF(AF194=1,VLOOKUP(AJ194,data!$B$35:$D$39,2,0),0)</f>
        <v>0</v>
      </c>
      <c r="AL194" s="232">
        <f>IF(AND(AI194&lt;&gt;0,AK194&lt;&gt;0)=FALSE,0,data!$C$43)</f>
        <v>0</v>
      </c>
      <c r="AM194" s="269">
        <f t="shared" si="158"/>
        <v>0</v>
      </c>
      <c r="AN194" s="225">
        <f t="shared" si="159"/>
        <v>0</v>
      </c>
      <c r="AO194" s="225">
        <f t="shared" si="160"/>
        <v>0</v>
      </c>
      <c r="AP194" s="225">
        <f t="shared" si="161"/>
        <v>0</v>
      </c>
      <c r="AQ194" s="431" t="str">
        <f t="shared" si="162"/>
        <v>ne</v>
      </c>
      <c r="AS194" s="229"/>
      <c r="AT194" s="225">
        <f t="shared" si="163"/>
        <v>0</v>
      </c>
      <c r="AU194" s="230">
        <f>IF(AT194=1,data!$C$41*AS194,0)</f>
        <v>0</v>
      </c>
      <c r="AV194" s="265" t="s">
        <v>96</v>
      </c>
      <c r="AW194" s="231">
        <f>IF(AT194=1,IF(AS194&lt;15,VLOOKUP(AV194,data!$B$3:$E$32,2,0)*AS194,(VLOOKUP(AV194,data!$B$3:$E$32,2,0)*14)+(VLOOKUP(AV194,data!$B$3:$E$32,3,0))*(AS194-14)),0)</f>
        <v>0</v>
      </c>
      <c r="AX194" s="265" t="s">
        <v>96</v>
      </c>
      <c r="AY194" s="231">
        <f>IF(AT194=1,VLOOKUP(AX194,data!$B$35:$D$39,2,0),0)</f>
        <v>0</v>
      </c>
      <c r="AZ194" s="232">
        <f>IF(AND(AW194&lt;&gt;0,AY194&lt;&gt;0)=FALSE,0,data!$C$43)</f>
        <v>0</v>
      </c>
      <c r="BA194" s="269">
        <f t="shared" si="164"/>
        <v>0</v>
      </c>
      <c r="BB194" s="225">
        <f t="shared" si="165"/>
        <v>0</v>
      </c>
      <c r="BC194" s="225">
        <f t="shared" si="166"/>
        <v>0</v>
      </c>
      <c r="BD194" s="225">
        <f t="shared" si="167"/>
        <v>0</v>
      </c>
      <c r="BE194" s="431" t="str">
        <f t="shared" si="168"/>
        <v>ne</v>
      </c>
      <c r="BG194" s="229"/>
      <c r="BH194" s="225">
        <f t="shared" si="169"/>
        <v>0</v>
      </c>
      <c r="BI194" s="230">
        <f>IF(BH194=1,data!$C$41*BG194,0)</f>
        <v>0</v>
      </c>
      <c r="BJ194" s="265" t="s">
        <v>96</v>
      </c>
      <c r="BK194" s="231">
        <f>IF(BH194=1,IF(BG194&lt;15,VLOOKUP(BJ194,data!$B$3:$E$32,2,0)*BG194,(VLOOKUP(BJ194,data!$B$3:$E$32,2,0)*14)+(VLOOKUP(BJ194,data!$B$3:$E$32,3,0))*(BG194-14)),0)</f>
        <v>0</v>
      </c>
      <c r="BL194" s="265" t="s">
        <v>96</v>
      </c>
      <c r="BM194" s="231">
        <f>IF(BH194=1,VLOOKUP(BL194,data!$B$35:$D$39,2,0),0)</f>
        <v>0</v>
      </c>
      <c r="BN194" s="232">
        <f>IF(AND(BK194&lt;&gt;0,BM194&lt;&gt;0)=FALSE,0,data!$C$43)</f>
        <v>0</v>
      </c>
      <c r="BO194" s="269">
        <f t="shared" si="170"/>
        <v>0</v>
      </c>
      <c r="BP194" s="225">
        <f t="shared" si="171"/>
        <v>0</v>
      </c>
      <c r="BQ194" s="225">
        <f t="shared" si="172"/>
        <v>0</v>
      </c>
      <c r="BR194" s="225">
        <f t="shared" si="173"/>
        <v>0</v>
      </c>
      <c r="BS194" s="431" t="str">
        <f t="shared" si="174"/>
        <v>ne</v>
      </c>
      <c r="BU194" s="229"/>
      <c r="BV194" s="225">
        <f t="shared" si="175"/>
        <v>0</v>
      </c>
      <c r="BW194" s="230">
        <f>IF(BV194=1,data!$C$41*BU194,0)</f>
        <v>0</v>
      </c>
      <c r="BX194" s="265" t="s">
        <v>96</v>
      </c>
      <c r="BY194" s="231">
        <f>IF(BV194=1,IF(BU194&lt;15,VLOOKUP(BX194,data!$B$3:$E$32,2,0)*BU194,(VLOOKUP(BX194,data!$B$3:$E$32,2,0)*14)+(VLOOKUP(BX194,data!$B$3:$E$32,3,0))*(BU194-14)),0)</f>
        <v>0</v>
      </c>
      <c r="BZ194" s="265" t="s">
        <v>96</v>
      </c>
      <c r="CA194" s="231">
        <f>IF(BV194=1,VLOOKUP(BZ194,data!$B$35:$D$39,2,0),0)</f>
        <v>0</v>
      </c>
      <c r="CB194" s="232">
        <f>IF(AND(BY194&lt;&gt;0,CA194&lt;&gt;0)=FALSE,0,data!$C$43)</f>
        <v>0</v>
      </c>
      <c r="CC194" s="269">
        <f t="shared" si="176"/>
        <v>0</v>
      </c>
      <c r="CD194" s="225">
        <f t="shared" si="177"/>
        <v>0</v>
      </c>
      <c r="CE194" s="225">
        <f t="shared" si="178"/>
        <v>0</v>
      </c>
      <c r="CF194" s="225">
        <f t="shared" si="179"/>
        <v>0</v>
      </c>
      <c r="CG194" s="431" t="str">
        <f t="shared" si="180"/>
        <v>ne</v>
      </c>
      <c r="CI194" s="229"/>
      <c r="CJ194" s="225">
        <f t="shared" si="181"/>
        <v>0</v>
      </c>
      <c r="CK194" s="230">
        <f>IF(CJ194=1,data!$C$41*CI194,0)</f>
        <v>0</v>
      </c>
      <c r="CL194" s="265" t="s">
        <v>96</v>
      </c>
      <c r="CM194" s="231">
        <f>IF(CJ194=1,IF(CI194&lt;15,VLOOKUP(CL194,data!$B$3:$E$32,2,0)*CI194,(VLOOKUP(CL194,data!$B$3:$E$32,2,0)*14)+(VLOOKUP(CL194,data!$B$3:$E$32,3,0))*(CI194-14)),0)</f>
        <v>0</v>
      </c>
      <c r="CN194" s="265" t="s">
        <v>96</v>
      </c>
      <c r="CO194" s="231">
        <f>IF(CJ194=1,VLOOKUP(CN194,data!$B$35:$D$39,2,0),0)</f>
        <v>0</v>
      </c>
      <c r="CP194" s="232">
        <f>IF(AND(CM194&lt;&gt;0,CO194&lt;&gt;0)=FALSE,0,data!$C$43)</f>
        <v>0</v>
      </c>
      <c r="CQ194" s="269">
        <f t="shared" si="182"/>
        <v>0</v>
      </c>
      <c r="CR194" s="225">
        <f t="shared" si="183"/>
        <v>0</v>
      </c>
      <c r="CS194" s="225">
        <f t="shared" si="184"/>
        <v>0</v>
      </c>
      <c r="CT194" s="225">
        <f t="shared" si="185"/>
        <v>0</v>
      </c>
      <c r="CU194" s="431" t="str">
        <f t="shared" si="186"/>
        <v>ne</v>
      </c>
      <c r="CW194" s="229"/>
      <c r="CX194" s="225">
        <f t="shared" si="187"/>
        <v>0</v>
      </c>
      <c r="CY194" s="230">
        <f>IF(CX194=1,data!$C$41*CW194,0)</f>
        <v>0</v>
      </c>
      <c r="CZ194" s="265" t="s">
        <v>96</v>
      </c>
      <c r="DA194" s="231">
        <f>IF(CX194=1,IF(CW194&lt;15,VLOOKUP(CZ194,data!$B$3:$E$32,2,0)*CW194,(VLOOKUP(CZ194,data!$B$3:$E$32,2,0)*14)+(VLOOKUP(CZ194,data!$B$3:$E$32,3,0))*(CW194-14)),0)</f>
        <v>0</v>
      </c>
      <c r="DB194" s="265" t="s">
        <v>96</v>
      </c>
      <c r="DC194" s="231">
        <f>IF(CX194=1,VLOOKUP(DB194,data!$B$35:$D$39,2,0),0)</f>
        <v>0</v>
      </c>
      <c r="DD194" s="232">
        <f>IF(AND(DA194&lt;&gt;0,DC194&lt;&gt;0)=FALSE,0,data!$C$43)</f>
        <v>0</v>
      </c>
      <c r="DE194" s="269">
        <f t="shared" si="188"/>
        <v>0</v>
      </c>
      <c r="DF194" s="225">
        <f t="shared" si="189"/>
        <v>0</v>
      </c>
      <c r="DG194" s="225">
        <f t="shared" si="190"/>
        <v>0</v>
      </c>
      <c r="DH194" s="225">
        <f t="shared" si="191"/>
        <v>0</v>
      </c>
      <c r="DI194" s="431" t="str">
        <f t="shared" si="192"/>
        <v>ne</v>
      </c>
      <c r="DK194" s="229"/>
      <c r="DL194" s="225">
        <f t="shared" si="193"/>
        <v>0</v>
      </c>
      <c r="DM194" s="230">
        <f>IF(DL194=1,data!$C$41*DK194,0)</f>
        <v>0</v>
      </c>
      <c r="DN194" s="265" t="s">
        <v>96</v>
      </c>
      <c r="DO194" s="231">
        <f>IF(DL194=1,IF(DK194&lt;15,VLOOKUP(DN194,data!$B$3:$E$32,2,0)*DK194,(VLOOKUP(DN194,data!$B$3:$E$32,2,0)*14)+(VLOOKUP(DN194,data!$B$3:$E$32,3,0))*(DK194-14)),0)</f>
        <v>0</v>
      </c>
      <c r="DP194" s="265" t="s">
        <v>96</v>
      </c>
      <c r="DQ194" s="231">
        <f>IF(DL194=1,VLOOKUP(DP194,data!$B$35:$D$39,2,0),0)</f>
        <v>0</v>
      </c>
      <c r="DR194" s="232">
        <f>IF(AND(DO194&lt;&gt;0,DQ194&lt;&gt;0)=FALSE,0,data!$C$43)</f>
        <v>0</v>
      </c>
      <c r="DS194" s="269">
        <f t="shared" si="194"/>
        <v>0</v>
      </c>
      <c r="DT194" s="225">
        <f t="shared" si="195"/>
        <v>0</v>
      </c>
      <c r="DU194" s="225">
        <f t="shared" si="196"/>
        <v>0</v>
      </c>
      <c r="DV194" s="225">
        <f t="shared" si="197"/>
        <v>0</v>
      </c>
      <c r="DW194" s="431" t="str">
        <f t="shared" si="198"/>
        <v>ne</v>
      </c>
      <c r="DY194" s="229"/>
      <c r="DZ194" s="225">
        <f t="shared" si="199"/>
        <v>0</v>
      </c>
      <c r="EA194" s="230">
        <f>IF(DZ194=1,data!$C$41*DY194,0)</f>
        <v>0</v>
      </c>
      <c r="EB194" s="265" t="s">
        <v>96</v>
      </c>
      <c r="EC194" s="231">
        <f>IF(DZ194=1,IF(DY194&lt;15,VLOOKUP(EB194,data!$B$3:$E$32,2,0)*DY194,(VLOOKUP(EB194,data!$B$3:$E$32,2,0)*14)+(VLOOKUP(EB194,data!$B$3:$E$32,3,0))*(DY194-14)),0)</f>
        <v>0</v>
      </c>
      <c r="ED194" s="265" t="s">
        <v>96</v>
      </c>
      <c r="EE194" s="231">
        <f>IF(DZ194=1,VLOOKUP(ED194,data!$B$35:$D$39,2,0),0)</f>
        <v>0</v>
      </c>
      <c r="EF194" s="232">
        <f>IF(AND(EC194&lt;&gt;0,EE194&lt;&gt;0)=FALSE,0,data!$C$43)</f>
        <v>0</v>
      </c>
      <c r="EG194" s="269">
        <f t="shared" si="200"/>
        <v>0</v>
      </c>
      <c r="EH194" s="225">
        <f t="shared" si="201"/>
        <v>0</v>
      </c>
      <c r="EI194" s="225">
        <f t="shared" si="202"/>
        <v>0</v>
      </c>
      <c r="EJ194" s="225">
        <f t="shared" si="203"/>
        <v>0</v>
      </c>
      <c r="EK194" s="431" t="str">
        <f t="shared" si="204"/>
        <v>ne</v>
      </c>
      <c r="EM194" s="229"/>
      <c r="EN194" s="225">
        <f t="shared" si="205"/>
        <v>0</v>
      </c>
      <c r="EO194" s="230">
        <f>IF(EN194=1,data!$C$41*EM194,0)</f>
        <v>0</v>
      </c>
      <c r="EP194" s="265" t="s">
        <v>96</v>
      </c>
      <c r="EQ194" s="231">
        <f>IF(EN194=1,IF(EM194&lt;15,VLOOKUP(EP194,data!$B$3:$E$32,2,0)*EM194,(VLOOKUP(EP194,data!$B$3:$E$32,2,0)*14)+(VLOOKUP(EP194,data!$B$3:$E$32,3,0))*(EM194-14)),0)</f>
        <v>0</v>
      </c>
      <c r="ER194" s="265" t="s">
        <v>96</v>
      </c>
      <c r="ES194" s="231">
        <f>IF(EN194=1,VLOOKUP(ER194,data!$B$35:$D$39,2,0),0)</f>
        <v>0</v>
      </c>
      <c r="ET194" s="232">
        <f>IF(AND(EQ194&lt;&gt;0,ES194&lt;&gt;0)=FALSE,0,data!$C$43)</f>
        <v>0</v>
      </c>
      <c r="EU194" s="269">
        <f t="shared" si="206"/>
        <v>0</v>
      </c>
      <c r="EV194" s="225">
        <f t="shared" si="207"/>
        <v>0</v>
      </c>
      <c r="EW194" s="225">
        <f t="shared" si="208"/>
        <v>0</v>
      </c>
      <c r="EX194" s="225">
        <f t="shared" si="209"/>
        <v>0</v>
      </c>
      <c r="EY194" s="431" t="str">
        <f t="shared" si="210"/>
        <v>ne</v>
      </c>
      <c r="FA194" s="229"/>
      <c r="FB194" s="225">
        <f t="shared" si="211"/>
        <v>0</v>
      </c>
      <c r="FC194" s="230">
        <f>IF(FB194=1,data!$C$41*FA194,0)</f>
        <v>0</v>
      </c>
      <c r="FD194" s="265" t="s">
        <v>96</v>
      </c>
      <c r="FE194" s="231">
        <f>IF(FB194=1,IF(FA194&lt;15,VLOOKUP(FD194,data!$B$3:$E$32,2,0)*FA194,(VLOOKUP(FD194,data!$B$3:$E$32,2,0)*14)+(VLOOKUP(FD194,data!$B$3:$E$32,3,0))*(FA194-14)),0)</f>
        <v>0</v>
      </c>
      <c r="FF194" s="265" t="s">
        <v>96</v>
      </c>
      <c r="FG194" s="231">
        <f>IF(FB194=1,VLOOKUP(FF194,data!$B$35:$D$39,2,0),0)</f>
        <v>0</v>
      </c>
      <c r="FH194" s="232">
        <f>IF(AND(FE194&lt;&gt;0,FG194&lt;&gt;0)=FALSE,0,data!$C$43)</f>
        <v>0</v>
      </c>
      <c r="FI194" s="269">
        <f t="shared" si="212"/>
        <v>0</v>
      </c>
      <c r="FJ194" s="225">
        <f t="shared" si="213"/>
        <v>0</v>
      </c>
      <c r="FK194" s="225">
        <f t="shared" si="214"/>
        <v>0</v>
      </c>
      <c r="FL194" s="225">
        <f t="shared" si="215"/>
        <v>0</v>
      </c>
      <c r="FM194" s="431" t="str">
        <f t="shared" si="216"/>
        <v>ne</v>
      </c>
    </row>
    <row r="195" spans="1:169" ht="26.65" hidden="1" customHeight="1" x14ac:dyDescent="0.25">
      <c r="A195" s="233"/>
      <c r="B195" s="370" t="s">
        <v>286</v>
      </c>
      <c r="C195" s="416"/>
      <c r="D195" s="418"/>
      <c r="E195" s="229"/>
      <c r="F195" s="225">
        <f t="shared" si="148"/>
        <v>0</v>
      </c>
      <c r="G195" s="230">
        <f>IF(F195=1,data!$C$41*E195,0)</f>
        <v>0</v>
      </c>
      <c r="H195" s="265" t="s">
        <v>96</v>
      </c>
      <c r="I195" s="231">
        <f>IF($F195=1,IF($E195&lt;15,VLOOKUP(H195,data!$B$3:$E$32,2,0)*$E195,(VLOOKUP(H195,data!$B$3:$E$32,2,0)*14)+(VLOOKUP(H195,data!$B$3:$E$32,3,0))*($E195-14)),0)</f>
        <v>0</v>
      </c>
      <c r="J195" s="265" t="s">
        <v>96</v>
      </c>
      <c r="K195" s="231">
        <f>IF($F195=1,VLOOKUP(J195,data!$B$35:$D$39,2,0),0)</f>
        <v>0</v>
      </c>
      <c r="L195" s="232">
        <f>IF(AND(I195&lt;&gt;0,K195&lt;&gt;0)=FALSE,0,data!$C$43)</f>
        <v>0</v>
      </c>
      <c r="M195" s="269">
        <f t="shared" si="76"/>
        <v>0</v>
      </c>
      <c r="N195" s="225">
        <f t="shared" si="217"/>
        <v>0</v>
      </c>
      <c r="O195" s="225">
        <f t="shared" si="149"/>
        <v>0</v>
      </c>
      <c r="P195" s="225">
        <f t="shared" si="150"/>
        <v>0</v>
      </c>
      <c r="Q195" s="228"/>
      <c r="R195" s="438">
        <f t="shared" si="151"/>
        <v>0</v>
      </c>
      <c r="S195" s="225">
        <f t="shared" si="152"/>
        <v>0</v>
      </c>
      <c r="T195" s="357">
        <f>IF(S195=1,data!$C$41*R195,0)</f>
        <v>0</v>
      </c>
      <c r="U195" s="370" t="str">
        <f t="shared" si="153"/>
        <v xml:space="preserve"> </v>
      </c>
      <c r="V195" s="360">
        <f>IF($S195=1,IF(R195&lt;15,VLOOKUP(U195,data!$B$3:$E$32,2,0)*R195,(VLOOKUP(U195,data!$B$3:$E$32,2,0)*14)+(VLOOKUP(U195,data!$B$3:$E$32,3,0))*(R195-14)),0)</f>
        <v>0</v>
      </c>
      <c r="W195" s="370" t="str">
        <f t="shared" si="154"/>
        <v xml:space="preserve"> </v>
      </c>
      <c r="X195" s="360">
        <f>IF($S195=1,VLOOKUP(W195,data!$B$35:$D$39,2,0),0)</f>
        <v>0</v>
      </c>
      <c r="Y195" s="364">
        <f>IF(AND(V195&lt;&gt;0,X195&lt;&gt;0)=FALSE,0,data!$C$43)</f>
        <v>0</v>
      </c>
      <c r="Z195" s="365">
        <f t="shared" si="83"/>
        <v>0</v>
      </c>
      <c r="AA195" s="225">
        <f t="shared" si="218"/>
        <v>0</v>
      </c>
      <c r="AB195" s="225">
        <f t="shared" si="155"/>
        <v>0</v>
      </c>
      <c r="AC195" s="225">
        <f t="shared" si="156"/>
        <v>0</v>
      </c>
      <c r="AE195" s="229"/>
      <c r="AF195" s="225">
        <f t="shared" si="157"/>
        <v>0</v>
      </c>
      <c r="AG195" s="230">
        <f>IF(AF195=1,data!$C$41*AE195,0)</f>
        <v>0</v>
      </c>
      <c r="AH195" s="265" t="s">
        <v>96</v>
      </c>
      <c r="AI195" s="231">
        <f>IF(AF195=1,IF(AE195&lt;15,VLOOKUP(AH195,data!$B$3:$E$32,2,0)*AE195,(VLOOKUP(AH195,data!$B$3:$E$32,2,0)*14)+(VLOOKUP(AH195,data!$B$3:$E$32,3,0))*(AE195-14)),0)</f>
        <v>0</v>
      </c>
      <c r="AJ195" s="265" t="s">
        <v>96</v>
      </c>
      <c r="AK195" s="231">
        <f>IF(AF195=1,VLOOKUP(AJ195,data!$B$35:$D$39,2,0),0)</f>
        <v>0</v>
      </c>
      <c r="AL195" s="232">
        <f>IF(AND(AI195&lt;&gt;0,AK195&lt;&gt;0)=FALSE,0,data!$C$43)</f>
        <v>0</v>
      </c>
      <c r="AM195" s="269">
        <f t="shared" si="158"/>
        <v>0</v>
      </c>
      <c r="AN195" s="225">
        <f t="shared" si="159"/>
        <v>0</v>
      </c>
      <c r="AO195" s="225">
        <f t="shared" si="160"/>
        <v>0</v>
      </c>
      <c r="AP195" s="225">
        <f t="shared" si="161"/>
        <v>0</v>
      </c>
      <c r="AQ195" s="431" t="str">
        <f t="shared" si="162"/>
        <v>ne</v>
      </c>
      <c r="AS195" s="229"/>
      <c r="AT195" s="225">
        <f t="shared" si="163"/>
        <v>0</v>
      </c>
      <c r="AU195" s="230">
        <f>IF(AT195=1,data!$C$41*AS195,0)</f>
        <v>0</v>
      </c>
      <c r="AV195" s="265" t="s">
        <v>96</v>
      </c>
      <c r="AW195" s="231">
        <f>IF(AT195=1,IF(AS195&lt;15,VLOOKUP(AV195,data!$B$3:$E$32,2,0)*AS195,(VLOOKUP(AV195,data!$B$3:$E$32,2,0)*14)+(VLOOKUP(AV195,data!$B$3:$E$32,3,0))*(AS195-14)),0)</f>
        <v>0</v>
      </c>
      <c r="AX195" s="265" t="s">
        <v>96</v>
      </c>
      <c r="AY195" s="231">
        <f>IF(AT195=1,VLOOKUP(AX195,data!$B$35:$D$39,2,0),0)</f>
        <v>0</v>
      </c>
      <c r="AZ195" s="232">
        <f>IF(AND(AW195&lt;&gt;0,AY195&lt;&gt;0)=FALSE,0,data!$C$43)</f>
        <v>0</v>
      </c>
      <c r="BA195" s="269">
        <f t="shared" si="164"/>
        <v>0</v>
      </c>
      <c r="BB195" s="225">
        <f t="shared" si="165"/>
        <v>0</v>
      </c>
      <c r="BC195" s="225">
        <f t="shared" si="166"/>
        <v>0</v>
      </c>
      <c r="BD195" s="225">
        <f t="shared" si="167"/>
        <v>0</v>
      </c>
      <c r="BE195" s="431" t="str">
        <f t="shared" si="168"/>
        <v>ne</v>
      </c>
      <c r="BG195" s="229"/>
      <c r="BH195" s="225">
        <f t="shared" si="169"/>
        <v>0</v>
      </c>
      <c r="BI195" s="230">
        <f>IF(BH195=1,data!$C$41*BG195,0)</f>
        <v>0</v>
      </c>
      <c r="BJ195" s="265" t="s">
        <v>96</v>
      </c>
      <c r="BK195" s="231">
        <f>IF(BH195=1,IF(BG195&lt;15,VLOOKUP(BJ195,data!$B$3:$E$32,2,0)*BG195,(VLOOKUP(BJ195,data!$B$3:$E$32,2,0)*14)+(VLOOKUP(BJ195,data!$B$3:$E$32,3,0))*(BG195-14)),0)</f>
        <v>0</v>
      </c>
      <c r="BL195" s="265" t="s">
        <v>96</v>
      </c>
      <c r="BM195" s="231">
        <f>IF(BH195=1,VLOOKUP(BL195,data!$B$35:$D$39,2,0),0)</f>
        <v>0</v>
      </c>
      <c r="BN195" s="232">
        <f>IF(AND(BK195&lt;&gt;0,BM195&lt;&gt;0)=FALSE,0,data!$C$43)</f>
        <v>0</v>
      </c>
      <c r="BO195" s="269">
        <f t="shared" si="170"/>
        <v>0</v>
      </c>
      <c r="BP195" s="225">
        <f t="shared" si="171"/>
        <v>0</v>
      </c>
      <c r="BQ195" s="225">
        <f t="shared" si="172"/>
        <v>0</v>
      </c>
      <c r="BR195" s="225">
        <f t="shared" si="173"/>
        <v>0</v>
      </c>
      <c r="BS195" s="431" t="str">
        <f t="shared" si="174"/>
        <v>ne</v>
      </c>
      <c r="BU195" s="229"/>
      <c r="BV195" s="225">
        <f t="shared" si="175"/>
        <v>0</v>
      </c>
      <c r="BW195" s="230">
        <f>IF(BV195=1,data!$C$41*BU195,0)</f>
        <v>0</v>
      </c>
      <c r="BX195" s="265" t="s">
        <v>96</v>
      </c>
      <c r="BY195" s="231">
        <f>IF(BV195=1,IF(BU195&lt;15,VLOOKUP(BX195,data!$B$3:$E$32,2,0)*BU195,(VLOOKUP(BX195,data!$B$3:$E$32,2,0)*14)+(VLOOKUP(BX195,data!$B$3:$E$32,3,0))*(BU195-14)),0)</f>
        <v>0</v>
      </c>
      <c r="BZ195" s="265" t="s">
        <v>96</v>
      </c>
      <c r="CA195" s="231">
        <f>IF(BV195=1,VLOOKUP(BZ195,data!$B$35:$D$39,2,0),0)</f>
        <v>0</v>
      </c>
      <c r="CB195" s="232">
        <f>IF(AND(BY195&lt;&gt;0,CA195&lt;&gt;0)=FALSE,0,data!$C$43)</f>
        <v>0</v>
      </c>
      <c r="CC195" s="269">
        <f t="shared" si="176"/>
        <v>0</v>
      </c>
      <c r="CD195" s="225">
        <f t="shared" si="177"/>
        <v>0</v>
      </c>
      <c r="CE195" s="225">
        <f t="shared" si="178"/>
        <v>0</v>
      </c>
      <c r="CF195" s="225">
        <f t="shared" si="179"/>
        <v>0</v>
      </c>
      <c r="CG195" s="431" t="str">
        <f t="shared" si="180"/>
        <v>ne</v>
      </c>
      <c r="CI195" s="229"/>
      <c r="CJ195" s="225">
        <f t="shared" si="181"/>
        <v>0</v>
      </c>
      <c r="CK195" s="230">
        <f>IF(CJ195=1,data!$C$41*CI195,0)</f>
        <v>0</v>
      </c>
      <c r="CL195" s="265" t="s">
        <v>96</v>
      </c>
      <c r="CM195" s="231">
        <f>IF(CJ195=1,IF(CI195&lt;15,VLOOKUP(CL195,data!$B$3:$E$32,2,0)*CI195,(VLOOKUP(CL195,data!$B$3:$E$32,2,0)*14)+(VLOOKUP(CL195,data!$B$3:$E$32,3,0))*(CI195-14)),0)</f>
        <v>0</v>
      </c>
      <c r="CN195" s="265" t="s">
        <v>96</v>
      </c>
      <c r="CO195" s="231">
        <f>IF(CJ195=1,VLOOKUP(CN195,data!$B$35:$D$39,2,0),0)</f>
        <v>0</v>
      </c>
      <c r="CP195" s="232">
        <f>IF(AND(CM195&lt;&gt;0,CO195&lt;&gt;0)=FALSE,0,data!$C$43)</f>
        <v>0</v>
      </c>
      <c r="CQ195" s="269">
        <f t="shared" si="182"/>
        <v>0</v>
      </c>
      <c r="CR195" s="225">
        <f t="shared" si="183"/>
        <v>0</v>
      </c>
      <c r="CS195" s="225">
        <f t="shared" si="184"/>
        <v>0</v>
      </c>
      <c r="CT195" s="225">
        <f t="shared" si="185"/>
        <v>0</v>
      </c>
      <c r="CU195" s="431" t="str">
        <f t="shared" si="186"/>
        <v>ne</v>
      </c>
      <c r="CW195" s="229"/>
      <c r="CX195" s="225">
        <f t="shared" si="187"/>
        <v>0</v>
      </c>
      <c r="CY195" s="230">
        <f>IF(CX195=1,data!$C$41*CW195,0)</f>
        <v>0</v>
      </c>
      <c r="CZ195" s="265" t="s">
        <v>96</v>
      </c>
      <c r="DA195" s="231">
        <f>IF(CX195=1,IF(CW195&lt;15,VLOOKUP(CZ195,data!$B$3:$E$32,2,0)*CW195,(VLOOKUP(CZ195,data!$B$3:$E$32,2,0)*14)+(VLOOKUP(CZ195,data!$B$3:$E$32,3,0))*(CW195-14)),0)</f>
        <v>0</v>
      </c>
      <c r="DB195" s="265" t="s">
        <v>96</v>
      </c>
      <c r="DC195" s="231">
        <f>IF(CX195=1,VLOOKUP(DB195,data!$B$35:$D$39,2,0),0)</f>
        <v>0</v>
      </c>
      <c r="DD195" s="232">
        <f>IF(AND(DA195&lt;&gt;0,DC195&lt;&gt;0)=FALSE,0,data!$C$43)</f>
        <v>0</v>
      </c>
      <c r="DE195" s="269">
        <f t="shared" si="188"/>
        <v>0</v>
      </c>
      <c r="DF195" s="225">
        <f t="shared" si="189"/>
        <v>0</v>
      </c>
      <c r="DG195" s="225">
        <f t="shared" si="190"/>
        <v>0</v>
      </c>
      <c r="DH195" s="225">
        <f t="shared" si="191"/>
        <v>0</v>
      </c>
      <c r="DI195" s="431" t="str">
        <f t="shared" si="192"/>
        <v>ne</v>
      </c>
      <c r="DK195" s="229"/>
      <c r="DL195" s="225">
        <f t="shared" si="193"/>
        <v>0</v>
      </c>
      <c r="DM195" s="230">
        <f>IF(DL195=1,data!$C$41*DK195,0)</f>
        <v>0</v>
      </c>
      <c r="DN195" s="265" t="s">
        <v>96</v>
      </c>
      <c r="DO195" s="231">
        <f>IF(DL195=1,IF(DK195&lt;15,VLOOKUP(DN195,data!$B$3:$E$32,2,0)*DK195,(VLOOKUP(DN195,data!$B$3:$E$32,2,0)*14)+(VLOOKUP(DN195,data!$B$3:$E$32,3,0))*(DK195-14)),0)</f>
        <v>0</v>
      </c>
      <c r="DP195" s="265" t="s">
        <v>96</v>
      </c>
      <c r="DQ195" s="231">
        <f>IF(DL195=1,VLOOKUP(DP195,data!$B$35:$D$39,2,0),0)</f>
        <v>0</v>
      </c>
      <c r="DR195" s="232">
        <f>IF(AND(DO195&lt;&gt;0,DQ195&lt;&gt;0)=FALSE,0,data!$C$43)</f>
        <v>0</v>
      </c>
      <c r="DS195" s="269">
        <f t="shared" si="194"/>
        <v>0</v>
      </c>
      <c r="DT195" s="225">
        <f t="shared" si="195"/>
        <v>0</v>
      </c>
      <c r="DU195" s="225">
        <f t="shared" si="196"/>
        <v>0</v>
      </c>
      <c r="DV195" s="225">
        <f t="shared" si="197"/>
        <v>0</v>
      </c>
      <c r="DW195" s="431" t="str">
        <f t="shared" si="198"/>
        <v>ne</v>
      </c>
      <c r="DY195" s="229"/>
      <c r="DZ195" s="225">
        <f t="shared" si="199"/>
        <v>0</v>
      </c>
      <c r="EA195" s="230">
        <f>IF(DZ195=1,data!$C$41*DY195,0)</f>
        <v>0</v>
      </c>
      <c r="EB195" s="265" t="s">
        <v>96</v>
      </c>
      <c r="EC195" s="231">
        <f>IF(DZ195=1,IF(DY195&lt;15,VLOOKUP(EB195,data!$B$3:$E$32,2,0)*DY195,(VLOOKUP(EB195,data!$B$3:$E$32,2,0)*14)+(VLOOKUP(EB195,data!$B$3:$E$32,3,0))*(DY195-14)),0)</f>
        <v>0</v>
      </c>
      <c r="ED195" s="265" t="s">
        <v>96</v>
      </c>
      <c r="EE195" s="231">
        <f>IF(DZ195=1,VLOOKUP(ED195,data!$B$35:$D$39,2,0),0)</f>
        <v>0</v>
      </c>
      <c r="EF195" s="232">
        <f>IF(AND(EC195&lt;&gt;0,EE195&lt;&gt;0)=FALSE,0,data!$C$43)</f>
        <v>0</v>
      </c>
      <c r="EG195" s="269">
        <f t="shared" si="200"/>
        <v>0</v>
      </c>
      <c r="EH195" s="225">
        <f t="shared" si="201"/>
        <v>0</v>
      </c>
      <c r="EI195" s="225">
        <f t="shared" si="202"/>
        <v>0</v>
      </c>
      <c r="EJ195" s="225">
        <f t="shared" si="203"/>
        <v>0</v>
      </c>
      <c r="EK195" s="431" t="str">
        <f t="shared" si="204"/>
        <v>ne</v>
      </c>
      <c r="EM195" s="229"/>
      <c r="EN195" s="225">
        <f t="shared" si="205"/>
        <v>0</v>
      </c>
      <c r="EO195" s="230">
        <f>IF(EN195=1,data!$C$41*EM195,0)</f>
        <v>0</v>
      </c>
      <c r="EP195" s="265" t="s">
        <v>96</v>
      </c>
      <c r="EQ195" s="231">
        <f>IF(EN195=1,IF(EM195&lt;15,VLOOKUP(EP195,data!$B$3:$E$32,2,0)*EM195,(VLOOKUP(EP195,data!$B$3:$E$32,2,0)*14)+(VLOOKUP(EP195,data!$B$3:$E$32,3,0))*(EM195-14)),0)</f>
        <v>0</v>
      </c>
      <c r="ER195" s="265" t="s">
        <v>96</v>
      </c>
      <c r="ES195" s="231">
        <f>IF(EN195=1,VLOOKUP(ER195,data!$B$35:$D$39,2,0),0)</f>
        <v>0</v>
      </c>
      <c r="ET195" s="232">
        <f>IF(AND(EQ195&lt;&gt;0,ES195&lt;&gt;0)=FALSE,0,data!$C$43)</f>
        <v>0</v>
      </c>
      <c r="EU195" s="269">
        <f t="shared" si="206"/>
        <v>0</v>
      </c>
      <c r="EV195" s="225">
        <f t="shared" si="207"/>
        <v>0</v>
      </c>
      <c r="EW195" s="225">
        <f t="shared" si="208"/>
        <v>0</v>
      </c>
      <c r="EX195" s="225">
        <f t="shared" si="209"/>
        <v>0</v>
      </c>
      <c r="EY195" s="431" t="str">
        <f t="shared" si="210"/>
        <v>ne</v>
      </c>
      <c r="FA195" s="229"/>
      <c r="FB195" s="225">
        <f t="shared" si="211"/>
        <v>0</v>
      </c>
      <c r="FC195" s="230">
        <f>IF(FB195=1,data!$C$41*FA195,0)</f>
        <v>0</v>
      </c>
      <c r="FD195" s="265" t="s">
        <v>96</v>
      </c>
      <c r="FE195" s="231">
        <f>IF(FB195=1,IF(FA195&lt;15,VLOOKUP(FD195,data!$B$3:$E$32,2,0)*FA195,(VLOOKUP(FD195,data!$B$3:$E$32,2,0)*14)+(VLOOKUP(FD195,data!$B$3:$E$32,3,0))*(FA195-14)),0)</f>
        <v>0</v>
      </c>
      <c r="FF195" s="265" t="s">
        <v>96</v>
      </c>
      <c r="FG195" s="231">
        <f>IF(FB195=1,VLOOKUP(FF195,data!$B$35:$D$39,2,0),0)</f>
        <v>0</v>
      </c>
      <c r="FH195" s="232">
        <f>IF(AND(FE195&lt;&gt;0,FG195&lt;&gt;0)=FALSE,0,data!$C$43)</f>
        <v>0</v>
      </c>
      <c r="FI195" s="269">
        <f t="shared" si="212"/>
        <v>0</v>
      </c>
      <c r="FJ195" s="225">
        <f t="shared" si="213"/>
        <v>0</v>
      </c>
      <c r="FK195" s="225">
        <f t="shared" si="214"/>
        <v>0</v>
      </c>
      <c r="FL195" s="225">
        <f t="shared" si="215"/>
        <v>0</v>
      </c>
      <c r="FM195" s="431" t="str">
        <f t="shared" si="216"/>
        <v>ne</v>
      </c>
    </row>
    <row r="196" spans="1:169" ht="26.65" hidden="1" customHeight="1" x14ac:dyDescent="0.25">
      <c r="A196" s="233"/>
      <c r="B196" s="370" t="s">
        <v>287</v>
      </c>
      <c r="C196" s="416"/>
      <c r="D196" s="418"/>
      <c r="E196" s="229"/>
      <c r="F196" s="225">
        <f t="shared" si="148"/>
        <v>0</v>
      </c>
      <c r="G196" s="230">
        <f>IF(F196=1,data!$C$41*E196,0)</f>
        <v>0</v>
      </c>
      <c r="H196" s="265" t="s">
        <v>96</v>
      </c>
      <c r="I196" s="231">
        <f>IF($F196=1,IF($E196&lt;15,VLOOKUP(H196,data!$B$3:$E$32,2,0)*$E196,(VLOOKUP(H196,data!$B$3:$E$32,2,0)*14)+(VLOOKUP(H196,data!$B$3:$E$32,3,0))*($E196-14)),0)</f>
        <v>0</v>
      </c>
      <c r="J196" s="265" t="s">
        <v>96</v>
      </c>
      <c r="K196" s="231">
        <f>IF($F196=1,VLOOKUP(J196,data!$B$35:$D$39,2,0),0)</f>
        <v>0</v>
      </c>
      <c r="L196" s="232">
        <f>IF(AND(I196&lt;&gt;0,K196&lt;&gt;0)=FALSE,0,data!$C$43)</f>
        <v>0</v>
      </c>
      <c r="M196" s="269">
        <f t="shared" si="76"/>
        <v>0</v>
      </c>
      <c r="N196" s="225">
        <f t="shared" si="217"/>
        <v>0</v>
      </c>
      <c r="O196" s="225">
        <f t="shared" si="149"/>
        <v>0</v>
      </c>
      <c r="P196" s="225">
        <f t="shared" si="150"/>
        <v>0</v>
      </c>
      <c r="Q196" s="228"/>
      <c r="R196" s="438">
        <f t="shared" si="151"/>
        <v>0</v>
      </c>
      <c r="S196" s="225">
        <f t="shared" si="152"/>
        <v>0</v>
      </c>
      <c r="T196" s="357">
        <f>IF(S196=1,data!$C$41*R196,0)</f>
        <v>0</v>
      </c>
      <c r="U196" s="370" t="str">
        <f t="shared" si="153"/>
        <v xml:space="preserve"> </v>
      </c>
      <c r="V196" s="360">
        <f>IF($S196=1,IF(R196&lt;15,VLOOKUP(U196,data!$B$3:$E$32,2,0)*R196,(VLOOKUP(U196,data!$B$3:$E$32,2,0)*14)+(VLOOKUP(U196,data!$B$3:$E$32,3,0))*(R196-14)),0)</f>
        <v>0</v>
      </c>
      <c r="W196" s="370" t="str">
        <f t="shared" si="154"/>
        <v xml:space="preserve"> </v>
      </c>
      <c r="X196" s="360">
        <f>IF($S196=1,VLOOKUP(W196,data!$B$35:$D$39,2,0),0)</f>
        <v>0</v>
      </c>
      <c r="Y196" s="364">
        <f>IF(AND(V196&lt;&gt;0,X196&lt;&gt;0)=FALSE,0,data!$C$43)</f>
        <v>0</v>
      </c>
      <c r="Z196" s="365">
        <f t="shared" si="83"/>
        <v>0</v>
      </c>
      <c r="AA196" s="225">
        <f t="shared" si="218"/>
        <v>0</v>
      </c>
      <c r="AB196" s="225">
        <f t="shared" si="155"/>
        <v>0</v>
      </c>
      <c r="AC196" s="225">
        <f t="shared" si="156"/>
        <v>0</v>
      </c>
      <c r="AE196" s="229"/>
      <c r="AF196" s="225">
        <f t="shared" si="157"/>
        <v>0</v>
      </c>
      <c r="AG196" s="230">
        <f>IF(AF196=1,data!$C$41*AE196,0)</f>
        <v>0</v>
      </c>
      <c r="AH196" s="265" t="s">
        <v>96</v>
      </c>
      <c r="AI196" s="231">
        <f>IF(AF196=1,IF(AE196&lt;15,VLOOKUP(AH196,data!$B$3:$E$32,2,0)*AE196,(VLOOKUP(AH196,data!$B$3:$E$32,2,0)*14)+(VLOOKUP(AH196,data!$B$3:$E$32,3,0))*(AE196-14)),0)</f>
        <v>0</v>
      </c>
      <c r="AJ196" s="265" t="s">
        <v>96</v>
      </c>
      <c r="AK196" s="231">
        <f>IF(AF196=1,VLOOKUP(AJ196,data!$B$35:$D$39,2,0),0)</f>
        <v>0</v>
      </c>
      <c r="AL196" s="232">
        <f>IF(AND(AI196&lt;&gt;0,AK196&lt;&gt;0)=FALSE,0,data!$C$43)</f>
        <v>0</v>
      </c>
      <c r="AM196" s="269">
        <f t="shared" si="158"/>
        <v>0</v>
      </c>
      <c r="AN196" s="225">
        <f t="shared" si="159"/>
        <v>0</v>
      </c>
      <c r="AO196" s="225">
        <f t="shared" si="160"/>
        <v>0</v>
      </c>
      <c r="AP196" s="225">
        <f t="shared" si="161"/>
        <v>0</v>
      </c>
      <c r="AQ196" s="431" t="str">
        <f t="shared" si="162"/>
        <v>ne</v>
      </c>
      <c r="AS196" s="229"/>
      <c r="AT196" s="225">
        <f t="shared" si="163"/>
        <v>0</v>
      </c>
      <c r="AU196" s="230">
        <f>IF(AT196=1,data!$C$41*AS196,0)</f>
        <v>0</v>
      </c>
      <c r="AV196" s="265" t="s">
        <v>96</v>
      </c>
      <c r="AW196" s="231">
        <f>IF(AT196=1,IF(AS196&lt;15,VLOOKUP(AV196,data!$B$3:$E$32,2,0)*AS196,(VLOOKUP(AV196,data!$B$3:$E$32,2,0)*14)+(VLOOKUP(AV196,data!$B$3:$E$32,3,0))*(AS196-14)),0)</f>
        <v>0</v>
      </c>
      <c r="AX196" s="265" t="s">
        <v>96</v>
      </c>
      <c r="AY196" s="231">
        <f>IF(AT196=1,VLOOKUP(AX196,data!$B$35:$D$39,2,0),0)</f>
        <v>0</v>
      </c>
      <c r="AZ196" s="232">
        <f>IF(AND(AW196&lt;&gt;0,AY196&lt;&gt;0)=FALSE,0,data!$C$43)</f>
        <v>0</v>
      </c>
      <c r="BA196" s="269">
        <f t="shared" si="164"/>
        <v>0</v>
      </c>
      <c r="BB196" s="225">
        <f t="shared" si="165"/>
        <v>0</v>
      </c>
      <c r="BC196" s="225">
        <f t="shared" si="166"/>
        <v>0</v>
      </c>
      <c r="BD196" s="225">
        <f t="shared" si="167"/>
        <v>0</v>
      </c>
      <c r="BE196" s="431" t="str">
        <f t="shared" si="168"/>
        <v>ne</v>
      </c>
      <c r="BG196" s="229"/>
      <c r="BH196" s="225">
        <f t="shared" si="169"/>
        <v>0</v>
      </c>
      <c r="BI196" s="230">
        <f>IF(BH196=1,data!$C$41*BG196,0)</f>
        <v>0</v>
      </c>
      <c r="BJ196" s="265" t="s">
        <v>96</v>
      </c>
      <c r="BK196" s="231">
        <f>IF(BH196=1,IF(BG196&lt;15,VLOOKUP(BJ196,data!$B$3:$E$32,2,0)*BG196,(VLOOKUP(BJ196,data!$B$3:$E$32,2,0)*14)+(VLOOKUP(BJ196,data!$B$3:$E$32,3,0))*(BG196-14)),0)</f>
        <v>0</v>
      </c>
      <c r="BL196" s="265" t="s">
        <v>96</v>
      </c>
      <c r="BM196" s="231">
        <f>IF(BH196=1,VLOOKUP(BL196,data!$B$35:$D$39,2,0),0)</f>
        <v>0</v>
      </c>
      <c r="BN196" s="232">
        <f>IF(AND(BK196&lt;&gt;0,BM196&lt;&gt;0)=FALSE,0,data!$C$43)</f>
        <v>0</v>
      </c>
      <c r="BO196" s="269">
        <f t="shared" si="170"/>
        <v>0</v>
      </c>
      <c r="BP196" s="225">
        <f t="shared" si="171"/>
        <v>0</v>
      </c>
      <c r="BQ196" s="225">
        <f t="shared" si="172"/>
        <v>0</v>
      </c>
      <c r="BR196" s="225">
        <f t="shared" si="173"/>
        <v>0</v>
      </c>
      <c r="BS196" s="431" t="str">
        <f t="shared" si="174"/>
        <v>ne</v>
      </c>
      <c r="BU196" s="229"/>
      <c r="BV196" s="225">
        <f t="shared" si="175"/>
        <v>0</v>
      </c>
      <c r="BW196" s="230">
        <f>IF(BV196=1,data!$C$41*BU196,0)</f>
        <v>0</v>
      </c>
      <c r="BX196" s="265" t="s">
        <v>96</v>
      </c>
      <c r="BY196" s="231">
        <f>IF(BV196=1,IF(BU196&lt;15,VLOOKUP(BX196,data!$B$3:$E$32,2,0)*BU196,(VLOOKUP(BX196,data!$B$3:$E$32,2,0)*14)+(VLOOKUP(BX196,data!$B$3:$E$32,3,0))*(BU196-14)),0)</f>
        <v>0</v>
      </c>
      <c r="BZ196" s="265" t="s">
        <v>96</v>
      </c>
      <c r="CA196" s="231">
        <f>IF(BV196=1,VLOOKUP(BZ196,data!$B$35:$D$39,2,0),0)</f>
        <v>0</v>
      </c>
      <c r="CB196" s="232">
        <f>IF(AND(BY196&lt;&gt;0,CA196&lt;&gt;0)=FALSE,0,data!$C$43)</f>
        <v>0</v>
      </c>
      <c r="CC196" s="269">
        <f t="shared" si="176"/>
        <v>0</v>
      </c>
      <c r="CD196" s="225">
        <f t="shared" si="177"/>
        <v>0</v>
      </c>
      <c r="CE196" s="225">
        <f t="shared" si="178"/>
        <v>0</v>
      </c>
      <c r="CF196" s="225">
        <f t="shared" si="179"/>
        <v>0</v>
      </c>
      <c r="CG196" s="431" t="str">
        <f t="shared" si="180"/>
        <v>ne</v>
      </c>
      <c r="CI196" s="229"/>
      <c r="CJ196" s="225">
        <f t="shared" si="181"/>
        <v>0</v>
      </c>
      <c r="CK196" s="230">
        <f>IF(CJ196=1,data!$C$41*CI196,0)</f>
        <v>0</v>
      </c>
      <c r="CL196" s="265" t="s">
        <v>96</v>
      </c>
      <c r="CM196" s="231">
        <f>IF(CJ196=1,IF(CI196&lt;15,VLOOKUP(CL196,data!$B$3:$E$32,2,0)*CI196,(VLOOKUP(CL196,data!$B$3:$E$32,2,0)*14)+(VLOOKUP(CL196,data!$B$3:$E$32,3,0))*(CI196-14)),0)</f>
        <v>0</v>
      </c>
      <c r="CN196" s="265" t="s">
        <v>96</v>
      </c>
      <c r="CO196" s="231">
        <f>IF(CJ196=1,VLOOKUP(CN196,data!$B$35:$D$39,2,0),0)</f>
        <v>0</v>
      </c>
      <c r="CP196" s="232">
        <f>IF(AND(CM196&lt;&gt;0,CO196&lt;&gt;0)=FALSE,0,data!$C$43)</f>
        <v>0</v>
      </c>
      <c r="CQ196" s="269">
        <f t="shared" si="182"/>
        <v>0</v>
      </c>
      <c r="CR196" s="225">
        <f t="shared" si="183"/>
        <v>0</v>
      </c>
      <c r="CS196" s="225">
        <f t="shared" si="184"/>
        <v>0</v>
      </c>
      <c r="CT196" s="225">
        <f t="shared" si="185"/>
        <v>0</v>
      </c>
      <c r="CU196" s="431" t="str">
        <f t="shared" si="186"/>
        <v>ne</v>
      </c>
      <c r="CW196" s="229"/>
      <c r="CX196" s="225">
        <f t="shared" si="187"/>
        <v>0</v>
      </c>
      <c r="CY196" s="230">
        <f>IF(CX196=1,data!$C$41*CW196,0)</f>
        <v>0</v>
      </c>
      <c r="CZ196" s="265" t="s">
        <v>96</v>
      </c>
      <c r="DA196" s="231">
        <f>IF(CX196=1,IF(CW196&lt;15,VLOOKUP(CZ196,data!$B$3:$E$32,2,0)*CW196,(VLOOKUP(CZ196,data!$B$3:$E$32,2,0)*14)+(VLOOKUP(CZ196,data!$B$3:$E$32,3,0))*(CW196-14)),0)</f>
        <v>0</v>
      </c>
      <c r="DB196" s="265" t="s">
        <v>96</v>
      </c>
      <c r="DC196" s="231">
        <f>IF(CX196=1,VLOOKUP(DB196,data!$B$35:$D$39,2,0),0)</f>
        <v>0</v>
      </c>
      <c r="DD196" s="232">
        <f>IF(AND(DA196&lt;&gt;0,DC196&lt;&gt;0)=FALSE,0,data!$C$43)</f>
        <v>0</v>
      </c>
      <c r="DE196" s="269">
        <f t="shared" si="188"/>
        <v>0</v>
      </c>
      <c r="DF196" s="225">
        <f t="shared" si="189"/>
        <v>0</v>
      </c>
      <c r="DG196" s="225">
        <f t="shared" si="190"/>
        <v>0</v>
      </c>
      <c r="DH196" s="225">
        <f t="shared" si="191"/>
        <v>0</v>
      </c>
      <c r="DI196" s="431" t="str">
        <f t="shared" si="192"/>
        <v>ne</v>
      </c>
      <c r="DK196" s="229"/>
      <c r="DL196" s="225">
        <f t="shared" si="193"/>
        <v>0</v>
      </c>
      <c r="DM196" s="230">
        <f>IF(DL196=1,data!$C$41*DK196,0)</f>
        <v>0</v>
      </c>
      <c r="DN196" s="265" t="s">
        <v>96</v>
      </c>
      <c r="DO196" s="231">
        <f>IF(DL196=1,IF(DK196&lt;15,VLOOKUP(DN196,data!$B$3:$E$32,2,0)*DK196,(VLOOKUP(DN196,data!$B$3:$E$32,2,0)*14)+(VLOOKUP(DN196,data!$B$3:$E$32,3,0))*(DK196-14)),0)</f>
        <v>0</v>
      </c>
      <c r="DP196" s="265" t="s">
        <v>96</v>
      </c>
      <c r="DQ196" s="231">
        <f>IF(DL196=1,VLOOKUP(DP196,data!$B$35:$D$39,2,0),0)</f>
        <v>0</v>
      </c>
      <c r="DR196" s="232">
        <f>IF(AND(DO196&lt;&gt;0,DQ196&lt;&gt;0)=FALSE,0,data!$C$43)</f>
        <v>0</v>
      </c>
      <c r="DS196" s="269">
        <f t="shared" si="194"/>
        <v>0</v>
      </c>
      <c r="DT196" s="225">
        <f t="shared" si="195"/>
        <v>0</v>
      </c>
      <c r="DU196" s="225">
        <f t="shared" si="196"/>
        <v>0</v>
      </c>
      <c r="DV196" s="225">
        <f t="shared" si="197"/>
        <v>0</v>
      </c>
      <c r="DW196" s="431" t="str">
        <f t="shared" si="198"/>
        <v>ne</v>
      </c>
      <c r="DY196" s="229"/>
      <c r="DZ196" s="225">
        <f t="shared" si="199"/>
        <v>0</v>
      </c>
      <c r="EA196" s="230">
        <f>IF(DZ196=1,data!$C$41*DY196,0)</f>
        <v>0</v>
      </c>
      <c r="EB196" s="265" t="s">
        <v>96</v>
      </c>
      <c r="EC196" s="231">
        <f>IF(DZ196=1,IF(DY196&lt;15,VLOOKUP(EB196,data!$B$3:$E$32,2,0)*DY196,(VLOOKUP(EB196,data!$B$3:$E$32,2,0)*14)+(VLOOKUP(EB196,data!$B$3:$E$32,3,0))*(DY196-14)),0)</f>
        <v>0</v>
      </c>
      <c r="ED196" s="265" t="s">
        <v>96</v>
      </c>
      <c r="EE196" s="231">
        <f>IF(DZ196=1,VLOOKUP(ED196,data!$B$35:$D$39,2,0),0)</f>
        <v>0</v>
      </c>
      <c r="EF196" s="232">
        <f>IF(AND(EC196&lt;&gt;0,EE196&lt;&gt;0)=FALSE,0,data!$C$43)</f>
        <v>0</v>
      </c>
      <c r="EG196" s="269">
        <f t="shared" si="200"/>
        <v>0</v>
      </c>
      <c r="EH196" s="225">
        <f t="shared" si="201"/>
        <v>0</v>
      </c>
      <c r="EI196" s="225">
        <f t="shared" si="202"/>
        <v>0</v>
      </c>
      <c r="EJ196" s="225">
        <f t="shared" si="203"/>
        <v>0</v>
      </c>
      <c r="EK196" s="431" t="str">
        <f t="shared" si="204"/>
        <v>ne</v>
      </c>
      <c r="EM196" s="229"/>
      <c r="EN196" s="225">
        <f t="shared" si="205"/>
        <v>0</v>
      </c>
      <c r="EO196" s="230">
        <f>IF(EN196=1,data!$C$41*EM196,0)</f>
        <v>0</v>
      </c>
      <c r="EP196" s="265" t="s">
        <v>96</v>
      </c>
      <c r="EQ196" s="231">
        <f>IF(EN196=1,IF(EM196&lt;15,VLOOKUP(EP196,data!$B$3:$E$32,2,0)*EM196,(VLOOKUP(EP196,data!$B$3:$E$32,2,0)*14)+(VLOOKUP(EP196,data!$B$3:$E$32,3,0))*(EM196-14)),0)</f>
        <v>0</v>
      </c>
      <c r="ER196" s="265" t="s">
        <v>96</v>
      </c>
      <c r="ES196" s="231">
        <f>IF(EN196=1,VLOOKUP(ER196,data!$B$35:$D$39,2,0),0)</f>
        <v>0</v>
      </c>
      <c r="ET196" s="232">
        <f>IF(AND(EQ196&lt;&gt;0,ES196&lt;&gt;0)=FALSE,0,data!$C$43)</f>
        <v>0</v>
      </c>
      <c r="EU196" s="269">
        <f t="shared" si="206"/>
        <v>0</v>
      </c>
      <c r="EV196" s="225">
        <f t="shared" si="207"/>
        <v>0</v>
      </c>
      <c r="EW196" s="225">
        <f t="shared" si="208"/>
        <v>0</v>
      </c>
      <c r="EX196" s="225">
        <f t="shared" si="209"/>
        <v>0</v>
      </c>
      <c r="EY196" s="431" t="str">
        <f t="shared" si="210"/>
        <v>ne</v>
      </c>
      <c r="FA196" s="229"/>
      <c r="FB196" s="225">
        <f t="shared" si="211"/>
        <v>0</v>
      </c>
      <c r="FC196" s="230">
        <f>IF(FB196=1,data!$C$41*FA196,0)</f>
        <v>0</v>
      </c>
      <c r="FD196" s="265" t="s">
        <v>96</v>
      </c>
      <c r="FE196" s="231">
        <f>IF(FB196=1,IF(FA196&lt;15,VLOOKUP(FD196,data!$B$3:$E$32,2,0)*FA196,(VLOOKUP(FD196,data!$B$3:$E$32,2,0)*14)+(VLOOKUP(FD196,data!$B$3:$E$32,3,0))*(FA196-14)),0)</f>
        <v>0</v>
      </c>
      <c r="FF196" s="265" t="s">
        <v>96</v>
      </c>
      <c r="FG196" s="231">
        <f>IF(FB196=1,VLOOKUP(FF196,data!$B$35:$D$39,2,0),0)</f>
        <v>0</v>
      </c>
      <c r="FH196" s="232">
        <f>IF(AND(FE196&lt;&gt;0,FG196&lt;&gt;0)=FALSE,0,data!$C$43)</f>
        <v>0</v>
      </c>
      <c r="FI196" s="269">
        <f t="shared" si="212"/>
        <v>0</v>
      </c>
      <c r="FJ196" s="225">
        <f t="shared" si="213"/>
        <v>0</v>
      </c>
      <c r="FK196" s="225">
        <f t="shared" si="214"/>
        <v>0</v>
      </c>
      <c r="FL196" s="225">
        <f t="shared" si="215"/>
        <v>0</v>
      </c>
      <c r="FM196" s="431" t="str">
        <f t="shared" si="216"/>
        <v>ne</v>
      </c>
    </row>
    <row r="197" spans="1:169" ht="26.65" hidden="1" customHeight="1" x14ac:dyDescent="0.25">
      <c r="A197" s="233"/>
      <c r="B197" s="370" t="s">
        <v>288</v>
      </c>
      <c r="C197" s="416"/>
      <c r="D197" s="418"/>
      <c r="E197" s="229"/>
      <c r="F197" s="225">
        <f t="shared" si="148"/>
        <v>0</v>
      </c>
      <c r="G197" s="230">
        <f>IF(F197=1,data!$C$41*E197,0)</f>
        <v>0</v>
      </c>
      <c r="H197" s="265" t="s">
        <v>96</v>
      </c>
      <c r="I197" s="231">
        <f>IF($F197=1,IF($E197&lt;15,VLOOKUP(H197,data!$B$3:$E$32,2,0)*$E197,(VLOOKUP(H197,data!$B$3:$E$32,2,0)*14)+(VLOOKUP(H197,data!$B$3:$E$32,3,0))*($E197-14)),0)</f>
        <v>0</v>
      </c>
      <c r="J197" s="265" t="s">
        <v>96</v>
      </c>
      <c r="K197" s="231">
        <f>IF($F197=1,VLOOKUP(J197,data!$B$35:$D$39,2,0),0)</f>
        <v>0</v>
      </c>
      <c r="L197" s="232">
        <f>IF(AND(I197&lt;&gt;0,K197&lt;&gt;0)=FALSE,0,data!$C$43)</f>
        <v>0</v>
      </c>
      <c r="M197" s="269">
        <f t="shared" si="76"/>
        <v>0</v>
      </c>
      <c r="N197" s="225">
        <f t="shared" si="217"/>
        <v>0</v>
      </c>
      <c r="O197" s="225">
        <f t="shared" si="149"/>
        <v>0</v>
      </c>
      <c r="P197" s="225">
        <f t="shared" si="150"/>
        <v>0</v>
      </c>
      <c r="Q197" s="228"/>
      <c r="R197" s="438">
        <f t="shared" si="151"/>
        <v>0</v>
      </c>
      <c r="S197" s="225">
        <f t="shared" si="152"/>
        <v>0</v>
      </c>
      <c r="T197" s="357">
        <f>IF(S197=1,data!$C$41*R197,0)</f>
        <v>0</v>
      </c>
      <c r="U197" s="370" t="str">
        <f t="shared" si="153"/>
        <v xml:space="preserve"> </v>
      </c>
      <c r="V197" s="360">
        <f>IF($S197=1,IF(R197&lt;15,VLOOKUP(U197,data!$B$3:$E$32,2,0)*R197,(VLOOKUP(U197,data!$B$3:$E$32,2,0)*14)+(VLOOKUP(U197,data!$B$3:$E$32,3,0))*(R197-14)),0)</f>
        <v>0</v>
      </c>
      <c r="W197" s="370" t="str">
        <f t="shared" si="154"/>
        <v xml:space="preserve"> </v>
      </c>
      <c r="X197" s="360">
        <f>IF($S197=1,VLOOKUP(W197,data!$B$35:$D$39,2,0),0)</f>
        <v>0</v>
      </c>
      <c r="Y197" s="364">
        <f>IF(AND(V197&lt;&gt;0,X197&lt;&gt;0)=FALSE,0,data!$C$43)</f>
        <v>0</v>
      </c>
      <c r="Z197" s="365">
        <f t="shared" si="83"/>
        <v>0</v>
      </c>
      <c r="AA197" s="225">
        <f t="shared" si="218"/>
        <v>0</v>
      </c>
      <c r="AB197" s="225">
        <f t="shared" si="155"/>
        <v>0</v>
      </c>
      <c r="AC197" s="225">
        <f t="shared" si="156"/>
        <v>0</v>
      </c>
      <c r="AE197" s="229"/>
      <c r="AF197" s="225">
        <f t="shared" si="157"/>
        <v>0</v>
      </c>
      <c r="AG197" s="230">
        <f>IF(AF197=1,data!$C$41*AE197,0)</f>
        <v>0</v>
      </c>
      <c r="AH197" s="265" t="s">
        <v>96</v>
      </c>
      <c r="AI197" s="231">
        <f>IF(AF197=1,IF(AE197&lt;15,VLOOKUP(AH197,data!$B$3:$E$32,2,0)*AE197,(VLOOKUP(AH197,data!$B$3:$E$32,2,0)*14)+(VLOOKUP(AH197,data!$B$3:$E$32,3,0))*(AE197-14)),0)</f>
        <v>0</v>
      </c>
      <c r="AJ197" s="265" t="s">
        <v>96</v>
      </c>
      <c r="AK197" s="231">
        <f>IF(AF197=1,VLOOKUP(AJ197,data!$B$35:$D$39,2,0),0)</f>
        <v>0</v>
      </c>
      <c r="AL197" s="232">
        <f>IF(AND(AI197&lt;&gt;0,AK197&lt;&gt;0)=FALSE,0,data!$C$43)</f>
        <v>0</v>
      </c>
      <c r="AM197" s="269">
        <f t="shared" si="158"/>
        <v>0</v>
      </c>
      <c r="AN197" s="225">
        <f t="shared" si="159"/>
        <v>0</v>
      </c>
      <c r="AO197" s="225">
        <f t="shared" si="160"/>
        <v>0</v>
      </c>
      <c r="AP197" s="225">
        <f t="shared" si="161"/>
        <v>0</v>
      </c>
      <c r="AQ197" s="431" t="str">
        <f t="shared" si="162"/>
        <v>ne</v>
      </c>
      <c r="AS197" s="229"/>
      <c r="AT197" s="225">
        <f t="shared" si="163"/>
        <v>0</v>
      </c>
      <c r="AU197" s="230">
        <f>IF(AT197=1,data!$C$41*AS197,0)</f>
        <v>0</v>
      </c>
      <c r="AV197" s="265" t="s">
        <v>96</v>
      </c>
      <c r="AW197" s="231">
        <f>IF(AT197=1,IF(AS197&lt;15,VLOOKUP(AV197,data!$B$3:$E$32,2,0)*AS197,(VLOOKUP(AV197,data!$B$3:$E$32,2,0)*14)+(VLOOKUP(AV197,data!$B$3:$E$32,3,0))*(AS197-14)),0)</f>
        <v>0</v>
      </c>
      <c r="AX197" s="265" t="s">
        <v>96</v>
      </c>
      <c r="AY197" s="231">
        <f>IF(AT197=1,VLOOKUP(AX197,data!$B$35:$D$39,2,0),0)</f>
        <v>0</v>
      </c>
      <c r="AZ197" s="232">
        <f>IF(AND(AW197&lt;&gt;0,AY197&lt;&gt;0)=FALSE,0,data!$C$43)</f>
        <v>0</v>
      </c>
      <c r="BA197" s="269">
        <f t="shared" si="164"/>
        <v>0</v>
      </c>
      <c r="BB197" s="225">
        <f t="shared" si="165"/>
        <v>0</v>
      </c>
      <c r="BC197" s="225">
        <f t="shared" si="166"/>
        <v>0</v>
      </c>
      <c r="BD197" s="225">
        <f t="shared" si="167"/>
        <v>0</v>
      </c>
      <c r="BE197" s="431" t="str">
        <f t="shared" si="168"/>
        <v>ne</v>
      </c>
      <c r="BG197" s="229"/>
      <c r="BH197" s="225">
        <f t="shared" si="169"/>
        <v>0</v>
      </c>
      <c r="BI197" s="230">
        <f>IF(BH197=1,data!$C$41*BG197,0)</f>
        <v>0</v>
      </c>
      <c r="BJ197" s="265" t="s">
        <v>96</v>
      </c>
      <c r="BK197" s="231">
        <f>IF(BH197=1,IF(BG197&lt;15,VLOOKUP(BJ197,data!$B$3:$E$32,2,0)*BG197,(VLOOKUP(BJ197,data!$B$3:$E$32,2,0)*14)+(VLOOKUP(BJ197,data!$B$3:$E$32,3,0))*(BG197-14)),0)</f>
        <v>0</v>
      </c>
      <c r="BL197" s="265" t="s">
        <v>96</v>
      </c>
      <c r="BM197" s="231">
        <f>IF(BH197=1,VLOOKUP(BL197,data!$B$35:$D$39,2,0),0)</f>
        <v>0</v>
      </c>
      <c r="BN197" s="232">
        <f>IF(AND(BK197&lt;&gt;0,BM197&lt;&gt;0)=FALSE,0,data!$C$43)</f>
        <v>0</v>
      </c>
      <c r="BO197" s="269">
        <f t="shared" si="170"/>
        <v>0</v>
      </c>
      <c r="BP197" s="225">
        <f t="shared" si="171"/>
        <v>0</v>
      </c>
      <c r="BQ197" s="225">
        <f t="shared" si="172"/>
        <v>0</v>
      </c>
      <c r="BR197" s="225">
        <f t="shared" si="173"/>
        <v>0</v>
      </c>
      <c r="BS197" s="431" t="str">
        <f t="shared" si="174"/>
        <v>ne</v>
      </c>
      <c r="BU197" s="229"/>
      <c r="BV197" s="225">
        <f t="shared" si="175"/>
        <v>0</v>
      </c>
      <c r="BW197" s="230">
        <f>IF(BV197=1,data!$C$41*BU197,0)</f>
        <v>0</v>
      </c>
      <c r="BX197" s="265" t="s">
        <v>96</v>
      </c>
      <c r="BY197" s="231">
        <f>IF(BV197=1,IF(BU197&lt;15,VLOOKUP(BX197,data!$B$3:$E$32,2,0)*BU197,(VLOOKUP(BX197,data!$B$3:$E$32,2,0)*14)+(VLOOKUP(BX197,data!$B$3:$E$32,3,0))*(BU197-14)),0)</f>
        <v>0</v>
      </c>
      <c r="BZ197" s="265" t="s">
        <v>96</v>
      </c>
      <c r="CA197" s="231">
        <f>IF(BV197=1,VLOOKUP(BZ197,data!$B$35:$D$39,2,0),0)</f>
        <v>0</v>
      </c>
      <c r="CB197" s="232">
        <f>IF(AND(BY197&lt;&gt;0,CA197&lt;&gt;0)=FALSE,0,data!$C$43)</f>
        <v>0</v>
      </c>
      <c r="CC197" s="269">
        <f t="shared" si="176"/>
        <v>0</v>
      </c>
      <c r="CD197" s="225">
        <f t="shared" si="177"/>
        <v>0</v>
      </c>
      <c r="CE197" s="225">
        <f t="shared" si="178"/>
        <v>0</v>
      </c>
      <c r="CF197" s="225">
        <f t="shared" si="179"/>
        <v>0</v>
      </c>
      <c r="CG197" s="431" t="str">
        <f t="shared" si="180"/>
        <v>ne</v>
      </c>
      <c r="CI197" s="229"/>
      <c r="CJ197" s="225">
        <f t="shared" si="181"/>
        <v>0</v>
      </c>
      <c r="CK197" s="230">
        <f>IF(CJ197=1,data!$C$41*CI197,0)</f>
        <v>0</v>
      </c>
      <c r="CL197" s="265" t="s">
        <v>96</v>
      </c>
      <c r="CM197" s="231">
        <f>IF(CJ197=1,IF(CI197&lt;15,VLOOKUP(CL197,data!$B$3:$E$32,2,0)*CI197,(VLOOKUP(CL197,data!$B$3:$E$32,2,0)*14)+(VLOOKUP(CL197,data!$B$3:$E$32,3,0))*(CI197-14)),0)</f>
        <v>0</v>
      </c>
      <c r="CN197" s="265" t="s">
        <v>96</v>
      </c>
      <c r="CO197" s="231">
        <f>IF(CJ197=1,VLOOKUP(CN197,data!$B$35:$D$39,2,0),0)</f>
        <v>0</v>
      </c>
      <c r="CP197" s="232">
        <f>IF(AND(CM197&lt;&gt;0,CO197&lt;&gt;0)=FALSE,0,data!$C$43)</f>
        <v>0</v>
      </c>
      <c r="CQ197" s="269">
        <f t="shared" si="182"/>
        <v>0</v>
      </c>
      <c r="CR197" s="225">
        <f t="shared" si="183"/>
        <v>0</v>
      </c>
      <c r="CS197" s="225">
        <f t="shared" si="184"/>
        <v>0</v>
      </c>
      <c r="CT197" s="225">
        <f t="shared" si="185"/>
        <v>0</v>
      </c>
      <c r="CU197" s="431" t="str">
        <f t="shared" si="186"/>
        <v>ne</v>
      </c>
      <c r="CW197" s="229"/>
      <c r="CX197" s="225">
        <f t="shared" si="187"/>
        <v>0</v>
      </c>
      <c r="CY197" s="230">
        <f>IF(CX197=1,data!$C$41*CW197,0)</f>
        <v>0</v>
      </c>
      <c r="CZ197" s="265" t="s">
        <v>96</v>
      </c>
      <c r="DA197" s="231">
        <f>IF(CX197=1,IF(CW197&lt;15,VLOOKUP(CZ197,data!$B$3:$E$32,2,0)*CW197,(VLOOKUP(CZ197,data!$B$3:$E$32,2,0)*14)+(VLOOKUP(CZ197,data!$B$3:$E$32,3,0))*(CW197-14)),0)</f>
        <v>0</v>
      </c>
      <c r="DB197" s="265" t="s">
        <v>96</v>
      </c>
      <c r="DC197" s="231">
        <f>IF(CX197=1,VLOOKUP(DB197,data!$B$35:$D$39,2,0),0)</f>
        <v>0</v>
      </c>
      <c r="DD197" s="232">
        <f>IF(AND(DA197&lt;&gt;0,DC197&lt;&gt;0)=FALSE,0,data!$C$43)</f>
        <v>0</v>
      </c>
      <c r="DE197" s="269">
        <f t="shared" si="188"/>
        <v>0</v>
      </c>
      <c r="DF197" s="225">
        <f t="shared" si="189"/>
        <v>0</v>
      </c>
      <c r="DG197" s="225">
        <f t="shared" si="190"/>
        <v>0</v>
      </c>
      <c r="DH197" s="225">
        <f t="shared" si="191"/>
        <v>0</v>
      </c>
      <c r="DI197" s="431" t="str">
        <f t="shared" si="192"/>
        <v>ne</v>
      </c>
      <c r="DK197" s="229"/>
      <c r="DL197" s="225">
        <f t="shared" si="193"/>
        <v>0</v>
      </c>
      <c r="DM197" s="230">
        <f>IF(DL197=1,data!$C$41*DK197,0)</f>
        <v>0</v>
      </c>
      <c r="DN197" s="265" t="s">
        <v>96</v>
      </c>
      <c r="DO197" s="231">
        <f>IF(DL197=1,IF(DK197&lt;15,VLOOKUP(DN197,data!$B$3:$E$32,2,0)*DK197,(VLOOKUP(DN197,data!$B$3:$E$32,2,0)*14)+(VLOOKUP(DN197,data!$B$3:$E$32,3,0))*(DK197-14)),0)</f>
        <v>0</v>
      </c>
      <c r="DP197" s="265" t="s">
        <v>96</v>
      </c>
      <c r="DQ197" s="231">
        <f>IF(DL197=1,VLOOKUP(DP197,data!$B$35:$D$39,2,0),0)</f>
        <v>0</v>
      </c>
      <c r="DR197" s="232">
        <f>IF(AND(DO197&lt;&gt;0,DQ197&lt;&gt;0)=FALSE,0,data!$C$43)</f>
        <v>0</v>
      </c>
      <c r="DS197" s="269">
        <f t="shared" si="194"/>
        <v>0</v>
      </c>
      <c r="DT197" s="225">
        <f t="shared" si="195"/>
        <v>0</v>
      </c>
      <c r="DU197" s="225">
        <f t="shared" si="196"/>
        <v>0</v>
      </c>
      <c r="DV197" s="225">
        <f t="shared" si="197"/>
        <v>0</v>
      </c>
      <c r="DW197" s="431" t="str">
        <f t="shared" si="198"/>
        <v>ne</v>
      </c>
      <c r="DY197" s="229"/>
      <c r="DZ197" s="225">
        <f t="shared" si="199"/>
        <v>0</v>
      </c>
      <c r="EA197" s="230">
        <f>IF(DZ197=1,data!$C$41*DY197,0)</f>
        <v>0</v>
      </c>
      <c r="EB197" s="265" t="s">
        <v>96</v>
      </c>
      <c r="EC197" s="231">
        <f>IF(DZ197=1,IF(DY197&lt;15,VLOOKUP(EB197,data!$B$3:$E$32,2,0)*DY197,(VLOOKUP(EB197,data!$B$3:$E$32,2,0)*14)+(VLOOKUP(EB197,data!$B$3:$E$32,3,0))*(DY197-14)),0)</f>
        <v>0</v>
      </c>
      <c r="ED197" s="265" t="s">
        <v>96</v>
      </c>
      <c r="EE197" s="231">
        <f>IF(DZ197=1,VLOOKUP(ED197,data!$B$35:$D$39,2,0),0)</f>
        <v>0</v>
      </c>
      <c r="EF197" s="232">
        <f>IF(AND(EC197&lt;&gt;0,EE197&lt;&gt;0)=FALSE,0,data!$C$43)</f>
        <v>0</v>
      </c>
      <c r="EG197" s="269">
        <f t="shared" si="200"/>
        <v>0</v>
      </c>
      <c r="EH197" s="225">
        <f t="shared" si="201"/>
        <v>0</v>
      </c>
      <c r="EI197" s="225">
        <f t="shared" si="202"/>
        <v>0</v>
      </c>
      <c r="EJ197" s="225">
        <f t="shared" si="203"/>
        <v>0</v>
      </c>
      <c r="EK197" s="431" t="str">
        <f t="shared" si="204"/>
        <v>ne</v>
      </c>
      <c r="EM197" s="229"/>
      <c r="EN197" s="225">
        <f t="shared" si="205"/>
        <v>0</v>
      </c>
      <c r="EO197" s="230">
        <f>IF(EN197=1,data!$C$41*EM197,0)</f>
        <v>0</v>
      </c>
      <c r="EP197" s="265" t="s">
        <v>96</v>
      </c>
      <c r="EQ197" s="231">
        <f>IF(EN197=1,IF(EM197&lt;15,VLOOKUP(EP197,data!$B$3:$E$32,2,0)*EM197,(VLOOKUP(EP197,data!$B$3:$E$32,2,0)*14)+(VLOOKUP(EP197,data!$B$3:$E$32,3,0))*(EM197-14)),0)</f>
        <v>0</v>
      </c>
      <c r="ER197" s="265" t="s">
        <v>96</v>
      </c>
      <c r="ES197" s="231">
        <f>IF(EN197=1,VLOOKUP(ER197,data!$B$35:$D$39,2,0),0)</f>
        <v>0</v>
      </c>
      <c r="ET197" s="232">
        <f>IF(AND(EQ197&lt;&gt;0,ES197&lt;&gt;0)=FALSE,0,data!$C$43)</f>
        <v>0</v>
      </c>
      <c r="EU197" s="269">
        <f t="shared" si="206"/>
        <v>0</v>
      </c>
      <c r="EV197" s="225">
        <f t="shared" si="207"/>
        <v>0</v>
      </c>
      <c r="EW197" s="225">
        <f t="shared" si="208"/>
        <v>0</v>
      </c>
      <c r="EX197" s="225">
        <f t="shared" si="209"/>
        <v>0</v>
      </c>
      <c r="EY197" s="431" t="str">
        <f t="shared" si="210"/>
        <v>ne</v>
      </c>
      <c r="FA197" s="229"/>
      <c r="FB197" s="225">
        <f t="shared" si="211"/>
        <v>0</v>
      </c>
      <c r="FC197" s="230">
        <f>IF(FB197=1,data!$C$41*FA197,0)</f>
        <v>0</v>
      </c>
      <c r="FD197" s="265" t="s">
        <v>96</v>
      </c>
      <c r="FE197" s="231">
        <f>IF(FB197=1,IF(FA197&lt;15,VLOOKUP(FD197,data!$B$3:$E$32,2,0)*FA197,(VLOOKUP(FD197,data!$B$3:$E$32,2,0)*14)+(VLOOKUP(FD197,data!$B$3:$E$32,3,0))*(FA197-14)),0)</f>
        <v>0</v>
      </c>
      <c r="FF197" s="265" t="s">
        <v>96</v>
      </c>
      <c r="FG197" s="231">
        <f>IF(FB197=1,VLOOKUP(FF197,data!$B$35:$D$39,2,0),0)</f>
        <v>0</v>
      </c>
      <c r="FH197" s="232">
        <f>IF(AND(FE197&lt;&gt;0,FG197&lt;&gt;0)=FALSE,0,data!$C$43)</f>
        <v>0</v>
      </c>
      <c r="FI197" s="269">
        <f t="shared" si="212"/>
        <v>0</v>
      </c>
      <c r="FJ197" s="225">
        <f t="shared" si="213"/>
        <v>0</v>
      </c>
      <c r="FK197" s="225">
        <f t="shared" si="214"/>
        <v>0</v>
      </c>
      <c r="FL197" s="225">
        <f t="shared" si="215"/>
        <v>0</v>
      </c>
      <c r="FM197" s="431" t="str">
        <f t="shared" si="216"/>
        <v>ne</v>
      </c>
    </row>
    <row r="198" spans="1:169" ht="26.65" hidden="1" customHeight="1" x14ac:dyDescent="0.25">
      <c r="A198" s="233"/>
      <c r="B198" s="370" t="s">
        <v>289</v>
      </c>
      <c r="C198" s="416"/>
      <c r="D198" s="418"/>
      <c r="E198" s="229"/>
      <c r="F198" s="225">
        <f t="shared" si="148"/>
        <v>0</v>
      </c>
      <c r="G198" s="230">
        <f>IF(F198=1,data!$C$41*E198,0)</f>
        <v>0</v>
      </c>
      <c r="H198" s="265" t="s">
        <v>96</v>
      </c>
      <c r="I198" s="231">
        <f>IF($F198=1,IF($E198&lt;15,VLOOKUP(H198,data!$B$3:$E$32,2,0)*$E198,(VLOOKUP(H198,data!$B$3:$E$32,2,0)*14)+(VLOOKUP(H198,data!$B$3:$E$32,3,0))*($E198-14)),0)</f>
        <v>0</v>
      </c>
      <c r="J198" s="265" t="s">
        <v>96</v>
      </c>
      <c r="K198" s="231">
        <f>IF($F198=1,VLOOKUP(J198,data!$B$35:$D$39,2,0),0)</f>
        <v>0</v>
      </c>
      <c r="L198" s="232">
        <f>IF(AND(I198&lt;&gt;0,K198&lt;&gt;0)=FALSE,0,data!$C$43)</f>
        <v>0</v>
      </c>
      <c r="M198" s="269">
        <f t="shared" si="76"/>
        <v>0</v>
      </c>
      <c r="N198" s="225">
        <f t="shared" si="217"/>
        <v>0</v>
      </c>
      <c r="O198" s="225">
        <f t="shared" si="149"/>
        <v>0</v>
      </c>
      <c r="P198" s="225">
        <f t="shared" si="150"/>
        <v>0</v>
      </c>
      <c r="Q198" s="228"/>
      <c r="R198" s="438">
        <f t="shared" si="151"/>
        <v>0</v>
      </c>
      <c r="S198" s="225">
        <f t="shared" si="152"/>
        <v>0</v>
      </c>
      <c r="T198" s="357">
        <f>IF(S198=1,data!$C$41*R198,0)</f>
        <v>0</v>
      </c>
      <c r="U198" s="370" t="str">
        <f t="shared" si="153"/>
        <v xml:space="preserve"> </v>
      </c>
      <c r="V198" s="360">
        <f>IF($S198=1,IF(R198&lt;15,VLOOKUP(U198,data!$B$3:$E$32,2,0)*R198,(VLOOKUP(U198,data!$B$3:$E$32,2,0)*14)+(VLOOKUP(U198,data!$B$3:$E$32,3,0))*(R198-14)),0)</f>
        <v>0</v>
      </c>
      <c r="W198" s="370" t="str">
        <f t="shared" si="154"/>
        <v xml:space="preserve"> </v>
      </c>
      <c r="X198" s="360">
        <f>IF($S198=1,VLOOKUP(W198,data!$B$35:$D$39,2,0),0)</f>
        <v>0</v>
      </c>
      <c r="Y198" s="364">
        <f>IF(AND(V198&lt;&gt;0,X198&lt;&gt;0)=FALSE,0,data!$C$43)</f>
        <v>0</v>
      </c>
      <c r="Z198" s="365">
        <f t="shared" si="83"/>
        <v>0</v>
      </c>
      <c r="AA198" s="225">
        <f t="shared" si="218"/>
        <v>0</v>
      </c>
      <c r="AB198" s="225">
        <f t="shared" si="155"/>
        <v>0</v>
      </c>
      <c r="AC198" s="225">
        <f t="shared" si="156"/>
        <v>0</v>
      </c>
      <c r="AE198" s="229"/>
      <c r="AF198" s="225">
        <f t="shared" si="157"/>
        <v>0</v>
      </c>
      <c r="AG198" s="230">
        <f>IF(AF198=1,data!$C$41*AE198,0)</f>
        <v>0</v>
      </c>
      <c r="AH198" s="265" t="s">
        <v>96</v>
      </c>
      <c r="AI198" s="231">
        <f>IF(AF198=1,IF(AE198&lt;15,VLOOKUP(AH198,data!$B$3:$E$32,2,0)*AE198,(VLOOKUP(AH198,data!$B$3:$E$32,2,0)*14)+(VLOOKUP(AH198,data!$B$3:$E$32,3,0))*(AE198-14)),0)</f>
        <v>0</v>
      </c>
      <c r="AJ198" s="265" t="s">
        <v>96</v>
      </c>
      <c r="AK198" s="231">
        <f>IF(AF198=1,VLOOKUP(AJ198,data!$B$35:$D$39,2,0),0)</f>
        <v>0</v>
      </c>
      <c r="AL198" s="232">
        <f>IF(AND(AI198&lt;&gt;0,AK198&lt;&gt;0)=FALSE,0,data!$C$43)</f>
        <v>0</v>
      </c>
      <c r="AM198" s="269">
        <f t="shared" si="158"/>
        <v>0</v>
      </c>
      <c r="AN198" s="225">
        <f t="shared" si="159"/>
        <v>0</v>
      </c>
      <c r="AO198" s="225">
        <f t="shared" si="160"/>
        <v>0</v>
      </c>
      <c r="AP198" s="225">
        <f t="shared" si="161"/>
        <v>0</v>
      </c>
      <c r="AQ198" s="431" t="str">
        <f t="shared" si="162"/>
        <v>ne</v>
      </c>
      <c r="AS198" s="229"/>
      <c r="AT198" s="225">
        <f t="shared" si="163"/>
        <v>0</v>
      </c>
      <c r="AU198" s="230">
        <f>IF(AT198=1,data!$C$41*AS198,0)</f>
        <v>0</v>
      </c>
      <c r="AV198" s="265" t="s">
        <v>96</v>
      </c>
      <c r="AW198" s="231">
        <f>IF(AT198=1,IF(AS198&lt;15,VLOOKUP(AV198,data!$B$3:$E$32,2,0)*AS198,(VLOOKUP(AV198,data!$B$3:$E$32,2,0)*14)+(VLOOKUP(AV198,data!$B$3:$E$32,3,0))*(AS198-14)),0)</f>
        <v>0</v>
      </c>
      <c r="AX198" s="265" t="s">
        <v>96</v>
      </c>
      <c r="AY198" s="231">
        <f>IF(AT198=1,VLOOKUP(AX198,data!$B$35:$D$39,2,0),0)</f>
        <v>0</v>
      </c>
      <c r="AZ198" s="232">
        <f>IF(AND(AW198&lt;&gt;0,AY198&lt;&gt;0)=FALSE,0,data!$C$43)</f>
        <v>0</v>
      </c>
      <c r="BA198" s="269">
        <f t="shared" si="164"/>
        <v>0</v>
      </c>
      <c r="BB198" s="225">
        <f t="shared" si="165"/>
        <v>0</v>
      </c>
      <c r="BC198" s="225">
        <f t="shared" si="166"/>
        <v>0</v>
      </c>
      <c r="BD198" s="225">
        <f t="shared" si="167"/>
        <v>0</v>
      </c>
      <c r="BE198" s="431" t="str">
        <f t="shared" si="168"/>
        <v>ne</v>
      </c>
      <c r="BG198" s="229"/>
      <c r="BH198" s="225">
        <f t="shared" si="169"/>
        <v>0</v>
      </c>
      <c r="BI198" s="230">
        <f>IF(BH198=1,data!$C$41*BG198,0)</f>
        <v>0</v>
      </c>
      <c r="BJ198" s="265" t="s">
        <v>96</v>
      </c>
      <c r="BK198" s="231">
        <f>IF(BH198=1,IF(BG198&lt;15,VLOOKUP(BJ198,data!$B$3:$E$32,2,0)*BG198,(VLOOKUP(BJ198,data!$B$3:$E$32,2,0)*14)+(VLOOKUP(BJ198,data!$B$3:$E$32,3,0))*(BG198-14)),0)</f>
        <v>0</v>
      </c>
      <c r="BL198" s="265" t="s">
        <v>96</v>
      </c>
      <c r="BM198" s="231">
        <f>IF(BH198=1,VLOOKUP(BL198,data!$B$35:$D$39,2,0),0)</f>
        <v>0</v>
      </c>
      <c r="BN198" s="232">
        <f>IF(AND(BK198&lt;&gt;0,BM198&lt;&gt;0)=FALSE,0,data!$C$43)</f>
        <v>0</v>
      </c>
      <c r="BO198" s="269">
        <f t="shared" si="170"/>
        <v>0</v>
      </c>
      <c r="BP198" s="225">
        <f t="shared" si="171"/>
        <v>0</v>
      </c>
      <c r="BQ198" s="225">
        <f t="shared" si="172"/>
        <v>0</v>
      </c>
      <c r="BR198" s="225">
        <f t="shared" si="173"/>
        <v>0</v>
      </c>
      <c r="BS198" s="431" t="str">
        <f t="shared" si="174"/>
        <v>ne</v>
      </c>
      <c r="BU198" s="229"/>
      <c r="BV198" s="225">
        <f t="shared" si="175"/>
        <v>0</v>
      </c>
      <c r="BW198" s="230">
        <f>IF(BV198=1,data!$C$41*BU198,0)</f>
        <v>0</v>
      </c>
      <c r="BX198" s="265" t="s">
        <v>96</v>
      </c>
      <c r="BY198" s="231">
        <f>IF(BV198=1,IF(BU198&lt;15,VLOOKUP(BX198,data!$B$3:$E$32,2,0)*BU198,(VLOOKUP(BX198,data!$B$3:$E$32,2,0)*14)+(VLOOKUP(BX198,data!$B$3:$E$32,3,0))*(BU198-14)),0)</f>
        <v>0</v>
      </c>
      <c r="BZ198" s="265" t="s">
        <v>96</v>
      </c>
      <c r="CA198" s="231">
        <f>IF(BV198=1,VLOOKUP(BZ198,data!$B$35:$D$39,2,0),0)</f>
        <v>0</v>
      </c>
      <c r="CB198" s="232">
        <f>IF(AND(BY198&lt;&gt;0,CA198&lt;&gt;0)=FALSE,0,data!$C$43)</f>
        <v>0</v>
      </c>
      <c r="CC198" s="269">
        <f t="shared" si="176"/>
        <v>0</v>
      </c>
      <c r="CD198" s="225">
        <f t="shared" si="177"/>
        <v>0</v>
      </c>
      <c r="CE198" s="225">
        <f t="shared" si="178"/>
        <v>0</v>
      </c>
      <c r="CF198" s="225">
        <f t="shared" si="179"/>
        <v>0</v>
      </c>
      <c r="CG198" s="431" t="str">
        <f t="shared" si="180"/>
        <v>ne</v>
      </c>
      <c r="CI198" s="229"/>
      <c r="CJ198" s="225">
        <f t="shared" si="181"/>
        <v>0</v>
      </c>
      <c r="CK198" s="230">
        <f>IF(CJ198=1,data!$C$41*CI198,0)</f>
        <v>0</v>
      </c>
      <c r="CL198" s="265" t="s">
        <v>96</v>
      </c>
      <c r="CM198" s="231">
        <f>IF(CJ198=1,IF(CI198&lt;15,VLOOKUP(CL198,data!$B$3:$E$32,2,0)*CI198,(VLOOKUP(CL198,data!$B$3:$E$32,2,0)*14)+(VLOOKUP(CL198,data!$B$3:$E$32,3,0))*(CI198-14)),0)</f>
        <v>0</v>
      </c>
      <c r="CN198" s="265" t="s">
        <v>96</v>
      </c>
      <c r="CO198" s="231">
        <f>IF(CJ198=1,VLOOKUP(CN198,data!$B$35:$D$39,2,0),0)</f>
        <v>0</v>
      </c>
      <c r="CP198" s="232">
        <f>IF(AND(CM198&lt;&gt;0,CO198&lt;&gt;0)=FALSE,0,data!$C$43)</f>
        <v>0</v>
      </c>
      <c r="CQ198" s="269">
        <f t="shared" si="182"/>
        <v>0</v>
      </c>
      <c r="CR198" s="225">
        <f t="shared" si="183"/>
        <v>0</v>
      </c>
      <c r="CS198" s="225">
        <f t="shared" si="184"/>
        <v>0</v>
      </c>
      <c r="CT198" s="225">
        <f t="shared" si="185"/>
        <v>0</v>
      </c>
      <c r="CU198" s="431" t="str">
        <f t="shared" si="186"/>
        <v>ne</v>
      </c>
      <c r="CW198" s="229"/>
      <c r="CX198" s="225">
        <f t="shared" si="187"/>
        <v>0</v>
      </c>
      <c r="CY198" s="230">
        <f>IF(CX198=1,data!$C$41*CW198,0)</f>
        <v>0</v>
      </c>
      <c r="CZ198" s="265" t="s">
        <v>96</v>
      </c>
      <c r="DA198" s="231">
        <f>IF(CX198=1,IF(CW198&lt;15,VLOOKUP(CZ198,data!$B$3:$E$32,2,0)*CW198,(VLOOKUP(CZ198,data!$B$3:$E$32,2,0)*14)+(VLOOKUP(CZ198,data!$B$3:$E$32,3,0))*(CW198-14)),0)</f>
        <v>0</v>
      </c>
      <c r="DB198" s="265" t="s">
        <v>96</v>
      </c>
      <c r="DC198" s="231">
        <f>IF(CX198=1,VLOOKUP(DB198,data!$B$35:$D$39,2,0),0)</f>
        <v>0</v>
      </c>
      <c r="DD198" s="232">
        <f>IF(AND(DA198&lt;&gt;0,DC198&lt;&gt;0)=FALSE,0,data!$C$43)</f>
        <v>0</v>
      </c>
      <c r="DE198" s="269">
        <f t="shared" si="188"/>
        <v>0</v>
      </c>
      <c r="DF198" s="225">
        <f t="shared" si="189"/>
        <v>0</v>
      </c>
      <c r="DG198" s="225">
        <f t="shared" si="190"/>
        <v>0</v>
      </c>
      <c r="DH198" s="225">
        <f t="shared" si="191"/>
        <v>0</v>
      </c>
      <c r="DI198" s="431" t="str">
        <f t="shared" si="192"/>
        <v>ne</v>
      </c>
      <c r="DK198" s="229"/>
      <c r="DL198" s="225">
        <f t="shared" si="193"/>
        <v>0</v>
      </c>
      <c r="DM198" s="230">
        <f>IF(DL198=1,data!$C$41*DK198,0)</f>
        <v>0</v>
      </c>
      <c r="DN198" s="265" t="s">
        <v>96</v>
      </c>
      <c r="DO198" s="231">
        <f>IF(DL198=1,IF(DK198&lt;15,VLOOKUP(DN198,data!$B$3:$E$32,2,0)*DK198,(VLOOKUP(DN198,data!$B$3:$E$32,2,0)*14)+(VLOOKUP(DN198,data!$B$3:$E$32,3,0))*(DK198-14)),0)</f>
        <v>0</v>
      </c>
      <c r="DP198" s="265" t="s">
        <v>96</v>
      </c>
      <c r="DQ198" s="231">
        <f>IF(DL198=1,VLOOKUP(DP198,data!$B$35:$D$39,2,0),0)</f>
        <v>0</v>
      </c>
      <c r="DR198" s="232">
        <f>IF(AND(DO198&lt;&gt;0,DQ198&lt;&gt;0)=FALSE,0,data!$C$43)</f>
        <v>0</v>
      </c>
      <c r="DS198" s="269">
        <f t="shared" si="194"/>
        <v>0</v>
      </c>
      <c r="DT198" s="225">
        <f t="shared" si="195"/>
        <v>0</v>
      </c>
      <c r="DU198" s="225">
        <f t="shared" si="196"/>
        <v>0</v>
      </c>
      <c r="DV198" s="225">
        <f t="shared" si="197"/>
        <v>0</v>
      </c>
      <c r="DW198" s="431" t="str">
        <f t="shared" si="198"/>
        <v>ne</v>
      </c>
      <c r="DY198" s="229"/>
      <c r="DZ198" s="225">
        <f t="shared" si="199"/>
        <v>0</v>
      </c>
      <c r="EA198" s="230">
        <f>IF(DZ198=1,data!$C$41*DY198,0)</f>
        <v>0</v>
      </c>
      <c r="EB198" s="265" t="s">
        <v>96</v>
      </c>
      <c r="EC198" s="231">
        <f>IF(DZ198=1,IF(DY198&lt;15,VLOOKUP(EB198,data!$B$3:$E$32,2,0)*DY198,(VLOOKUP(EB198,data!$B$3:$E$32,2,0)*14)+(VLOOKUP(EB198,data!$B$3:$E$32,3,0))*(DY198-14)),0)</f>
        <v>0</v>
      </c>
      <c r="ED198" s="265" t="s">
        <v>96</v>
      </c>
      <c r="EE198" s="231">
        <f>IF(DZ198=1,VLOOKUP(ED198,data!$B$35:$D$39,2,0),0)</f>
        <v>0</v>
      </c>
      <c r="EF198" s="232">
        <f>IF(AND(EC198&lt;&gt;0,EE198&lt;&gt;0)=FALSE,0,data!$C$43)</f>
        <v>0</v>
      </c>
      <c r="EG198" s="269">
        <f t="shared" si="200"/>
        <v>0</v>
      </c>
      <c r="EH198" s="225">
        <f t="shared" si="201"/>
        <v>0</v>
      </c>
      <c r="EI198" s="225">
        <f t="shared" si="202"/>
        <v>0</v>
      </c>
      <c r="EJ198" s="225">
        <f t="shared" si="203"/>
        <v>0</v>
      </c>
      <c r="EK198" s="431" t="str">
        <f t="shared" si="204"/>
        <v>ne</v>
      </c>
      <c r="EM198" s="229"/>
      <c r="EN198" s="225">
        <f t="shared" si="205"/>
        <v>0</v>
      </c>
      <c r="EO198" s="230">
        <f>IF(EN198=1,data!$C$41*EM198,0)</f>
        <v>0</v>
      </c>
      <c r="EP198" s="265" t="s">
        <v>96</v>
      </c>
      <c r="EQ198" s="231">
        <f>IF(EN198=1,IF(EM198&lt;15,VLOOKUP(EP198,data!$B$3:$E$32,2,0)*EM198,(VLOOKUP(EP198,data!$B$3:$E$32,2,0)*14)+(VLOOKUP(EP198,data!$B$3:$E$32,3,0))*(EM198-14)),0)</f>
        <v>0</v>
      </c>
      <c r="ER198" s="265" t="s">
        <v>96</v>
      </c>
      <c r="ES198" s="231">
        <f>IF(EN198=1,VLOOKUP(ER198,data!$B$35:$D$39,2,0),0)</f>
        <v>0</v>
      </c>
      <c r="ET198" s="232">
        <f>IF(AND(EQ198&lt;&gt;0,ES198&lt;&gt;0)=FALSE,0,data!$C$43)</f>
        <v>0</v>
      </c>
      <c r="EU198" s="269">
        <f t="shared" si="206"/>
        <v>0</v>
      </c>
      <c r="EV198" s="225">
        <f t="shared" si="207"/>
        <v>0</v>
      </c>
      <c r="EW198" s="225">
        <f t="shared" si="208"/>
        <v>0</v>
      </c>
      <c r="EX198" s="225">
        <f t="shared" si="209"/>
        <v>0</v>
      </c>
      <c r="EY198" s="431" t="str">
        <f t="shared" si="210"/>
        <v>ne</v>
      </c>
      <c r="FA198" s="229"/>
      <c r="FB198" s="225">
        <f t="shared" si="211"/>
        <v>0</v>
      </c>
      <c r="FC198" s="230">
        <f>IF(FB198=1,data!$C$41*FA198,0)</f>
        <v>0</v>
      </c>
      <c r="FD198" s="265" t="s">
        <v>96</v>
      </c>
      <c r="FE198" s="231">
        <f>IF(FB198=1,IF(FA198&lt;15,VLOOKUP(FD198,data!$B$3:$E$32,2,0)*FA198,(VLOOKUP(FD198,data!$B$3:$E$32,2,0)*14)+(VLOOKUP(FD198,data!$B$3:$E$32,3,0))*(FA198-14)),0)</f>
        <v>0</v>
      </c>
      <c r="FF198" s="265" t="s">
        <v>96</v>
      </c>
      <c r="FG198" s="231">
        <f>IF(FB198=1,VLOOKUP(FF198,data!$B$35:$D$39,2,0),0)</f>
        <v>0</v>
      </c>
      <c r="FH198" s="232">
        <f>IF(AND(FE198&lt;&gt;0,FG198&lt;&gt;0)=FALSE,0,data!$C$43)</f>
        <v>0</v>
      </c>
      <c r="FI198" s="269">
        <f t="shared" si="212"/>
        <v>0</v>
      </c>
      <c r="FJ198" s="225">
        <f t="shared" si="213"/>
        <v>0</v>
      </c>
      <c r="FK198" s="225">
        <f t="shared" si="214"/>
        <v>0</v>
      </c>
      <c r="FL198" s="225">
        <f t="shared" si="215"/>
        <v>0</v>
      </c>
      <c r="FM198" s="431" t="str">
        <f t="shared" si="216"/>
        <v>ne</v>
      </c>
    </row>
    <row r="199" spans="1:169" ht="26.65" hidden="1" customHeight="1" x14ac:dyDescent="0.25">
      <c r="A199" s="233"/>
      <c r="B199" s="370" t="s">
        <v>290</v>
      </c>
      <c r="C199" s="416"/>
      <c r="D199" s="418"/>
      <c r="E199" s="229"/>
      <c r="F199" s="225">
        <f t="shared" si="148"/>
        <v>0</v>
      </c>
      <c r="G199" s="230">
        <f>IF(F199=1,data!$C$41*E199,0)</f>
        <v>0</v>
      </c>
      <c r="H199" s="265" t="s">
        <v>96</v>
      </c>
      <c r="I199" s="231">
        <f>IF($F199=1,IF($E199&lt;15,VLOOKUP(H199,data!$B$3:$E$32,2,0)*$E199,(VLOOKUP(H199,data!$B$3:$E$32,2,0)*14)+(VLOOKUP(H199,data!$B$3:$E$32,3,0))*($E199-14)),0)</f>
        <v>0</v>
      </c>
      <c r="J199" s="265" t="s">
        <v>96</v>
      </c>
      <c r="K199" s="231">
        <f>IF($F199=1,VLOOKUP(J199,data!$B$35:$D$39,2,0),0)</f>
        <v>0</v>
      </c>
      <c r="L199" s="232">
        <f>IF(AND(I199&lt;&gt;0,K199&lt;&gt;0)=FALSE,0,data!$C$43)</f>
        <v>0</v>
      </c>
      <c r="M199" s="269">
        <f t="shared" si="76"/>
        <v>0</v>
      </c>
      <c r="N199" s="225">
        <f t="shared" si="217"/>
        <v>0</v>
      </c>
      <c r="O199" s="225">
        <f t="shared" si="149"/>
        <v>0</v>
      </c>
      <c r="P199" s="225">
        <f t="shared" si="150"/>
        <v>0</v>
      </c>
      <c r="Q199" s="228"/>
      <c r="R199" s="438">
        <f t="shared" si="151"/>
        <v>0</v>
      </c>
      <c r="S199" s="225">
        <f t="shared" si="152"/>
        <v>0</v>
      </c>
      <c r="T199" s="357">
        <f>IF(S199=1,data!$C$41*R199,0)</f>
        <v>0</v>
      </c>
      <c r="U199" s="370" t="str">
        <f t="shared" si="153"/>
        <v xml:space="preserve"> </v>
      </c>
      <c r="V199" s="360">
        <f>IF($S199=1,IF(R199&lt;15,VLOOKUP(U199,data!$B$3:$E$32,2,0)*R199,(VLOOKUP(U199,data!$B$3:$E$32,2,0)*14)+(VLOOKUP(U199,data!$B$3:$E$32,3,0))*(R199-14)),0)</f>
        <v>0</v>
      </c>
      <c r="W199" s="370" t="str">
        <f t="shared" si="154"/>
        <v xml:space="preserve"> </v>
      </c>
      <c r="X199" s="360">
        <f>IF($S199=1,VLOOKUP(W199,data!$B$35:$D$39,2,0),0)</f>
        <v>0</v>
      </c>
      <c r="Y199" s="364">
        <f>IF(AND(V199&lt;&gt;0,X199&lt;&gt;0)=FALSE,0,data!$C$43)</f>
        <v>0</v>
      </c>
      <c r="Z199" s="365">
        <f t="shared" si="83"/>
        <v>0</v>
      </c>
      <c r="AA199" s="225">
        <f t="shared" si="218"/>
        <v>0</v>
      </c>
      <c r="AB199" s="225">
        <f t="shared" si="155"/>
        <v>0</v>
      </c>
      <c r="AC199" s="225">
        <f t="shared" si="156"/>
        <v>0</v>
      </c>
      <c r="AE199" s="229"/>
      <c r="AF199" s="225">
        <f t="shared" si="157"/>
        <v>0</v>
      </c>
      <c r="AG199" s="230">
        <f>IF(AF199=1,data!$C$41*AE199,0)</f>
        <v>0</v>
      </c>
      <c r="AH199" s="265" t="s">
        <v>96</v>
      </c>
      <c r="AI199" s="231">
        <f>IF(AF199=1,IF(AE199&lt;15,VLOOKUP(AH199,data!$B$3:$E$32,2,0)*AE199,(VLOOKUP(AH199,data!$B$3:$E$32,2,0)*14)+(VLOOKUP(AH199,data!$B$3:$E$32,3,0))*(AE199-14)),0)</f>
        <v>0</v>
      </c>
      <c r="AJ199" s="265" t="s">
        <v>96</v>
      </c>
      <c r="AK199" s="231">
        <f>IF(AF199=1,VLOOKUP(AJ199,data!$B$35:$D$39,2,0),0)</f>
        <v>0</v>
      </c>
      <c r="AL199" s="232">
        <f>IF(AND(AI199&lt;&gt;0,AK199&lt;&gt;0)=FALSE,0,data!$C$43)</f>
        <v>0</v>
      </c>
      <c r="AM199" s="269">
        <f t="shared" si="158"/>
        <v>0</v>
      </c>
      <c r="AN199" s="225">
        <f t="shared" si="159"/>
        <v>0</v>
      </c>
      <c r="AO199" s="225">
        <f t="shared" si="160"/>
        <v>0</v>
      </c>
      <c r="AP199" s="225">
        <f t="shared" si="161"/>
        <v>0</v>
      </c>
      <c r="AQ199" s="431" t="str">
        <f t="shared" si="162"/>
        <v>ne</v>
      </c>
      <c r="AS199" s="229"/>
      <c r="AT199" s="225">
        <f t="shared" si="163"/>
        <v>0</v>
      </c>
      <c r="AU199" s="230">
        <f>IF(AT199=1,data!$C$41*AS199,0)</f>
        <v>0</v>
      </c>
      <c r="AV199" s="265" t="s">
        <v>96</v>
      </c>
      <c r="AW199" s="231">
        <f>IF(AT199=1,IF(AS199&lt;15,VLOOKUP(AV199,data!$B$3:$E$32,2,0)*AS199,(VLOOKUP(AV199,data!$B$3:$E$32,2,0)*14)+(VLOOKUP(AV199,data!$B$3:$E$32,3,0))*(AS199-14)),0)</f>
        <v>0</v>
      </c>
      <c r="AX199" s="265" t="s">
        <v>96</v>
      </c>
      <c r="AY199" s="231">
        <f>IF(AT199=1,VLOOKUP(AX199,data!$B$35:$D$39,2,0),0)</f>
        <v>0</v>
      </c>
      <c r="AZ199" s="232">
        <f>IF(AND(AW199&lt;&gt;0,AY199&lt;&gt;0)=FALSE,0,data!$C$43)</f>
        <v>0</v>
      </c>
      <c r="BA199" s="269">
        <f t="shared" si="164"/>
        <v>0</v>
      </c>
      <c r="BB199" s="225">
        <f t="shared" si="165"/>
        <v>0</v>
      </c>
      <c r="BC199" s="225">
        <f t="shared" si="166"/>
        <v>0</v>
      </c>
      <c r="BD199" s="225">
        <f t="shared" si="167"/>
        <v>0</v>
      </c>
      <c r="BE199" s="431" t="str">
        <f t="shared" si="168"/>
        <v>ne</v>
      </c>
      <c r="BG199" s="229"/>
      <c r="BH199" s="225">
        <f t="shared" si="169"/>
        <v>0</v>
      </c>
      <c r="BI199" s="230">
        <f>IF(BH199=1,data!$C$41*BG199,0)</f>
        <v>0</v>
      </c>
      <c r="BJ199" s="265" t="s">
        <v>96</v>
      </c>
      <c r="BK199" s="231">
        <f>IF(BH199=1,IF(BG199&lt;15,VLOOKUP(BJ199,data!$B$3:$E$32,2,0)*BG199,(VLOOKUP(BJ199,data!$B$3:$E$32,2,0)*14)+(VLOOKUP(BJ199,data!$B$3:$E$32,3,0))*(BG199-14)),0)</f>
        <v>0</v>
      </c>
      <c r="BL199" s="265" t="s">
        <v>96</v>
      </c>
      <c r="BM199" s="231">
        <f>IF(BH199=1,VLOOKUP(BL199,data!$B$35:$D$39,2,0),0)</f>
        <v>0</v>
      </c>
      <c r="BN199" s="232">
        <f>IF(AND(BK199&lt;&gt;0,BM199&lt;&gt;0)=FALSE,0,data!$C$43)</f>
        <v>0</v>
      </c>
      <c r="BO199" s="269">
        <f t="shared" si="170"/>
        <v>0</v>
      </c>
      <c r="BP199" s="225">
        <f t="shared" si="171"/>
        <v>0</v>
      </c>
      <c r="BQ199" s="225">
        <f t="shared" si="172"/>
        <v>0</v>
      </c>
      <c r="BR199" s="225">
        <f t="shared" si="173"/>
        <v>0</v>
      </c>
      <c r="BS199" s="431" t="str">
        <f t="shared" si="174"/>
        <v>ne</v>
      </c>
      <c r="BU199" s="229"/>
      <c r="BV199" s="225">
        <f t="shared" si="175"/>
        <v>0</v>
      </c>
      <c r="BW199" s="230">
        <f>IF(BV199=1,data!$C$41*BU199,0)</f>
        <v>0</v>
      </c>
      <c r="BX199" s="265" t="s">
        <v>96</v>
      </c>
      <c r="BY199" s="231">
        <f>IF(BV199=1,IF(BU199&lt;15,VLOOKUP(BX199,data!$B$3:$E$32,2,0)*BU199,(VLOOKUP(BX199,data!$B$3:$E$32,2,0)*14)+(VLOOKUP(BX199,data!$B$3:$E$32,3,0))*(BU199-14)),0)</f>
        <v>0</v>
      </c>
      <c r="BZ199" s="265" t="s">
        <v>96</v>
      </c>
      <c r="CA199" s="231">
        <f>IF(BV199=1,VLOOKUP(BZ199,data!$B$35:$D$39,2,0),0)</f>
        <v>0</v>
      </c>
      <c r="CB199" s="232">
        <f>IF(AND(BY199&lt;&gt;0,CA199&lt;&gt;0)=FALSE,0,data!$C$43)</f>
        <v>0</v>
      </c>
      <c r="CC199" s="269">
        <f t="shared" si="176"/>
        <v>0</v>
      </c>
      <c r="CD199" s="225">
        <f t="shared" si="177"/>
        <v>0</v>
      </c>
      <c r="CE199" s="225">
        <f t="shared" si="178"/>
        <v>0</v>
      </c>
      <c r="CF199" s="225">
        <f t="shared" si="179"/>
        <v>0</v>
      </c>
      <c r="CG199" s="431" t="str">
        <f t="shared" si="180"/>
        <v>ne</v>
      </c>
      <c r="CI199" s="229"/>
      <c r="CJ199" s="225">
        <f t="shared" si="181"/>
        <v>0</v>
      </c>
      <c r="CK199" s="230">
        <f>IF(CJ199=1,data!$C$41*CI199,0)</f>
        <v>0</v>
      </c>
      <c r="CL199" s="265" t="s">
        <v>96</v>
      </c>
      <c r="CM199" s="231">
        <f>IF(CJ199=1,IF(CI199&lt;15,VLOOKUP(CL199,data!$B$3:$E$32,2,0)*CI199,(VLOOKUP(CL199,data!$B$3:$E$32,2,0)*14)+(VLOOKUP(CL199,data!$B$3:$E$32,3,0))*(CI199-14)),0)</f>
        <v>0</v>
      </c>
      <c r="CN199" s="265" t="s">
        <v>96</v>
      </c>
      <c r="CO199" s="231">
        <f>IF(CJ199=1,VLOOKUP(CN199,data!$B$35:$D$39,2,0),0)</f>
        <v>0</v>
      </c>
      <c r="CP199" s="232">
        <f>IF(AND(CM199&lt;&gt;0,CO199&lt;&gt;0)=FALSE,0,data!$C$43)</f>
        <v>0</v>
      </c>
      <c r="CQ199" s="269">
        <f t="shared" si="182"/>
        <v>0</v>
      </c>
      <c r="CR199" s="225">
        <f t="shared" si="183"/>
        <v>0</v>
      </c>
      <c r="CS199" s="225">
        <f t="shared" si="184"/>
        <v>0</v>
      </c>
      <c r="CT199" s="225">
        <f t="shared" si="185"/>
        <v>0</v>
      </c>
      <c r="CU199" s="431" t="str">
        <f t="shared" si="186"/>
        <v>ne</v>
      </c>
      <c r="CW199" s="229"/>
      <c r="CX199" s="225">
        <f t="shared" si="187"/>
        <v>0</v>
      </c>
      <c r="CY199" s="230">
        <f>IF(CX199=1,data!$C$41*CW199,0)</f>
        <v>0</v>
      </c>
      <c r="CZ199" s="265" t="s">
        <v>96</v>
      </c>
      <c r="DA199" s="231">
        <f>IF(CX199=1,IF(CW199&lt;15,VLOOKUP(CZ199,data!$B$3:$E$32,2,0)*CW199,(VLOOKUP(CZ199,data!$B$3:$E$32,2,0)*14)+(VLOOKUP(CZ199,data!$B$3:$E$32,3,0))*(CW199-14)),0)</f>
        <v>0</v>
      </c>
      <c r="DB199" s="265" t="s">
        <v>96</v>
      </c>
      <c r="DC199" s="231">
        <f>IF(CX199=1,VLOOKUP(DB199,data!$B$35:$D$39,2,0),0)</f>
        <v>0</v>
      </c>
      <c r="DD199" s="232">
        <f>IF(AND(DA199&lt;&gt;0,DC199&lt;&gt;0)=FALSE,0,data!$C$43)</f>
        <v>0</v>
      </c>
      <c r="DE199" s="269">
        <f t="shared" si="188"/>
        <v>0</v>
      </c>
      <c r="DF199" s="225">
        <f t="shared" si="189"/>
        <v>0</v>
      </c>
      <c r="DG199" s="225">
        <f t="shared" si="190"/>
        <v>0</v>
      </c>
      <c r="DH199" s="225">
        <f t="shared" si="191"/>
        <v>0</v>
      </c>
      <c r="DI199" s="431" t="str">
        <f t="shared" si="192"/>
        <v>ne</v>
      </c>
      <c r="DK199" s="229"/>
      <c r="DL199" s="225">
        <f t="shared" si="193"/>
        <v>0</v>
      </c>
      <c r="DM199" s="230">
        <f>IF(DL199=1,data!$C$41*DK199,0)</f>
        <v>0</v>
      </c>
      <c r="DN199" s="265" t="s">
        <v>96</v>
      </c>
      <c r="DO199" s="231">
        <f>IF(DL199=1,IF(DK199&lt;15,VLOOKUP(DN199,data!$B$3:$E$32,2,0)*DK199,(VLOOKUP(DN199,data!$B$3:$E$32,2,0)*14)+(VLOOKUP(DN199,data!$B$3:$E$32,3,0))*(DK199-14)),0)</f>
        <v>0</v>
      </c>
      <c r="DP199" s="265" t="s">
        <v>96</v>
      </c>
      <c r="DQ199" s="231">
        <f>IF(DL199=1,VLOOKUP(DP199,data!$B$35:$D$39,2,0),0)</f>
        <v>0</v>
      </c>
      <c r="DR199" s="232">
        <f>IF(AND(DO199&lt;&gt;0,DQ199&lt;&gt;0)=FALSE,0,data!$C$43)</f>
        <v>0</v>
      </c>
      <c r="DS199" s="269">
        <f t="shared" si="194"/>
        <v>0</v>
      </c>
      <c r="DT199" s="225">
        <f t="shared" si="195"/>
        <v>0</v>
      </c>
      <c r="DU199" s="225">
        <f t="shared" si="196"/>
        <v>0</v>
      </c>
      <c r="DV199" s="225">
        <f t="shared" si="197"/>
        <v>0</v>
      </c>
      <c r="DW199" s="431" t="str">
        <f t="shared" si="198"/>
        <v>ne</v>
      </c>
      <c r="DY199" s="229"/>
      <c r="DZ199" s="225">
        <f t="shared" si="199"/>
        <v>0</v>
      </c>
      <c r="EA199" s="230">
        <f>IF(DZ199=1,data!$C$41*DY199,0)</f>
        <v>0</v>
      </c>
      <c r="EB199" s="265" t="s">
        <v>96</v>
      </c>
      <c r="EC199" s="231">
        <f>IF(DZ199=1,IF(DY199&lt;15,VLOOKUP(EB199,data!$B$3:$E$32,2,0)*DY199,(VLOOKUP(EB199,data!$B$3:$E$32,2,0)*14)+(VLOOKUP(EB199,data!$B$3:$E$32,3,0))*(DY199-14)),0)</f>
        <v>0</v>
      </c>
      <c r="ED199" s="265" t="s">
        <v>96</v>
      </c>
      <c r="EE199" s="231">
        <f>IF(DZ199=1,VLOOKUP(ED199,data!$B$35:$D$39,2,0),0)</f>
        <v>0</v>
      </c>
      <c r="EF199" s="232">
        <f>IF(AND(EC199&lt;&gt;0,EE199&lt;&gt;0)=FALSE,0,data!$C$43)</f>
        <v>0</v>
      </c>
      <c r="EG199" s="269">
        <f t="shared" si="200"/>
        <v>0</v>
      </c>
      <c r="EH199" s="225">
        <f t="shared" si="201"/>
        <v>0</v>
      </c>
      <c r="EI199" s="225">
        <f t="shared" si="202"/>
        <v>0</v>
      </c>
      <c r="EJ199" s="225">
        <f t="shared" si="203"/>
        <v>0</v>
      </c>
      <c r="EK199" s="431" t="str">
        <f t="shared" si="204"/>
        <v>ne</v>
      </c>
      <c r="EM199" s="229"/>
      <c r="EN199" s="225">
        <f t="shared" si="205"/>
        <v>0</v>
      </c>
      <c r="EO199" s="230">
        <f>IF(EN199=1,data!$C$41*EM199,0)</f>
        <v>0</v>
      </c>
      <c r="EP199" s="265" t="s">
        <v>96</v>
      </c>
      <c r="EQ199" s="231">
        <f>IF(EN199=1,IF(EM199&lt;15,VLOOKUP(EP199,data!$B$3:$E$32,2,0)*EM199,(VLOOKUP(EP199,data!$B$3:$E$32,2,0)*14)+(VLOOKUP(EP199,data!$B$3:$E$32,3,0))*(EM199-14)),0)</f>
        <v>0</v>
      </c>
      <c r="ER199" s="265" t="s">
        <v>96</v>
      </c>
      <c r="ES199" s="231">
        <f>IF(EN199=1,VLOOKUP(ER199,data!$B$35:$D$39,2,0),0)</f>
        <v>0</v>
      </c>
      <c r="ET199" s="232">
        <f>IF(AND(EQ199&lt;&gt;0,ES199&lt;&gt;0)=FALSE,0,data!$C$43)</f>
        <v>0</v>
      </c>
      <c r="EU199" s="269">
        <f t="shared" si="206"/>
        <v>0</v>
      </c>
      <c r="EV199" s="225">
        <f t="shared" si="207"/>
        <v>0</v>
      </c>
      <c r="EW199" s="225">
        <f t="shared" si="208"/>
        <v>0</v>
      </c>
      <c r="EX199" s="225">
        <f t="shared" si="209"/>
        <v>0</v>
      </c>
      <c r="EY199" s="431" t="str">
        <f t="shared" si="210"/>
        <v>ne</v>
      </c>
      <c r="FA199" s="229"/>
      <c r="FB199" s="225">
        <f t="shared" si="211"/>
        <v>0</v>
      </c>
      <c r="FC199" s="230">
        <f>IF(FB199=1,data!$C$41*FA199,0)</f>
        <v>0</v>
      </c>
      <c r="FD199" s="265" t="s">
        <v>96</v>
      </c>
      <c r="FE199" s="231">
        <f>IF(FB199=1,IF(FA199&lt;15,VLOOKUP(FD199,data!$B$3:$E$32,2,0)*FA199,(VLOOKUP(FD199,data!$B$3:$E$32,2,0)*14)+(VLOOKUP(FD199,data!$B$3:$E$32,3,0))*(FA199-14)),0)</f>
        <v>0</v>
      </c>
      <c r="FF199" s="265" t="s">
        <v>96</v>
      </c>
      <c r="FG199" s="231">
        <f>IF(FB199=1,VLOOKUP(FF199,data!$B$35:$D$39,2,0),0)</f>
        <v>0</v>
      </c>
      <c r="FH199" s="232">
        <f>IF(AND(FE199&lt;&gt;0,FG199&lt;&gt;0)=FALSE,0,data!$C$43)</f>
        <v>0</v>
      </c>
      <c r="FI199" s="269">
        <f t="shared" si="212"/>
        <v>0</v>
      </c>
      <c r="FJ199" s="225">
        <f t="shared" si="213"/>
        <v>0</v>
      </c>
      <c r="FK199" s="225">
        <f t="shared" si="214"/>
        <v>0</v>
      </c>
      <c r="FL199" s="225">
        <f t="shared" si="215"/>
        <v>0</v>
      </c>
      <c r="FM199" s="431" t="str">
        <f t="shared" si="216"/>
        <v>ne</v>
      </c>
    </row>
    <row r="200" spans="1:169" ht="26.65" hidden="1" customHeight="1" x14ac:dyDescent="0.25">
      <c r="A200" s="233"/>
      <c r="B200" s="370" t="s">
        <v>291</v>
      </c>
      <c r="C200" s="416"/>
      <c r="D200" s="418"/>
      <c r="E200" s="229"/>
      <c r="F200" s="225">
        <f t="shared" ref="F200:F263" si="219">IF(D200&gt;0,IF(E200&gt;0,1,0),0)</f>
        <v>0</v>
      </c>
      <c r="G200" s="230">
        <f>IF(F200=1,data!$C$41*E200,0)</f>
        <v>0</v>
      </c>
      <c r="H200" s="265" t="s">
        <v>96</v>
      </c>
      <c r="I200" s="231">
        <f>IF($F200=1,IF($E200&lt;15,VLOOKUP(H200,data!$B$3:$E$32,2,0)*$E200,(VLOOKUP(H200,data!$B$3:$E$32,2,0)*14)+(VLOOKUP(H200,data!$B$3:$E$32,3,0))*($E200-14)),0)</f>
        <v>0</v>
      </c>
      <c r="J200" s="265" t="s">
        <v>96</v>
      </c>
      <c r="K200" s="231">
        <f>IF($F200=1,VLOOKUP(J200,data!$B$35:$D$39,2,0),0)</f>
        <v>0</v>
      </c>
      <c r="L200" s="232">
        <f>IF(AND(I200&lt;&gt;0,K200&lt;&gt;0)=FALSE,0,data!$C$43)</f>
        <v>0</v>
      </c>
      <c r="M200" s="269">
        <f t="shared" si="76"/>
        <v>0</v>
      </c>
      <c r="N200" s="225">
        <f t="shared" si="217"/>
        <v>0</v>
      </c>
      <c r="O200" s="225">
        <f t="shared" ref="O200:O263" si="220">IF(N200=1,E200,0)</f>
        <v>0</v>
      </c>
      <c r="P200" s="225">
        <f t="shared" ref="P200:P263" si="221">IF(OR(H200="Spojené Království",H200="Norsko",H200="Island"),M200,0)</f>
        <v>0</v>
      </c>
      <c r="Q200" s="228"/>
      <c r="R200" s="438">
        <f t="shared" ref="R200:R263" si="222">IF($FM200="ANO",FA200,IF($EY200="ANO",EM200,IF($EK200="ANO",DY200,IF($DW200="ANO",DK200,IF($DI200="ANO",CW200,IF($CU200="ANO",CI200,IF($CG200="ANO",BU200,IF($BS200="ANO",BG200,IF($BE200="ANO",AS200,IF($AQ200="ANO",AE200,E200))))))))))</f>
        <v>0</v>
      </c>
      <c r="S200" s="225">
        <f t="shared" ref="S200:S263" si="223">IF($D200&gt;0,IF(R200&gt;0,1,0),0)</f>
        <v>0</v>
      </c>
      <c r="T200" s="357">
        <f>IF(S200=1,data!$C$41*R200,0)</f>
        <v>0</v>
      </c>
      <c r="U200" s="370" t="str">
        <f t="shared" ref="U200:U263" si="224">IF($FM200="ANO",FD200,IF($EY200="ANO",EP200,IF($EK200="ANO",EB200,IF($DW200="ANO",DN200,IF($DI200="ANO",CZ200,IF($CU200="ANO",CL200,IF($CG200="ANO",BX200,IF($BS200="ANO",BJ200,IF($BE200="ANO",AV200,IF($AQ200="ANO",AH200,H200))))))))))</f>
        <v xml:space="preserve"> </v>
      </c>
      <c r="V200" s="360">
        <f>IF($S200=1,IF(R200&lt;15,VLOOKUP(U200,data!$B$3:$E$32,2,0)*R200,(VLOOKUP(U200,data!$B$3:$E$32,2,0)*14)+(VLOOKUP(U200,data!$B$3:$E$32,3,0))*(R200-14)),0)</f>
        <v>0</v>
      </c>
      <c r="W200" s="370" t="str">
        <f t="shared" ref="W200:W263" si="225">IF($FM200="ANO",FF200,IF($EY200="ANO",ER200,IF($EK200="ANO",ED200,IF($DW200="ANO",DP200,IF($DI200="ANO",DB200,IF($CU200="ANO",CN200,IF($CG200="ANO",BZ200,IF($BS200="ANO",BL200,IF($BE200="ANO",AX200,IF($AQ200="ANO",AJ200,J200))))))))))</f>
        <v xml:space="preserve"> </v>
      </c>
      <c r="X200" s="360">
        <f>IF($S200=1,VLOOKUP(W200,data!$B$35:$D$39,2,0),0)</f>
        <v>0</v>
      </c>
      <c r="Y200" s="364">
        <f>IF(AND(V200&lt;&gt;0,X200&lt;&gt;0)=FALSE,0,data!$C$43)</f>
        <v>0</v>
      </c>
      <c r="Z200" s="365">
        <f t="shared" si="83"/>
        <v>0</v>
      </c>
      <c r="AA200" s="225">
        <f t="shared" si="218"/>
        <v>0</v>
      </c>
      <c r="AB200" s="225">
        <f t="shared" ref="AB200:AB263" si="226">IF(AA200=1,R200,0)</f>
        <v>0</v>
      </c>
      <c r="AC200" s="225">
        <f t="shared" ref="AC200:AC263" si="227">IF(OR(U200="Spojené Království",U200="Norsko",U200="Island"),Z200,0)</f>
        <v>0</v>
      </c>
      <c r="AE200" s="229"/>
      <c r="AF200" s="225">
        <f t="shared" ref="AF200:AF263" si="228">IF($D200&gt;0,IF(AE200&gt;0,1,0),0)</f>
        <v>0</v>
      </c>
      <c r="AG200" s="230">
        <f>IF(AF200=1,data!$C$41*AE200,0)</f>
        <v>0</v>
      </c>
      <c r="AH200" s="265" t="s">
        <v>96</v>
      </c>
      <c r="AI200" s="231">
        <f>IF(AF200=1,IF(AE200&lt;15,VLOOKUP(AH200,data!$B$3:$E$32,2,0)*AE200,(VLOOKUP(AH200,data!$B$3:$E$32,2,0)*14)+(VLOOKUP(AH200,data!$B$3:$E$32,3,0))*(AE200-14)),0)</f>
        <v>0</v>
      </c>
      <c r="AJ200" s="265" t="s">
        <v>96</v>
      </c>
      <c r="AK200" s="231">
        <f>IF(AF200=1,VLOOKUP(AJ200,data!$B$35:$D$39,2,0),0)</f>
        <v>0</v>
      </c>
      <c r="AL200" s="232">
        <f>IF(AND(AI200&lt;&gt;0,AK200&lt;&gt;0)=FALSE,0,data!$C$43)</f>
        <v>0</v>
      </c>
      <c r="AM200" s="269">
        <f t="shared" ref="AM200:AM263" si="229">IF(AM$3="",0,IF(AQ200="ano",IF(AND(AI200&lt;&gt;0,AK200&lt;&gt;0)=FALSE,0,INT(AG200+AI200+AK200+AL200)),M200))</f>
        <v>0</v>
      </c>
      <c r="AN200" s="225">
        <f t="shared" ref="AN200:AN263" si="230">IF(AM200&gt;0,1,0)</f>
        <v>0</v>
      </c>
      <c r="AO200" s="225">
        <f t="shared" ref="AO200:AO263" si="231">IF(AM$3="",0,IF(AQ200="ano",IF(AN200=1,AE200,0),O200))</f>
        <v>0</v>
      </c>
      <c r="AP200" s="225">
        <f t="shared" ref="AP200:AP263" si="232">IF(AM$3="",0,IF(AQ200="ano",IF(OR(AH200="Spojené Království",AH200="Norsko",AH200="Island"),AM200,0),IF(OR(H200="Spojené Království",H200="Norsko",H200="Island"),M200,0)))</f>
        <v>0</v>
      </c>
      <c r="AQ200" s="431" t="str">
        <f t="shared" ref="AQ200:AQ263" si="233">IF(AE200="","ne",IF(AE200=0,"ano",IF(AND(AE200&gt;=5,AE200&lt;=20,AH200&lt;&gt;"",AH200&lt;&gt;" ",AJ200&lt;&gt;"",AJ200&lt;&gt;" ")=TRUE,"ano","ne")))</f>
        <v>ne</v>
      </c>
      <c r="AS200" s="229"/>
      <c r="AT200" s="225">
        <f t="shared" ref="AT200:AT263" si="234">IF($D200&gt;0,IF(AS200&gt;0,1,0),0)</f>
        <v>0</v>
      </c>
      <c r="AU200" s="230">
        <f>IF(AT200=1,data!$C$41*AS200,0)</f>
        <v>0</v>
      </c>
      <c r="AV200" s="265" t="s">
        <v>96</v>
      </c>
      <c r="AW200" s="231">
        <f>IF(AT200=1,IF(AS200&lt;15,VLOOKUP(AV200,data!$B$3:$E$32,2,0)*AS200,(VLOOKUP(AV200,data!$B$3:$E$32,2,0)*14)+(VLOOKUP(AV200,data!$B$3:$E$32,3,0))*(AS200-14)),0)</f>
        <v>0</v>
      </c>
      <c r="AX200" s="265" t="s">
        <v>96</v>
      </c>
      <c r="AY200" s="231">
        <f>IF(AT200=1,VLOOKUP(AX200,data!$B$35:$D$39,2,0),0)</f>
        <v>0</v>
      </c>
      <c r="AZ200" s="232">
        <f>IF(AND(AW200&lt;&gt;0,AY200&lt;&gt;0)=FALSE,0,data!$C$43)</f>
        <v>0</v>
      </c>
      <c r="BA200" s="269">
        <f t="shared" ref="BA200:BA263" si="235">IF(BA$3="",0,IF(BE200="ano",IF(AND(AW200&lt;&gt;0,AY200&lt;&gt;0)=FALSE,0,INT(AU200+AW200+AY200+AZ200)),AM200))</f>
        <v>0</v>
      </c>
      <c r="BB200" s="225">
        <f t="shared" ref="BB200:BB263" si="236">IF(BA200&gt;0,1,0)</f>
        <v>0</v>
      </c>
      <c r="BC200" s="225">
        <f t="shared" ref="BC200:BC263" si="237">IF(BA$3="",0,IF(BE200="ano",IF(BB200=1,AS200,0),AO200))</f>
        <v>0</v>
      </c>
      <c r="BD200" s="225">
        <f t="shared" ref="BD200:BD263" si="238">IF(BA$3="",0,IF(BE200="ano",IF(OR(AV200="Spojené Království",AV200="Norsko",AV200="Island"),BA200,0),AP200))</f>
        <v>0</v>
      </c>
      <c r="BE200" s="431" t="str">
        <f t="shared" ref="BE200:BE263" si="239">IF(AS200="","ne",IF(AS200=0,"ano",IF(AND(AS200&gt;=5,AS200&lt;=20,AV200&lt;&gt;"",AV200&lt;&gt;" ",AX200&lt;&gt;"",AX200&lt;&gt;" ")=TRUE,"ano","ne")))</f>
        <v>ne</v>
      </c>
      <c r="BG200" s="229"/>
      <c r="BH200" s="225">
        <f t="shared" ref="BH200:BH263" si="240">IF($D200&gt;0,IF(BG200&gt;0,1,0),0)</f>
        <v>0</v>
      </c>
      <c r="BI200" s="230">
        <f>IF(BH200=1,data!$C$41*BG200,0)</f>
        <v>0</v>
      </c>
      <c r="BJ200" s="265" t="s">
        <v>96</v>
      </c>
      <c r="BK200" s="231">
        <f>IF(BH200=1,IF(BG200&lt;15,VLOOKUP(BJ200,data!$B$3:$E$32,2,0)*BG200,(VLOOKUP(BJ200,data!$B$3:$E$32,2,0)*14)+(VLOOKUP(BJ200,data!$B$3:$E$32,3,0))*(BG200-14)),0)</f>
        <v>0</v>
      </c>
      <c r="BL200" s="265" t="s">
        <v>96</v>
      </c>
      <c r="BM200" s="231">
        <f>IF(BH200=1,VLOOKUP(BL200,data!$B$35:$D$39,2,0),0)</f>
        <v>0</v>
      </c>
      <c r="BN200" s="232">
        <f>IF(AND(BK200&lt;&gt;0,BM200&lt;&gt;0)=FALSE,0,data!$C$43)</f>
        <v>0</v>
      </c>
      <c r="BO200" s="269">
        <f t="shared" ref="BO200:BO263" si="241">IF(BO$3="",0,IF(BS200="ano",IF(AND(BK200&lt;&gt;0,BM200&lt;&gt;0)=FALSE,0,INT(BI200+BK200+BM200+BN200)),BA200))</f>
        <v>0</v>
      </c>
      <c r="BP200" s="225">
        <f t="shared" ref="BP200:BP263" si="242">IF(BO200&gt;0,1,0)</f>
        <v>0</v>
      </c>
      <c r="BQ200" s="225">
        <f t="shared" ref="BQ200:BQ263" si="243">IF(BO$3="",0,IF(BS200="ano",IF(BP200=1,BG200,0),BC200))</f>
        <v>0</v>
      </c>
      <c r="BR200" s="225">
        <f t="shared" ref="BR200:BR263" si="244">IF(BO$3="",0,IF(BS200="ano",IF(OR(BJ200="Spojené Království",BJ200="Norsko",BJ200="Island"),BO200,0),BD200))</f>
        <v>0</v>
      </c>
      <c r="BS200" s="431" t="str">
        <f t="shared" ref="BS200:BS263" si="245">IF(BG200="","ne",IF(BG200=0,"ano",IF(AND(BG200&gt;=5,BG200&lt;=20,BJ200&lt;&gt;"",BJ200&lt;&gt;" ",BL200&lt;&gt;"",BL200&lt;&gt;" ")=TRUE,"ano","ne")))</f>
        <v>ne</v>
      </c>
      <c r="BU200" s="229"/>
      <c r="BV200" s="225">
        <f t="shared" ref="BV200:BV263" si="246">IF($D200&gt;0,IF(BU200&gt;0,1,0),0)</f>
        <v>0</v>
      </c>
      <c r="BW200" s="230">
        <f>IF(BV200=1,data!$C$41*BU200,0)</f>
        <v>0</v>
      </c>
      <c r="BX200" s="265" t="s">
        <v>96</v>
      </c>
      <c r="BY200" s="231">
        <f>IF(BV200=1,IF(BU200&lt;15,VLOOKUP(BX200,data!$B$3:$E$32,2,0)*BU200,(VLOOKUP(BX200,data!$B$3:$E$32,2,0)*14)+(VLOOKUP(BX200,data!$B$3:$E$32,3,0))*(BU200-14)),0)</f>
        <v>0</v>
      </c>
      <c r="BZ200" s="265" t="s">
        <v>96</v>
      </c>
      <c r="CA200" s="231">
        <f>IF(BV200=1,VLOOKUP(BZ200,data!$B$35:$D$39,2,0),0)</f>
        <v>0</v>
      </c>
      <c r="CB200" s="232">
        <f>IF(AND(BY200&lt;&gt;0,CA200&lt;&gt;0)=FALSE,0,data!$C$43)</f>
        <v>0</v>
      </c>
      <c r="CC200" s="269">
        <f t="shared" ref="CC200:CC263" si="247">IF(CC$3="",0,IF(CG200="ano",IF(AND(BY200&lt;&gt;0,CA200&lt;&gt;0)=FALSE,0,INT(BW200+BY200+CA200+CB200)),BO200))</f>
        <v>0</v>
      </c>
      <c r="CD200" s="225">
        <f t="shared" ref="CD200:CD263" si="248">IF(CC200&gt;0,1,0)</f>
        <v>0</v>
      </c>
      <c r="CE200" s="225">
        <f t="shared" ref="CE200:CE263" si="249">IF(CC$3="",0,IF(CG200="ano",IF(CD200=1,BU200,0),BQ200))</f>
        <v>0</v>
      </c>
      <c r="CF200" s="225">
        <f t="shared" ref="CF200:CF263" si="250">IF(CC$3="",0,IF(CG200="ano",IF(OR(BX200="Spojené Království",BX200="Norsko",BX200="Island"),CC200,0),BR200))</f>
        <v>0</v>
      </c>
      <c r="CG200" s="431" t="str">
        <f t="shared" ref="CG200:CG263" si="251">IF(BU200="","ne",IF(BU200=0,"ano",IF(AND(BU200&gt;=5,BU200&lt;=20,BX200&lt;&gt;"",BX200&lt;&gt;" ",BZ200&lt;&gt;"",BZ200&lt;&gt;" ")=TRUE,"ano","ne")))</f>
        <v>ne</v>
      </c>
      <c r="CI200" s="229"/>
      <c r="CJ200" s="225">
        <f t="shared" ref="CJ200:CJ263" si="252">IF($D200&gt;0,IF(CI200&gt;0,1,0),0)</f>
        <v>0</v>
      </c>
      <c r="CK200" s="230">
        <f>IF(CJ200=1,data!$C$41*CI200,0)</f>
        <v>0</v>
      </c>
      <c r="CL200" s="265" t="s">
        <v>96</v>
      </c>
      <c r="CM200" s="231">
        <f>IF(CJ200=1,IF(CI200&lt;15,VLOOKUP(CL200,data!$B$3:$E$32,2,0)*CI200,(VLOOKUP(CL200,data!$B$3:$E$32,2,0)*14)+(VLOOKUP(CL200,data!$B$3:$E$32,3,0))*(CI200-14)),0)</f>
        <v>0</v>
      </c>
      <c r="CN200" s="265" t="s">
        <v>96</v>
      </c>
      <c r="CO200" s="231">
        <f>IF(CJ200=1,VLOOKUP(CN200,data!$B$35:$D$39,2,0),0)</f>
        <v>0</v>
      </c>
      <c r="CP200" s="232">
        <f>IF(AND(CM200&lt;&gt;0,CO200&lt;&gt;0)=FALSE,0,data!$C$43)</f>
        <v>0</v>
      </c>
      <c r="CQ200" s="269">
        <f t="shared" ref="CQ200:CQ263" si="253">IF(CQ$3="",0,IF(CU200="ano",IF(AND(CM200&lt;&gt;0,CO200&lt;&gt;0)=FALSE,0,INT(CK200+CM200+CO200+CP200)),CC200))</f>
        <v>0</v>
      </c>
      <c r="CR200" s="225">
        <f t="shared" ref="CR200:CR263" si="254">IF(CQ200&gt;0,1,0)</f>
        <v>0</v>
      </c>
      <c r="CS200" s="225">
        <f t="shared" ref="CS200:CS263" si="255">IF(CQ$3="",0,IF(CU200="ano",IF(CR200=1,CI200,0),CE200))</f>
        <v>0</v>
      </c>
      <c r="CT200" s="225">
        <f t="shared" ref="CT200:CT263" si="256">IF(CQ$3="",0,IF(CU200="ano",IF(OR(CL200="Spojené Království",CL200="Norsko",CL200="Island"),CQ200,0),CF200))</f>
        <v>0</v>
      </c>
      <c r="CU200" s="431" t="str">
        <f t="shared" ref="CU200:CU263" si="257">IF(CI200="","ne",IF(CI200=0,"ano",IF(AND(CI200&gt;=5,CI200&lt;=20,CL200&lt;&gt;"",CL200&lt;&gt;" ",CN200&lt;&gt;"",CN200&lt;&gt;" ")=TRUE,"ano","ne")))</f>
        <v>ne</v>
      </c>
      <c r="CW200" s="229"/>
      <c r="CX200" s="225">
        <f t="shared" ref="CX200:CX263" si="258">IF($D200&gt;0,IF(CW200&gt;0,1,0),0)</f>
        <v>0</v>
      </c>
      <c r="CY200" s="230">
        <f>IF(CX200=1,data!$C$41*CW200,0)</f>
        <v>0</v>
      </c>
      <c r="CZ200" s="265" t="s">
        <v>96</v>
      </c>
      <c r="DA200" s="231">
        <f>IF(CX200=1,IF(CW200&lt;15,VLOOKUP(CZ200,data!$B$3:$E$32,2,0)*CW200,(VLOOKUP(CZ200,data!$B$3:$E$32,2,0)*14)+(VLOOKUP(CZ200,data!$B$3:$E$32,3,0))*(CW200-14)),0)</f>
        <v>0</v>
      </c>
      <c r="DB200" s="265" t="s">
        <v>96</v>
      </c>
      <c r="DC200" s="231">
        <f>IF(CX200=1,VLOOKUP(DB200,data!$B$35:$D$39,2,0),0)</f>
        <v>0</v>
      </c>
      <c r="DD200" s="232">
        <f>IF(AND(DA200&lt;&gt;0,DC200&lt;&gt;0)=FALSE,0,data!$C$43)</f>
        <v>0</v>
      </c>
      <c r="DE200" s="269">
        <f t="shared" ref="DE200:DE263" si="259">IF(DE$3="",0,IF(DI200="ano",IF(AND(DA200&lt;&gt;0,DC200&lt;&gt;0)=FALSE,0,INT(CY200+DA200+DC200+DD200)),CQ200))</f>
        <v>0</v>
      </c>
      <c r="DF200" s="225">
        <f t="shared" ref="DF200:DF263" si="260">IF(DE200&gt;0,1,0)</f>
        <v>0</v>
      </c>
      <c r="DG200" s="225">
        <f t="shared" ref="DG200:DG263" si="261">IF(DE$3="",0,IF(DI200="ano",IF(DF200=1,CW200,0),CS200))</f>
        <v>0</v>
      </c>
      <c r="DH200" s="225">
        <f t="shared" ref="DH200:DH263" si="262">IF(DE$3="",0,IF(DI200="ano",IF(OR(CZ200="Spojené Království",CZ200="Norsko",CZ200="Island"),DE200,0),CT200))</f>
        <v>0</v>
      </c>
      <c r="DI200" s="431" t="str">
        <f t="shared" ref="DI200:DI263" si="263">IF(CW200="","ne",IF(CW200=0,"ano",IF(AND(CW200&gt;=5,CW200&lt;=20,CZ200&lt;&gt;"",CZ200&lt;&gt;" ",DB200&lt;&gt;"",DB200&lt;&gt;" ")=TRUE,"ano","ne")))</f>
        <v>ne</v>
      </c>
      <c r="DK200" s="229"/>
      <c r="DL200" s="225">
        <f t="shared" ref="DL200:DL263" si="264">IF($D200&gt;0,IF(DK200&gt;0,1,0),0)</f>
        <v>0</v>
      </c>
      <c r="DM200" s="230">
        <f>IF(DL200=1,data!$C$41*DK200,0)</f>
        <v>0</v>
      </c>
      <c r="DN200" s="265" t="s">
        <v>96</v>
      </c>
      <c r="DO200" s="231">
        <f>IF(DL200=1,IF(DK200&lt;15,VLOOKUP(DN200,data!$B$3:$E$32,2,0)*DK200,(VLOOKUP(DN200,data!$B$3:$E$32,2,0)*14)+(VLOOKUP(DN200,data!$B$3:$E$32,3,0))*(DK200-14)),0)</f>
        <v>0</v>
      </c>
      <c r="DP200" s="265" t="s">
        <v>96</v>
      </c>
      <c r="DQ200" s="231">
        <f>IF(DL200=1,VLOOKUP(DP200,data!$B$35:$D$39,2,0),0)</f>
        <v>0</v>
      </c>
      <c r="DR200" s="232">
        <f>IF(AND(DO200&lt;&gt;0,DQ200&lt;&gt;0)=FALSE,0,data!$C$43)</f>
        <v>0</v>
      </c>
      <c r="DS200" s="269">
        <f t="shared" ref="DS200:DS263" si="265">IF(DS$3="",0,IF(DW200="ano",IF(AND(DO200&lt;&gt;0,DQ200&lt;&gt;0)=FALSE,0,INT(DM200+DO200+DQ200+DR200)),DE200))</f>
        <v>0</v>
      </c>
      <c r="DT200" s="225">
        <f t="shared" ref="DT200:DT263" si="266">IF(DS200&gt;0,1,0)</f>
        <v>0</v>
      </c>
      <c r="DU200" s="225">
        <f t="shared" ref="DU200:DU263" si="267">IF(DS$3="",0,IF(DW200="ano",IF(DT200=1,DK200,0),DG200))</f>
        <v>0</v>
      </c>
      <c r="DV200" s="225">
        <f t="shared" ref="DV200:DV263" si="268">IF(DS$3="",0,IF(DW200="ano",IF(OR(DN200="Spojené Království",DN200="Norsko",DN200="Island"),DS200,0),DH200))</f>
        <v>0</v>
      </c>
      <c r="DW200" s="431" t="str">
        <f t="shared" ref="DW200:DW263" si="269">IF(DK200="","ne",IF(DK200=0,"ano",IF(AND(DK200&gt;=5,DK200&lt;=20,DN200&lt;&gt;"",DN200&lt;&gt;" ",DP200&lt;&gt;"",DP200&lt;&gt;" ")=TRUE,"ano","ne")))</f>
        <v>ne</v>
      </c>
      <c r="DY200" s="229"/>
      <c r="DZ200" s="225">
        <f t="shared" ref="DZ200:DZ263" si="270">IF($D200&gt;0,IF(DY200&gt;0,1,0),0)</f>
        <v>0</v>
      </c>
      <c r="EA200" s="230">
        <f>IF(DZ200=1,data!$C$41*DY200,0)</f>
        <v>0</v>
      </c>
      <c r="EB200" s="265" t="s">
        <v>96</v>
      </c>
      <c r="EC200" s="231">
        <f>IF(DZ200=1,IF(DY200&lt;15,VLOOKUP(EB200,data!$B$3:$E$32,2,0)*DY200,(VLOOKUP(EB200,data!$B$3:$E$32,2,0)*14)+(VLOOKUP(EB200,data!$B$3:$E$32,3,0))*(DY200-14)),0)</f>
        <v>0</v>
      </c>
      <c r="ED200" s="265" t="s">
        <v>96</v>
      </c>
      <c r="EE200" s="231">
        <f>IF(DZ200=1,VLOOKUP(ED200,data!$B$35:$D$39,2,0),0)</f>
        <v>0</v>
      </c>
      <c r="EF200" s="232">
        <f>IF(AND(EC200&lt;&gt;0,EE200&lt;&gt;0)=FALSE,0,data!$C$43)</f>
        <v>0</v>
      </c>
      <c r="EG200" s="269">
        <f t="shared" ref="EG200:EG263" si="271">IF(EG$3="",0,IF(EK200="ano",IF(AND(EC200&lt;&gt;0,EE200&lt;&gt;0)=FALSE,0,INT(EA200+EC200+EE200+EF200)),DS200))</f>
        <v>0</v>
      </c>
      <c r="EH200" s="225">
        <f t="shared" ref="EH200:EH263" si="272">IF(EG200&gt;0,1,0)</f>
        <v>0</v>
      </c>
      <c r="EI200" s="225">
        <f t="shared" ref="EI200:EI263" si="273">IF(EG$3="",0,IF(EK200="ano",IF(EH200=1,DY200,0),DU200))</f>
        <v>0</v>
      </c>
      <c r="EJ200" s="225">
        <f t="shared" ref="EJ200:EJ263" si="274">IF(EG$3="",0,IF(EK200="ano",IF(OR(EB200="Spojené Království",EB200="Norsko",EB200="Island"),EG200,0),DV200))</f>
        <v>0</v>
      </c>
      <c r="EK200" s="431" t="str">
        <f t="shared" ref="EK200:EK263" si="275">IF(DY200="","ne",IF(DY200=0,"ano",IF(AND(DY200&gt;=5,DY200&lt;=20,EB200&lt;&gt;"",EB200&lt;&gt;" ",ED200&lt;&gt;"",ED200&lt;&gt;" ")=TRUE,"ano","ne")))</f>
        <v>ne</v>
      </c>
      <c r="EM200" s="229"/>
      <c r="EN200" s="225">
        <f t="shared" ref="EN200:EN263" si="276">IF($D200&gt;0,IF(EM200&gt;0,1,0),0)</f>
        <v>0</v>
      </c>
      <c r="EO200" s="230">
        <f>IF(EN200=1,data!$C$41*EM200,0)</f>
        <v>0</v>
      </c>
      <c r="EP200" s="265" t="s">
        <v>96</v>
      </c>
      <c r="EQ200" s="231">
        <f>IF(EN200=1,IF(EM200&lt;15,VLOOKUP(EP200,data!$B$3:$E$32,2,0)*EM200,(VLOOKUP(EP200,data!$B$3:$E$32,2,0)*14)+(VLOOKUP(EP200,data!$B$3:$E$32,3,0))*(EM200-14)),0)</f>
        <v>0</v>
      </c>
      <c r="ER200" s="265" t="s">
        <v>96</v>
      </c>
      <c r="ES200" s="231">
        <f>IF(EN200=1,VLOOKUP(ER200,data!$B$35:$D$39,2,0),0)</f>
        <v>0</v>
      </c>
      <c r="ET200" s="232">
        <f>IF(AND(EQ200&lt;&gt;0,ES200&lt;&gt;0)=FALSE,0,data!$C$43)</f>
        <v>0</v>
      </c>
      <c r="EU200" s="269">
        <f t="shared" ref="EU200:EU263" si="277">IF(EU$3="",0,IF(EY200="ano",IF(AND(EQ200&lt;&gt;0,ES200&lt;&gt;0)=FALSE,0,INT(EO200+EQ200+ES200+ET200)),EG200))</f>
        <v>0</v>
      </c>
      <c r="EV200" s="225">
        <f t="shared" ref="EV200:EV263" si="278">IF(EU200&gt;0,1,0)</f>
        <v>0</v>
      </c>
      <c r="EW200" s="225">
        <f t="shared" ref="EW200:EW263" si="279">IF(EU$3="",0,IF(EY200="ano",IF(EV200=1,EM200,0),EI200))</f>
        <v>0</v>
      </c>
      <c r="EX200" s="225">
        <f t="shared" ref="EX200:EX263" si="280">IF(EU$3="",0,IF(EY200="ano",IF(OR(EP200="Spojené Království",EP200="Norsko",EP200="Island"),EU200,0),EJ200))</f>
        <v>0</v>
      </c>
      <c r="EY200" s="431" t="str">
        <f t="shared" ref="EY200:EY263" si="281">IF(EM200="","ne",IF(EM200=0,"ano",IF(AND(EM200&gt;=5,EM200&lt;=20,EP200&lt;&gt;"",EP200&lt;&gt;" ",ER200&lt;&gt;"",ER200&lt;&gt;" ")=TRUE,"ano","ne")))</f>
        <v>ne</v>
      </c>
      <c r="FA200" s="229"/>
      <c r="FB200" s="225">
        <f t="shared" ref="FB200:FB263" si="282">IF($D200&gt;0,IF(FA200&gt;0,1,0),0)</f>
        <v>0</v>
      </c>
      <c r="FC200" s="230">
        <f>IF(FB200=1,data!$C$41*FA200,0)</f>
        <v>0</v>
      </c>
      <c r="FD200" s="265" t="s">
        <v>96</v>
      </c>
      <c r="FE200" s="231">
        <f>IF(FB200=1,IF(FA200&lt;15,VLOOKUP(FD200,data!$B$3:$E$32,2,0)*FA200,(VLOOKUP(FD200,data!$B$3:$E$32,2,0)*14)+(VLOOKUP(FD200,data!$B$3:$E$32,3,0))*(FA200-14)),0)</f>
        <v>0</v>
      </c>
      <c r="FF200" s="265" t="s">
        <v>96</v>
      </c>
      <c r="FG200" s="231">
        <f>IF(FB200=1,VLOOKUP(FF200,data!$B$35:$D$39,2,0),0)</f>
        <v>0</v>
      </c>
      <c r="FH200" s="232">
        <f>IF(AND(FE200&lt;&gt;0,FG200&lt;&gt;0)=FALSE,0,data!$C$43)</f>
        <v>0</v>
      </c>
      <c r="FI200" s="269">
        <f t="shared" ref="FI200:FI263" si="283">IF(FI$3="",0,IF(FM200="ano",IF(AND(FE200&lt;&gt;0,FG200&lt;&gt;0)=FALSE,0,INT(FC200+FE200+FG200+FH200)),EU200))</f>
        <v>0</v>
      </c>
      <c r="FJ200" s="225">
        <f t="shared" ref="FJ200:FJ263" si="284">IF(FI200&gt;0,1,0)</f>
        <v>0</v>
      </c>
      <c r="FK200" s="225">
        <f t="shared" ref="FK200:FK263" si="285">IF(FI$3="",0,IF(FM200="ano",IF(FJ200=1,FA200,0),EW200))</f>
        <v>0</v>
      </c>
      <c r="FL200" s="225">
        <f t="shared" ref="FL200:FL263" si="286">IF(FI$3="",0,IF(FM200="ano",IF(OR(FD200="Spojené Království",FD200="Norsko",FD200="Island"),FI200,0),EX200))</f>
        <v>0</v>
      </c>
      <c r="FM200" s="431" t="str">
        <f t="shared" ref="FM200:FM263" si="287">IF(FA200="","ne",IF(FA200=0,"ano",IF(AND(FA200&gt;=5,FA200&lt;=20,FD200&lt;&gt;"",FD200&lt;&gt;" ",FF200&lt;&gt;"",FF200&lt;&gt;" ")=TRUE,"ano","ne")))</f>
        <v>ne</v>
      </c>
    </row>
    <row r="201" spans="1:169" ht="26.65" hidden="1" customHeight="1" x14ac:dyDescent="0.25">
      <c r="A201" s="233"/>
      <c r="B201" s="370" t="s">
        <v>292</v>
      </c>
      <c r="C201" s="416"/>
      <c r="D201" s="418"/>
      <c r="E201" s="229"/>
      <c r="F201" s="225">
        <f t="shared" si="219"/>
        <v>0</v>
      </c>
      <c r="G201" s="230">
        <f>IF(F201=1,data!$C$41*E201,0)</f>
        <v>0</v>
      </c>
      <c r="H201" s="265" t="s">
        <v>96</v>
      </c>
      <c r="I201" s="231">
        <f>IF($F201=1,IF($E201&lt;15,VLOOKUP(H201,data!$B$3:$E$32,2,0)*$E201,(VLOOKUP(H201,data!$B$3:$E$32,2,0)*14)+(VLOOKUP(H201,data!$B$3:$E$32,3,0))*($E201-14)),0)</f>
        <v>0</v>
      </c>
      <c r="J201" s="265" t="s">
        <v>96</v>
      </c>
      <c r="K201" s="231">
        <f>IF($F201=1,VLOOKUP(J201,data!$B$35:$D$39,2,0),0)</f>
        <v>0</v>
      </c>
      <c r="L201" s="232">
        <f>IF(AND(I201&lt;&gt;0,K201&lt;&gt;0)=FALSE,0,data!$C$43)</f>
        <v>0</v>
      </c>
      <c r="M201" s="269">
        <f t="shared" si="76"/>
        <v>0</v>
      </c>
      <c r="N201" s="225">
        <f t="shared" si="217"/>
        <v>0</v>
      </c>
      <c r="O201" s="225">
        <f t="shared" si="220"/>
        <v>0</v>
      </c>
      <c r="P201" s="225">
        <f t="shared" si="221"/>
        <v>0</v>
      </c>
      <c r="Q201" s="228"/>
      <c r="R201" s="438">
        <f t="shared" si="222"/>
        <v>0</v>
      </c>
      <c r="S201" s="225">
        <f t="shared" si="223"/>
        <v>0</v>
      </c>
      <c r="T201" s="357">
        <f>IF(S201=1,data!$C$41*R201,0)</f>
        <v>0</v>
      </c>
      <c r="U201" s="370" t="str">
        <f t="shared" si="224"/>
        <v xml:space="preserve"> </v>
      </c>
      <c r="V201" s="360">
        <f>IF($S201=1,IF(R201&lt;15,VLOOKUP(U201,data!$B$3:$E$32,2,0)*R201,(VLOOKUP(U201,data!$B$3:$E$32,2,0)*14)+(VLOOKUP(U201,data!$B$3:$E$32,3,0))*(R201-14)),0)</f>
        <v>0</v>
      </c>
      <c r="W201" s="370" t="str">
        <f t="shared" si="225"/>
        <v xml:space="preserve"> </v>
      </c>
      <c r="X201" s="360">
        <f>IF($S201=1,VLOOKUP(W201,data!$B$35:$D$39,2,0),0)</f>
        <v>0</v>
      </c>
      <c r="Y201" s="364">
        <f>IF(AND(V201&lt;&gt;0,X201&lt;&gt;0)=FALSE,0,data!$C$43)</f>
        <v>0</v>
      </c>
      <c r="Z201" s="365">
        <f t="shared" si="83"/>
        <v>0</v>
      </c>
      <c r="AA201" s="225">
        <f t="shared" si="218"/>
        <v>0</v>
      </c>
      <c r="AB201" s="225">
        <f t="shared" si="226"/>
        <v>0</v>
      </c>
      <c r="AC201" s="225">
        <f t="shared" si="227"/>
        <v>0</v>
      </c>
      <c r="AE201" s="229"/>
      <c r="AF201" s="225">
        <f t="shared" si="228"/>
        <v>0</v>
      </c>
      <c r="AG201" s="230">
        <f>IF(AF201=1,data!$C$41*AE201,0)</f>
        <v>0</v>
      </c>
      <c r="AH201" s="265" t="s">
        <v>96</v>
      </c>
      <c r="AI201" s="231">
        <f>IF(AF201=1,IF(AE201&lt;15,VLOOKUP(AH201,data!$B$3:$E$32,2,0)*AE201,(VLOOKUP(AH201,data!$B$3:$E$32,2,0)*14)+(VLOOKUP(AH201,data!$B$3:$E$32,3,0))*(AE201-14)),0)</f>
        <v>0</v>
      </c>
      <c r="AJ201" s="265" t="s">
        <v>96</v>
      </c>
      <c r="AK201" s="231">
        <f>IF(AF201=1,VLOOKUP(AJ201,data!$B$35:$D$39,2,0),0)</f>
        <v>0</v>
      </c>
      <c r="AL201" s="232">
        <f>IF(AND(AI201&lt;&gt;0,AK201&lt;&gt;0)=FALSE,0,data!$C$43)</f>
        <v>0</v>
      </c>
      <c r="AM201" s="269">
        <f t="shared" si="229"/>
        <v>0</v>
      </c>
      <c r="AN201" s="225">
        <f t="shared" si="230"/>
        <v>0</v>
      </c>
      <c r="AO201" s="225">
        <f t="shared" si="231"/>
        <v>0</v>
      </c>
      <c r="AP201" s="225">
        <f t="shared" si="232"/>
        <v>0</v>
      </c>
      <c r="AQ201" s="431" t="str">
        <f t="shared" si="233"/>
        <v>ne</v>
      </c>
      <c r="AS201" s="229"/>
      <c r="AT201" s="225">
        <f t="shared" si="234"/>
        <v>0</v>
      </c>
      <c r="AU201" s="230">
        <f>IF(AT201=1,data!$C$41*AS201,0)</f>
        <v>0</v>
      </c>
      <c r="AV201" s="265" t="s">
        <v>96</v>
      </c>
      <c r="AW201" s="231">
        <f>IF(AT201=1,IF(AS201&lt;15,VLOOKUP(AV201,data!$B$3:$E$32,2,0)*AS201,(VLOOKUP(AV201,data!$B$3:$E$32,2,0)*14)+(VLOOKUP(AV201,data!$B$3:$E$32,3,0))*(AS201-14)),0)</f>
        <v>0</v>
      </c>
      <c r="AX201" s="265" t="s">
        <v>96</v>
      </c>
      <c r="AY201" s="231">
        <f>IF(AT201=1,VLOOKUP(AX201,data!$B$35:$D$39,2,0),0)</f>
        <v>0</v>
      </c>
      <c r="AZ201" s="232">
        <f>IF(AND(AW201&lt;&gt;0,AY201&lt;&gt;0)=FALSE,0,data!$C$43)</f>
        <v>0</v>
      </c>
      <c r="BA201" s="269">
        <f t="shared" si="235"/>
        <v>0</v>
      </c>
      <c r="BB201" s="225">
        <f t="shared" si="236"/>
        <v>0</v>
      </c>
      <c r="BC201" s="225">
        <f t="shared" si="237"/>
        <v>0</v>
      </c>
      <c r="BD201" s="225">
        <f t="shared" si="238"/>
        <v>0</v>
      </c>
      <c r="BE201" s="431" t="str">
        <f t="shared" si="239"/>
        <v>ne</v>
      </c>
      <c r="BG201" s="229"/>
      <c r="BH201" s="225">
        <f t="shared" si="240"/>
        <v>0</v>
      </c>
      <c r="BI201" s="230">
        <f>IF(BH201=1,data!$C$41*BG201,0)</f>
        <v>0</v>
      </c>
      <c r="BJ201" s="265" t="s">
        <v>96</v>
      </c>
      <c r="BK201" s="231">
        <f>IF(BH201=1,IF(BG201&lt;15,VLOOKUP(BJ201,data!$B$3:$E$32,2,0)*BG201,(VLOOKUP(BJ201,data!$B$3:$E$32,2,0)*14)+(VLOOKUP(BJ201,data!$B$3:$E$32,3,0))*(BG201-14)),0)</f>
        <v>0</v>
      </c>
      <c r="BL201" s="265" t="s">
        <v>96</v>
      </c>
      <c r="BM201" s="231">
        <f>IF(BH201=1,VLOOKUP(BL201,data!$B$35:$D$39,2,0),0)</f>
        <v>0</v>
      </c>
      <c r="BN201" s="232">
        <f>IF(AND(BK201&lt;&gt;0,BM201&lt;&gt;0)=FALSE,0,data!$C$43)</f>
        <v>0</v>
      </c>
      <c r="BO201" s="269">
        <f t="shared" si="241"/>
        <v>0</v>
      </c>
      <c r="BP201" s="225">
        <f t="shared" si="242"/>
        <v>0</v>
      </c>
      <c r="BQ201" s="225">
        <f t="shared" si="243"/>
        <v>0</v>
      </c>
      <c r="BR201" s="225">
        <f t="shared" si="244"/>
        <v>0</v>
      </c>
      <c r="BS201" s="431" t="str">
        <f t="shared" si="245"/>
        <v>ne</v>
      </c>
      <c r="BU201" s="229"/>
      <c r="BV201" s="225">
        <f t="shared" si="246"/>
        <v>0</v>
      </c>
      <c r="BW201" s="230">
        <f>IF(BV201=1,data!$C$41*BU201,0)</f>
        <v>0</v>
      </c>
      <c r="BX201" s="265" t="s">
        <v>96</v>
      </c>
      <c r="BY201" s="231">
        <f>IF(BV201=1,IF(BU201&lt;15,VLOOKUP(BX201,data!$B$3:$E$32,2,0)*BU201,(VLOOKUP(BX201,data!$B$3:$E$32,2,0)*14)+(VLOOKUP(BX201,data!$B$3:$E$32,3,0))*(BU201-14)),0)</f>
        <v>0</v>
      </c>
      <c r="BZ201" s="265" t="s">
        <v>96</v>
      </c>
      <c r="CA201" s="231">
        <f>IF(BV201=1,VLOOKUP(BZ201,data!$B$35:$D$39,2,0),0)</f>
        <v>0</v>
      </c>
      <c r="CB201" s="232">
        <f>IF(AND(BY201&lt;&gt;0,CA201&lt;&gt;0)=FALSE,0,data!$C$43)</f>
        <v>0</v>
      </c>
      <c r="CC201" s="269">
        <f t="shared" si="247"/>
        <v>0</v>
      </c>
      <c r="CD201" s="225">
        <f t="shared" si="248"/>
        <v>0</v>
      </c>
      <c r="CE201" s="225">
        <f t="shared" si="249"/>
        <v>0</v>
      </c>
      <c r="CF201" s="225">
        <f t="shared" si="250"/>
        <v>0</v>
      </c>
      <c r="CG201" s="431" t="str">
        <f t="shared" si="251"/>
        <v>ne</v>
      </c>
      <c r="CI201" s="229"/>
      <c r="CJ201" s="225">
        <f t="shared" si="252"/>
        <v>0</v>
      </c>
      <c r="CK201" s="230">
        <f>IF(CJ201=1,data!$C$41*CI201,0)</f>
        <v>0</v>
      </c>
      <c r="CL201" s="265" t="s">
        <v>96</v>
      </c>
      <c r="CM201" s="231">
        <f>IF(CJ201=1,IF(CI201&lt;15,VLOOKUP(CL201,data!$B$3:$E$32,2,0)*CI201,(VLOOKUP(CL201,data!$B$3:$E$32,2,0)*14)+(VLOOKUP(CL201,data!$B$3:$E$32,3,0))*(CI201-14)),0)</f>
        <v>0</v>
      </c>
      <c r="CN201" s="265" t="s">
        <v>96</v>
      </c>
      <c r="CO201" s="231">
        <f>IF(CJ201=1,VLOOKUP(CN201,data!$B$35:$D$39,2,0),0)</f>
        <v>0</v>
      </c>
      <c r="CP201" s="232">
        <f>IF(AND(CM201&lt;&gt;0,CO201&lt;&gt;0)=FALSE,0,data!$C$43)</f>
        <v>0</v>
      </c>
      <c r="CQ201" s="269">
        <f t="shared" si="253"/>
        <v>0</v>
      </c>
      <c r="CR201" s="225">
        <f t="shared" si="254"/>
        <v>0</v>
      </c>
      <c r="CS201" s="225">
        <f t="shared" si="255"/>
        <v>0</v>
      </c>
      <c r="CT201" s="225">
        <f t="shared" si="256"/>
        <v>0</v>
      </c>
      <c r="CU201" s="431" t="str">
        <f t="shared" si="257"/>
        <v>ne</v>
      </c>
      <c r="CW201" s="229"/>
      <c r="CX201" s="225">
        <f t="shared" si="258"/>
        <v>0</v>
      </c>
      <c r="CY201" s="230">
        <f>IF(CX201=1,data!$C$41*CW201,0)</f>
        <v>0</v>
      </c>
      <c r="CZ201" s="265" t="s">
        <v>96</v>
      </c>
      <c r="DA201" s="231">
        <f>IF(CX201=1,IF(CW201&lt;15,VLOOKUP(CZ201,data!$B$3:$E$32,2,0)*CW201,(VLOOKUP(CZ201,data!$B$3:$E$32,2,0)*14)+(VLOOKUP(CZ201,data!$B$3:$E$32,3,0))*(CW201-14)),0)</f>
        <v>0</v>
      </c>
      <c r="DB201" s="265" t="s">
        <v>96</v>
      </c>
      <c r="DC201" s="231">
        <f>IF(CX201=1,VLOOKUP(DB201,data!$B$35:$D$39,2,0),0)</f>
        <v>0</v>
      </c>
      <c r="DD201" s="232">
        <f>IF(AND(DA201&lt;&gt;0,DC201&lt;&gt;0)=FALSE,0,data!$C$43)</f>
        <v>0</v>
      </c>
      <c r="DE201" s="269">
        <f t="shared" si="259"/>
        <v>0</v>
      </c>
      <c r="DF201" s="225">
        <f t="shared" si="260"/>
        <v>0</v>
      </c>
      <c r="DG201" s="225">
        <f t="shared" si="261"/>
        <v>0</v>
      </c>
      <c r="DH201" s="225">
        <f t="shared" si="262"/>
        <v>0</v>
      </c>
      <c r="DI201" s="431" t="str">
        <f t="shared" si="263"/>
        <v>ne</v>
      </c>
      <c r="DK201" s="229"/>
      <c r="DL201" s="225">
        <f t="shared" si="264"/>
        <v>0</v>
      </c>
      <c r="DM201" s="230">
        <f>IF(DL201=1,data!$C$41*DK201,0)</f>
        <v>0</v>
      </c>
      <c r="DN201" s="265" t="s">
        <v>96</v>
      </c>
      <c r="DO201" s="231">
        <f>IF(DL201=1,IF(DK201&lt;15,VLOOKUP(DN201,data!$B$3:$E$32,2,0)*DK201,(VLOOKUP(DN201,data!$B$3:$E$32,2,0)*14)+(VLOOKUP(DN201,data!$B$3:$E$32,3,0))*(DK201-14)),0)</f>
        <v>0</v>
      </c>
      <c r="DP201" s="265" t="s">
        <v>96</v>
      </c>
      <c r="DQ201" s="231">
        <f>IF(DL201=1,VLOOKUP(DP201,data!$B$35:$D$39,2,0),0)</f>
        <v>0</v>
      </c>
      <c r="DR201" s="232">
        <f>IF(AND(DO201&lt;&gt;0,DQ201&lt;&gt;0)=FALSE,0,data!$C$43)</f>
        <v>0</v>
      </c>
      <c r="DS201" s="269">
        <f t="shared" si="265"/>
        <v>0</v>
      </c>
      <c r="DT201" s="225">
        <f t="shared" si="266"/>
        <v>0</v>
      </c>
      <c r="DU201" s="225">
        <f t="shared" si="267"/>
        <v>0</v>
      </c>
      <c r="DV201" s="225">
        <f t="shared" si="268"/>
        <v>0</v>
      </c>
      <c r="DW201" s="431" t="str">
        <f t="shared" si="269"/>
        <v>ne</v>
      </c>
      <c r="DY201" s="229"/>
      <c r="DZ201" s="225">
        <f t="shared" si="270"/>
        <v>0</v>
      </c>
      <c r="EA201" s="230">
        <f>IF(DZ201=1,data!$C$41*DY201,0)</f>
        <v>0</v>
      </c>
      <c r="EB201" s="265" t="s">
        <v>96</v>
      </c>
      <c r="EC201" s="231">
        <f>IF(DZ201=1,IF(DY201&lt;15,VLOOKUP(EB201,data!$B$3:$E$32,2,0)*DY201,(VLOOKUP(EB201,data!$B$3:$E$32,2,0)*14)+(VLOOKUP(EB201,data!$B$3:$E$32,3,0))*(DY201-14)),0)</f>
        <v>0</v>
      </c>
      <c r="ED201" s="265" t="s">
        <v>96</v>
      </c>
      <c r="EE201" s="231">
        <f>IF(DZ201=1,VLOOKUP(ED201,data!$B$35:$D$39,2,0),0)</f>
        <v>0</v>
      </c>
      <c r="EF201" s="232">
        <f>IF(AND(EC201&lt;&gt;0,EE201&lt;&gt;0)=FALSE,0,data!$C$43)</f>
        <v>0</v>
      </c>
      <c r="EG201" s="269">
        <f t="shared" si="271"/>
        <v>0</v>
      </c>
      <c r="EH201" s="225">
        <f t="shared" si="272"/>
        <v>0</v>
      </c>
      <c r="EI201" s="225">
        <f t="shared" si="273"/>
        <v>0</v>
      </c>
      <c r="EJ201" s="225">
        <f t="shared" si="274"/>
        <v>0</v>
      </c>
      <c r="EK201" s="431" t="str">
        <f t="shared" si="275"/>
        <v>ne</v>
      </c>
      <c r="EM201" s="229"/>
      <c r="EN201" s="225">
        <f t="shared" si="276"/>
        <v>0</v>
      </c>
      <c r="EO201" s="230">
        <f>IF(EN201=1,data!$C$41*EM201,0)</f>
        <v>0</v>
      </c>
      <c r="EP201" s="265" t="s">
        <v>96</v>
      </c>
      <c r="EQ201" s="231">
        <f>IF(EN201=1,IF(EM201&lt;15,VLOOKUP(EP201,data!$B$3:$E$32,2,0)*EM201,(VLOOKUP(EP201,data!$B$3:$E$32,2,0)*14)+(VLOOKUP(EP201,data!$B$3:$E$32,3,0))*(EM201-14)),0)</f>
        <v>0</v>
      </c>
      <c r="ER201" s="265" t="s">
        <v>96</v>
      </c>
      <c r="ES201" s="231">
        <f>IF(EN201=1,VLOOKUP(ER201,data!$B$35:$D$39,2,0),0)</f>
        <v>0</v>
      </c>
      <c r="ET201" s="232">
        <f>IF(AND(EQ201&lt;&gt;0,ES201&lt;&gt;0)=FALSE,0,data!$C$43)</f>
        <v>0</v>
      </c>
      <c r="EU201" s="269">
        <f t="shared" si="277"/>
        <v>0</v>
      </c>
      <c r="EV201" s="225">
        <f t="shared" si="278"/>
        <v>0</v>
      </c>
      <c r="EW201" s="225">
        <f t="shared" si="279"/>
        <v>0</v>
      </c>
      <c r="EX201" s="225">
        <f t="shared" si="280"/>
        <v>0</v>
      </c>
      <c r="EY201" s="431" t="str">
        <f t="shared" si="281"/>
        <v>ne</v>
      </c>
      <c r="FA201" s="229"/>
      <c r="FB201" s="225">
        <f t="shared" si="282"/>
        <v>0</v>
      </c>
      <c r="FC201" s="230">
        <f>IF(FB201=1,data!$C$41*FA201,0)</f>
        <v>0</v>
      </c>
      <c r="FD201" s="265" t="s">
        <v>96</v>
      </c>
      <c r="FE201" s="231">
        <f>IF(FB201=1,IF(FA201&lt;15,VLOOKUP(FD201,data!$B$3:$E$32,2,0)*FA201,(VLOOKUP(FD201,data!$B$3:$E$32,2,0)*14)+(VLOOKUP(FD201,data!$B$3:$E$32,3,0))*(FA201-14)),0)</f>
        <v>0</v>
      </c>
      <c r="FF201" s="265" t="s">
        <v>96</v>
      </c>
      <c r="FG201" s="231">
        <f>IF(FB201=1,VLOOKUP(FF201,data!$B$35:$D$39,2,0),0)</f>
        <v>0</v>
      </c>
      <c r="FH201" s="232">
        <f>IF(AND(FE201&lt;&gt;0,FG201&lt;&gt;0)=FALSE,0,data!$C$43)</f>
        <v>0</v>
      </c>
      <c r="FI201" s="269">
        <f t="shared" si="283"/>
        <v>0</v>
      </c>
      <c r="FJ201" s="225">
        <f t="shared" si="284"/>
        <v>0</v>
      </c>
      <c r="FK201" s="225">
        <f t="shared" si="285"/>
        <v>0</v>
      </c>
      <c r="FL201" s="225">
        <f t="shared" si="286"/>
        <v>0</v>
      </c>
      <c r="FM201" s="431" t="str">
        <f t="shared" si="287"/>
        <v>ne</v>
      </c>
    </row>
    <row r="202" spans="1:169" ht="26.65" hidden="1" customHeight="1" x14ac:dyDescent="0.25">
      <c r="A202" s="233"/>
      <c r="B202" s="370" t="s">
        <v>293</v>
      </c>
      <c r="C202" s="416"/>
      <c r="D202" s="418"/>
      <c r="E202" s="229"/>
      <c r="F202" s="225">
        <f t="shared" si="219"/>
        <v>0</v>
      </c>
      <c r="G202" s="230">
        <f>IF(F202=1,data!$C$41*E202,0)</f>
        <v>0</v>
      </c>
      <c r="H202" s="265" t="s">
        <v>96</v>
      </c>
      <c r="I202" s="231">
        <f>IF($F202=1,IF($E202&lt;15,VLOOKUP(H202,data!$B$3:$E$32,2,0)*$E202,(VLOOKUP(H202,data!$B$3:$E$32,2,0)*14)+(VLOOKUP(H202,data!$B$3:$E$32,3,0))*($E202-14)),0)</f>
        <v>0</v>
      </c>
      <c r="J202" s="265" t="s">
        <v>96</v>
      </c>
      <c r="K202" s="231">
        <f>IF($F202=1,VLOOKUP(J202,data!$B$35:$D$39,2,0),0)</f>
        <v>0</v>
      </c>
      <c r="L202" s="232">
        <f>IF(AND(I202&lt;&gt;0,K202&lt;&gt;0)=FALSE,0,data!$C$43)</f>
        <v>0</v>
      </c>
      <c r="M202" s="269">
        <f t="shared" si="76"/>
        <v>0</v>
      </c>
      <c r="N202" s="225">
        <f t="shared" si="217"/>
        <v>0</v>
      </c>
      <c r="O202" s="225">
        <f t="shared" si="220"/>
        <v>0</v>
      </c>
      <c r="P202" s="225">
        <f t="shared" si="221"/>
        <v>0</v>
      </c>
      <c r="Q202" s="228"/>
      <c r="R202" s="438">
        <f t="shared" si="222"/>
        <v>0</v>
      </c>
      <c r="S202" s="225">
        <f t="shared" si="223"/>
        <v>0</v>
      </c>
      <c r="T202" s="357">
        <f>IF(S202=1,data!$C$41*R202,0)</f>
        <v>0</v>
      </c>
      <c r="U202" s="370" t="str">
        <f t="shared" si="224"/>
        <v xml:space="preserve"> </v>
      </c>
      <c r="V202" s="360">
        <f>IF($S202=1,IF(R202&lt;15,VLOOKUP(U202,data!$B$3:$E$32,2,0)*R202,(VLOOKUP(U202,data!$B$3:$E$32,2,0)*14)+(VLOOKUP(U202,data!$B$3:$E$32,3,0))*(R202-14)),0)</f>
        <v>0</v>
      </c>
      <c r="W202" s="370" t="str">
        <f t="shared" si="225"/>
        <v xml:space="preserve"> </v>
      </c>
      <c r="X202" s="360">
        <f>IF($S202=1,VLOOKUP(W202,data!$B$35:$D$39,2,0),0)</f>
        <v>0</v>
      </c>
      <c r="Y202" s="364">
        <f>IF(AND(V202&lt;&gt;0,X202&lt;&gt;0)=FALSE,0,data!$C$43)</f>
        <v>0</v>
      </c>
      <c r="Z202" s="365">
        <f t="shared" si="83"/>
        <v>0</v>
      </c>
      <c r="AA202" s="225">
        <f t="shared" si="218"/>
        <v>0</v>
      </c>
      <c r="AB202" s="225">
        <f t="shared" si="226"/>
        <v>0</v>
      </c>
      <c r="AC202" s="225">
        <f t="shared" si="227"/>
        <v>0</v>
      </c>
      <c r="AE202" s="229"/>
      <c r="AF202" s="225">
        <f t="shared" si="228"/>
        <v>0</v>
      </c>
      <c r="AG202" s="230">
        <f>IF(AF202=1,data!$C$41*AE202,0)</f>
        <v>0</v>
      </c>
      <c r="AH202" s="265" t="s">
        <v>96</v>
      </c>
      <c r="AI202" s="231">
        <f>IF(AF202=1,IF(AE202&lt;15,VLOOKUP(AH202,data!$B$3:$E$32,2,0)*AE202,(VLOOKUP(AH202,data!$B$3:$E$32,2,0)*14)+(VLOOKUP(AH202,data!$B$3:$E$32,3,0))*(AE202-14)),0)</f>
        <v>0</v>
      </c>
      <c r="AJ202" s="265" t="s">
        <v>96</v>
      </c>
      <c r="AK202" s="231">
        <f>IF(AF202=1,VLOOKUP(AJ202,data!$B$35:$D$39,2,0),0)</f>
        <v>0</v>
      </c>
      <c r="AL202" s="232">
        <f>IF(AND(AI202&lt;&gt;0,AK202&lt;&gt;0)=FALSE,0,data!$C$43)</f>
        <v>0</v>
      </c>
      <c r="AM202" s="269">
        <f t="shared" si="229"/>
        <v>0</v>
      </c>
      <c r="AN202" s="225">
        <f t="shared" si="230"/>
        <v>0</v>
      </c>
      <c r="AO202" s="225">
        <f t="shared" si="231"/>
        <v>0</v>
      </c>
      <c r="AP202" s="225">
        <f t="shared" si="232"/>
        <v>0</v>
      </c>
      <c r="AQ202" s="431" t="str">
        <f t="shared" si="233"/>
        <v>ne</v>
      </c>
      <c r="AS202" s="229"/>
      <c r="AT202" s="225">
        <f t="shared" si="234"/>
        <v>0</v>
      </c>
      <c r="AU202" s="230">
        <f>IF(AT202=1,data!$C$41*AS202,0)</f>
        <v>0</v>
      </c>
      <c r="AV202" s="265" t="s">
        <v>96</v>
      </c>
      <c r="AW202" s="231">
        <f>IF(AT202=1,IF(AS202&lt;15,VLOOKUP(AV202,data!$B$3:$E$32,2,0)*AS202,(VLOOKUP(AV202,data!$B$3:$E$32,2,0)*14)+(VLOOKUP(AV202,data!$B$3:$E$32,3,0))*(AS202-14)),0)</f>
        <v>0</v>
      </c>
      <c r="AX202" s="265" t="s">
        <v>96</v>
      </c>
      <c r="AY202" s="231">
        <f>IF(AT202=1,VLOOKUP(AX202,data!$B$35:$D$39,2,0),0)</f>
        <v>0</v>
      </c>
      <c r="AZ202" s="232">
        <f>IF(AND(AW202&lt;&gt;0,AY202&lt;&gt;0)=FALSE,0,data!$C$43)</f>
        <v>0</v>
      </c>
      <c r="BA202" s="269">
        <f t="shared" si="235"/>
        <v>0</v>
      </c>
      <c r="BB202" s="225">
        <f t="shared" si="236"/>
        <v>0</v>
      </c>
      <c r="BC202" s="225">
        <f t="shared" si="237"/>
        <v>0</v>
      </c>
      <c r="BD202" s="225">
        <f t="shared" si="238"/>
        <v>0</v>
      </c>
      <c r="BE202" s="431" t="str">
        <f t="shared" si="239"/>
        <v>ne</v>
      </c>
      <c r="BG202" s="229"/>
      <c r="BH202" s="225">
        <f t="shared" si="240"/>
        <v>0</v>
      </c>
      <c r="BI202" s="230">
        <f>IF(BH202=1,data!$C$41*BG202,0)</f>
        <v>0</v>
      </c>
      <c r="BJ202" s="265" t="s">
        <v>96</v>
      </c>
      <c r="BK202" s="231">
        <f>IF(BH202=1,IF(BG202&lt;15,VLOOKUP(BJ202,data!$B$3:$E$32,2,0)*BG202,(VLOOKUP(BJ202,data!$B$3:$E$32,2,0)*14)+(VLOOKUP(BJ202,data!$B$3:$E$32,3,0))*(BG202-14)),0)</f>
        <v>0</v>
      </c>
      <c r="BL202" s="265" t="s">
        <v>96</v>
      </c>
      <c r="BM202" s="231">
        <f>IF(BH202=1,VLOOKUP(BL202,data!$B$35:$D$39,2,0),0)</f>
        <v>0</v>
      </c>
      <c r="BN202" s="232">
        <f>IF(AND(BK202&lt;&gt;0,BM202&lt;&gt;0)=FALSE,0,data!$C$43)</f>
        <v>0</v>
      </c>
      <c r="BO202" s="269">
        <f t="shared" si="241"/>
        <v>0</v>
      </c>
      <c r="BP202" s="225">
        <f t="shared" si="242"/>
        <v>0</v>
      </c>
      <c r="BQ202" s="225">
        <f t="shared" si="243"/>
        <v>0</v>
      </c>
      <c r="BR202" s="225">
        <f t="shared" si="244"/>
        <v>0</v>
      </c>
      <c r="BS202" s="431" t="str">
        <f t="shared" si="245"/>
        <v>ne</v>
      </c>
      <c r="BU202" s="229"/>
      <c r="BV202" s="225">
        <f t="shared" si="246"/>
        <v>0</v>
      </c>
      <c r="BW202" s="230">
        <f>IF(BV202=1,data!$C$41*BU202,0)</f>
        <v>0</v>
      </c>
      <c r="BX202" s="265" t="s">
        <v>96</v>
      </c>
      <c r="BY202" s="231">
        <f>IF(BV202=1,IF(BU202&lt;15,VLOOKUP(BX202,data!$B$3:$E$32,2,0)*BU202,(VLOOKUP(BX202,data!$B$3:$E$32,2,0)*14)+(VLOOKUP(BX202,data!$B$3:$E$32,3,0))*(BU202-14)),0)</f>
        <v>0</v>
      </c>
      <c r="BZ202" s="265" t="s">
        <v>96</v>
      </c>
      <c r="CA202" s="231">
        <f>IF(BV202=1,VLOOKUP(BZ202,data!$B$35:$D$39,2,0),0)</f>
        <v>0</v>
      </c>
      <c r="CB202" s="232">
        <f>IF(AND(BY202&lt;&gt;0,CA202&lt;&gt;0)=FALSE,0,data!$C$43)</f>
        <v>0</v>
      </c>
      <c r="CC202" s="269">
        <f t="shared" si="247"/>
        <v>0</v>
      </c>
      <c r="CD202" s="225">
        <f t="shared" si="248"/>
        <v>0</v>
      </c>
      <c r="CE202" s="225">
        <f t="shared" si="249"/>
        <v>0</v>
      </c>
      <c r="CF202" s="225">
        <f t="shared" si="250"/>
        <v>0</v>
      </c>
      <c r="CG202" s="431" t="str">
        <f t="shared" si="251"/>
        <v>ne</v>
      </c>
      <c r="CI202" s="229"/>
      <c r="CJ202" s="225">
        <f t="shared" si="252"/>
        <v>0</v>
      </c>
      <c r="CK202" s="230">
        <f>IF(CJ202=1,data!$C$41*CI202,0)</f>
        <v>0</v>
      </c>
      <c r="CL202" s="265" t="s">
        <v>96</v>
      </c>
      <c r="CM202" s="231">
        <f>IF(CJ202=1,IF(CI202&lt;15,VLOOKUP(CL202,data!$B$3:$E$32,2,0)*CI202,(VLOOKUP(CL202,data!$B$3:$E$32,2,0)*14)+(VLOOKUP(CL202,data!$B$3:$E$32,3,0))*(CI202-14)),0)</f>
        <v>0</v>
      </c>
      <c r="CN202" s="265" t="s">
        <v>96</v>
      </c>
      <c r="CO202" s="231">
        <f>IF(CJ202=1,VLOOKUP(CN202,data!$B$35:$D$39,2,0),0)</f>
        <v>0</v>
      </c>
      <c r="CP202" s="232">
        <f>IF(AND(CM202&lt;&gt;0,CO202&lt;&gt;0)=FALSE,0,data!$C$43)</f>
        <v>0</v>
      </c>
      <c r="CQ202" s="269">
        <f t="shared" si="253"/>
        <v>0</v>
      </c>
      <c r="CR202" s="225">
        <f t="shared" si="254"/>
        <v>0</v>
      </c>
      <c r="CS202" s="225">
        <f t="shared" si="255"/>
        <v>0</v>
      </c>
      <c r="CT202" s="225">
        <f t="shared" si="256"/>
        <v>0</v>
      </c>
      <c r="CU202" s="431" t="str">
        <f t="shared" si="257"/>
        <v>ne</v>
      </c>
      <c r="CW202" s="229"/>
      <c r="CX202" s="225">
        <f t="shared" si="258"/>
        <v>0</v>
      </c>
      <c r="CY202" s="230">
        <f>IF(CX202=1,data!$C$41*CW202,0)</f>
        <v>0</v>
      </c>
      <c r="CZ202" s="265" t="s">
        <v>96</v>
      </c>
      <c r="DA202" s="231">
        <f>IF(CX202=1,IF(CW202&lt;15,VLOOKUP(CZ202,data!$B$3:$E$32,2,0)*CW202,(VLOOKUP(CZ202,data!$B$3:$E$32,2,0)*14)+(VLOOKUP(CZ202,data!$B$3:$E$32,3,0))*(CW202-14)),0)</f>
        <v>0</v>
      </c>
      <c r="DB202" s="265" t="s">
        <v>96</v>
      </c>
      <c r="DC202" s="231">
        <f>IF(CX202=1,VLOOKUP(DB202,data!$B$35:$D$39,2,0),0)</f>
        <v>0</v>
      </c>
      <c r="DD202" s="232">
        <f>IF(AND(DA202&lt;&gt;0,DC202&lt;&gt;0)=FALSE,0,data!$C$43)</f>
        <v>0</v>
      </c>
      <c r="DE202" s="269">
        <f t="shared" si="259"/>
        <v>0</v>
      </c>
      <c r="DF202" s="225">
        <f t="shared" si="260"/>
        <v>0</v>
      </c>
      <c r="DG202" s="225">
        <f t="shared" si="261"/>
        <v>0</v>
      </c>
      <c r="DH202" s="225">
        <f t="shared" si="262"/>
        <v>0</v>
      </c>
      <c r="DI202" s="431" t="str">
        <f t="shared" si="263"/>
        <v>ne</v>
      </c>
      <c r="DK202" s="229"/>
      <c r="DL202" s="225">
        <f t="shared" si="264"/>
        <v>0</v>
      </c>
      <c r="DM202" s="230">
        <f>IF(DL202=1,data!$C$41*DK202,0)</f>
        <v>0</v>
      </c>
      <c r="DN202" s="265" t="s">
        <v>96</v>
      </c>
      <c r="DO202" s="231">
        <f>IF(DL202=1,IF(DK202&lt;15,VLOOKUP(DN202,data!$B$3:$E$32,2,0)*DK202,(VLOOKUP(DN202,data!$B$3:$E$32,2,0)*14)+(VLOOKUP(DN202,data!$B$3:$E$32,3,0))*(DK202-14)),0)</f>
        <v>0</v>
      </c>
      <c r="DP202" s="265" t="s">
        <v>96</v>
      </c>
      <c r="DQ202" s="231">
        <f>IF(DL202=1,VLOOKUP(DP202,data!$B$35:$D$39,2,0),0)</f>
        <v>0</v>
      </c>
      <c r="DR202" s="232">
        <f>IF(AND(DO202&lt;&gt;0,DQ202&lt;&gt;0)=FALSE,0,data!$C$43)</f>
        <v>0</v>
      </c>
      <c r="DS202" s="269">
        <f t="shared" si="265"/>
        <v>0</v>
      </c>
      <c r="DT202" s="225">
        <f t="shared" si="266"/>
        <v>0</v>
      </c>
      <c r="DU202" s="225">
        <f t="shared" si="267"/>
        <v>0</v>
      </c>
      <c r="DV202" s="225">
        <f t="shared" si="268"/>
        <v>0</v>
      </c>
      <c r="DW202" s="431" t="str">
        <f t="shared" si="269"/>
        <v>ne</v>
      </c>
      <c r="DY202" s="229"/>
      <c r="DZ202" s="225">
        <f t="shared" si="270"/>
        <v>0</v>
      </c>
      <c r="EA202" s="230">
        <f>IF(DZ202=1,data!$C$41*DY202,0)</f>
        <v>0</v>
      </c>
      <c r="EB202" s="265" t="s">
        <v>96</v>
      </c>
      <c r="EC202" s="231">
        <f>IF(DZ202=1,IF(DY202&lt;15,VLOOKUP(EB202,data!$B$3:$E$32,2,0)*DY202,(VLOOKUP(EB202,data!$B$3:$E$32,2,0)*14)+(VLOOKUP(EB202,data!$B$3:$E$32,3,0))*(DY202-14)),0)</f>
        <v>0</v>
      </c>
      <c r="ED202" s="265" t="s">
        <v>96</v>
      </c>
      <c r="EE202" s="231">
        <f>IF(DZ202=1,VLOOKUP(ED202,data!$B$35:$D$39,2,0),0)</f>
        <v>0</v>
      </c>
      <c r="EF202" s="232">
        <f>IF(AND(EC202&lt;&gt;0,EE202&lt;&gt;0)=FALSE,0,data!$C$43)</f>
        <v>0</v>
      </c>
      <c r="EG202" s="269">
        <f t="shared" si="271"/>
        <v>0</v>
      </c>
      <c r="EH202" s="225">
        <f t="shared" si="272"/>
        <v>0</v>
      </c>
      <c r="EI202" s="225">
        <f t="shared" si="273"/>
        <v>0</v>
      </c>
      <c r="EJ202" s="225">
        <f t="shared" si="274"/>
        <v>0</v>
      </c>
      <c r="EK202" s="431" t="str">
        <f t="shared" si="275"/>
        <v>ne</v>
      </c>
      <c r="EM202" s="229"/>
      <c r="EN202" s="225">
        <f t="shared" si="276"/>
        <v>0</v>
      </c>
      <c r="EO202" s="230">
        <f>IF(EN202=1,data!$C$41*EM202,0)</f>
        <v>0</v>
      </c>
      <c r="EP202" s="265" t="s">
        <v>96</v>
      </c>
      <c r="EQ202" s="231">
        <f>IF(EN202=1,IF(EM202&lt;15,VLOOKUP(EP202,data!$B$3:$E$32,2,0)*EM202,(VLOOKUP(EP202,data!$B$3:$E$32,2,0)*14)+(VLOOKUP(EP202,data!$B$3:$E$32,3,0))*(EM202-14)),0)</f>
        <v>0</v>
      </c>
      <c r="ER202" s="265" t="s">
        <v>96</v>
      </c>
      <c r="ES202" s="231">
        <f>IF(EN202=1,VLOOKUP(ER202,data!$B$35:$D$39,2,0),0)</f>
        <v>0</v>
      </c>
      <c r="ET202" s="232">
        <f>IF(AND(EQ202&lt;&gt;0,ES202&lt;&gt;0)=FALSE,0,data!$C$43)</f>
        <v>0</v>
      </c>
      <c r="EU202" s="269">
        <f t="shared" si="277"/>
        <v>0</v>
      </c>
      <c r="EV202" s="225">
        <f t="shared" si="278"/>
        <v>0</v>
      </c>
      <c r="EW202" s="225">
        <f t="shared" si="279"/>
        <v>0</v>
      </c>
      <c r="EX202" s="225">
        <f t="shared" si="280"/>
        <v>0</v>
      </c>
      <c r="EY202" s="431" t="str">
        <f t="shared" si="281"/>
        <v>ne</v>
      </c>
      <c r="FA202" s="229"/>
      <c r="FB202" s="225">
        <f t="shared" si="282"/>
        <v>0</v>
      </c>
      <c r="FC202" s="230">
        <f>IF(FB202=1,data!$C$41*FA202,0)</f>
        <v>0</v>
      </c>
      <c r="FD202" s="265" t="s">
        <v>96</v>
      </c>
      <c r="FE202" s="231">
        <f>IF(FB202=1,IF(FA202&lt;15,VLOOKUP(FD202,data!$B$3:$E$32,2,0)*FA202,(VLOOKUP(FD202,data!$B$3:$E$32,2,0)*14)+(VLOOKUP(FD202,data!$B$3:$E$32,3,0))*(FA202-14)),0)</f>
        <v>0</v>
      </c>
      <c r="FF202" s="265" t="s">
        <v>96</v>
      </c>
      <c r="FG202" s="231">
        <f>IF(FB202=1,VLOOKUP(FF202,data!$B$35:$D$39,2,0),0)</f>
        <v>0</v>
      </c>
      <c r="FH202" s="232">
        <f>IF(AND(FE202&lt;&gt;0,FG202&lt;&gt;0)=FALSE,0,data!$C$43)</f>
        <v>0</v>
      </c>
      <c r="FI202" s="269">
        <f t="shared" si="283"/>
        <v>0</v>
      </c>
      <c r="FJ202" s="225">
        <f t="shared" si="284"/>
        <v>0</v>
      </c>
      <c r="FK202" s="225">
        <f t="shared" si="285"/>
        <v>0</v>
      </c>
      <c r="FL202" s="225">
        <f t="shared" si="286"/>
        <v>0</v>
      </c>
      <c r="FM202" s="431" t="str">
        <f t="shared" si="287"/>
        <v>ne</v>
      </c>
    </row>
    <row r="203" spans="1:169" ht="26.65" hidden="1" customHeight="1" x14ac:dyDescent="0.25">
      <c r="A203" s="233"/>
      <c r="B203" s="370" t="s">
        <v>294</v>
      </c>
      <c r="C203" s="416"/>
      <c r="D203" s="418"/>
      <c r="E203" s="229"/>
      <c r="F203" s="225">
        <f t="shared" si="219"/>
        <v>0</v>
      </c>
      <c r="G203" s="230">
        <f>IF(F203=1,data!$C$41*E203,0)</f>
        <v>0</v>
      </c>
      <c r="H203" s="265" t="s">
        <v>96</v>
      </c>
      <c r="I203" s="231">
        <f>IF($F203=1,IF($E203&lt;15,VLOOKUP(H203,data!$B$3:$E$32,2,0)*$E203,(VLOOKUP(H203,data!$B$3:$E$32,2,0)*14)+(VLOOKUP(H203,data!$B$3:$E$32,3,0))*($E203-14)),0)</f>
        <v>0</v>
      </c>
      <c r="J203" s="265" t="s">
        <v>96</v>
      </c>
      <c r="K203" s="231">
        <f>IF($F203=1,VLOOKUP(J203,data!$B$35:$D$39,2,0),0)</f>
        <v>0</v>
      </c>
      <c r="L203" s="232">
        <f>IF(AND(I203&lt;&gt;0,K203&lt;&gt;0)=FALSE,0,data!$C$43)</f>
        <v>0</v>
      </c>
      <c r="M203" s="269">
        <f t="shared" si="76"/>
        <v>0</v>
      </c>
      <c r="N203" s="225">
        <f t="shared" si="217"/>
        <v>0</v>
      </c>
      <c r="O203" s="225">
        <f t="shared" si="220"/>
        <v>0</v>
      </c>
      <c r="P203" s="225">
        <f t="shared" si="221"/>
        <v>0</v>
      </c>
      <c r="Q203" s="228"/>
      <c r="R203" s="438">
        <f t="shared" si="222"/>
        <v>0</v>
      </c>
      <c r="S203" s="225">
        <f t="shared" si="223"/>
        <v>0</v>
      </c>
      <c r="T203" s="357">
        <f>IF(S203=1,data!$C$41*R203,0)</f>
        <v>0</v>
      </c>
      <c r="U203" s="370" t="str">
        <f t="shared" si="224"/>
        <v xml:space="preserve"> </v>
      </c>
      <c r="V203" s="360">
        <f>IF($S203=1,IF(R203&lt;15,VLOOKUP(U203,data!$B$3:$E$32,2,0)*R203,(VLOOKUP(U203,data!$B$3:$E$32,2,0)*14)+(VLOOKUP(U203,data!$B$3:$E$32,3,0))*(R203-14)),0)</f>
        <v>0</v>
      </c>
      <c r="W203" s="370" t="str">
        <f t="shared" si="225"/>
        <v xml:space="preserve"> </v>
      </c>
      <c r="X203" s="360">
        <f>IF($S203=1,VLOOKUP(W203,data!$B$35:$D$39,2,0),0)</f>
        <v>0</v>
      </c>
      <c r="Y203" s="364">
        <f>IF(AND(V203&lt;&gt;0,X203&lt;&gt;0)=FALSE,0,data!$C$43)</f>
        <v>0</v>
      </c>
      <c r="Z203" s="365">
        <f t="shared" si="83"/>
        <v>0</v>
      </c>
      <c r="AA203" s="225">
        <f t="shared" si="218"/>
        <v>0</v>
      </c>
      <c r="AB203" s="225">
        <f t="shared" si="226"/>
        <v>0</v>
      </c>
      <c r="AC203" s="225">
        <f t="shared" si="227"/>
        <v>0</v>
      </c>
      <c r="AE203" s="229"/>
      <c r="AF203" s="225">
        <f t="shared" si="228"/>
        <v>0</v>
      </c>
      <c r="AG203" s="230">
        <f>IF(AF203=1,data!$C$41*AE203,0)</f>
        <v>0</v>
      </c>
      <c r="AH203" s="265" t="s">
        <v>96</v>
      </c>
      <c r="AI203" s="231">
        <f>IF(AF203=1,IF(AE203&lt;15,VLOOKUP(AH203,data!$B$3:$E$32,2,0)*AE203,(VLOOKUP(AH203,data!$B$3:$E$32,2,0)*14)+(VLOOKUP(AH203,data!$B$3:$E$32,3,0))*(AE203-14)),0)</f>
        <v>0</v>
      </c>
      <c r="AJ203" s="265" t="s">
        <v>96</v>
      </c>
      <c r="AK203" s="231">
        <f>IF(AF203=1,VLOOKUP(AJ203,data!$B$35:$D$39,2,0),0)</f>
        <v>0</v>
      </c>
      <c r="AL203" s="232">
        <f>IF(AND(AI203&lt;&gt;0,AK203&lt;&gt;0)=FALSE,0,data!$C$43)</f>
        <v>0</v>
      </c>
      <c r="AM203" s="269">
        <f t="shared" si="229"/>
        <v>0</v>
      </c>
      <c r="AN203" s="225">
        <f t="shared" si="230"/>
        <v>0</v>
      </c>
      <c r="AO203" s="225">
        <f t="shared" si="231"/>
        <v>0</v>
      </c>
      <c r="AP203" s="225">
        <f t="shared" si="232"/>
        <v>0</v>
      </c>
      <c r="AQ203" s="431" t="str">
        <f t="shared" si="233"/>
        <v>ne</v>
      </c>
      <c r="AS203" s="229"/>
      <c r="AT203" s="225">
        <f t="shared" si="234"/>
        <v>0</v>
      </c>
      <c r="AU203" s="230">
        <f>IF(AT203=1,data!$C$41*AS203,0)</f>
        <v>0</v>
      </c>
      <c r="AV203" s="265" t="s">
        <v>96</v>
      </c>
      <c r="AW203" s="231">
        <f>IF(AT203=1,IF(AS203&lt;15,VLOOKUP(AV203,data!$B$3:$E$32,2,0)*AS203,(VLOOKUP(AV203,data!$B$3:$E$32,2,0)*14)+(VLOOKUP(AV203,data!$B$3:$E$32,3,0))*(AS203-14)),0)</f>
        <v>0</v>
      </c>
      <c r="AX203" s="265" t="s">
        <v>96</v>
      </c>
      <c r="AY203" s="231">
        <f>IF(AT203=1,VLOOKUP(AX203,data!$B$35:$D$39,2,0),0)</f>
        <v>0</v>
      </c>
      <c r="AZ203" s="232">
        <f>IF(AND(AW203&lt;&gt;0,AY203&lt;&gt;0)=FALSE,0,data!$C$43)</f>
        <v>0</v>
      </c>
      <c r="BA203" s="269">
        <f t="shared" si="235"/>
        <v>0</v>
      </c>
      <c r="BB203" s="225">
        <f t="shared" si="236"/>
        <v>0</v>
      </c>
      <c r="BC203" s="225">
        <f t="shared" si="237"/>
        <v>0</v>
      </c>
      <c r="BD203" s="225">
        <f t="shared" si="238"/>
        <v>0</v>
      </c>
      <c r="BE203" s="431" t="str">
        <f t="shared" si="239"/>
        <v>ne</v>
      </c>
      <c r="BG203" s="229"/>
      <c r="BH203" s="225">
        <f t="shared" si="240"/>
        <v>0</v>
      </c>
      <c r="BI203" s="230">
        <f>IF(BH203=1,data!$C$41*BG203,0)</f>
        <v>0</v>
      </c>
      <c r="BJ203" s="265" t="s">
        <v>96</v>
      </c>
      <c r="BK203" s="231">
        <f>IF(BH203=1,IF(BG203&lt;15,VLOOKUP(BJ203,data!$B$3:$E$32,2,0)*BG203,(VLOOKUP(BJ203,data!$B$3:$E$32,2,0)*14)+(VLOOKUP(BJ203,data!$B$3:$E$32,3,0))*(BG203-14)),0)</f>
        <v>0</v>
      </c>
      <c r="BL203" s="265" t="s">
        <v>96</v>
      </c>
      <c r="BM203" s="231">
        <f>IF(BH203=1,VLOOKUP(BL203,data!$B$35:$D$39,2,0),0)</f>
        <v>0</v>
      </c>
      <c r="BN203" s="232">
        <f>IF(AND(BK203&lt;&gt;0,BM203&lt;&gt;0)=FALSE,0,data!$C$43)</f>
        <v>0</v>
      </c>
      <c r="BO203" s="269">
        <f t="shared" si="241"/>
        <v>0</v>
      </c>
      <c r="BP203" s="225">
        <f t="shared" si="242"/>
        <v>0</v>
      </c>
      <c r="BQ203" s="225">
        <f t="shared" si="243"/>
        <v>0</v>
      </c>
      <c r="BR203" s="225">
        <f t="shared" si="244"/>
        <v>0</v>
      </c>
      <c r="BS203" s="431" t="str">
        <f t="shared" si="245"/>
        <v>ne</v>
      </c>
      <c r="BU203" s="229"/>
      <c r="BV203" s="225">
        <f t="shared" si="246"/>
        <v>0</v>
      </c>
      <c r="BW203" s="230">
        <f>IF(BV203=1,data!$C$41*BU203,0)</f>
        <v>0</v>
      </c>
      <c r="BX203" s="265" t="s">
        <v>96</v>
      </c>
      <c r="BY203" s="231">
        <f>IF(BV203=1,IF(BU203&lt;15,VLOOKUP(BX203,data!$B$3:$E$32,2,0)*BU203,(VLOOKUP(BX203,data!$B$3:$E$32,2,0)*14)+(VLOOKUP(BX203,data!$B$3:$E$32,3,0))*(BU203-14)),0)</f>
        <v>0</v>
      </c>
      <c r="BZ203" s="265" t="s">
        <v>96</v>
      </c>
      <c r="CA203" s="231">
        <f>IF(BV203=1,VLOOKUP(BZ203,data!$B$35:$D$39,2,0),0)</f>
        <v>0</v>
      </c>
      <c r="CB203" s="232">
        <f>IF(AND(BY203&lt;&gt;0,CA203&lt;&gt;0)=FALSE,0,data!$C$43)</f>
        <v>0</v>
      </c>
      <c r="CC203" s="269">
        <f t="shared" si="247"/>
        <v>0</v>
      </c>
      <c r="CD203" s="225">
        <f t="shared" si="248"/>
        <v>0</v>
      </c>
      <c r="CE203" s="225">
        <f t="shared" si="249"/>
        <v>0</v>
      </c>
      <c r="CF203" s="225">
        <f t="shared" si="250"/>
        <v>0</v>
      </c>
      <c r="CG203" s="431" t="str">
        <f t="shared" si="251"/>
        <v>ne</v>
      </c>
      <c r="CI203" s="229"/>
      <c r="CJ203" s="225">
        <f t="shared" si="252"/>
        <v>0</v>
      </c>
      <c r="CK203" s="230">
        <f>IF(CJ203=1,data!$C$41*CI203,0)</f>
        <v>0</v>
      </c>
      <c r="CL203" s="265" t="s">
        <v>96</v>
      </c>
      <c r="CM203" s="231">
        <f>IF(CJ203=1,IF(CI203&lt;15,VLOOKUP(CL203,data!$B$3:$E$32,2,0)*CI203,(VLOOKUP(CL203,data!$B$3:$E$32,2,0)*14)+(VLOOKUP(CL203,data!$B$3:$E$32,3,0))*(CI203-14)),0)</f>
        <v>0</v>
      </c>
      <c r="CN203" s="265" t="s">
        <v>96</v>
      </c>
      <c r="CO203" s="231">
        <f>IF(CJ203=1,VLOOKUP(CN203,data!$B$35:$D$39,2,0),0)</f>
        <v>0</v>
      </c>
      <c r="CP203" s="232">
        <f>IF(AND(CM203&lt;&gt;0,CO203&lt;&gt;0)=FALSE,0,data!$C$43)</f>
        <v>0</v>
      </c>
      <c r="CQ203" s="269">
        <f t="shared" si="253"/>
        <v>0</v>
      </c>
      <c r="CR203" s="225">
        <f t="shared" si="254"/>
        <v>0</v>
      </c>
      <c r="CS203" s="225">
        <f t="shared" si="255"/>
        <v>0</v>
      </c>
      <c r="CT203" s="225">
        <f t="shared" si="256"/>
        <v>0</v>
      </c>
      <c r="CU203" s="431" t="str">
        <f t="shared" si="257"/>
        <v>ne</v>
      </c>
      <c r="CW203" s="229"/>
      <c r="CX203" s="225">
        <f t="shared" si="258"/>
        <v>0</v>
      </c>
      <c r="CY203" s="230">
        <f>IF(CX203=1,data!$C$41*CW203,0)</f>
        <v>0</v>
      </c>
      <c r="CZ203" s="265" t="s">
        <v>96</v>
      </c>
      <c r="DA203" s="231">
        <f>IF(CX203=1,IF(CW203&lt;15,VLOOKUP(CZ203,data!$B$3:$E$32,2,0)*CW203,(VLOOKUP(CZ203,data!$B$3:$E$32,2,0)*14)+(VLOOKUP(CZ203,data!$B$3:$E$32,3,0))*(CW203-14)),0)</f>
        <v>0</v>
      </c>
      <c r="DB203" s="265" t="s">
        <v>96</v>
      </c>
      <c r="DC203" s="231">
        <f>IF(CX203=1,VLOOKUP(DB203,data!$B$35:$D$39,2,0),0)</f>
        <v>0</v>
      </c>
      <c r="DD203" s="232">
        <f>IF(AND(DA203&lt;&gt;0,DC203&lt;&gt;0)=FALSE,0,data!$C$43)</f>
        <v>0</v>
      </c>
      <c r="DE203" s="269">
        <f t="shared" si="259"/>
        <v>0</v>
      </c>
      <c r="DF203" s="225">
        <f t="shared" si="260"/>
        <v>0</v>
      </c>
      <c r="DG203" s="225">
        <f t="shared" si="261"/>
        <v>0</v>
      </c>
      <c r="DH203" s="225">
        <f t="shared" si="262"/>
        <v>0</v>
      </c>
      <c r="DI203" s="431" t="str">
        <f t="shared" si="263"/>
        <v>ne</v>
      </c>
      <c r="DK203" s="229"/>
      <c r="DL203" s="225">
        <f t="shared" si="264"/>
        <v>0</v>
      </c>
      <c r="DM203" s="230">
        <f>IF(DL203=1,data!$C$41*DK203,0)</f>
        <v>0</v>
      </c>
      <c r="DN203" s="265" t="s">
        <v>96</v>
      </c>
      <c r="DO203" s="231">
        <f>IF(DL203=1,IF(DK203&lt;15,VLOOKUP(DN203,data!$B$3:$E$32,2,0)*DK203,(VLOOKUP(DN203,data!$B$3:$E$32,2,0)*14)+(VLOOKUP(DN203,data!$B$3:$E$32,3,0))*(DK203-14)),0)</f>
        <v>0</v>
      </c>
      <c r="DP203" s="265" t="s">
        <v>96</v>
      </c>
      <c r="DQ203" s="231">
        <f>IF(DL203=1,VLOOKUP(DP203,data!$B$35:$D$39,2,0),0)</f>
        <v>0</v>
      </c>
      <c r="DR203" s="232">
        <f>IF(AND(DO203&lt;&gt;0,DQ203&lt;&gt;0)=FALSE,0,data!$C$43)</f>
        <v>0</v>
      </c>
      <c r="DS203" s="269">
        <f t="shared" si="265"/>
        <v>0</v>
      </c>
      <c r="DT203" s="225">
        <f t="shared" si="266"/>
        <v>0</v>
      </c>
      <c r="DU203" s="225">
        <f t="shared" si="267"/>
        <v>0</v>
      </c>
      <c r="DV203" s="225">
        <f t="shared" si="268"/>
        <v>0</v>
      </c>
      <c r="DW203" s="431" t="str">
        <f t="shared" si="269"/>
        <v>ne</v>
      </c>
      <c r="DY203" s="229"/>
      <c r="DZ203" s="225">
        <f t="shared" si="270"/>
        <v>0</v>
      </c>
      <c r="EA203" s="230">
        <f>IF(DZ203=1,data!$C$41*DY203,0)</f>
        <v>0</v>
      </c>
      <c r="EB203" s="265" t="s">
        <v>96</v>
      </c>
      <c r="EC203" s="231">
        <f>IF(DZ203=1,IF(DY203&lt;15,VLOOKUP(EB203,data!$B$3:$E$32,2,0)*DY203,(VLOOKUP(EB203,data!$B$3:$E$32,2,0)*14)+(VLOOKUP(EB203,data!$B$3:$E$32,3,0))*(DY203-14)),0)</f>
        <v>0</v>
      </c>
      <c r="ED203" s="265" t="s">
        <v>96</v>
      </c>
      <c r="EE203" s="231">
        <f>IF(DZ203=1,VLOOKUP(ED203,data!$B$35:$D$39,2,0),0)</f>
        <v>0</v>
      </c>
      <c r="EF203" s="232">
        <f>IF(AND(EC203&lt;&gt;0,EE203&lt;&gt;0)=FALSE,0,data!$C$43)</f>
        <v>0</v>
      </c>
      <c r="EG203" s="269">
        <f t="shared" si="271"/>
        <v>0</v>
      </c>
      <c r="EH203" s="225">
        <f t="shared" si="272"/>
        <v>0</v>
      </c>
      <c r="EI203" s="225">
        <f t="shared" si="273"/>
        <v>0</v>
      </c>
      <c r="EJ203" s="225">
        <f t="shared" si="274"/>
        <v>0</v>
      </c>
      <c r="EK203" s="431" t="str">
        <f t="shared" si="275"/>
        <v>ne</v>
      </c>
      <c r="EM203" s="229"/>
      <c r="EN203" s="225">
        <f t="shared" si="276"/>
        <v>0</v>
      </c>
      <c r="EO203" s="230">
        <f>IF(EN203=1,data!$C$41*EM203,0)</f>
        <v>0</v>
      </c>
      <c r="EP203" s="265" t="s">
        <v>96</v>
      </c>
      <c r="EQ203" s="231">
        <f>IF(EN203=1,IF(EM203&lt;15,VLOOKUP(EP203,data!$B$3:$E$32,2,0)*EM203,(VLOOKUP(EP203,data!$B$3:$E$32,2,0)*14)+(VLOOKUP(EP203,data!$B$3:$E$32,3,0))*(EM203-14)),0)</f>
        <v>0</v>
      </c>
      <c r="ER203" s="265" t="s">
        <v>96</v>
      </c>
      <c r="ES203" s="231">
        <f>IF(EN203=1,VLOOKUP(ER203,data!$B$35:$D$39,2,0),0)</f>
        <v>0</v>
      </c>
      <c r="ET203" s="232">
        <f>IF(AND(EQ203&lt;&gt;0,ES203&lt;&gt;0)=FALSE,0,data!$C$43)</f>
        <v>0</v>
      </c>
      <c r="EU203" s="269">
        <f t="shared" si="277"/>
        <v>0</v>
      </c>
      <c r="EV203" s="225">
        <f t="shared" si="278"/>
        <v>0</v>
      </c>
      <c r="EW203" s="225">
        <f t="shared" si="279"/>
        <v>0</v>
      </c>
      <c r="EX203" s="225">
        <f t="shared" si="280"/>
        <v>0</v>
      </c>
      <c r="EY203" s="431" t="str">
        <f t="shared" si="281"/>
        <v>ne</v>
      </c>
      <c r="FA203" s="229"/>
      <c r="FB203" s="225">
        <f t="shared" si="282"/>
        <v>0</v>
      </c>
      <c r="FC203" s="230">
        <f>IF(FB203=1,data!$C$41*FA203,0)</f>
        <v>0</v>
      </c>
      <c r="FD203" s="265" t="s">
        <v>96</v>
      </c>
      <c r="FE203" s="231">
        <f>IF(FB203=1,IF(FA203&lt;15,VLOOKUP(FD203,data!$B$3:$E$32,2,0)*FA203,(VLOOKUP(FD203,data!$B$3:$E$32,2,0)*14)+(VLOOKUP(FD203,data!$B$3:$E$32,3,0))*(FA203-14)),0)</f>
        <v>0</v>
      </c>
      <c r="FF203" s="265" t="s">
        <v>96</v>
      </c>
      <c r="FG203" s="231">
        <f>IF(FB203=1,VLOOKUP(FF203,data!$B$35:$D$39,2,0),0)</f>
        <v>0</v>
      </c>
      <c r="FH203" s="232">
        <f>IF(AND(FE203&lt;&gt;0,FG203&lt;&gt;0)=FALSE,0,data!$C$43)</f>
        <v>0</v>
      </c>
      <c r="FI203" s="269">
        <f t="shared" si="283"/>
        <v>0</v>
      </c>
      <c r="FJ203" s="225">
        <f t="shared" si="284"/>
        <v>0</v>
      </c>
      <c r="FK203" s="225">
        <f t="shared" si="285"/>
        <v>0</v>
      </c>
      <c r="FL203" s="225">
        <f t="shared" si="286"/>
        <v>0</v>
      </c>
      <c r="FM203" s="431" t="str">
        <f t="shared" si="287"/>
        <v>ne</v>
      </c>
    </row>
    <row r="204" spans="1:169" ht="26.65" hidden="1" customHeight="1" x14ac:dyDescent="0.25">
      <c r="A204" s="233"/>
      <c r="B204" s="370" t="s">
        <v>295</v>
      </c>
      <c r="C204" s="416"/>
      <c r="D204" s="418"/>
      <c r="E204" s="229"/>
      <c r="F204" s="225">
        <f t="shared" si="219"/>
        <v>0</v>
      </c>
      <c r="G204" s="230">
        <f>IF(F204=1,data!$C$41*E204,0)</f>
        <v>0</v>
      </c>
      <c r="H204" s="265" t="s">
        <v>96</v>
      </c>
      <c r="I204" s="231">
        <f>IF($F204=1,IF($E204&lt;15,VLOOKUP(H204,data!$B$3:$E$32,2,0)*$E204,(VLOOKUP(H204,data!$B$3:$E$32,2,0)*14)+(VLOOKUP(H204,data!$B$3:$E$32,3,0))*($E204-14)),0)</f>
        <v>0</v>
      </c>
      <c r="J204" s="265" t="s">
        <v>96</v>
      </c>
      <c r="K204" s="231">
        <f>IF($F204=1,VLOOKUP(J204,data!$B$35:$D$39,2,0),0)</f>
        <v>0</v>
      </c>
      <c r="L204" s="232">
        <f>IF(AND(I204&lt;&gt;0,K204&lt;&gt;0)=FALSE,0,data!$C$43)</f>
        <v>0</v>
      </c>
      <c r="M204" s="269">
        <f t="shared" si="76"/>
        <v>0</v>
      </c>
      <c r="N204" s="225">
        <f t="shared" si="217"/>
        <v>0</v>
      </c>
      <c r="O204" s="225">
        <f t="shared" si="220"/>
        <v>0</v>
      </c>
      <c r="P204" s="225">
        <f t="shared" si="221"/>
        <v>0</v>
      </c>
      <c r="Q204" s="228"/>
      <c r="R204" s="438">
        <f t="shared" si="222"/>
        <v>0</v>
      </c>
      <c r="S204" s="225">
        <f t="shared" si="223"/>
        <v>0</v>
      </c>
      <c r="T204" s="357">
        <f>IF(S204=1,data!$C$41*R204,0)</f>
        <v>0</v>
      </c>
      <c r="U204" s="370" t="str">
        <f t="shared" si="224"/>
        <v xml:space="preserve"> </v>
      </c>
      <c r="V204" s="360">
        <f>IF($S204=1,IF(R204&lt;15,VLOOKUP(U204,data!$B$3:$E$32,2,0)*R204,(VLOOKUP(U204,data!$B$3:$E$32,2,0)*14)+(VLOOKUP(U204,data!$B$3:$E$32,3,0))*(R204-14)),0)</f>
        <v>0</v>
      </c>
      <c r="W204" s="370" t="str">
        <f t="shared" si="225"/>
        <v xml:space="preserve"> </v>
      </c>
      <c r="X204" s="360">
        <f>IF($S204=1,VLOOKUP(W204,data!$B$35:$D$39,2,0),0)</f>
        <v>0</v>
      </c>
      <c r="Y204" s="364">
        <f>IF(AND(V204&lt;&gt;0,X204&lt;&gt;0)=FALSE,0,data!$C$43)</f>
        <v>0</v>
      </c>
      <c r="Z204" s="365">
        <f t="shared" si="83"/>
        <v>0</v>
      </c>
      <c r="AA204" s="225">
        <f t="shared" si="218"/>
        <v>0</v>
      </c>
      <c r="AB204" s="225">
        <f t="shared" si="226"/>
        <v>0</v>
      </c>
      <c r="AC204" s="225">
        <f t="shared" si="227"/>
        <v>0</v>
      </c>
      <c r="AE204" s="229"/>
      <c r="AF204" s="225">
        <f t="shared" si="228"/>
        <v>0</v>
      </c>
      <c r="AG204" s="230">
        <f>IF(AF204=1,data!$C$41*AE204,0)</f>
        <v>0</v>
      </c>
      <c r="AH204" s="265" t="s">
        <v>96</v>
      </c>
      <c r="AI204" s="231">
        <f>IF(AF204=1,IF(AE204&lt;15,VLOOKUP(AH204,data!$B$3:$E$32,2,0)*AE204,(VLOOKUP(AH204,data!$B$3:$E$32,2,0)*14)+(VLOOKUP(AH204,data!$B$3:$E$32,3,0))*(AE204-14)),0)</f>
        <v>0</v>
      </c>
      <c r="AJ204" s="265" t="s">
        <v>96</v>
      </c>
      <c r="AK204" s="231">
        <f>IF(AF204=1,VLOOKUP(AJ204,data!$B$35:$D$39,2,0),0)</f>
        <v>0</v>
      </c>
      <c r="AL204" s="232">
        <f>IF(AND(AI204&lt;&gt;0,AK204&lt;&gt;0)=FALSE,0,data!$C$43)</f>
        <v>0</v>
      </c>
      <c r="AM204" s="269">
        <f t="shared" si="229"/>
        <v>0</v>
      </c>
      <c r="AN204" s="225">
        <f t="shared" si="230"/>
        <v>0</v>
      </c>
      <c r="AO204" s="225">
        <f t="shared" si="231"/>
        <v>0</v>
      </c>
      <c r="AP204" s="225">
        <f t="shared" si="232"/>
        <v>0</v>
      </c>
      <c r="AQ204" s="431" t="str">
        <f t="shared" si="233"/>
        <v>ne</v>
      </c>
      <c r="AS204" s="229"/>
      <c r="AT204" s="225">
        <f t="shared" si="234"/>
        <v>0</v>
      </c>
      <c r="AU204" s="230">
        <f>IF(AT204=1,data!$C$41*AS204,0)</f>
        <v>0</v>
      </c>
      <c r="AV204" s="265" t="s">
        <v>96</v>
      </c>
      <c r="AW204" s="231">
        <f>IF(AT204=1,IF(AS204&lt;15,VLOOKUP(AV204,data!$B$3:$E$32,2,0)*AS204,(VLOOKUP(AV204,data!$B$3:$E$32,2,0)*14)+(VLOOKUP(AV204,data!$B$3:$E$32,3,0))*(AS204-14)),0)</f>
        <v>0</v>
      </c>
      <c r="AX204" s="265" t="s">
        <v>96</v>
      </c>
      <c r="AY204" s="231">
        <f>IF(AT204=1,VLOOKUP(AX204,data!$B$35:$D$39,2,0),0)</f>
        <v>0</v>
      </c>
      <c r="AZ204" s="232">
        <f>IF(AND(AW204&lt;&gt;0,AY204&lt;&gt;0)=FALSE,0,data!$C$43)</f>
        <v>0</v>
      </c>
      <c r="BA204" s="269">
        <f t="shared" si="235"/>
        <v>0</v>
      </c>
      <c r="BB204" s="225">
        <f t="shared" si="236"/>
        <v>0</v>
      </c>
      <c r="BC204" s="225">
        <f t="shared" si="237"/>
        <v>0</v>
      </c>
      <c r="BD204" s="225">
        <f t="shared" si="238"/>
        <v>0</v>
      </c>
      <c r="BE204" s="431" t="str">
        <f t="shared" si="239"/>
        <v>ne</v>
      </c>
      <c r="BG204" s="229"/>
      <c r="BH204" s="225">
        <f t="shared" si="240"/>
        <v>0</v>
      </c>
      <c r="BI204" s="230">
        <f>IF(BH204=1,data!$C$41*BG204,0)</f>
        <v>0</v>
      </c>
      <c r="BJ204" s="265" t="s">
        <v>96</v>
      </c>
      <c r="BK204" s="231">
        <f>IF(BH204=1,IF(BG204&lt;15,VLOOKUP(BJ204,data!$B$3:$E$32,2,0)*BG204,(VLOOKUP(BJ204,data!$B$3:$E$32,2,0)*14)+(VLOOKUP(BJ204,data!$B$3:$E$32,3,0))*(BG204-14)),0)</f>
        <v>0</v>
      </c>
      <c r="BL204" s="265" t="s">
        <v>96</v>
      </c>
      <c r="BM204" s="231">
        <f>IF(BH204=1,VLOOKUP(BL204,data!$B$35:$D$39,2,0),0)</f>
        <v>0</v>
      </c>
      <c r="BN204" s="232">
        <f>IF(AND(BK204&lt;&gt;0,BM204&lt;&gt;0)=FALSE,0,data!$C$43)</f>
        <v>0</v>
      </c>
      <c r="BO204" s="269">
        <f t="shared" si="241"/>
        <v>0</v>
      </c>
      <c r="BP204" s="225">
        <f t="shared" si="242"/>
        <v>0</v>
      </c>
      <c r="BQ204" s="225">
        <f t="shared" si="243"/>
        <v>0</v>
      </c>
      <c r="BR204" s="225">
        <f t="shared" si="244"/>
        <v>0</v>
      </c>
      <c r="BS204" s="431" t="str">
        <f t="shared" si="245"/>
        <v>ne</v>
      </c>
      <c r="BU204" s="229"/>
      <c r="BV204" s="225">
        <f t="shared" si="246"/>
        <v>0</v>
      </c>
      <c r="BW204" s="230">
        <f>IF(BV204=1,data!$C$41*BU204,0)</f>
        <v>0</v>
      </c>
      <c r="BX204" s="265" t="s">
        <v>96</v>
      </c>
      <c r="BY204" s="231">
        <f>IF(BV204=1,IF(BU204&lt;15,VLOOKUP(BX204,data!$B$3:$E$32,2,0)*BU204,(VLOOKUP(BX204,data!$B$3:$E$32,2,0)*14)+(VLOOKUP(BX204,data!$B$3:$E$32,3,0))*(BU204-14)),0)</f>
        <v>0</v>
      </c>
      <c r="BZ204" s="265" t="s">
        <v>96</v>
      </c>
      <c r="CA204" s="231">
        <f>IF(BV204=1,VLOOKUP(BZ204,data!$B$35:$D$39,2,0),0)</f>
        <v>0</v>
      </c>
      <c r="CB204" s="232">
        <f>IF(AND(BY204&lt;&gt;0,CA204&lt;&gt;0)=FALSE,0,data!$C$43)</f>
        <v>0</v>
      </c>
      <c r="CC204" s="269">
        <f t="shared" si="247"/>
        <v>0</v>
      </c>
      <c r="CD204" s="225">
        <f t="shared" si="248"/>
        <v>0</v>
      </c>
      <c r="CE204" s="225">
        <f t="shared" si="249"/>
        <v>0</v>
      </c>
      <c r="CF204" s="225">
        <f t="shared" si="250"/>
        <v>0</v>
      </c>
      <c r="CG204" s="431" t="str">
        <f t="shared" si="251"/>
        <v>ne</v>
      </c>
      <c r="CI204" s="229"/>
      <c r="CJ204" s="225">
        <f t="shared" si="252"/>
        <v>0</v>
      </c>
      <c r="CK204" s="230">
        <f>IF(CJ204=1,data!$C$41*CI204,0)</f>
        <v>0</v>
      </c>
      <c r="CL204" s="265" t="s">
        <v>96</v>
      </c>
      <c r="CM204" s="231">
        <f>IF(CJ204=1,IF(CI204&lt;15,VLOOKUP(CL204,data!$B$3:$E$32,2,0)*CI204,(VLOOKUP(CL204,data!$B$3:$E$32,2,0)*14)+(VLOOKUP(CL204,data!$B$3:$E$32,3,0))*(CI204-14)),0)</f>
        <v>0</v>
      </c>
      <c r="CN204" s="265" t="s">
        <v>96</v>
      </c>
      <c r="CO204" s="231">
        <f>IF(CJ204=1,VLOOKUP(CN204,data!$B$35:$D$39,2,0),0)</f>
        <v>0</v>
      </c>
      <c r="CP204" s="232">
        <f>IF(AND(CM204&lt;&gt;0,CO204&lt;&gt;0)=FALSE,0,data!$C$43)</f>
        <v>0</v>
      </c>
      <c r="CQ204" s="269">
        <f t="shared" si="253"/>
        <v>0</v>
      </c>
      <c r="CR204" s="225">
        <f t="shared" si="254"/>
        <v>0</v>
      </c>
      <c r="CS204" s="225">
        <f t="shared" si="255"/>
        <v>0</v>
      </c>
      <c r="CT204" s="225">
        <f t="shared" si="256"/>
        <v>0</v>
      </c>
      <c r="CU204" s="431" t="str">
        <f t="shared" si="257"/>
        <v>ne</v>
      </c>
      <c r="CW204" s="229"/>
      <c r="CX204" s="225">
        <f t="shared" si="258"/>
        <v>0</v>
      </c>
      <c r="CY204" s="230">
        <f>IF(CX204=1,data!$C$41*CW204,0)</f>
        <v>0</v>
      </c>
      <c r="CZ204" s="265" t="s">
        <v>96</v>
      </c>
      <c r="DA204" s="231">
        <f>IF(CX204=1,IF(CW204&lt;15,VLOOKUP(CZ204,data!$B$3:$E$32,2,0)*CW204,(VLOOKUP(CZ204,data!$B$3:$E$32,2,0)*14)+(VLOOKUP(CZ204,data!$B$3:$E$32,3,0))*(CW204-14)),0)</f>
        <v>0</v>
      </c>
      <c r="DB204" s="265" t="s">
        <v>96</v>
      </c>
      <c r="DC204" s="231">
        <f>IF(CX204=1,VLOOKUP(DB204,data!$B$35:$D$39,2,0),0)</f>
        <v>0</v>
      </c>
      <c r="DD204" s="232">
        <f>IF(AND(DA204&lt;&gt;0,DC204&lt;&gt;0)=FALSE,0,data!$C$43)</f>
        <v>0</v>
      </c>
      <c r="DE204" s="269">
        <f t="shared" si="259"/>
        <v>0</v>
      </c>
      <c r="DF204" s="225">
        <f t="shared" si="260"/>
        <v>0</v>
      </c>
      <c r="DG204" s="225">
        <f t="shared" si="261"/>
        <v>0</v>
      </c>
      <c r="DH204" s="225">
        <f t="shared" si="262"/>
        <v>0</v>
      </c>
      <c r="DI204" s="431" t="str">
        <f t="shared" si="263"/>
        <v>ne</v>
      </c>
      <c r="DK204" s="229"/>
      <c r="DL204" s="225">
        <f t="shared" si="264"/>
        <v>0</v>
      </c>
      <c r="DM204" s="230">
        <f>IF(DL204=1,data!$C$41*DK204,0)</f>
        <v>0</v>
      </c>
      <c r="DN204" s="265" t="s">
        <v>96</v>
      </c>
      <c r="DO204" s="231">
        <f>IF(DL204=1,IF(DK204&lt;15,VLOOKUP(DN204,data!$B$3:$E$32,2,0)*DK204,(VLOOKUP(DN204,data!$B$3:$E$32,2,0)*14)+(VLOOKUP(DN204,data!$B$3:$E$32,3,0))*(DK204-14)),0)</f>
        <v>0</v>
      </c>
      <c r="DP204" s="265" t="s">
        <v>96</v>
      </c>
      <c r="DQ204" s="231">
        <f>IF(DL204=1,VLOOKUP(DP204,data!$B$35:$D$39,2,0),0)</f>
        <v>0</v>
      </c>
      <c r="DR204" s="232">
        <f>IF(AND(DO204&lt;&gt;0,DQ204&lt;&gt;0)=FALSE,0,data!$C$43)</f>
        <v>0</v>
      </c>
      <c r="DS204" s="269">
        <f t="shared" si="265"/>
        <v>0</v>
      </c>
      <c r="DT204" s="225">
        <f t="shared" si="266"/>
        <v>0</v>
      </c>
      <c r="DU204" s="225">
        <f t="shared" si="267"/>
        <v>0</v>
      </c>
      <c r="DV204" s="225">
        <f t="shared" si="268"/>
        <v>0</v>
      </c>
      <c r="DW204" s="431" t="str">
        <f t="shared" si="269"/>
        <v>ne</v>
      </c>
      <c r="DY204" s="229"/>
      <c r="DZ204" s="225">
        <f t="shared" si="270"/>
        <v>0</v>
      </c>
      <c r="EA204" s="230">
        <f>IF(DZ204=1,data!$C$41*DY204,0)</f>
        <v>0</v>
      </c>
      <c r="EB204" s="265" t="s">
        <v>96</v>
      </c>
      <c r="EC204" s="231">
        <f>IF(DZ204=1,IF(DY204&lt;15,VLOOKUP(EB204,data!$B$3:$E$32,2,0)*DY204,(VLOOKUP(EB204,data!$B$3:$E$32,2,0)*14)+(VLOOKUP(EB204,data!$B$3:$E$32,3,0))*(DY204-14)),0)</f>
        <v>0</v>
      </c>
      <c r="ED204" s="265" t="s">
        <v>96</v>
      </c>
      <c r="EE204" s="231">
        <f>IF(DZ204=1,VLOOKUP(ED204,data!$B$35:$D$39,2,0),0)</f>
        <v>0</v>
      </c>
      <c r="EF204" s="232">
        <f>IF(AND(EC204&lt;&gt;0,EE204&lt;&gt;0)=FALSE,0,data!$C$43)</f>
        <v>0</v>
      </c>
      <c r="EG204" s="269">
        <f t="shared" si="271"/>
        <v>0</v>
      </c>
      <c r="EH204" s="225">
        <f t="shared" si="272"/>
        <v>0</v>
      </c>
      <c r="EI204" s="225">
        <f t="shared" si="273"/>
        <v>0</v>
      </c>
      <c r="EJ204" s="225">
        <f t="shared" si="274"/>
        <v>0</v>
      </c>
      <c r="EK204" s="431" t="str">
        <f t="shared" si="275"/>
        <v>ne</v>
      </c>
      <c r="EM204" s="229"/>
      <c r="EN204" s="225">
        <f t="shared" si="276"/>
        <v>0</v>
      </c>
      <c r="EO204" s="230">
        <f>IF(EN204=1,data!$C$41*EM204,0)</f>
        <v>0</v>
      </c>
      <c r="EP204" s="265" t="s">
        <v>96</v>
      </c>
      <c r="EQ204" s="231">
        <f>IF(EN204=1,IF(EM204&lt;15,VLOOKUP(EP204,data!$B$3:$E$32,2,0)*EM204,(VLOOKUP(EP204,data!$B$3:$E$32,2,0)*14)+(VLOOKUP(EP204,data!$B$3:$E$32,3,0))*(EM204-14)),0)</f>
        <v>0</v>
      </c>
      <c r="ER204" s="265" t="s">
        <v>96</v>
      </c>
      <c r="ES204" s="231">
        <f>IF(EN204=1,VLOOKUP(ER204,data!$B$35:$D$39,2,0),0)</f>
        <v>0</v>
      </c>
      <c r="ET204" s="232">
        <f>IF(AND(EQ204&lt;&gt;0,ES204&lt;&gt;0)=FALSE,0,data!$C$43)</f>
        <v>0</v>
      </c>
      <c r="EU204" s="269">
        <f t="shared" si="277"/>
        <v>0</v>
      </c>
      <c r="EV204" s="225">
        <f t="shared" si="278"/>
        <v>0</v>
      </c>
      <c r="EW204" s="225">
        <f t="shared" si="279"/>
        <v>0</v>
      </c>
      <c r="EX204" s="225">
        <f t="shared" si="280"/>
        <v>0</v>
      </c>
      <c r="EY204" s="431" t="str">
        <f t="shared" si="281"/>
        <v>ne</v>
      </c>
      <c r="FA204" s="229"/>
      <c r="FB204" s="225">
        <f t="shared" si="282"/>
        <v>0</v>
      </c>
      <c r="FC204" s="230">
        <f>IF(FB204=1,data!$C$41*FA204,0)</f>
        <v>0</v>
      </c>
      <c r="FD204" s="265" t="s">
        <v>96</v>
      </c>
      <c r="FE204" s="231">
        <f>IF(FB204=1,IF(FA204&lt;15,VLOOKUP(FD204,data!$B$3:$E$32,2,0)*FA204,(VLOOKUP(FD204,data!$B$3:$E$32,2,0)*14)+(VLOOKUP(FD204,data!$B$3:$E$32,3,0))*(FA204-14)),0)</f>
        <v>0</v>
      </c>
      <c r="FF204" s="265" t="s">
        <v>96</v>
      </c>
      <c r="FG204" s="231">
        <f>IF(FB204=1,VLOOKUP(FF204,data!$B$35:$D$39,2,0),0)</f>
        <v>0</v>
      </c>
      <c r="FH204" s="232">
        <f>IF(AND(FE204&lt;&gt;0,FG204&lt;&gt;0)=FALSE,0,data!$C$43)</f>
        <v>0</v>
      </c>
      <c r="FI204" s="269">
        <f t="shared" si="283"/>
        <v>0</v>
      </c>
      <c r="FJ204" s="225">
        <f t="shared" si="284"/>
        <v>0</v>
      </c>
      <c r="FK204" s="225">
        <f t="shared" si="285"/>
        <v>0</v>
      </c>
      <c r="FL204" s="225">
        <f t="shared" si="286"/>
        <v>0</v>
      </c>
      <c r="FM204" s="431" t="str">
        <f t="shared" si="287"/>
        <v>ne</v>
      </c>
    </row>
    <row r="205" spans="1:169" ht="26.65" hidden="1" customHeight="1" x14ac:dyDescent="0.25">
      <c r="A205" s="233"/>
      <c r="B205" s="370" t="s">
        <v>296</v>
      </c>
      <c r="C205" s="416"/>
      <c r="D205" s="418"/>
      <c r="E205" s="229"/>
      <c r="F205" s="225">
        <f t="shared" si="219"/>
        <v>0</v>
      </c>
      <c r="G205" s="230">
        <f>IF(F205=1,data!$C$41*E205,0)</f>
        <v>0</v>
      </c>
      <c r="H205" s="265" t="s">
        <v>96</v>
      </c>
      <c r="I205" s="231">
        <f>IF($F205=1,IF($E205&lt;15,VLOOKUP(H205,data!$B$3:$E$32,2,0)*$E205,(VLOOKUP(H205,data!$B$3:$E$32,2,0)*14)+(VLOOKUP(H205,data!$B$3:$E$32,3,0))*($E205-14)),0)</f>
        <v>0</v>
      </c>
      <c r="J205" s="265" t="s">
        <v>96</v>
      </c>
      <c r="K205" s="231">
        <f>IF($F205=1,VLOOKUP(J205,data!$B$35:$D$39,2,0),0)</f>
        <v>0</v>
      </c>
      <c r="L205" s="232">
        <f>IF(AND(I205&lt;&gt;0,K205&lt;&gt;0)=FALSE,0,data!$C$43)</f>
        <v>0</v>
      </c>
      <c r="M205" s="269">
        <f t="shared" si="76"/>
        <v>0</v>
      </c>
      <c r="N205" s="225">
        <f t="shared" si="217"/>
        <v>0</v>
      </c>
      <c r="O205" s="225">
        <f t="shared" si="220"/>
        <v>0</v>
      </c>
      <c r="P205" s="225">
        <f t="shared" si="221"/>
        <v>0</v>
      </c>
      <c r="Q205" s="228"/>
      <c r="R205" s="438">
        <f t="shared" si="222"/>
        <v>0</v>
      </c>
      <c r="S205" s="225">
        <f t="shared" si="223"/>
        <v>0</v>
      </c>
      <c r="T205" s="357">
        <f>IF(S205=1,data!$C$41*R205,0)</f>
        <v>0</v>
      </c>
      <c r="U205" s="370" t="str">
        <f t="shared" si="224"/>
        <v xml:space="preserve"> </v>
      </c>
      <c r="V205" s="360">
        <f>IF($S205=1,IF(R205&lt;15,VLOOKUP(U205,data!$B$3:$E$32,2,0)*R205,(VLOOKUP(U205,data!$B$3:$E$32,2,0)*14)+(VLOOKUP(U205,data!$B$3:$E$32,3,0))*(R205-14)),0)</f>
        <v>0</v>
      </c>
      <c r="W205" s="370" t="str">
        <f t="shared" si="225"/>
        <v xml:space="preserve"> </v>
      </c>
      <c r="X205" s="360">
        <f>IF($S205=1,VLOOKUP(W205,data!$B$35:$D$39,2,0),0)</f>
        <v>0</v>
      </c>
      <c r="Y205" s="364">
        <f>IF(AND(V205&lt;&gt;0,X205&lt;&gt;0)=FALSE,0,data!$C$43)</f>
        <v>0</v>
      </c>
      <c r="Z205" s="365">
        <f t="shared" si="83"/>
        <v>0</v>
      </c>
      <c r="AA205" s="225">
        <f t="shared" si="218"/>
        <v>0</v>
      </c>
      <c r="AB205" s="225">
        <f t="shared" si="226"/>
        <v>0</v>
      </c>
      <c r="AC205" s="225">
        <f t="shared" si="227"/>
        <v>0</v>
      </c>
      <c r="AE205" s="229"/>
      <c r="AF205" s="225">
        <f t="shared" si="228"/>
        <v>0</v>
      </c>
      <c r="AG205" s="230">
        <f>IF(AF205=1,data!$C$41*AE205,0)</f>
        <v>0</v>
      </c>
      <c r="AH205" s="265" t="s">
        <v>96</v>
      </c>
      <c r="AI205" s="231">
        <f>IF(AF205=1,IF(AE205&lt;15,VLOOKUP(AH205,data!$B$3:$E$32,2,0)*AE205,(VLOOKUP(AH205,data!$B$3:$E$32,2,0)*14)+(VLOOKUP(AH205,data!$B$3:$E$32,3,0))*(AE205-14)),0)</f>
        <v>0</v>
      </c>
      <c r="AJ205" s="265" t="s">
        <v>96</v>
      </c>
      <c r="AK205" s="231">
        <f>IF(AF205=1,VLOOKUP(AJ205,data!$B$35:$D$39,2,0),0)</f>
        <v>0</v>
      </c>
      <c r="AL205" s="232">
        <f>IF(AND(AI205&lt;&gt;0,AK205&lt;&gt;0)=FALSE,0,data!$C$43)</f>
        <v>0</v>
      </c>
      <c r="AM205" s="269">
        <f t="shared" si="229"/>
        <v>0</v>
      </c>
      <c r="AN205" s="225">
        <f t="shared" si="230"/>
        <v>0</v>
      </c>
      <c r="AO205" s="225">
        <f t="shared" si="231"/>
        <v>0</v>
      </c>
      <c r="AP205" s="225">
        <f t="shared" si="232"/>
        <v>0</v>
      </c>
      <c r="AQ205" s="431" t="str">
        <f t="shared" si="233"/>
        <v>ne</v>
      </c>
      <c r="AS205" s="229"/>
      <c r="AT205" s="225">
        <f t="shared" si="234"/>
        <v>0</v>
      </c>
      <c r="AU205" s="230">
        <f>IF(AT205=1,data!$C$41*AS205,0)</f>
        <v>0</v>
      </c>
      <c r="AV205" s="265" t="s">
        <v>96</v>
      </c>
      <c r="AW205" s="231">
        <f>IF(AT205=1,IF(AS205&lt;15,VLOOKUP(AV205,data!$B$3:$E$32,2,0)*AS205,(VLOOKUP(AV205,data!$B$3:$E$32,2,0)*14)+(VLOOKUP(AV205,data!$B$3:$E$32,3,0))*(AS205-14)),0)</f>
        <v>0</v>
      </c>
      <c r="AX205" s="265" t="s">
        <v>96</v>
      </c>
      <c r="AY205" s="231">
        <f>IF(AT205=1,VLOOKUP(AX205,data!$B$35:$D$39,2,0),0)</f>
        <v>0</v>
      </c>
      <c r="AZ205" s="232">
        <f>IF(AND(AW205&lt;&gt;0,AY205&lt;&gt;0)=FALSE,0,data!$C$43)</f>
        <v>0</v>
      </c>
      <c r="BA205" s="269">
        <f t="shared" si="235"/>
        <v>0</v>
      </c>
      <c r="BB205" s="225">
        <f t="shared" si="236"/>
        <v>0</v>
      </c>
      <c r="BC205" s="225">
        <f t="shared" si="237"/>
        <v>0</v>
      </c>
      <c r="BD205" s="225">
        <f t="shared" si="238"/>
        <v>0</v>
      </c>
      <c r="BE205" s="431" t="str">
        <f t="shared" si="239"/>
        <v>ne</v>
      </c>
      <c r="BG205" s="229"/>
      <c r="BH205" s="225">
        <f t="shared" si="240"/>
        <v>0</v>
      </c>
      <c r="BI205" s="230">
        <f>IF(BH205=1,data!$C$41*BG205,0)</f>
        <v>0</v>
      </c>
      <c r="BJ205" s="265" t="s">
        <v>96</v>
      </c>
      <c r="BK205" s="231">
        <f>IF(BH205=1,IF(BG205&lt;15,VLOOKUP(BJ205,data!$B$3:$E$32,2,0)*BG205,(VLOOKUP(BJ205,data!$B$3:$E$32,2,0)*14)+(VLOOKUP(BJ205,data!$B$3:$E$32,3,0))*(BG205-14)),0)</f>
        <v>0</v>
      </c>
      <c r="BL205" s="265" t="s">
        <v>96</v>
      </c>
      <c r="BM205" s="231">
        <f>IF(BH205=1,VLOOKUP(BL205,data!$B$35:$D$39,2,0),0)</f>
        <v>0</v>
      </c>
      <c r="BN205" s="232">
        <f>IF(AND(BK205&lt;&gt;0,BM205&lt;&gt;0)=FALSE,0,data!$C$43)</f>
        <v>0</v>
      </c>
      <c r="BO205" s="269">
        <f t="shared" si="241"/>
        <v>0</v>
      </c>
      <c r="BP205" s="225">
        <f t="shared" si="242"/>
        <v>0</v>
      </c>
      <c r="BQ205" s="225">
        <f t="shared" si="243"/>
        <v>0</v>
      </c>
      <c r="BR205" s="225">
        <f t="shared" si="244"/>
        <v>0</v>
      </c>
      <c r="BS205" s="431" t="str">
        <f t="shared" si="245"/>
        <v>ne</v>
      </c>
      <c r="BU205" s="229"/>
      <c r="BV205" s="225">
        <f t="shared" si="246"/>
        <v>0</v>
      </c>
      <c r="BW205" s="230">
        <f>IF(BV205=1,data!$C$41*BU205,0)</f>
        <v>0</v>
      </c>
      <c r="BX205" s="265" t="s">
        <v>96</v>
      </c>
      <c r="BY205" s="231">
        <f>IF(BV205=1,IF(BU205&lt;15,VLOOKUP(BX205,data!$B$3:$E$32,2,0)*BU205,(VLOOKUP(BX205,data!$B$3:$E$32,2,0)*14)+(VLOOKUP(BX205,data!$B$3:$E$32,3,0))*(BU205-14)),0)</f>
        <v>0</v>
      </c>
      <c r="BZ205" s="265" t="s">
        <v>96</v>
      </c>
      <c r="CA205" s="231">
        <f>IF(BV205=1,VLOOKUP(BZ205,data!$B$35:$D$39,2,0),0)</f>
        <v>0</v>
      </c>
      <c r="CB205" s="232">
        <f>IF(AND(BY205&lt;&gt;0,CA205&lt;&gt;0)=FALSE,0,data!$C$43)</f>
        <v>0</v>
      </c>
      <c r="CC205" s="269">
        <f t="shared" si="247"/>
        <v>0</v>
      </c>
      <c r="CD205" s="225">
        <f t="shared" si="248"/>
        <v>0</v>
      </c>
      <c r="CE205" s="225">
        <f t="shared" si="249"/>
        <v>0</v>
      </c>
      <c r="CF205" s="225">
        <f t="shared" si="250"/>
        <v>0</v>
      </c>
      <c r="CG205" s="431" t="str">
        <f t="shared" si="251"/>
        <v>ne</v>
      </c>
      <c r="CI205" s="229"/>
      <c r="CJ205" s="225">
        <f t="shared" si="252"/>
        <v>0</v>
      </c>
      <c r="CK205" s="230">
        <f>IF(CJ205=1,data!$C$41*CI205,0)</f>
        <v>0</v>
      </c>
      <c r="CL205" s="265" t="s">
        <v>96</v>
      </c>
      <c r="CM205" s="231">
        <f>IF(CJ205=1,IF(CI205&lt;15,VLOOKUP(CL205,data!$B$3:$E$32,2,0)*CI205,(VLOOKUP(CL205,data!$B$3:$E$32,2,0)*14)+(VLOOKUP(CL205,data!$B$3:$E$32,3,0))*(CI205-14)),0)</f>
        <v>0</v>
      </c>
      <c r="CN205" s="265" t="s">
        <v>96</v>
      </c>
      <c r="CO205" s="231">
        <f>IF(CJ205=1,VLOOKUP(CN205,data!$B$35:$D$39,2,0),0)</f>
        <v>0</v>
      </c>
      <c r="CP205" s="232">
        <f>IF(AND(CM205&lt;&gt;0,CO205&lt;&gt;0)=FALSE,0,data!$C$43)</f>
        <v>0</v>
      </c>
      <c r="CQ205" s="269">
        <f t="shared" si="253"/>
        <v>0</v>
      </c>
      <c r="CR205" s="225">
        <f t="shared" si="254"/>
        <v>0</v>
      </c>
      <c r="CS205" s="225">
        <f t="shared" si="255"/>
        <v>0</v>
      </c>
      <c r="CT205" s="225">
        <f t="shared" si="256"/>
        <v>0</v>
      </c>
      <c r="CU205" s="431" t="str">
        <f t="shared" si="257"/>
        <v>ne</v>
      </c>
      <c r="CW205" s="229"/>
      <c r="CX205" s="225">
        <f t="shared" si="258"/>
        <v>0</v>
      </c>
      <c r="CY205" s="230">
        <f>IF(CX205=1,data!$C$41*CW205,0)</f>
        <v>0</v>
      </c>
      <c r="CZ205" s="265" t="s">
        <v>96</v>
      </c>
      <c r="DA205" s="231">
        <f>IF(CX205=1,IF(CW205&lt;15,VLOOKUP(CZ205,data!$B$3:$E$32,2,0)*CW205,(VLOOKUP(CZ205,data!$B$3:$E$32,2,0)*14)+(VLOOKUP(CZ205,data!$B$3:$E$32,3,0))*(CW205-14)),0)</f>
        <v>0</v>
      </c>
      <c r="DB205" s="265" t="s">
        <v>96</v>
      </c>
      <c r="DC205" s="231">
        <f>IF(CX205=1,VLOOKUP(DB205,data!$B$35:$D$39,2,0),0)</f>
        <v>0</v>
      </c>
      <c r="DD205" s="232">
        <f>IF(AND(DA205&lt;&gt;0,DC205&lt;&gt;0)=FALSE,0,data!$C$43)</f>
        <v>0</v>
      </c>
      <c r="DE205" s="269">
        <f t="shared" si="259"/>
        <v>0</v>
      </c>
      <c r="DF205" s="225">
        <f t="shared" si="260"/>
        <v>0</v>
      </c>
      <c r="DG205" s="225">
        <f t="shared" si="261"/>
        <v>0</v>
      </c>
      <c r="DH205" s="225">
        <f t="shared" si="262"/>
        <v>0</v>
      </c>
      <c r="DI205" s="431" t="str">
        <f t="shared" si="263"/>
        <v>ne</v>
      </c>
      <c r="DK205" s="229"/>
      <c r="DL205" s="225">
        <f t="shared" si="264"/>
        <v>0</v>
      </c>
      <c r="DM205" s="230">
        <f>IF(DL205=1,data!$C$41*DK205,0)</f>
        <v>0</v>
      </c>
      <c r="DN205" s="265" t="s">
        <v>96</v>
      </c>
      <c r="DO205" s="231">
        <f>IF(DL205=1,IF(DK205&lt;15,VLOOKUP(DN205,data!$B$3:$E$32,2,0)*DK205,(VLOOKUP(DN205,data!$B$3:$E$32,2,0)*14)+(VLOOKUP(DN205,data!$B$3:$E$32,3,0))*(DK205-14)),0)</f>
        <v>0</v>
      </c>
      <c r="DP205" s="265" t="s">
        <v>96</v>
      </c>
      <c r="DQ205" s="231">
        <f>IF(DL205=1,VLOOKUP(DP205,data!$B$35:$D$39,2,0),0)</f>
        <v>0</v>
      </c>
      <c r="DR205" s="232">
        <f>IF(AND(DO205&lt;&gt;0,DQ205&lt;&gt;0)=FALSE,0,data!$C$43)</f>
        <v>0</v>
      </c>
      <c r="DS205" s="269">
        <f t="shared" si="265"/>
        <v>0</v>
      </c>
      <c r="DT205" s="225">
        <f t="shared" si="266"/>
        <v>0</v>
      </c>
      <c r="DU205" s="225">
        <f t="shared" si="267"/>
        <v>0</v>
      </c>
      <c r="DV205" s="225">
        <f t="shared" si="268"/>
        <v>0</v>
      </c>
      <c r="DW205" s="431" t="str">
        <f t="shared" si="269"/>
        <v>ne</v>
      </c>
      <c r="DY205" s="229"/>
      <c r="DZ205" s="225">
        <f t="shared" si="270"/>
        <v>0</v>
      </c>
      <c r="EA205" s="230">
        <f>IF(DZ205=1,data!$C$41*DY205,0)</f>
        <v>0</v>
      </c>
      <c r="EB205" s="265" t="s">
        <v>96</v>
      </c>
      <c r="EC205" s="231">
        <f>IF(DZ205=1,IF(DY205&lt;15,VLOOKUP(EB205,data!$B$3:$E$32,2,0)*DY205,(VLOOKUP(EB205,data!$B$3:$E$32,2,0)*14)+(VLOOKUP(EB205,data!$B$3:$E$32,3,0))*(DY205-14)),0)</f>
        <v>0</v>
      </c>
      <c r="ED205" s="265" t="s">
        <v>96</v>
      </c>
      <c r="EE205" s="231">
        <f>IF(DZ205=1,VLOOKUP(ED205,data!$B$35:$D$39,2,0),0)</f>
        <v>0</v>
      </c>
      <c r="EF205" s="232">
        <f>IF(AND(EC205&lt;&gt;0,EE205&lt;&gt;0)=FALSE,0,data!$C$43)</f>
        <v>0</v>
      </c>
      <c r="EG205" s="269">
        <f t="shared" si="271"/>
        <v>0</v>
      </c>
      <c r="EH205" s="225">
        <f t="shared" si="272"/>
        <v>0</v>
      </c>
      <c r="EI205" s="225">
        <f t="shared" si="273"/>
        <v>0</v>
      </c>
      <c r="EJ205" s="225">
        <f t="shared" si="274"/>
        <v>0</v>
      </c>
      <c r="EK205" s="431" t="str">
        <f t="shared" si="275"/>
        <v>ne</v>
      </c>
      <c r="EM205" s="229"/>
      <c r="EN205" s="225">
        <f t="shared" si="276"/>
        <v>0</v>
      </c>
      <c r="EO205" s="230">
        <f>IF(EN205=1,data!$C$41*EM205,0)</f>
        <v>0</v>
      </c>
      <c r="EP205" s="265" t="s">
        <v>96</v>
      </c>
      <c r="EQ205" s="231">
        <f>IF(EN205=1,IF(EM205&lt;15,VLOOKUP(EP205,data!$B$3:$E$32,2,0)*EM205,(VLOOKUP(EP205,data!$B$3:$E$32,2,0)*14)+(VLOOKUP(EP205,data!$B$3:$E$32,3,0))*(EM205-14)),0)</f>
        <v>0</v>
      </c>
      <c r="ER205" s="265" t="s">
        <v>96</v>
      </c>
      <c r="ES205" s="231">
        <f>IF(EN205=1,VLOOKUP(ER205,data!$B$35:$D$39,2,0),0)</f>
        <v>0</v>
      </c>
      <c r="ET205" s="232">
        <f>IF(AND(EQ205&lt;&gt;0,ES205&lt;&gt;0)=FALSE,0,data!$C$43)</f>
        <v>0</v>
      </c>
      <c r="EU205" s="269">
        <f t="shared" si="277"/>
        <v>0</v>
      </c>
      <c r="EV205" s="225">
        <f t="shared" si="278"/>
        <v>0</v>
      </c>
      <c r="EW205" s="225">
        <f t="shared" si="279"/>
        <v>0</v>
      </c>
      <c r="EX205" s="225">
        <f t="shared" si="280"/>
        <v>0</v>
      </c>
      <c r="EY205" s="431" t="str">
        <f t="shared" si="281"/>
        <v>ne</v>
      </c>
      <c r="FA205" s="229"/>
      <c r="FB205" s="225">
        <f t="shared" si="282"/>
        <v>0</v>
      </c>
      <c r="FC205" s="230">
        <f>IF(FB205=1,data!$C$41*FA205,0)</f>
        <v>0</v>
      </c>
      <c r="FD205" s="265" t="s">
        <v>96</v>
      </c>
      <c r="FE205" s="231">
        <f>IF(FB205=1,IF(FA205&lt;15,VLOOKUP(FD205,data!$B$3:$E$32,2,0)*FA205,(VLOOKUP(FD205,data!$B$3:$E$32,2,0)*14)+(VLOOKUP(FD205,data!$B$3:$E$32,3,0))*(FA205-14)),0)</f>
        <v>0</v>
      </c>
      <c r="FF205" s="265" t="s">
        <v>96</v>
      </c>
      <c r="FG205" s="231">
        <f>IF(FB205=1,VLOOKUP(FF205,data!$B$35:$D$39,2,0),0)</f>
        <v>0</v>
      </c>
      <c r="FH205" s="232">
        <f>IF(AND(FE205&lt;&gt;0,FG205&lt;&gt;0)=FALSE,0,data!$C$43)</f>
        <v>0</v>
      </c>
      <c r="FI205" s="269">
        <f t="shared" si="283"/>
        <v>0</v>
      </c>
      <c r="FJ205" s="225">
        <f t="shared" si="284"/>
        <v>0</v>
      </c>
      <c r="FK205" s="225">
        <f t="shared" si="285"/>
        <v>0</v>
      </c>
      <c r="FL205" s="225">
        <f t="shared" si="286"/>
        <v>0</v>
      </c>
      <c r="FM205" s="431" t="str">
        <f t="shared" si="287"/>
        <v>ne</v>
      </c>
    </row>
    <row r="206" spans="1:169" ht="26.65" hidden="1" customHeight="1" x14ac:dyDescent="0.25">
      <c r="A206" s="233"/>
      <c r="B206" s="370" t="s">
        <v>297</v>
      </c>
      <c r="C206" s="416"/>
      <c r="D206" s="418"/>
      <c r="E206" s="229"/>
      <c r="F206" s="225">
        <f t="shared" si="219"/>
        <v>0</v>
      </c>
      <c r="G206" s="230">
        <f>IF(F206=1,data!$C$41*E206,0)</f>
        <v>0</v>
      </c>
      <c r="H206" s="265" t="s">
        <v>96</v>
      </c>
      <c r="I206" s="231">
        <f>IF($F206=1,IF($E206&lt;15,VLOOKUP(H206,data!$B$3:$E$32,2,0)*$E206,(VLOOKUP(H206,data!$B$3:$E$32,2,0)*14)+(VLOOKUP(H206,data!$B$3:$E$32,3,0))*($E206-14)),0)</f>
        <v>0</v>
      </c>
      <c r="J206" s="265" t="s">
        <v>96</v>
      </c>
      <c r="K206" s="231">
        <f>IF($F206=1,VLOOKUP(J206,data!$B$35:$D$39,2,0),0)</f>
        <v>0</v>
      </c>
      <c r="L206" s="232">
        <f>IF(AND(I206&lt;&gt;0,K206&lt;&gt;0)=FALSE,0,data!$C$43)</f>
        <v>0</v>
      </c>
      <c r="M206" s="269">
        <f t="shared" si="76"/>
        <v>0</v>
      </c>
      <c r="N206" s="225">
        <f t="shared" si="217"/>
        <v>0</v>
      </c>
      <c r="O206" s="225">
        <f t="shared" si="220"/>
        <v>0</v>
      </c>
      <c r="P206" s="225">
        <f t="shared" si="221"/>
        <v>0</v>
      </c>
      <c r="Q206" s="228"/>
      <c r="R206" s="438">
        <f t="shared" si="222"/>
        <v>0</v>
      </c>
      <c r="S206" s="225">
        <f t="shared" si="223"/>
        <v>0</v>
      </c>
      <c r="T206" s="357">
        <f>IF(S206=1,data!$C$41*R206,0)</f>
        <v>0</v>
      </c>
      <c r="U206" s="370" t="str">
        <f t="shared" si="224"/>
        <v xml:space="preserve"> </v>
      </c>
      <c r="V206" s="360">
        <f>IF($S206=1,IF(R206&lt;15,VLOOKUP(U206,data!$B$3:$E$32,2,0)*R206,(VLOOKUP(U206,data!$B$3:$E$32,2,0)*14)+(VLOOKUP(U206,data!$B$3:$E$32,3,0))*(R206-14)),0)</f>
        <v>0</v>
      </c>
      <c r="W206" s="370" t="str">
        <f t="shared" si="225"/>
        <v xml:space="preserve"> </v>
      </c>
      <c r="X206" s="360">
        <f>IF($S206=1,VLOOKUP(W206,data!$B$35:$D$39,2,0),0)</f>
        <v>0</v>
      </c>
      <c r="Y206" s="364">
        <f>IF(AND(V206&lt;&gt;0,X206&lt;&gt;0)=FALSE,0,data!$C$43)</f>
        <v>0</v>
      </c>
      <c r="Z206" s="365">
        <f t="shared" si="83"/>
        <v>0</v>
      </c>
      <c r="AA206" s="225">
        <f t="shared" si="218"/>
        <v>0</v>
      </c>
      <c r="AB206" s="225">
        <f t="shared" si="226"/>
        <v>0</v>
      </c>
      <c r="AC206" s="225">
        <f t="shared" si="227"/>
        <v>0</v>
      </c>
      <c r="AE206" s="229"/>
      <c r="AF206" s="225">
        <f t="shared" si="228"/>
        <v>0</v>
      </c>
      <c r="AG206" s="230">
        <f>IF(AF206=1,data!$C$41*AE206,0)</f>
        <v>0</v>
      </c>
      <c r="AH206" s="265" t="s">
        <v>96</v>
      </c>
      <c r="AI206" s="231">
        <f>IF(AF206=1,IF(AE206&lt;15,VLOOKUP(AH206,data!$B$3:$E$32,2,0)*AE206,(VLOOKUP(AH206,data!$B$3:$E$32,2,0)*14)+(VLOOKUP(AH206,data!$B$3:$E$32,3,0))*(AE206-14)),0)</f>
        <v>0</v>
      </c>
      <c r="AJ206" s="265" t="s">
        <v>96</v>
      </c>
      <c r="AK206" s="231">
        <f>IF(AF206=1,VLOOKUP(AJ206,data!$B$35:$D$39,2,0),0)</f>
        <v>0</v>
      </c>
      <c r="AL206" s="232">
        <f>IF(AND(AI206&lt;&gt;0,AK206&lt;&gt;0)=FALSE,0,data!$C$43)</f>
        <v>0</v>
      </c>
      <c r="AM206" s="269">
        <f t="shared" si="229"/>
        <v>0</v>
      </c>
      <c r="AN206" s="225">
        <f t="shared" si="230"/>
        <v>0</v>
      </c>
      <c r="AO206" s="225">
        <f t="shared" si="231"/>
        <v>0</v>
      </c>
      <c r="AP206" s="225">
        <f t="shared" si="232"/>
        <v>0</v>
      </c>
      <c r="AQ206" s="431" t="str">
        <f t="shared" si="233"/>
        <v>ne</v>
      </c>
      <c r="AS206" s="229"/>
      <c r="AT206" s="225">
        <f t="shared" si="234"/>
        <v>0</v>
      </c>
      <c r="AU206" s="230">
        <f>IF(AT206=1,data!$C$41*AS206,0)</f>
        <v>0</v>
      </c>
      <c r="AV206" s="265" t="s">
        <v>96</v>
      </c>
      <c r="AW206" s="231">
        <f>IF(AT206=1,IF(AS206&lt;15,VLOOKUP(AV206,data!$B$3:$E$32,2,0)*AS206,(VLOOKUP(AV206,data!$B$3:$E$32,2,0)*14)+(VLOOKUP(AV206,data!$B$3:$E$32,3,0))*(AS206-14)),0)</f>
        <v>0</v>
      </c>
      <c r="AX206" s="265" t="s">
        <v>96</v>
      </c>
      <c r="AY206" s="231">
        <f>IF(AT206=1,VLOOKUP(AX206,data!$B$35:$D$39,2,0),0)</f>
        <v>0</v>
      </c>
      <c r="AZ206" s="232">
        <f>IF(AND(AW206&lt;&gt;0,AY206&lt;&gt;0)=FALSE,0,data!$C$43)</f>
        <v>0</v>
      </c>
      <c r="BA206" s="269">
        <f t="shared" si="235"/>
        <v>0</v>
      </c>
      <c r="BB206" s="225">
        <f t="shared" si="236"/>
        <v>0</v>
      </c>
      <c r="BC206" s="225">
        <f t="shared" si="237"/>
        <v>0</v>
      </c>
      <c r="BD206" s="225">
        <f t="shared" si="238"/>
        <v>0</v>
      </c>
      <c r="BE206" s="431" t="str">
        <f t="shared" si="239"/>
        <v>ne</v>
      </c>
      <c r="BG206" s="229"/>
      <c r="BH206" s="225">
        <f t="shared" si="240"/>
        <v>0</v>
      </c>
      <c r="BI206" s="230">
        <f>IF(BH206=1,data!$C$41*BG206,0)</f>
        <v>0</v>
      </c>
      <c r="BJ206" s="265" t="s">
        <v>96</v>
      </c>
      <c r="BK206" s="231">
        <f>IF(BH206=1,IF(BG206&lt;15,VLOOKUP(BJ206,data!$B$3:$E$32,2,0)*BG206,(VLOOKUP(BJ206,data!$B$3:$E$32,2,0)*14)+(VLOOKUP(BJ206,data!$B$3:$E$32,3,0))*(BG206-14)),0)</f>
        <v>0</v>
      </c>
      <c r="BL206" s="265" t="s">
        <v>96</v>
      </c>
      <c r="BM206" s="231">
        <f>IF(BH206=1,VLOOKUP(BL206,data!$B$35:$D$39,2,0),0)</f>
        <v>0</v>
      </c>
      <c r="BN206" s="232">
        <f>IF(AND(BK206&lt;&gt;0,BM206&lt;&gt;0)=FALSE,0,data!$C$43)</f>
        <v>0</v>
      </c>
      <c r="BO206" s="269">
        <f t="shared" si="241"/>
        <v>0</v>
      </c>
      <c r="BP206" s="225">
        <f t="shared" si="242"/>
        <v>0</v>
      </c>
      <c r="BQ206" s="225">
        <f t="shared" si="243"/>
        <v>0</v>
      </c>
      <c r="BR206" s="225">
        <f t="shared" si="244"/>
        <v>0</v>
      </c>
      <c r="BS206" s="431" t="str">
        <f t="shared" si="245"/>
        <v>ne</v>
      </c>
      <c r="BU206" s="229"/>
      <c r="BV206" s="225">
        <f t="shared" si="246"/>
        <v>0</v>
      </c>
      <c r="BW206" s="230">
        <f>IF(BV206=1,data!$C$41*BU206,0)</f>
        <v>0</v>
      </c>
      <c r="BX206" s="265" t="s">
        <v>96</v>
      </c>
      <c r="BY206" s="231">
        <f>IF(BV206=1,IF(BU206&lt;15,VLOOKUP(BX206,data!$B$3:$E$32,2,0)*BU206,(VLOOKUP(BX206,data!$B$3:$E$32,2,0)*14)+(VLOOKUP(BX206,data!$B$3:$E$32,3,0))*(BU206-14)),0)</f>
        <v>0</v>
      </c>
      <c r="BZ206" s="265" t="s">
        <v>96</v>
      </c>
      <c r="CA206" s="231">
        <f>IF(BV206=1,VLOOKUP(BZ206,data!$B$35:$D$39,2,0),0)</f>
        <v>0</v>
      </c>
      <c r="CB206" s="232">
        <f>IF(AND(BY206&lt;&gt;0,CA206&lt;&gt;0)=FALSE,0,data!$C$43)</f>
        <v>0</v>
      </c>
      <c r="CC206" s="269">
        <f t="shared" si="247"/>
        <v>0</v>
      </c>
      <c r="CD206" s="225">
        <f t="shared" si="248"/>
        <v>0</v>
      </c>
      <c r="CE206" s="225">
        <f t="shared" si="249"/>
        <v>0</v>
      </c>
      <c r="CF206" s="225">
        <f t="shared" si="250"/>
        <v>0</v>
      </c>
      <c r="CG206" s="431" t="str">
        <f t="shared" si="251"/>
        <v>ne</v>
      </c>
      <c r="CI206" s="229"/>
      <c r="CJ206" s="225">
        <f t="shared" si="252"/>
        <v>0</v>
      </c>
      <c r="CK206" s="230">
        <f>IF(CJ206=1,data!$C$41*CI206,0)</f>
        <v>0</v>
      </c>
      <c r="CL206" s="265" t="s">
        <v>96</v>
      </c>
      <c r="CM206" s="231">
        <f>IF(CJ206=1,IF(CI206&lt;15,VLOOKUP(CL206,data!$B$3:$E$32,2,0)*CI206,(VLOOKUP(CL206,data!$B$3:$E$32,2,0)*14)+(VLOOKUP(CL206,data!$B$3:$E$32,3,0))*(CI206-14)),0)</f>
        <v>0</v>
      </c>
      <c r="CN206" s="265" t="s">
        <v>96</v>
      </c>
      <c r="CO206" s="231">
        <f>IF(CJ206=1,VLOOKUP(CN206,data!$B$35:$D$39,2,0),0)</f>
        <v>0</v>
      </c>
      <c r="CP206" s="232">
        <f>IF(AND(CM206&lt;&gt;0,CO206&lt;&gt;0)=FALSE,0,data!$C$43)</f>
        <v>0</v>
      </c>
      <c r="CQ206" s="269">
        <f t="shared" si="253"/>
        <v>0</v>
      </c>
      <c r="CR206" s="225">
        <f t="shared" si="254"/>
        <v>0</v>
      </c>
      <c r="CS206" s="225">
        <f t="shared" si="255"/>
        <v>0</v>
      </c>
      <c r="CT206" s="225">
        <f t="shared" si="256"/>
        <v>0</v>
      </c>
      <c r="CU206" s="431" t="str">
        <f t="shared" si="257"/>
        <v>ne</v>
      </c>
      <c r="CW206" s="229"/>
      <c r="CX206" s="225">
        <f t="shared" si="258"/>
        <v>0</v>
      </c>
      <c r="CY206" s="230">
        <f>IF(CX206=1,data!$C$41*CW206,0)</f>
        <v>0</v>
      </c>
      <c r="CZ206" s="265" t="s">
        <v>96</v>
      </c>
      <c r="DA206" s="231">
        <f>IF(CX206=1,IF(CW206&lt;15,VLOOKUP(CZ206,data!$B$3:$E$32,2,0)*CW206,(VLOOKUP(CZ206,data!$B$3:$E$32,2,0)*14)+(VLOOKUP(CZ206,data!$B$3:$E$32,3,0))*(CW206-14)),0)</f>
        <v>0</v>
      </c>
      <c r="DB206" s="265" t="s">
        <v>96</v>
      </c>
      <c r="DC206" s="231">
        <f>IF(CX206=1,VLOOKUP(DB206,data!$B$35:$D$39,2,0),0)</f>
        <v>0</v>
      </c>
      <c r="DD206" s="232">
        <f>IF(AND(DA206&lt;&gt;0,DC206&lt;&gt;0)=FALSE,0,data!$C$43)</f>
        <v>0</v>
      </c>
      <c r="DE206" s="269">
        <f t="shared" si="259"/>
        <v>0</v>
      </c>
      <c r="DF206" s="225">
        <f t="shared" si="260"/>
        <v>0</v>
      </c>
      <c r="DG206" s="225">
        <f t="shared" si="261"/>
        <v>0</v>
      </c>
      <c r="DH206" s="225">
        <f t="shared" si="262"/>
        <v>0</v>
      </c>
      <c r="DI206" s="431" t="str">
        <f t="shared" si="263"/>
        <v>ne</v>
      </c>
      <c r="DK206" s="229"/>
      <c r="DL206" s="225">
        <f t="shared" si="264"/>
        <v>0</v>
      </c>
      <c r="DM206" s="230">
        <f>IF(DL206=1,data!$C$41*DK206,0)</f>
        <v>0</v>
      </c>
      <c r="DN206" s="265" t="s">
        <v>96</v>
      </c>
      <c r="DO206" s="231">
        <f>IF(DL206=1,IF(DK206&lt;15,VLOOKUP(DN206,data!$B$3:$E$32,2,0)*DK206,(VLOOKUP(DN206,data!$B$3:$E$32,2,0)*14)+(VLOOKUP(DN206,data!$B$3:$E$32,3,0))*(DK206-14)),0)</f>
        <v>0</v>
      </c>
      <c r="DP206" s="265" t="s">
        <v>96</v>
      </c>
      <c r="DQ206" s="231">
        <f>IF(DL206=1,VLOOKUP(DP206,data!$B$35:$D$39,2,0),0)</f>
        <v>0</v>
      </c>
      <c r="DR206" s="232">
        <f>IF(AND(DO206&lt;&gt;0,DQ206&lt;&gt;0)=FALSE,0,data!$C$43)</f>
        <v>0</v>
      </c>
      <c r="DS206" s="269">
        <f t="shared" si="265"/>
        <v>0</v>
      </c>
      <c r="DT206" s="225">
        <f t="shared" si="266"/>
        <v>0</v>
      </c>
      <c r="DU206" s="225">
        <f t="shared" si="267"/>
        <v>0</v>
      </c>
      <c r="DV206" s="225">
        <f t="shared" si="268"/>
        <v>0</v>
      </c>
      <c r="DW206" s="431" t="str">
        <f t="shared" si="269"/>
        <v>ne</v>
      </c>
      <c r="DY206" s="229"/>
      <c r="DZ206" s="225">
        <f t="shared" si="270"/>
        <v>0</v>
      </c>
      <c r="EA206" s="230">
        <f>IF(DZ206=1,data!$C$41*DY206,0)</f>
        <v>0</v>
      </c>
      <c r="EB206" s="265" t="s">
        <v>96</v>
      </c>
      <c r="EC206" s="231">
        <f>IF(DZ206=1,IF(DY206&lt;15,VLOOKUP(EB206,data!$B$3:$E$32,2,0)*DY206,(VLOOKUP(EB206,data!$B$3:$E$32,2,0)*14)+(VLOOKUP(EB206,data!$B$3:$E$32,3,0))*(DY206-14)),0)</f>
        <v>0</v>
      </c>
      <c r="ED206" s="265" t="s">
        <v>96</v>
      </c>
      <c r="EE206" s="231">
        <f>IF(DZ206=1,VLOOKUP(ED206,data!$B$35:$D$39,2,0),0)</f>
        <v>0</v>
      </c>
      <c r="EF206" s="232">
        <f>IF(AND(EC206&lt;&gt;0,EE206&lt;&gt;0)=FALSE,0,data!$C$43)</f>
        <v>0</v>
      </c>
      <c r="EG206" s="269">
        <f t="shared" si="271"/>
        <v>0</v>
      </c>
      <c r="EH206" s="225">
        <f t="shared" si="272"/>
        <v>0</v>
      </c>
      <c r="EI206" s="225">
        <f t="shared" si="273"/>
        <v>0</v>
      </c>
      <c r="EJ206" s="225">
        <f t="shared" si="274"/>
        <v>0</v>
      </c>
      <c r="EK206" s="431" t="str">
        <f t="shared" si="275"/>
        <v>ne</v>
      </c>
      <c r="EM206" s="229"/>
      <c r="EN206" s="225">
        <f t="shared" si="276"/>
        <v>0</v>
      </c>
      <c r="EO206" s="230">
        <f>IF(EN206=1,data!$C$41*EM206,0)</f>
        <v>0</v>
      </c>
      <c r="EP206" s="265" t="s">
        <v>96</v>
      </c>
      <c r="EQ206" s="231">
        <f>IF(EN206=1,IF(EM206&lt;15,VLOOKUP(EP206,data!$B$3:$E$32,2,0)*EM206,(VLOOKUP(EP206,data!$B$3:$E$32,2,0)*14)+(VLOOKUP(EP206,data!$B$3:$E$32,3,0))*(EM206-14)),0)</f>
        <v>0</v>
      </c>
      <c r="ER206" s="265" t="s">
        <v>96</v>
      </c>
      <c r="ES206" s="231">
        <f>IF(EN206=1,VLOOKUP(ER206,data!$B$35:$D$39,2,0),0)</f>
        <v>0</v>
      </c>
      <c r="ET206" s="232">
        <f>IF(AND(EQ206&lt;&gt;0,ES206&lt;&gt;0)=FALSE,0,data!$C$43)</f>
        <v>0</v>
      </c>
      <c r="EU206" s="269">
        <f t="shared" si="277"/>
        <v>0</v>
      </c>
      <c r="EV206" s="225">
        <f t="shared" si="278"/>
        <v>0</v>
      </c>
      <c r="EW206" s="225">
        <f t="shared" si="279"/>
        <v>0</v>
      </c>
      <c r="EX206" s="225">
        <f t="shared" si="280"/>
        <v>0</v>
      </c>
      <c r="EY206" s="431" t="str">
        <f t="shared" si="281"/>
        <v>ne</v>
      </c>
      <c r="FA206" s="229"/>
      <c r="FB206" s="225">
        <f t="shared" si="282"/>
        <v>0</v>
      </c>
      <c r="FC206" s="230">
        <f>IF(FB206=1,data!$C$41*FA206,0)</f>
        <v>0</v>
      </c>
      <c r="FD206" s="265" t="s">
        <v>96</v>
      </c>
      <c r="FE206" s="231">
        <f>IF(FB206=1,IF(FA206&lt;15,VLOOKUP(FD206,data!$B$3:$E$32,2,0)*FA206,(VLOOKUP(FD206,data!$B$3:$E$32,2,0)*14)+(VLOOKUP(FD206,data!$B$3:$E$32,3,0))*(FA206-14)),0)</f>
        <v>0</v>
      </c>
      <c r="FF206" s="265" t="s">
        <v>96</v>
      </c>
      <c r="FG206" s="231">
        <f>IF(FB206=1,VLOOKUP(FF206,data!$B$35:$D$39,2,0),0)</f>
        <v>0</v>
      </c>
      <c r="FH206" s="232">
        <f>IF(AND(FE206&lt;&gt;0,FG206&lt;&gt;0)=FALSE,0,data!$C$43)</f>
        <v>0</v>
      </c>
      <c r="FI206" s="269">
        <f t="shared" si="283"/>
        <v>0</v>
      </c>
      <c r="FJ206" s="225">
        <f t="shared" si="284"/>
        <v>0</v>
      </c>
      <c r="FK206" s="225">
        <f t="shared" si="285"/>
        <v>0</v>
      </c>
      <c r="FL206" s="225">
        <f t="shared" si="286"/>
        <v>0</v>
      </c>
      <c r="FM206" s="431" t="str">
        <f t="shared" si="287"/>
        <v>ne</v>
      </c>
    </row>
    <row r="207" spans="1:169" ht="26.65" hidden="1" customHeight="1" x14ac:dyDescent="0.25">
      <c r="A207" s="233"/>
      <c r="B207" s="370" t="s">
        <v>298</v>
      </c>
      <c r="C207" s="416"/>
      <c r="D207" s="418"/>
      <c r="E207" s="229"/>
      <c r="F207" s="225">
        <f t="shared" si="219"/>
        <v>0</v>
      </c>
      <c r="G207" s="230">
        <f>IF(F207=1,data!$C$41*E207,0)</f>
        <v>0</v>
      </c>
      <c r="H207" s="265" t="s">
        <v>96</v>
      </c>
      <c r="I207" s="231">
        <f>IF($F207=1,IF($E207&lt;15,VLOOKUP(H207,data!$B$3:$E$32,2,0)*$E207,(VLOOKUP(H207,data!$B$3:$E$32,2,0)*14)+(VLOOKUP(H207,data!$B$3:$E$32,3,0))*($E207-14)),0)</f>
        <v>0</v>
      </c>
      <c r="J207" s="265" t="s">
        <v>96</v>
      </c>
      <c r="K207" s="231">
        <f>IF($F207=1,VLOOKUP(J207,data!$B$35:$D$39,2,0),0)</f>
        <v>0</v>
      </c>
      <c r="L207" s="232">
        <f>IF(AND(I207&lt;&gt;0,K207&lt;&gt;0)=FALSE,0,data!$C$43)</f>
        <v>0</v>
      </c>
      <c r="M207" s="269">
        <f t="shared" si="76"/>
        <v>0</v>
      </c>
      <c r="N207" s="225">
        <f t="shared" si="217"/>
        <v>0</v>
      </c>
      <c r="O207" s="225">
        <f t="shared" si="220"/>
        <v>0</v>
      </c>
      <c r="P207" s="225">
        <f t="shared" si="221"/>
        <v>0</v>
      </c>
      <c r="Q207" s="228"/>
      <c r="R207" s="438">
        <f t="shared" si="222"/>
        <v>0</v>
      </c>
      <c r="S207" s="225">
        <f t="shared" si="223"/>
        <v>0</v>
      </c>
      <c r="T207" s="357">
        <f>IF(S207=1,data!$C$41*R207,0)</f>
        <v>0</v>
      </c>
      <c r="U207" s="370" t="str">
        <f t="shared" si="224"/>
        <v xml:space="preserve"> </v>
      </c>
      <c r="V207" s="360">
        <f>IF($S207=1,IF(R207&lt;15,VLOOKUP(U207,data!$B$3:$E$32,2,0)*R207,(VLOOKUP(U207,data!$B$3:$E$32,2,0)*14)+(VLOOKUP(U207,data!$B$3:$E$32,3,0))*(R207-14)),0)</f>
        <v>0</v>
      </c>
      <c r="W207" s="370" t="str">
        <f t="shared" si="225"/>
        <v xml:space="preserve"> </v>
      </c>
      <c r="X207" s="360">
        <f>IF($S207=1,VLOOKUP(W207,data!$B$35:$D$39,2,0),0)</f>
        <v>0</v>
      </c>
      <c r="Y207" s="364">
        <f>IF(AND(V207&lt;&gt;0,X207&lt;&gt;0)=FALSE,0,data!$C$43)</f>
        <v>0</v>
      </c>
      <c r="Z207" s="365">
        <f t="shared" si="83"/>
        <v>0</v>
      </c>
      <c r="AA207" s="225">
        <f t="shared" si="218"/>
        <v>0</v>
      </c>
      <c r="AB207" s="225">
        <f t="shared" si="226"/>
        <v>0</v>
      </c>
      <c r="AC207" s="225">
        <f t="shared" si="227"/>
        <v>0</v>
      </c>
      <c r="AE207" s="229"/>
      <c r="AF207" s="225">
        <f t="shared" si="228"/>
        <v>0</v>
      </c>
      <c r="AG207" s="230">
        <f>IF(AF207=1,data!$C$41*AE207,0)</f>
        <v>0</v>
      </c>
      <c r="AH207" s="265" t="s">
        <v>96</v>
      </c>
      <c r="AI207" s="231">
        <f>IF(AF207=1,IF(AE207&lt;15,VLOOKUP(AH207,data!$B$3:$E$32,2,0)*AE207,(VLOOKUP(AH207,data!$B$3:$E$32,2,0)*14)+(VLOOKUP(AH207,data!$B$3:$E$32,3,0))*(AE207-14)),0)</f>
        <v>0</v>
      </c>
      <c r="AJ207" s="265" t="s">
        <v>96</v>
      </c>
      <c r="AK207" s="231">
        <f>IF(AF207=1,VLOOKUP(AJ207,data!$B$35:$D$39,2,0),0)</f>
        <v>0</v>
      </c>
      <c r="AL207" s="232">
        <f>IF(AND(AI207&lt;&gt;0,AK207&lt;&gt;0)=FALSE,0,data!$C$43)</f>
        <v>0</v>
      </c>
      <c r="AM207" s="269">
        <f t="shared" si="229"/>
        <v>0</v>
      </c>
      <c r="AN207" s="225">
        <f t="shared" si="230"/>
        <v>0</v>
      </c>
      <c r="AO207" s="225">
        <f t="shared" si="231"/>
        <v>0</v>
      </c>
      <c r="AP207" s="225">
        <f t="shared" si="232"/>
        <v>0</v>
      </c>
      <c r="AQ207" s="431" t="str">
        <f t="shared" si="233"/>
        <v>ne</v>
      </c>
      <c r="AS207" s="229"/>
      <c r="AT207" s="225">
        <f t="shared" si="234"/>
        <v>0</v>
      </c>
      <c r="AU207" s="230">
        <f>IF(AT207=1,data!$C$41*AS207,0)</f>
        <v>0</v>
      </c>
      <c r="AV207" s="265" t="s">
        <v>96</v>
      </c>
      <c r="AW207" s="231">
        <f>IF(AT207=1,IF(AS207&lt;15,VLOOKUP(AV207,data!$B$3:$E$32,2,0)*AS207,(VLOOKUP(AV207,data!$B$3:$E$32,2,0)*14)+(VLOOKUP(AV207,data!$B$3:$E$32,3,0))*(AS207-14)),0)</f>
        <v>0</v>
      </c>
      <c r="AX207" s="265" t="s">
        <v>96</v>
      </c>
      <c r="AY207" s="231">
        <f>IF(AT207=1,VLOOKUP(AX207,data!$B$35:$D$39,2,0),0)</f>
        <v>0</v>
      </c>
      <c r="AZ207" s="232">
        <f>IF(AND(AW207&lt;&gt;0,AY207&lt;&gt;0)=FALSE,0,data!$C$43)</f>
        <v>0</v>
      </c>
      <c r="BA207" s="269">
        <f t="shared" si="235"/>
        <v>0</v>
      </c>
      <c r="BB207" s="225">
        <f t="shared" si="236"/>
        <v>0</v>
      </c>
      <c r="BC207" s="225">
        <f t="shared" si="237"/>
        <v>0</v>
      </c>
      <c r="BD207" s="225">
        <f t="shared" si="238"/>
        <v>0</v>
      </c>
      <c r="BE207" s="431" t="str">
        <f t="shared" si="239"/>
        <v>ne</v>
      </c>
      <c r="BG207" s="229"/>
      <c r="BH207" s="225">
        <f t="shared" si="240"/>
        <v>0</v>
      </c>
      <c r="BI207" s="230">
        <f>IF(BH207=1,data!$C$41*BG207,0)</f>
        <v>0</v>
      </c>
      <c r="BJ207" s="265" t="s">
        <v>96</v>
      </c>
      <c r="BK207" s="231">
        <f>IF(BH207=1,IF(BG207&lt;15,VLOOKUP(BJ207,data!$B$3:$E$32,2,0)*BG207,(VLOOKUP(BJ207,data!$B$3:$E$32,2,0)*14)+(VLOOKUP(BJ207,data!$B$3:$E$32,3,0))*(BG207-14)),0)</f>
        <v>0</v>
      </c>
      <c r="BL207" s="265" t="s">
        <v>96</v>
      </c>
      <c r="BM207" s="231">
        <f>IF(BH207=1,VLOOKUP(BL207,data!$B$35:$D$39,2,0),0)</f>
        <v>0</v>
      </c>
      <c r="BN207" s="232">
        <f>IF(AND(BK207&lt;&gt;0,BM207&lt;&gt;0)=FALSE,0,data!$C$43)</f>
        <v>0</v>
      </c>
      <c r="BO207" s="269">
        <f t="shared" si="241"/>
        <v>0</v>
      </c>
      <c r="BP207" s="225">
        <f t="shared" si="242"/>
        <v>0</v>
      </c>
      <c r="BQ207" s="225">
        <f t="shared" si="243"/>
        <v>0</v>
      </c>
      <c r="BR207" s="225">
        <f t="shared" si="244"/>
        <v>0</v>
      </c>
      <c r="BS207" s="431" t="str">
        <f t="shared" si="245"/>
        <v>ne</v>
      </c>
      <c r="BU207" s="229"/>
      <c r="BV207" s="225">
        <f t="shared" si="246"/>
        <v>0</v>
      </c>
      <c r="BW207" s="230">
        <f>IF(BV207=1,data!$C$41*BU207,0)</f>
        <v>0</v>
      </c>
      <c r="BX207" s="265" t="s">
        <v>96</v>
      </c>
      <c r="BY207" s="231">
        <f>IF(BV207=1,IF(BU207&lt;15,VLOOKUP(BX207,data!$B$3:$E$32,2,0)*BU207,(VLOOKUP(BX207,data!$B$3:$E$32,2,0)*14)+(VLOOKUP(BX207,data!$B$3:$E$32,3,0))*(BU207-14)),0)</f>
        <v>0</v>
      </c>
      <c r="BZ207" s="265" t="s">
        <v>96</v>
      </c>
      <c r="CA207" s="231">
        <f>IF(BV207=1,VLOOKUP(BZ207,data!$B$35:$D$39,2,0),0)</f>
        <v>0</v>
      </c>
      <c r="CB207" s="232">
        <f>IF(AND(BY207&lt;&gt;0,CA207&lt;&gt;0)=FALSE,0,data!$C$43)</f>
        <v>0</v>
      </c>
      <c r="CC207" s="269">
        <f t="shared" si="247"/>
        <v>0</v>
      </c>
      <c r="CD207" s="225">
        <f t="shared" si="248"/>
        <v>0</v>
      </c>
      <c r="CE207" s="225">
        <f t="shared" si="249"/>
        <v>0</v>
      </c>
      <c r="CF207" s="225">
        <f t="shared" si="250"/>
        <v>0</v>
      </c>
      <c r="CG207" s="431" t="str">
        <f t="shared" si="251"/>
        <v>ne</v>
      </c>
      <c r="CI207" s="229"/>
      <c r="CJ207" s="225">
        <f t="shared" si="252"/>
        <v>0</v>
      </c>
      <c r="CK207" s="230">
        <f>IF(CJ207=1,data!$C$41*CI207,0)</f>
        <v>0</v>
      </c>
      <c r="CL207" s="265" t="s">
        <v>96</v>
      </c>
      <c r="CM207" s="231">
        <f>IF(CJ207=1,IF(CI207&lt;15,VLOOKUP(CL207,data!$B$3:$E$32,2,0)*CI207,(VLOOKUP(CL207,data!$B$3:$E$32,2,0)*14)+(VLOOKUP(CL207,data!$B$3:$E$32,3,0))*(CI207-14)),0)</f>
        <v>0</v>
      </c>
      <c r="CN207" s="265" t="s">
        <v>96</v>
      </c>
      <c r="CO207" s="231">
        <f>IF(CJ207=1,VLOOKUP(CN207,data!$B$35:$D$39,2,0),0)</f>
        <v>0</v>
      </c>
      <c r="CP207" s="232">
        <f>IF(AND(CM207&lt;&gt;0,CO207&lt;&gt;0)=FALSE,0,data!$C$43)</f>
        <v>0</v>
      </c>
      <c r="CQ207" s="269">
        <f t="shared" si="253"/>
        <v>0</v>
      </c>
      <c r="CR207" s="225">
        <f t="shared" si="254"/>
        <v>0</v>
      </c>
      <c r="CS207" s="225">
        <f t="shared" si="255"/>
        <v>0</v>
      </c>
      <c r="CT207" s="225">
        <f t="shared" si="256"/>
        <v>0</v>
      </c>
      <c r="CU207" s="431" t="str">
        <f t="shared" si="257"/>
        <v>ne</v>
      </c>
      <c r="CW207" s="229"/>
      <c r="CX207" s="225">
        <f t="shared" si="258"/>
        <v>0</v>
      </c>
      <c r="CY207" s="230">
        <f>IF(CX207=1,data!$C$41*CW207,0)</f>
        <v>0</v>
      </c>
      <c r="CZ207" s="265" t="s">
        <v>96</v>
      </c>
      <c r="DA207" s="231">
        <f>IF(CX207=1,IF(CW207&lt;15,VLOOKUP(CZ207,data!$B$3:$E$32,2,0)*CW207,(VLOOKUP(CZ207,data!$B$3:$E$32,2,0)*14)+(VLOOKUP(CZ207,data!$B$3:$E$32,3,0))*(CW207-14)),0)</f>
        <v>0</v>
      </c>
      <c r="DB207" s="265" t="s">
        <v>96</v>
      </c>
      <c r="DC207" s="231">
        <f>IF(CX207=1,VLOOKUP(DB207,data!$B$35:$D$39,2,0),0)</f>
        <v>0</v>
      </c>
      <c r="DD207" s="232">
        <f>IF(AND(DA207&lt;&gt;0,DC207&lt;&gt;0)=FALSE,0,data!$C$43)</f>
        <v>0</v>
      </c>
      <c r="DE207" s="269">
        <f t="shared" si="259"/>
        <v>0</v>
      </c>
      <c r="DF207" s="225">
        <f t="shared" si="260"/>
        <v>0</v>
      </c>
      <c r="DG207" s="225">
        <f t="shared" si="261"/>
        <v>0</v>
      </c>
      <c r="DH207" s="225">
        <f t="shared" si="262"/>
        <v>0</v>
      </c>
      <c r="DI207" s="431" t="str">
        <f t="shared" si="263"/>
        <v>ne</v>
      </c>
      <c r="DK207" s="229"/>
      <c r="DL207" s="225">
        <f t="shared" si="264"/>
        <v>0</v>
      </c>
      <c r="DM207" s="230">
        <f>IF(DL207=1,data!$C$41*DK207,0)</f>
        <v>0</v>
      </c>
      <c r="DN207" s="265" t="s">
        <v>96</v>
      </c>
      <c r="DO207" s="231">
        <f>IF(DL207=1,IF(DK207&lt;15,VLOOKUP(DN207,data!$B$3:$E$32,2,0)*DK207,(VLOOKUP(DN207,data!$B$3:$E$32,2,0)*14)+(VLOOKUP(DN207,data!$B$3:$E$32,3,0))*(DK207-14)),0)</f>
        <v>0</v>
      </c>
      <c r="DP207" s="265" t="s">
        <v>96</v>
      </c>
      <c r="DQ207" s="231">
        <f>IF(DL207=1,VLOOKUP(DP207,data!$B$35:$D$39,2,0),0)</f>
        <v>0</v>
      </c>
      <c r="DR207" s="232">
        <f>IF(AND(DO207&lt;&gt;0,DQ207&lt;&gt;0)=FALSE,0,data!$C$43)</f>
        <v>0</v>
      </c>
      <c r="DS207" s="269">
        <f t="shared" si="265"/>
        <v>0</v>
      </c>
      <c r="DT207" s="225">
        <f t="shared" si="266"/>
        <v>0</v>
      </c>
      <c r="DU207" s="225">
        <f t="shared" si="267"/>
        <v>0</v>
      </c>
      <c r="DV207" s="225">
        <f t="shared" si="268"/>
        <v>0</v>
      </c>
      <c r="DW207" s="431" t="str">
        <f t="shared" si="269"/>
        <v>ne</v>
      </c>
      <c r="DY207" s="229"/>
      <c r="DZ207" s="225">
        <f t="shared" si="270"/>
        <v>0</v>
      </c>
      <c r="EA207" s="230">
        <f>IF(DZ207=1,data!$C$41*DY207,0)</f>
        <v>0</v>
      </c>
      <c r="EB207" s="265" t="s">
        <v>96</v>
      </c>
      <c r="EC207" s="231">
        <f>IF(DZ207=1,IF(DY207&lt;15,VLOOKUP(EB207,data!$B$3:$E$32,2,0)*DY207,(VLOOKUP(EB207,data!$B$3:$E$32,2,0)*14)+(VLOOKUP(EB207,data!$B$3:$E$32,3,0))*(DY207-14)),0)</f>
        <v>0</v>
      </c>
      <c r="ED207" s="265" t="s">
        <v>96</v>
      </c>
      <c r="EE207" s="231">
        <f>IF(DZ207=1,VLOOKUP(ED207,data!$B$35:$D$39,2,0),0)</f>
        <v>0</v>
      </c>
      <c r="EF207" s="232">
        <f>IF(AND(EC207&lt;&gt;0,EE207&lt;&gt;0)=FALSE,0,data!$C$43)</f>
        <v>0</v>
      </c>
      <c r="EG207" s="269">
        <f t="shared" si="271"/>
        <v>0</v>
      </c>
      <c r="EH207" s="225">
        <f t="shared" si="272"/>
        <v>0</v>
      </c>
      <c r="EI207" s="225">
        <f t="shared" si="273"/>
        <v>0</v>
      </c>
      <c r="EJ207" s="225">
        <f t="shared" si="274"/>
        <v>0</v>
      </c>
      <c r="EK207" s="431" t="str">
        <f t="shared" si="275"/>
        <v>ne</v>
      </c>
      <c r="EM207" s="229"/>
      <c r="EN207" s="225">
        <f t="shared" si="276"/>
        <v>0</v>
      </c>
      <c r="EO207" s="230">
        <f>IF(EN207=1,data!$C$41*EM207,0)</f>
        <v>0</v>
      </c>
      <c r="EP207" s="265" t="s">
        <v>96</v>
      </c>
      <c r="EQ207" s="231">
        <f>IF(EN207=1,IF(EM207&lt;15,VLOOKUP(EP207,data!$B$3:$E$32,2,0)*EM207,(VLOOKUP(EP207,data!$B$3:$E$32,2,0)*14)+(VLOOKUP(EP207,data!$B$3:$E$32,3,0))*(EM207-14)),0)</f>
        <v>0</v>
      </c>
      <c r="ER207" s="265" t="s">
        <v>96</v>
      </c>
      <c r="ES207" s="231">
        <f>IF(EN207=1,VLOOKUP(ER207,data!$B$35:$D$39,2,0),0)</f>
        <v>0</v>
      </c>
      <c r="ET207" s="232">
        <f>IF(AND(EQ207&lt;&gt;0,ES207&lt;&gt;0)=FALSE,0,data!$C$43)</f>
        <v>0</v>
      </c>
      <c r="EU207" s="269">
        <f t="shared" si="277"/>
        <v>0</v>
      </c>
      <c r="EV207" s="225">
        <f t="shared" si="278"/>
        <v>0</v>
      </c>
      <c r="EW207" s="225">
        <f t="shared" si="279"/>
        <v>0</v>
      </c>
      <c r="EX207" s="225">
        <f t="shared" si="280"/>
        <v>0</v>
      </c>
      <c r="EY207" s="431" t="str">
        <f t="shared" si="281"/>
        <v>ne</v>
      </c>
      <c r="FA207" s="229"/>
      <c r="FB207" s="225">
        <f t="shared" si="282"/>
        <v>0</v>
      </c>
      <c r="FC207" s="230">
        <f>IF(FB207=1,data!$C$41*FA207,0)</f>
        <v>0</v>
      </c>
      <c r="FD207" s="265" t="s">
        <v>96</v>
      </c>
      <c r="FE207" s="231">
        <f>IF(FB207=1,IF(FA207&lt;15,VLOOKUP(FD207,data!$B$3:$E$32,2,0)*FA207,(VLOOKUP(FD207,data!$B$3:$E$32,2,0)*14)+(VLOOKUP(FD207,data!$B$3:$E$32,3,0))*(FA207-14)),0)</f>
        <v>0</v>
      </c>
      <c r="FF207" s="265" t="s">
        <v>96</v>
      </c>
      <c r="FG207" s="231">
        <f>IF(FB207=1,VLOOKUP(FF207,data!$B$35:$D$39,2,0),0)</f>
        <v>0</v>
      </c>
      <c r="FH207" s="232">
        <f>IF(AND(FE207&lt;&gt;0,FG207&lt;&gt;0)=FALSE,0,data!$C$43)</f>
        <v>0</v>
      </c>
      <c r="FI207" s="269">
        <f t="shared" si="283"/>
        <v>0</v>
      </c>
      <c r="FJ207" s="225">
        <f t="shared" si="284"/>
        <v>0</v>
      </c>
      <c r="FK207" s="225">
        <f t="shared" si="285"/>
        <v>0</v>
      </c>
      <c r="FL207" s="225">
        <f t="shared" si="286"/>
        <v>0</v>
      </c>
      <c r="FM207" s="431" t="str">
        <f t="shared" si="287"/>
        <v>ne</v>
      </c>
    </row>
    <row r="208" spans="1:169" ht="26.65" hidden="1" customHeight="1" x14ac:dyDescent="0.25">
      <c r="A208" s="233"/>
      <c r="B208" s="370" t="s">
        <v>299</v>
      </c>
      <c r="C208" s="416"/>
      <c r="D208" s="418"/>
      <c r="E208" s="229"/>
      <c r="F208" s="225">
        <f t="shared" si="219"/>
        <v>0</v>
      </c>
      <c r="G208" s="230">
        <f>IF(F208=1,data!$C$41*E208,0)</f>
        <v>0</v>
      </c>
      <c r="H208" s="265" t="s">
        <v>96</v>
      </c>
      <c r="I208" s="231">
        <f>IF($F208=1,IF($E208&lt;15,VLOOKUP(H208,data!$B$3:$E$32,2,0)*$E208,(VLOOKUP(H208,data!$B$3:$E$32,2,0)*14)+(VLOOKUP(H208,data!$B$3:$E$32,3,0))*($E208-14)),0)</f>
        <v>0</v>
      </c>
      <c r="J208" s="265" t="s">
        <v>96</v>
      </c>
      <c r="K208" s="231">
        <f>IF($F208=1,VLOOKUP(J208,data!$B$35:$D$39,2,0),0)</f>
        <v>0</v>
      </c>
      <c r="L208" s="232">
        <f>IF(AND(I208&lt;&gt;0,K208&lt;&gt;0)=FALSE,0,data!$C$43)</f>
        <v>0</v>
      </c>
      <c r="M208" s="269">
        <f t="shared" si="76"/>
        <v>0</v>
      </c>
      <c r="N208" s="225">
        <f t="shared" ref="N208:N271" si="288">IF(M208&gt;0,1,0)</f>
        <v>0</v>
      </c>
      <c r="O208" s="225">
        <f t="shared" si="220"/>
        <v>0</v>
      </c>
      <c r="P208" s="225">
        <f t="shared" si="221"/>
        <v>0</v>
      </c>
      <c r="Q208" s="228"/>
      <c r="R208" s="438">
        <f t="shared" si="222"/>
        <v>0</v>
      </c>
      <c r="S208" s="225">
        <f t="shared" si="223"/>
        <v>0</v>
      </c>
      <c r="T208" s="357">
        <f>IF(S208=1,data!$C$41*R208,0)</f>
        <v>0</v>
      </c>
      <c r="U208" s="370" t="str">
        <f t="shared" si="224"/>
        <v xml:space="preserve"> </v>
      </c>
      <c r="V208" s="360">
        <f>IF($S208=1,IF(R208&lt;15,VLOOKUP(U208,data!$B$3:$E$32,2,0)*R208,(VLOOKUP(U208,data!$B$3:$E$32,2,0)*14)+(VLOOKUP(U208,data!$B$3:$E$32,3,0))*(R208-14)),0)</f>
        <v>0</v>
      </c>
      <c r="W208" s="370" t="str">
        <f t="shared" si="225"/>
        <v xml:space="preserve"> </v>
      </c>
      <c r="X208" s="360">
        <f>IF($S208=1,VLOOKUP(W208,data!$B$35:$D$39,2,0),0)</f>
        <v>0</v>
      </c>
      <c r="Y208" s="364">
        <f>IF(AND(V208&lt;&gt;0,X208&lt;&gt;0)=FALSE,0,data!$C$43)</f>
        <v>0</v>
      </c>
      <c r="Z208" s="365">
        <f t="shared" si="83"/>
        <v>0</v>
      </c>
      <c r="AA208" s="225">
        <f t="shared" ref="AA208:AA271" si="289">IF(Z208&gt;0,1,0)</f>
        <v>0</v>
      </c>
      <c r="AB208" s="225">
        <f t="shared" si="226"/>
        <v>0</v>
      </c>
      <c r="AC208" s="225">
        <f t="shared" si="227"/>
        <v>0</v>
      </c>
      <c r="AE208" s="229"/>
      <c r="AF208" s="225">
        <f t="shared" si="228"/>
        <v>0</v>
      </c>
      <c r="AG208" s="230">
        <f>IF(AF208=1,data!$C$41*AE208,0)</f>
        <v>0</v>
      </c>
      <c r="AH208" s="265" t="s">
        <v>96</v>
      </c>
      <c r="AI208" s="231">
        <f>IF(AF208=1,IF(AE208&lt;15,VLOOKUP(AH208,data!$B$3:$E$32,2,0)*AE208,(VLOOKUP(AH208,data!$B$3:$E$32,2,0)*14)+(VLOOKUP(AH208,data!$B$3:$E$32,3,0))*(AE208-14)),0)</f>
        <v>0</v>
      </c>
      <c r="AJ208" s="265" t="s">
        <v>96</v>
      </c>
      <c r="AK208" s="231">
        <f>IF(AF208=1,VLOOKUP(AJ208,data!$B$35:$D$39,2,0),0)</f>
        <v>0</v>
      </c>
      <c r="AL208" s="232">
        <f>IF(AND(AI208&lt;&gt;0,AK208&lt;&gt;0)=FALSE,0,data!$C$43)</f>
        <v>0</v>
      </c>
      <c r="AM208" s="269">
        <f t="shared" si="229"/>
        <v>0</v>
      </c>
      <c r="AN208" s="225">
        <f t="shared" si="230"/>
        <v>0</v>
      </c>
      <c r="AO208" s="225">
        <f t="shared" si="231"/>
        <v>0</v>
      </c>
      <c r="AP208" s="225">
        <f t="shared" si="232"/>
        <v>0</v>
      </c>
      <c r="AQ208" s="431" t="str">
        <f t="shared" si="233"/>
        <v>ne</v>
      </c>
      <c r="AS208" s="229"/>
      <c r="AT208" s="225">
        <f t="shared" si="234"/>
        <v>0</v>
      </c>
      <c r="AU208" s="230">
        <f>IF(AT208=1,data!$C$41*AS208,0)</f>
        <v>0</v>
      </c>
      <c r="AV208" s="265" t="s">
        <v>96</v>
      </c>
      <c r="AW208" s="231">
        <f>IF(AT208=1,IF(AS208&lt;15,VLOOKUP(AV208,data!$B$3:$E$32,2,0)*AS208,(VLOOKUP(AV208,data!$B$3:$E$32,2,0)*14)+(VLOOKUP(AV208,data!$B$3:$E$32,3,0))*(AS208-14)),0)</f>
        <v>0</v>
      </c>
      <c r="AX208" s="265" t="s">
        <v>96</v>
      </c>
      <c r="AY208" s="231">
        <f>IF(AT208=1,VLOOKUP(AX208,data!$B$35:$D$39,2,0),0)</f>
        <v>0</v>
      </c>
      <c r="AZ208" s="232">
        <f>IF(AND(AW208&lt;&gt;0,AY208&lt;&gt;0)=FALSE,0,data!$C$43)</f>
        <v>0</v>
      </c>
      <c r="BA208" s="269">
        <f t="shared" si="235"/>
        <v>0</v>
      </c>
      <c r="BB208" s="225">
        <f t="shared" si="236"/>
        <v>0</v>
      </c>
      <c r="BC208" s="225">
        <f t="shared" si="237"/>
        <v>0</v>
      </c>
      <c r="BD208" s="225">
        <f t="shared" si="238"/>
        <v>0</v>
      </c>
      <c r="BE208" s="431" t="str">
        <f t="shared" si="239"/>
        <v>ne</v>
      </c>
      <c r="BG208" s="229"/>
      <c r="BH208" s="225">
        <f t="shared" si="240"/>
        <v>0</v>
      </c>
      <c r="BI208" s="230">
        <f>IF(BH208=1,data!$C$41*BG208,0)</f>
        <v>0</v>
      </c>
      <c r="BJ208" s="265" t="s">
        <v>96</v>
      </c>
      <c r="BK208" s="231">
        <f>IF(BH208=1,IF(BG208&lt;15,VLOOKUP(BJ208,data!$B$3:$E$32,2,0)*BG208,(VLOOKUP(BJ208,data!$B$3:$E$32,2,0)*14)+(VLOOKUP(BJ208,data!$B$3:$E$32,3,0))*(BG208-14)),0)</f>
        <v>0</v>
      </c>
      <c r="BL208" s="265" t="s">
        <v>96</v>
      </c>
      <c r="BM208" s="231">
        <f>IF(BH208=1,VLOOKUP(BL208,data!$B$35:$D$39,2,0),0)</f>
        <v>0</v>
      </c>
      <c r="BN208" s="232">
        <f>IF(AND(BK208&lt;&gt;0,BM208&lt;&gt;0)=FALSE,0,data!$C$43)</f>
        <v>0</v>
      </c>
      <c r="BO208" s="269">
        <f t="shared" si="241"/>
        <v>0</v>
      </c>
      <c r="BP208" s="225">
        <f t="shared" si="242"/>
        <v>0</v>
      </c>
      <c r="BQ208" s="225">
        <f t="shared" si="243"/>
        <v>0</v>
      </c>
      <c r="BR208" s="225">
        <f t="shared" si="244"/>
        <v>0</v>
      </c>
      <c r="BS208" s="431" t="str">
        <f t="shared" si="245"/>
        <v>ne</v>
      </c>
      <c r="BU208" s="229"/>
      <c r="BV208" s="225">
        <f t="shared" si="246"/>
        <v>0</v>
      </c>
      <c r="BW208" s="230">
        <f>IF(BV208=1,data!$C$41*BU208,0)</f>
        <v>0</v>
      </c>
      <c r="BX208" s="265" t="s">
        <v>96</v>
      </c>
      <c r="BY208" s="231">
        <f>IF(BV208=1,IF(BU208&lt;15,VLOOKUP(BX208,data!$B$3:$E$32,2,0)*BU208,(VLOOKUP(BX208,data!$B$3:$E$32,2,0)*14)+(VLOOKUP(BX208,data!$B$3:$E$32,3,0))*(BU208-14)),0)</f>
        <v>0</v>
      </c>
      <c r="BZ208" s="265" t="s">
        <v>96</v>
      </c>
      <c r="CA208" s="231">
        <f>IF(BV208=1,VLOOKUP(BZ208,data!$B$35:$D$39,2,0),0)</f>
        <v>0</v>
      </c>
      <c r="CB208" s="232">
        <f>IF(AND(BY208&lt;&gt;0,CA208&lt;&gt;0)=FALSE,0,data!$C$43)</f>
        <v>0</v>
      </c>
      <c r="CC208" s="269">
        <f t="shared" si="247"/>
        <v>0</v>
      </c>
      <c r="CD208" s="225">
        <f t="shared" si="248"/>
        <v>0</v>
      </c>
      <c r="CE208" s="225">
        <f t="shared" si="249"/>
        <v>0</v>
      </c>
      <c r="CF208" s="225">
        <f t="shared" si="250"/>
        <v>0</v>
      </c>
      <c r="CG208" s="431" t="str">
        <f t="shared" si="251"/>
        <v>ne</v>
      </c>
      <c r="CI208" s="229"/>
      <c r="CJ208" s="225">
        <f t="shared" si="252"/>
        <v>0</v>
      </c>
      <c r="CK208" s="230">
        <f>IF(CJ208=1,data!$C$41*CI208,0)</f>
        <v>0</v>
      </c>
      <c r="CL208" s="265" t="s">
        <v>96</v>
      </c>
      <c r="CM208" s="231">
        <f>IF(CJ208=1,IF(CI208&lt;15,VLOOKUP(CL208,data!$B$3:$E$32,2,0)*CI208,(VLOOKUP(CL208,data!$B$3:$E$32,2,0)*14)+(VLOOKUP(CL208,data!$B$3:$E$32,3,0))*(CI208-14)),0)</f>
        <v>0</v>
      </c>
      <c r="CN208" s="265" t="s">
        <v>96</v>
      </c>
      <c r="CO208" s="231">
        <f>IF(CJ208=1,VLOOKUP(CN208,data!$B$35:$D$39,2,0),0)</f>
        <v>0</v>
      </c>
      <c r="CP208" s="232">
        <f>IF(AND(CM208&lt;&gt;0,CO208&lt;&gt;0)=FALSE,0,data!$C$43)</f>
        <v>0</v>
      </c>
      <c r="CQ208" s="269">
        <f t="shared" si="253"/>
        <v>0</v>
      </c>
      <c r="CR208" s="225">
        <f t="shared" si="254"/>
        <v>0</v>
      </c>
      <c r="CS208" s="225">
        <f t="shared" si="255"/>
        <v>0</v>
      </c>
      <c r="CT208" s="225">
        <f t="shared" si="256"/>
        <v>0</v>
      </c>
      <c r="CU208" s="431" t="str">
        <f t="shared" si="257"/>
        <v>ne</v>
      </c>
      <c r="CW208" s="229"/>
      <c r="CX208" s="225">
        <f t="shared" si="258"/>
        <v>0</v>
      </c>
      <c r="CY208" s="230">
        <f>IF(CX208=1,data!$C$41*CW208,0)</f>
        <v>0</v>
      </c>
      <c r="CZ208" s="265" t="s">
        <v>96</v>
      </c>
      <c r="DA208" s="231">
        <f>IF(CX208=1,IF(CW208&lt;15,VLOOKUP(CZ208,data!$B$3:$E$32,2,0)*CW208,(VLOOKUP(CZ208,data!$B$3:$E$32,2,0)*14)+(VLOOKUP(CZ208,data!$B$3:$E$32,3,0))*(CW208-14)),0)</f>
        <v>0</v>
      </c>
      <c r="DB208" s="265" t="s">
        <v>96</v>
      </c>
      <c r="DC208" s="231">
        <f>IF(CX208=1,VLOOKUP(DB208,data!$B$35:$D$39,2,0),0)</f>
        <v>0</v>
      </c>
      <c r="DD208" s="232">
        <f>IF(AND(DA208&lt;&gt;0,DC208&lt;&gt;0)=FALSE,0,data!$C$43)</f>
        <v>0</v>
      </c>
      <c r="DE208" s="269">
        <f t="shared" si="259"/>
        <v>0</v>
      </c>
      <c r="DF208" s="225">
        <f t="shared" si="260"/>
        <v>0</v>
      </c>
      <c r="DG208" s="225">
        <f t="shared" si="261"/>
        <v>0</v>
      </c>
      <c r="DH208" s="225">
        <f t="shared" si="262"/>
        <v>0</v>
      </c>
      <c r="DI208" s="431" t="str">
        <f t="shared" si="263"/>
        <v>ne</v>
      </c>
      <c r="DK208" s="229"/>
      <c r="DL208" s="225">
        <f t="shared" si="264"/>
        <v>0</v>
      </c>
      <c r="DM208" s="230">
        <f>IF(DL208=1,data!$C$41*DK208,0)</f>
        <v>0</v>
      </c>
      <c r="DN208" s="265" t="s">
        <v>96</v>
      </c>
      <c r="DO208" s="231">
        <f>IF(DL208=1,IF(DK208&lt;15,VLOOKUP(DN208,data!$B$3:$E$32,2,0)*DK208,(VLOOKUP(DN208,data!$B$3:$E$32,2,0)*14)+(VLOOKUP(DN208,data!$B$3:$E$32,3,0))*(DK208-14)),0)</f>
        <v>0</v>
      </c>
      <c r="DP208" s="265" t="s">
        <v>96</v>
      </c>
      <c r="DQ208" s="231">
        <f>IF(DL208=1,VLOOKUP(DP208,data!$B$35:$D$39,2,0),0)</f>
        <v>0</v>
      </c>
      <c r="DR208" s="232">
        <f>IF(AND(DO208&lt;&gt;0,DQ208&lt;&gt;0)=FALSE,0,data!$C$43)</f>
        <v>0</v>
      </c>
      <c r="DS208" s="269">
        <f t="shared" si="265"/>
        <v>0</v>
      </c>
      <c r="DT208" s="225">
        <f t="shared" si="266"/>
        <v>0</v>
      </c>
      <c r="DU208" s="225">
        <f t="shared" si="267"/>
        <v>0</v>
      </c>
      <c r="DV208" s="225">
        <f t="shared" si="268"/>
        <v>0</v>
      </c>
      <c r="DW208" s="431" t="str">
        <f t="shared" si="269"/>
        <v>ne</v>
      </c>
      <c r="DY208" s="229"/>
      <c r="DZ208" s="225">
        <f t="shared" si="270"/>
        <v>0</v>
      </c>
      <c r="EA208" s="230">
        <f>IF(DZ208=1,data!$C$41*DY208,0)</f>
        <v>0</v>
      </c>
      <c r="EB208" s="265" t="s">
        <v>96</v>
      </c>
      <c r="EC208" s="231">
        <f>IF(DZ208=1,IF(DY208&lt;15,VLOOKUP(EB208,data!$B$3:$E$32,2,0)*DY208,(VLOOKUP(EB208,data!$B$3:$E$32,2,0)*14)+(VLOOKUP(EB208,data!$B$3:$E$32,3,0))*(DY208-14)),0)</f>
        <v>0</v>
      </c>
      <c r="ED208" s="265" t="s">
        <v>96</v>
      </c>
      <c r="EE208" s="231">
        <f>IF(DZ208=1,VLOOKUP(ED208,data!$B$35:$D$39,2,0),0)</f>
        <v>0</v>
      </c>
      <c r="EF208" s="232">
        <f>IF(AND(EC208&lt;&gt;0,EE208&lt;&gt;0)=FALSE,0,data!$C$43)</f>
        <v>0</v>
      </c>
      <c r="EG208" s="269">
        <f t="shared" si="271"/>
        <v>0</v>
      </c>
      <c r="EH208" s="225">
        <f t="shared" si="272"/>
        <v>0</v>
      </c>
      <c r="EI208" s="225">
        <f t="shared" si="273"/>
        <v>0</v>
      </c>
      <c r="EJ208" s="225">
        <f t="shared" si="274"/>
        <v>0</v>
      </c>
      <c r="EK208" s="431" t="str">
        <f t="shared" si="275"/>
        <v>ne</v>
      </c>
      <c r="EM208" s="229"/>
      <c r="EN208" s="225">
        <f t="shared" si="276"/>
        <v>0</v>
      </c>
      <c r="EO208" s="230">
        <f>IF(EN208=1,data!$C$41*EM208,0)</f>
        <v>0</v>
      </c>
      <c r="EP208" s="265" t="s">
        <v>96</v>
      </c>
      <c r="EQ208" s="231">
        <f>IF(EN208=1,IF(EM208&lt;15,VLOOKUP(EP208,data!$B$3:$E$32,2,0)*EM208,(VLOOKUP(EP208,data!$B$3:$E$32,2,0)*14)+(VLOOKUP(EP208,data!$B$3:$E$32,3,0))*(EM208-14)),0)</f>
        <v>0</v>
      </c>
      <c r="ER208" s="265" t="s">
        <v>96</v>
      </c>
      <c r="ES208" s="231">
        <f>IF(EN208=1,VLOOKUP(ER208,data!$B$35:$D$39,2,0),0)</f>
        <v>0</v>
      </c>
      <c r="ET208" s="232">
        <f>IF(AND(EQ208&lt;&gt;0,ES208&lt;&gt;0)=FALSE,0,data!$C$43)</f>
        <v>0</v>
      </c>
      <c r="EU208" s="269">
        <f t="shared" si="277"/>
        <v>0</v>
      </c>
      <c r="EV208" s="225">
        <f t="shared" si="278"/>
        <v>0</v>
      </c>
      <c r="EW208" s="225">
        <f t="shared" si="279"/>
        <v>0</v>
      </c>
      <c r="EX208" s="225">
        <f t="shared" si="280"/>
        <v>0</v>
      </c>
      <c r="EY208" s="431" t="str">
        <f t="shared" si="281"/>
        <v>ne</v>
      </c>
      <c r="FA208" s="229"/>
      <c r="FB208" s="225">
        <f t="shared" si="282"/>
        <v>0</v>
      </c>
      <c r="FC208" s="230">
        <f>IF(FB208=1,data!$C$41*FA208,0)</f>
        <v>0</v>
      </c>
      <c r="FD208" s="265" t="s">
        <v>96</v>
      </c>
      <c r="FE208" s="231">
        <f>IF(FB208=1,IF(FA208&lt;15,VLOOKUP(FD208,data!$B$3:$E$32,2,0)*FA208,(VLOOKUP(FD208,data!$B$3:$E$32,2,0)*14)+(VLOOKUP(FD208,data!$B$3:$E$32,3,0))*(FA208-14)),0)</f>
        <v>0</v>
      </c>
      <c r="FF208" s="265" t="s">
        <v>96</v>
      </c>
      <c r="FG208" s="231">
        <f>IF(FB208=1,VLOOKUP(FF208,data!$B$35:$D$39,2,0),0)</f>
        <v>0</v>
      </c>
      <c r="FH208" s="232">
        <f>IF(AND(FE208&lt;&gt;0,FG208&lt;&gt;0)=FALSE,0,data!$C$43)</f>
        <v>0</v>
      </c>
      <c r="FI208" s="269">
        <f t="shared" si="283"/>
        <v>0</v>
      </c>
      <c r="FJ208" s="225">
        <f t="shared" si="284"/>
        <v>0</v>
      </c>
      <c r="FK208" s="225">
        <f t="shared" si="285"/>
        <v>0</v>
      </c>
      <c r="FL208" s="225">
        <f t="shared" si="286"/>
        <v>0</v>
      </c>
      <c r="FM208" s="431" t="str">
        <f t="shared" si="287"/>
        <v>ne</v>
      </c>
    </row>
    <row r="209" spans="1:169" ht="26.65" hidden="1" customHeight="1" x14ac:dyDescent="0.25">
      <c r="A209" s="233"/>
      <c r="B209" s="370" t="s">
        <v>300</v>
      </c>
      <c r="C209" s="416"/>
      <c r="D209" s="418"/>
      <c r="E209" s="229"/>
      <c r="F209" s="225">
        <f t="shared" si="219"/>
        <v>0</v>
      </c>
      <c r="G209" s="230">
        <f>IF(F209=1,data!$C$41*E209,0)</f>
        <v>0</v>
      </c>
      <c r="H209" s="265" t="s">
        <v>96</v>
      </c>
      <c r="I209" s="231">
        <f>IF($F209=1,IF($E209&lt;15,VLOOKUP(H209,data!$B$3:$E$32,2,0)*$E209,(VLOOKUP(H209,data!$B$3:$E$32,2,0)*14)+(VLOOKUP(H209,data!$B$3:$E$32,3,0))*($E209-14)),0)</f>
        <v>0</v>
      </c>
      <c r="J209" s="265" t="s">
        <v>96</v>
      </c>
      <c r="K209" s="231">
        <f>IF($F209=1,VLOOKUP(J209,data!$B$35:$D$39,2,0),0)</f>
        <v>0</v>
      </c>
      <c r="L209" s="232">
        <f>IF(AND(I209&lt;&gt;0,K209&lt;&gt;0)=FALSE,0,data!$C$43)</f>
        <v>0</v>
      </c>
      <c r="M209" s="269">
        <f t="shared" si="76"/>
        <v>0</v>
      </c>
      <c r="N209" s="225">
        <f t="shared" si="288"/>
        <v>0</v>
      </c>
      <c r="O209" s="225">
        <f t="shared" si="220"/>
        <v>0</v>
      </c>
      <c r="P209" s="225">
        <f t="shared" si="221"/>
        <v>0</v>
      </c>
      <c r="Q209" s="228"/>
      <c r="R209" s="438">
        <f t="shared" si="222"/>
        <v>0</v>
      </c>
      <c r="S209" s="225">
        <f t="shared" si="223"/>
        <v>0</v>
      </c>
      <c r="T209" s="357">
        <f>IF(S209=1,data!$C$41*R209,0)</f>
        <v>0</v>
      </c>
      <c r="U209" s="370" t="str">
        <f t="shared" si="224"/>
        <v xml:space="preserve"> </v>
      </c>
      <c r="V209" s="360">
        <f>IF($S209=1,IF(R209&lt;15,VLOOKUP(U209,data!$B$3:$E$32,2,0)*R209,(VLOOKUP(U209,data!$B$3:$E$32,2,0)*14)+(VLOOKUP(U209,data!$B$3:$E$32,3,0))*(R209-14)),0)</f>
        <v>0</v>
      </c>
      <c r="W209" s="370" t="str">
        <f t="shared" si="225"/>
        <v xml:space="preserve"> </v>
      </c>
      <c r="X209" s="360">
        <f>IF($S209=1,VLOOKUP(W209,data!$B$35:$D$39,2,0),0)</f>
        <v>0</v>
      </c>
      <c r="Y209" s="364">
        <f>IF(AND(V209&lt;&gt;0,X209&lt;&gt;0)=FALSE,0,data!$C$43)</f>
        <v>0</v>
      </c>
      <c r="Z209" s="365">
        <f t="shared" si="83"/>
        <v>0</v>
      </c>
      <c r="AA209" s="225">
        <f t="shared" si="289"/>
        <v>0</v>
      </c>
      <c r="AB209" s="225">
        <f t="shared" si="226"/>
        <v>0</v>
      </c>
      <c r="AC209" s="225">
        <f t="shared" si="227"/>
        <v>0</v>
      </c>
      <c r="AE209" s="229"/>
      <c r="AF209" s="225">
        <f t="shared" si="228"/>
        <v>0</v>
      </c>
      <c r="AG209" s="230">
        <f>IF(AF209=1,data!$C$41*AE209,0)</f>
        <v>0</v>
      </c>
      <c r="AH209" s="265" t="s">
        <v>96</v>
      </c>
      <c r="AI209" s="231">
        <f>IF(AF209=1,IF(AE209&lt;15,VLOOKUP(AH209,data!$B$3:$E$32,2,0)*AE209,(VLOOKUP(AH209,data!$B$3:$E$32,2,0)*14)+(VLOOKUP(AH209,data!$B$3:$E$32,3,0))*(AE209-14)),0)</f>
        <v>0</v>
      </c>
      <c r="AJ209" s="265" t="s">
        <v>96</v>
      </c>
      <c r="AK209" s="231">
        <f>IF(AF209=1,VLOOKUP(AJ209,data!$B$35:$D$39,2,0),0)</f>
        <v>0</v>
      </c>
      <c r="AL209" s="232">
        <f>IF(AND(AI209&lt;&gt;0,AK209&lt;&gt;0)=FALSE,0,data!$C$43)</f>
        <v>0</v>
      </c>
      <c r="AM209" s="269">
        <f t="shared" si="229"/>
        <v>0</v>
      </c>
      <c r="AN209" s="225">
        <f t="shared" si="230"/>
        <v>0</v>
      </c>
      <c r="AO209" s="225">
        <f t="shared" si="231"/>
        <v>0</v>
      </c>
      <c r="AP209" s="225">
        <f t="shared" si="232"/>
        <v>0</v>
      </c>
      <c r="AQ209" s="431" t="str">
        <f t="shared" si="233"/>
        <v>ne</v>
      </c>
      <c r="AS209" s="229"/>
      <c r="AT209" s="225">
        <f t="shared" si="234"/>
        <v>0</v>
      </c>
      <c r="AU209" s="230">
        <f>IF(AT209=1,data!$C$41*AS209,0)</f>
        <v>0</v>
      </c>
      <c r="AV209" s="265" t="s">
        <v>96</v>
      </c>
      <c r="AW209" s="231">
        <f>IF(AT209=1,IF(AS209&lt;15,VLOOKUP(AV209,data!$B$3:$E$32,2,0)*AS209,(VLOOKUP(AV209,data!$B$3:$E$32,2,0)*14)+(VLOOKUP(AV209,data!$B$3:$E$32,3,0))*(AS209-14)),0)</f>
        <v>0</v>
      </c>
      <c r="AX209" s="265" t="s">
        <v>96</v>
      </c>
      <c r="AY209" s="231">
        <f>IF(AT209=1,VLOOKUP(AX209,data!$B$35:$D$39,2,0),0)</f>
        <v>0</v>
      </c>
      <c r="AZ209" s="232">
        <f>IF(AND(AW209&lt;&gt;0,AY209&lt;&gt;0)=FALSE,0,data!$C$43)</f>
        <v>0</v>
      </c>
      <c r="BA209" s="269">
        <f t="shared" si="235"/>
        <v>0</v>
      </c>
      <c r="BB209" s="225">
        <f t="shared" si="236"/>
        <v>0</v>
      </c>
      <c r="BC209" s="225">
        <f t="shared" si="237"/>
        <v>0</v>
      </c>
      <c r="BD209" s="225">
        <f t="shared" si="238"/>
        <v>0</v>
      </c>
      <c r="BE209" s="431" t="str">
        <f t="shared" si="239"/>
        <v>ne</v>
      </c>
      <c r="BG209" s="229"/>
      <c r="BH209" s="225">
        <f t="shared" si="240"/>
        <v>0</v>
      </c>
      <c r="BI209" s="230">
        <f>IF(BH209=1,data!$C$41*BG209,0)</f>
        <v>0</v>
      </c>
      <c r="BJ209" s="265" t="s">
        <v>96</v>
      </c>
      <c r="BK209" s="231">
        <f>IF(BH209=1,IF(BG209&lt;15,VLOOKUP(BJ209,data!$B$3:$E$32,2,0)*BG209,(VLOOKUP(BJ209,data!$B$3:$E$32,2,0)*14)+(VLOOKUP(BJ209,data!$B$3:$E$32,3,0))*(BG209-14)),0)</f>
        <v>0</v>
      </c>
      <c r="BL209" s="265" t="s">
        <v>96</v>
      </c>
      <c r="BM209" s="231">
        <f>IF(BH209=1,VLOOKUP(BL209,data!$B$35:$D$39,2,0),0)</f>
        <v>0</v>
      </c>
      <c r="BN209" s="232">
        <f>IF(AND(BK209&lt;&gt;0,BM209&lt;&gt;0)=FALSE,0,data!$C$43)</f>
        <v>0</v>
      </c>
      <c r="BO209" s="269">
        <f t="shared" si="241"/>
        <v>0</v>
      </c>
      <c r="BP209" s="225">
        <f t="shared" si="242"/>
        <v>0</v>
      </c>
      <c r="BQ209" s="225">
        <f t="shared" si="243"/>
        <v>0</v>
      </c>
      <c r="BR209" s="225">
        <f t="shared" si="244"/>
        <v>0</v>
      </c>
      <c r="BS209" s="431" t="str">
        <f t="shared" si="245"/>
        <v>ne</v>
      </c>
      <c r="BU209" s="229"/>
      <c r="BV209" s="225">
        <f t="shared" si="246"/>
        <v>0</v>
      </c>
      <c r="BW209" s="230">
        <f>IF(BV209=1,data!$C$41*BU209,0)</f>
        <v>0</v>
      </c>
      <c r="BX209" s="265" t="s">
        <v>96</v>
      </c>
      <c r="BY209" s="231">
        <f>IF(BV209=1,IF(BU209&lt;15,VLOOKUP(BX209,data!$B$3:$E$32,2,0)*BU209,(VLOOKUP(BX209,data!$B$3:$E$32,2,0)*14)+(VLOOKUP(BX209,data!$B$3:$E$32,3,0))*(BU209-14)),0)</f>
        <v>0</v>
      </c>
      <c r="BZ209" s="265" t="s">
        <v>96</v>
      </c>
      <c r="CA209" s="231">
        <f>IF(BV209=1,VLOOKUP(BZ209,data!$B$35:$D$39,2,0),0)</f>
        <v>0</v>
      </c>
      <c r="CB209" s="232">
        <f>IF(AND(BY209&lt;&gt;0,CA209&lt;&gt;0)=FALSE,0,data!$C$43)</f>
        <v>0</v>
      </c>
      <c r="CC209" s="269">
        <f t="shared" si="247"/>
        <v>0</v>
      </c>
      <c r="CD209" s="225">
        <f t="shared" si="248"/>
        <v>0</v>
      </c>
      <c r="CE209" s="225">
        <f t="shared" si="249"/>
        <v>0</v>
      </c>
      <c r="CF209" s="225">
        <f t="shared" si="250"/>
        <v>0</v>
      </c>
      <c r="CG209" s="431" t="str">
        <f t="shared" si="251"/>
        <v>ne</v>
      </c>
      <c r="CI209" s="229"/>
      <c r="CJ209" s="225">
        <f t="shared" si="252"/>
        <v>0</v>
      </c>
      <c r="CK209" s="230">
        <f>IF(CJ209=1,data!$C$41*CI209,0)</f>
        <v>0</v>
      </c>
      <c r="CL209" s="265" t="s">
        <v>96</v>
      </c>
      <c r="CM209" s="231">
        <f>IF(CJ209=1,IF(CI209&lt;15,VLOOKUP(CL209,data!$B$3:$E$32,2,0)*CI209,(VLOOKUP(CL209,data!$B$3:$E$32,2,0)*14)+(VLOOKUP(CL209,data!$B$3:$E$32,3,0))*(CI209-14)),0)</f>
        <v>0</v>
      </c>
      <c r="CN209" s="265" t="s">
        <v>96</v>
      </c>
      <c r="CO209" s="231">
        <f>IF(CJ209=1,VLOOKUP(CN209,data!$B$35:$D$39,2,0),0)</f>
        <v>0</v>
      </c>
      <c r="CP209" s="232">
        <f>IF(AND(CM209&lt;&gt;0,CO209&lt;&gt;0)=FALSE,0,data!$C$43)</f>
        <v>0</v>
      </c>
      <c r="CQ209" s="269">
        <f t="shared" si="253"/>
        <v>0</v>
      </c>
      <c r="CR209" s="225">
        <f t="shared" si="254"/>
        <v>0</v>
      </c>
      <c r="CS209" s="225">
        <f t="shared" si="255"/>
        <v>0</v>
      </c>
      <c r="CT209" s="225">
        <f t="shared" si="256"/>
        <v>0</v>
      </c>
      <c r="CU209" s="431" t="str">
        <f t="shared" si="257"/>
        <v>ne</v>
      </c>
      <c r="CW209" s="229"/>
      <c r="CX209" s="225">
        <f t="shared" si="258"/>
        <v>0</v>
      </c>
      <c r="CY209" s="230">
        <f>IF(CX209=1,data!$C$41*CW209,0)</f>
        <v>0</v>
      </c>
      <c r="CZ209" s="265" t="s">
        <v>96</v>
      </c>
      <c r="DA209" s="231">
        <f>IF(CX209=1,IF(CW209&lt;15,VLOOKUP(CZ209,data!$B$3:$E$32,2,0)*CW209,(VLOOKUP(CZ209,data!$B$3:$E$32,2,0)*14)+(VLOOKUP(CZ209,data!$B$3:$E$32,3,0))*(CW209-14)),0)</f>
        <v>0</v>
      </c>
      <c r="DB209" s="265" t="s">
        <v>96</v>
      </c>
      <c r="DC209" s="231">
        <f>IF(CX209=1,VLOOKUP(DB209,data!$B$35:$D$39,2,0),0)</f>
        <v>0</v>
      </c>
      <c r="DD209" s="232">
        <f>IF(AND(DA209&lt;&gt;0,DC209&lt;&gt;0)=FALSE,0,data!$C$43)</f>
        <v>0</v>
      </c>
      <c r="DE209" s="269">
        <f t="shared" si="259"/>
        <v>0</v>
      </c>
      <c r="DF209" s="225">
        <f t="shared" si="260"/>
        <v>0</v>
      </c>
      <c r="DG209" s="225">
        <f t="shared" si="261"/>
        <v>0</v>
      </c>
      <c r="DH209" s="225">
        <f t="shared" si="262"/>
        <v>0</v>
      </c>
      <c r="DI209" s="431" t="str">
        <f t="shared" si="263"/>
        <v>ne</v>
      </c>
      <c r="DK209" s="229"/>
      <c r="DL209" s="225">
        <f t="shared" si="264"/>
        <v>0</v>
      </c>
      <c r="DM209" s="230">
        <f>IF(DL209=1,data!$C$41*DK209,0)</f>
        <v>0</v>
      </c>
      <c r="DN209" s="265" t="s">
        <v>96</v>
      </c>
      <c r="DO209" s="231">
        <f>IF(DL209=1,IF(DK209&lt;15,VLOOKUP(DN209,data!$B$3:$E$32,2,0)*DK209,(VLOOKUP(DN209,data!$B$3:$E$32,2,0)*14)+(VLOOKUP(DN209,data!$B$3:$E$32,3,0))*(DK209-14)),0)</f>
        <v>0</v>
      </c>
      <c r="DP209" s="265" t="s">
        <v>96</v>
      </c>
      <c r="DQ209" s="231">
        <f>IF(DL209=1,VLOOKUP(DP209,data!$B$35:$D$39,2,0),0)</f>
        <v>0</v>
      </c>
      <c r="DR209" s="232">
        <f>IF(AND(DO209&lt;&gt;0,DQ209&lt;&gt;0)=FALSE,0,data!$C$43)</f>
        <v>0</v>
      </c>
      <c r="DS209" s="269">
        <f t="shared" si="265"/>
        <v>0</v>
      </c>
      <c r="DT209" s="225">
        <f t="shared" si="266"/>
        <v>0</v>
      </c>
      <c r="DU209" s="225">
        <f t="shared" si="267"/>
        <v>0</v>
      </c>
      <c r="DV209" s="225">
        <f t="shared" si="268"/>
        <v>0</v>
      </c>
      <c r="DW209" s="431" t="str">
        <f t="shared" si="269"/>
        <v>ne</v>
      </c>
      <c r="DY209" s="229"/>
      <c r="DZ209" s="225">
        <f t="shared" si="270"/>
        <v>0</v>
      </c>
      <c r="EA209" s="230">
        <f>IF(DZ209=1,data!$C$41*DY209,0)</f>
        <v>0</v>
      </c>
      <c r="EB209" s="265" t="s">
        <v>96</v>
      </c>
      <c r="EC209" s="231">
        <f>IF(DZ209=1,IF(DY209&lt;15,VLOOKUP(EB209,data!$B$3:$E$32,2,0)*DY209,(VLOOKUP(EB209,data!$B$3:$E$32,2,0)*14)+(VLOOKUP(EB209,data!$B$3:$E$32,3,0))*(DY209-14)),0)</f>
        <v>0</v>
      </c>
      <c r="ED209" s="265" t="s">
        <v>96</v>
      </c>
      <c r="EE209" s="231">
        <f>IF(DZ209=1,VLOOKUP(ED209,data!$B$35:$D$39,2,0),0)</f>
        <v>0</v>
      </c>
      <c r="EF209" s="232">
        <f>IF(AND(EC209&lt;&gt;0,EE209&lt;&gt;0)=FALSE,0,data!$C$43)</f>
        <v>0</v>
      </c>
      <c r="EG209" s="269">
        <f t="shared" si="271"/>
        <v>0</v>
      </c>
      <c r="EH209" s="225">
        <f t="shared" si="272"/>
        <v>0</v>
      </c>
      <c r="EI209" s="225">
        <f t="shared" si="273"/>
        <v>0</v>
      </c>
      <c r="EJ209" s="225">
        <f t="shared" si="274"/>
        <v>0</v>
      </c>
      <c r="EK209" s="431" t="str">
        <f t="shared" si="275"/>
        <v>ne</v>
      </c>
      <c r="EM209" s="229"/>
      <c r="EN209" s="225">
        <f t="shared" si="276"/>
        <v>0</v>
      </c>
      <c r="EO209" s="230">
        <f>IF(EN209=1,data!$C$41*EM209,0)</f>
        <v>0</v>
      </c>
      <c r="EP209" s="265" t="s">
        <v>96</v>
      </c>
      <c r="EQ209" s="231">
        <f>IF(EN209=1,IF(EM209&lt;15,VLOOKUP(EP209,data!$B$3:$E$32,2,0)*EM209,(VLOOKUP(EP209,data!$B$3:$E$32,2,0)*14)+(VLOOKUP(EP209,data!$B$3:$E$32,3,0))*(EM209-14)),0)</f>
        <v>0</v>
      </c>
      <c r="ER209" s="265" t="s">
        <v>96</v>
      </c>
      <c r="ES209" s="231">
        <f>IF(EN209=1,VLOOKUP(ER209,data!$B$35:$D$39,2,0),0)</f>
        <v>0</v>
      </c>
      <c r="ET209" s="232">
        <f>IF(AND(EQ209&lt;&gt;0,ES209&lt;&gt;0)=FALSE,0,data!$C$43)</f>
        <v>0</v>
      </c>
      <c r="EU209" s="269">
        <f t="shared" si="277"/>
        <v>0</v>
      </c>
      <c r="EV209" s="225">
        <f t="shared" si="278"/>
        <v>0</v>
      </c>
      <c r="EW209" s="225">
        <f t="shared" si="279"/>
        <v>0</v>
      </c>
      <c r="EX209" s="225">
        <f t="shared" si="280"/>
        <v>0</v>
      </c>
      <c r="EY209" s="431" t="str">
        <f t="shared" si="281"/>
        <v>ne</v>
      </c>
      <c r="FA209" s="229"/>
      <c r="FB209" s="225">
        <f t="shared" si="282"/>
        <v>0</v>
      </c>
      <c r="FC209" s="230">
        <f>IF(FB209=1,data!$C$41*FA209,0)</f>
        <v>0</v>
      </c>
      <c r="FD209" s="265" t="s">
        <v>96</v>
      </c>
      <c r="FE209" s="231">
        <f>IF(FB209=1,IF(FA209&lt;15,VLOOKUP(FD209,data!$B$3:$E$32,2,0)*FA209,(VLOOKUP(FD209,data!$B$3:$E$32,2,0)*14)+(VLOOKUP(FD209,data!$B$3:$E$32,3,0))*(FA209-14)),0)</f>
        <v>0</v>
      </c>
      <c r="FF209" s="265" t="s">
        <v>96</v>
      </c>
      <c r="FG209" s="231">
        <f>IF(FB209=1,VLOOKUP(FF209,data!$B$35:$D$39,2,0),0)</f>
        <v>0</v>
      </c>
      <c r="FH209" s="232">
        <f>IF(AND(FE209&lt;&gt;0,FG209&lt;&gt;0)=FALSE,0,data!$C$43)</f>
        <v>0</v>
      </c>
      <c r="FI209" s="269">
        <f t="shared" si="283"/>
        <v>0</v>
      </c>
      <c r="FJ209" s="225">
        <f t="shared" si="284"/>
        <v>0</v>
      </c>
      <c r="FK209" s="225">
        <f t="shared" si="285"/>
        <v>0</v>
      </c>
      <c r="FL209" s="225">
        <f t="shared" si="286"/>
        <v>0</v>
      </c>
      <c r="FM209" s="431" t="str">
        <f t="shared" si="287"/>
        <v>ne</v>
      </c>
    </row>
    <row r="210" spans="1:169" ht="26.65" hidden="1" customHeight="1" x14ac:dyDescent="0.25">
      <c r="A210" s="233"/>
      <c r="B210" s="370" t="s">
        <v>301</v>
      </c>
      <c r="C210" s="416"/>
      <c r="D210" s="418"/>
      <c r="E210" s="229"/>
      <c r="F210" s="225">
        <f t="shared" si="219"/>
        <v>0</v>
      </c>
      <c r="G210" s="230">
        <f>IF(F210=1,data!$C$41*E210,0)</f>
        <v>0</v>
      </c>
      <c r="H210" s="265" t="s">
        <v>96</v>
      </c>
      <c r="I210" s="231">
        <f>IF($F210=1,IF($E210&lt;15,VLOOKUP(H210,data!$B$3:$E$32,2,0)*$E210,(VLOOKUP(H210,data!$B$3:$E$32,2,0)*14)+(VLOOKUP(H210,data!$B$3:$E$32,3,0))*($E210-14)),0)</f>
        <v>0</v>
      </c>
      <c r="J210" s="265" t="s">
        <v>96</v>
      </c>
      <c r="K210" s="231">
        <f>IF($F210=1,VLOOKUP(J210,data!$B$35:$D$39,2,0),0)</f>
        <v>0</v>
      </c>
      <c r="L210" s="232">
        <f>IF(AND(I210&lt;&gt;0,K210&lt;&gt;0)=FALSE,0,data!$C$43)</f>
        <v>0</v>
      </c>
      <c r="M210" s="269">
        <f t="shared" si="76"/>
        <v>0</v>
      </c>
      <c r="N210" s="225">
        <f t="shared" si="288"/>
        <v>0</v>
      </c>
      <c r="O210" s="225">
        <f t="shared" si="220"/>
        <v>0</v>
      </c>
      <c r="P210" s="225">
        <f t="shared" si="221"/>
        <v>0</v>
      </c>
      <c r="Q210" s="228"/>
      <c r="R210" s="438">
        <f t="shared" si="222"/>
        <v>0</v>
      </c>
      <c r="S210" s="225">
        <f t="shared" si="223"/>
        <v>0</v>
      </c>
      <c r="T210" s="357">
        <f>IF(S210=1,data!$C$41*R210,0)</f>
        <v>0</v>
      </c>
      <c r="U210" s="370" t="str">
        <f t="shared" si="224"/>
        <v xml:space="preserve"> </v>
      </c>
      <c r="V210" s="360">
        <f>IF($S210=1,IF(R210&lt;15,VLOOKUP(U210,data!$B$3:$E$32,2,0)*R210,(VLOOKUP(U210,data!$B$3:$E$32,2,0)*14)+(VLOOKUP(U210,data!$B$3:$E$32,3,0))*(R210-14)),0)</f>
        <v>0</v>
      </c>
      <c r="W210" s="370" t="str">
        <f t="shared" si="225"/>
        <v xml:space="preserve"> </v>
      </c>
      <c r="X210" s="360">
        <f>IF($S210=1,VLOOKUP(W210,data!$B$35:$D$39,2,0),0)</f>
        <v>0</v>
      </c>
      <c r="Y210" s="364">
        <f>IF(AND(V210&lt;&gt;0,X210&lt;&gt;0)=FALSE,0,data!$C$43)</f>
        <v>0</v>
      </c>
      <c r="Z210" s="365">
        <f t="shared" si="83"/>
        <v>0</v>
      </c>
      <c r="AA210" s="225">
        <f t="shared" si="289"/>
        <v>0</v>
      </c>
      <c r="AB210" s="225">
        <f t="shared" si="226"/>
        <v>0</v>
      </c>
      <c r="AC210" s="225">
        <f t="shared" si="227"/>
        <v>0</v>
      </c>
      <c r="AE210" s="229"/>
      <c r="AF210" s="225">
        <f t="shared" si="228"/>
        <v>0</v>
      </c>
      <c r="AG210" s="230">
        <f>IF(AF210=1,data!$C$41*AE210,0)</f>
        <v>0</v>
      </c>
      <c r="AH210" s="265" t="s">
        <v>96</v>
      </c>
      <c r="AI210" s="231">
        <f>IF(AF210=1,IF(AE210&lt;15,VLOOKUP(AH210,data!$B$3:$E$32,2,0)*AE210,(VLOOKUP(AH210,data!$B$3:$E$32,2,0)*14)+(VLOOKUP(AH210,data!$B$3:$E$32,3,0))*(AE210-14)),0)</f>
        <v>0</v>
      </c>
      <c r="AJ210" s="265" t="s">
        <v>96</v>
      </c>
      <c r="AK210" s="231">
        <f>IF(AF210=1,VLOOKUP(AJ210,data!$B$35:$D$39,2,0),0)</f>
        <v>0</v>
      </c>
      <c r="AL210" s="232">
        <f>IF(AND(AI210&lt;&gt;0,AK210&lt;&gt;0)=FALSE,0,data!$C$43)</f>
        <v>0</v>
      </c>
      <c r="AM210" s="269">
        <f t="shared" si="229"/>
        <v>0</v>
      </c>
      <c r="AN210" s="225">
        <f t="shared" si="230"/>
        <v>0</v>
      </c>
      <c r="AO210" s="225">
        <f t="shared" si="231"/>
        <v>0</v>
      </c>
      <c r="AP210" s="225">
        <f t="shared" si="232"/>
        <v>0</v>
      </c>
      <c r="AQ210" s="431" t="str">
        <f t="shared" si="233"/>
        <v>ne</v>
      </c>
      <c r="AS210" s="229"/>
      <c r="AT210" s="225">
        <f t="shared" si="234"/>
        <v>0</v>
      </c>
      <c r="AU210" s="230">
        <f>IF(AT210=1,data!$C$41*AS210,0)</f>
        <v>0</v>
      </c>
      <c r="AV210" s="265" t="s">
        <v>96</v>
      </c>
      <c r="AW210" s="231">
        <f>IF(AT210=1,IF(AS210&lt;15,VLOOKUP(AV210,data!$B$3:$E$32,2,0)*AS210,(VLOOKUP(AV210,data!$B$3:$E$32,2,0)*14)+(VLOOKUP(AV210,data!$B$3:$E$32,3,0))*(AS210-14)),0)</f>
        <v>0</v>
      </c>
      <c r="AX210" s="265" t="s">
        <v>96</v>
      </c>
      <c r="AY210" s="231">
        <f>IF(AT210=1,VLOOKUP(AX210,data!$B$35:$D$39,2,0),0)</f>
        <v>0</v>
      </c>
      <c r="AZ210" s="232">
        <f>IF(AND(AW210&lt;&gt;0,AY210&lt;&gt;0)=FALSE,0,data!$C$43)</f>
        <v>0</v>
      </c>
      <c r="BA210" s="269">
        <f t="shared" si="235"/>
        <v>0</v>
      </c>
      <c r="BB210" s="225">
        <f t="shared" si="236"/>
        <v>0</v>
      </c>
      <c r="BC210" s="225">
        <f t="shared" si="237"/>
        <v>0</v>
      </c>
      <c r="BD210" s="225">
        <f t="shared" si="238"/>
        <v>0</v>
      </c>
      <c r="BE210" s="431" t="str">
        <f t="shared" si="239"/>
        <v>ne</v>
      </c>
      <c r="BG210" s="229"/>
      <c r="BH210" s="225">
        <f t="shared" si="240"/>
        <v>0</v>
      </c>
      <c r="BI210" s="230">
        <f>IF(BH210=1,data!$C$41*BG210,0)</f>
        <v>0</v>
      </c>
      <c r="BJ210" s="265" t="s">
        <v>96</v>
      </c>
      <c r="BK210" s="231">
        <f>IF(BH210=1,IF(BG210&lt;15,VLOOKUP(BJ210,data!$B$3:$E$32,2,0)*BG210,(VLOOKUP(BJ210,data!$B$3:$E$32,2,0)*14)+(VLOOKUP(BJ210,data!$B$3:$E$32,3,0))*(BG210-14)),0)</f>
        <v>0</v>
      </c>
      <c r="BL210" s="265" t="s">
        <v>96</v>
      </c>
      <c r="BM210" s="231">
        <f>IF(BH210=1,VLOOKUP(BL210,data!$B$35:$D$39,2,0),0)</f>
        <v>0</v>
      </c>
      <c r="BN210" s="232">
        <f>IF(AND(BK210&lt;&gt;0,BM210&lt;&gt;0)=FALSE,0,data!$C$43)</f>
        <v>0</v>
      </c>
      <c r="BO210" s="269">
        <f t="shared" si="241"/>
        <v>0</v>
      </c>
      <c r="BP210" s="225">
        <f t="shared" si="242"/>
        <v>0</v>
      </c>
      <c r="BQ210" s="225">
        <f t="shared" si="243"/>
        <v>0</v>
      </c>
      <c r="BR210" s="225">
        <f t="shared" si="244"/>
        <v>0</v>
      </c>
      <c r="BS210" s="431" t="str">
        <f t="shared" si="245"/>
        <v>ne</v>
      </c>
      <c r="BU210" s="229"/>
      <c r="BV210" s="225">
        <f t="shared" si="246"/>
        <v>0</v>
      </c>
      <c r="BW210" s="230">
        <f>IF(BV210=1,data!$C$41*BU210,0)</f>
        <v>0</v>
      </c>
      <c r="BX210" s="265" t="s">
        <v>96</v>
      </c>
      <c r="BY210" s="231">
        <f>IF(BV210=1,IF(BU210&lt;15,VLOOKUP(BX210,data!$B$3:$E$32,2,0)*BU210,(VLOOKUP(BX210,data!$B$3:$E$32,2,0)*14)+(VLOOKUP(BX210,data!$B$3:$E$32,3,0))*(BU210-14)),0)</f>
        <v>0</v>
      </c>
      <c r="BZ210" s="265" t="s">
        <v>96</v>
      </c>
      <c r="CA210" s="231">
        <f>IF(BV210=1,VLOOKUP(BZ210,data!$B$35:$D$39,2,0),0)</f>
        <v>0</v>
      </c>
      <c r="CB210" s="232">
        <f>IF(AND(BY210&lt;&gt;0,CA210&lt;&gt;0)=FALSE,0,data!$C$43)</f>
        <v>0</v>
      </c>
      <c r="CC210" s="269">
        <f t="shared" si="247"/>
        <v>0</v>
      </c>
      <c r="CD210" s="225">
        <f t="shared" si="248"/>
        <v>0</v>
      </c>
      <c r="CE210" s="225">
        <f t="shared" si="249"/>
        <v>0</v>
      </c>
      <c r="CF210" s="225">
        <f t="shared" si="250"/>
        <v>0</v>
      </c>
      <c r="CG210" s="431" t="str">
        <f t="shared" si="251"/>
        <v>ne</v>
      </c>
      <c r="CI210" s="229"/>
      <c r="CJ210" s="225">
        <f t="shared" si="252"/>
        <v>0</v>
      </c>
      <c r="CK210" s="230">
        <f>IF(CJ210=1,data!$C$41*CI210,0)</f>
        <v>0</v>
      </c>
      <c r="CL210" s="265" t="s">
        <v>96</v>
      </c>
      <c r="CM210" s="231">
        <f>IF(CJ210=1,IF(CI210&lt;15,VLOOKUP(CL210,data!$B$3:$E$32,2,0)*CI210,(VLOOKUP(CL210,data!$B$3:$E$32,2,0)*14)+(VLOOKUP(CL210,data!$B$3:$E$32,3,0))*(CI210-14)),0)</f>
        <v>0</v>
      </c>
      <c r="CN210" s="265" t="s">
        <v>96</v>
      </c>
      <c r="CO210" s="231">
        <f>IF(CJ210=1,VLOOKUP(CN210,data!$B$35:$D$39,2,0),0)</f>
        <v>0</v>
      </c>
      <c r="CP210" s="232">
        <f>IF(AND(CM210&lt;&gt;0,CO210&lt;&gt;0)=FALSE,0,data!$C$43)</f>
        <v>0</v>
      </c>
      <c r="CQ210" s="269">
        <f t="shared" si="253"/>
        <v>0</v>
      </c>
      <c r="CR210" s="225">
        <f t="shared" si="254"/>
        <v>0</v>
      </c>
      <c r="CS210" s="225">
        <f t="shared" si="255"/>
        <v>0</v>
      </c>
      <c r="CT210" s="225">
        <f t="shared" si="256"/>
        <v>0</v>
      </c>
      <c r="CU210" s="431" t="str">
        <f t="shared" si="257"/>
        <v>ne</v>
      </c>
      <c r="CW210" s="229"/>
      <c r="CX210" s="225">
        <f t="shared" si="258"/>
        <v>0</v>
      </c>
      <c r="CY210" s="230">
        <f>IF(CX210=1,data!$C$41*CW210,0)</f>
        <v>0</v>
      </c>
      <c r="CZ210" s="265" t="s">
        <v>96</v>
      </c>
      <c r="DA210" s="231">
        <f>IF(CX210=1,IF(CW210&lt;15,VLOOKUP(CZ210,data!$B$3:$E$32,2,0)*CW210,(VLOOKUP(CZ210,data!$B$3:$E$32,2,0)*14)+(VLOOKUP(CZ210,data!$B$3:$E$32,3,0))*(CW210-14)),0)</f>
        <v>0</v>
      </c>
      <c r="DB210" s="265" t="s">
        <v>96</v>
      </c>
      <c r="DC210" s="231">
        <f>IF(CX210=1,VLOOKUP(DB210,data!$B$35:$D$39,2,0),0)</f>
        <v>0</v>
      </c>
      <c r="DD210" s="232">
        <f>IF(AND(DA210&lt;&gt;0,DC210&lt;&gt;0)=FALSE,0,data!$C$43)</f>
        <v>0</v>
      </c>
      <c r="DE210" s="269">
        <f t="shared" si="259"/>
        <v>0</v>
      </c>
      <c r="DF210" s="225">
        <f t="shared" si="260"/>
        <v>0</v>
      </c>
      <c r="DG210" s="225">
        <f t="shared" si="261"/>
        <v>0</v>
      </c>
      <c r="DH210" s="225">
        <f t="shared" si="262"/>
        <v>0</v>
      </c>
      <c r="DI210" s="431" t="str">
        <f t="shared" si="263"/>
        <v>ne</v>
      </c>
      <c r="DK210" s="229"/>
      <c r="DL210" s="225">
        <f t="shared" si="264"/>
        <v>0</v>
      </c>
      <c r="DM210" s="230">
        <f>IF(DL210=1,data!$C$41*DK210,0)</f>
        <v>0</v>
      </c>
      <c r="DN210" s="265" t="s">
        <v>96</v>
      </c>
      <c r="DO210" s="231">
        <f>IF(DL210=1,IF(DK210&lt;15,VLOOKUP(DN210,data!$B$3:$E$32,2,0)*DK210,(VLOOKUP(DN210,data!$B$3:$E$32,2,0)*14)+(VLOOKUP(DN210,data!$B$3:$E$32,3,0))*(DK210-14)),0)</f>
        <v>0</v>
      </c>
      <c r="DP210" s="265" t="s">
        <v>96</v>
      </c>
      <c r="DQ210" s="231">
        <f>IF(DL210=1,VLOOKUP(DP210,data!$B$35:$D$39,2,0),0)</f>
        <v>0</v>
      </c>
      <c r="DR210" s="232">
        <f>IF(AND(DO210&lt;&gt;0,DQ210&lt;&gt;0)=FALSE,0,data!$C$43)</f>
        <v>0</v>
      </c>
      <c r="DS210" s="269">
        <f t="shared" si="265"/>
        <v>0</v>
      </c>
      <c r="DT210" s="225">
        <f t="shared" si="266"/>
        <v>0</v>
      </c>
      <c r="DU210" s="225">
        <f t="shared" si="267"/>
        <v>0</v>
      </c>
      <c r="DV210" s="225">
        <f t="shared" si="268"/>
        <v>0</v>
      </c>
      <c r="DW210" s="431" t="str">
        <f t="shared" si="269"/>
        <v>ne</v>
      </c>
      <c r="DY210" s="229"/>
      <c r="DZ210" s="225">
        <f t="shared" si="270"/>
        <v>0</v>
      </c>
      <c r="EA210" s="230">
        <f>IF(DZ210=1,data!$C$41*DY210,0)</f>
        <v>0</v>
      </c>
      <c r="EB210" s="265" t="s">
        <v>96</v>
      </c>
      <c r="EC210" s="231">
        <f>IF(DZ210=1,IF(DY210&lt;15,VLOOKUP(EB210,data!$B$3:$E$32,2,0)*DY210,(VLOOKUP(EB210,data!$B$3:$E$32,2,0)*14)+(VLOOKUP(EB210,data!$B$3:$E$32,3,0))*(DY210-14)),0)</f>
        <v>0</v>
      </c>
      <c r="ED210" s="265" t="s">
        <v>96</v>
      </c>
      <c r="EE210" s="231">
        <f>IF(DZ210=1,VLOOKUP(ED210,data!$B$35:$D$39,2,0),0)</f>
        <v>0</v>
      </c>
      <c r="EF210" s="232">
        <f>IF(AND(EC210&lt;&gt;0,EE210&lt;&gt;0)=FALSE,0,data!$C$43)</f>
        <v>0</v>
      </c>
      <c r="EG210" s="269">
        <f t="shared" si="271"/>
        <v>0</v>
      </c>
      <c r="EH210" s="225">
        <f t="shared" si="272"/>
        <v>0</v>
      </c>
      <c r="EI210" s="225">
        <f t="shared" si="273"/>
        <v>0</v>
      </c>
      <c r="EJ210" s="225">
        <f t="shared" si="274"/>
        <v>0</v>
      </c>
      <c r="EK210" s="431" t="str">
        <f t="shared" si="275"/>
        <v>ne</v>
      </c>
      <c r="EM210" s="229"/>
      <c r="EN210" s="225">
        <f t="shared" si="276"/>
        <v>0</v>
      </c>
      <c r="EO210" s="230">
        <f>IF(EN210=1,data!$C$41*EM210,0)</f>
        <v>0</v>
      </c>
      <c r="EP210" s="265" t="s">
        <v>96</v>
      </c>
      <c r="EQ210" s="231">
        <f>IF(EN210=1,IF(EM210&lt;15,VLOOKUP(EP210,data!$B$3:$E$32,2,0)*EM210,(VLOOKUP(EP210,data!$B$3:$E$32,2,0)*14)+(VLOOKUP(EP210,data!$B$3:$E$32,3,0))*(EM210-14)),0)</f>
        <v>0</v>
      </c>
      <c r="ER210" s="265" t="s">
        <v>96</v>
      </c>
      <c r="ES210" s="231">
        <f>IF(EN210=1,VLOOKUP(ER210,data!$B$35:$D$39,2,0),0)</f>
        <v>0</v>
      </c>
      <c r="ET210" s="232">
        <f>IF(AND(EQ210&lt;&gt;0,ES210&lt;&gt;0)=FALSE,0,data!$C$43)</f>
        <v>0</v>
      </c>
      <c r="EU210" s="269">
        <f t="shared" si="277"/>
        <v>0</v>
      </c>
      <c r="EV210" s="225">
        <f t="shared" si="278"/>
        <v>0</v>
      </c>
      <c r="EW210" s="225">
        <f t="shared" si="279"/>
        <v>0</v>
      </c>
      <c r="EX210" s="225">
        <f t="shared" si="280"/>
        <v>0</v>
      </c>
      <c r="EY210" s="431" t="str">
        <f t="shared" si="281"/>
        <v>ne</v>
      </c>
      <c r="FA210" s="229"/>
      <c r="FB210" s="225">
        <f t="shared" si="282"/>
        <v>0</v>
      </c>
      <c r="FC210" s="230">
        <f>IF(FB210=1,data!$C$41*FA210,0)</f>
        <v>0</v>
      </c>
      <c r="FD210" s="265" t="s">
        <v>96</v>
      </c>
      <c r="FE210" s="231">
        <f>IF(FB210=1,IF(FA210&lt;15,VLOOKUP(FD210,data!$B$3:$E$32,2,0)*FA210,(VLOOKUP(FD210,data!$B$3:$E$32,2,0)*14)+(VLOOKUP(FD210,data!$B$3:$E$32,3,0))*(FA210-14)),0)</f>
        <v>0</v>
      </c>
      <c r="FF210" s="265" t="s">
        <v>96</v>
      </c>
      <c r="FG210" s="231">
        <f>IF(FB210=1,VLOOKUP(FF210,data!$B$35:$D$39,2,0),0)</f>
        <v>0</v>
      </c>
      <c r="FH210" s="232">
        <f>IF(AND(FE210&lt;&gt;0,FG210&lt;&gt;0)=FALSE,0,data!$C$43)</f>
        <v>0</v>
      </c>
      <c r="FI210" s="269">
        <f t="shared" si="283"/>
        <v>0</v>
      </c>
      <c r="FJ210" s="225">
        <f t="shared" si="284"/>
        <v>0</v>
      </c>
      <c r="FK210" s="225">
        <f t="shared" si="285"/>
        <v>0</v>
      </c>
      <c r="FL210" s="225">
        <f t="shared" si="286"/>
        <v>0</v>
      </c>
      <c r="FM210" s="431" t="str">
        <f t="shared" si="287"/>
        <v>ne</v>
      </c>
    </row>
    <row r="211" spans="1:169" ht="26.65" hidden="1" customHeight="1" x14ac:dyDescent="0.25">
      <c r="A211" s="233"/>
      <c r="B211" s="370" t="s">
        <v>302</v>
      </c>
      <c r="C211" s="416"/>
      <c r="D211" s="418"/>
      <c r="E211" s="229"/>
      <c r="F211" s="225">
        <f t="shared" si="219"/>
        <v>0</v>
      </c>
      <c r="G211" s="230">
        <f>IF(F211=1,data!$C$41*E211,0)</f>
        <v>0</v>
      </c>
      <c r="H211" s="265" t="s">
        <v>96</v>
      </c>
      <c r="I211" s="231">
        <f>IF($F211=1,IF($E211&lt;15,VLOOKUP(H211,data!$B$3:$E$32,2,0)*$E211,(VLOOKUP(H211,data!$B$3:$E$32,2,0)*14)+(VLOOKUP(H211,data!$B$3:$E$32,3,0))*($E211-14)),0)</f>
        <v>0</v>
      </c>
      <c r="J211" s="265" t="s">
        <v>96</v>
      </c>
      <c r="K211" s="231">
        <f>IF($F211=1,VLOOKUP(J211,data!$B$35:$D$39,2,0),0)</f>
        <v>0</v>
      </c>
      <c r="L211" s="232">
        <f>IF(AND(I211&lt;&gt;0,K211&lt;&gt;0)=FALSE,0,data!$C$43)</f>
        <v>0</v>
      </c>
      <c r="M211" s="269">
        <f t="shared" si="76"/>
        <v>0</v>
      </c>
      <c r="N211" s="225">
        <f t="shared" si="288"/>
        <v>0</v>
      </c>
      <c r="O211" s="225">
        <f t="shared" si="220"/>
        <v>0</v>
      </c>
      <c r="P211" s="225">
        <f t="shared" si="221"/>
        <v>0</v>
      </c>
      <c r="Q211" s="228"/>
      <c r="R211" s="438">
        <f t="shared" si="222"/>
        <v>0</v>
      </c>
      <c r="S211" s="225">
        <f t="shared" si="223"/>
        <v>0</v>
      </c>
      <c r="T211" s="357">
        <f>IF(S211=1,data!$C$41*R211,0)</f>
        <v>0</v>
      </c>
      <c r="U211" s="370" t="str">
        <f t="shared" si="224"/>
        <v xml:space="preserve"> </v>
      </c>
      <c r="V211" s="360">
        <f>IF($S211=1,IF(R211&lt;15,VLOOKUP(U211,data!$B$3:$E$32,2,0)*R211,(VLOOKUP(U211,data!$B$3:$E$32,2,0)*14)+(VLOOKUP(U211,data!$B$3:$E$32,3,0))*(R211-14)),0)</f>
        <v>0</v>
      </c>
      <c r="W211" s="370" t="str">
        <f t="shared" si="225"/>
        <v xml:space="preserve"> </v>
      </c>
      <c r="X211" s="360">
        <f>IF($S211=1,VLOOKUP(W211,data!$B$35:$D$39,2,0),0)</f>
        <v>0</v>
      </c>
      <c r="Y211" s="364">
        <f>IF(AND(V211&lt;&gt;0,X211&lt;&gt;0)=FALSE,0,data!$C$43)</f>
        <v>0</v>
      </c>
      <c r="Z211" s="365">
        <f t="shared" si="83"/>
        <v>0</v>
      </c>
      <c r="AA211" s="225">
        <f t="shared" si="289"/>
        <v>0</v>
      </c>
      <c r="AB211" s="225">
        <f t="shared" si="226"/>
        <v>0</v>
      </c>
      <c r="AC211" s="225">
        <f t="shared" si="227"/>
        <v>0</v>
      </c>
      <c r="AE211" s="229"/>
      <c r="AF211" s="225">
        <f t="shared" si="228"/>
        <v>0</v>
      </c>
      <c r="AG211" s="230">
        <f>IF(AF211=1,data!$C$41*AE211,0)</f>
        <v>0</v>
      </c>
      <c r="AH211" s="265" t="s">
        <v>96</v>
      </c>
      <c r="AI211" s="231">
        <f>IF(AF211=1,IF(AE211&lt;15,VLOOKUP(AH211,data!$B$3:$E$32,2,0)*AE211,(VLOOKUP(AH211,data!$B$3:$E$32,2,0)*14)+(VLOOKUP(AH211,data!$B$3:$E$32,3,0))*(AE211-14)),0)</f>
        <v>0</v>
      </c>
      <c r="AJ211" s="265" t="s">
        <v>96</v>
      </c>
      <c r="AK211" s="231">
        <f>IF(AF211=1,VLOOKUP(AJ211,data!$B$35:$D$39,2,0),0)</f>
        <v>0</v>
      </c>
      <c r="AL211" s="232">
        <f>IF(AND(AI211&lt;&gt;0,AK211&lt;&gt;0)=FALSE,0,data!$C$43)</f>
        <v>0</v>
      </c>
      <c r="AM211" s="269">
        <f t="shared" si="229"/>
        <v>0</v>
      </c>
      <c r="AN211" s="225">
        <f t="shared" si="230"/>
        <v>0</v>
      </c>
      <c r="AO211" s="225">
        <f t="shared" si="231"/>
        <v>0</v>
      </c>
      <c r="AP211" s="225">
        <f t="shared" si="232"/>
        <v>0</v>
      </c>
      <c r="AQ211" s="431" t="str">
        <f t="shared" si="233"/>
        <v>ne</v>
      </c>
      <c r="AS211" s="229"/>
      <c r="AT211" s="225">
        <f t="shared" si="234"/>
        <v>0</v>
      </c>
      <c r="AU211" s="230">
        <f>IF(AT211=1,data!$C$41*AS211,0)</f>
        <v>0</v>
      </c>
      <c r="AV211" s="265" t="s">
        <v>96</v>
      </c>
      <c r="AW211" s="231">
        <f>IF(AT211=1,IF(AS211&lt;15,VLOOKUP(AV211,data!$B$3:$E$32,2,0)*AS211,(VLOOKUP(AV211,data!$B$3:$E$32,2,0)*14)+(VLOOKUP(AV211,data!$B$3:$E$32,3,0))*(AS211-14)),0)</f>
        <v>0</v>
      </c>
      <c r="AX211" s="265" t="s">
        <v>96</v>
      </c>
      <c r="AY211" s="231">
        <f>IF(AT211=1,VLOOKUP(AX211,data!$B$35:$D$39,2,0),0)</f>
        <v>0</v>
      </c>
      <c r="AZ211" s="232">
        <f>IF(AND(AW211&lt;&gt;0,AY211&lt;&gt;0)=FALSE,0,data!$C$43)</f>
        <v>0</v>
      </c>
      <c r="BA211" s="269">
        <f t="shared" si="235"/>
        <v>0</v>
      </c>
      <c r="BB211" s="225">
        <f t="shared" si="236"/>
        <v>0</v>
      </c>
      <c r="BC211" s="225">
        <f t="shared" si="237"/>
        <v>0</v>
      </c>
      <c r="BD211" s="225">
        <f t="shared" si="238"/>
        <v>0</v>
      </c>
      <c r="BE211" s="431" t="str">
        <f t="shared" si="239"/>
        <v>ne</v>
      </c>
      <c r="BG211" s="229"/>
      <c r="BH211" s="225">
        <f t="shared" si="240"/>
        <v>0</v>
      </c>
      <c r="BI211" s="230">
        <f>IF(BH211=1,data!$C$41*BG211,0)</f>
        <v>0</v>
      </c>
      <c r="BJ211" s="265" t="s">
        <v>96</v>
      </c>
      <c r="BK211" s="231">
        <f>IF(BH211=1,IF(BG211&lt;15,VLOOKUP(BJ211,data!$B$3:$E$32,2,0)*BG211,(VLOOKUP(BJ211,data!$B$3:$E$32,2,0)*14)+(VLOOKUP(BJ211,data!$B$3:$E$32,3,0))*(BG211-14)),0)</f>
        <v>0</v>
      </c>
      <c r="BL211" s="265" t="s">
        <v>96</v>
      </c>
      <c r="BM211" s="231">
        <f>IF(BH211=1,VLOOKUP(BL211,data!$B$35:$D$39,2,0),0)</f>
        <v>0</v>
      </c>
      <c r="BN211" s="232">
        <f>IF(AND(BK211&lt;&gt;0,BM211&lt;&gt;0)=FALSE,0,data!$C$43)</f>
        <v>0</v>
      </c>
      <c r="BO211" s="269">
        <f t="shared" si="241"/>
        <v>0</v>
      </c>
      <c r="BP211" s="225">
        <f t="shared" si="242"/>
        <v>0</v>
      </c>
      <c r="BQ211" s="225">
        <f t="shared" si="243"/>
        <v>0</v>
      </c>
      <c r="BR211" s="225">
        <f t="shared" si="244"/>
        <v>0</v>
      </c>
      <c r="BS211" s="431" t="str">
        <f t="shared" si="245"/>
        <v>ne</v>
      </c>
      <c r="BU211" s="229"/>
      <c r="BV211" s="225">
        <f t="shared" si="246"/>
        <v>0</v>
      </c>
      <c r="BW211" s="230">
        <f>IF(BV211=1,data!$C$41*BU211,0)</f>
        <v>0</v>
      </c>
      <c r="BX211" s="265" t="s">
        <v>96</v>
      </c>
      <c r="BY211" s="231">
        <f>IF(BV211=1,IF(BU211&lt;15,VLOOKUP(BX211,data!$B$3:$E$32,2,0)*BU211,(VLOOKUP(BX211,data!$B$3:$E$32,2,0)*14)+(VLOOKUP(BX211,data!$B$3:$E$32,3,0))*(BU211-14)),0)</f>
        <v>0</v>
      </c>
      <c r="BZ211" s="265" t="s">
        <v>96</v>
      </c>
      <c r="CA211" s="231">
        <f>IF(BV211=1,VLOOKUP(BZ211,data!$B$35:$D$39,2,0),0)</f>
        <v>0</v>
      </c>
      <c r="CB211" s="232">
        <f>IF(AND(BY211&lt;&gt;0,CA211&lt;&gt;0)=FALSE,0,data!$C$43)</f>
        <v>0</v>
      </c>
      <c r="CC211" s="269">
        <f t="shared" si="247"/>
        <v>0</v>
      </c>
      <c r="CD211" s="225">
        <f t="shared" si="248"/>
        <v>0</v>
      </c>
      <c r="CE211" s="225">
        <f t="shared" si="249"/>
        <v>0</v>
      </c>
      <c r="CF211" s="225">
        <f t="shared" si="250"/>
        <v>0</v>
      </c>
      <c r="CG211" s="431" t="str">
        <f t="shared" si="251"/>
        <v>ne</v>
      </c>
      <c r="CI211" s="229"/>
      <c r="CJ211" s="225">
        <f t="shared" si="252"/>
        <v>0</v>
      </c>
      <c r="CK211" s="230">
        <f>IF(CJ211=1,data!$C$41*CI211,0)</f>
        <v>0</v>
      </c>
      <c r="CL211" s="265" t="s">
        <v>96</v>
      </c>
      <c r="CM211" s="231">
        <f>IF(CJ211=1,IF(CI211&lt;15,VLOOKUP(CL211,data!$B$3:$E$32,2,0)*CI211,(VLOOKUP(CL211,data!$B$3:$E$32,2,0)*14)+(VLOOKUP(CL211,data!$B$3:$E$32,3,0))*(CI211-14)),0)</f>
        <v>0</v>
      </c>
      <c r="CN211" s="265" t="s">
        <v>96</v>
      </c>
      <c r="CO211" s="231">
        <f>IF(CJ211=1,VLOOKUP(CN211,data!$B$35:$D$39,2,0),0)</f>
        <v>0</v>
      </c>
      <c r="CP211" s="232">
        <f>IF(AND(CM211&lt;&gt;0,CO211&lt;&gt;0)=FALSE,0,data!$C$43)</f>
        <v>0</v>
      </c>
      <c r="CQ211" s="269">
        <f t="shared" si="253"/>
        <v>0</v>
      </c>
      <c r="CR211" s="225">
        <f t="shared" si="254"/>
        <v>0</v>
      </c>
      <c r="CS211" s="225">
        <f t="shared" si="255"/>
        <v>0</v>
      </c>
      <c r="CT211" s="225">
        <f t="shared" si="256"/>
        <v>0</v>
      </c>
      <c r="CU211" s="431" t="str">
        <f t="shared" si="257"/>
        <v>ne</v>
      </c>
      <c r="CW211" s="229"/>
      <c r="CX211" s="225">
        <f t="shared" si="258"/>
        <v>0</v>
      </c>
      <c r="CY211" s="230">
        <f>IF(CX211=1,data!$C$41*CW211,0)</f>
        <v>0</v>
      </c>
      <c r="CZ211" s="265" t="s">
        <v>96</v>
      </c>
      <c r="DA211" s="231">
        <f>IF(CX211=1,IF(CW211&lt;15,VLOOKUP(CZ211,data!$B$3:$E$32,2,0)*CW211,(VLOOKUP(CZ211,data!$B$3:$E$32,2,0)*14)+(VLOOKUP(CZ211,data!$B$3:$E$32,3,0))*(CW211-14)),0)</f>
        <v>0</v>
      </c>
      <c r="DB211" s="265" t="s">
        <v>96</v>
      </c>
      <c r="DC211" s="231">
        <f>IF(CX211=1,VLOOKUP(DB211,data!$B$35:$D$39,2,0),0)</f>
        <v>0</v>
      </c>
      <c r="DD211" s="232">
        <f>IF(AND(DA211&lt;&gt;0,DC211&lt;&gt;0)=FALSE,0,data!$C$43)</f>
        <v>0</v>
      </c>
      <c r="DE211" s="269">
        <f t="shared" si="259"/>
        <v>0</v>
      </c>
      <c r="DF211" s="225">
        <f t="shared" si="260"/>
        <v>0</v>
      </c>
      <c r="DG211" s="225">
        <f t="shared" si="261"/>
        <v>0</v>
      </c>
      <c r="DH211" s="225">
        <f t="shared" si="262"/>
        <v>0</v>
      </c>
      <c r="DI211" s="431" t="str">
        <f t="shared" si="263"/>
        <v>ne</v>
      </c>
      <c r="DK211" s="229"/>
      <c r="DL211" s="225">
        <f t="shared" si="264"/>
        <v>0</v>
      </c>
      <c r="DM211" s="230">
        <f>IF(DL211=1,data!$C$41*DK211,0)</f>
        <v>0</v>
      </c>
      <c r="DN211" s="265" t="s">
        <v>96</v>
      </c>
      <c r="DO211" s="231">
        <f>IF(DL211=1,IF(DK211&lt;15,VLOOKUP(DN211,data!$B$3:$E$32,2,0)*DK211,(VLOOKUP(DN211,data!$B$3:$E$32,2,0)*14)+(VLOOKUP(DN211,data!$B$3:$E$32,3,0))*(DK211-14)),0)</f>
        <v>0</v>
      </c>
      <c r="DP211" s="265" t="s">
        <v>96</v>
      </c>
      <c r="DQ211" s="231">
        <f>IF(DL211=1,VLOOKUP(DP211,data!$B$35:$D$39,2,0),0)</f>
        <v>0</v>
      </c>
      <c r="DR211" s="232">
        <f>IF(AND(DO211&lt;&gt;0,DQ211&lt;&gt;0)=FALSE,0,data!$C$43)</f>
        <v>0</v>
      </c>
      <c r="DS211" s="269">
        <f t="shared" si="265"/>
        <v>0</v>
      </c>
      <c r="DT211" s="225">
        <f t="shared" si="266"/>
        <v>0</v>
      </c>
      <c r="DU211" s="225">
        <f t="shared" si="267"/>
        <v>0</v>
      </c>
      <c r="DV211" s="225">
        <f t="shared" si="268"/>
        <v>0</v>
      </c>
      <c r="DW211" s="431" t="str">
        <f t="shared" si="269"/>
        <v>ne</v>
      </c>
      <c r="DY211" s="229"/>
      <c r="DZ211" s="225">
        <f t="shared" si="270"/>
        <v>0</v>
      </c>
      <c r="EA211" s="230">
        <f>IF(DZ211=1,data!$C$41*DY211,0)</f>
        <v>0</v>
      </c>
      <c r="EB211" s="265" t="s">
        <v>96</v>
      </c>
      <c r="EC211" s="231">
        <f>IF(DZ211=1,IF(DY211&lt;15,VLOOKUP(EB211,data!$B$3:$E$32,2,0)*DY211,(VLOOKUP(EB211,data!$B$3:$E$32,2,0)*14)+(VLOOKUP(EB211,data!$B$3:$E$32,3,0))*(DY211-14)),0)</f>
        <v>0</v>
      </c>
      <c r="ED211" s="265" t="s">
        <v>96</v>
      </c>
      <c r="EE211" s="231">
        <f>IF(DZ211=1,VLOOKUP(ED211,data!$B$35:$D$39,2,0),0)</f>
        <v>0</v>
      </c>
      <c r="EF211" s="232">
        <f>IF(AND(EC211&lt;&gt;0,EE211&lt;&gt;0)=FALSE,0,data!$C$43)</f>
        <v>0</v>
      </c>
      <c r="EG211" s="269">
        <f t="shared" si="271"/>
        <v>0</v>
      </c>
      <c r="EH211" s="225">
        <f t="shared" si="272"/>
        <v>0</v>
      </c>
      <c r="EI211" s="225">
        <f t="shared" si="273"/>
        <v>0</v>
      </c>
      <c r="EJ211" s="225">
        <f t="shared" si="274"/>
        <v>0</v>
      </c>
      <c r="EK211" s="431" t="str">
        <f t="shared" si="275"/>
        <v>ne</v>
      </c>
      <c r="EM211" s="229"/>
      <c r="EN211" s="225">
        <f t="shared" si="276"/>
        <v>0</v>
      </c>
      <c r="EO211" s="230">
        <f>IF(EN211=1,data!$C$41*EM211,0)</f>
        <v>0</v>
      </c>
      <c r="EP211" s="265" t="s">
        <v>96</v>
      </c>
      <c r="EQ211" s="231">
        <f>IF(EN211=1,IF(EM211&lt;15,VLOOKUP(EP211,data!$B$3:$E$32,2,0)*EM211,(VLOOKUP(EP211,data!$B$3:$E$32,2,0)*14)+(VLOOKUP(EP211,data!$B$3:$E$32,3,0))*(EM211-14)),0)</f>
        <v>0</v>
      </c>
      <c r="ER211" s="265" t="s">
        <v>96</v>
      </c>
      <c r="ES211" s="231">
        <f>IF(EN211=1,VLOOKUP(ER211,data!$B$35:$D$39,2,0),0)</f>
        <v>0</v>
      </c>
      <c r="ET211" s="232">
        <f>IF(AND(EQ211&lt;&gt;0,ES211&lt;&gt;0)=FALSE,0,data!$C$43)</f>
        <v>0</v>
      </c>
      <c r="EU211" s="269">
        <f t="shared" si="277"/>
        <v>0</v>
      </c>
      <c r="EV211" s="225">
        <f t="shared" si="278"/>
        <v>0</v>
      </c>
      <c r="EW211" s="225">
        <f t="shared" si="279"/>
        <v>0</v>
      </c>
      <c r="EX211" s="225">
        <f t="shared" si="280"/>
        <v>0</v>
      </c>
      <c r="EY211" s="431" t="str">
        <f t="shared" si="281"/>
        <v>ne</v>
      </c>
      <c r="FA211" s="229"/>
      <c r="FB211" s="225">
        <f t="shared" si="282"/>
        <v>0</v>
      </c>
      <c r="FC211" s="230">
        <f>IF(FB211=1,data!$C$41*FA211,0)</f>
        <v>0</v>
      </c>
      <c r="FD211" s="265" t="s">
        <v>96</v>
      </c>
      <c r="FE211" s="231">
        <f>IF(FB211=1,IF(FA211&lt;15,VLOOKUP(FD211,data!$B$3:$E$32,2,0)*FA211,(VLOOKUP(FD211,data!$B$3:$E$32,2,0)*14)+(VLOOKUP(FD211,data!$B$3:$E$32,3,0))*(FA211-14)),0)</f>
        <v>0</v>
      </c>
      <c r="FF211" s="265" t="s">
        <v>96</v>
      </c>
      <c r="FG211" s="231">
        <f>IF(FB211=1,VLOOKUP(FF211,data!$B$35:$D$39,2,0),0)</f>
        <v>0</v>
      </c>
      <c r="FH211" s="232">
        <f>IF(AND(FE211&lt;&gt;0,FG211&lt;&gt;0)=FALSE,0,data!$C$43)</f>
        <v>0</v>
      </c>
      <c r="FI211" s="269">
        <f t="shared" si="283"/>
        <v>0</v>
      </c>
      <c r="FJ211" s="225">
        <f t="shared" si="284"/>
        <v>0</v>
      </c>
      <c r="FK211" s="225">
        <f t="shared" si="285"/>
        <v>0</v>
      </c>
      <c r="FL211" s="225">
        <f t="shared" si="286"/>
        <v>0</v>
      </c>
      <c r="FM211" s="431" t="str">
        <f t="shared" si="287"/>
        <v>ne</v>
      </c>
    </row>
    <row r="212" spans="1:169" ht="26.65" hidden="1" customHeight="1" x14ac:dyDescent="0.25">
      <c r="A212" s="233"/>
      <c r="B212" s="370" t="s">
        <v>303</v>
      </c>
      <c r="C212" s="416"/>
      <c r="D212" s="418"/>
      <c r="E212" s="229"/>
      <c r="F212" s="225">
        <f t="shared" si="219"/>
        <v>0</v>
      </c>
      <c r="G212" s="230">
        <f>IF(F212=1,data!$C$41*E212,0)</f>
        <v>0</v>
      </c>
      <c r="H212" s="265" t="s">
        <v>96</v>
      </c>
      <c r="I212" s="231">
        <f>IF($F212=1,IF($E212&lt;15,VLOOKUP(H212,data!$B$3:$E$32,2,0)*$E212,(VLOOKUP(H212,data!$B$3:$E$32,2,0)*14)+(VLOOKUP(H212,data!$B$3:$E$32,3,0))*($E212-14)),0)</f>
        <v>0</v>
      </c>
      <c r="J212" s="265" t="s">
        <v>96</v>
      </c>
      <c r="K212" s="231">
        <f>IF($F212=1,VLOOKUP(J212,data!$B$35:$D$39,2,0),0)</f>
        <v>0</v>
      </c>
      <c r="L212" s="232">
        <f>IF(AND(I212&lt;&gt;0,K212&lt;&gt;0)=FALSE,0,data!$C$43)</f>
        <v>0</v>
      </c>
      <c r="M212" s="269">
        <f t="shared" si="76"/>
        <v>0</v>
      </c>
      <c r="N212" s="225">
        <f t="shared" si="288"/>
        <v>0</v>
      </c>
      <c r="O212" s="225">
        <f t="shared" si="220"/>
        <v>0</v>
      </c>
      <c r="P212" s="225">
        <f t="shared" si="221"/>
        <v>0</v>
      </c>
      <c r="Q212" s="228"/>
      <c r="R212" s="438">
        <f t="shared" si="222"/>
        <v>0</v>
      </c>
      <c r="S212" s="225">
        <f t="shared" si="223"/>
        <v>0</v>
      </c>
      <c r="T212" s="357">
        <f>IF(S212=1,data!$C$41*R212,0)</f>
        <v>0</v>
      </c>
      <c r="U212" s="370" t="str">
        <f t="shared" si="224"/>
        <v xml:space="preserve"> </v>
      </c>
      <c r="V212" s="360">
        <f>IF($S212=1,IF(R212&lt;15,VLOOKUP(U212,data!$B$3:$E$32,2,0)*R212,(VLOOKUP(U212,data!$B$3:$E$32,2,0)*14)+(VLOOKUP(U212,data!$B$3:$E$32,3,0))*(R212-14)),0)</f>
        <v>0</v>
      </c>
      <c r="W212" s="370" t="str">
        <f t="shared" si="225"/>
        <v xml:space="preserve"> </v>
      </c>
      <c r="X212" s="360">
        <f>IF($S212=1,VLOOKUP(W212,data!$B$35:$D$39,2,0),0)</f>
        <v>0</v>
      </c>
      <c r="Y212" s="364">
        <f>IF(AND(V212&lt;&gt;0,X212&lt;&gt;0)=FALSE,0,data!$C$43)</f>
        <v>0</v>
      </c>
      <c r="Z212" s="365">
        <f t="shared" si="83"/>
        <v>0</v>
      </c>
      <c r="AA212" s="225">
        <f t="shared" si="289"/>
        <v>0</v>
      </c>
      <c r="AB212" s="225">
        <f t="shared" si="226"/>
        <v>0</v>
      </c>
      <c r="AC212" s="225">
        <f t="shared" si="227"/>
        <v>0</v>
      </c>
      <c r="AE212" s="229"/>
      <c r="AF212" s="225">
        <f t="shared" si="228"/>
        <v>0</v>
      </c>
      <c r="AG212" s="230">
        <f>IF(AF212=1,data!$C$41*AE212,0)</f>
        <v>0</v>
      </c>
      <c r="AH212" s="265" t="s">
        <v>96</v>
      </c>
      <c r="AI212" s="231">
        <f>IF(AF212=1,IF(AE212&lt;15,VLOOKUP(AH212,data!$B$3:$E$32,2,0)*AE212,(VLOOKUP(AH212,data!$B$3:$E$32,2,0)*14)+(VLOOKUP(AH212,data!$B$3:$E$32,3,0))*(AE212-14)),0)</f>
        <v>0</v>
      </c>
      <c r="AJ212" s="265" t="s">
        <v>96</v>
      </c>
      <c r="AK212" s="231">
        <f>IF(AF212=1,VLOOKUP(AJ212,data!$B$35:$D$39,2,0),0)</f>
        <v>0</v>
      </c>
      <c r="AL212" s="232">
        <f>IF(AND(AI212&lt;&gt;0,AK212&lt;&gt;0)=FALSE,0,data!$C$43)</f>
        <v>0</v>
      </c>
      <c r="AM212" s="269">
        <f t="shared" si="229"/>
        <v>0</v>
      </c>
      <c r="AN212" s="225">
        <f t="shared" si="230"/>
        <v>0</v>
      </c>
      <c r="AO212" s="225">
        <f t="shared" si="231"/>
        <v>0</v>
      </c>
      <c r="AP212" s="225">
        <f t="shared" si="232"/>
        <v>0</v>
      </c>
      <c r="AQ212" s="431" t="str">
        <f t="shared" si="233"/>
        <v>ne</v>
      </c>
      <c r="AS212" s="229"/>
      <c r="AT212" s="225">
        <f t="shared" si="234"/>
        <v>0</v>
      </c>
      <c r="AU212" s="230">
        <f>IF(AT212=1,data!$C$41*AS212,0)</f>
        <v>0</v>
      </c>
      <c r="AV212" s="265" t="s">
        <v>96</v>
      </c>
      <c r="AW212" s="231">
        <f>IF(AT212=1,IF(AS212&lt;15,VLOOKUP(AV212,data!$B$3:$E$32,2,0)*AS212,(VLOOKUP(AV212,data!$B$3:$E$32,2,0)*14)+(VLOOKUP(AV212,data!$B$3:$E$32,3,0))*(AS212-14)),0)</f>
        <v>0</v>
      </c>
      <c r="AX212" s="265" t="s">
        <v>96</v>
      </c>
      <c r="AY212" s="231">
        <f>IF(AT212=1,VLOOKUP(AX212,data!$B$35:$D$39,2,0),0)</f>
        <v>0</v>
      </c>
      <c r="AZ212" s="232">
        <f>IF(AND(AW212&lt;&gt;0,AY212&lt;&gt;0)=FALSE,0,data!$C$43)</f>
        <v>0</v>
      </c>
      <c r="BA212" s="269">
        <f t="shared" si="235"/>
        <v>0</v>
      </c>
      <c r="BB212" s="225">
        <f t="shared" si="236"/>
        <v>0</v>
      </c>
      <c r="BC212" s="225">
        <f t="shared" si="237"/>
        <v>0</v>
      </c>
      <c r="BD212" s="225">
        <f t="shared" si="238"/>
        <v>0</v>
      </c>
      <c r="BE212" s="431" t="str">
        <f t="shared" si="239"/>
        <v>ne</v>
      </c>
      <c r="BG212" s="229"/>
      <c r="BH212" s="225">
        <f t="shared" si="240"/>
        <v>0</v>
      </c>
      <c r="BI212" s="230">
        <f>IF(BH212=1,data!$C$41*BG212,0)</f>
        <v>0</v>
      </c>
      <c r="BJ212" s="265" t="s">
        <v>96</v>
      </c>
      <c r="BK212" s="231">
        <f>IF(BH212=1,IF(BG212&lt;15,VLOOKUP(BJ212,data!$B$3:$E$32,2,0)*BG212,(VLOOKUP(BJ212,data!$B$3:$E$32,2,0)*14)+(VLOOKUP(BJ212,data!$B$3:$E$32,3,0))*(BG212-14)),0)</f>
        <v>0</v>
      </c>
      <c r="BL212" s="265" t="s">
        <v>96</v>
      </c>
      <c r="BM212" s="231">
        <f>IF(BH212=1,VLOOKUP(BL212,data!$B$35:$D$39,2,0),0)</f>
        <v>0</v>
      </c>
      <c r="BN212" s="232">
        <f>IF(AND(BK212&lt;&gt;0,BM212&lt;&gt;0)=FALSE,0,data!$C$43)</f>
        <v>0</v>
      </c>
      <c r="BO212" s="269">
        <f t="shared" si="241"/>
        <v>0</v>
      </c>
      <c r="BP212" s="225">
        <f t="shared" si="242"/>
        <v>0</v>
      </c>
      <c r="BQ212" s="225">
        <f t="shared" si="243"/>
        <v>0</v>
      </c>
      <c r="BR212" s="225">
        <f t="shared" si="244"/>
        <v>0</v>
      </c>
      <c r="BS212" s="431" t="str">
        <f t="shared" si="245"/>
        <v>ne</v>
      </c>
      <c r="BU212" s="229"/>
      <c r="BV212" s="225">
        <f t="shared" si="246"/>
        <v>0</v>
      </c>
      <c r="BW212" s="230">
        <f>IF(BV212=1,data!$C$41*BU212,0)</f>
        <v>0</v>
      </c>
      <c r="BX212" s="265" t="s">
        <v>96</v>
      </c>
      <c r="BY212" s="231">
        <f>IF(BV212=1,IF(BU212&lt;15,VLOOKUP(BX212,data!$B$3:$E$32,2,0)*BU212,(VLOOKUP(BX212,data!$B$3:$E$32,2,0)*14)+(VLOOKUP(BX212,data!$B$3:$E$32,3,0))*(BU212-14)),0)</f>
        <v>0</v>
      </c>
      <c r="BZ212" s="265" t="s">
        <v>96</v>
      </c>
      <c r="CA212" s="231">
        <f>IF(BV212=1,VLOOKUP(BZ212,data!$B$35:$D$39,2,0),0)</f>
        <v>0</v>
      </c>
      <c r="CB212" s="232">
        <f>IF(AND(BY212&lt;&gt;0,CA212&lt;&gt;0)=FALSE,0,data!$C$43)</f>
        <v>0</v>
      </c>
      <c r="CC212" s="269">
        <f t="shared" si="247"/>
        <v>0</v>
      </c>
      <c r="CD212" s="225">
        <f t="shared" si="248"/>
        <v>0</v>
      </c>
      <c r="CE212" s="225">
        <f t="shared" si="249"/>
        <v>0</v>
      </c>
      <c r="CF212" s="225">
        <f t="shared" si="250"/>
        <v>0</v>
      </c>
      <c r="CG212" s="431" t="str">
        <f t="shared" si="251"/>
        <v>ne</v>
      </c>
      <c r="CI212" s="229"/>
      <c r="CJ212" s="225">
        <f t="shared" si="252"/>
        <v>0</v>
      </c>
      <c r="CK212" s="230">
        <f>IF(CJ212=1,data!$C$41*CI212,0)</f>
        <v>0</v>
      </c>
      <c r="CL212" s="265" t="s">
        <v>96</v>
      </c>
      <c r="CM212" s="231">
        <f>IF(CJ212=1,IF(CI212&lt;15,VLOOKUP(CL212,data!$B$3:$E$32,2,0)*CI212,(VLOOKUP(CL212,data!$B$3:$E$32,2,0)*14)+(VLOOKUP(CL212,data!$B$3:$E$32,3,0))*(CI212-14)),0)</f>
        <v>0</v>
      </c>
      <c r="CN212" s="265" t="s">
        <v>96</v>
      </c>
      <c r="CO212" s="231">
        <f>IF(CJ212=1,VLOOKUP(CN212,data!$B$35:$D$39,2,0),0)</f>
        <v>0</v>
      </c>
      <c r="CP212" s="232">
        <f>IF(AND(CM212&lt;&gt;0,CO212&lt;&gt;0)=FALSE,0,data!$C$43)</f>
        <v>0</v>
      </c>
      <c r="CQ212" s="269">
        <f t="shared" si="253"/>
        <v>0</v>
      </c>
      <c r="CR212" s="225">
        <f t="shared" si="254"/>
        <v>0</v>
      </c>
      <c r="CS212" s="225">
        <f t="shared" si="255"/>
        <v>0</v>
      </c>
      <c r="CT212" s="225">
        <f t="shared" si="256"/>
        <v>0</v>
      </c>
      <c r="CU212" s="431" t="str">
        <f t="shared" si="257"/>
        <v>ne</v>
      </c>
      <c r="CW212" s="229"/>
      <c r="CX212" s="225">
        <f t="shared" si="258"/>
        <v>0</v>
      </c>
      <c r="CY212" s="230">
        <f>IF(CX212=1,data!$C$41*CW212,0)</f>
        <v>0</v>
      </c>
      <c r="CZ212" s="265" t="s">
        <v>96</v>
      </c>
      <c r="DA212" s="231">
        <f>IF(CX212=1,IF(CW212&lt;15,VLOOKUP(CZ212,data!$B$3:$E$32,2,0)*CW212,(VLOOKUP(CZ212,data!$B$3:$E$32,2,0)*14)+(VLOOKUP(CZ212,data!$B$3:$E$32,3,0))*(CW212-14)),0)</f>
        <v>0</v>
      </c>
      <c r="DB212" s="265" t="s">
        <v>96</v>
      </c>
      <c r="DC212" s="231">
        <f>IF(CX212=1,VLOOKUP(DB212,data!$B$35:$D$39,2,0),0)</f>
        <v>0</v>
      </c>
      <c r="DD212" s="232">
        <f>IF(AND(DA212&lt;&gt;0,DC212&lt;&gt;0)=FALSE,0,data!$C$43)</f>
        <v>0</v>
      </c>
      <c r="DE212" s="269">
        <f t="shared" si="259"/>
        <v>0</v>
      </c>
      <c r="DF212" s="225">
        <f t="shared" si="260"/>
        <v>0</v>
      </c>
      <c r="DG212" s="225">
        <f t="shared" si="261"/>
        <v>0</v>
      </c>
      <c r="DH212" s="225">
        <f t="shared" si="262"/>
        <v>0</v>
      </c>
      <c r="DI212" s="431" t="str">
        <f t="shared" si="263"/>
        <v>ne</v>
      </c>
      <c r="DK212" s="229"/>
      <c r="DL212" s="225">
        <f t="shared" si="264"/>
        <v>0</v>
      </c>
      <c r="DM212" s="230">
        <f>IF(DL212=1,data!$C$41*DK212,0)</f>
        <v>0</v>
      </c>
      <c r="DN212" s="265" t="s">
        <v>96</v>
      </c>
      <c r="DO212" s="231">
        <f>IF(DL212=1,IF(DK212&lt;15,VLOOKUP(DN212,data!$B$3:$E$32,2,0)*DK212,(VLOOKUP(DN212,data!$B$3:$E$32,2,0)*14)+(VLOOKUP(DN212,data!$B$3:$E$32,3,0))*(DK212-14)),0)</f>
        <v>0</v>
      </c>
      <c r="DP212" s="265" t="s">
        <v>96</v>
      </c>
      <c r="DQ212" s="231">
        <f>IF(DL212=1,VLOOKUP(DP212,data!$B$35:$D$39,2,0),0)</f>
        <v>0</v>
      </c>
      <c r="DR212" s="232">
        <f>IF(AND(DO212&lt;&gt;0,DQ212&lt;&gt;0)=FALSE,0,data!$C$43)</f>
        <v>0</v>
      </c>
      <c r="DS212" s="269">
        <f t="shared" si="265"/>
        <v>0</v>
      </c>
      <c r="DT212" s="225">
        <f t="shared" si="266"/>
        <v>0</v>
      </c>
      <c r="DU212" s="225">
        <f t="shared" si="267"/>
        <v>0</v>
      </c>
      <c r="DV212" s="225">
        <f t="shared" si="268"/>
        <v>0</v>
      </c>
      <c r="DW212" s="431" t="str">
        <f t="shared" si="269"/>
        <v>ne</v>
      </c>
      <c r="DY212" s="229"/>
      <c r="DZ212" s="225">
        <f t="shared" si="270"/>
        <v>0</v>
      </c>
      <c r="EA212" s="230">
        <f>IF(DZ212=1,data!$C$41*DY212,0)</f>
        <v>0</v>
      </c>
      <c r="EB212" s="265" t="s">
        <v>96</v>
      </c>
      <c r="EC212" s="231">
        <f>IF(DZ212=1,IF(DY212&lt;15,VLOOKUP(EB212,data!$B$3:$E$32,2,0)*DY212,(VLOOKUP(EB212,data!$B$3:$E$32,2,0)*14)+(VLOOKUP(EB212,data!$B$3:$E$32,3,0))*(DY212-14)),0)</f>
        <v>0</v>
      </c>
      <c r="ED212" s="265" t="s">
        <v>96</v>
      </c>
      <c r="EE212" s="231">
        <f>IF(DZ212=1,VLOOKUP(ED212,data!$B$35:$D$39,2,0),0)</f>
        <v>0</v>
      </c>
      <c r="EF212" s="232">
        <f>IF(AND(EC212&lt;&gt;0,EE212&lt;&gt;0)=FALSE,0,data!$C$43)</f>
        <v>0</v>
      </c>
      <c r="EG212" s="269">
        <f t="shared" si="271"/>
        <v>0</v>
      </c>
      <c r="EH212" s="225">
        <f t="shared" si="272"/>
        <v>0</v>
      </c>
      <c r="EI212" s="225">
        <f t="shared" si="273"/>
        <v>0</v>
      </c>
      <c r="EJ212" s="225">
        <f t="shared" si="274"/>
        <v>0</v>
      </c>
      <c r="EK212" s="431" t="str">
        <f t="shared" si="275"/>
        <v>ne</v>
      </c>
      <c r="EM212" s="229"/>
      <c r="EN212" s="225">
        <f t="shared" si="276"/>
        <v>0</v>
      </c>
      <c r="EO212" s="230">
        <f>IF(EN212=1,data!$C$41*EM212,0)</f>
        <v>0</v>
      </c>
      <c r="EP212" s="265" t="s">
        <v>96</v>
      </c>
      <c r="EQ212" s="231">
        <f>IF(EN212=1,IF(EM212&lt;15,VLOOKUP(EP212,data!$B$3:$E$32,2,0)*EM212,(VLOOKUP(EP212,data!$B$3:$E$32,2,0)*14)+(VLOOKUP(EP212,data!$B$3:$E$32,3,0))*(EM212-14)),0)</f>
        <v>0</v>
      </c>
      <c r="ER212" s="265" t="s">
        <v>96</v>
      </c>
      <c r="ES212" s="231">
        <f>IF(EN212=1,VLOOKUP(ER212,data!$B$35:$D$39,2,0),0)</f>
        <v>0</v>
      </c>
      <c r="ET212" s="232">
        <f>IF(AND(EQ212&lt;&gt;0,ES212&lt;&gt;0)=FALSE,0,data!$C$43)</f>
        <v>0</v>
      </c>
      <c r="EU212" s="269">
        <f t="shared" si="277"/>
        <v>0</v>
      </c>
      <c r="EV212" s="225">
        <f t="shared" si="278"/>
        <v>0</v>
      </c>
      <c r="EW212" s="225">
        <f t="shared" si="279"/>
        <v>0</v>
      </c>
      <c r="EX212" s="225">
        <f t="shared" si="280"/>
        <v>0</v>
      </c>
      <c r="EY212" s="431" t="str">
        <f t="shared" si="281"/>
        <v>ne</v>
      </c>
      <c r="FA212" s="229"/>
      <c r="FB212" s="225">
        <f t="shared" si="282"/>
        <v>0</v>
      </c>
      <c r="FC212" s="230">
        <f>IF(FB212=1,data!$C$41*FA212,0)</f>
        <v>0</v>
      </c>
      <c r="FD212" s="265" t="s">
        <v>96</v>
      </c>
      <c r="FE212" s="231">
        <f>IF(FB212=1,IF(FA212&lt;15,VLOOKUP(FD212,data!$B$3:$E$32,2,0)*FA212,(VLOOKUP(FD212,data!$B$3:$E$32,2,0)*14)+(VLOOKUP(FD212,data!$B$3:$E$32,3,0))*(FA212-14)),0)</f>
        <v>0</v>
      </c>
      <c r="FF212" s="265" t="s">
        <v>96</v>
      </c>
      <c r="FG212" s="231">
        <f>IF(FB212=1,VLOOKUP(FF212,data!$B$35:$D$39,2,0),0)</f>
        <v>0</v>
      </c>
      <c r="FH212" s="232">
        <f>IF(AND(FE212&lt;&gt;0,FG212&lt;&gt;0)=FALSE,0,data!$C$43)</f>
        <v>0</v>
      </c>
      <c r="FI212" s="269">
        <f t="shared" si="283"/>
        <v>0</v>
      </c>
      <c r="FJ212" s="225">
        <f t="shared" si="284"/>
        <v>0</v>
      </c>
      <c r="FK212" s="225">
        <f t="shared" si="285"/>
        <v>0</v>
      </c>
      <c r="FL212" s="225">
        <f t="shared" si="286"/>
        <v>0</v>
      </c>
      <c r="FM212" s="431" t="str">
        <f t="shared" si="287"/>
        <v>ne</v>
      </c>
    </row>
    <row r="213" spans="1:169" ht="26.65" hidden="1" customHeight="1" x14ac:dyDescent="0.25">
      <c r="A213" s="233"/>
      <c r="B213" s="370" t="s">
        <v>304</v>
      </c>
      <c r="C213" s="416"/>
      <c r="D213" s="418"/>
      <c r="E213" s="229"/>
      <c r="F213" s="225">
        <f t="shared" si="219"/>
        <v>0</v>
      </c>
      <c r="G213" s="230">
        <f>IF(F213=1,data!$C$41*E213,0)</f>
        <v>0</v>
      </c>
      <c r="H213" s="265" t="s">
        <v>96</v>
      </c>
      <c r="I213" s="231">
        <f>IF($F213=1,IF($E213&lt;15,VLOOKUP(H213,data!$B$3:$E$32,2,0)*$E213,(VLOOKUP(H213,data!$B$3:$E$32,2,0)*14)+(VLOOKUP(H213,data!$B$3:$E$32,3,0))*($E213-14)),0)</f>
        <v>0</v>
      </c>
      <c r="J213" s="265" t="s">
        <v>96</v>
      </c>
      <c r="K213" s="231">
        <f>IF($F213=1,VLOOKUP(J213,data!$B$35:$D$39,2,0),0)</f>
        <v>0</v>
      </c>
      <c r="L213" s="232">
        <f>IF(AND(I213&lt;&gt;0,K213&lt;&gt;0)=FALSE,0,data!$C$43)</f>
        <v>0</v>
      </c>
      <c r="M213" s="269">
        <f t="shared" si="76"/>
        <v>0</v>
      </c>
      <c r="N213" s="225">
        <f t="shared" si="288"/>
        <v>0</v>
      </c>
      <c r="O213" s="225">
        <f t="shared" si="220"/>
        <v>0</v>
      </c>
      <c r="P213" s="225">
        <f t="shared" si="221"/>
        <v>0</v>
      </c>
      <c r="Q213" s="228"/>
      <c r="R213" s="438">
        <f t="shared" si="222"/>
        <v>0</v>
      </c>
      <c r="S213" s="225">
        <f t="shared" si="223"/>
        <v>0</v>
      </c>
      <c r="T213" s="357">
        <f>IF(S213=1,data!$C$41*R213,0)</f>
        <v>0</v>
      </c>
      <c r="U213" s="370" t="str">
        <f t="shared" si="224"/>
        <v xml:space="preserve"> </v>
      </c>
      <c r="V213" s="360">
        <f>IF($S213=1,IF(R213&lt;15,VLOOKUP(U213,data!$B$3:$E$32,2,0)*R213,(VLOOKUP(U213,data!$B$3:$E$32,2,0)*14)+(VLOOKUP(U213,data!$B$3:$E$32,3,0))*(R213-14)),0)</f>
        <v>0</v>
      </c>
      <c r="W213" s="370" t="str">
        <f t="shared" si="225"/>
        <v xml:space="preserve"> </v>
      </c>
      <c r="X213" s="360">
        <f>IF($S213=1,VLOOKUP(W213,data!$B$35:$D$39,2,0),0)</f>
        <v>0</v>
      </c>
      <c r="Y213" s="364">
        <f>IF(AND(V213&lt;&gt;0,X213&lt;&gt;0)=FALSE,0,data!$C$43)</f>
        <v>0</v>
      </c>
      <c r="Z213" s="365">
        <f t="shared" si="83"/>
        <v>0</v>
      </c>
      <c r="AA213" s="225">
        <f t="shared" si="289"/>
        <v>0</v>
      </c>
      <c r="AB213" s="225">
        <f t="shared" si="226"/>
        <v>0</v>
      </c>
      <c r="AC213" s="225">
        <f t="shared" si="227"/>
        <v>0</v>
      </c>
      <c r="AE213" s="229"/>
      <c r="AF213" s="225">
        <f t="shared" si="228"/>
        <v>0</v>
      </c>
      <c r="AG213" s="230">
        <f>IF(AF213=1,data!$C$41*AE213,0)</f>
        <v>0</v>
      </c>
      <c r="AH213" s="265" t="s">
        <v>96</v>
      </c>
      <c r="AI213" s="231">
        <f>IF(AF213=1,IF(AE213&lt;15,VLOOKUP(AH213,data!$B$3:$E$32,2,0)*AE213,(VLOOKUP(AH213,data!$B$3:$E$32,2,0)*14)+(VLOOKUP(AH213,data!$B$3:$E$32,3,0))*(AE213-14)),0)</f>
        <v>0</v>
      </c>
      <c r="AJ213" s="265" t="s">
        <v>96</v>
      </c>
      <c r="AK213" s="231">
        <f>IF(AF213=1,VLOOKUP(AJ213,data!$B$35:$D$39,2,0),0)</f>
        <v>0</v>
      </c>
      <c r="AL213" s="232">
        <f>IF(AND(AI213&lt;&gt;0,AK213&lt;&gt;0)=FALSE,0,data!$C$43)</f>
        <v>0</v>
      </c>
      <c r="AM213" s="269">
        <f t="shared" si="229"/>
        <v>0</v>
      </c>
      <c r="AN213" s="225">
        <f t="shared" si="230"/>
        <v>0</v>
      </c>
      <c r="AO213" s="225">
        <f t="shared" si="231"/>
        <v>0</v>
      </c>
      <c r="AP213" s="225">
        <f t="shared" si="232"/>
        <v>0</v>
      </c>
      <c r="AQ213" s="431" t="str">
        <f t="shared" si="233"/>
        <v>ne</v>
      </c>
      <c r="AS213" s="229"/>
      <c r="AT213" s="225">
        <f t="shared" si="234"/>
        <v>0</v>
      </c>
      <c r="AU213" s="230">
        <f>IF(AT213=1,data!$C$41*AS213,0)</f>
        <v>0</v>
      </c>
      <c r="AV213" s="265" t="s">
        <v>96</v>
      </c>
      <c r="AW213" s="231">
        <f>IF(AT213=1,IF(AS213&lt;15,VLOOKUP(AV213,data!$B$3:$E$32,2,0)*AS213,(VLOOKUP(AV213,data!$B$3:$E$32,2,0)*14)+(VLOOKUP(AV213,data!$B$3:$E$32,3,0))*(AS213-14)),0)</f>
        <v>0</v>
      </c>
      <c r="AX213" s="265" t="s">
        <v>96</v>
      </c>
      <c r="AY213" s="231">
        <f>IF(AT213=1,VLOOKUP(AX213,data!$B$35:$D$39,2,0),0)</f>
        <v>0</v>
      </c>
      <c r="AZ213" s="232">
        <f>IF(AND(AW213&lt;&gt;0,AY213&lt;&gt;0)=FALSE,0,data!$C$43)</f>
        <v>0</v>
      </c>
      <c r="BA213" s="269">
        <f t="shared" si="235"/>
        <v>0</v>
      </c>
      <c r="BB213" s="225">
        <f t="shared" si="236"/>
        <v>0</v>
      </c>
      <c r="BC213" s="225">
        <f t="shared" si="237"/>
        <v>0</v>
      </c>
      <c r="BD213" s="225">
        <f t="shared" si="238"/>
        <v>0</v>
      </c>
      <c r="BE213" s="431" t="str">
        <f t="shared" si="239"/>
        <v>ne</v>
      </c>
      <c r="BG213" s="229"/>
      <c r="BH213" s="225">
        <f t="shared" si="240"/>
        <v>0</v>
      </c>
      <c r="BI213" s="230">
        <f>IF(BH213=1,data!$C$41*BG213,0)</f>
        <v>0</v>
      </c>
      <c r="BJ213" s="265" t="s">
        <v>96</v>
      </c>
      <c r="BK213" s="231">
        <f>IF(BH213=1,IF(BG213&lt;15,VLOOKUP(BJ213,data!$B$3:$E$32,2,0)*BG213,(VLOOKUP(BJ213,data!$B$3:$E$32,2,0)*14)+(VLOOKUP(BJ213,data!$B$3:$E$32,3,0))*(BG213-14)),0)</f>
        <v>0</v>
      </c>
      <c r="BL213" s="265" t="s">
        <v>96</v>
      </c>
      <c r="BM213" s="231">
        <f>IF(BH213=1,VLOOKUP(BL213,data!$B$35:$D$39,2,0),0)</f>
        <v>0</v>
      </c>
      <c r="BN213" s="232">
        <f>IF(AND(BK213&lt;&gt;0,BM213&lt;&gt;0)=FALSE,0,data!$C$43)</f>
        <v>0</v>
      </c>
      <c r="BO213" s="269">
        <f t="shared" si="241"/>
        <v>0</v>
      </c>
      <c r="BP213" s="225">
        <f t="shared" si="242"/>
        <v>0</v>
      </c>
      <c r="BQ213" s="225">
        <f t="shared" si="243"/>
        <v>0</v>
      </c>
      <c r="BR213" s="225">
        <f t="shared" si="244"/>
        <v>0</v>
      </c>
      <c r="BS213" s="431" t="str">
        <f t="shared" si="245"/>
        <v>ne</v>
      </c>
      <c r="BU213" s="229"/>
      <c r="BV213" s="225">
        <f t="shared" si="246"/>
        <v>0</v>
      </c>
      <c r="BW213" s="230">
        <f>IF(BV213=1,data!$C$41*BU213,0)</f>
        <v>0</v>
      </c>
      <c r="BX213" s="265" t="s">
        <v>96</v>
      </c>
      <c r="BY213" s="231">
        <f>IF(BV213=1,IF(BU213&lt;15,VLOOKUP(BX213,data!$B$3:$E$32,2,0)*BU213,(VLOOKUP(BX213,data!$B$3:$E$32,2,0)*14)+(VLOOKUP(BX213,data!$B$3:$E$32,3,0))*(BU213-14)),0)</f>
        <v>0</v>
      </c>
      <c r="BZ213" s="265" t="s">
        <v>96</v>
      </c>
      <c r="CA213" s="231">
        <f>IF(BV213=1,VLOOKUP(BZ213,data!$B$35:$D$39,2,0),0)</f>
        <v>0</v>
      </c>
      <c r="CB213" s="232">
        <f>IF(AND(BY213&lt;&gt;0,CA213&lt;&gt;0)=FALSE,0,data!$C$43)</f>
        <v>0</v>
      </c>
      <c r="CC213" s="269">
        <f t="shared" si="247"/>
        <v>0</v>
      </c>
      <c r="CD213" s="225">
        <f t="shared" si="248"/>
        <v>0</v>
      </c>
      <c r="CE213" s="225">
        <f t="shared" si="249"/>
        <v>0</v>
      </c>
      <c r="CF213" s="225">
        <f t="shared" si="250"/>
        <v>0</v>
      </c>
      <c r="CG213" s="431" t="str">
        <f t="shared" si="251"/>
        <v>ne</v>
      </c>
      <c r="CI213" s="229"/>
      <c r="CJ213" s="225">
        <f t="shared" si="252"/>
        <v>0</v>
      </c>
      <c r="CK213" s="230">
        <f>IF(CJ213=1,data!$C$41*CI213,0)</f>
        <v>0</v>
      </c>
      <c r="CL213" s="265" t="s">
        <v>96</v>
      </c>
      <c r="CM213" s="231">
        <f>IF(CJ213=1,IF(CI213&lt;15,VLOOKUP(CL213,data!$B$3:$E$32,2,0)*CI213,(VLOOKUP(CL213,data!$B$3:$E$32,2,0)*14)+(VLOOKUP(CL213,data!$B$3:$E$32,3,0))*(CI213-14)),0)</f>
        <v>0</v>
      </c>
      <c r="CN213" s="265" t="s">
        <v>96</v>
      </c>
      <c r="CO213" s="231">
        <f>IF(CJ213=1,VLOOKUP(CN213,data!$B$35:$D$39,2,0),0)</f>
        <v>0</v>
      </c>
      <c r="CP213" s="232">
        <f>IF(AND(CM213&lt;&gt;0,CO213&lt;&gt;0)=FALSE,0,data!$C$43)</f>
        <v>0</v>
      </c>
      <c r="CQ213" s="269">
        <f t="shared" si="253"/>
        <v>0</v>
      </c>
      <c r="CR213" s="225">
        <f t="shared" si="254"/>
        <v>0</v>
      </c>
      <c r="CS213" s="225">
        <f t="shared" si="255"/>
        <v>0</v>
      </c>
      <c r="CT213" s="225">
        <f t="shared" si="256"/>
        <v>0</v>
      </c>
      <c r="CU213" s="431" t="str">
        <f t="shared" si="257"/>
        <v>ne</v>
      </c>
      <c r="CW213" s="229"/>
      <c r="CX213" s="225">
        <f t="shared" si="258"/>
        <v>0</v>
      </c>
      <c r="CY213" s="230">
        <f>IF(CX213=1,data!$C$41*CW213,0)</f>
        <v>0</v>
      </c>
      <c r="CZ213" s="265" t="s">
        <v>96</v>
      </c>
      <c r="DA213" s="231">
        <f>IF(CX213=1,IF(CW213&lt;15,VLOOKUP(CZ213,data!$B$3:$E$32,2,0)*CW213,(VLOOKUP(CZ213,data!$B$3:$E$32,2,0)*14)+(VLOOKUP(CZ213,data!$B$3:$E$32,3,0))*(CW213-14)),0)</f>
        <v>0</v>
      </c>
      <c r="DB213" s="265" t="s">
        <v>96</v>
      </c>
      <c r="DC213" s="231">
        <f>IF(CX213=1,VLOOKUP(DB213,data!$B$35:$D$39,2,0),0)</f>
        <v>0</v>
      </c>
      <c r="DD213" s="232">
        <f>IF(AND(DA213&lt;&gt;0,DC213&lt;&gt;0)=FALSE,0,data!$C$43)</f>
        <v>0</v>
      </c>
      <c r="DE213" s="269">
        <f t="shared" si="259"/>
        <v>0</v>
      </c>
      <c r="DF213" s="225">
        <f t="shared" si="260"/>
        <v>0</v>
      </c>
      <c r="DG213" s="225">
        <f t="shared" si="261"/>
        <v>0</v>
      </c>
      <c r="DH213" s="225">
        <f t="shared" si="262"/>
        <v>0</v>
      </c>
      <c r="DI213" s="431" t="str">
        <f t="shared" si="263"/>
        <v>ne</v>
      </c>
      <c r="DK213" s="229"/>
      <c r="DL213" s="225">
        <f t="shared" si="264"/>
        <v>0</v>
      </c>
      <c r="DM213" s="230">
        <f>IF(DL213=1,data!$C$41*DK213,0)</f>
        <v>0</v>
      </c>
      <c r="DN213" s="265" t="s">
        <v>96</v>
      </c>
      <c r="DO213" s="231">
        <f>IF(DL213=1,IF(DK213&lt;15,VLOOKUP(DN213,data!$B$3:$E$32,2,0)*DK213,(VLOOKUP(DN213,data!$B$3:$E$32,2,0)*14)+(VLOOKUP(DN213,data!$B$3:$E$32,3,0))*(DK213-14)),0)</f>
        <v>0</v>
      </c>
      <c r="DP213" s="265" t="s">
        <v>96</v>
      </c>
      <c r="DQ213" s="231">
        <f>IF(DL213=1,VLOOKUP(DP213,data!$B$35:$D$39,2,0),0)</f>
        <v>0</v>
      </c>
      <c r="DR213" s="232">
        <f>IF(AND(DO213&lt;&gt;0,DQ213&lt;&gt;0)=FALSE,0,data!$C$43)</f>
        <v>0</v>
      </c>
      <c r="DS213" s="269">
        <f t="shared" si="265"/>
        <v>0</v>
      </c>
      <c r="DT213" s="225">
        <f t="shared" si="266"/>
        <v>0</v>
      </c>
      <c r="DU213" s="225">
        <f t="shared" si="267"/>
        <v>0</v>
      </c>
      <c r="DV213" s="225">
        <f t="shared" si="268"/>
        <v>0</v>
      </c>
      <c r="DW213" s="431" t="str">
        <f t="shared" si="269"/>
        <v>ne</v>
      </c>
      <c r="DY213" s="229"/>
      <c r="DZ213" s="225">
        <f t="shared" si="270"/>
        <v>0</v>
      </c>
      <c r="EA213" s="230">
        <f>IF(DZ213=1,data!$C$41*DY213,0)</f>
        <v>0</v>
      </c>
      <c r="EB213" s="265" t="s">
        <v>96</v>
      </c>
      <c r="EC213" s="231">
        <f>IF(DZ213=1,IF(DY213&lt;15,VLOOKUP(EB213,data!$B$3:$E$32,2,0)*DY213,(VLOOKUP(EB213,data!$B$3:$E$32,2,0)*14)+(VLOOKUP(EB213,data!$B$3:$E$32,3,0))*(DY213-14)),0)</f>
        <v>0</v>
      </c>
      <c r="ED213" s="265" t="s">
        <v>96</v>
      </c>
      <c r="EE213" s="231">
        <f>IF(DZ213=1,VLOOKUP(ED213,data!$B$35:$D$39,2,0),0)</f>
        <v>0</v>
      </c>
      <c r="EF213" s="232">
        <f>IF(AND(EC213&lt;&gt;0,EE213&lt;&gt;0)=FALSE,0,data!$C$43)</f>
        <v>0</v>
      </c>
      <c r="EG213" s="269">
        <f t="shared" si="271"/>
        <v>0</v>
      </c>
      <c r="EH213" s="225">
        <f t="shared" si="272"/>
        <v>0</v>
      </c>
      <c r="EI213" s="225">
        <f t="shared" si="273"/>
        <v>0</v>
      </c>
      <c r="EJ213" s="225">
        <f t="shared" si="274"/>
        <v>0</v>
      </c>
      <c r="EK213" s="431" t="str">
        <f t="shared" si="275"/>
        <v>ne</v>
      </c>
      <c r="EM213" s="229"/>
      <c r="EN213" s="225">
        <f t="shared" si="276"/>
        <v>0</v>
      </c>
      <c r="EO213" s="230">
        <f>IF(EN213=1,data!$C$41*EM213,0)</f>
        <v>0</v>
      </c>
      <c r="EP213" s="265" t="s">
        <v>96</v>
      </c>
      <c r="EQ213" s="231">
        <f>IF(EN213=1,IF(EM213&lt;15,VLOOKUP(EP213,data!$B$3:$E$32,2,0)*EM213,(VLOOKUP(EP213,data!$B$3:$E$32,2,0)*14)+(VLOOKUP(EP213,data!$B$3:$E$32,3,0))*(EM213-14)),0)</f>
        <v>0</v>
      </c>
      <c r="ER213" s="265" t="s">
        <v>96</v>
      </c>
      <c r="ES213" s="231">
        <f>IF(EN213=1,VLOOKUP(ER213,data!$B$35:$D$39,2,0),0)</f>
        <v>0</v>
      </c>
      <c r="ET213" s="232">
        <f>IF(AND(EQ213&lt;&gt;0,ES213&lt;&gt;0)=FALSE,0,data!$C$43)</f>
        <v>0</v>
      </c>
      <c r="EU213" s="269">
        <f t="shared" si="277"/>
        <v>0</v>
      </c>
      <c r="EV213" s="225">
        <f t="shared" si="278"/>
        <v>0</v>
      </c>
      <c r="EW213" s="225">
        <f t="shared" si="279"/>
        <v>0</v>
      </c>
      <c r="EX213" s="225">
        <f t="shared" si="280"/>
        <v>0</v>
      </c>
      <c r="EY213" s="431" t="str">
        <f t="shared" si="281"/>
        <v>ne</v>
      </c>
      <c r="FA213" s="229"/>
      <c r="FB213" s="225">
        <f t="shared" si="282"/>
        <v>0</v>
      </c>
      <c r="FC213" s="230">
        <f>IF(FB213=1,data!$C$41*FA213,0)</f>
        <v>0</v>
      </c>
      <c r="FD213" s="265" t="s">
        <v>96</v>
      </c>
      <c r="FE213" s="231">
        <f>IF(FB213=1,IF(FA213&lt;15,VLOOKUP(FD213,data!$B$3:$E$32,2,0)*FA213,(VLOOKUP(FD213,data!$B$3:$E$32,2,0)*14)+(VLOOKUP(FD213,data!$B$3:$E$32,3,0))*(FA213-14)),0)</f>
        <v>0</v>
      </c>
      <c r="FF213" s="265" t="s">
        <v>96</v>
      </c>
      <c r="FG213" s="231">
        <f>IF(FB213=1,VLOOKUP(FF213,data!$B$35:$D$39,2,0),0)</f>
        <v>0</v>
      </c>
      <c r="FH213" s="232">
        <f>IF(AND(FE213&lt;&gt;0,FG213&lt;&gt;0)=FALSE,0,data!$C$43)</f>
        <v>0</v>
      </c>
      <c r="FI213" s="269">
        <f t="shared" si="283"/>
        <v>0</v>
      </c>
      <c r="FJ213" s="225">
        <f t="shared" si="284"/>
        <v>0</v>
      </c>
      <c r="FK213" s="225">
        <f t="shared" si="285"/>
        <v>0</v>
      </c>
      <c r="FL213" s="225">
        <f t="shared" si="286"/>
        <v>0</v>
      </c>
      <c r="FM213" s="431" t="str">
        <f t="shared" si="287"/>
        <v>ne</v>
      </c>
    </row>
    <row r="214" spans="1:169" ht="26.65" hidden="1" customHeight="1" x14ac:dyDescent="0.25">
      <c r="A214" s="233"/>
      <c r="B214" s="370" t="s">
        <v>305</v>
      </c>
      <c r="C214" s="416"/>
      <c r="D214" s="418"/>
      <c r="E214" s="229"/>
      <c r="F214" s="225">
        <f t="shared" si="219"/>
        <v>0</v>
      </c>
      <c r="G214" s="230">
        <f>IF(F214=1,data!$C$41*E214,0)</f>
        <v>0</v>
      </c>
      <c r="H214" s="265" t="s">
        <v>96</v>
      </c>
      <c r="I214" s="231">
        <f>IF($F214=1,IF($E214&lt;15,VLOOKUP(H214,data!$B$3:$E$32,2,0)*$E214,(VLOOKUP(H214,data!$B$3:$E$32,2,0)*14)+(VLOOKUP(H214,data!$B$3:$E$32,3,0))*($E214-14)),0)</f>
        <v>0</v>
      </c>
      <c r="J214" s="265" t="s">
        <v>96</v>
      </c>
      <c r="K214" s="231">
        <f>IF($F214=1,VLOOKUP(J214,data!$B$35:$D$39,2,0),0)</f>
        <v>0</v>
      </c>
      <c r="L214" s="232">
        <f>IF(AND(I214&lt;&gt;0,K214&lt;&gt;0)=FALSE,0,data!$C$43)</f>
        <v>0</v>
      </c>
      <c r="M214" s="269">
        <f t="shared" si="76"/>
        <v>0</v>
      </c>
      <c r="N214" s="225">
        <f t="shared" si="288"/>
        <v>0</v>
      </c>
      <c r="O214" s="225">
        <f t="shared" si="220"/>
        <v>0</v>
      </c>
      <c r="P214" s="225">
        <f t="shared" si="221"/>
        <v>0</v>
      </c>
      <c r="Q214" s="228"/>
      <c r="R214" s="438">
        <f t="shared" si="222"/>
        <v>0</v>
      </c>
      <c r="S214" s="225">
        <f t="shared" si="223"/>
        <v>0</v>
      </c>
      <c r="T214" s="357">
        <f>IF(S214=1,data!$C$41*R214,0)</f>
        <v>0</v>
      </c>
      <c r="U214" s="370" t="str">
        <f t="shared" si="224"/>
        <v xml:space="preserve"> </v>
      </c>
      <c r="V214" s="360">
        <f>IF($S214=1,IF(R214&lt;15,VLOOKUP(U214,data!$B$3:$E$32,2,0)*R214,(VLOOKUP(U214,data!$B$3:$E$32,2,0)*14)+(VLOOKUP(U214,data!$B$3:$E$32,3,0))*(R214-14)),0)</f>
        <v>0</v>
      </c>
      <c r="W214" s="370" t="str">
        <f t="shared" si="225"/>
        <v xml:space="preserve"> </v>
      </c>
      <c r="X214" s="360">
        <f>IF($S214=1,VLOOKUP(W214,data!$B$35:$D$39,2,0),0)</f>
        <v>0</v>
      </c>
      <c r="Y214" s="364">
        <f>IF(AND(V214&lt;&gt;0,X214&lt;&gt;0)=FALSE,0,data!$C$43)</f>
        <v>0</v>
      </c>
      <c r="Z214" s="365">
        <f t="shared" si="83"/>
        <v>0</v>
      </c>
      <c r="AA214" s="225">
        <f t="shared" si="289"/>
        <v>0</v>
      </c>
      <c r="AB214" s="225">
        <f t="shared" si="226"/>
        <v>0</v>
      </c>
      <c r="AC214" s="225">
        <f t="shared" si="227"/>
        <v>0</v>
      </c>
      <c r="AE214" s="229"/>
      <c r="AF214" s="225">
        <f t="shared" si="228"/>
        <v>0</v>
      </c>
      <c r="AG214" s="230">
        <f>IF(AF214=1,data!$C$41*AE214,0)</f>
        <v>0</v>
      </c>
      <c r="AH214" s="265" t="s">
        <v>96</v>
      </c>
      <c r="AI214" s="231">
        <f>IF(AF214=1,IF(AE214&lt;15,VLOOKUP(AH214,data!$B$3:$E$32,2,0)*AE214,(VLOOKUP(AH214,data!$B$3:$E$32,2,0)*14)+(VLOOKUP(AH214,data!$B$3:$E$32,3,0))*(AE214-14)),0)</f>
        <v>0</v>
      </c>
      <c r="AJ214" s="265" t="s">
        <v>96</v>
      </c>
      <c r="AK214" s="231">
        <f>IF(AF214=1,VLOOKUP(AJ214,data!$B$35:$D$39,2,0),0)</f>
        <v>0</v>
      </c>
      <c r="AL214" s="232">
        <f>IF(AND(AI214&lt;&gt;0,AK214&lt;&gt;0)=FALSE,0,data!$C$43)</f>
        <v>0</v>
      </c>
      <c r="AM214" s="269">
        <f t="shared" si="229"/>
        <v>0</v>
      </c>
      <c r="AN214" s="225">
        <f t="shared" si="230"/>
        <v>0</v>
      </c>
      <c r="AO214" s="225">
        <f t="shared" si="231"/>
        <v>0</v>
      </c>
      <c r="AP214" s="225">
        <f t="shared" si="232"/>
        <v>0</v>
      </c>
      <c r="AQ214" s="431" t="str">
        <f t="shared" si="233"/>
        <v>ne</v>
      </c>
      <c r="AS214" s="229"/>
      <c r="AT214" s="225">
        <f t="shared" si="234"/>
        <v>0</v>
      </c>
      <c r="AU214" s="230">
        <f>IF(AT214=1,data!$C$41*AS214,0)</f>
        <v>0</v>
      </c>
      <c r="AV214" s="265" t="s">
        <v>96</v>
      </c>
      <c r="AW214" s="231">
        <f>IF(AT214=1,IF(AS214&lt;15,VLOOKUP(AV214,data!$B$3:$E$32,2,0)*AS214,(VLOOKUP(AV214,data!$B$3:$E$32,2,0)*14)+(VLOOKUP(AV214,data!$B$3:$E$32,3,0))*(AS214-14)),0)</f>
        <v>0</v>
      </c>
      <c r="AX214" s="265" t="s">
        <v>96</v>
      </c>
      <c r="AY214" s="231">
        <f>IF(AT214=1,VLOOKUP(AX214,data!$B$35:$D$39,2,0),0)</f>
        <v>0</v>
      </c>
      <c r="AZ214" s="232">
        <f>IF(AND(AW214&lt;&gt;0,AY214&lt;&gt;0)=FALSE,0,data!$C$43)</f>
        <v>0</v>
      </c>
      <c r="BA214" s="269">
        <f t="shared" si="235"/>
        <v>0</v>
      </c>
      <c r="BB214" s="225">
        <f t="shared" si="236"/>
        <v>0</v>
      </c>
      <c r="BC214" s="225">
        <f t="shared" si="237"/>
        <v>0</v>
      </c>
      <c r="BD214" s="225">
        <f t="shared" si="238"/>
        <v>0</v>
      </c>
      <c r="BE214" s="431" t="str">
        <f t="shared" si="239"/>
        <v>ne</v>
      </c>
      <c r="BG214" s="229"/>
      <c r="BH214" s="225">
        <f t="shared" si="240"/>
        <v>0</v>
      </c>
      <c r="BI214" s="230">
        <f>IF(BH214=1,data!$C$41*BG214,0)</f>
        <v>0</v>
      </c>
      <c r="BJ214" s="265" t="s">
        <v>96</v>
      </c>
      <c r="BK214" s="231">
        <f>IF(BH214=1,IF(BG214&lt;15,VLOOKUP(BJ214,data!$B$3:$E$32,2,0)*BG214,(VLOOKUP(BJ214,data!$B$3:$E$32,2,0)*14)+(VLOOKUP(BJ214,data!$B$3:$E$32,3,0))*(BG214-14)),0)</f>
        <v>0</v>
      </c>
      <c r="BL214" s="265" t="s">
        <v>96</v>
      </c>
      <c r="BM214" s="231">
        <f>IF(BH214=1,VLOOKUP(BL214,data!$B$35:$D$39,2,0),0)</f>
        <v>0</v>
      </c>
      <c r="BN214" s="232">
        <f>IF(AND(BK214&lt;&gt;0,BM214&lt;&gt;0)=FALSE,0,data!$C$43)</f>
        <v>0</v>
      </c>
      <c r="BO214" s="269">
        <f t="shared" si="241"/>
        <v>0</v>
      </c>
      <c r="BP214" s="225">
        <f t="shared" si="242"/>
        <v>0</v>
      </c>
      <c r="BQ214" s="225">
        <f t="shared" si="243"/>
        <v>0</v>
      </c>
      <c r="BR214" s="225">
        <f t="shared" si="244"/>
        <v>0</v>
      </c>
      <c r="BS214" s="431" t="str">
        <f t="shared" si="245"/>
        <v>ne</v>
      </c>
      <c r="BU214" s="229"/>
      <c r="BV214" s="225">
        <f t="shared" si="246"/>
        <v>0</v>
      </c>
      <c r="BW214" s="230">
        <f>IF(BV214=1,data!$C$41*BU214,0)</f>
        <v>0</v>
      </c>
      <c r="BX214" s="265" t="s">
        <v>96</v>
      </c>
      <c r="BY214" s="231">
        <f>IF(BV214=1,IF(BU214&lt;15,VLOOKUP(BX214,data!$B$3:$E$32,2,0)*BU214,(VLOOKUP(BX214,data!$B$3:$E$32,2,0)*14)+(VLOOKUP(BX214,data!$B$3:$E$32,3,0))*(BU214-14)),0)</f>
        <v>0</v>
      </c>
      <c r="BZ214" s="265" t="s">
        <v>96</v>
      </c>
      <c r="CA214" s="231">
        <f>IF(BV214=1,VLOOKUP(BZ214,data!$B$35:$D$39,2,0),0)</f>
        <v>0</v>
      </c>
      <c r="CB214" s="232">
        <f>IF(AND(BY214&lt;&gt;0,CA214&lt;&gt;0)=FALSE,0,data!$C$43)</f>
        <v>0</v>
      </c>
      <c r="CC214" s="269">
        <f t="shared" si="247"/>
        <v>0</v>
      </c>
      <c r="CD214" s="225">
        <f t="shared" si="248"/>
        <v>0</v>
      </c>
      <c r="CE214" s="225">
        <f t="shared" si="249"/>
        <v>0</v>
      </c>
      <c r="CF214" s="225">
        <f t="shared" si="250"/>
        <v>0</v>
      </c>
      <c r="CG214" s="431" t="str">
        <f t="shared" si="251"/>
        <v>ne</v>
      </c>
      <c r="CI214" s="229"/>
      <c r="CJ214" s="225">
        <f t="shared" si="252"/>
        <v>0</v>
      </c>
      <c r="CK214" s="230">
        <f>IF(CJ214=1,data!$C$41*CI214,0)</f>
        <v>0</v>
      </c>
      <c r="CL214" s="265" t="s">
        <v>96</v>
      </c>
      <c r="CM214" s="231">
        <f>IF(CJ214=1,IF(CI214&lt;15,VLOOKUP(CL214,data!$B$3:$E$32,2,0)*CI214,(VLOOKUP(CL214,data!$B$3:$E$32,2,0)*14)+(VLOOKUP(CL214,data!$B$3:$E$32,3,0))*(CI214-14)),0)</f>
        <v>0</v>
      </c>
      <c r="CN214" s="265" t="s">
        <v>96</v>
      </c>
      <c r="CO214" s="231">
        <f>IF(CJ214=1,VLOOKUP(CN214,data!$B$35:$D$39,2,0),0)</f>
        <v>0</v>
      </c>
      <c r="CP214" s="232">
        <f>IF(AND(CM214&lt;&gt;0,CO214&lt;&gt;0)=FALSE,0,data!$C$43)</f>
        <v>0</v>
      </c>
      <c r="CQ214" s="269">
        <f t="shared" si="253"/>
        <v>0</v>
      </c>
      <c r="CR214" s="225">
        <f t="shared" si="254"/>
        <v>0</v>
      </c>
      <c r="CS214" s="225">
        <f t="shared" si="255"/>
        <v>0</v>
      </c>
      <c r="CT214" s="225">
        <f t="shared" si="256"/>
        <v>0</v>
      </c>
      <c r="CU214" s="431" t="str">
        <f t="shared" si="257"/>
        <v>ne</v>
      </c>
      <c r="CW214" s="229"/>
      <c r="CX214" s="225">
        <f t="shared" si="258"/>
        <v>0</v>
      </c>
      <c r="CY214" s="230">
        <f>IF(CX214=1,data!$C$41*CW214,0)</f>
        <v>0</v>
      </c>
      <c r="CZ214" s="265" t="s">
        <v>96</v>
      </c>
      <c r="DA214" s="231">
        <f>IF(CX214=1,IF(CW214&lt;15,VLOOKUP(CZ214,data!$B$3:$E$32,2,0)*CW214,(VLOOKUP(CZ214,data!$B$3:$E$32,2,0)*14)+(VLOOKUP(CZ214,data!$B$3:$E$32,3,0))*(CW214-14)),0)</f>
        <v>0</v>
      </c>
      <c r="DB214" s="265" t="s">
        <v>96</v>
      </c>
      <c r="DC214" s="231">
        <f>IF(CX214=1,VLOOKUP(DB214,data!$B$35:$D$39,2,0),0)</f>
        <v>0</v>
      </c>
      <c r="DD214" s="232">
        <f>IF(AND(DA214&lt;&gt;0,DC214&lt;&gt;0)=FALSE,0,data!$C$43)</f>
        <v>0</v>
      </c>
      <c r="DE214" s="269">
        <f t="shared" si="259"/>
        <v>0</v>
      </c>
      <c r="DF214" s="225">
        <f t="shared" si="260"/>
        <v>0</v>
      </c>
      <c r="DG214" s="225">
        <f t="shared" si="261"/>
        <v>0</v>
      </c>
      <c r="DH214" s="225">
        <f t="shared" si="262"/>
        <v>0</v>
      </c>
      <c r="DI214" s="431" t="str">
        <f t="shared" si="263"/>
        <v>ne</v>
      </c>
      <c r="DK214" s="229"/>
      <c r="DL214" s="225">
        <f t="shared" si="264"/>
        <v>0</v>
      </c>
      <c r="DM214" s="230">
        <f>IF(DL214=1,data!$C$41*DK214,0)</f>
        <v>0</v>
      </c>
      <c r="DN214" s="265" t="s">
        <v>96</v>
      </c>
      <c r="DO214" s="231">
        <f>IF(DL214=1,IF(DK214&lt;15,VLOOKUP(DN214,data!$B$3:$E$32,2,0)*DK214,(VLOOKUP(DN214,data!$B$3:$E$32,2,0)*14)+(VLOOKUP(DN214,data!$B$3:$E$32,3,0))*(DK214-14)),0)</f>
        <v>0</v>
      </c>
      <c r="DP214" s="265" t="s">
        <v>96</v>
      </c>
      <c r="DQ214" s="231">
        <f>IF(DL214=1,VLOOKUP(DP214,data!$B$35:$D$39,2,0),0)</f>
        <v>0</v>
      </c>
      <c r="DR214" s="232">
        <f>IF(AND(DO214&lt;&gt;0,DQ214&lt;&gt;0)=FALSE,0,data!$C$43)</f>
        <v>0</v>
      </c>
      <c r="DS214" s="269">
        <f t="shared" si="265"/>
        <v>0</v>
      </c>
      <c r="DT214" s="225">
        <f t="shared" si="266"/>
        <v>0</v>
      </c>
      <c r="DU214" s="225">
        <f t="shared" si="267"/>
        <v>0</v>
      </c>
      <c r="DV214" s="225">
        <f t="shared" si="268"/>
        <v>0</v>
      </c>
      <c r="DW214" s="431" t="str">
        <f t="shared" si="269"/>
        <v>ne</v>
      </c>
      <c r="DY214" s="229"/>
      <c r="DZ214" s="225">
        <f t="shared" si="270"/>
        <v>0</v>
      </c>
      <c r="EA214" s="230">
        <f>IF(DZ214=1,data!$C$41*DY214,0)</f>
        <v>0</v>
      </c>
      <c r="EB214" s="265" t="s">
        <v>96</v>
      </c>
      <c r="EC214" s="231">
        <f>IF(DZ214=1,IF(DY214&lt;15,VLOOKUP(EB214,data!$B$3:$E$32,2,0)*DY214,(VLOOKUP(EB214,data!$B$3:$E$32,2,0)*14)+(VLOOKUP(EB214,data!$B$3:$E$32,3,0))*(DY214-14)),0)</f>
        <v>0</v>
      </c>
      <c r="ED214" s="265" t="s">
        <v>96</v>
      </c>
      <c r="EE214" s="231">
        <f>IF(DZ214=1,VLOOKUP(ED214,data!$B$35:$D$39,2,0),0)</f>
        <v>0</v>
      </c>
      <c r="EF214" s="232">
        <f>IF(AND(EC214&lt;&gt;0,EE214&lt;&gt;0)=FALSE,0,data!$C$43)</f>
        <v>0</v>
      </c>
      <c r="EG214" s="269">
        <f t="shared" si="271"/>
        <v>0</v>
      </c>
      <c r="EH214" s="225">
        <f t="shared" si="272"/>
        <v>0</v>
      </c>
      <c r="EI214" s="225">
        <f t="shared" si="273"/>
        <v>0</v>
      </c>
      <c r="EJ214" s="225">
        <f t="shared" si="274"/>
        <v>0</v>
      </c>
      <c r="EK214" s="431" t="str">
        <f t="shared" si="275"/>
        <v>ne</v>
      </c>
      <c r="EM214" s="229"/>
      <c r="EN214" s="225">
        <f t="shared" si="276"/>
        <v>0</v>
      </c>
      <c r="EO214" s="230">
        <f>IF(EN214=1,data!$C$41*EM214,0)</f>
        <v>0</v>
      </c>
      <c r="EP214" s="265" t="s">
        <v>96</v>
      </c>
      <c r="EQ214" s="231">
        <f>IF(EN214=1,IF(EM214&lt;15,VLOOKUP(EP214,data!$B$3:$E$32,2,0)*EM214,(VLOOKUP(EP214,data!$B$3:$E$32,2,0)*14)+(VLOOKUP(EP214,data!$B$3:$E$32,3,0))*(EM214-14)),0)</f>
        <v>0</v>
      </c>
      <c r="ER214" s="265" t="s">
        <v>96</v>
      </c>
      <c r="ES214" s="231">
        <f>IF(EN214=1,VLOOKUP(ER214,data!$B$35:$D$39,2,0),0)</f>
        <v>0</v>
      </c>
      <c r="ET214" s="232">
        <f>IF(AND(EQ214&lt;&gt;0,ES214&lt;&gt;0)=FALSE,0,data!$C$43)</f>
        <v>0</v>
      </c>
      <c r="EU214" s="269">
        <f t="shared" si="277"/>
        <v>0</v>
      </c>
      <c r="EV214" s="225">
        <f t="shared" si="278"/>
        <v>0</v>
      </c>
      <c r="EW214" s="225">
        <f t="shared" si="279"/>
        <v>0</v>
      </c>
      <c r="EX214" s="225">
        <f t="shared" si="280"/>
        <v>0</v>
      </c>
      <c r="EY214" s="431" t="str">
        <f t="shared" si="281"/>
        <v>ne</v>
      </c>
      <c r="FA214" s="229"/>
      <c r="FB214" s="225">
        <f t="shared" si="282"/>
        <v>0</v>
      </c>
      <c r="FC214" s="230">
        <f>IF(FB214=1,data!$C$41*FA214,0)</f>
        <v>0</v>
      </c>
      <c r="FD214" s="265" t="s">
        <v>96</v>
      </c>
      <c r="FE214" s="231">
        <f>IF(FB214=1,IF(FA214&lt;15,VLOOKUP(FD214,data!$B$3:$E$32,2,0)*FA214,(VLOOKUP(FD214,data!$B$3:$E$32,2,0)*14)+(VLOOKUP(FD214,data!$B$3:$E$32,3,0))*(FA214-14)),0)</f>
        <v>0</v>
      </c>
      <c r="FF214" s="265" t="s">
        <v>96</v>
      </c>
      <c r="FG214" s="231">
        <f>IF(FB214=1,VLOOKUP(FF214,data!$B$35:$D$39,2,0),0)</f>
        <v>0</v>
      </c>
      <c r="FH214" s="232">
        <f>IF(AND(FE214&lt;&gt;0,FG214&lt;&gt;0)=FALSE,0,data!$C$43)</f>
        <v>0</v>
      </c>
      <c r="FI214" s="269">
        <f t="shared" si="283"/>
        <v>0</v>
      </c>
      <c r="FJ214" s="225">
        <f t="shared" si="284"/>
        <v>0</v>
      </c>
      <c r="FK214" s="225">
        <f t="shared" si="285"/>
        <v>0</v>
      </c>
      <c r="FL214" s="225">
        <f t="shared" si="286"/>
        <v>0</v>
      </c>
      <c r="FM214" s="431" t="str">
        <f t="shared" si="287"/>
        <v>ne</v>
      </c>
    </row>
    <row r="215" spans="1:169" ht="26.65" hidden="1" customHeight="1" x14ac:dyDescent="0.25">
      <c r="A215" s="233"/>
      <c r="B215" s="370" t="s">
        <v>306</v>
      </c>
      <c r="C215" s="416"/>
      <c r="D215" s="418"/>
      <c r="E215" s="229"/>
      <c r="F215" s="225">
        <f t="shared" si="219"/>
        <v>0</v>
      </c>
      <c r="G215" s="230">
        <f>IF(F215=1,data!$C$41*E215,0)</f>
        <v>0</v>
      </c>
      <c r="H215" s="265" t="s">
        <v>96</v>
      </c>
      <c r="I215" s="231">
        <f>IF($F215=1,IF($E215&lt;15,VLOOKUP(H215,data!$B$3:$E$32,2,0)*$E215,(VLOOKUP(H215,data!$B$3:$E$32,2,0)*14)+(VLOOKUP(H215,data!$B$3:$E$32,3,0))*($E215-14)),0)</f>
        <v>0</v>
      </c>
      <c r="J215" s="265" t="s">
        <v>96</v>
      </c>
      <c r="K215" s="231">
        <f>IF($F215=1,VLOOKUP(J215,data!$B$35:$D$39,2,0),0)</f>
        <v>0</v>
      </c>
      <c r="L215" s="232">
        <f>IF(AND(I215&lt;&gt;0,K215&lt;&gt;0)=FALSE,0,data!$C$43)</f>
        <v>0</v>
      </c>
      <c r="M215" s="269">
        <f t="shared" si="76"/>
        <v>0</v>
      </c>
      <c r="N215" s="225">
        <f t="shared" si="288"/>
        <v>0</v>
      </c>
      <c r="O215" s="225">
        <f t="shared" si="220"/>
        <v>0</v>
      </c>
      <c r="P215" s="225">
        <f t="shared" si="221"/>
        <v>0</v>
      </c>
      <c r="Q215" s="228"/>
      <c r="R215" s="438">
        <f t="shared" si="222"/>
        <v>0</v>
      </c>
      <c r="S215" s="225">
        <f t="shared" si="223"/>
        <v>0</v>
      </c>
      <c r="T215" s="357">
        <f>IF(S215=1,data!$C$41*R215,0)</f>
        <v>0</v>
      </c>
      <c r="U215" s="370" t="str">
        <f t="shared" si="224"/>
        <v xml:space="preserve"> </v>
      </c>
      <c r="V215" s="360">
        <f>IF($S215=1,IF(R215&lt;15,VLOOKUP(U215,data!$B$3:$E$32,2,0)*R215,(VLOOKUP(U215,data!$B$3:$E$32,2,0)*14)+(VLOOKUP(U215,data!$B$3:$E$32,3,0))*(R215-14)),0)</f>
        <v>0</v>
      </c>
      <c r="W215" s="370" t="str">
        <f t="shared" si="225"/>
        <v xml:space="preserve"> </v>
      </c>
      <c r="X215" s="360">
        <f>IF($S215=1,VLOOKUP(W215,data!$B$35:$D$39,2,0),0)</f>
        <v>0</v>
      </c>
      <c r="Y215" s="364">
        <f>IF(AND(V215&lt;&gt;0,X215&lt;&gt;0)=FALSE,0,data!$C$43)</f>
        <v>0</v>
      </c>
      <c r="Z215" s="365">
        <f t="shared" si="83"/>
        <v>0</v>
      </c>
      <c r="AA215" s="225">
        <f t="shared" si="289"/>
        <v>0</v>
      </c>
      <c r="AB215" s="225">
        <f t="shared" si="226"/>
        <v>0</v>
      </c>
      <c r="AC215" s="225">
        <f t="shared" si="227"/>
        <v>0</v>
      </c>
      <c r="AE215" s="229"/>
      <c r="AF215" s="225">
        <f t="shared" si="228"/>
        <v>0</v>
      </c>
      <c r="AG215" s="230">
        <f>IF(AF215=1,data!$C$41*AE215,0)</f>
        <v>0</v>
      </c>
      <c r="AH215" s="265" t="s">
        <v>96</v>
      </c>
      <c r="AI215" s="231">
        <f>IF(AF215=1,IF(AE215&lt;15,VLOOKUP(AH215,data!$B$3:$E$32,2,0)*AE215,(VLOOKUP(AH215,data!$B$3:$E$32,2,0)*14)+(VLOOKUP(AH215,data!$B$3:$E$32,3,0))*(AE215-14)),0)</f>
        <v>0</v>
      </c>
      <c r="AJ215" s="265" t="s">
        <v>96</v>
      </c>
      <c r="AK215" s="231">
        <f>IF(AF215=1,VLOOKUP(AJ215,data!$B$35:$D$39,2,0),0)</f>
        <v>0</v>
      </c>
      <c r="AL215" s="232">
        <f>IF(AND(AI215&lt;&gt;0,AK215&lt;&gt;0)=FALSE,0,data!$C$43)</f>
        <v>0</v>
      </c>
      <c r="AM215" s="269">
        <f t="shared" si="229"/>
        <v>0</v>
      </c>
      <c r="AN215" s="225">
        <f t="shared" si="230"/>
        <v>0</v>
      </c>
      <c r="AO215" s="225">
        <f t="shared" si="231"/>
        <v>0</v>
      </c>
      <c r="AP215" s="225">
        <f t="shared" si="232"/>
        <v>0</v>
      </c>
      <c r="AQ215" s="431" t="str">
        <f t="shared" si="233"/>
        <v>ne</v>
      </c>
      <c r="AS215" s="229"/>
      <c r="AT215" s="225">
        <f t="shared" si="234"/>
        <v>0</v>
      </c>
      <c r="AU215" s="230">
        <f>IF(AT215=1,data!$C$41*AS215,0)</f>
        <v>0</v>
      </c>
      <c r="AV215" s="265" t="s">
        <v>96</v>
      </c>
      <c r="AW215" s="231">
        <f>IF(AT215=1,IF(AS215&lt;15,VLOOKUP(AV215,data!$B$3:$E$32,2,0)*AS215,(VLOOKUP(AV215,data!$B$3:$E$32,2,0)*14)+(VLOOKUP(AV215,data!$B$3:$E$32,3,0))*(AS215-14)),0)</f>
        <v>0</v>
      </c>
      <c r="AX215" s="265" t="s">
        <v>96</v>
      </c>
      <c r="AY215" s="231">
        <f>IF(AT215=1,VLOOKUP(AX215,data!$B$35:$D$39,2,0),0)</f>
        <v>0</v>
      </c>
      <c r="AZ215" s="232">
        <f>IF(AND(AW215&lt;&gt;0,AY215&lt;&gt;0)=FALSE,0,data!$C$43)</f>
        <v>0</v>
      </c>
      <c r="BA215" s="269">
        <f t="shared" si="235"/>
        <v>0</v>
      </c>
      <c r="BB215" s="225">
        <f t="shared" si="236"/>
        <v>0</v>
      </c>
      <c r="BC215" s="225">
        <f t="shared" si="237"/>
        <v>0</v>
      </c>
      <c r="BD215" s="225">
        <f t="shared" si="238"/>
        <v>0</v>
      </c>
      <c r="BE215" s="431" t="str">
        <f t="shared" si="239"/>
        <v>ne</v>
      </c>
      <c r="BG215" s="229"/>
      <c r="BH215" s="225">
        <f t="shared" si="240"/>
        <v>0</v>
      </c>
      <c r="BI215" s="230">
        <f>IF(BH215=1,data!$C$41*BG215,0)</f>
        <v>0</v>
      </c>
      <c r="BJ215" s="265" t="s">
        <v>96</v>
      </c>
      <c r="BK215" s="231">
        <f>IF(BH215=1,IF(BG215&lt;15,VLOOKUP(BJ215,data!$B$3:$E$32,2,0)*BG215,(VLOOKUP(BJ215,data!$B$3:$E$32,2,0)*14)+(VLOOKUP(BJ215,data!$B$3:$E$32,3,0))*(BG215-14)),0)</f>
        <v>0</v>
      </c>
      <c r="BL215" s="265" t="s">
        <v>96</v>
      </c>
      <c r="BM215" s="231">
        <f>IF(BH215=1,VLOOKUP(BL215,data!$B$35:$D$39,2,0),0)</f>
        <v>0</v>
      </c>
      <c r="BN215" s="232">
        <f>IF(AND(BK215&lt;&gt;0,BM215&lt;&gt;0)=FALSE,0,data!$C$43)</f>
        <v>0</v>
      </c>
      <c r="BO215" s="269">
        <f t="shared" si="241"/>
        <v>0</v>
      </c>
      <c r="BP215" s="225">
        <f t="shared" si="242"/>
        <v>0</v>
      </c>
      <c r="BQ215" s="225">
        <f t="shared" si="243"/>
        <v>0</v>
      </c>
      <c r="BR215" s="225">
        <f t="shared" si="244"/>
        <v>0</v>
      </c>
      <c r="BS215" s="431" t="str">
        <f t="shared" si="245"/>
        <v>ne</v>
      </c>
      <c r="BU215" s="229"/>
      <c r="BV215" s="225">
        <f t="shared" si="246"/>
        <v>0</v>
      </c>
      <c r="BW215" s="230">
        <f>IF(BV215=1,data!$C$41*BU215,0)</f>
        <v>0</v>
      </c>
      <c r="BX215" s="265" t="s">
        <v>96</v>
      </c>
      <c r="BY215" s="231">
        <f>IF(BV215=1,IF(BU215&lt;15,VLOOKUP(BX215,data!$B$3:$E$32,2,0)*BU215,(VLOOKUP(BX215,data!$B$3:$E$32,2,0)*14)+(VLOOKUP(BX215,data!$B$3:$E$32,3,0))*(BU215-14)),0)</f>
        <v>0</v>
      </c>
      <c r="BZ215" s="265" t="s">
        <v>96</v>
      </c>
      <c r="CA215" s="231">
        <f>IF(BV215=1,VLOOKUP(BZ215,data!$B$35:$D$39,2,0),0)</f>
        <v>0</v>
      </c>
      <c r="CB215" s="232">
        <f>IF(AND(BY215&lt;&gt;0,CA215&lt;&gt;0)=FALSE,0,data!$C$43)</f>
        <v>0</v>
      </c>
      <c r="CC215" s="269">
        <f t="shared" si="247"/>
        <v>0</v>
      </c>
      <c r="CD215" s="225">
        <f t="shared" si="248"/>
        <v>0</v>
      </c>
      <c r="CE215" s="225">
        <f t="shared" si="249"/>
        <v>0</v>
      </c>
      <c r="CF215" s="225">
        <f t="shared" si="250"/>
        <v>0</v>
      </c>
      <c r="CG215" s="431" t="str">
        <f t="shared" si="251"/>
        <v>ne</v>
      </c>
      <c r="CI215" s="229"/>
      <c r="CJ215" s="225">
        <f t="shared" si="252"/>
        <v>0</v>
      </c>
      <c r="CK215" s="230">
        <f>IF(CJ215=1,data!$C$41*CI215,0)</f>
        <v>0</v>
      </c>
      <c r="CL215" s="265" t="s">
        <v>96</v>
      </c>
      <c r="CM215" s="231">
        <f>IF(CJ215=1,IF(CI215&lt;15,VLOOKUP(CL215,data!$B$3:$E$32,2,0)*CI215,(VLOOKUP(CL215,data!$B$3:$E$32,2,0)*14)+(VLOOKUP(CL215,data!$B$3:$E$32,3,0))*(CI215-14)),0)</f>
        <v>0</v>
      </c>
      <c r="CN215" s="265" t="s">
        <v>96</v>
      </c>
      <c r="CO215" s="231">
        <f>IF(CJ215=1,VLOOKUP(CN215,data!$B$35:$D$39,2,0),0)</f>
        <v>0</v>
      </c>
      <c r="CP215" s="232">
        <f>IF(AND(CM215&lt;&gt;0,CO215&lt;&gt;0)=FALSE,0,data!$C$43)</f>
        <v>0</v>
      </c>
      <c r="CQ215" s="269">
        <f t="shared" si="253"/>
        <v>0</v>
      </c>
      <c r="CR215" s="225">
        <f t="shared" si="254"/>
        <v>0</v>
      </c>
      <c r="CS215" s="225">
        <f t="shared" si="255"/>
        <v>0</v>
      </c>
      <c r="CT215" s="225">
        <f t="shared" si="256"/>
        <v>0</v>
      </c>
      <c r="CU215" s="431" t="str">
        <f t="shared" si="257"/>
        <v>ne</v>
      </c>
      <c r="CW215" s="229"/>
      <c r="CX215" s="225">
        <f t="shared" si="258"/>
        <v>0</v>
      </c>
      <c r="CY215" s="230">
        <f>IF(CX215=1,data!$C$41*CW215,0)</f>
        <v>0</v>
      </c>
      <c r="CZ215" s="265" t="s">
        <v>96</v>
      </c>
      <c r="DA215" s="231">
        <f>IF(CX215=1,IF(CW215&lt;15,VLOOKUP(CZ215,data!$B$3:$E$32,2,0)*CW215,(VLOOKUP(CZ215,data!$B$3:$E$32,2,0)*14)+(VLOOKUP(CZ215,data!$B$3:$E$32,3,0))*(CW215-14)),0)</f>
        <v>0</v>
      </c>
      <c r="DB215" s="265" t="s">
        <v>96</v>
      </c>
      <c r="DC215" s="231">
        <f>IF(CX215=1,VLOOKUP(DB215,data!$B$35:$D$39,2,0),0)</f>
        <v>0</v>
      </c>
      <c r="DD215" s="232">
        <f>IF(AND(DA215&lt;&gt;0,DC215&lt;&gt;0)=FALSE,0,data!$C$43)</f>
        <v>0</v>
      </c>
      <c r="DE215" s="269">
        <f t="shared" si="259"/>
        <v>0</v>
      </c>
      <c r="DF215" s="225">
        <f t="shared" si="260"/>
        <v>0</v>
      </c>
      <c r="DG215" s="225">
        <f t="shared" si="261"/>
        <v>0</v>
      </c>
      <c r="DH215" s="225">
        <f t="shared" si="262"/>
        <v>0</v>
      </c>
      <c r="DI215" s="431" t="str">
        <f t="shared" si="263"/>
        <v>ne</v>
      </c>
      <c r="DK215" s="229"/>
      <c r="DL215" s="225">
        <f t="shared" si="264"/>
        <v>0</v>
      </c>
      <c r="DM215" s="230">
        <f>IF(DL215=1,data!$C$41*DK215,0)</f>
        <v>0</v>
      </c>
      <c r="DN215" s="265" t="s">
        <v>96</v>
      </c>
      <c r="DO215" s="231">
        <f>IF(DL215=1,IF(DK215&lt;15,VLOOKUP(DN215,data!$B$3:$E$32,2,0)*DK215,(VLOOKUP(DN215,data!$B$3:$E$32,2,0)*14)+(VLOOKUP(DN215,data!$B$3:$E$32,3,0))*(DK215-14)),0)</f>
        <v>0</v>
      </c>
      <c r="DP215" s="265" t="s">
        <v>96</v>
      </c>
      <c r="DQ215" s="231">
        <f>IF(DL215=1,VLOOKUP(DP215,data!$B$35:$D$39,2,0),0)</f>
        <v>0</v>
      </c>
      <c r="DR215" s="232">
        <f>IF(AND(DO215&lt;&gt;0,DQ215&lt;&gt;0)=FALSE,0,data!$C$43)</f>
        <v>0</v>
      </c>
      <c r="DS215" s="269">
        <f t="shared" si="265"/>
        <v>0</v>
      </c>
      <c r="DT215" s="225">
        <f t="shared" si="266"/>
        <v>0</v>
      </c>
      <c r="DU215" s="225">
        <f t="shared" si="267"/>
        <v>0</v>
      </c>
      <c r="DV215" s="225">
        <f t="shared" si="268"/>
        <v>0</v>
      </c>
      <c r="DW215" s="431" t="str">
        <f t="shared" si="269"/>
        <v>ne</v>
      </c>
      <c r="DY215" s="229"/>
      <c r="DZ215" s="225">
        <f t="shared" si="270"/>
        <v>0</v>
      </c>
      <c r="EA215" s="230">
        <f>IF(DZ215=1,data!$C$41*DY215,0)</f>
        <v>0</v>
      </c>
      <c r="EB215" s="265" t="s">
        <v>96</v>
      </c>
      <c r="EC215" s="231">
        <f>IF(DZ215=1,IF(DY215&lt;15,VLOOKUP(EB215,data!$B$3:$E$32,2,0)*DY215,(VLOOKUP(EB215,data!$B$3:$E$32,2,0)*14)+(VLOOKUP(EB215,data!$B$3:$E$32,3,0))*(DY215-14)),0)</f>
        <v>0</v>
      </c>
      <c r="ED215" s="265" t="s">
        <v>96</v>
      </c>
      <c r="EE215" s="231">
        <f>IF(DZ215=1,VLOOKUP(ED215,data!$B$35:$D$39,2,0),0)</f>
        <v>0</v>
      </c>
      <c r="EF215" s="232">
        <f>IF(AND(EC215&lt;&gt;0,EE215&lt;&gt;0)=FALSE,0,data!$C$43)</f>
        <v>0</v>
      </c>
      <c r="EG215" s="269">
        <f t="shared" si="271"/>
        <v>0</v>
      </c>
      <c r="EH215" s="225">
        <f t="shared" si="272"/>
        <v>0</v>
      </c>
      <c r="EI215" s="225">
        <f t="shared" si="273"/>
        <v>0</v>
      </c>
      <c r="EJ215" s="225">
        <f t="shared" si="274"/>
        <v>0</v>
      </c>
      <c r="EK215" s="431" t="str">
        <f t="shared" si="275"/>
        <v>ne</v>
      </c>
      <c r="EM215" s="229"/>
      <c r="EN215" s="225">
        <f t="shared" si="276"/>
        <v>0</v>
      </c>
      <c r="EO215" s="230">
        <f>IF(EN215=1,data!$C$41*EM215,0)</f>
        <v>0</v>
      </c>
      <c r="EP215" s="265" t="s">
        <v>96</v>
      </c>
      <c r="EQ215" s="231">
        <f>IF(EN215=1,IF(EM215&lt;15,VLOOKUP(EP215,data!$B$3:$E$32,2,0)*EM215,(VLOOKUP(EP215,data!$B$3:$E$32,2,0)*14)+(VLOOKUP(EP215,data!$B$3:$E$32,3,0))*(EM215-14)),0)</f>
        <v>0</v>
      </c>
      <c r="ER215" s="265" t="s">
        <v>96</v>
      </c>
      <c r="ES215" s="231">
        <f>IF(EN215=1,VLOOKUP(ER215,data!$B$35:$D$39,2,0),0)</f>
        <v>0</v>
      </c>
      <c r="ET215" s="232">
        <f>IF(AND(EQ215&lt;&gt;0,ES215&lt;&gt;0)=FALSE,0,data!$C$43)</f>
        <v>0</v>
      </c>
      <c r="EU215" s="269">
        <f t="shared" si="277"/>
        <v>0</v>
      </c>
      <c r="EV215" s="225">
        <f t="shared" si="278"/>
        <v>0</v>
      </c>
      <c r="EW215" s="225">
        <f t="shared" si="279"/>
        <v>0</v>
      </c>
      <c r="EX215" s="225">
        <f t="shared" si="280"/>
        <v>0</v>
      </c>
      <c r="EY215" s="431" t="str">
        <f t="shared" si="281"/>
        <v>ne</v>
      </c>
      <c r="FA215" s="229"/>
      <c r="FB215" s="225">
        <f t="shared" si="282"/>
        <v>0</v>
      </c>
      <c r="FC215" s="230">
        <f>IF(FB215=1,data!$C$41*FA215,0)</f>
        <v>0</v>
      </c>
      <c r="FD215" s="265" t="s">
        <v>96</v>
      </c>
      <c r="FE215" s="231">
        <f>IF(FB215=1,IF(FA215&lt;15,VLOOKUP(FD215,data!$B$3:$E$32,2,0)*FA215,(VLOOKUP(FD215,data!$B$3:$E$32,2,0)*14)+(VLOOKUP(FD215,data!$B$3:$E$32,3,0))*(FA215-14)),0)</f>
        <v>0</v>
      </c>
      <c r="FF215" s="265" t="s">
        <v>96</v>
      </c>
      <c r="FG215" s="231">
        <f>IF(FB215=1,VLOOKUP(FF215,data!$B$35:$D$39,2,0),0)</f>
        <v>0</v>
      </c>
      <c r="FH215" s="232">
        <f>IF(AND(FE215&lt;&gt;0,FG215&lt;&gt;0)=FALSE,0,data!$C$43)</f>
        <v>0</v>
      </c>
      <c r="FI215" s="269">
        <f t="shared" si="283"/>
        <v>0</v>
      </c>
      <c r="FJ215" s="225">
        <f t="shared" si="284"/>
        <v>0</v>
      </c>
      <c r="FK215" s="225">
        <f t="shared" si="285"/>
        <v>0</v>
      </c>
      <c r="FL215" s="225">
        <f t="shared" si="286"/>
        <v>0</v>
      </c>
      <c r="FM215" s="431" t="str">
        <f t="shared" si="287"/>
        <v>ne</v>
      </c>
    </row>
    <row r="216" spans="1:169" ht="26.65" hidden="1" customHeight="1" x14ac:dyDescent="0.25">
      <c r="A216" s="233"/>
      <c r="B216" s="370" t="s">
        <v>307</v>
      </c>
      <c r="C216" s="416"/>
      <c r="D216" s="418"/>
      <c r="E216" s="229"/>
      <c r="F216" s="225">
        <f t="shared" si="219"/>
        <v>0</v>
      </c>
      <c r="G216" s="230">
        <f>IF(F216=1,data!$C$41*E216,0)</f>
        <v>0</v>
      </c>
      <c r="H216" s="265" t="s">
        <v>96</v>
      </c>
      <c r="I216" s="231">
        <f>IF($F216=1,IF($E216&lt;15,VLOOKUP(H216,data!$B$3:$E$32,2,0)*$E216,(VLOOKUP(H216,data!$B$3:$E$32,2,0)*14)+(VLOOKUP(H216,data!$B$3:$E$32,3,0))*($E216-14)),0)</f>
        <v>0</v>
      </c>
      <c r="J216" s="265" t="s">
        <v>96</v>
      </c>
      <c r="K216" s="231">
        <f>IF($F216=1,VLOOKUP(J216,data!$B$35:$D$39,2,0),0)</f>
        <v>0</v>
      </c>
      <c r="L216" s="232">
        <f>IF(AND(I216&lt;&gt;0,K216&lt;&gt;0)=FALSE,0,data!$C$43)</f>
        <v>0</v>
      </c>
      <c r="M216" s="269">
        <f t="shared" si="76"/>
        <v>0</v>
      </c>
      <c r="N216" s="225">
        <f t="shared" si="288"/>
        <v>0</v>
      </c>
      <c r="O216" s="225">
        <f t="shared" si="220"/>
        <v>0</v>
      </c>
      <c r="P216" s="225">
        <f t="shared" si="221"/>
        <v>0</v>
      </c>
      <c r="Q216" s="228"/>
      <c r="R216" s="438">
        <f t="shared" si="222"/>
        <v>0</v>
      </c>
      <c r="S216" s="225">
        <f t="shared" si="223"/>
        <v>0</v>
      </c>
      <c r="T216" s="357">
        <f>IF(S216=1,data!$C$41*R216,0)</f>
        <v>0</v>
      </c>
      <c r="U216" s="370" t="str">
        <f t="shared" si="224"/>
        <v xml:space="preserve"> </v>
      </c>
      <c r="V216" s="360">
        <f>IF($S216=1,IF(R216&lt;15,VLOOKUP(U216,data!$B$3:$E$32,2,0)*R216,(VLOOKUP(U216,data!$B$3:$E$32,2,0)*14)+(VLOOKUP(U216,data!$B$3:$E$32,3,0))*(R216-14)),0)</f>
        <v>0</v>
      </c>
      <c r="W216" s="370" t="str">
        <f t="shared" si="225"/>
        <v xml:space="preserve"> </v>
      </c>
      <c r="X216" s="360">
        <f>IF($S216=1,VLOOKUP(W216,data!$B$35:$D$39,2,0),0)</f>
        <v>0</v>
      </c>
      <c r="Y216" s="364">
        <f>IF(AND(V216&lt;&gt;0,X216&lt;&gt;0)=FALSE,0,data!$C$43)</f>
        <v>0</v>
      </c>
      <c r="Z216" s="365">
        <f t="shared" si="83"/>
        <v>0</v>
      </c>
      <c r="AA216" s="225">
        <f t="shared" si="289"/>
        <v>0</v>
      </c>
      <c r="AB216" s="225">
        <f t="shared" si="226"/>
        <v>0</v>
      </c>
      <c r="AC216" s="225">
        <f t="shared" si="227"/>
        <v>0</v>
      </c>
      <c r="AE216" s="229"/>
      <c r="AF216" s="225">
        <f t="shared" si="228"/>
        <v>0</v>
      </c>
      <c r="AG216" s="230">
        <f>IF(AF216=1,data!$C$41*AE216,0)</f>
        <v>0</v>
      </c>
      <c r="AH216" s="265" t="s">
        <v>96</v>
      </c>
      <c r="AI216" s="231">
        <f>IF(AF216=1,IF(AE216&lt;15,VLOOKUP(AH216,data!$B$3:$E$32,2,0)*AE216,(VLOOKUP(AH216,data!$B$3:$E$32,2,0)*14)+(VLOOKUP(AH216,data!$B$3:$E$32,3,0))*(AE216-14)),0)</f>
        <v>0</v>
      </c>
      <c r="AJ216" s="265" t="s">
        <v>96</v>
      </c>
      <c r="AK216" s="231">
        <f>IF(AF216=1,VLOOKUP(AJ216,data!$B$35:$D$39,2,0),0)</f>
        <v>0</v>
      </c>
      <c r="AL216" s="232">
        <f>IF(AND(AI216&lt;&gt;0,AK216&lt;&gt;0)=FALSE,0,data!$C$43)</f>
        <v>0</v>
      </c>
      <c r="AM216" s="269">
        <f t="shared" si="229"/>
        <v>0</v>
      </c>
      <c r="AN216" s="225">
        <f t="shared" si="230"/>
        <v>0</v>
      </c>
      <c r="AO216" s="225">
        <f t="shared" si="231"/>
        <v>0</v>
      </c>
      <c r="AP216" s="225">
        <f t="shared" si="232"/>
        <v>0</v>
      </c>
      <c r="AQ216" s="431" t="str">
        <f t="shared" si="233"/>
        <v>ne</v>
      </c>
      <c r="AS216" s="229"/>
      <c r="AT216" s="225">
        <f t="shared" si="234"/>
        <v>0</v>
      </c>
      <c r="AU216" s="230">
        <f>IF(AT216=1,data!$C$41*AS216,0)</f>
        <v>0</v>
      </c>
      <c r="AV216" s="265" t="s">
        <v>96</v>
      </c>
      <c r="AW216" s="231">
        <f>IF(AT216=1,IF(AS216&lt;15,VLOOKUP(AV216,data!$B$3:$E$32,2,0)*AS216,(VLOOKUP(AV216,data!$B$3:$E$32,2,0)*14)+(VLOOKUP(AV216,data!$B$3:$E$32,3,0))*(AS216-14)),0)</f>
        <v>0</v>
      </c>
      <c r="AX216" s="265" t="s">
        <v>96</v>
      </c>
      <c r="AY216" s="231">
        <f>IF(AT216=1,VLOOKUP(AX216,data!$B$35:$D$39,2,0),0)</f>
        <v>0</v>
      </c>
      <c r="AZ216" s="232">
        <f>IF(AND(AW216&lt;&gt;0,AY216&lt;&gt;0)=FALSE,0,data!$C$43)</f>
        <v>0</v>
      </c>
      <c r="BA216" s="269">
        <f t="shared" si="235"/>
        <v>0</v>
      </c>
      <c r="BB216" s="225">
        <f t="shared" si="236"/>
        <v>0</v>
      </c>
      <c r="BC216" s="225">
        <f t="shared" si="237"/>
        <v>0</v>
      </c>
      <c r="BD216" s="225">
        <f t="shared" si="238"/>
        <v>0</v>
      </c>
      <c r="BE216" s="431" t="str">
        <f t="shared" si="239"/>
        <v>ne</v>
      </c>
      <c r="BG216" s="229"/>
      <c r="BH216" s="225">
        <f t="shared" si="240"/>
        <v>0</v>
      </c>
      <c r="BI216" s="230">
        <f>IF(BH216=1,data!$C$41*BG216,0)</f>
        <v>0</v>
      </c>
      <c r="BJ216" s="265" t="s">
        <v>96</v>
      </c>
      <c r="BK216" s="231">
        <f>IF(BH216=1,IF(BG216&lt;15,VLOOKUP(BJ216,data!$B$3:$E$32,2,0)*BG216,(VLOOKUP(BJ216,data!$B$3:$E$32,2,0)*14)+(VLOOKUP(BJ216,data!$B$3:$E$32,3,0))*(BG216-14)),0)</f>
        <v>0</v>
      </c>
      <c r="BL216" s="265" t="s">
        <v>96</v>
      </c>
      <c r="BM216" s="231">
        <f>IF(BH216=1,VLOOKUP(BL216,data!$B$35:$D$39,2,0),0)</f>
        <v>0</v>
      </c>
      <c r="BN216" s="232">
        <f>IF(AND(BK216&lt;&gt;0,BM216&lt;&gt;0)=FALSE,0,data!$C$43)</f>
        <v>0</v>
      </c>
      <c r="BO216" s="269">
        <f t="shared" si="241"/>
        <v>0</v>
      </c>
      <c r="BP216" s="225">
        <f t="shared" si="242"/>
        <v>0</v>
      </c>
      <c r="BQ216" s="225">
        <f t="shared" si="243"/>
        <v>0</v>
      </c>
      <c r="BR216" s="225">
        <f t="shared" si="244"/>
        <v>0</v>
      </c>
      <c r="BS216" s="431" t="str">
        <f t="shared" si="245"/>
        <v>ne</v>
      </c>
      <c r="BU216" s="229"/>
      <c r="BV216" s="225">
        <f t="shared" si="246"/>
        <v>0</v>
      </c>
      <c r="BW216" s="230">
        <f>IF(BV216=1,data!$C$41*BU216,0)</f>
        <v>0</v>
      </c>
      <c r="BX216" s="265" t="s">
        <v>96</v>
      </c>
      <c r="BY216" s="231">
        <f>IF(BV216=1,IF(BU216&lt;15,VLOOKUP(BX216,data!$B$3:$E$32,2,0)*BU216,(VLOOKUP(BX216,data!$B$3:$E$32,2,0)*14)+(VLOOKUP(BX216,data!$B$3:$E$32,3,0))*(BU216-14)),0)</f>
        <v>0</v>
      </c>
      <c r="BZ216" s="265" t="s">
        <v>96</v>
      </c>
      <c r="CA216" s="231">
        <f>IF(BV216=1,VLOOKUP(BZ216,data!$B$35:$D$39,2,0),0)</f>
        <v>0</v>
      </c>
      <c r="CB216" s="232">
        <f>IF(AND(BY216&lt;&gt;0,CA216&lt;&gt;0)=FALSE,0,data!$C$43)</f>
        <v>0</v>
      </c>
      <c r="CC216" s="269">
        <f t="shared" si="247"/>
        <v>0</v>
      </c>
      <c r="CD216" s="225">
        <f t="shared" si="248"/>
        <v>0</v>
      </c>
      <c r="CE216" s="225">
        <f t="shared" si="249"/>
        <v>0</v>
      </c>
      <c r="CF216" s="225">
        <f t="shared" si="250"/>
        <v>0</v>
      </c>
      <c r="CG216" s="431" t="str">
        <f t="shared" si="251"/>
        <v>ne</v>
      </c>
      <c r="CI216" s="229"/>
      <c r="CJ216" s="225">
        <f t="shared" si="252"/>
        <v>0</v>
      </c>
      <c r="CK216" s="230">
        <f>IF(CJ216=1,data!$C$41*CI216,0)</f>
        <v>0</v>
      </c>
      <c r="CL216" s="265" t="s">
        <v>96</v>
      </c>
      <c r="CM216" s="231">
        <f>IF(CJ216=1,IF(CI216&lt;15,VLOOKUP(CL216,data!$B$3:$E$32,2,0)*CI216,(VLOOKUP(CL216,data!$B$3:$E$32,2,0)*14)+(VLOOKUP(CL216,data!$B$3:$E$32,3,0))*(CI216-14)),0)</f>
        <v>0</v>
      </c>
      <c r="CN216" s="265" t="s">
        <v>96</v>
      </c>
      <c r="CO216" s="231">
        <f>IF(CJ216=1,VLOOKUP(CN216,data!$B$35:$D$39,2,0),0)</f>
        <v>0</v>
      </c>
      <c r="CP216" s="232">
        <f>IF(AND(CM216&lt;&gt;0,CO216&lt;&gt;0)=FALSE,0,data!$C$43)</f>
        <v>0</v>
      </c>
      <c r="CQ216" s="269">
        <f t="shared" si="253"/>
        <v>0</v>
      </c>
      <c r="CR216" s="225">
        <f t="shared" si="254"/>
        <v>0</v>
      </c>
      <c r="CS216" s="225">
        <f t="shared" si="255"/>
        <v>0</v>
      </c>
      <c r="CT216" s="225">
        <f t="shared" si="256"/>
        <v>0</v>
      </c>
      <c r="CU216" s="431" t="str">
        <f t="shared" si="257"/>
        <v>ne</v>
      </c>
      <c r="CW216" s="229"/>
      <c r="CX216" s="225">
        <f t="shared" si="258"/>
        <v>0</v>
      </c>
      <c r="CY216" s="230">
        <f>IF(CX216=1,data!$C$41*CW216,0)</f>
        <v>0</v>
      </c>
      <c r="CZ216" s="265" t="s">
        <v>96</v>
      </c>
      <c r="DA216" s="231">
        <f>IF(CX216=1,IF(CW216&lt;15,VLOOKUP(CZ216,data!$B$3:$E$32,2,0)*CW216,(VLOOKUP(CZ216,data!$B$3:$E$32,2,0)*14)+(VLOOKUP(CZ216,data!$B$3:$E$32,3,0))*(CW216-14)),0)</f>
        <v>0</v>
      </c>
      <c r="DB216" s="265" t="s">
        <v>96</v>
      </c>
      <c r="DC216" s="231">
        <f>IF(CX216=1,VLOOKUP(DB216,data!$B$35:$D$39,2,0),0)</f>
        <v>0</v>
      </c>
      <c r="DD216" s="232">
        <f>IF(AND(DA216&lt;&gt;0,DC216&lt;&gt;0)=FALSE,0,data!$C$43)</f>
        <v>0</v>
      </c>
      <c r="DE216" s="269">
        <f t="shared" si="259"/>
        <v>0</v>
      </c>
      <c r="DF216" s="225">
        <f t="shared" si="260"/>
        <v>0</v>
      </c>
      <c r="DG216" s="225">
        <f t="shared" si="261"/>
        <v>0</v>
      </c>
      <c r="DH216" s="225">
        <f t="shared" si="262"/>
        <v>0</v>
      </c>
      <c r="DI216" s="431" t="str">
        <f t="shared" si="263"/>
        <v>ne</v>
      </c>
      <c r="DK216" s="229"/>
      <c r="DL216" s="225">
        <f t="shared" si="264"/>
        <v>0</v>
      </c>
      <c r="DM216" s="230">
        <f>IF(DL216=1,data!$C$41*DK216,0)</f>
        <v>0</v>
      </c>
      <c r="DN216" s="265" t="s">
        <v>96</v>
      </c>
      <c r="DO216" s="231">
        <f>IF(DL216=1,IF(DK216&lt;15,VLOOKUP(DN216,data!$B$3:$E$32,2,0)*DK216,(VLOOKUP(DN216,data!$B$3:$E$32,2,0)*14)+(VLOOKUP(DN216,data!$B$3:$E$32,3,0))*(DK216-14)),0)</f>
        <v>0</v>
      </c>
      <c r="DP216" s="265" t="s">
        <v>96</v>
      </c>
      <c r="DQ216" s="231">
        <f>IF(DL216=1,VLOOKUP(DP216,data!$B$35:$D$39,2,0),0)</f>
        <v>0</v>
      </c>
      <c r="DR216" s="232">
        <f>IF(AND(DO216&lt;&gt;0,DQ216&lt;&gt;0)=FALSE,0,data!$C$43)</f>
        <v>0</v>
      </c>
      <c r="DS216" s="269">
        <f t="shared" si="265"/>
        <v>0</v>
      </c>
      <c r="DT216" s="225">
        <f t="shared" si="266"/>
        <v>0</v>
      </c>
      <c r="DU216" s="225">
        <f t="shared" si="267"/>
        <v>0</v>
      </c>
      <c r="DV216" s="225">
        <f t="shared" si="268"/>
        <v>0</v>
      </c>
      <c r="DW216" s="431" t="str">
        <f t="shared" si="269"/>
        <v>ne</v>
      </c>
      <c r="DY216" s="229"/>
      <c r="DZ216" s="225">
        <f t="shared" si="270"/>
        <v>0</v>
      </c>
      <c r="EA216" s="230">
        <f>IF(DZ216=1,data!$C$41*DY216,0)</f>
        <v>0</v>
      </c>
      <c r="EB216" s="265" t="s">
        <v>96</v>
      </c>
      <c r="EC216" s="231">
        <f>IF(DZ216=1,IF(DY216&lt;15,VLOOKUP(EB216,data!$B$3:$E$32,2,0)*DY216,(VLOOKUP(EB216,data!$B$3:$E$32,2,0)*14)+(VLOOKUP(EB216,data!$B$3:$E$32,3,0))*(DY216-14)),0)</f>
        <v>0</v>
      </c>
      <c r="ED216" s="265" t="s">
        <v>96</v>
      </c>
      <c r="EE216" s="231">
        <f>IF(DZ216=1,VLOOKUP(ED216,data!$B$35:$D$39,2,0),0)</f>
        <v>0</v>
      </c>
      <c r="EF216" s="232">
        <f>IF(AND(EC216&lt;&gt;0,EE216&lt;&gt;0)=FALSE,0,data!$C$43)</f>
        <v>0</v>
      </c>
      <c r="EG216" s="269">
        <f t="shared" si="271"/>
        <v>0</v>
      </c>
      <c r="EH216" s="225">
        <f t="shared" si="272"/>
        <v>0</v>
      </c>
      <c r="EI216" s="225">
        <f t="shared" si="273"/>
        <v>0</v>
      </c>
      <c r="EJ216" s="225">
        <f t="shared" si="274"/>
        <v>0</v>
      </c>
      <c r="EK216" s="431" t="str">
        <f t="shared" si="275"/>
        <v>ne</v>
      </c>
      <c r="EM216" s="229"/>
      <c r="EN216" s="225">
        <f t="shared" si="276"/>
        <v>0</v>
      </c>
      <c r="EO216" s="230">
        <f>IF(EN216=1,data!$C$41*EM216,0)</f>
        <v>0</v>
      </c>
      <c r="EP216" s="265" t="s">
        <v>96</v>
      </c>
      <c r="EQ216" s="231">
        <f>IF(EN216=1,IF(EM216&lt;15,VLOOKUP(EP216,data!$B$3:$E$32,2,0)*EM216,(VLOOKUP(EP216,data!$B$3:$E$32,2,0)*14)+(VLOOKUP(EP216,data!$B$3:$E$32,3,0))*(EM216-14)),0)</f>
        <v>0</v>
      </c>
      <c r="ER216" s="265" t="s">
        <v>96</v>
      </c>
      <c r="ES216" s="231">
        <f>IF(EN216=1,VLOOKUP(ER216,data!$B$35:$D$39,2,0),0)</f>
        <v>0</v>
      </c>
      <c r="ET216" s="232">
        <f>IF(AND(EQ216&lt;&gt;0,ES216&lt;&gt;0)=FALSE,0,data!$C$43)</f>
        <v>0</v>
      </c>
      <c r="EU216" s="269">
        <f t="shared" si="277"/>
        <v>0</v>
      </c>
      <c r="EV216" s="225">
        <f t="shared" si="278"/>
        <v>0</v>
      </c>
      <c r="EW216" s="225">
        <f t="shared" si="279"/>
        <v>0</v>
      </c>
      <c r="EX216" s="225">
        <f t="shared" si="280"/>
        <v>0</v>
      </c>
      <c r="EY216" s="431" t="str">
        <f t="shared" si="281"/>
        <v>ne</v>
      </c>
      <c r="FA216" s="229"/>
      <c r="FB216" s="225">
        <f t="shared" si="282"/>
        <v>0</v>
      </c>
      <c r="FC216" s="230">
        <f>IF(FB216=1,data!$C$41*FA216,0)</f>
        <v>0</v>
      </c>
      <c r="FD216" s="265" t="s">
        <v>96</v>
      </c>
      <c r="FE216" s="231">
        <f>IF(FB216=1,IF(FA216&lt;15,VLOOKUP(FD216,data!$B$3:$E$32,2,0)*FA216,(VLOOKUP(FD216,data!$B$3:$E$32,2,0)*14)+(VLOOKUP(FD216,data!$B$3:$E$32,3,0))*(FA216-14)),0)</f>
        <v>0</v>
      </c>
      <c r="FF216" s="265" t="s">
        <v>96</v>
      </c>
      <c r="FG216" s="231">
        <f>IF(FB216=1,VLOOKUP(FF216,data!$B$35:$D$39,2,0),0)</f>
        <v>0</v>
      </c>
      <c r="FH216" s="232">
        <f>IF(AND(FE216&lt;&gt;0,FG216&lt;&gt;0)=FALSE,0,data!$C$43)</f>
        <v>0</v>
      </c>
      <c r="FI216" s="269">
        <f t="shared" si="283"/>
        <v>0</v>
      </c>
      <c r="FJ216" s="225">
        <f t="shared" si="284"/>
        <v>0</v>
      </c>
      <c r="FK216" s="225">
        <f t="shared" si="285"/>
        <v>0</v>
      </c>
      <c r="FL216" s="225">
        <f t="shared" si="286"/>
        <v>0</v>
      </c>
      <c r="FM216" s="431" t="str">
        <f t="shared" si="287"/>
        <v>ne</v>
      </c>
    </row>
    <row r="217" spans="1:169" ht="26.65" hidden="1" customHeight="1" x14ac:dyDescent="0.25">
      <c r="A217" s="233"/>
      <c r="B217" s="370" t="s">
        <v>308</v>
      </c>
      <c r="C217" s="416"/>
      <c r="D217" s="418"/>
      <c r="E217" s="229"/>
      <c r="F217" s="225">
        <f t="shared" si="219"/>
        <v>0</v>
      </c>
      <c r="G217" s="230">
        <f>IF(F217=1,data!$C$41*E217,0)</f>
        <v>0</v>
      </c>
      <c r="H217" s="265" t="s">
        <v>96</v>
      </c>
      <c r="I217" s="231">
        <f>IF($F217=1,IF($E217&lt;15,VLOOKUP(H217,data!$B$3:$E$32,2,0)*$E217,(VLOOKUP(H217,data!$B$3:$E$32,2,0)*14)+(VLOOKUP(H217,data!$B$3:$E$32,3,0))*($E217-14)),0)</f>
        <v>0</v>
      </c>
      <c r="J217" s="265" t="s">
        <v>96</v>
      </c>
      <c r="K217" s="231">
        <f>IF($F217=1,VLOOKUP(J217,data!$B$35:$D$39,2,0),0)</f>
        <v>0</v>
      </c>
      <c r="L217" s="232">
        <f>IF(AND(I217&lt;&gt;0,K217&lt;&gt;0)=FALSE,0,data!$C$43)</f>
        <v>0</v>
      </c>
      <c r="M217" s="269">
        <f t="shared" si="76"/>
        <v>0</v>
      </c>
      <c r="N217" s="225">
        <f t="shared" si="288"/>
        <v>0</v>
      </c>
      <c r="O217" s="225">
        <f t="shared" si="220"/>
        <v>0</v>
      </c>
      <c r="P217" s="225">
        <f t="shared" si="221"/>
        <v>0</v>
      </c>
      <c r="Q217" s="228"/>
      <c r="R217" s="438">
        <f t="shared" si="222"/>
        <v>0</v>
      </c>
      <c r="S217" s="225">
        <f t="shared" si="223"/>
        <v>0</v>
      </c>
      <c r="T217" s="357">
        <f>IF(S217=1,data!$C$41*R217,0)</f>
        <v>0</v>
      </c>
      <c r="U217" s="370" t="str">
        <f t="shared" si="224"/>
        <v xml:space="preserve"> </v>
      </c>
      <c r="V217" s="360">
        <f>IF($S217=1,IF(R217&lt;15,VLOOKUP(U217,data!$B$3:$E$32,2,0)*R217,(VLOOKUP(U217,data!$B$3:$E$32,2,0)*14)+(VLOOKUP(U217,data!$B$3:$E$32,3,0))*(R217-14)),0)</f>
        <v>0</v>
      </c>
      <c r="W217" s="370" t="str">
        <f t="shared" si="225"/>
        <v xml:space="preserve"> </v>
      </c>
      <c r="X217" s="360">
        <f>IF($S217=1,VLOOKUP(W217,data!$B$35:$D$39,2,0),0)</f>
        <v>0</v>
      </c>
      <c r="Y217" s="364">
        <f>IF(AND(V217&lt;&gt;0,X217&lt;&gt;0)=FALSE,0,data!$C$43)</f>
        <v>0</v>
      </c>
      <c r="Z217" s="365">
        <f t="shared" si="83"/>
        <v>0</v>
      </c>
      <c r="AA217" s="225">
        <f t="shared" si="289"/>
        <v>0</v>
      </c>
      <c r="AB217" s="225">
        <f t="shared" si="226"/>
        <v>0</v>
      </c>
      <c r="AC217" s="225">
        <f t="shared" si="227"/>
        <v>0</v>
      </c>
      <c r="AE217" s="229"/>
      <c r="AF217" s="225">
        <f t="shared" si="228"/>
        <v>0</v>
      </c>
      <c r="AG217" s="230">
        <f>IF(AF217=1,data!$C$41*AE217,0)</f>
        <v>0</v>
      </c>
      <c r="AH217" s="265" t="s">
        <v>96</v>
      </c>
      <c r="AI217" s="231">
        <f>IF(AF217=1,IF(AE217&lt;15,VLOOKUP(AH217,data!$B$3:$E$32,2,0)*AE217,(VLOOKUP(AH217,data!$B$3:$E$32,2,0)*14)+(VLOOKUP(AH217,data!$B$3:$E$32,3,0))*(AE217-14)),0)</f>
        <v>0</v>
      </c>
      <c r="AJ217" s="265" t="s">
        <v>96</v>
      </c>
      <c r="AK217" s="231">
        <f>IF(AF217=1,VLOOKUP(AJ217,data!$B$35:$D$39,2,0),0)</f>
        <v>0</v>
      </c>
      <c r="AL217" s="232">
        <f>IF(AND(AI217&lt;&gt;0,AK217&lt;&gt;0)=FALSE,0,data!$C$43)</f>
        <v>0</v>
      </c>
      <c r="AM217" s="269">
        <f t="shared" si="229"/>
        <v>0</v>
      </c>
      <c r="AN217" s="225">
        <f t="shared" si="230"/>
        <v>0</v>
      </c>
      <c r="AO217" s="225">
        <f t="shared" si="231"/>
        <v>0</v>
      </c>
      <c r="AP217" s="225">
        <f t="shared" si="232"/>
        <v>0</v>
      </c>
      <c r="AQ217" s="431" t="str">
        <f t="shared" si="233"/>
        <v>ne</v>
      </c>
      <c r="AS217" s="229"/>
      <c r="AT217" s="225">
        <f t="shared" si="234"/>
        <v>0</v>
      </c>
      <c r="AU217" s="230">
        <f>IF(AT217=1,data!$C$41*AS217,0)</f>
        <v>0</v>
      </c>
      <c r="AV217" s="265" t="s">
        <v>96</v>
      </c>
      <c r="AW217" s="231">
        <f>IF(AT217=1,IF(AS217&lt;15,VLOOKUP(AV217,data!$B$3:$E$32,2,0)*AS217,(VLOOKUP(AV217,data!$B$3:$E$32,2,0)*14)+(VLOOKUP(AV217,data!$B$3:$E$32,3,0))*(AS217-14)),0)</f>
        <v>0</v>
      </c>
      <c r="AX217" s="265" t="s">
        <v>96</v>
      </c>
      <c r="AY217" s="231">
        <f>IF(AT217=1,VLOOKUP(AX217,data!$B$35:$D$39,2,0),0)</f>
        <v>0</v>
      </c>
      <c r="AZ217" s="232">
        <f>IF(AND(AW217&lt;&gt;0,AY217&lt;&gt;0)=FALSE,0,data!$C$43)</f>
        <v>0</v>
      </c>
      <c r="BA217" s="269">
        <f t="shared" si="235"/>
        <v>0</v>
      </c>
      <c r="BB217" s="225">
        <f t="shared" si="236"/>
        <v>0</v>
      </c>
      <c r="BC217" s="225">
        <f t="shared" si="237"/>
        <v>0</v>
      </c>
      <c r="BD217" s="225">
        <f t="shared" si="238"/>
        <v>0</v>
      </c>
      <c r="BE217" s="431" t="str">
        <f t="shared" si="239"/>
        <v>ne</v>
      </c>
      <c r="BG217" s="229"/>
      <c r="BH217" s="225">
        <f t="shared" si="240"/>
        <v>0</v>
      </c>
      <c r="BI217" s="230">
        <f>IF(BH217=1,data!$C$41*BG217,0)</f>
        <v>0</v>
      </c>
      <c r="BJ217" s="265" t="s">
        <v>96</v>
      </c>
      <c r="BK217" s="231">
        <f>IF(BH217=1,IF(BG217&lt;15,VLOOKUP(BJ217,data!$B$3:$E$32,2,0)*BG217,(VLOOKUP(BJ217,data!$B$3:$E$32,2,0)*14)+(VLOOKUP(BJ217,data!$B$3:$E$32,3,0))*(BG217-14)),0)</f>
        <v>0</v>
      </c>
      <c r="BL217" s="265" t="s">
        <v>96</v>
      </c>
      <c r="BM217" s="231">
        <f>IF(BH217=1,VLOOKUP(BL217,data!$B$35:$D$39,2,0),0)</f>
        <v>0</v>
      </c>
      <c r="BN217" s="232">
        <f>IF(AND(BK217&lt;&gt;0,BM217&lt;&gt;0)=FALSE,0,data!$C$43)</f>
        <v>0</v>
      </c>
      <c r="BO217" s="269">
        <f t="shared" si="241"/>
        <v>0</v>
      </c>
      <c r="BP217" s="225">
        <f t="shared" si="242"/>
        <v>0</v>
      </c>
      <c r="BQ217" s="225">
        <f t="shared" si="243"/>
        <v>0</v>
      </c>
      <c r="BR217" s="225">
        <f t="shared" si="244"/>
        <v>0</v>
      </c>
      <c r="BS217" s="431" t="str">
        <f t="shared" si="245"/>
        <v>ne</v>
      </c>
      <c r="BU217" s="229"/>
      <c r="BV217" s="225">
        <f t="shared" si="246"/>
        <v>0</v>
      </c>
      <c r="BW217" s="230">
        <f>IF(BV217=1,data!$C$41*BU217,0)</f>
        <v>0</v>
      </c>
      <c r="BX217" s="265" t="s">
        <v>96</v>
      </c>
      <c r="BY217" s="231">
        <f>IF(BV217=1,IF(BU217&lt;15,VLOOKUP(BX217,data!$B$3:$E$32,2,0)*BU217,(VLOOKUP(BX217,data!$B$3:$E$32,2,0)*14)+(VLOOKUP(BX217,data!$B$3:$E$32,3,0))*(BU217-14)),0)</f>
        <v>0</v>
      </c>
      <c r="BZ217" s="265" t="s">
        <v>96</v>
      </c>
      <c r="CA217" s="231">
        <f>IF(BV217=1,VLOOKUP(BZ217,data!$B$35:$D$39,2,0),0)</f>
        <v>0</v>
      </c>
      <c r="CB217" s="232">
        <f>IF(AND(BY217&lt;&gt;0,CA217&lt;&gt;0)=FALSE,0,data!$C$43)</f>
        <v>0</v>
      </c>
      <c r="CC217" s="269">
        <f t="shared" si="247"/>
        <v>0</v>
      </c>
      <c r="CD217" s="225">
        <f t="shared" si="248"/>
        <v>0</v>
      </c>
      <c r="CE217" s="225">
        <f t="shared" si="249"/>
        <v>0</v>
      </c>
      <c r="CF217" s="225">
        <f t="shared" si="250"/>
        <v>0</v>
      </c>
      <c r="CG217" s="431" t="str">
        <f t="shared" si="251"/>
        <v>ne</v>
      </c>
      <c r="CI217" s="229"/>
      <c r="CJ217" s="225">
        <f t="shared" si="252"/>
        <v>0</v>
      </c>
      <c r="CK217" s="230">
        <f>IF(CJ217=1,data!$C$41*CI217,0)</f>
        <v>0</v>
      </c>
      <c r="CL217" s="265" t="s">
        <v>96</v>
      </c>
      <c r="CM217" s="231">
        <f>IF(CJ217=1,IF(CI217&lt;15,VLOOKUP(CL217,data!$B$3:$E$32,2,0)*CI217,(VLOOKUP(CL217,data!$B$3:$E$32,2,0)*14)+(VLOOKUP(CL217,data!$B$3:$E$32,3,0))*(CI217-14)),0)</f>
        <v>0</v>
      </c>
      <c r="CN217" s="265" t="s">
        <v>96</v>
      </c>
      <c r="CO217" s="231">
        <f>IF(CJ217=1,VLOOKUP(CN217,data!$B$35:$D$39,2,0),0)</f>
        <v>0</v>
      </c>
      <c r="CP217" s="232">
        <f>IF(AND(CM217&lt;&gt;0,CO217&lt;&gt;0)=FALSE,0,data!$C$43)</f>
        <v>0</v>
      </c>
      <c r="CQ217" s="269">
        <f t="shared" si="253"/>
        <v>0</v>
      </c>
      <c r="CR217" s="225">
        <f t="shared" si="254"/>
        <v>0</v>
      </c>
      <c r="CS217" s="225">
        <f t="shared" si="255"/>
        <v>0</v>
      </c>
      <c r="CT217" s="225">
        <f t="shared" si="256"/>
        <v>0</v>
      </c>
      <c r="CU217" s="431" t="str">
        <f t="shared" si="257"/>
        <v>ne</v>
      </c>
      <c r="CW217" s="229"/>
      <c r="CX217" s="225">
        <f t="shared" si="258"/>
        <v>0</v>
      </c>
      <c r="CY217" s="230">
        <f>IF(CX217=1,data!$C$41*CW217,0)</f>
        <v>0</v>
      </c>
      <c r="CZ217" s="265" t="s">
        <v>96</v>
      </c>
      <c r="DA217" s="231">
        <f>IF(CX217=1,IF(CW217&lt;15,VLOOKUP(CZ217,data!$B$3:$E$32,2,0)*CW217,(VLOOKUP(CZ217,data!$B$3:$E$32,2,0)*14)+(VLOOKUP(CZ217,data!$B$3:$E$32,3,0))*(CW217-14)),0)</f>
        <v>0</v>
      </c>
      <c r="DB217" s="265" t="s">
        <v>96</v>
      </c>
      <c r="DC217" s="231">
        <f>IF(CX217=1,VLOOKUP(DB217,data!$B$35:$D$39,2,0),0)</f>
        <v>0</v>
      </c>
      <c r="DD217" s="232">
        <f>IF(AND(DA217&lt;&gt;0,DC217&lt;&gt;0)=FALSE,0,data!$C$43)</f>
        <v>0</v>
      </c>
      <c r="DE217" s="269">
        <f t="shared" si="259"/>
        <v>0</v>
      </c>
      <c r="DF217" s="225">
        <f t="shared" si="260"/>
        <v>0</v>
      </c>
      <c r="DG217" s="225">
        <f t="shared" si="261"/>
        <v>0</v>
      </c>
      <c r="DH217" s="225">
        <f t="shared" si="262"/>
        <v>0</v>
      </c>
      <c r="DI217" s="431" t="str">
        <f t="shared" si="263"/>
        <v>ne</v>
      </c>
      <c r="DK217" s="229"/>
      <c r="DL217" s="225">
        <f t="shared" si="264"/>
        <v>0</v>
      </c>
      <c r="DM217" s="230">
        <f>IF(DL217=1,data!$C$41*DK217,0)</f>
        <v>0</v>
      </c>
      <c r="DN217" s="265" t="s">
        <v>96</v>
      </c>
      <c r="DO217" s="231">
        <f>IF(DL217=1,IF(DK217&lt;15,VLOOKUP(DN217,data!$B$3:$E$32,2,0)*DK217,(VLOOKUP(DN217,data!$B$3:$E$32,2,0)*14)+(VLOOKUP(DN217,data!$B$3:$E$32,3,0))*(DK217-14)),0)</f>
        <v>0</v>
      </c>
      <c r="DP217" s="265" t="s">
        <v>96</v>
      </c>
      <c r="DQ217" s="231">
        <f>IF(DL217=1,VLOOKUP(DP217,data!$B$35:$D$39,2,0),0)</f>
        <v>0</v>
      </c>
      <c r="DR217" s="232">
        <f>IF(AND(DO217&lt;&gt;0,DQ217&lt;&gt;0)=FALSE,0,data!$C$43)</f>
        <v>0</v>
      </c>
      <c r="DS217" s="269">
        <f t="shared" si="265"/>
        <v>0</v>
      </c>
      <c r="DT217" s="225">
        <f t="shared" si="266"/>
        <v>0</v>
      </c>
      <c r="DU217" s="225">
        <f t="shared" si="267"/>
        <v>0</v>
      </c>
      <c r="DV217" s="225">
        <f t="shared" si="268"/>
        <v>0</v>
      </c>
      <c r="DW217" s="431" t="str">
        <f t="shared" si="269"/>
        <v>ne</v>
      </c>
      <c r="DY217" s="229"/>
      <c r="DZ217" s="225">
        <f t="shared" si="270"/>
        <v>0</v>
      </c>
      <c r="EA217" s="230">
        <f>IF(DZ217=1,data!$C$41*DY217,0)</f>
        <v>0</v>
      </c>
      <c r="EB217" s="265" t="s">
        <v>96</v>
      </c>
      <c r="EC217" s="231">
        <f>IF(DZ217=1,IF(DY217&lt;15,VLOOKUP(EB217,data!$B$3:$E$32,2,0)*DY217,(VLOOKUP(EB217,data!$B$3:$E$32,2,0)*14)+(VLOOKUP(EB217,data!$B$3:$E$32,3,0))*(DY217-14)),0)</f>
        <v>0</v>
      </c>
      <c r="ED217" s="265" t="s">
        <v>96</v>
      </c>
      <c r="EE217" s="231">
        <f>IF(DZ217=1,VLOOKUP(ED217,data!$B$35:$D$39,2,0),0)</f>
        <v>0</v>
      </c>
      <c r="EF217" s="232">
        <f>IF(AND(EC217&lt;&gt;0,EE217&lt;&gt;0)=FALSE,0,data!$C$43)</f>
        <v>0</v>
      </c>
      <c r="EG217" s="269">
        <f t="shared" si="271"/>
        <v>0</v>
      </c>
      <c r="EH217" s="225">
        <f t="shared" si="272"/>
        <v>0</v>
      </c>
      <c r="EI217" s="225">
        <f t="shared" si="273"/>
        <v>0</v>
      </c>
      <c r="EJ217" s="225">
        <f t="shared" si="274"/>
        <v>0</v>
      </c>
      <c r="EK217" s="431" t="str">
        <f t="shared" si="275"/>
        <v>ne</v>
      </c>
      <c r="EM217" s="229"/>
      <c r="EN217" s="225">
        <f t="shared" si="276"/>
        <v>0</v>
      </c>
      <c r="EO217" s="230">
        <f>IF(EN217=1,data!$C$41*EM217,0)</f>
        <v>0</v>
      </c>
      <c r="EP217" s="265" t="s">
        <v>96</v>
      </c>
      <c r="EQ217" s="231">
        <f>IF(EN217=1,IF(EM217&lt;15,VLOOKUP(EP217,data!$B$3:$E$32,2,0)*EM217,(VLOOKUP(EP217,data!$B$3:$E$32,2,0)*14)+(VLOOKUP(EP217,data!$B$3:$E$32,3,0))*(EM217-14)),0)</f>
        <v>0</v>
      </c>
      <c r="ER217" s="265" t="s">
        <v>96</v>
      </c>
      <c r="ES217" s="231">
        <f>IF(EN217=1,VLOOKUP(ER217,data!$B$35:$D$39,2,0),0)</f>
        <v>0</v>
      </c>
      <c r="ET217" s="232">
        <f>IF(AND(EQ217&lt;&gt;0,ES217&lt;&gt;0)=FALSE,0,data!$C$43)</f>
        <v>0</v>
      </c>
      <c r="EU217" s="269">
        <f t="shared" si="277"/>
        <v>0</v>
      </c>
      <c r="EV217" s="225">
        <f t="shared" si="278"/>
        <v>0</v>
      </c>
      <c r="EW217" s="225">
        <f t="shared" si="279"/>
        <v>0</v>
      </c>
      <c r="EX217" s="225">
        <f t="shared" si="280"/>
        <v>0</v>
      </c>
      <c r="EY217" s="431" t="str">
        <f t="shared" si="281"/>
        <v>ne</v>
      </c>
      <c r="FA217" s="229"/>
      <c r="FB217" s="225">
        <f t="shared" si="282"/>
        <v>0</v>
      </c>
      <c r="FC217" s="230">
        <f>IF(FB217=1,data!$C$41*FA217,0)</f>
        <v>0</v>
      </c>
      <c r="FD217" s="265" t="s">
        <v>96</v>
      </c>
      <c r="FE217" s="231">
        <f>IF(FB217=1,IF(FA217&lt;15,VLOOKUP(FD217,data!$B$3:$E$32,2,0)*FA217,(VLOOKUP(FD217,data!$B$3:$E$32,2,0)*14)+(VLOOKUP(FD217,data!$B$3:$E$32,3,0))*(FA217-14)),0)</f>
        <v>0</v>
      </c>
      <c r="FF217" s="265" t="s">
        <v>96</v>
      </c>
      <c r="FG217" s="231">
        <f>IF(FB217=1,VLOOKUP(FF217,data!$B$35:$D$39,2,0),0)</f>
        <v>0</v>
      </c>
      <c r="FH217" s="232">
        <f>IF(AND(FE217&lt;&gt;0,FG217&lt;&gt;0)=FALSE,0,data!$C$43)</f>
        <v>0</v>
      </c>
      <c r="FI217" s="269">
        <f t="shared" si="283"/>
        <v>0</v>
      </c>
      <c r="FJ217" s="225">
        <f t="shared" si="284"/>
        <v>0</v>
      </c>
      <c r="FK217" s="225">
        <f t="shared" si="285"/>
        <v>0</v>
      </c>
      <c r="FL217" s="225">
        <f t="shared" si="286"/>
        <v>0</v>
      </c>
      <c r="FM217" s="431" t="str">
        <f t="shared" si="287"/>
        <v>ne</v>
      </c>
    </row>
    <row r="218" spans="1:169" ht="26.65" hidden="1" customHeight="1" x14ac:dyDescent="0.25">
      <c r="A218" s="233"/>
      <c r="B218" s="370" t="s">
        <v>309</v>
      </c>
      <c r="C218" s="416"/>
      <c r="D218" s="418"/>
      <c r="E218" s="229"/>
      <c r="F218" s="225">
        <f t="shared" si="219"/>
        <v>0</v>
      </c>
      <c r="G218" s="230">
        <f>IF(F218=1,data!$C$41*E218,0)</f>
        <v>0</v>
      </c>
      <c r="H218" s="265" t="s">
        <v>96</v>
      </c>
      <c r="I218" s="231">
        <f>IF($F218=1,IF($E218&lt;15,VLOOKUP(H218,data!$B$3:$E$32,2,0)*$E218,(VLOOKUP(H218,data!$B$3:$E$32,2,0)*14)+(VLOOKUP(H218,data!$B$3:$E$32,3,0))*($E218-14)),0)</f>
        <v>0</v>
      </c>
      <c r="J218" s="265" t="s">
        <v>96</v>
      </c>
      <c r="K218" s="231">
        <f>IF($F218=1,VLOOKUP(J218,data!$B$35:$D$39,2,0),0)</f>
        <v>0</v>
      </c>
      <c r="L218" s="232">
        <f>IF(AND(I218&lt;&gt;0,K218&lt;&gt;0)=FALSE,0,data!$C$43)</f>
        <v>0</v>
      </c>
      <c r="M218" s="269">
        <f t="shared" si="76"/>
        <v>0</v>
      </c>
      <c r="N218" s="225">
        <f t="shared" si="288"/>
        <v>0</v>
      </c>
      <c r="O218" s="225">
        <f t="shared" si="220"/>
        <v>0</v>
      </c>
      <c r="P218" s="225">
        <f t="shared" si="221"/>
        <v>0</v>
      </c>
      <c r="Q218" s="228"/>
      <c r="R218" s="438">
        <f t="shared" si="222"/>
        <v>0</v>
      </c>
      <c r="S218" s="225">
        <f t="shared" si="223"/>
        <v>0</v>
      </c>
      <c r="T218" s="357">
        <f>IF(S218=1,data!$C$41*R218,0)</f>
        <v>0</v>
      </c>
      <c r="U218" s="370" t="str">
        <f t="shared" si="224"/>
        <v xml:space="preserve"> </v>
      </c>
      <c r="V218" s="360">
        <f>IF($S218=1,IF(R218&lt;15,VLOOKUP(U218,data!$B$3:$E$32,2,0)*R218,(VLOOKUP(U218,data!$B$3:$E$32,2,0)*14)+(VLOOKUP(U218,data!$B$3:$E$32,3,0))*(R218-14)),0)</f>
        <v>0</v>
      </c>
      <c r="W218" s="370" t="str">
        <f t="shared" si="225"/>
        <v xml:space="preserve"> </v>
      </c>
      <c r="X218" s="360">
        <f>IF($S218=1,VLOOKUP(W218,data!$B$35:$D$39,2,0),0)</f>
        <v>0</v>
      </c>
      <c r="Y218" s="364">
        <f>IF(AND(V218&lt;&gt;0,X218&lt;&gt;0)=FALSE,0,data!$C$43)</f>
        <v>0</v>
      </c>
      <c r="Z218" s="365">
        <f t="shared" si="83"/>
        <v>0</v>
      </c>
      <c r="AA218" s="225">
        <f t="shared" si="289"/>
        <v>0</v>
      </c>
      <c r="AB218" s="225">
        <f t="shared" si="226"/>
        <v>0</v>
      </c>
      <c r="AC218" s="225">
        <f t="shared" si="227"/>
        <v>0</v>
      </c>
      <c r="AE218" s="229"/>
      <c r="AF218" s="225">
        <f t="shared" si="228"/>
        <v>0</v>
      </c>
      <c r="AG218" s="230">
        <f>IF(AF218=1,data!$C$41*AE218,0)</f>
        <v>0</v>
      </c>
      <c r="AH218" s="265" t="s">
        <v>96</v>
      </c>
      <c r="AI218" s="231">
        <f>IF(AF218=1,IF(AE218&lt;15,VLOOKUP(AH218,data!$B$3:$E$32,2,0)*AE218,(VLOOKUP(AH218,data!$B$3:$E$32,2,0)*14)+(VLOOKUP(AH218,data!$B$3:$E$32,3,0))*(AE218-14)),0)</f>
        <v>0</v>
      </c>
      <c r="AJ218" s="265" t="s">
        <v>96</v>
      </c>
      <c r="AK218" s="231">
        <f>IF(AF218=1,VLOOKUP(AJ218,data!$B$35:$D$39,2,0),0)</f>
        <v>0</v>
      </c>
      <c r="AL218" s="232">
        <f>IF(AND(AI218&lt;&gt;0,AK218&lt;&gt;0)=FALSE,0,data!$C$43)</f>
        <v>0</v>
      </c>
      <c r="AM218" s="269">
        <f t="shared" si="229"/>
        <v>0</v>
      </c>
      <c r="AN218" s="225">
        <f t="shared" si="230"/>
        <v>0</v>
      </c>
      <c r="AO218" s="225">
        <f t="shared" si="231"/>
        <v>0</v>
      </c>
      <c r="AP218" s="225">
        <f t="shared" si="232"/>
        <v>0</v>
      </c>
      <c r="AQ218" s="431" t="str">
        <f t="shared" si="233"/>
        <v>ne</v>
      </c>
      <c r="AS218" s="229"/>
      <c r="AT218" s="225">
        <f t="shared" si="234"/>
        <v>0</v>
      </c>
      <c r="AU218" s="230">
        <f>IF(AT218=1,data!$C$41*AS218,0)</f>
        <v>0</v>
      </c>
      <c r="AV218" s="265" t="s">
        <v>96</v>
      </c>
      <c r="AW218" s="231">
        <f>IF(AT218=1,IF(AS218&lt;15,VLOOKUP(AV218,data!$B$3:$E$32,2,0)*AS218,(VLOOKUP(AV218,data!$B$3:$E$32,2,0)*14)+(VLOOKUP(AV218,data!$B$3:$E$32,3,0))*(AS218-14)),0)</f>
        <v>0</v>
      </c>
      <c r="AX218" s="265" t="s">
        <v>96</v>
      </c>
      <c r="AY218" s="231">
        <f>IF(AT218=1,VLOOKUP(AX218,data!$B$35:$D$39,2,0),0)</f>
        <v>0</v>
      </c>
      <c r="AZ218" s="232">
        <f>IF(AND(AW218&lt;&gt;0,AY218&lt;&gt;0)=FALSE,0,data!$C$43)</f>
        <v>0</v>
      </c>
      <c r="BA218" s="269">
        <f t="shared" si="235"/>
        <v>0</v>
      </c>
      <c r="BB218" s="225">
        <f t="shared" si="236"/>
        <v>0</v>
      </c>
      <c r="BC218" s="225">
        <f t="shared" si="237"/>
        <v>0</v>
      </c>
      <c r="BD218" s="225">
        <f t="shared" si="238"/>
        <v>0</v>
      </c>
      <c r="BE218" s="431" t="str">
        <f t="shared" si="239"/>
        <v>ne</v>
      </c>
      <c r="BG218" s="229"/>
      <c r="BH218" s="225">
        <f t="shared" si="240"/>
        <v>0</v>
      </c>
      <c r="BI218" s="230">
        <f>IF(BH218=1,data!$C$41*BG218,0)</f>
        <v>0</v>
      </c>
      <c r="BJ218" s="265" t="s">
        <v>96</v>
      </c>
      <c r="BK218" s="231">
        <f>IF(BH218=1,IF(BG218&lt;15,VLOOKUP(BJ218,data!$B$3:$E$32,2,0)*BG218,(VLOOKUP(BJ218,data!$B$3:$E$32,2,0)*14)+(VLOOKUP(BJ218,data!$B$3:$E$32,3,0))*(BG218-14)),0)</f>
        <v>0</v>
      </c>
      <c r="BL218" s="265" t="s">
        <v>96</v>
      </c>
      <c r="BM218" s="231">
        <f>IF(BH218=1,VLOOKUP(BL218,data!$B$35:$D$39,2,0),0)</f>
        <v>0</v>
      </c>
      <c r="BN218" s="232">
        <f>IF(AND(BK218&lt;&gt;0,BM218&lt;&gt;0)=FALSE,0,data!$C$43)</f>
        <v>0</v>
      </c>
      <c r="BO218" s="269">
        <f t="shared" si="241"/>
        <v>0</v>
      </c>
      <c r="BP218" s="225">
        <f t="shared" si="242"/>
        <v>0</v>
      </c>
      <c r="BQ218" s="225">
        <f t="shared" si="243"/>
        <v>0</v>
      </c>
      <c r="BR218" s="225">
        <f t="shared" si="244"/>
        <v>0</v>
      </c>
      <c r="BS218" s="431" t="str">
        <f t="shared" si="245"/>
        <v>ne</v>
      </c>
      <c r="BU218" s="229"/>
      <c r="BV218" s="225">
        <f t="shared" si="246"/>
        <v>0</v>
      </c>
      <c r="BW218" s="230">
        <f>IF(BV218=1,data!$C$41*BU218,0)</f>
        <v>0</v>
      </c>
      <c r="BX218" s="265" t="s">
        <v>96</v>
      </c>
      <c r="BY218" s="231">
        <f>IF(BV218=1,IF(BU218&lt;15,VLOOKUP(BX218,data!$B$3:$E$32,2,0)*BU218,(VLOOKUP(BX218,data!$B$3:$E$32,2,0)*14)+(VLOOKUP(BX218,data!$B$3:$E$32,3,0))*(BU218-14)),0)</f>
        <v>0</v>
      </c>
      <c r="BZ218" s="265" t="s">
        <v>96</v>
      </c>
      <c r="CA218" s="231">
        <f>IF(BV218=1,VLOOKUP(BZ218,data!$B$35:$D$39,2,0),0)</f>
        <v>0</v>
      </c>
      <c r="CB218" s="232">
        <f>IF(AND(BY218&lt;&gt;0,CA218&lt;&gt;0)=FALSE,0,data!$C$43)</f>
        <v>0</v>
      </c>
      <c r="CC218" s="269">
        <f t="shared" si="247"/>
        <v>0</v>
      </c>
      <c r="CD218" s="225">
        <f t="shared" si="248"/>
        <v>0</v>
      </c>
      <c r="CE218" s="225">
        <f t="shared" si="249"/>
        <v>0</v>
      </c>
      <c r="CF218" s="225">
        <f t="shared" si="250"/>
        <v>0</v>
      </c>
      <c r="CG218" s="431" t="str">
        <f t="shared" si="251"/>
        <v>ne</v>
      </c>
      <c r="CI218" s="229"/>
      <c r="CJ218" s="225">
        <f t="shared" si="252"/>
        <v>0</v>
      </c>
      <c r="CK218" s="230">
        <f>IF(CJ218=1,data!$C$41*CI218,0)</f>
        <v>0</v>
      </c>
      <c r="CL218" s="265" t="s">
        <v>96</v>
      </c>
      <c r="CM218" s="231">
        <f>IF(CJ218=1,IF(CI218&lt;15,VLOOKUP(CL218,data!$B$3:$E$32,2,0)*CI218,(VLOOKUP(CL218,data!$B$3:$E$32,2,0)*14)+(VLOOKUP(CL218,data!$B$3:$E$32,3,0))*(CI218-14)),0)</f>
        <v>0</v>
      </c>
      <c r="CN218" s="265" t="s">
        <v>96</v>
      </c>
      <c r="CO218" s="231">
        <f>IF(CJ218=1,VLOOKUP(CN218,data!$B$35:$D$39,2,0),0)</f>
        <v>0</v>
      </c>
      <c r="CP218" s="232">
        <f>IF(AND(CM218&lt;&gt;0,CO218&lt;&gt;0)=FALSE,0,data!$C$43)</f>
        <v>0</v>
      </c>
      <c r="CQ218" s="269">
        <f t="shared" si="253"/>
        <v>0</v>
      </c>
      <c r="CR218" s="225">
        <f t="shared" si="254"/>
        <v>0</v>
      </c>
      <c r="CS218" s="225">
        <f t="shared" si="255"/>
        <v>0</v>
      </c>
      <c r="CT218" s="225">
        <f t="shared" si="256"/>
        <v>0</v>
      </c>
      <c r="CU218" s="431" t="str">
        <f t="shared" si="257"/>
        <v>ne</v>
      </c>
      <c r="CW218" s="229"/>
      <c r="CX218" s="225">
        <f t="shared" si="258"/>
        <v>0</v>
      </c>
      <c r="CY218" s="230">
        <f>IF(CX218=1,data!$C$41*CW218,0)</f>
        <v>0</v>
      </c>
      <c r="CZ218" s="265" t="s">
        <v>96</v>
      </c>
      <c r="DA218" s="231">
        <f>IF(CX218=1,IF(CW218&lt;15,VLOOKUP(CZ218,data!$B$3:$E$32,2,0)*CW218,(VLOOKUP(CZ218,data!$B$3:$E$32,2,0)*14)+(VLOOKUP(CZ218,data!$B$3:$E$32,3,0))*(CW218-14)),0)</f>
        <v>0</v>
      </c>
      <c r="DB218" s="265" t="s">
        <v>96</v>
      </c>
      <c r="DC218" s="231">
        <f>IF(CX218=1,VLOOKUP(DB218,data!$B$35:$D$39,2,0),0)</f>
        <v>0</v>
      </c>
      <c r="DD218" s="232">
        <f>IF(AND(DA218&lt;&gt;0,DC218&lt;&gt;0)=FALSE,0,data!$C$43)</f>
        <v>0</v>
      </c>
      <c r="DE218" s="269">
        <f t="shared" si="259"/>
        <v>0</v>
      </c>
      <c r="DF218" s="225">
        <f t="shared" si="260"/>
        <v>0</v>
      </c>
      <c r="DG218" s="225">
        <f t="shared" si="261"/>
        <v>0</v>
      </c>
      <c r="DH218" s="225">
        <f t="shared" si="262"/>
        <v>0</v>
      </c>
      <c r="DI218" s="431" t="str">
        <f t="shared" si="263"/>
        <v>ne</v>
      </c>
      <c r="DK218" s="229"/>
      <c r="DL218" s="225">
        <f t="shared" si="264"/>
        <v>0</v>
      </c>
      <c r="DM218" s="230">
        <f>IF(DL218=1,data!$C$41*DK218,0)</f>
        <v>0</v>
      </c>
      <c r="DN218" s="265" t="s">
        <v>96</v>
      </c>
      <c r="DO218" s="231">
        <f>IF(DL218=1,IF(DK218&lt;15,VLOOKUP(DN218,data!$B$3:$E$32,2,0)*DK218,(VLOOKUP(DN218,data!$B$3:$E$32,2,0)*14)+(VLOOKUP(DN218,data!$B$3:$E$32,3,0))*(DK218-14)),0)</f>
        <v>0</v>
      </c>
      <c r="DP218" s="265" t="s">
        <v>96</v>
      </c>
      <c r="DQ218" s="231">
        <f>IF(DL218=1,VLOOKUP(DP218,data!$B$35:$D$39,2,0),0)</f>
        <v>0</v>
      </c>
      <c r="DR218" s="232">
        <f>IF(AND(DO218&lt;&gt;0,DQ218&lt;&gt;0)=FALSE,0,data!$C$43)</f>
        <v>0</v>
      </c>
      <c r="DS218" s="269">
        <f t="shared" si="265"/>
        <v>0</v>
      </c>
      <c r="DT218" s="225">
        <f t="shared" si="266"/>
        <v>0</v>
      </c>
      <c r="DU218" s="225">
        <f t="shared" si="267"/>
        <v>0</v>
      </c>
      <c r="DV218" s="225">
        <f t="shared" si="268"/>
        <v>0</v>
      </c>
      <c r="DW218" s="431" t="str">
        <f t="shared" si="269"/>
        <v>ne</v>
      </c>
      <c r="DY218" s="229"/>
      <c r="DZ218" s="225">
        <f t="shared" si="270"/>
        <v>0</v>
      </c>
      <c r="EA218" s="230">
        <f>IF(DZ218=1,data!$C$41*DY218,0)</f>
        <v>0</v>
      </c>
      <c r="EB218" s="265" t="s">
        <v>96</v>
      </c>
      <c r="EC218" s="231">
        <f>IF(DZ218=1,IF(DY218&lt;15,VLOOKUP(EB218,data!$B$3:$E$32,2,0)*DY218,(VLOOKUP(EB218,data!$B$3:$E$32,2,0)*14)+(VLOOKUP(EB218,data!$B$3:$E$32,3,0))*(DY218-14)),0)</f>
        <v>0</v>
      </c>
      <c r="ED218" s="265" t="s">
        <v>96</v>
      </c>
      <c r="EE218" s="231">
        <f>IF(DZ218=1,VLOOKUP(ED218,data!$B$35:$D$39,2,0),0)</f>
        <v>0</v>
      </c>
      <c r="EF218" s="232">
        <f>IF(AND(EC218&lt;&gt;0,EE218&lt;&gt;0)=FALSE,0,data!$C$43)</f>
        <v>0</v>
      </c>
      <c r="EG218" s="269">
        <f t="shared" si="271"/>
        <v>0</v>
      </c>
      <c r="EH218" s="225">
        <f t="shared" si="272"/>
        <v>0</v>
      </c>
      <c r="EI218" s="225">
        <f t="shared" si="273"/>
        <v>0</v>
      </c>
      <c r="EJ218" s="225">
        <f t="shared" si="274"/>
        <v>0</v>
      </c>
      <c r="EK218" s="431" t="str">
        <f t="shared" si="275"/>
        <v>ne</v>
      </c>
      <c r="EM218" s="229"/>
      <c r="EN218" s="225">
        <f t="shared" si="276"/>
        <v>0</v>
      </c>
      <c r="EO218" s="230">
        <f>IF(EN218=1,data!$C$41*EM218,0)</f>
        <v>0</v>
      </c>
      <c r="EP218" s="265" t="s">
        <v>96</v>
      </c>
      <c r="EQ218" s="231">
        <f>IF(EN218=1,IF(EM218&lt;15,VLOOKUP(EP218,data!$B$3:$E$32,2,0)*EM218,(VLOOKUP(EP218,data!$B$3:$E$32,2,0)*14)+(VLOOKUP(EP218,data!$B$3:$E$32,3,0))*(EM218-14)),0)</f>
        <v>0</v>
      </c>
      <c r="ER218" s="265" t="s">
        <v>96</v>
      </c>
      <c r="ES218" s="231">
        <f>IF(EN218=1,VLOOKUP(ER218,data!$B$35:$D$39,2,0),0)</f>
        <v>0</v>
      </c>
      <c r="ET218" s="232">
        <f>IF(AND(EQ218&lt;&gt;0,ES218&lt;&gt;0)=FALSE,0,data!$C$43)</f>
        <v>0</v>
      </c>
      <c r="EU218" s="269">
        <f t="shared" si="277"/>
        <v>0</v>
      </c>
      <c r="EV218" s="225">
        <f t="shared" si="278"/>
        <v>0</v>
      </c>
      <c r="EW218" s="225">
        <f t="shared" si="279"/>
        <v>0</v>
      </c>
      <c r="EX218" s="225">
        <f t="shared" si="280"/>
        <v>0</v>
      </c>
      <c r="EY218" s="431" t="str">
        <f t="shared" si="281"/>
        <v>ne</v>
      </c>
      <c r="FA218" s="229"/>
      <c r="FB218" s="225">
        <f t="shared" si="282"/>
        <v>0</v>
      </c>
      <c r="FC218" s="230">
        <f>IF(FB218=1,data!$C$41*FA218,0)</f>
        <v>0</v>
      </c>
      <c r="FD218" s="265" t="s">
        <v>96</v>
      </c>
      <c r="FE218" s="231">
        <f>IF(FB218=1,IF(FA218&lt;15,VLOOKUP(FD218,data!$B$3:$E$32,2,0)*FA218,(VLOOKUP(FD218,data!$B$3:$E$32,2,0)*14)+(VLOOKUP(FD218,data!$B$3:$E$32,3,0))*(FA218-14)),0)</f>
        <v>0</v>
      </c>
      <c r="FF218" s="265" t="s">
        <v>96</v>
      </c>
      <c r="FG218" s="231">
        <f>IF(FB218=1,VLOOKUP(FF218,data!$B$35:$D$39,2,0),0)</f>
        <v>0</v>
      </c>
      <c r="FH218" s="232">
        <f>IF(AND(FE218&lt;&gt;0,FG218&lt;&gt;0)=FALSE,0,data!$C$43)</f>
        <v>0</v>
      </c>
      <c r="FI218" s="269">
        <f t="shared" si="283"/>
        <v>0</v>
      </c>
      <c r="FJ218" s="225">
        <f t="shared" si="284"/>
        <v>0</v>
      </c>
      <c r="FK218" s="225">
        <f t="shared" si="285"/>
        <v>0</v>
      </c>
      <c r="FL218" s="225">
        <f t="shared" si="286"/>
        <v>0</v>
      </c>
      <c r="FM218" s="431" t="str">
        <f t="shared" si="287"/>
        <v>ne</v>
      </c>
    </row>
    <row r="219" spans="1:169" ht="26.65" hidden="1" customHeight="1" x14ac:dyDescent="0.25">
      <c r="A219" s="233"/>
      <c r="B219" s="370" t="s">
        <v>310</v>
      </c>
      <c r="C219" s="416"/>
      <c r="D219" s="418"/>
      <c r="E219" s="229"/>
      <c r="F219" s="225">
        <f t="shared" si="219"/>
        <v>0</v>
      </c>
      <c r="G219" s="230">
        <f>IF(F219=1,data!$C$41*E219,0)</f>
        <v>0</v>
      </c>
      <c r="H219" s="265" t="s">
        <v>96</v>
      </c>
      <c r="I219" s="231">
        <f>IF($F219=1,IF($E219&lt;15,VLOOKUP(H219,data!$B$3:$E$32,2,0)*$E219,(VLOOKUP(H219,data!$B$3:$E$32,2,0)*14)+(VLOOKUP(H219,data!$B$3:$E$32,3,0))*($E219-14)),0)</f>
        <v>0</v>
      </c>
      <c r="J219" s="265" t="s">
        <v>96</v>
      </c>
      <c r="K219" s="231">
        <f>IF($F219=1,VLOOKUP(J219,data!$B$35:$D$39,2,0),0)</f>
        <v>0</v>
      </c>
      <c r="L219" s="232">
        <f>IF(AND(I219&lt;&gt;0,K219&lt;&gt;0)=FALSE,0,data!$C$43)</f>
        <v>0</v>
      </c>
      <c r="M219" s="269">
        <f t="shared" si="76"/>
        <v>0</v>
      </c>
      <c r="N219" s="225">
        <f t="shared" si="288"/>
        <v>0</v>
      </c>
      <c r="O219" s="225">
        <f t="shared" si="220"/>
        <v>0</v>
      </c>
      <c r="P219" s="225">
        <f t="shared" si="221"/>
        <v>0</v>
      </c>
      <c r="Q219" s="228"/>
      <c r="R219" s="438">
        <f t="shared" si="222"/>
        <v>0</v>
      </c>
      <c r="S219" s="225">
        <f t="shared" si="223"/>
        <v>0</v>
      </c>
      <c r="T219" s="357">
        <f>IF(S219=1,data!$C$41*R219,0)</f>
        <v>0</v>
      </c>
      <c r="U219" s="370" t="str">
        <f t="shared" si="224"/>
        <v xml:space="preserve"> </v>
      </c>
      <c r="V219" s="360">
        <f>IF($S219=1,IF(R219&lt;15,VLOOKUP(U219,data!$B$3:$E$32,2,0)*R219,(VLOOKUP(U219,data!$B$3:$E$32,2,0)*14)+(VLOOKUP(U219,data!$B$3:$E$32,3,0))*(R219-14)),0)</f>
        <v>0</v>
      </c>
      <c r="W219" s="370" t="str">
        <f t="shared" si="225"/>
        <v xml:space="preserve"> </v>
      </c>
      <c r="X219" s="360">
        <f>IF($S219=1,VLOOKUP(W219,data!$B$35:$D$39,2,0),0)</f>
        <v>0</v>
      </c>
      <c r="Y219" s="364">
        <f>IF(AND(V219&lt;&gt;0,X219&lt;&gt;0)=FALSE,0,data!$C$43)</f>
        <v>0</v>
      </c>
      <c r="Z219" s="365">
        <f t="shared" si="83"/>
        <v>0</v>
      </c>
      <c r="AA219" s="225">
        <f t="shared" si="289"/>
        <v>0</v>
      </c>
      <c r="AB219" s="225">
        <f t="shared" si="226"/>
        <v>0</v>
      </c>
      <c r="AC219" s="225">
        <f t="shared" si="227"/>
        <v>0</v>
      </c>
      <c r="AE219" s="229"/>
      <c r="AF219" s="225">
        <f t="shared" si="228"/>
        <v>0</v>
      </c>
      <c r="AG219" s="230">
        <f>IF(AF219=1,data!$C$41*AE219,0)</f>
        <v>0</v>
      </c>
      <c r="AH219" s="265" t="s">
        <v>96</v>
      </c>
      <c r="AI219" s="231">
        <f>IF(AF219=1,IF(AE219&lt;15,VLOOKUP(AH219,data!$B$3:$E$32,2,0)*AE219,(VLOOKUP(AH219,data!$B$3:$E$32,2,0)*14)+(VLOOKUP(AH219,data!$B$3:$E$32,3,0))*(AE219-14)),0)</f>
        <v>0</v>
      </c>
      <c r="AJ219" s="265" t="s">
        <v>96</v>
      </c>
      <c r="AK219" s="231">
        <f>IF(AF219=1,VLOOKUP(AJ219,data!$B$35:$D$39,2,0),0)</f>
        <v>0</v>
      </c>
      <c r="AL219" s="232">
        <f>IF(AND(AI219&lt;&gt;0,AK219&lt;&gt;0)=FALSE,0,data!$C$43)</f>
        <v>0</v>
      </c>
      <c r="AM219" s="269">
        <f t="shared" si="229"/>
        <v>0</v>
      </c>
      <c r="AN219" s="225">
        <f t="shared" si="230"/>
        <v>0</v>
      </c>
      <c r="AO219" s="225">
        <f t="shared" si="231"/>
        <v>0</v>
      </c>
      <c r="AP219" s="225">
        <f t="shared" si="232"/>
        <v>0</v>
      </c>
      <c r="AQ219" s="431" t="str">
        <f t="shared" si="233"/>
        <v>ne</v>
      </c>
      <c r="AS219" s="229"/>
      <c r="AT219" s="225">
        <f t="shared" si="234"/>
        <v>0</v>
      </c>
      <c r="AU219" s="230">
        <f>IF(AT219=1,data!$C$41*AS219,0)</f>
        <v>0</v>
      </c>
      <c r="AV219" s="265" t="s">
        <v>96</v>
      </c>
      <c r="AW219" s="231">
        <f>IF(AT219=1,IF(AS219&lt;15,VLOOKUP(AV219,data!$B$3:$E$32,2,0)*AS219,(VLOOKUP(AV219,data!$B$3:$E$32,2,0)*14)+(VLOOKUP(AV219,data!$B$3:$E$32,3,0))*(AS219-14)),0)</f>
        <v>0</v>
      </c>
      <c r="AX219" s="265" t="s">
        <v>96</v>
      </c>
      <c r="AY219" s="231">
        <f>IF(AT219=1,VLOOKUP(AX219,data!$B$35:$D$39,2,0),0)</f>
        <v>0</v>
      </c>
      <c r="AZ219" s="232">
        <f>IF(AND(AW219&lt;&gt;0,AY219&lt;&gt;0)=FALSE,0,data!$C$43)</f>
        <v>0</v>
      </c>
      <c r="BA219" s="269">
        <f t="shared" si="235"/>
        <v>0</v>
      </c>
      <c r="BB219" s="225">
        <f t="shared" si="236"/>
        <v>0</v>
      </c>
      <c r="BC219" s="225">
        <f t="shared" si="237"/>
        <v>0</v>
      </c>
      <c r="BD219" s="225">
        <f t="shared" si="238"/>
        <v>0</v>
      </c>
      <c r="BE219" s="431" t="str">
        <f t="shared" si="239"/>
        <v>ne</v>
      </c>
      <c r="BG219" s="229"/>
      <c r="BH219" s="225">
        <f t="shared" si="240"/>
        <v>0</v>
      </c>
      <c r="BI219" s="230">
        <f>IF(BH219=1,data!$C$41*BG219,0)</f>
        <v>0</v>
      </c>
      <c r="BJ219" s="265" t="s">
        <v>96</v>
      </c>
      <c r="BK219" s="231">
        <f>IF(BH219=1,IF(BG219&lt;15,VLOOKUP(BJ219,data!$B$3:$E$32,2,0)*BG219,(VLOOKUP(BJ219,data!$B$3:$E$32,2,0)*14)+(VLOOKUP(BJ219,data!$B$3:$E$32,3,0))*(BG219-14)),0)</f>
        <v>0</v>
      </c>
      <c r="BL219" s="265" t="s">
        <v>96</v>
      </c>
      <c r="BM219" s="231">
        <f>IF(BH219=1,VLOOKUP(BL219,data!$B$35:$D$39,2,0),0)</f>
        <v>0</v>
      </c>
      <c r="BN219" s="232">
        <f>IF(AND(BK219&lt;&gt;0,BM219&lt;&gt;0)=FALSE,0,data!$C$43)</f>
        <v>0</v>
      </c>
      <c r="BO219" s="269">
        <f t="shared" si="241"/>
        <v>0</v>
      </c>
      <c r="BP219" s="225">
        <f t="shared" si="242"/>
        <v>0</v>
      </c>
      <c r="BQ219" s="225">
        <f t="shared" si="243"/>
        <v>0</v>
      </c>
      <c r="BR219" s="225">
        <f t="shared" si="244"/>
        <v>0</v>
      </c>
      <c r="BS219" s="431" t="str">
        <f t="shared" si="245"/>
        <v>ne</v>
      </c>
      <c r="BU219" s="229"/>
      <c r="BV219" s="225">
        <f t="shared" si="246"/>
        <v>0</v>
      </c>
      <c r="BW219" s="230">
        <f>IF(BV219=1,data!$C$41*BU219,0)</f>
        <v>0</v>
      </c>
      <c r="BX219" s="265" t="s">
        <v>96</v>
      </c>
      <c r="BY219" s="231">
        <f>IF(BV219=1,IF(BU219&lt;15,VLOOKUP(BX219,data!$B$3:$E$32,2,0)*BU219,(VLOOKUP(BX219,data!$B$3:$E$32,2,0)*14)+(VLOOKUP(BX219,data!$B$3:$E$32,3,0))*(BU219-14)),0)</f>
        <v>0</v>
      </c>
      <c r="BZ219" s="265" t="s">
        <v>96</v>
      </c>
      <c r="CA219" s="231">
        <f>IF(BV219=1,VLOOKUP(BZ219,data!$B$35:$D$39,2,0),0)</f>
        <v>0</v>
      </c>
      <c r="CB219" s="232">
        <f>IF(AND(BY219&lt;&gt;0,CA219&lt;&gt;0)=FALSE,0,data!$C$43)</f>
        <v>0</v>
      </c>
      <c r="CC219" s="269">
        <f t="shared" si="247"/>
        <v>0</v>
      </c>
      <c r="CD219" s="225">
        <f t="shared" si="248"/>
        <v>0</v>
      </c>
      <c r="CE219" s="225">
        <f t="shared" si="249"/>
        <v>0</v>
      </c>
      <c r="CF219" s="225">
        <f t="shared" si="250"/>
        <v>0</v>
      </c>
      <c r="CG219" s="431" t="str">
        <f t="shared" si="251"/>
        <v>ne</v>
      </c>
      <c r="CI219" s="229"/>
      <c r="CJ219" s="225">
        <f t="shared" si="252"/>
        <v>0</v>
      </c>
      <c r="CK219" s="230">
        <f>IF(CJ219=1,data!$C$41*CI219,0)</f>
        <v>0</v>
      </c>
      <c r="CL219" s="265" t="s">
        <v>96</v>
      </c>
      <c r="CM219" s="231">
        <f>IF(CJ219=1,IF(CI219&lt;15,VLOOKUP(CL219,data!$B$3:$E$32,2,0)*CI219,(VLOOKUP(CL219,data!$B$3:$E$32,2,0)*14)+(VLOOKUP(CL219,data!$B$3:$E$32,3,0))*(CI219-14)),0)</f>
        <v>0</v>
      </c>
      <c r="CN219" s="265" t="s">
        <v>96</v>
      </c>
      <c r="CO219" s="231">
        <f>IF(CJ219=1,VLOOKUP(CN219,data!$B$35:$D$39,2,0),0)</f>
        <v>0</v>
      </c>
      <c r="CP219" s="232">
        <f>IF(AND(CM219&lt;&gt;0,CO219&lt;&gt;0)=FALSE,0,data!$C$43)</f>
        <v>0</v>
      </c>
      <c r="CQ219" s="269">
        <f t="shared" si="253"/>
        <v>0</v>
      </c>
      <c r="CR219" s="225">
        <f t="shared" si="254"/>
        <v>0</v>
      </c>
      <c r="CS219" s="225">
        <f t="shared" si="255"/>
        <v>0</v>
      </c>
      <c r="CT219" s="225">
        <f t="shared" si="256"/>
        <v>0</v>
      </c>
      <c r="CU219" s="431" t="str">
        <f t="shared" si="257"/>
        <v>ne</v>
      </c>
      <c r="CW219" s="229"/>
      <c r="CX219" s="225">
        <f t="shared" si="258"/>
        <v>0</v>
      </c>
      <c r="CY219" s="230">
        <f>IF(CX219=1,data!$C$41*CW219,0)</f>
        <v>0</v>
      </c>
      <c r="CZ219" s="265" t="s">
        <v>96</v>
      </c>
      <c r="DA219" s="231">
        <f>IF(CX219=1,IF(CW219&lt;15,VLOOKUP(CZ219,data!$B$3:$E$32,2,0)*CW219,(VLOOKUP(CZ219,data!$B$3:$E$32,2,0)*14)+(VLOOKUP(CZ219,data!$B$3:$E$32,3,0))*(CW219-14)),0)</f>
        <v>0</v>
      </c>
      <c r="DB219" s="265" t="s">
        <v>96</v>
      </c>
      <c r="DC219" s="231">
        <f>IF(CX219=1,VLOOKUP(DB219,data!$B$35:$D$39,2,0),0)</f>
        <v>0</v>
      </c>
      <c r="DD219" s="232">
        <f>IF(AND(DA219&lt;&gt;0,DC219&lt;&gt;0)=FALSE,0,data!$C$43)</f>
        <v>0</v>
      </c>
      <c r="DE219" s="269">
        <f t="shared" si="259"/>
        <v>0</v>
      </c>
      <c r="DF219" s="225">
        <f t="shared" si="260"/>
        <v>0</v>
      </c>
      <c r="DG219" s="225">
        <f t="shared" si="261"/>
        <v>0</v>
      </c>
      <c r="DH219" s="225">
        <f t="shared" si="262"/>
        <v>0</v>
      </c>
      <c r="DI219" s="431" t="str">
        <f t="shared" si="263"/>
        <v>ne</v>
      </c>
      <c r="DK219" s="229"/>
      <c r="DL219" s="225">
        <f t="shared" si="264"/>
        <v>0</v>
      </c>
      <c r="DM219" s="230">
        <f>IF(DL219=1,data!$C$41*DK219,0)</f>
        <v>0</v>
      </c>
      <c r="DN219" s="265" t="s">
        <v>96</v>
      </c>
      <c r="DO219" s="231">
        <f>IF(DL219=1,IF(DK219&lt;15,VLOOKUP(DN219,data!$B$3:$E$32,2,0)*DK219,(VLOOKUP(DN219,data!$B$3:$E$32,2,0)*14)+(VLOOKUP(DN219,data!$B$3:$E$32,3,0))*(DK219-14)),0)</f>
        <v>0</v>
      </c>
      <c r="DP219" s="265" t="s">
        <v>96</v>
      </c>
      <c r="DQ219" s="231">
        <f>IF(DL219=1,VLOOKUP(DP219,data!$B$35:$D$39,2,0),0)</f>
        <v>0</v>
      </c>
      <c r="DR219" s="232">
        <f>IF(AND(DO219&lt;&gt;0,DQ219&lt;&gt;0)=FALSE,0,data!$C$43)</f>
        <v>0</v>
      </c>
      <c r="DS219" s="269">
        <f t="shared" si="265"/>
        <v>0</v>
      </c>
      <c r="DT219" s="225">
        <f t="shared" si="266"/>
        <v>0</v>
      </c>
      <c r="DU219" s="225">
        <f t="shared" si="267"/>
        <v>0</v>
      </c>
      <c r="DV219" s="225">
        <f t="shared" si="268"/>
        <v>0</v>
      </c>
      <c r="DW219" s="431" t="str">
        <f t="shared" si="269"/>
        <v>ne</v>
      </c>
      <c r="DY219" s="229"/>
      <c r="DZ219" s="225">
        <f t="shared" si="270"/>
        <v>0</v>
      </c>
      <c r="EA219" s="230">
        <f>IF(DZ219=1,data!$C$41*DY219,0)</f>
        <v>0</v>
      </c>
      <c r="EB219" s="265" t="s">
        <v>96</v>
      </c>
      <c r="EC219" s="231">
        <f>IF(DZ219=1,IF(DY219&lt;15,VLOOKUP(EB219,data!$B$3:$E$32,2,0)*DY219,(VLOOKUP(EB219,data!$B$3:$E$32,2,0)*14)+(VLOOKUP(EB219,data!$B$3:$E$32,3,0))*(DY219-14)),0)</f>
        <v>0</v>
      </c>
      <c r="ED219" s="265" t="s">
        <v>96</v>
      </c>
      <c r="EE219" s="231">
        <f>IF(DZ219=1,VLOOKUP(ED219,data!$B$35:$D$39,2,0),0)</f>
        <v>0</v>
      </c>
      <c r="EF219" s="232">
        <f>IF(AND(EC219&lt;&gt;0,EE219&lt;&gt;0)=FALSE,0,data!$C$43)</f>
        <v>0</v>
      </c>
      <c r="EG219" s="269">
        <f t="shared" si="271"/>
        <v>0</v>
      </c>
      <c r="EH219" s="225">
        <f t="shared" si="272"/>
        <v>0</v>
      </c>
      <c r="EI219" s="225">
        <f t="shared" si="273"/>
        <v>0</v>
      </c>
      <c r="EJ219" s="225">
        <f t="shared" si="274"/>
        <v>0</v>
      </c>
      <c r="EK219" s="431" t="str">
        <f t="shared" si="275"/>
        <v>ne</v>
      </c>
      <c r="EM219" s="229"/>
      <c r="EN219" s="225">
        <f t="shared" si="276"/>
        <v>0</v>
      </c>
      <c r="EO219" s="230">
        <f>IF(EN219=1,data!$C$41*EM219,0)</f>
        <v>0</v>
      </c>
      <c r="EP219" s="265" t="s">
        <v>96</v>
      </c>
      <c r="EQ219" s="231">
        <f>IF(EN219=1,IF(EM219&lt;15,VLOOKUP(EP219,data!$B$3:$E$32,2,0)*EM219,(VLOOKUP(EP219,data!$B$3:$E$32,2,0)*14)+(VLOOKUP(EP219,data!$B$3:$E$32,3,0))*(EM219-14)),0)</f>
        <v>0</v>
      </c>
      <c r="ER219" s="265" t="s">
        <v>96</v>
      </c>
      <c r="ES219" s="231">
        <f>IF(EN219=1,VLOOKUP(ER219,data!$B$35:$D$39,2,0),0)</f>
        <v>0</v>
      </c>
      <c r="ET219" s="232">
        <f>IF(AND(EQ219&lt;&gt;0,ES219&lt;&gt;0)=FALSE,0,data!$C$43)</f>
        <v>0</v>
      </c>
      <c r="EU219" s="269">
        <f t="shared" si="277"/>
        <v>0</v>
      </c>
      <c r="EV219" s="225">
        <f t="shared" si="278"/>
        <v>0</v>
      </c>
      <c r="EW219" s="225">
        <f t="shared" si="279"/>
        <v>0</v>
      </c>
      <c r="EX219" s="225">
        <f t="shared" si="280"/>
        <v>0</v>
      </c>
      <c r="EY219" s="431" t="str">
        <f t="shared" si="281"/>
        <v>ne</v>
      </c>
      <c r="FA219" s="229"/>
      <c r="FB219" s="225">
        <f t="shared" si="282"/>
        <v>0</v>
      </c>
      <c r="FC219" s="230">
        <f>IF(FB219=1,data!$C$41*FA219,0)</f>
        <v>0</v>
      </c>
      <c r="FD219" s="265" t="s">
        <v>96</v>
      </c>
      <c r="FE219" s="231">
        <f>IF(FB219=1,IF(FA219&lt;15,VLOOKUP(FD219,data!$B$3:$E$32,2,0)*FA219,(VLOOKUP(FD219,data!$B$3:$E$32,2,0)*14)+(VLOOKUP(FD219,data!$B$3:$E$32,3,0))*(FA219-14)),0)</f>
        <v>0</v>
      </c>
      <c r="FF219" s="265" t="s">
        <v>96</v>
      </c>
      <c r="FG219" s="231">
        <f>IF(FB219=1,VLOOKUP(FF219,data!$B$35:$D$39,2,0),0)</f>
        <v>0</v>
      </c>
      <c r="FH219" s="232">
        <f>IF(AND(FE219&lt;&gt;0,FG219&lt;&gt;0)=FALSE,0,data!$C$43)</f>
        <v>0</v>
      </c>
      <c r="FI219" s="269">
        <f t="shared" si="283"/>
        <v>0</v>
      </c>
      <c r="FJ219" s="225">
        <f t="shared" si="284"/>
        <v>0</v>
      </c>
      <c r="FK219" s="225">
        <f t="shared" si="285"/>
        <v>0</v>
      </c>
      <c r="FL219" s="225">
        <f t="shared" si="286"/>
        <v>0</v>
      </c>
      <c r="FM219" s="431" t="str">
        <f t="shared" si="287"/>
        <v>ne</v>
      </c>
    </row>
    <row r="220" spans="1:169" ht="26.65" hidden="1" customHeight="1" x14ac:dyDescent="0.25">
      <c r="A220" s="233"/>
      <c r="B220" s="370" t="s">
        <v>311</v>
      </c>
      <c r="C220" s="416"/>
      <c r="D220" s="418"/>
      <c r="E220" s="229"/>
      <c r="F220" s="225">
        <f t="shared" si="219"/>
        <v>0</v>
      </c>
      <c r="G220" s="230">
        <f>IF(F220=1,data!$C$41*E220,0)</f>
        <v>0</v>
      </c>
      <c r="H220" s="265" t="s">
        <v>96</v>
      </c>
      <c r="I220" s="231">
        <f>IF($F220=1,IF($E220&lt;15,VLOOKUP(H220,data!$B$3:$E$32,2,0)*$E220,(VLOOKUP(H220,data!$B$3:$E$32,2,0)*14)+(VLOOKUP(H220,data!$B$3:$E$32,3,0))*($E220-14)),0)</f>
        <v>0</v>
      </c>
      <c r="J220" s="265" t="s">
        <v>96</v>
      </c>
      <c r="K220" s="231">
        <f>IF($F220=1,VLOOKUP(J220,data!$B$35:$D$39,2,0),0)</f>
        <v>0</v>
      </c>
      <c r="L220" s="232">
        <f>IF(AND(I220&lt;&gt;0,K220&lt;&gt;0)=FALSE,0,data!$C$43)</f>
        <v>0</v>
      </c>
      <c r="M220" s="269">
        <f t="shared" si="76"/>
        <v>0</v>
      </c>
      <c r="N220" s="225">
        <f t="shared" si="288"/>
        <v>0</v>
      </c>
      <c r="O220" s="225">
        <f t="shared" si="220"/>
        <v>0</v>
      </c>
      <c r="P220" s="225">
        <f t="shared" si="221"/>
        <v>0</v>
      </c>
      <c r="Q220" s="228"/>
      <c r="R220" s="438">
        <f t="shared" si="222"/>
        <v>0</v>
      </c>
      <c r="S220" s="225">
        <f t="shared" si="223"/>
        <v>0</v>
      </c>
      <c r="T220" s="357">
        <f>IF(S220=1,data!$C$41*R220,0)</f>
        <v>0</v>
      </c>
      <c r="U220" s="370" t="str">
        <f t="shared" si="224"/>
        <v xml:space="preserve"> </v>
      </c>
      <c r="V220" s="360">
        <f>IF($S220=1,IF(R220&lt;15,VLOOKUP(U220,data!$B$3:$E$32,2,0)*R220,(VLOOKUP(U220,data!$B$3:$E$32,2,0)*14)+(VLOOKUP(U220,data!$B$3:$E$32,3,0))*(R220-14)),0)</f>
        <v>0</v>
      </c>
      <c r="W220" s="370" t="str">
        <f t="shared" si="225"/>
        <v xml:space="preserve"> </v>
      </c>
      <c r="X220" s="360">
        <f>IF($S220=1,VLOOKUP(W220,data!$B$35:$D$39,2,0),0)</f>
        <v>0</v>
      </c>
      <c r="Y220" s="364">
        <f>IF(AND(V220&lt;&gt;0,X220&lt;&gt;0)=FALSE,0,data!$C$43)</f>
        <v>0</v>
      </c>
      <c r="Z220" s="365">
        <f t="shared" si="83"/>
        <v>0</v>
      </c>
      <c r="AA220" s="225">
        <f t="shared" si="289"/>
        <v>0</v>
      </c>
      <c r="AB220" s="225">
        <f t="shared" si="226"/>
        <v>0</v>
      </c>
      <c r="AC220" s="225">
        <f t="shared" si="227"/>
        <v>0</v>
      </c>
      <c r="AE220" s="229"/>
      <c r="AF220" s="225">
        <f t="shared" si="228"/>
        <v>0</v>
      </c>
      <c r="AG220" s="230">
        <f>IF(AF220=1,data!$C$41*AE220,0)</f>
        <v>0</v>
      </c>
      <c r="AH220" s="265" t="s">
        <v>96</v>
      </c>
      <c r="AI220" s="231">
        <f>IF(AF220=1,IF(AE220&lt;15,VLOOKUP(AH220,data!$B$3:$E$32,2,0)*AE220,(VLOOKUP(AH220,data!$B$3:$E$32,2,0)*14)+(VLOOKUP(AH220,data!$B$3:$E$32,3,0))*(AE220-14)),0)</f>
        <v>0</v>
      </c>
      <c r="AJ220" s="265" t="s">
        <v>96</v>
      </c>
      <c r="AK220" s="231">
        <f>IF(AF220=1,VLOOKUP(AJ220,data!$B$35:$D$39,2,0),0)</f>
        <v>0</v>
      </c>
      <c r="AL220" s="232">
        <f>IF(AND(AI220&lt;&gt;0,AK220&lt;&gt;0)=FALSE,0,data!$C$43)</f>
        <v>0</v>
      </c>
      <c r="AM220" s="269">
        <f t="shared" si="229"/>
        <v>0</v>
      </c>
      <c r="AN220" s="225">
        <f t="shared" si="230"/>
        <v>0</v>
      </c>
      <c r="AO220" s="225">
        <f t="shared" si="231"/>
        <v>0</v>
      </c>
      <c r="AP220" s="225">
        <f t="shared" si="232"/>
        <v>0</v>
      </c>
      <c r="AQ220" s="431" t="str">
        <f t="shared" si="233"/>
        <v>ne</v>
      </c>
      <c r="AS220" s="229"/>
      <c r="AT220" s="225">
        <f t="shared" si="234"/>
        <v>0</v>
      </c>
      <c r="AU220" s="230">
        <f>IF(AT220=1,data!$C$41*AS220,0)</f>
        <v>0</v>
      </c>
      <c r="AV220" s="265" t="s">
        <v>96</v>
      </c>
      <c r="AW220" s="231">
        <f>IF(AT220=1,IF(AS220&lt;15,VLOOKUP(AV220,data!$B$3:$E$32,2,0)*AS220,(VLOOKUP(AV220,data!$B$3:$E$32,2,0)*14)+(VLOOKUP(AV220,data!$B$3:$E$32,3,0))*(AS220-14)),0)</f>
        <v>0</v>
      </c>
      <c r="AX220" s="265" t="s">
        <v>96</v>
      </c>
      <c r="AY220" s="231">
        <f>IF(AT220=1,VLOOKUP(AX220,data!$B$35:$D$39,2,0),0)</f>
        <v>0</v>
      </c>
      <c r="AZ220" s="232">
        <f>IF(AND(AW220&lt;&gt;0,AY220&lt;&gt;0)=FALSE,0,data!$C$43)</f>
        <v>0</v>
      </c>
      <c r="BA220" s="269">
        <f t="shared" si="235"/>
        <v>0</v>
      </c>
      <c r="BB220" s="225">
        <f t="shared" si="236"/>
        <v>0</v>
      </c>
      <c r="BC220" s="225">
        <f t="shared" si="237"/>
        <v>0</v>
      </c>
      <c r="BD220" s="225">
        <f t="shared" si="238"/>
        <v>0</v>
      </c>
      <c r="BE220" s="431" t="str">
        <f t="shared" si="239"/>
        <v>ne</v>
      </c>
      <c r="BG220" s="229"/>
      <c r="BH220" s="225">
        <f t="shared" si="240"/>
        <v>0</v>
      </c>
      <c r="BI220" s="230">
        <f>IF(BH220=1,data!$C$41*BG220,0)</f>
        <v>0</v>
      </c>
      <c r="BJ220" s="265" t="s">
        <v>96</v>
      </c>
      <c r="BK220" s="231">
        <f>IF(BH220=1,IF(BG220&lt;15,VLOOKUP(BJ220,data!$B$3:$E$32,2,0)*BG220,(VLOOKUP(BJ220,data!$B$3:$E$32,2,0)*14)+(VLOOKUP(BJ220,data!$B$3:$E$32,3,0))*(BG220-14)),0)</f>
        <v>0</v>
      </c>
      <c r="BL220" s="265" t="s">
        <v>96</v>
      </c>
      <c r="BM220" s="231">
        <f>IF(BH220=1,VLOOKUP(BL220,data!$B$35:$D$39,2,0),0)</f>
        <v>0</v>
      </c>
      <c r="BN220" s="232">
        <f>IF(AND(BK220&lt;&gt;0,BM220&lt;&gt;0)=FALSE,0,data!$C$43)</f>
        <v>0</v>
      </c>
      <c r="BO220" s="269">
        <f t="shared" si="241"/>
        <v>0</v>
      </c>
      <c r="BP220" s="225">
        <f t="shared" si="242"/>
        <v>0</v>
      </c>
      <c r="BQ220" s="225">
        <f t="shared" si="243"/>
        <v>0</v>
      </c>
      <c r="BR220" s="225">
        <f t="shared" si="244"/>
        <v>0</v>
      </c>
      <c r="BS220" s="431" t="str">
        <f t="shared" si="245"/>
        <v>ne</v>
      </c>
      <c r="BU220" s="229"/>
      <c r="BV220" s="225">
        <f t="shared" si="246"/>
        <v>0</v>
      </c>
      <c r="BW220" s="230">
        <f>IF(BV220=1,data!$C$41*BU220,0)</f>
        <v>0</v>
      </c>
      <c r="BX220" s="265" t="s">
        <v>96</v>
      </c>
      <c r="BY220" s="231">
        <f>IF(BV220=1,IF(BU220&lt;15,VLOOKUP(BX220,data!$B$3:$E$32,2,0)*BU220,(VLOOKUP(BX220,data!$B$3:$E$32,2,0)*14)+(VLOOKUP(BX220,data!$B$3:$E$32,3,0))*(BU220-14)),0)</f>
        <v>0</v>
      </c>
      <c r="BZ220" s="265" t="s">
        <v>96</v>
      </c>
      <c r="CA220" s="231">
        <f>IF(BV220=1,VLOOKUP(BZ220,data!$B$35:$D$39,2,0),0)</f>
        <v>0</v>
      </c>
      <c r="CB220" s="232">
        <f>IF(AND(BY220&lt;&gt;0,CA220&lt;&gt;0)=FALSE,0,data!$C$43)</f>
        <v>0</v>
      </c>
      <c r="CC220" s="269">
        <f t="shared" si="247"/>
        <v>0</v>
      </c>
      <c r="CD220" s="225">
        <f t="shared" si="248"/>
        <v>0</v>
      </c>
      <c r="CE220" s="225">
        <f t="shared" si="249"/>
        <v>0</v>
      </c>
      <c r="CF220" s="225">
        <f t="shared" si="250"/>
        <v>0</v>
      </c>
      <c r="CG220" s="431" t="str">
        <f t="shared" si="251"/>
        <v>ne</v>
      </c>
      <c r="CI220" s="229"/>
      <c r="CJ220" s="225">
        <f t="shared" si="252"/>
        <v>0</v>
      </c>
      <c r="CK220" s="230">
        <f>IF(CJ220=1,data!$C$41*CI220,0)</f>
        <v>0</v>
      </c>
      <c r="CL220" s="265" t="s">
        <v>96</v>
      </c>
      <c r="CM220" s="231">
        <f>IF(CJ220=1,IF(CI220&lt;15,VLOOKUP(CL220,data!$B$3:$E$32,2,0)*CI220,(VLOOKUP(CL220,data!$B$3:$E$32,2,0)*14)+(VLOOKUP(CL220,data!$B$3:$E$32,3,0))*(CI220-14)),0)</f>
        <v>0</v>
      </c>
      <c r="CN220" s="265" t="s">
        <v>96</v>
      </c>
      <c r="CO220" s="231">
        <f>IF(CJ220=1,VLOOKUP(CN220,data!$B$35:$D$39,2,0),0)</f>
        <v>0</v>
      </c>
      <c r="CP220" s="232">
        <f>IF(AND(CM220&lt;&gt;0,CO220&lt;&gt;0)=FALSE,0,data!$C$43)</f>
        <v>0</v>
      </c>
      <c r="CQ220" s="269">
        <f t="shared" si="253"/>
        <v>0</v>
      </c>
      <c r="CR220" s="225">
        <f t="shared" si="254"/>
        <v>0</v>
      </c>
      <c r="CS220" s="225">
        <f t="shared" si="255"/>
        <v>0</v>
      </c>
      <c r="CT220" s="225">
        <f t="shared" si="256"/>
        <v>0</v>
      </c>
      <c r="CU220" s="431" t="str">
        <f t="shared" si="257"/>
        <v>ne</v>
      </c>
      <c r="CW220" s="229"/>
      <c r="CX220" s="225">
        <f t="shared" si="258"/>
        <v>0</v>
      </c>
      <c r="CY220" s="230">
        <f>IF(CX220=1,data!$C$41*CW220,0)</f>
        <v>0</v>
      </c>
      <c r="CZ220" s="265" t="s">
        <v>96</v>
      </c>
      <c r="DA220" s="231">
        <f>IF(CX220=1,IF(CW220&lt;15,VLOOKUP(CZ220,data!$B$3:$E$32,2,0)*CW220,(VLOOKUP(CZ220,data!$B$3:$E$32,2,0)*14)+(VLOOKUP(CZ220,data!$B$3:$E$32,3,0))*(CW220-14)),0)</f>
        <v>0</v>
      </c>
      <c r="DB220" s="265" t="s">
        <v>96</v>
      </c>
      <c r="DC220" s="231">
        <f>IF(CX220=1,VLOOKUP(DB220,data!$B$35:$D$39,2,0),0)</f>
        <v>0</v>
      </c>
      <c r="DD220" s="232">
        <f>IF(AND(DA220&lt;&gt;0,DC220&lt;&gt;0)=FALSE,0,data!$C$43)</f>
        <v>0</v>
      </c>
      <c r="DE220" s="269">
        <f t="shared" si="259"/>
        <v>0</v>
      </c>
      <c r="DF220" s="225">
        <f t="shared" si="260"/>
        <v>0</v>
      </c>
      <c r="DG220" s="225">
        <f t="shared" si="261"/>
        <v>0</v>
      </c>
      <c r="DH220" s="225">
        <f t="shared" si="262"/>
        <v>0</v>
      </c>
      <c r="DI220" s="431" t="str">
        <f t="shared" si="263"/>
        <v>ne</v>
      </c>
      <c r="DK220" s="229"/>
      <c r="DL220" s="225">
        <f t="shared" si="264"/>
        <v>0</v>
      </c>
      <c r="DM220" s="230">
        <f>IF(DL220=1,data!$C$41*DK220,0)</f>
        <v>0</v>
      </c>
      <c r="DN220" s="265" t="s">
        <v>96</v>
      </c>
      <c r="DO220" s="231">
        <f>IF(DL220=1,IF(DK220&lt;15,VLOOKUP(DN220,data!$B$3:$E$32,2,0)*DK220,(VLOOKUP(DN220,data!$B$3:$E$32,2,0)*14)+(VLOOKUP(DN220,data!$B$3:$E$32,3,0))*(DK220-14)),0)</f>
        <v>0</v>
      </c>
      <c r="DP220" s="265" t="s">
        <v>96</v>
      </c>
      <c r="DQ220" s="231">
        <f>IF(DL220=1,VLOOKUP(DP220,data!$B$35:$D$39,2,0),0)</f>
        <v>0</v>
      </c>
      <c r="DR220" s="232">
        <f>IF(AND(DO220&lt;&gt;0,DQ220&lt;&gt;0)=FALSE,0,data!$C$43)</f>
        <v>0</v>
      </c>
      <c r="DS220" s="269">
        <f t="shared" si="265"/>
        <v>0</v>
      </c>
      <c r="DT220" s="225">
        <f t="shared" si="266"/>
        <v>0</v>
      </c>
      <c r="DU220" s="225">
        <f t="shared" si="267"/>
        <v>0</v>
      </c>
      <c r="DV220" s="225">
        <f t="shared" si="268"/>
        <v>0</v>
      </c>
      <c r="DW220" s="431" t="str">
        <f t="shared" si="269"/>
        <v>ne</v>
      </c>
      <c r="DY220" s="229"/>
      <c r="DZ220" s="225">
        <f t="shared" si="270"/>
        <v>0</v>
      </c>
      <c r="EA220" s="230">
        <f>IF(DZ220=1,data!$C$41*DY220,0)</f>
        <v>0</v>
      </c>
      <c r="EB220" s="265" t="s">
        <v>96</v>
      </c>
      <c r="EC220" s="231">
        <f>IF(DZ220=1,IF(DY220&lt;15,VLOOKUP(EB220,data!$B$3:$E$32,2,0)*DY220,(VLOOKUP(EB220,data!$B$3:$E$32,2,0)*14)+(VLOOKUP(EB220,data!$B$3:$E$32,3,0))*(DY220-14)),0)</f>
        <v>0</v>
      </c>
      <c r="ED220" s="265" t="s">
        <v>96</v>
      </c>
      <c r="EE220" s="231">
        <f>IF(DZ220=1,VLOOKUP(ED220,data!$B$35:$D$39,2,0),0)</f>
        <v>0</v>
      </c>
      <c r="EF220" s="232">
        <f>IF(AND(EC220&lt;&gt;0,EE220&lt;&gt;0)=FALSE,0,data!$C$43)</f>
        <v>0</v>
      </c>
      <c r="EG220" s="269">
        <f t="shared" si="271"/>
        <v>0</v>
      </c>
      <c r="EH220" s="225">
        <f t="shared" si="272"/>
        <v>0</v>
      </c>
      <c r="EI220" s="225">
        <f t="shared" si="273"/>
        <v>0</v>
      </c>
      <c r="EJ220" s="225">
        <f t="shared" si="274"/>
        <v>0</v>
      </c>
      <c r="EK220" s="431" t="str">
        <f t="shared" si="275"/>
        <v>ne</v>
      </c>
      <c r="EM220" s="229"/>
      <c r="EN220" s="225">
        <f t="shared" si="276"/>
        <v>0</v>
      </c>
      <c r="EO220" s="230">
        <f>IF(EN220=1,data!$C$41*EM220,0)</f>
        <v>0</v>
      </c>
      <c r="EP220" s="265" t="s">
        <v>96</v>
      </c>
      <c r="EQ220" s="231">
        <f>IF(EN220=1,IF(EM220&lt;15,VLOOKUP(EP220,data!$B$3:$E$32,2,0)*EM220,(VLOOKUP(EP220,data!$B$3:$E$32,2,0)*14)+(VLOOKUP(EP220,data!$B$3:$E$32,3,0))*(EM220-14)),0)</f>
        <v>0</v>
      </c>
      <c r="ER220" s="265" t="s">
        <v>96</v>
      </c>
      <c r="ES220" s="231">
        <f>IF(EN220=1,VLOOKUP(ER220,data!$B$35:$D$39,2,0),0)</f>
        <v>0</v>
      </c>
      <c r="ET220" s="232">
        <f>IF(AND(EQ220&lt;&gt;0,ES220&lt;&gt;0)=FALSE,0,data!$C$43)</f>
        <v>0</v>
      </c>
      <c r="EU220" s="269">
        <f t="shared" si="277"/>
        <v>0</v>
      </c>
      <c r="EV220" s="225">
        <f t="shared" si="278"/>
        <v>0</v>
      </c>
      <c r="EW220" s="225">
        <f t="shared" si="279"/>
        <v>0</v>
      </c>
      <c r="EX220" s="225">
        <f t="shared" si="280"/>
        <v>0</v>
      </c>
      <c r="EY220" s="431" t="str">
        <f t="shared" si="281"/>
        <v>ne</v>
      </c>
      <c r="FA220" s="229"/>
      <c r="FB220" s="225">
        <f t="shared" si="282"/>
        <v>0</v>
      </c>
      <c r="FC220" s="230">
        <f>IF(FB220=1,data!$C$41*FA220,0)</f>
        <v>0</v>
      </c>
      <c r="FD220" s="265" t="s">
        <v>96</v>
      </c>
      <c r="FE220" s="231">
        <f>IF(FB220=1,IF(FA220&lt;15,VLOOKUP(FD220,data!$B$3:$E$32,2,0)*FA220,(VLOOKUP(FD220,data!$B$3:$E$32,2,0)*14)+(VLOOKUP(FD220,data!$B$3:$E$32,3,0))*(FA220-14)),0)</f>
        <v>0</v>
      </c>
      <c r="FF220" s="265" t="s">
        <v>96</v>
      </c>
      <c r="FG220" s="231">
        <f>IF(FB220=1,VLOOKUP(FF220,data!$B$35:$D$39,2,0),0)</f>
        <v>0</v>
      </c>
      <c r="FH220" s="232">
        <f>IF(AND(FE220&lt;&gt;0,FG220&lt;&gt;0)=FALSE,0,data!$C$43)</f>
        <v>0</v>
      </c>
      <c r="FI220" s="269">
        <f t="shared" si="283"/>
        <v>0</v>
      </c>
      <c r="FJ220" s="225">
        <f t="shared" si="284"/>
        <v>0</v>
      </c>
      <c r="FK220" s="225">
        <f t="shared" si="285"/>
        <v>0</v>
      </c>
      <c r="FL220" s="225">
        <f t="shared" si="286"/>
        <v>0</v>
      </c>
      <c r="FM220" s="431" t="str">
        <f t="shared" si="287"/>
        <v>ne</v>
      </c>
    </row>
    <row r="221" spans="1:169" ht="26.65" hidden="1" customHeight="1" x14ac:dyDescent="0.25">
      <c r="A221" s="233"/>
      <c r="B221" s="370" t="s">
        <v>312</v>
      </c>
      <c r="C221" s="416"/>
      <c r="D221" s="418"/>
      <c r="E221" s="229"/>
      <c r="F221" s="225">
        <f t="shared" si="219"/>
        <v>0</v>
      </c>
      <c r="G221" s="230">
        <f>IF(F221=1,data!$C$41*E221,0)</f>
        <v>0</v>
      </c>
      <c r="H221" s="265" t="s">
        <v>96</v>
      </c>
      <c r="I221" s="231">
        <f>IF($F221=1,IF($E221&lt;15,VLOOKUP(H221,data!$B$3:$E$32,2,0)*$E221,(VLOOKUP(H221,data!$B$3:$E$32,2,0)*14)+(VLOOKUP(H221,data!$B$3:$E$32,3,0))*($E221-14)),0)</f>
        <v>0</v>
      </c>
      <c r="J221" s="265" t="s">
        <v>96</v>
      </c>
      <c r="K221" s="231">
        <f>IF($F221=1,VLOOKUP(J221,data!$B$35:$D$39,2,0),0)</f>
        <v>0</v>
      </c>
      <c r="L221" s="232">
        <f>IF(AND(I221&lt;&gt;0,K221&lt;&gt;0)=FALSE,0,data!$C$43)</f>
        <v>0</v>
      </c>
      <c r="M221" s="269">
        <f t="shared" si="76"/>
        <v>0</v>
      </c>
      <c r="N221" s="225">
        <f t="shared" si="288"/>
        <v>0</v>
      </c>
      <c r="O221" s="225">
        <f t="shared" si="220"/>
        <v>0</v>
      </c>
      <c r="P221" s="225">
        <f t="shared" si="221"/>
        <v>0</v>
      </c>
      <c r="Q221" s="228"/>
      <c r="R221" s="438">
        <f t="shared" si="222"/>
        <v>0</v>
      </c>
      <c r="S221" s="225">
        <f t="shared" si="223"/>
        <v>0</v>
      </c>
      <c r="T221" s="357">
        <f>IF(S221=1,data!$C$41*R221,0)</f>
        <v>0</v>
      </c>
      <c r="U221" s="370" t="str">
        <f t="shared" si="224"/>
        <v xml:space="preserve"> </v>
      </c>
      <c r="V221" s="360">
        <f>IF($S221=1,IF(R221&lt;15,VLOOKUP(U221,data!$B$3:$E$32,2,0)*R221,(VLOOKUP(U221,data!$B$3:$E$32,2,0)*14)+(VLOOKUP(U221,data!$B$3:$E$32,3,0))*(R221-14)),0)</f>
        <v>0</v>
      </c>
      <c r="W221" s="370" t="str">
        <f t="shared" si="225"/>
        <v xml:space="preserve"> </v>
      </c>
      <c r="X221" s="360">
        <f>IF($S221=1,VLOOKUP(W221,data!$B$35:$D$39,2,0),0)</f>
        <v>0</v>
      </c>
      <c r="Y221" s="364">
        <f>IF(AND(V221&lt;&gt;0,X221&lt;&gt;0)=FALSE,0,data!$C$43)</f>
        <v>0</v>
      </c>
      <c r="Z221" s="365">
        <f t="shared" si="83"/>
        <v>0</v>
      </c>
      <c r="AA221" s="225">
        <f t="shared" si="289"/>
        <v>0</v>
      </c>
      <c r="AB221" s="225">
        <f t="shared" si="226"/>
        <v>0</v>
      </c>
      <c r="AC221" s="225">
        <f t="shared" si="227"/>
        <v>0</v>
      </c>
      <c r="AE221" s="229"/>
      <c r="AF221" s="225">
        <f t="shared" si="228"/>
        <v>0</v>
      </c>
      <c r="AG221" s="230">
        <f>IF(AF221=1,data!$C$41*AE221,0)</f>
        <v>0</v>
      </c>
      <c r="AH221" s="265" t="s">
        <v>96</v>
      </c>
      <c r="AI221" s="231">
        <f>IF(AF221=1,IF(AE221&lt;15,VLOOKUP(AH221,data!$B$3:$E$32,2,0)*AE221,(VLOOKUP(AH221,data!$B$3:$E$32,2,0)*14)+(VLOOKUP(AH221,data!$B$3:$E$32,3,0))*(AE221-14)),0)</f>
        <v>0</v>
      </c>
      <c r="AJ221" s="265" t="s">
        <v>96</v>
      </c>
      <c r="AK221" s="231">
        <f>IF(AF221=1,VLOOKUP(AJ221,data!$B$35:$D$39,2,0),0)</f>
        <v>0</v>
      </c>
      <c r="AL221" s="232">
        <f>IF(AND(AI221&lt;&gt;0,AK221&lt;&gt;0)=FALSE,0,data!$C$43)</f>
        <v>0</v>
      </c>
      <c r="AM221" s="269">
        <f t="shared" si="229"/>
        <v>0</v>
      </c>
      <c r="AN221" s="225">
        <f t="shared" si="230"/>
        <v>0</v>
      </c>
      <c r="AO221" s="225">
        <f t="shared" si="231"/>
        <v>0</v>
      </c>
      <c r="AP221" s="225">
        <f t="shared" si="232"/>
        <v>0</v>
      </c>
      <c r="AQ221" s="431" t="str">
        <f t="shared" si="233"/>
        <v>ne</v>
      </c>
      <c r="AS221" s="229"/>
      <c r="AT221" s="225">
        <f t="shared" si="234"/>
        <v>0</v>
      </c>
      <c r="AU221" s="230">
        <f>IF(AT221=1,data!$C$41*AS221,0)</f>
        <v>0</v>
      </c>
      <c r="AV221" s="265" t="s">
        <v>96</v>
      </c>
      <c r="AW221" s="231">
        <f>IF(AT221=1,IF(AS221&lt;15,VLOOKUP(AV221,data!$B$3:$E$32,2,0)*AS221,(VLOOKUP(AV221,data!$B$3:$E$32,2,0)*14)+(VLOOKUP(AV221,data!$B$3:$E$32,3,0))*(AS221-14)),0)</f>
        <v>0</v>
      </c>
      <c r="AX221" s="265" t="s">
        <v>96</v>
      </c>
      <c r="AY221" s="231">
        <f>IF(AT221=1,VLOOKUP(AX221,data!$B$35:$D$39,2,0),0)</f>
        <v>0</v>
      </c>
      <c r="AZ221" s="232">
        <f>IF(AND(AW221&lt;&gt;0,AY221&lt;&gt;0)=FALSE,0,data!$C$43)</f>
        <v>0</v>
      </c>
      <c r="BA221" s="269">
        <f t="shared" si="235"/>
        <v>0</v>
      </c>
      <c r="BB221" s="225">
        <f t="shared" si="236"/>
        <v>0</v>
      </c>
      <c r="BC221" s="225">
        <f t="shared" si="237"/>
        <v>0</v>
      </c>
      <c r="BD221" s="225">
        <f t="shared" si="238"/>
        <v>0</v>
      </c>
      <c r="BE221" s="431" t="str">
        <f t="shared" si="239"/>
        <v>ne</v>
      </c>
      <c r="BG221" s="229"/>
      <c r="BH221" s="225">
        <f t="shared" si="240"/>
        <v>0</v>
      </c>
      <c r="BI221" s="230">
        <f>IF(BH221=1,data!$C$41*BG221,0)</f>
        <v>0</v>
      </c>
      <c r="BJ221" s="265" t="s">
        <v>96</v>
      </c>
      <c r="BK221" s="231">
        <f>IF(BH221=1,IF(BG221&lt;15,VLOOKUP(BJ221,data!$B$3:$E$32,2,0)*BG221,(VLOOKUP(BJ221,data!$B$3:$E$32,2,0)*14)+(VLOOKUP(BJ221,data!$B$3:$E$32,3,0))*(BG221-14)),0)</f>
        <v>0</v>
      </c>
      <c r="BL221" s="265" t="s">
        <v>96</v>
      </c>
      <c r="BM221" s="231">
        <f>IF(BH221=1,VLOOKUP(BL221,data!$B$35:$D$39,2,0),0)</f>
        <v>0</v>
      </c>
      <c r="BN221" s="232">
        <f>IF(AND(BK221&lt;&gt;0,BM221&lt;&gt;0)=FALSE,0,data!$C$43)</f>
        <v>0</v>
      </c>
      <c r="BO221" s="269">
        <f t="shared" si="241"/>
        <v>0</v>
      </c>
      <c r="BP221" s="225">
        <f t="shared" si="242"/>
        <v>0</v>
      </c>
      <c r="BQ221" s="225">
        <f t="shared" si="243"/>
        <v>0</v>
      </c>
      <c r="BR221" s="225">
        <f t="shared" si="244"/>
        <v>0</v>
      </c>
      <c r="BS221" s="431" t="str">
        <f t="shared" si="245"/>
        <v>ne</v>
      </c>
      <c r="BU221" s="229"/>
      <c r="BV221" s="225">
        <f t="shared" si="246"/>
        <v>0</v>
      </c>
      <c r="BW221" s="230">
        <f>IF(BV221=1,data!$C$41*BU221,0)</f>
        <v>0</v>
      </c>
      <c r="BX221" s="265" t="s">
        <v>96</v>
      </c>
      <c r="BY221" s="231">
        <f>IF(BV221=1,IF(BU221&lt;15,VLOOKUP(BX221,data!$B$3:$E$32,2,0)*BU221,(VLOOKUP(BX221,data!$B$3:$E$32,2,0)*14)+(VLOOKUP(BX221,data!$B$3:$E$32,3,0))*(BU221-14)),0)</f>
        <v>0</v>
      </c>
      <c r="BZ221" s="265" t="s">
        <v>96</v>
      </c>
      <c r="CA221" s="231">
        <f>IF(BV221=1,VLOOKUP(BZ221,data!$B$35:$D$39,2,0),0)</f>
        <v>0</v>
      </c>
      <c r="CB221" s="232">
        <f>IF(AND(BY221&lt;&gt;0,CA221&lt;&gt;0)=FALSE,0,data!$C$43)</f>
        <v>0</v>
      </c>
      <c r="CC221" s="269">
        <f t="shared" si="247"/>
        <v>0</v>
      </c>
      <c r="CD221" s="225">
        <f t="shared" si="248"/>
        <v>0</v>
      </c>
      <c r="CE221" s="225">
        <f t="shared" si="249"/>
        <v>0</v>
      </c>
      <c r="CF221" s="225">
        <f t="shared" si="250"/>
        <v>0</v>
      </c>
      <c r="CG221" s="431" t="str">
        <f t="shared" si="251"/>
        <v>ne</v>
      </c>
      <c r="CI221" s="229"/>
      <c r="CJ221" s="225">
        <f t="shared" si="252"/>
        <v>0</v>
      </c>
      <c r="CK221" s="230">
        <f>IF(CJ221=1,data!$C$41*CI221,0)</f>
        <v>0</v>
      </c>
      <c r="CL221" s="265" t="s">
        <v>96</v>
      </c>
      <c r="CM221" s="231">
        <f>IF(CJ221=1,IF(CI221&lt;15,VLOOKUP(CL221,data!$B$3:$E$32,2,0)*CI221,(VLOOKUP(CL221,data!$B$3:$E$32,2,0)*14)+(VLOOKUP(CL221,data!$B$3:$E$32,3,0))*(CI221-14)),0)</f>
        <v>0</v>
      </c>
      <c r="CN221" s="265" t="s">
        <v>96</v>
      </c>
      <c r="CO221" s="231">
        <f>IF(CJ221=1,VLOOKUP(CN221,data!$B$35:$D$39,2,0),0)</f>
        <v>0</v>
      </c>
      <c r="CP221" s="232">
        <f>IF(AND(CM221&lt;&gt;0,CO221&lt;&gt;0)=FALSE,0,data!$C$43)</f>
        <v>0</v>
      </c>
      <c r="CQ221" s="269">
        <f t="shared" si="253"/>
        <v>0</v>
      </c>
      <c r="CR221" s="225">
        <f t="shared" si="254"/>
        <v>0</v>
      </c>
      <c r="CS221" s="225">
        <f t="shared" si="255"/>
        <v>0</v>
      </c>
      <c r="CT221" s="225">
        <f t="shared" si="256"/>
        <v>0</v>
      </c>
      <c r="CU221" s="431" t="str">
        <f t="shared" si="257"/>
        <v>ne</v>
      </c>
      <c r="CW221" s="229"/>
      <c r="CX221" s="225">
        <f t="shared" si="258"/>
        <v>0</v>
      </c>
      <c r="CY221" s="230">
        <f>IF(CX221=1,data!$C$41*CW221,0)</f>
        <v>0</v>
      </c>
      <c r="CZ221" s="265" t="s">
        <v>96</v>
      </c>
      <c r="DA221" s="231">
        <f>IF(CX221=1,IF(CW221&lt;15,VLOOKUP(CZ221,data!$B$3:$E$32,2,0)*CW221,(VLOOKUP(CZ221,data!$B$3:$E$32,2,0)*14)+(VLOOKUP(CZ221,data!$B$3:$E$32,3,0))*(CW221-14)),0)</f>
        <v>0</v>
      </c>
      <c r="DB221" s="265" t="s">
        <v>96</v>
      </c>
      <c r="DC221" s="231">
        <f>IF(CX221=1,VLOOKUP(DB221,data!$B$35:$D$39,2,0),0)</f>
        <v>0</v>
      </c>
      <c r="DD221" s="232">
        <f>IF(AND(DA221&lt;&gt;0,DC221&lt;&gt;0)=FALSE,0,data!$C$43)</f>
        <v>0</v>
      </c>
      <c r="DE221" s="269">
        <f t="shared" si="259"/>
        <v>0</v>
      </c>
      <c r="DF221" s="225">
        <f t="shared" si="260"/>
        <v>0</v>
      </c>
      <c r="DG221" s="225">
        <f t="shared" si="261"/>
        <v>0</v>
      </c>
      <c r="DH221" s="225">
        <f t="shared" si="262"/>
        <v>0</v>
      </c>
      <c r="DI221" s="431" t="str">
        <f t="shared" si="263"/>
        <v>ne</v>
      </c>
      <c r="DK221" s="229"/>
      <c r="DL221" s="225">
        <f t="shared" si="264"/>
        <v>0</v>
      </c>
      <c r="DM221" s="230">
        <f>IF(DL221=1,data!$C$41*DK221,0)</f>
        <v>0</v>
      </c>
      <c r="DN221" s="265" t="s">
        <v>96</v>
      </c>
      <c r="DO221" s="231">
        <f>IF(DL221=1,IF(DK221&lt;15,VLOOKUP(DN221,data!$B$3:$E$32,2,0)*DK221,(VLOOKUP(DN221,data!$B$3:$E$32,2,0)*14)+(VLOOKUP(DN221,data!$B$3:$E$32,3,0))*(DK221-14)),0)</f>
        <v>0</v>
      </c>
      <c r="DP221" s="265" t="s">
        <v>96</v>
      </c>
      <c r="DQ221" s="231">
        <f>IF(DL221=1,VLOOKUP(DP221,data!$B$35:$D$39,2,0),0)</f>
        <v>0</v>
      </c>
      <c r="DR221" s="232">
        <f>IF(AND(DO221&lt;&gt;0,DQ221&lt;&gt;0)=FALSE,0,data!$C$43)</f>
        <v>0</v>
      </c>
      <c r="DS221" s="269">
        <f t="shared" si="265"/>
        <v>0</v>
      </c>
      <c r="DT221" s="225">
        <f t="shared" si="266"/>
        <v>0</v>
      </c>
      <c r="DU221" s="225">
        <f t="shared" si="267"/>
        <v>0</v>
      </c>
      <c r="DV221" s="225">
        <f t="shared" si="268"/>
        <v>0</v>
      </c>
      <c r="DW221" s="431" t="str">
        <f t="shared" si="269"/>
        <v>ne</v>
      </c>
      <c r="DY221" s="229"/>
      <c r="DZ221" s="225">
        <f t="shared" si="270"/>
        <v>0</v>
      </c>
      <c r="EA221" s="230">
        <f>IF(DZ221=1,data!$C$41*DY221,0)</f>
        <v>0</v>
      </c>
      <c r="EB221" s="265" t="s">
        <v>96</v>
      </c>
      <c r="EC221" s="231">
        <f>IF(DZ221=1,IF(DY221&lt;15,VLOOKUP(EB221,data!$B$3:$E$32,2,0)*DY221,(VLOOKUP(EB221,data!$B$3:$E$32,2,0)*14)+(VLOOKUP(EB221,data!$B$3:$E$32,3,0))*(DY221-14)),0)</f>
        <v>0</v>
      </c>
      <c r="ED221" s="265" t="s">
        <v>96</v>
      </c>
      <c r="EE221" s="231">
        <f>IF(DZ221=1,VLOOKUP(ED221,data!$B$35:$D$39,2,0),0)</f>
        <v>0</v>
      </c>
      <c r="EF221" s="232">
        <f>IF(AND(EC221&lt;&gt;0,EE221&lt;&gt;0)=FALSE,0,data!$C$43)</f>
        <v>0</v>
      </c>
      <c r="EG221" s="269">
        <f t="shared" si="271"/>
        <v>0</v>
      </c>
      <c r="EH221" s="225">
        <f t="shared" si="272"/>
        <v>0</v>
      </c>
      <c r="EI221" s="225">
        <f t="shared" si="273"/>
        <v>0</v>
      </c>
      <c r="EJ221" s="225">
        <f t="shared" si="274"/>
        <v>0</v>
      </c>
      <c r="EK221" s="431" t="str">
        <f t="shared" si="275"/>
        <v>ne</v>
      </c>
      <c r="EM221" s="229"/>
      <c r="EN221" s="225">
        <f t="shared" si="276"/>
        <v>0</v>
      </c>
      <c r="EO221" s="230">
        <f>IF(EN221=1,data!$C$41*EM221,0)</f>
        <v>0</v>
      </c>
      <c r="EP221" s="265" t="s">
        <v>96</v>
      </c>
      <c r="EQ221" s="231">
        <f>IF(EN221=1,IF(EM221&lt;15,VLOOKUP(EP221,data!$B$3:$E$32,2,0)*EM221,(VLOOKUP(EP221,data!$B$3:$E$32,2,0)*14)+(VLOOKUP(EP221,data!$B$3:$E$32,3,0))*(EM221-14)),0)</f>
        <v>0</v>
      </c>
      <c r="ER221" s="265" t="s">
        <v>96</v>
      </c>
      <c r="ES221" s="231">
        <f>IF(EN221=1,VLOOKUP(ER221,data!$B$35:$D$39,2,0),0)</f>
        <v>0</v>
      </c>
      <c r="ET221" s="232">
        <f>IF(AND(EQ221&lt;&gt;0,ES221&lt;&gt;0)=FALSE,0,data!$C$43)</f>
        <v>0</v>
      </c>
      <c r="EU221" s="269">
        <f t="shared" si="277"/>
        <v>0</v>
      </c>
      <c r="EV221" s="225">
        <f t="shared" si="278"/>
        <v>0</v>
      </c>
      <c r="EW221" s="225">
        <f t="shared" si="279"/>
        <v>0</v>
      </c>
      <c r="EX221" s="225">
        <f t="shared" si="280"/>
        <v>0</v>
      </c>
      <c r="EY221" s="431" t="str">
        <f t="shared" si="281"/>
        <v>ne</v>
      </c>
      <c r="FA221" s="229"/>
      <c r="FB221" s="225">
        <f t="shared" si="282"/>
        <v>0</v>
      </c>
      <c r="FC221" s="230">
        <f>IF(FB221=1,data!$C$41*FA221,0)</f>
        <v>0</v>
      </c>
      <c r="FD221" s="265" t="s">
        <v>96</v>
      </c>
      <c r="FE221" s="231">
        <f>IF(FB221=1,IF(FA221&lt;15,VLOOKUP(FD221,data!$B$3:$E$32,2,0)*FA221,(VLOOKUP(FD221,data!$B$3:$E$32,2,0)*14)+(VLOOKUP(FD221,data!$B$3:$E$32,3,0))*(FA221-14)),0)</f>
        <v>0</v>
      </c>
      <c r="FF221" s="265" t="s">
        <v>96</v>
      </c>
      <c r="FG221" s="231">
        <f>IF(FB221=1,VLOOKUP(FF221,data!$B$35:$D$39,2,0),0)</f>
        <v>0</v>
      </c>
      <c r="FH221" s="232">
        <f>IF(AND(FE221&lt;&gt;0,FG221&lt;&gt;0)=FALSE,0,data!$C$43)</f>
        <v>0</v>
      </c>
      <c r="FI221" s="269">
        <f t="shared" si="283"/>
        <v>0</v>
      </c>
      <c r="FJ221" s="225">
        <f t="shared" si="284"/>
        <v>0</v>
      </c>
      <c r="FK221" s="225">
        <f t="shared" si="285"/>
        <v>0</v>
      </c>
      <c r="FL221" s="225">
        <f t="shared" si="286"/>
        <v>0</v>
      </c>
      <c r="FM221" s="431" t="str">
        <f t="shared" si="287"/>
        <v>ne</v>
      </c>
    </row>
    <row r="222" spans="1:169" ht="26.65" hidden="1" customHeight="1" x14ac:dyDescent="0.25">
      <c r="A222" s="233"/>
      <c r="B222" s="370" t="s">
        <v>313</v>
      </c>
      <c r="C222" s="416"/>
      <c r="D222" s="418"/>
      <c r="E222" s="229"/>
      <c r="F222" s="225">
        <f t="shared" si="219"/>
        <v>0</v>
      </c>
      <c r="G222" s="230">
        <f>IF(F222=1,data!$C$41*E222,0)</f>
        <v>0</v>
      </c>
      <c r="H222" s="265" t="s">
        <v>96</v>
      </c>
      <c r="I222" s="231">
        <f>IF($F222=1,IF($E222&lt;15,VLOOKUP(H222,data!$B$3:$E$32,2,0)*$E222,(VLOOKUP(H222,data!$B$3:$E$32,2,0)*14)+(VLOOKUP(H222,data!$B$3:$E$32,3,0))*($E222-14)),0)</f>
        <v>0</v>
      </c>
      <c r="J222" s="265" t="s">
        <v>96</v>
      </c>
      <c r="K222" s="231">
        <f>IF($F222=1,VLOOKUP(J222,data!$B$35:$D$39,2,0),0)</f>
        <v>0</v>
      </c>
      <c r="L222" s="232">
        <f>IF(AND(I222&lt;&gt;0,K222&lt;&gt;0)=FALSE,0,data!$C$43)</f>
        <v>0</v>
      </c>
      <c r="M222" s="269">
        <f t="shared" si="76"/>
        <v>0</v>
      </c>
      <c r="N222" s="225">
        <f t="shared" si="288"/>
        <v>0</v>
      </c>
      <c r="O222" s="225">
        <f t="shared" si="220"/>
        <v>0</v>
      </c>
      <c r="P222" s="225">
        <f t="shared" si="221"/>
        <v>0</v>
      </c>
      <c r="Q222" s="228"/>
      <c r="R222" s="438">
        <f t="shared" si="222"/>
        <v>0</v>
      </c>
      <c r="S222" s="225">
        <f t="shared" si="223"/>
        <v>0</v>
      </c>
      <c r="T222" s="357">
        <f>IF(S222=1,data!$C$41*R222,0)</f>
        <v>0</v>
      </c>
      <c r="U222" s="370" t="str">
        <f t="shared" si="224"/>
        <v xml:space="preserve"> </v>
      </c>
      <c r="V222" s="360">
        <f>IF($S222=1,IF(R222&lt;15,VLOOKUP(U222,data!$B$3:$E$32,2,0)*R222,(VLOOKUP(U222,data!$B$3:$E$32,2,0)*14)+(VLOOKUP(U222,data!$B$3:$E$32,3,0))*(R222-14)),0)</f>
        <v>0</v>
      </c>
      <c r="W222" s="370" t="str">
        <f t="shared" si="225"/>
        <v xml:space="preserve"> </v>
      </c>
      <c r="X222" s="360">
        <f>IF($S222=1,VLOOKUP(W222,data!$B$35:$D$39,2,0),0)</f>
        <v>0</v>
      </c>
      <c r="Y222" s="364">
        <f>IF(AND(V222&lt;&gt;0,X222&lt;&gt;0)=FALSE,0,data!$C$43)</f>
        <v>0</v>
      </c>
      <c r="Z222" s="365">
        <f t="shared" si="83"/>
        <v>0</v>
      </c>
      <c r="AA222" s="225">
        <f t="shared" si="289"/>
        <v>0</v>
      </c>
      <c r="AB222" s="225">
        <f t="shared" si="226"/>
        <v>0</v>
      </c>
      <c r="AC222" s="225">
        <f t="shared" si="227"/>
        <v>0</v>
      </c>
      <c r="AE222" s="229"/>
      <c r="AF222" s="225">
        <f t="shared" si="228"/>
        <v>0</v>
      </c>
      <c r="AG222" s="230">
        <f>IF(AF222=1,data!$C$41*AE222,0)</f>
        <v>0</v>
      </c>
      <c r="AH222" s="265" t="s">
        <v>96</v>
      </c>
      <c r="AI222" s="231">
        <f>IF(AF222=1,IF(AE222&lt;15,VLOOKUP(AH222,data!$B$3:$E$32,2,0)*AE222,(VLOOKUP(AH222,data!$B$3:$E$32,2,0)*14)+(VLOOKUP(AH222,data!$B$3:$E$32,3,0))*(AE222-14)),0)</f>
        <v>0</v>
      </c>
      <c r="AJ222" s="265" t="s">
        <v>96</v>
      </c>
      <c r="AK222" s="231">
        <f>IF(AF222=1,VLOOKUP(AJ222,data!$B$35:$D$39,2,0),0)</f>
        <v>0</v>
      </c>
      <c r="AL222" s="232">
        <f>IF(AND(AI222&lt;&gt;0,AK222&lt;&gt;0)=FALSE,0,data!$C$43)</f>
        <v>0</v>
      </c>
      <c r="AM222" s="269">
        <f t="shared" si="229"/>
        <v>0</v>
      </c>
      <c r="AN222" s="225">
        <f t="shared" si="230"/>
        <v>0</v>
      </c>
      <c r="AO222" s="225">
        <f t="shared" si="231"/>
        <v>0</v>
      </c>
      <c r="AP222" s="225">
        <f t="shared" si="232"/>
        <v>0</v>
      </c>
      <c r="AQ222" s="431" t="str">
        <f t="shared" si="233"/>
        <v>ne</v>
      </c>
      <c r="AS222" s="229"/>
      <c r="AT222" s="225">
        <f t="shared" si="234"/>
        <v>0</v>
      </c>
      <c r="AU222" s="230">
        <f>IF(AT222=1,data!$C$41*AS222,0)</f>
        <v>0</v>
      </c>
      <c r="AV222" s="265" t="s">
        <v>96</v>
      </c>
      <c r="AW222" s="231">
        <f>IF(AT222=1,IF(AS222&lt;15,VLOOKUP(AV222,data!$B$3:$E$32,2,0)*AS222,(VLOOKUP(AV222,data!$B$3:$E$32,2,0)*14)+(VLOOKUP(AV222,data!$B$3:$E$32,3,0))*(AS222-14)),0)</f>
        <v>0</v>
      </c>
      <c r="AX222" s="265" t="s">
        <v>96</v>
      </c>
      <c r="AY222" s="231">
        <f>IF(AT222=1,VLOOKUP(AX222,data!$B$35:$D$39,2,0),0)</f>
        <v>0</v>
      </c>
      <c r="AZ222" s="232">
        <f>IF(AND(AW222&lt;&gt;0,AY222&lt;&gt;0)=FALSE,0,data!$C$43)</f>
        <v>0</v>
      </c>
      <c r="BA222" s="269">
        <f t="shared" si="235"/>
        <v>0</v>
      </c>
      <c r="BB222" s="225">
        <f t="shared" si="236"/>
        <v>0</v>
      </c>
      <c r="BC222" s="225">
        <f t="shared" si="237"/>
        <v>0</v>
      </c>
      <c r="BD222" s="225">
        <f t="shared" si="238"/>
        <v>0</v>
      </c>
      <c r="BE222" s="431" t="str">
        <f t="shared" si="239"/>
        <v>ne</v>
      </c>
      <c r="BG222" s="229"/>
      <c r="BH222" s="225">
        <f t="shared" si="240"/>
        <v>0</v>
      </c>
      <c r="BI222" s="230">
        <f>IF(BH222=1,data!$C$41*BG222,0)</f>
        <v>0</v>
      </c>
      <c r="BJ222" s="265" t="s">
        <v>96</v>
      </c>
      <c r="BK222" s="231">
        <f>IF(BH222=1,IF(BG222&lt;15,VLOOKUP(BJ222,data!$B$3:$E$32,2,0)*BG222,(VLOOKUP(BJ222,data!$B$3:$E$32,2,0)*14)+(VLOOKUP(BJ222,data!$B$3:$E$32,3,0))*(BG222-14)),0)</f>
        <v>0</v>
      </c>
      <c r="BL222" s="265" t="s">
        <v>96</v>
      </c>
      <c r="BM222" s="231">
        <f>IF(BH222=1,VLOOKUP(BL222,data!$B$35:$D$39,2,0),0)</f>
        <v>0</v>
      </c>
      <c r="BN222" s="232">
        <f>IF(AND(BK222&lt;&gt;0,BM222&lt;&gt;0)=FALSE,0,data!$C$43)</f>
        <v>0</v>
      </c>
      <c r="BO222" s="269">
        <f t="shared" si="241"/>
        <v>0</v>
      </c>
      <c r="BP222" s="225">
        <f t="shared" si="242"/>
        <v>0</v>
      </c>
      <c r="BQ222" s="225">
        <f t="shared" si="243"/>
        <v>0</v>
      </c>
      <c r="BR222" s="225">
        <f t="shared" si="244"/>
        <v>0</v>
      </c>
      <c r="BS222" s="431" t="str">
        <f t="shared" si="245"/>
        <v>ne</v>
      </c>
      <c r="BU222" s="229"/>
      <c r="BV222" s="225">
        <f t="shared" si="246"/>
        <v>0</v>
      </c>
      <c r="BW222" s="230">
        <f>IF(BV222=1,data!$C$41*BU222,0)</f>
        <v>0</v>
      </c>
      <c r="BX222" s="265" t="s">
        <v>96</v>
      </c>
      <c r="BY222" s="231">
        <f>IF(BV222=1,IF(BU222&lt;15,VLOOKUP(BX222,data!$B$3:$E$32,2,0)*BU222,(VLOOKUP(BX222,data!$B$3:$E$32,2,0)*14)+(VLOOKUP(BX222,data!$B$3:$E$32,3,0))*(BU222-14)),0)</f>
        <v>0</v>
      </c>
      <c r="BZ222" s="265" t="s">
        <v>96</v>
      </c>
      <c r="CA222" s="231">
        <f>IF(BV222=1,VLOOKUP(BZ222,data!$B$35:$D$39,2,0),0)</f>
        <v>0</v>
      </c>
      <c r="CB222" s="232">
        <f>IF(AND(BY222&lt;&gt;0,CA222&lt;&gt;0)=FALSE,0,data!$C$43)</f>
        <v>0</v>
      </c>
      <c r="CC222" s="269">
        <f t="shared" si="247"/>
        <v>0</v>
      </c>
      <c r="CD222" s="225">
        <f t="shared" si="248"/>
        <v>0</v>
      </c>
      <c r="CE222" s="225">
        <f t="shared" si="249"/>
        <v>0</v>
      </c>
      <c r="CF222" s="225">
        <f t="shared" si="250"/>
        <v>0</v>
      </c>
      <c r="CG222" s="431" t="str">
        <f t="shared" si="251"/>
        <v>ne</v>
      </c>
      <c r="CI222" s="229"/>
      <c r="CJ222" s="225">
        <f t="shared" si="252"/>
        <v>0</v>
      </c>
      <c r="CK222" s="230">
        <f>IF(CJ222=1,data!$C$41*CI222,0)</f>
        <v>0</v>
      </c>
      <c r="CL222" s="265" t="s">
        <v>96</v>
      </c>
      <c r="CM222" s="231">
        <f>IF(CJ222=1,IF(CI222&lt;15,VLOOKUP(CL222,data!$B$3:$E$32,2,0)*CI222,(VLOOKUP(CL222,data!$B$3:$E$32,2,0)*14)+(VLOOKUP(CL222,data!$B$3:$E$32,3,0))*(CI222-14)),0)</f>
        <v>0</v>
      </c>
      <c r="CN222" s="265" t="s">
        <v>96</v>
      </c>
      <c r="CO222" s="231">
        <f>IF(CJ222=1,VLOOKUP(CN222,data!$B$35:$D$39,2,0),0)</f>
        <v>0</v>
      </c>
      <c r="CP222" s="232">
        <f>IF(AND(CM222&lt;&gt;0,CO222&lt;&gt;0)=FALSE,0,data!$C$43)</f>
        <v>0</v>
      </c>
      <c r="CQ222" s="269">
        <f t="shared" si="253"/>
        <v>0</v>
      </c>
      <c r="CR222" s="225">
        <f t="shared" si="254"/>
        <v>0</v>
      </c>
      <c r="CS222" s="225">
        <f t="shared" si="255"/>
        <v>0</v>
      </c>
      <c r="CT222" s="225">
        <f t="shared" si="256"/>
        <v>0</v>
      </c>
      <c r="CU222" s="431" t="str">
        <f t="shared" si="257"/>
        <v>ne</v>
      </c>
      <c r="CW222" s="229"/>
      <c r="CX222" s="225">
        <f t="shared" si="258"/>
        <v>0</v>
      </c>
      <c r="CY222" s="230">
        <f>IF(CX222=1,data!$C$41*CW222,0)</f>
        <v>0</v>
      </c>
      <c r="CZ222" s="265" t="s">
        <v>96</v>
      </c>
      <c r="DA222" s="231">
        <f>IF(CX222=1,IF(CW222&lt;15,VLOOKUP(CZ222,data!$B$3:$E$32,2,0)*CW222,(VLOOKUP(CZ222,data!$B$3:$E$32,2,0)*14)+(VLOOKUP(CZ222,data!$B$3:$E$32,3,0))*(CW222-14)),0)</f>
        <v>0</v>
      </c>
      <c r="DB222" s="265" t="s">
        <v>96</v>
      </c>
      <c r="DC222" s="231">
        <f>IF(CX222=1,VLOOKUP(DB222,data!$B$35:$D$39,2,0),0)</f>
        <v>0</v>
      </c>
      <c r="DD222" s="232">
        <f>IF(AND(DA222&lt;&gt;0,DC222&lt;&gt;0)=FALSE,0,data!$C$43)</f>
        <v>0</v>
      </c>
      <c r="DE222" s="269">
        <f t="shared" si="259"/>
        <v>0</v>
      </c>
      <c r="DF222" s="225">
        <f t="shared" si="260"/>
        <v>0</v>
      </c>
      <c r="DG222" s="225">
        <f t="shared" si="261"/>
        <v>0</v>
      </c>
      <c r="DH222" s="225">
        <f t="shared" si="262"/>
        <v>0</v>
      </c>
      <c r="DI222" s="431" t="str">
        <f t="shared" si="263"/>
        <v>ne</v>
      </c>
      <c r="DK222" s="229"/>
      <c r="DL222" s="225">
        <f t="shared" si="264"/>
        <v>0</v>
      </c>
      <c r="DM222" s="230">
        <f>IF(DL222=1,data!$C$41*DK222,0)</f>
        <v>0</v>
      </c>
      <c r="DN222" s="265" t="s">
        <v>96</v>
      </c>
      <c r="DO222" s="231">
        <f>IF(DL222=1,IF(DK222&lt;15,VLOOKUP(DN222,data!$B$3:$E$32,2,0)*DK222,(VLOOKUP(DN222,data!$B$3:$E$32,2,0)*14)+(VLOOKUP(DN222,data!$B$3:$E$32,3,0))*(DK222-14)),0)</f>
        <v>0</v>
      </c>
      <c r="DP222" s="265" t="s">
        <v>96</v>
      </c>
      <c r="DQ222" s="231">
        <f>IF(DL222=1,VLOOKUP(DP222,data!$B$35:$D$39,2,0),0)</f>
        <v>0</v>
      </c>
      <c r="DR222" s="232">
        <f>IF(AND(DO222&lt;&gt;0,DQ222&lt;&gt;0)=FALSE,0,data!$C$43)</f>
        <v>0</v>
      </c>
      <c r="DS222" s="269">
        <f t="shared" si="265"/>
        <v>0</v>
      </c>
      <c r="DT222" s="225">
        <f t="shared" si="266"/>
        <v>0</v>
      </c>
      <c r="DU222" s="225">
        <f t="shared" si="267"/>
        <v>0</v>
      </c>
      <c r="DV222" s="225">
        <f t="shared" si="268"/>
        <v>0</v>
      </c>
      <c r="DW222" s="431" t="str">
        <f t="shared" si="269"/>
        <v>ne</v>
      </c>
      <c r="DY222" s="229"/>
      <c r="DZ222" s="225">
        <f t="shared" si="270"/>
        <v>0</v>
      </c>
      <c r="EA222" s="230">
        <f>IF(DZ222=1,data!$C$41*DY222,0)</f>
        <v>0</v>
      </c>
      <c r="EB222" s="265" t="s">
        <v>96</v>
      </c>
      <c r="EC222" s="231">
        <f>IF(DZ222=1,IF(DY222&lt;15,VLOOKUP(EB222,data!$B$3:$E$32,2,0)*DY222,(VLOOKUP(EB222,data!$B$3:$E$32,2,0)*14)+(VLOOKUP(EB222,data!$B$3:$E$32,3,0))*(DY222-14)),0)</f>
        <v>0</v>
      </c>
      <c r="ED222" s="265" t="s">
        <v>96</v>
      </c>
      <c r="EE222" s="231">
        <f>IF(DZ222=1,VLOOKUP(ED222,data!$B$35:$D$39,2,0),0)</f>
        <v>0</v>
      </c>
      <c r="EF222" s="232">
        <f>IF(AND(EC222&lt;&gt;0,EE222&lt;&gt;0)=FALSE,0,data!$C$43)</f>
        <v>0</v>
      </c>
      <c r="EG222" s="269">
        <f t="shared" si="271"/>
        <v>0</v>
      </c>
      <c r="EH222" s="225">
        <f t="shared" si="272"/>
        <v>0</v>
      </c>
      <c r="EI222" s="225">
        <f t="shared" si="273"/>
        <v>0</v>
      </c>
      <c r="EJ222" s="225">
        <f t="shared" si="274"/>
        <v>0</v>
      </c>
      <c r="EK222" s="431" t="str">
        <f t="shared" si="275"/>
        <v>ne</v>
      </c>
      <c r="EM222" s="229"/>
      <c r="EN222" s="225">
        <f t="shared" si="276"/>
        <v>0</v>
      </c>
      <c r="EO222" s="230">
        <f>IF(EN222=1,data!$C$41*EM222,0)</f>
        <v>0</v>
      </c>
      <c r="EP222" s="265" t="s">
        <v>96</v>
      </c>
      <c r="EQ222" s="231">
        <f>IF(EN222=1,IF(EM222&lt;15,VLOOKUP(EP222,data!$B$3:$E$32,2,0)*EM222,(VLOOKUP(EP222,data!$B$3:$E$32,2,0)*14)+(VLOOKUP(EP222,data!$B$3:$E$32,3,0))*(EM222-14)),0)</f>
        <v>0</v>
      </c>
      <c r="ER222" s="265" t="s">
        <v>96</v>
      </c>
      <c r="ES222" s="231">
        <f>IF(EN222=1,VLOOKUP(ER222,data!$B$35:$D$39,2,0),0)</f>
        <v>0</v>
      </c>
      <c r="ET222" s="232">
        <f>IF(AND(EQ222&lt;&gt;0,ES222&lt;&gt;0)=FALSE,0,data!$C$43)</f>
        <v>0</v>
      </c>
      <c r="EU222" s="269">
        <f t="shared" si="277"/>
        <v>0</v>
      </c>
      <c r="EV222" s="225">
        <f t="shared" si="278"/>
        <v>0</v>
      </c>
      <c r="EW222" s="225">
        <f t="shared" si="279"/>
        <v>0</v>
      </c>
      <c r="EX222" s="225">
        <f t="shared" si="280"/>
        <v>0</v>
      </c>
      <c r="EY222" s="431" t="str">
        <f t="shared" si="281"/>
        <v>ne</v>
      </c>
      <c r="FA222" s="229"/>
      <c r="FB222" s="225">
        <f t="shared" si="282"/>
        <v>0</v>
      </c>
      <c r="FC222" s="230">
        <f>IF(FB222=1,data!$C$41*FA222,0)</f>
        <v>0</v>
      </c>
      <c r="FD222" s="265" t="s">
        <v>96</v>
      </c>
      <c r="FE222" s="231">
        <f>IF(FB222=1,IF(FA222&lt;15,VLOOKUP(FD222,data!$B$3:$E$32,2,0)*FA222,(VLOOKUP(FD222,data!$B$3:$E$32,2,0)*14)+(VLOOKUP(FD222,data!$B$3:$E$32,3,0))*(FA222-14)),0)</f>
        <v>0</v>
      </c>
      <c r="FF222" s="265" t="s">
        <v>96</v>
      </c>
      <c r="FG222" s="231">
        <f>IF(FB222=1,VLOOKUP(FF222,data!$B$35:$D$39,2,0),0)</f>
        <v>0</v>
      </c>
      <c r="FH222" s="232">
        <f>IF(AND(FE222&lt;&gt;0,FG222&lt;&gt;0)=FALSE,0,data!$C$43)</f>
        <v>0</v>
      </c>
      <c r="FI222" s="269">
        <f t="shared" si="283"/>
        <v>0</v>
      </c>
      <c r="FJ222" s="225">
        <f t="shared" si="284"/>
        <v>0</v>
      </c>
      <c r="FK222" s="225">
        <f t="shared" si="285"/>
        <v>0</v>
      </c>
      <c r="FL222" s="225">
        <f t="shared" si="286"/>
        <v>0</v>
      </c>
      <c r="FM222" s="431" t="str">
        <f t="shared" si="287"/>
        <v>ne</v>
      </c>
    </row>
    <row r="223" spans="1:169" ht="26.65" hidden="1" customHeight="1" x14ac:dyDescent="0.25">
      <c r="A223" s="233"/>
      <c r="B223" s="370" t="s">
        <v>314</v>
      </c>
      <c r="C223" s="416"/>
      <c r="D223" s="418"/>
      <c r="E223" s="229"/>
      <c r="F223" s="225">
        <f t="shared" si="219"/>
        <v>0</v>
      </c>
      <c r="G223" s="230">
        <f>IF(F223=1,data!$C$41*E223,0)</f>
        <v>0</v>
      </c>
      <c r="H223" s="265" t="s">
        <v>96</v>
      </c>
      <c r="I223" s="231">
        <f>IF($F223=1,IF($E223&lt;15,VLOOKUP(H223,data!$B$3:$E$32,2,0)*$E223,(VLOOKUP(H223,data!$B$3:$E$32,2,0)*14)+(VLOOKUP(H223,data!$B$3:$E$32,3,0))*($E223-14)),0)</f>
        <v>0</v>
      </c>
      <c r="J223" s="265" t="s">
        <v>96</v>
      </c>
      <c r="K223" s="231">
        <f>IF($F223=1,VLOOKUP(J223,data!$B$35:$D$39,2,0),0)</f>
        <v>0</v>
      </c>
      <c r="L223" s="232">
        <f>IF(AND(I223&lt;&gt;0,K223&lt;&gt;0)=FALSE,0,data!$C$43)</f>
        <v>0</v>
      </c>
      <c r="M223" s="269">
        <f t="shared" si="76"/>
        <v>0</v>
      </c>
      <c r="N223" s="225">
        <f t="shared" si="288"/>
        <v>0</v>
      </c>
      <c r="O223" s="225">
        <f t="shared" si="220"/>
        <v>0</v>
      </c>
      <c r="P223" s="225">
        <f t="shared" si="221"/>
        <v>0</v>
      </c>
      <c r="Q223" s="228"/>
      <c r="R223" s="438">
        <f t="shared" si="222"/>
        <v>0</v>
      </c>
      <c r="S223" s="225">
        <f t="shared" si="223"/>
        <v>0</v>
      </c>
      <c r="T223" s="357">
        <f>IF(S223=1,data!$C$41*R223,0)</f>
        <v>0</v>
      </c>
      <c r="U223" s="370" t="str">
        <f t="shared" si="224"/>
        <v xml:space="preserve"> </v>
      </c>
      <c r="V223" s="360">
        <f>IF($S223=1,IF(R223&lt;15,VLOOKUP(U223,data!$B$3:$E$32,2,0)*R223,(VLOOKUP(U223,data!$B$3:$E$32,2,0)*14)+(VLOOKUP(U223,data!$B$3:$E$32,3,0))*(R223-14)),0)</f>
        <v>0</v>
      </c>
      <c r="W223" s="370" t="str">
        <f t="shared" si="225"/>
        <v xml:space="preserve"> </v>
      </c>
      <c r="X223" s="360">
        <f>IF($S223=1,VLOOKUP(W223,data!$B$35:$D$39,2,0),0)</f>
        <v>0</v>
      </c>
      <c r="Y223" s="364">
        <f>IF(AND(V223&lt;&gt;0,X223&lt;&gt;0)=FALSE,0,data!$C$43)</f>
        <v>0</v>
      </c>
      <c r="Z223" s="365">
        <f t="shared" si="83"/>
        <v>0</v>
      </c>
      <c r="AA223" s="225">
        <f t="shared" si="289"/>
        <v>0</v>
      </c>
      <c r="AB223" s="225">
        <f t="shared" si="226"/>
        <v>0</v>
      </c>
      <c r="AC223" s="225">
        <f t="shared" si="227"/>
        <v>0</v>
      </c>
      <c r="AE223" s="229"/>
      <c r="AF223" s="225">
        <f t="shared" si="228"/>
        <v>0</v>
      </c>
      <c r="AG223" s="230">
        <f>IF(AF223=1,data!$C$41*AE223,0)</f>
        <v>0</v>
      </c>
      <c r="AH223" s="265" t="s">
        <v>96</v>
      </c>
      <c r="AI223" s="231">
        <f>IF(AF223=1,IF(AE223&lt;15,VLOOKUP(AH223,data!$B$3:$E$32,2,0)*AE223,(VLOOKUP(AH223,data!$B$3:$E$32,2,0)*14)+(VLOOKUP(AH223,data!$B$3:$E$32,3,0))*(AE223-14)),0)</f>
        <v>0</v>
      </c>
      <c r="AJ223" s="265" t="s">
        <v>96</v>
      </c>
      <c r="AK223" s="231">
        <f>IF(AF223=1,VLOOKUP(AJ223,data!$B$35:$D$39,2,0),0)</f>
        <v>0</v>
      </c>
      <c r="AL223" s="232">
        <f>IF(AND(AI223&lt;&gt;0,AK223&lt;&gt;0)=FALSE,0,data!$C$43)</f>
        <v>0</v>
      </c>
      <c r="AM223" s="269">
        <f t="shared" si="229"/>
        <v>0</v>
      </c>
      <c r="AN223" s="225">
        <f t="shared" si="230"/>
        <v>0</v>
      </c>
      <c r="AO223" s="225">
        <f t="shared" si="231"/>
        <v>0</v>
      </c>
      <c r="AP223" s="225">
        <f t="shared" si="232"/>
        <v>0</v>
      </c>
      <c r="AQ223" s="431" t="str">
        <f t="shared" si="233"/>
        <v>ne</v>
      </c>
      <c r="AS223" s="229"/>
      <c r="AT223" s="225">
        <f t="shared" si="234"/>
        <v>0</v>
      </c>
      <c r="AU223" s="230">
        <f>IF(AT223=1,data!$C$41*AS223,0)</f>
        <v>0</v>
      </c>
      <c r="AV223" s="265" t="s">
        <v>96</v>
      </c>
      <c r="AW223" s="231">
        <f>IF(AT223=1,IF(AS223&lt;15,VLOOKUP(AV223,data!$B$3:$E$32,2,0)*AS223,(VLOOKUP(AV223,data!$B$3:$E$32,2,0)*14)+(VLOOKUP(AV223,data!$B$3:$E$32,3,0))*(AS223-14)),0)</f>
        <v>0</v>
      </c>
      <c r="AX223" s="265" t="s">
        <v>96</v>
      </c>
      <c r="AY223" s="231">
        <f>IF(AT223=1,VLOOKUP(AX223,data!$B$35:$D$39,2,0),0)</f>
        <v>0</v>
      </c>
      <c r="AZ223" s="232">
        <f>IF(AND(AW223&lt;&gt;0,AY223&lt;&gt;0)=FALSE,0,data!$C$43)</f>
        <v>0</v>
      </c>
      <c r="BA223" s="269">
        <f t="shared" si="235"/>
        <v>0</v>
      </c>
      <c r="BB223" s="225">
        <f t="shared" si="236"/>
        <v>0</v>
      </c>
      <c r="BC223" s="225">
        <f t="shared" si="237"/>
        <v>0</v>
      </c>
      <c r="BD223" s="225">
        <f t="shared" si="238"/>
        <v>0</v>
      </c>
      <c r="BE223" s="431" t="str">
        <f t="shared" si="239"/>
        <v>ne</v>
      </c>
      <c r="BG223" s="229"/>
      <c r="BH223" s="225">
        <f t="shared" si="240"/>
        <v>0</v>
      </c>
      <c r="BI223" s="230">
        <f>IF(BH223=1,data!$C$41*BG223,0)</f>
        <v>0</v>
      </c>
      <c r="BJ223" s="265" t="s">
        <v>96</v>
      </c>
      <c r="BK223" s="231">
        <f>IF(BH223=1,IF(BG223&lt;15,VLOOKUP(BJ223,data!$B$3:$E$32,2,0)*BG223,(VLOOKUP(BJ223,data!$B$3:$E$32,2,0)*14)+(VLOOKUP(BJ223,data!$B$3:$E$32,3,0))*(BG223-14)),0)</f>
        <v>0</v>
      </c>
      <c r="BL223" s="265" t="s">
        <v>96</v>
      </c>
      <c r="BM223" s="231">
        <f>IF(BH223=1,VLOOKUP(BL223,data!$B$35:$D$39,2,0),0)</f>
        <v>0</v>
      </c>
      <c r="BN223" s="232">
        <f>IF(AND(BK223&lt;&gt;0,BM223&lt;&gt;0)=FALSE,0,data!$C$43)</f>
        <v>0</v>
      </c>
      <c r="BO223" s="269">
        <f t="shared" si="241"/>
        <v>0</v>
      </c>
      <c r="BP223" s="225">
        <f t="shared" si="242"/>
        <v>0</v>
      </c>
      <c r="BQ223" s="225">
        <f t="shared" si="243"/>
        <v>0</v>
      </c>
      <c r="BR223" s="225">
        <f t="shared" si="244"/>
        <v>0</v>
      </c>
      <c r="BS223" s="431" t="str">
        <f t="shared" si="245"/>
        <v>ne</v>
      </c>
      <c r="BU223" s="229"/>
      <c r="BV223" s="225">
        <f t="shared" si="246"/>
        <v>0</v>
      </c>
      <c r="BW223" s="230">
        <f>IF(BV223=1,data!$C$41*BU223,0)</f>
        <v>0</v>
      </c>
      <c r="BX223" s="265" t="s">
        <v>96</v>
      </c>
      <c r="BY223" s="231">
        <f>IF(BV223=1,IF(BU223&lt;15,VLOOKUP(BX223,data!$B$3:$E$32,2,0)*BU223,(VLOOKUP(BX223,data!$B$3:$E$32,2,0)*14)+(VLOOKUP(BX223,data!$B$3:$E$32,3,0))*(BU223-14)),0)</f>
        <v>0</v>
      </c>
      <c r="BZ223" s="265" t="s">
        <v>96</v>
      </c>
      <c r="CA223" s="231">
        <f>IF(BV223=1,VLOOKUP(BZ223,data!$B$35:$D$39,2,0),0)</f>
        <v>0</v>
      </c>
      <c r="CB223" s="232">
        <f>IF(AND(BY223&lt;&gt;0,CA223&lt;&gt;0)=FALSE,0,data!$C$43)</f>
        <v>0</v>
      </c>
      <c r="CC223" s="269">
        <f t="shared" si="247"/>
        <v>0</v>
      </c>
      <c r="CD223" s="225">
        <f t="shared" si="248"/>
        <v>0</v>
      </c>
      <c r="CE223" s="225">
        <f t="shared" si="249"/>
        <v>0</v>
      </c>
      <c r="CF223" s="225">
        <f t="shared" si="250"/>
        <v>0</v>
      </c>
      <c r="CG223" s="431" t="str">
        <f t="shared" si="251"/>
        <v>ne</v>
      </c>
      <c r="CI223" s="229"/>
      <c r="CJ223" s="225">
        <f t="shared" si="252"/>
        <v>0</v>
      </c>
      <c r="CK223" s="230">
        <f>IF(CJ223=1,data!$C$41*CI223,0)</f>
        <v>0</v>
      </c>
      <c r="CL223" s="265" t="s">
        <v>96</v>
      </c>
      <c r="CM223" s="231">
        <f>IF(CJ223=1,IF(CI223&lt;15,VLOOKUP(CL223,data!$B$3:$E$32,2,0)*CI223,(VLOOKUP(CL223,data!$B$3:$E$32,2,0)*14)+(VLOOKUP(CL223,data!$B$3:$E$32,3,0))*(CI223-14)),0)</f>
        <v>0</v>
      </c>
      <c r="CN223" s="265" t="s">
        <v>96</v>
      </c>
      <c r="CO223" s="231">
        <f>IF(CJ223=1,VLOOKUP(CN223,data!$B$35:$D$39,2,0),0)</f>
        <v>0</v>
      </c>
      <c r="CP223" s="232">
        <f>IF(AND(CM223&lt;&gt;0,CO223&lt;&gt;0)=FALSE,0,data!$C$43)</f>
        <v>0</v>
      </c>
      <c r="CQ223" s="269">
        <f t="shared" si="253"/>
        <v>0</v>
      </c>
      <c r="CR223" s="225">
        <f t="shared" si="254"/>
        <v>0</v>
      </c>
      <c r="CS223" s="225">
        <f t="shared" si="255"/>
        <v>0</v>
      </c>
      <c r="CT223" s="225">
        <f t="shared" si="256"/>
        <v>0</v>
      </c>
      <c r="CU223" s="431" t="str">
        <f t="shared" si="257"/>
        <v>ne</v>
      </c>
      <c r="CW223" s="229"/>
      <c r="CX223" s="225">
        <f t="shared" si="258"/>
        <v>0</v>
      </c>
      <c r="CY223" s="230">
        <f>IF(CX223=1,data!$C$41*CW223,0)</f>
        <v>0</v>
      </c>
      <c r="CZ223" s="265" t="s">
        <v>96</v>
      </c>
      <c r="DA223" s="231">
        <f>IF(CX223=1,IF(CW223&lt;15,VLOOKUP(CZ223,data!$B$3:$E$32,2,0)*CW223,(VLOOKUP(CZ223,data!$B$3:$E$32,2,0)*14)+(VLOOKUP(CZ223,data!$B$3:$E$32,3,0))*(CW223-14)),0)</f>
        <v>0</v>
      </c>
      <c r="DB223" s="265" t="s">
        <v>96</v>
      </c>
      <c r="DC223" s="231">
        <f>IF(CX223=1,VLOOKUP(DB223,data!$B$35:$D$39,2,0),0)</f>
        <v>0</v>
      </c>
      <c r="DD223" s="232">
        <f>IF(AND(DA223&lt;&gt;0,DC223&lt;&gt;0)=FALSE,0,data!$C$43)</f>
        <v>0</v>
      </c>
      <c r="DE223" s="269">
        <f t="shared" si="259"/>
        <v>0</v>
      </c>
      <c r="DF223" s="225">
        <f t="shared" si="260"/>
        <v>0</v>
      </c>
      <c r="DG223" s="225">
        <f t="shared" si="261"/>
        <v>0</v>
      </c>
      <c r="DH223" s="225">
        <f t="shared" si="262"/>
        <v>0</v>
      </c>
      <c r="DI223" s="431" t="str">
        <f t="shared" si="263"/>
        <v>ne</v>
      </c>
      <c r="DK223" s="229"/>
      <c r="DL223" s="225">
        <f t="shared" si="264"/>
        <v>0</v>
      </c>
      <c r="DM223" s="230">
        <f>IF(DL223=1,data!$C$41*DK223,0)</f>
        <v>0</v>
      </c>
      <c r="DN223" s="265" t="s">
        <v>96</v>
      </c>
      <c r="DO223" s="231">
        <f>IF(DL223=1,IF(DK223&lt;15,VLOOKUP(DN223,data!$B$3:$E$32,2,0)*DK223,(VLOOKUP(DN223,data!$B$3:$E$32,2,0)*14)+(VLOOKUP(DN223,data!$B$3:$E$32,3,0))*(DK223-14)),0)</f>
        <v>0</v>
      </c>
      <c r="DP223" s="265" t="s">
        <v>96</v>
      </c>
      <c r="DQ223" s="231">
        <f>IF(DL223=1,VLOOKUP(DP223,data!$B$35:$D$39,2,0),0)</f>
        <v>0</v>
      </c>
      <c r="DR223" s="232">
        <f>IF(AND(DO223&lt;&gt;0,DQ223&lt;&gt;0)=FALSE,0,data!$C$43)</f>
        <v>0</v>
      </c>
      <c r="DS223" s="269">
        <f t="shared" si="265"/>
        <v>0</v>
      </c>
      <c r="DT223" s="225">
        <f t="shared" si="266"/>
        <v>0</v>
      </c>
      <c r="DU223" s="225">
        <f t="shared" si="267"/>
        <v>0</v>
      </c>
      <c r="DV223" s="225">
        <f t="shared" si="268"/>
        <v>0</v>
      </c>
      <c r="DW223" s="431" t="str">
        <f t="shared" si="269"/>
        <v>ne</v>
      </c>
      <c r="DY223" s="229"/>
      <c r="DZ223" s="225">
        <f t="shared" si="270"/>
        <v>0</v>
      </c>
      <c r="EA223" s="230">
        <f>IF(DZ223=1,data!$C$41*DY223,0)</f>
        <v>0</v>
      </c>
      <c r="EB223" s="265" t="s">
        <v>96</v>
      </c>
      <c r="EC223" s="231">
        <f>IF(DZ223=1,IF(DY223&lt;15,VLOOKUP(EB223,data!$B$3:$E$32,2,0)*DY223,(VLOOKUP(EB223,data!$B$3:$E$32,2,0)*14)+(VLOOKUP(EB223,data!$B$3:$E$32,3,0))*(DY223-14)),0)</f>
        <v>0</v>
      </c>
      <c r="ED223" s="265" t="s">
        <v>96</v>
      </c>
      <c r="EE223" s="231">
        <f>IF(DZ223=1,VLOOKUP(ED223,data!$B$35:$D$39,2,0),0)</f>
        <v>0</v>
      </c>
      <c r="EF223" s="232">
        <f>IF(AND(EC223&lt;&gt;0,EE223&lt;&gt;0)=FALSE,0,data!$C$43)</f>
        <v>0</v>
      </c>
      <c r="EG223" s="269">
        <f t="shared" si="271"/>
        <v>0</v>
      </c>
      <c r="EH223" s="225">
        <f t="shared" si="272"/>
        <v>0</v>
      </c>
      <c r="EI223" s="225">
        <f t="shared" si="273"/>
        <v>0</v>
      </c>
      <c r="EJ223" s="225">
        <f t="shared" si="274"/>
        <v>0</v>
      </c>
      <c r="EK223" s="431" t="str">
        <f t="shared" si="275"/>
        <v>ne</v>
      </c>
      <c r="EM223" s="229"/>
      <c r="EN223" s="225">
        <f t="shared" si="276"/>
        <v>0</v>
      </c>
      <c r="EO223" s="230">
        <f>IF(EN223=1,data!$C$41*EM223,0)</f>
        <v>0</v>
      </c>
      <c r="EP223" s="265" t="s">
        <v>96</v>
      </c>
      <c r="EQ223" s="231">
        <f>IF(EN223=1,IF(EM223&lt;15,VLOOKUP(EP223,data!$B$3:$E$32,2,0)*EM223,(VLOOKUP(EP223,data!$B$3:$E$32,2,0)*14)+(VLOOKUP(EP223,data!$B$3:$E$32,3,0))*(EM223-14)),0)</f>
        <v>0</v>
      </c>
      <c r="ER223" s="265" t="s">
        <v>96</v>
      </c>
      <c r="ES223" s="231">
        <f>IF(EN223=1,VLOOKUP(ER223,data!$B$35:$D$39,2,0),0)</f>
        <v>0</v>
      </c>
      <c r="ET223" s="232">
        <f>IF(AND(EQ223&lt;&gt;0,ES223&lt;&gt;0)=FALSE,0,data!$C$43)</f>
        <v>0</v>
      </c>
      <c r="EU223" s="269">
        <f t="shared" si="277"/>
        <v>0</v>
      </c>
      <c r="EV223" s="225">
        <f t="shared" si="278"/>
        <v>0</v>
      </c>
      <c r="EW223" s="225">
        <f t="shared" si="279"/>
        <v>0</v>
      </c>
      <c r="EX223" s="225">
        <f t="shared" si="280"/>
        <v>0</v>
      </c>
      <c r="EY223" s="431" t="str">
        <f t="shared" si="281"/>
        <v>ne</v>
      </c>
      <c r="FA223" s="229"/>
      <c r="FB223" s="225">
        <f t="shared" si="282"/>
        <v>0</v>
      </c>
      <c r="FC223" s="230">
        <f>IF(FB223=1,data!$C$41*FA223,0)</f>
        <v>0</v>
      </c>
      <c r="FD223" s="265" t="s">
        <v>96</v>
      </c>
      <c r="FE223" s="231">
        <f>IF(FB223=1,IF(FA223&lt;15,VLOOKUP(FD223,data!$B$3:$E$32,2,0)*FA223,(VLOOKUP(FD223,data!$B$3:$E$32,2,0)*14)+(VLOOKUP(FD223,data!$B$3:$E$32,3,0))*(FA223-14)),0)</f>
        <v>0</v>
      </c>
      <c r="FF223" s="265" t="s">
        <v>96</v>
      </c>
      <c r="FG223" s="231">
        <f>IF(FB223=1,VLOOKUP(FF223,data!$B$35:$D$39,2,0),0)</f>
        <v>0</v>
      </c>
      <c r="FH223" s="232">
        <f>IF(AND(FE223&lt;&gt;0,FG223&lt;&gt;0)=FALSE,0,data!$C$43)</f>
        <v>0</v>
      </c>
      <c r="FI223" s="269">
        <f t="shared" si="283"/>
        <v>0</v>
      </c>
      <c r="FJ223" s="225">
        <f t="shared" si="284"/>
        <v>0</v>
      </c>
      <c r="FK223" s="225">
        <f t="shared" si="285"/>
        <v>0</v>
      </c>
      <c r="FL223" s="225">
        <f t="shared" si="286"/>
        <v>0</v>
      </c>
      <c r="FM223" s="431" t="str">
        <f t="shared" si="287"/>
        <v>ne</v>
      </c>
    </row>
    <row r="224" spans="1:169" ht="26.65" hidden="1" customHeight="1" x14ac:dyDescent="0.25">
      <c r="A224" s="233"/>
      <c r="B224" s="370" t="s">
        <v>315</v>
      </c>
      <c r="C224" s="416"/>
      <c r="D224" s="418"/>
      <c r="E224" s="229"/>
      <c r="F224" s="225">
        <f t="shared" si="219"/>
        <v>0</v>
      </c>
      <c r="G224" s="230">
        <f>IF(F224=1,data!$C$41*E224,0)</f>
        <v>0</v>
      </c>
      <c r="H224" s="265" t="s">
        <v>96</v>
      </c>
      <c r="I224" s="231">
        <f>IF($F224=1,IF($E224&lt;15,VLOOKUP(H224,data!$B$3:$E$32,2,0)*$E224,(VLOOKUP(H224,data!$B$3:$E$32,2,0)*14)+(VLOOKUP(H224,data!$B$3:$E$32,3,0))*($E224-14)),0)</f>
        <v>0</v>
      </c>
      <c r="J224" s="265" t="s">
        <v>96</v>
      </c>
      <c r="K224" s="231">
        <f>IF($F224=1,VLOOKUP(J224,data!$B$35:$D$39,2,0),0)</f>
        <v>0</v>
      </c>
      <c r="L224" s="232">
        <f>IF(AND(I224&lt;&gt;0,K224&lt;&gt;0)=FALSE,0,data!$C$43)</f>
        <v>0</v>
      </c>
      <c r="M224" s="269">
        <f t="shared" si="76"/>
        <v>0</v>
      </c>
      <c r="N224" s="225">
        <f t="shared" si="288"/>
        <v>0</v>
      </c>
      <c r="O224" s="225">
        <f t="shared" si="220"/>
        <v>0</v>
      </c>
      <c r="P224" s="225">
        <f t="shared" si="221"/>
        <v>0</v>
      </c>
      <c r="Q224" s="228"/>
      <c r="R224" s="438">
        <f t="shared" si="222"/>
        <v>0</v>
      </c>
      <c r="S224" s="225">
        <f t="shared" si="223"/>
        <v>0</v>
      </c>
      <c r="T224" s="357">
        <f>IF(S224=1,data!$C$41*R224,0)</f>
        <v>0</v>
      </c>
      <c r="U224" s="370" t="str">
        <f t="shared" si="224"/>
        <v xml:space="preserve"> </v>
      </c>
      <c r="V224" s="360">
        <f>IF($S224=1,IF(R224&lt;15,VLOOKUP(U224,data!$B$3:$E$32,2,0)*R224,(VLOOKUP(U224,data!$B$3:$E$32,2,0)*14)+(VLOOKUP(U224,data!$B$3:$E$32,3,0))*(R224-14)),0)</f>
        <v>0</v>
      </c>
      <c r="W224" s="370" t="str">
        <f t="shared" si="225"/>
        <v xml:space="preserve"> </v>
      </c>
      <c r="X224" s="360">
        <f>IF($S224=1,VLOOKUP(W224,data!$B$35:$D$39,2,0),0)</f>
        <v>0</v>
      </c>
      <c r="Y224" s="364">
        <f>IF(AND(V224&lt;&gt;0,X224&lt;&gt;0)=FALSE,0,data!$C$43)</f>
        <v>0</v>
      </c>
      <c r="Z224" s="365">
        <f t="shared" si="83"/>
        <v>0</v>
      </c>
      <c r="AA224" s="225">
        <f t="shared" si="289"/>
        <v>0</v>
      </c>
      <c r="AB224" s="225">
        <f t="shared" si="226"/>
        <v>0</v>
      </c>
      <c r="AC224" s="225">
        <f t="shared" si="227"/>
        <v>0</v>
      </c>
      <c r="AE224" s="229"/>
      <c r="AF224" s="225">
        <f t="shared" si="228"/>
        <v>0</v>
      </c>
      <c r="AG224" s="230">
        <f>IF(AF224=1,data!$C$41*AE224,0)</f>
        <v>0</v>
      </c>
      <c r="AH224" s="265" t="s">
        <v>96</v>
      </c>
      <c r="AI224" s="231">
        <f>IF(AF224=1,IF(AE224&lt;15,VLOOKUP(AH224,data!$B$3:$E$32,2,0)*AE224,(VLOOKUP(AH224,data!$B$3:$E$32,2,0)*14)+(VLOOKUP(AH224,data!$B$3:$E$32,3,0))*(AE224-14)),0)</f>
        <v>0</v>
      </c>
      <c r="AJ224" s="265" t="s">
        <v>96</v>
      </c>
      <c r="AK224" s="231">
        <f>IF(AF224=1,VLOOKUP(AJ224,data!$B$35:$D$39,2,0),0)</f>
        <v>0</v>
      </c>
      <c r="AL224" s="232">
        <f>IF(AND(AI224&lt;&gt;0,AK224&lt;&gt;0)=FALSE,0,data!$C$43)</f>
        <v>0</v>
      </c>
      <c r="AM224" s="269">
        <f t="shared" si="229"/>
        <v>0</v>
      </c>
      <c r="AN224" s="225">
        <f t="shared" si="230"/>
        <v>0</v>
      </c>
      <c r="AO224" s="225">
        <f t="shared" si="231"/>
        <v>0</v>
      </c>
      <c r="AP224" s="225">
        <f t="shared" si="232"/>
        <v>0</v>
      </c>
      <c r="AQ224" s="431" t="str">
        <f t="shared" si="233"/>
        <v>ne</v>
      </c>
      <c r="AS224" s="229"/>
      <c r="AT224" s="225">
        <f t="shared" si="234"/>
        <v>0</v>
      </c>
      <c r="AU224" s="230">
        <f>IF(AT224=1,data!$C$41*AS224,0)</f>
        <v>0</v>
      </c>
      <c r="AV224" s="265" t="s">
        <v>96</v>
      </c>
      <c r="AW224" s="231">
        <f>IF(AT224=1,IF(AS224&lt;15,VLOOKUP(AV224,data!$B$3:$E$32,2,0)*AS224,(VLOOKUP(AV224,data!$B$3:$E$32,2,0)*14)+(VLOOKUP(AV224,data!$B$3:$E$32,3,0))*(AS224-14)),0)</f>
        <v>0</v>
      </c>
      <c r="AX224" s="265" t="s">
        <v>96</v>
      </c>
      <c r="AY224" s="231">
        <f>IF(AT224=1,VLOOKUP(AX224,data!$B$35:$D$39,2,0),0)</f>
        <v>0</v>
      </c>
      <c r="AZ224" s="232">
        <f>IF(AND(AW224&lt;&gt;0,AY224&lt;&gt;0)=FALSE,0,data!$C$43)</f>
        <v>0</v>
      </c>
      <c r="BA224" s="269">
        <f t="shared" si="235"/>
        <v>0</v>
      </c>
      <c r="BB224" s="225">
        <f t="shared" si="236"/>
        <v>0</v>
      </c>
      <c r="BC224" s="225">
        <f t="shared" si="237"/>
        <v>0</v>
      </c>
      <c r="BD224" s="225">
        <f t="shared" si="238"/>
        <v>0</v>
      </c>
      <c r="BE224" s="431" t="str">
        <f t="shared" si="239"/>
        <v>ne</v>
      </c>
      <c r="BG224" s="229"/>
      <c r="BH224" s="225">
        <f t="shared" si="240"/>
        <v>0</v>
      </c>
      <c r="BI224" s="230">
        <f>IF(BH224=1,data!$C$41*BG224,0)</f>
        <v>0</v>
      </c>
      <c r="BJ224" s="265" t="s">
        <v>96</v>
      </c>
      <c r="BK224" s="231">
        <f>IF(BH224=1,IF(BG224&lt;15,VLOOKUP(BJ224,data!$B$3:$E$32,2,0)*BG224,(VLOOKUP(BJ224,data!$B$3:$E$32,2,0)*14)+(VLOOKUP(BJ224,data!$B$3:$E$32,3,0))*(BG224-14)),0)</f>
        <v>0</v>
      </c>
      <c r="BL224" s="265" t="s">
        <v>96</v>
      </c>
      <c r="BM224" s="231">
        <f>IF(BH224=1,VLOOKUP(BL224,data!$B$35:$D$39,2,0),0)</f>
        <v>0</v>
      </c>
      <c r="BN224" s="232">
        <f>IF(AND(BK224&lt;&gt;0,BM224&lt;&gt;0)=FALSE,0,data!$C$43)</f>
        <v>0</v>
      </c>
      <c r="BO224" s="269">
        <f t="shared" si="241"/>
        <v>0</v>
      </c>
      <c r="BP224" s="225">
        <f t="shared" si="242"/>
        <v>0</v>
      </c>
      <c r="BQ224" s="225">
        <f t="shared" si="243"/>
        <v>0</v>
      </c>
      <c r="BR224" s="225">
        <f t="shared" si="244"/>
        <v>0</v>
      </c>
      <c r="BS224" s="431" t="str">
        <f t="shared" si="245"/>
        <v>ne</v>
      </c>
      <c r="BU224" s="229"/>
      <c r="BV224" s="225">
        <f t="shared" si="246"/>
        <v>0</v>
      </c>
      <c r="BW224" s="230">
        <f>IF(BV224=1,data!$C$41*BU224,0)</f>
        <v>0</v>
      </c>
      <c r="BX224" s="265" t="s">
        <v>96</v>
      </c>
      <c r="BY224" s="231">
        <f>IF(BV224=1,IF(BU224&lt;15,VLOOKUP(BX224,data!$B$3:$E$32,2,0)*BU224,(VLOOKUP(BX224,data!$B$3:$E$32,2,0)*14)+(VLOOKUP(BX224,data!$B$3:$E$32,3,0))*(BU224-14)),0)</f>
        <v>0</v>
      </c>
      <c r="BZ224" s="265" t="s">
        <v>96</v>
      </c>
      <c r="CA224" s="231">
        <f>IF(BV224=1,VLOOKUP(BZ224,data!$B$35:$D$39,2,0),0)</f>
        <v>0</v>
      </c>
      <c r="CB224" s="232">
        <f>IF(AND(BY224&lt;&gt;0,CA224&lt;&gt;0)=FALSE,0,data!$C$43)</f>
        <v>0</v>
      </c>
      <c r="CC224" s="269">
        <f t="shared" si="247"/>
        <v>0</v>
      </c>
      <c r="CD224" s="225">
        <f t="shared" si="248"/>
        <v>0</v>
      </c>
      <c r="CE224" s="225">
        <f t="shared" si="249"/>
        <v>0</v>
      </c>
      <c r="CF224" s="225">
        <f t="shared" si="250"/>
        <v>0</v>
      </c>
      <c r="CG224" s="431" t="str">
        <f t="shared" si="251"/>
        <v>ne</v>
      </c>
      <c r="CI224" s="229"/>
      <c r="CJ224" s="225">
        <f t="shared" si="252"/>
        <v>0</v>
      </c>
      <c r="CK224" s="230">
        <f>IF(CJ224=1,data!$C$41*CI224,0)</f>
        <v>0</v>
      </c>
      <c r="CL224" s="265" t="s">
        <v>96</v>
      </c>
      <c r="CM224" s="231">
        <f>IF(CJ224=1,IF(CI224&lt;15,VLOOKUP(CL224,data!$B$3:$E$32,2,0)*CI224,(VLOOKUP(CL224,data!$B$3:$E$32,2,0)*14)+(VLOOKUP(CL224,data!$B$3:$E$32,3,0))*(CI224-14)),0)</f>
        <v>0</v>
      </c>
      <c r="CN224" s="265" t="s">
        <v>96</v>
      </c>
      <c r="CO224" s="231">
        <f>IF(CJ224=1,VLOOKUP(CN224,data!$B$35:$D$39,2,0),0)</f>
        <v>0</v>
      </c>
      <c r="CP224" s="232">
        <f>IF(AND(CM224&lt;&gt;0,CO224&lt;&gt;0)=FALSE,0,data!$C$43)</f>
        <v>0</v>
      </c>
      <c r="CQ224" s="269">
        <f t="shared" si="253"/>
        <v>0</v>
      </c>
      <c r="CR224" s="225">
        <f t="shared" si="254"/>
        <v>0</v>
      </c>
      <c r="CS224" s="225">
        <f t="shared" si="255"/>
        <v>0</v>
      </c>
      <c r="CT224" s="225">
        <f t="shared" si="256"/>
        <v>0</v>
      </c>
      <c r="CU224" s="431" t="str">
        <f t="shared" si="257"/>
        <v>ne</v>
      </c>
      <c r="CW224" s="229"/>
      <c r="CX224" s="225">
        <f t="shared" si="258"/>
        <v>0</v>
      </c>
      <c r="CY224" s="230">
        <f>IF(CX224=1,data!$C$41*CW224,0)</f>
        <v>0</v>
      </c>
      <c r="CZ224" s="265" t="s">
        <v>96</v>
      </c>
      <c r="DA224" s="231">
        <f>IF(CX224=1,IF(CW224&lt;15,VLOOKUP(CZ224,data!$B$3:$E$32,2,0)*CW224,(VLOOKUP(CZ224,data!$B$3:$E$32,2,0)*14)+(VLOOKUP(CZ224,data!$B$3:$E$32,3,0))*(CW224-14)),0)</f>
        <v>0</v>
      </c>
      <c r="DB224" s="265" t="s">
        <v>96</v>
      </c>
      <c r="DC224" s="231">
        <f>IF(CX224=1,VLOOKUP(DB224,data!$B$35:$D$39,2,0),0)</f>
        <v>0</v>
      </c>
      <c r="DD224" s="232">
        <f>IF(AND(DA224&lt;&gt;0,DC224&lt;&gt;0)=FALSE,0,data!$C$43)</f>
        <v>0</v>
      </c>
      <c r="DE224" s="269">
        <f t="shared" si="259"/>
        <v>0</v>
      </c>
      <c r="DF224" s="225">
        <f t="shared" si="260"/>
        <v>0</v>
      </c>
      <c r="DG224" s="225">
        <f t="shared" si="261"/>
        <v>0</v>
      </c>
      <c r="DH224" s="225">
        <f t="shared" si="262"/>
        <v>0</v>
      </c>
      <c r="DI224" s="431" t="str">
        <f t="shared" si="263"/>
        <v>ne</v>
      </c>
      <c r="DK224" s="229"/>
      <c r="DL224" s="225">
        <f t="shared" si="264"/>
        <v>0</v>
      </c>
      <c r="DM224" s="230">
        <f>IF(DL224=1,data!$C$41*DK224,0)</f>
        <v>0</v>
      </c>
      <c r="DN224" s="265" t="s">
        <v>96</v>
      </c>
      <c r="DO224" s="231">
        <f>IF(DL224=1,IF(DK224&lt;15,VLOOKUP(DN224,data!$B$3:$E$32,2,0)*DK224,(VLOOKUP(DN224,data!$B$3:$E$32,2,0)*14)+(VLOOKUP(DN224,data!$B$3:$E$32,3,0))*(DK224-14)),0)</f>
        <v>0</v>
      </c>
      <c r="DP224" s="265" t="s">
        <v>96</v>
      </c>
      <c r="DQ224" s="231">
        <f>IF(DL224=1,VLOOKUP(DP224,data!$B$35:$D$39,2,0),0)</f>
        <v>0</v>
      </c>
      <c r="DR224" s="232">
        <f>IF(AND(DO224&lt;&gt;0,DQ224&lt;&gt;0)=FALSE,0,data!$C$43)</f>
        <v>0</v>
      </c>
      <c r="DS224" s="269">
        <f t="shared" si="265"/>
        <v>0</v>
      </c>
      <c r="DT224" s="225">
        <f t="shared" si="266"/>
        <v>0</v>
      </c>
      <c r="DU224" s="225">
        <f t="shared" si="267"/>
        <v>0</v>
      </c>
      <c r="DV224" s="225">
        <f t="shared" si="268"/>
        <v>0</v>
      </c>
      <c r="DW224" s="431" t="str">
        <f t="shared" si="269"/>
        <v>ne</v>
      </c>
      <c r="DY224" s="229"/>
      <c r="DZ224" s="225">
        <f t="shared" si="270"/>
        <v>0</v>
      </c>
      <c r="EA224" s="230">
        <f>IF(DZ224=1,data!$C$41*DY224,0)</f>
        <v>0</v>
      </c>
      <c r="EB224" s="265" t="s">
        <v>96</v>
      </c>
      <c r="EC224" s="231">
        <f>IF(DZ224=1,IF(DY224&lt;15,VLOOKUP(EB224,data!$B$3:$E$32,2,0)*DY224,(VLOOKUP(EB224,data!$B$3:$E$32,2,0)*14)+(VLOOKUP(EB224,data!$B$3:$E$32,3,0))*(DY224-14)),0)</f>
        <v>0</v>
      </c>
      <c r="ED224" s="265" t="s">
        <v>96</v>
      </c>
      <c r="EE224" s="231">
        <f>IF(DZ224=1,VLOOKUP(ED224,data!$B$35:$D$39,2,0),0)</f>
        <v>0</v>
      </c>
      <c r="EF224" s="232">
        <f>IF(AND(EC224&lt;&gt;0,EE224&lt;&gt;0)=FALSE,0,data!$C$43)</f>
        <v>0</v>
      </c>
      <c r="EG224" s="269">
        <f t="shared" si="271"/>
        <v>0</v>
      </c>
      <c r="EH224" s="225">
        <f t="shared" si="272"/>
        <v>0</v>
      </c>
      <c r="EI224" s="225">
        <f t="shared" si="273"/>
        <v>0</v>
      </c>
      <c r="EJ224" s="225">
        <f t="shared" si="274"/>
        <v>0</v>
      </c>
      <c r="EK224" s="431" t="str">
        <f t="shared" si="275"/>
        <v>ne</v>
      </c>
      <c r="EM224" s="229"/>
      <c r="EN224" s="225">
        <f t="shared" si="276"/>
        <v>0</v>
      </c>
      <c r="EO224" s="230">
        <f>IF(EN224=1,data!$C$41*EM224,0)</f>
        <v>0</v>
      </c>
      <c r="EP224" s="265" t="s">
        <v>96</v>
      </c>
      <c r="EQ224" s="231">
        <f>IF(EN224=1,IF(EM224&lt;15,VLOOKUP(EP224,data!$B$3:$E$32,2,0)*EM224,(VLOOKUP(EP224,data!$B$3:$E$32,2,0)*14)+(VLOOKUP(EP224,data!$B$3:$E$32,3,0))*(EM224-14)),0)</f>
        <v>0</v>
      </c>
      <c r="ER224" s="265" t="s">
        <v>96</v>
      </c>
      <c r="ES224" s="231">
        <f>IF(EN224=1,VLOOKUP(ER224,data!$B$35:$D$39,2,0),0)</f>
        <v>0</v>
      </c>
      <c r="ET224" s="232">
        <f>IF(AND(EQ224&lt;&gt;0,ES224&lt;&gt;0)=FALSE,0,data!$C$43)</f>
        <v>0</v>
      </c>
      <c r="EU224" s="269">
        <f t="shared" si="277"/>
        <v>0</v>
      </c>
      <c r="EV224" s="225">
        <f t="shared" si="278"/>
        <v>0</v>
      </c>
      <c r="EW224" s="225">
        <f t="shared" si="279"/>
        <v>0</v>
      </c>
      <c r="EX224" s="225">
        <f t="shared" si="280"/>
        <v>0</v>
      </c>
      <c r="EY224" s="431" t="str">
        <f t="shared" si="281"/>
        <v>ne</v>
      </c>
      <c r="FA224" s="229"/>
      <c r="FB224" s="225">
        <f t="shared" si="282"/>
        <v>0</v>
      </c>
      <c r="FC224" s="230">
        <f>IF(FB224=1,data!$C$41*FA224,0)</f>
        <v>0</v>
      </c>
      <c r="FD224" s="265" t="s">
        <v>96</v>
      </c>
      <c r="FE224" s="231">
        <f>IF(FB224=1,IF(FA224&lt;15,VLOOKUP(FD224,data!$B$3:$E$32,2,0)*FA224,(VLOOKUP(FD224,data!$B$3:$E$32,2,0)*14)+(VLOOKUP(FD224,data!$B$3:$E$32,3,0))*(FA224-14)),0)</f>
        <v>0</v>
      </c>
      <c r="FF224" s="265" t="s">
        <v>96</v>
      </c>
      <c r="FG224" s="231">
        <f>IF(FB224=1,VLOOKUP(FF224,data!$B$35:$D$39,2,0),0)</f>
        <v>0</v>
      </c>
      <c r="FH224" s="232">
        <f>IF(AND(FE224&lt;&gt;0,FG224&lt;&gt;0)=FALSE,0,data!$C$43)</f>
        <v>0</v>
      </c>
      <c r="FI224" s="269">
        <f t="shared" si="283"/>
        <v>0</v>
      </c>
      <c r="FJ224" s="225">
        <f t="shared" si="284"/>
        <v>0</v>
      </c>
      <c r="FK224" s="225">
        <f t="shared" si="285"/>
        <v>0</v>
      </c>
      <c r="FL224" s="225">
        <f t="shared" si="286"/>
        <v>0</v>
      </c>
      <c r="FM224" s="431" t="str">
        <f t="shared" si="287"/>
        <v>ne</v>
      </c>
    </row>
    <row r="225" spans="1:169" ht="26.65" hidden="1" customHeight="1" x14ac:dyDescent="0.25">
      <c r="A225" s="233"/>
      <c r="B225" s="370" t="s">
        <v>316</v>
      </c>
      <c r="C225" s="416"/>
      <c r="D225" s="418"/>
      <c r="E225" s="229"/>
      <c r="F225" s="225">
        <f t="shared" si="219"/>
        <v>0</v>
      </c>
      <c r="G225" s="230">
        <f>IF(F225=1,data!$C$41*E225,0)</f>
        <v>0</v>
      </c>
      <c r="H225" s="265" t="s">
        <v>96</v>
      </c>
      <c r="I225" s="231">
        <f>IF($F225=1,IF($E225&lt;15,VLOOKUP(H225,data!$B$3:$E$32,2,0)*$E225,(VLOOKUP(H225,data!$B$3:$E$32,2,0)*14)+(VLOOKUP(H225,data!$B$3:$E$32,3,0))*($E225-14)),0)</f>
        <v>0</v>
      </c>
      <c r="J225" s="265" t="s">
        <v>96</v>
      </c>
      <c r="K225" s="231">
        <f>IF($F225=1,VLOOKUP(J225,data!$B$35:$D$39,2,0),0)</f>
        <v>0</v>
      </c>
      <c r="L225" s="232">
        <f>IF(AND(I225&lt;&gt;0,K225&lt;&gt;0)=FALSE,0,data!$C$43)</f>
        <v>0</v>
      </c>
      <c r="M225" s="269">
        <f t="shared" si="76"/>
        <v>0</v>
      </c>
      <c r="N225" s="225">
        <f t="shared" si="288"/>
        <v>0</v>
      </c>
      <c r="O225" s="225">
        <f t="shared" si="220"/>
        <v>0</v>
      </c>
      <c r="P225" s="225">
        <f t="shared" si="221"/>
        <v>0</v>
      </c>
      <c r="Q225" s="228"/>
      <c r="R225" s="438">
        <f t="shared" si="222"/>
        <v>0</v>
      </c>
      <c r="S225" s="225">
        <f t="shared" si="223"/>
        <v>0</v>
      </c>
      <c r="T225" s="357">
        <f>IF(S225=1,data!$C$41*R225,0)</f>
        <v>0</v>
      </c>
      <c r="U225" s="370" t="str">
        <f t="shared" si="224"/>
        <v xml:space="preserve"> </v>
      </c>
      <c r="V225" s="360">
        <f>IF($S225=1,IF(R225&lt;15,VLOOKUP(U225,data!$B$3:$E$32,2,0)*R225,(VLOOKUP(U225,data!$B$3:$E$32,2,0)*14)+(VLOOKUP(U225,data!$B$3:$E$32,3,0))*(R225-14)),0)</f>
        <v>0</v>
      </c>
      <c r="W225" s="370" t="str">
        <f t="shared" si="225"/>
        <v xml:space="preserve"> </v>
      </c>
      <c r="X225" s="360">
        <f>IF($S225=1,VLOOKUP(W225,data!$B$35:$D$39,2,0),0)</f>
        <v>0</v>
      </c>
      <c r="Y225" s="364">
        <f>IF(AND(V225&lt;&gt;0,X225&lt;&gt;0)=FALSE,0,data!$C$43)</f>
        <v>0</v>
      </c>
      <c r="Z225" s="365">
        <f t="shared" si="83"/>
        <v>0</v>
      </c>
      <c r="AA225" s="225">
        <f t="shared" si="289"/>
        <v>0</v>
      </c>
      <c r="AB225" s="225">
        <f t="shared" si="226"/>
        <v>0</v>
      </c>
      <c r="AC225" s="225">
        <f t="shared" si="227"/>
        <v>0</v>
      </c>
      <c r="AE225" s="229"/>
      <c r="AF225" s="225">
        <f t="shared" si="228"/>
        <v>0</v>
      </c>
      <c r="AG225" s="230">
        <f>IF(AF225=1,data!$C$41*AE225,0)</f>
        <v>0</v>
      </c>
      <c r="AH225" s="265" t="s">
        <v>96</v>
      </c>
      <c r="AI225" s="231">
        <f>IF(AF225=1,IF(AE225&lt;15,VLOOKUP(AH225,data!$B$3:$E$32,2,0)*AE225,(VLOOKUP(AH225,data!$B$3:$E$32,2,0)*14)+(VLOOKUP(AH225,data!$B$3:$E$32,3,0))*(AE225-14)),0)</f>
        <v>0</v>
      </c>
      <c r="AJ225" s="265" t="s">
        <v>96</v>
      </c>
      <c r="AK225" s="231">
        <f>IF(AF225=1,VLOOKUP(AJ225,data!$B$35:$D$39,2,0),0)</f>
        <v>0</v>
      </c>
      <c r="AL225" s="232">
        <f>IF(AND(AI225&lt;&gt;0,AK225&lt;&gt;0)=FALSE,0,data!$C$43)</f>
        <v>0</v>
      </c>
      <c r="AM225" s="269">
        <f t="shared" si="229"/>
        <v>0</v>
      </c>
      <c r="AN225" s="225">
        <f t="shared" si="230"/>
        <v>0</v>
      </c>
      <c r="AO225" s="225">
        <f t="shared" si="231"/>
        <v>0</v>
      </c>
      <c r="AP225" s="225">
        <f t="shared" si="232"/>
        <v>0</v>
      </c>
      <c r="AQ225" s="431" t="str">
        <f t="shared" si="233"/>
        <v>ne</v>
      </c>
      <c r="AS225" s="229"/>
      <c r="AT225" s="225">
        <f t="shared" si="234"/>
        <v>0</v>
      </c>
      <c r="AU225" s="230">
        <f>IF(AT225=1,data!$C$41*AS225,0)</f>
        <v>0</v>
      </c>
      <c r="AV225" s="265" t="s">
        <v>96</v>
      </c>
      <c r="AW225" s="231">
        <f>IF(AT225=1,IF(AS225&lt;15,VLOOKUP(AV225,data!$B$3:$E$32,2,0)*AS225,(VLOOKUP(AV225,data!$B$3:$E$32,2,0)*14)+(VLOOKUP(AV225,data!$B$3:$E$32,3,0))*(AS225-14)),0)</f>
        <v>0</v>
      </c>
      <c r="AX225" s="265" t="s">
        <v>96</v>
      </c>
      <c r="AY225" s="231">
        <f>IF(AT225=1,VLOOKUP(AX225,data!$B$35:$D$39,2,0),0)</f>
        <v>0</v>
      </c>
      <c r="AZ225" s="232">
        <f>IF(AND(AW225&lt;&gt;0,AY225&lt;&gt;0)=FALSE,0,data!$C$43)</f>
        <v>0</v>
      </c>
      <c r="BA225" s="269">
        <f t="shared" si="235"/>
        <v>0</v>
      </c>
      <c r="BB225" s="225">
        <f t="shared" si="236"/>
        <v>0</v>
      </c>
      <c r="BC225" s="225">
        <f t="shared" si="237"/>
        <v>0</v>
      </c>
      <c r="BD225" s="225">
        <f t="shared" si="238"/>
        <v>0</v>
      </c>
      <c r="BE225" s="431" t="str">
        <f t="shared" si="239"/>
        <v>ne</v>
      </c>
      <c r="BG225" s="229"/>
      <c r="BH225" s="225">
        <f t="shared" si="240"/>
        <v>0</v>
      </c>
      <c r="BI225" s="230">
        <f>IF(BH225=1,data!$C$41*BG225,0)</f>
        <v>0</v>
      </c>
      <c r="BJ225" s="265" t="s">
        <v>96</v>
      </c>
      <c r="BK225" s="231">
        <f>IF(BH225=1,IF(BG225&lt;15,VLOOKUP(BJ225,data!$B$3:$E$32,2,0)*BG225,(VLOOKUP(BJ225,data!$B$3:$E$32,2,0)*14)+(VLOOKUP(BJ225,data!$B$3:$E$32,3,0))*(BG225-14)),0)</f>
        <v>0</v>
      </c>
      <c r="BL225" s="265" t="s">
        <v>96</v>
      </c>
      <c r="BM225" s="231">
        <f>IF(BH225=1,VLOOKUP(BL225,data!$B$35:$D$39,2,0),0)</f>
        <v>0</v>
      </c>
      <c r="BN225" s="232">
        <f>IF(AND(BK225&lt;&gt;0,BM225&lt;&gt;0)=FALSE,0,data!$C$43)</f>
        <v>0</v>
      </c>
      <c r="BO225" s="269">
        <f t="shared" si="241"/>
        <v>0</v>
      </c>
      <c r="BP225" s="225">
        <f t="shared" si="242"/>
        <v>0</v>
      </c>
      <c r="BQ225" s="225">
        <f t="shared" si="243"/>
        <v>0</v>
      </c>
      <c r="BR225" s="225">
        <f t="shared" si="244"/>
        <v>0</v>
      </c>
      <c r="BS225" s="431" t="str">
        <f t="shared" si="245"/>
        <v>ne</v>
      </c>
      <c r="BU225" s="229"/>
      <c r="BV225" s="225">
        <f t="shared" si="246"/>
        <v>0</v>
      </c>
      <c r="BW225" s="230">
        <f>IF(BV225=1,data!$C$41*BU225,0)</f>
        <v>0</v>
      </c>
      <c r="BX225" s="265" t="s">
        <v>96</v>
      </c>
      <c r="BY225" s="231">
        <f>IF(BV225=1,IF(BU225&lt;15,VLOOKUP(BX225,data!$B$3:$E$32,2,0)*BU225,(VLOOKUP(BX225,data!$B$3:$E$32,2,0)*14)+(VLOOKUP(BX225,data!$B$3:$E$32,3,0))*(BU225-14)),0)</f>
        <v>0</v>
      </c>
      <c r="BZ225" s="265" t="s">
        <v>96</v>
      </c>
      <c r="CA225" s="231">
        <f>IF(BV225=1,VLOOKUP(BZ225,data!$B$35:$D$39,2,0),0)</f>
        <v>0</v>
      </c>
      <c r="CB225" s="232">
        <f>IF(AND(BY225&lt;&gt;0,CA225&lt;&gt;0)=FALSE,0,data!$C$43)</f>
        <v>0</v>
      </c>
      <c r="CC225" s="269">
        <f t="shared" si="247"/>
        <v>0</v>
      </c>
      <c r="CD225" s="225">
        <f t="shared" si="248"/>
        <v>0</v>
      </c>
      <c r="CE225" s="225">
        <f t="shared" si="249"/>
        <v>0</v>
      </c>
      <c r="CF225" s="225">
        <f t="shared" si="250"/>
        <v>0</v>
      </c>
      <c r="CG225" s="431" t="str">
        <f t="shared" si="251"/>
        <v>ne</v>
      </c>
      <c r="CI225" s="229"/>
      <c r="CJ225" s="225">
        <f t="shared" si="252"/>
        <v>0</v>
      </c>
      <c r="CK225" s="230">
        <f>IF(CJ225=1,data!$C$41*CI225,0)</f>
        <v>0</v>
      </c>
      <c r="CL225" s="265" t="s">
        <v>96</v>
      </c>
      <c r="CM225" s="231">
        <f>IF(CJ225=1,IF(CI225&lt;15,VLOOKUP(CL225,data!$B$3:$E$32,2,0)*CI225,(VLOOKUP(CL225,data!$B$3:$E$32,2,0)*14)+(VLOOKUP(CL225,data!$B$3:$E$32,3,0))*(CI225-14)),0)</f>
        <v>0</v>
      </c>
      <c r="CN225" s="265" t="s">
        <v>96</v>
      </c>
      <c r="CO225" s="231">
        <f>IF(CJ225=1,VLOOKUP(CN225,data!$B$35:$D$39,2,0),0)</f>
        <v>0</v>
      </c>
      <c r="CP225" s="232">
        <f>IF(AND(CM225&lt;&gt;0,CO225&lt;&gt;0)=FALSE,0,data!$C$43)</f>
        <v>0</v>
      </c>
      <c r="CQ225" s="269">
        <f t="shared" si="253"/>
        <v>0</v>
      </c>
      <c r="CR225" s="225">
        <f t="shared" si="254"/>
        <v>0</v>
      </c>
      <c r="CS225" s="225">
        <f t="shared" si="255"/>
        <v>0</v>
      </c>
      <c r="CT225" s="225">
        <f t="shared" si="256"/>
        <v>0</v>
      </c>
      <c r="CU225" s="431" t="str">
        <f t="shared" si="257"/>
        <v>ne</v>
      </c>
      <c r="CW225" s="229"/>
      <c r="CX225" s="225">
        <f t="shared" si="258"/>
        <v>0</v>
      </c>
      <c r="CY225" s="230">
        <f>IF(CX225=1,data!$C$41*CW225,0)</f>
        <v>0</v>
      </c>
      <c r="CZ225" s="265" t="s">
        <v>96</v>
      </c>
      <c r="DA225" s="231">
        <f>IF(CX225=1,IF(CW225&lt;15,VLOOKUP(CZ225,data!$B$3:$E$32,2,0)*CW225,(VLOOKUP(CZ225,data!$B$3:$E$32,2,0)*14)+(VLOOKUP(CZ225,data!$B$3:$E$32,3,0))*(CW225-14)),0)</f>
        <v>0</v>
      </c>
      <c r="DB225" s="265" t="s">
        <v>96</v>
      </c>
      <c r="DC225" s="231">
        <f>IF(CX225=1,VLOOKUP(DB225,data!$B$35:$D$39,2,0),0)</f>
        <v>0</v>
      </c>
      <c r="DD225" s="232">
        <f>IF(AND(DA225&lt;&gt;0,DC225&lt;&gt;0)=FALSE,0,data!$C$43)</f>
        <v>0</v>
      </c>
      <c r="DE225" s="269">
        <f t="shared" si="259"/>
        <v>0</v>
      </c>
      <c r="DF225" s="225">
        <f t="shared" si="260"/>
        <v>0</v>
      </c>
      <c r="DG225" s="225">
        <f t="shared" si="261"/>
        <v>0</v>
      </c>
      <c r="DH225" s="225">
        <f t="shared" si="262"/>
        <v>0</v>
      </c>
      <c r="DI225" s="431" t="str">
        <f t="shared" si="263"/>
        <v>ne</v>
      </c>
      <c r="DK225" s="229"/>
      <c r="DL225" s="225">
        <f t="shared" si="264"/>
        <v>0</v>
      </c>
      <c r="DM225" s="230">
        <f>IF(DL225=1,data!$C$41*DK225,0)</f>
        <v>0</v>
      </c>
      <c r="DN225" s="265" t="s">
        <v>96</v>
      </c>
      <c r="DO225" s="231">
        <f>IF(DL225=1,IF(DK225&lt;15,VLOOKUP(DN225,data!$B$3:$E$32,2,0)*DK225,(VLOOKUP(DN225,data!$B$3:$E$32,2,0)*14)+(VLOOKUP(DN225,data!$B$3:$E$32,3,0))*(DK225-14)),0)</f>
        <v>0</v>
      </c>
      <c r="DP225" s="265" t="s">
        <v>96</v>
      </c>
      <c r="DQ225" s="231">
        <f>IF(DL225=1,VLOOKUP(DP225,data!$B$35:$D$39,2,0),0)</f>
        <v>0</v>
      </c>
      <c r="DR225" s="232">
        <f>IF(AND(DO225&lt;&gt;0,DQ225&lt;&gt;0)=FALSE,0,data!$C$43)</f>
        <v>0</v>
      </c>
      <c r="DS225" s="269">
        <f t="shared" si="265"/>
        <v>0</v>
      </c>
      <c r="DT225" s="225">
        <f t="shared" si="266"/>
        <v>0</v>
      </c>
      <c r="DU225" s="225">
        <f t="shared" si="267"/>
        <v>0</v>
      </c>
      <c r="DV225" s="225">
        <f t="shared" si="268"/>
        <v>0</v>
      </c>
      <c r="DW225" s="431" t="str">
        <f t="shared" si="269"/>
        <v>ne</v>
      </c>
      <c r="DY225" s="229"/>
      <c r="DZ225" s="225">
        <f t="shared" si="270"/>
        <v>0</v>
      </c>
      <c r="EA225" s="230">
        <f>IF(DZ225=1,data!$C$41*DY225,0)</f>
        <v>0</v>
      </c>
      <c r="EB225" s="265" t="s">
        <v>96</v>
      </c>
      <c r="EC225" s="231">
        <f>IF(DZ225=1,IF(DY225&lt;15,VLOOKUP(EB225,data!$B$3:$E$32,2,0)*DY225,(VLOOKUP(EB225,data!$B$3:$E$32,2,0)*14)+(VLOOKUP(EB225,data!$B$3:$E$32,3,0))*(DY225-14)),0)</f>
        <v>0</v>
      </c>
      <c r="ED225" s="265" t="s">
        <v>96</v>
      </c>
      <c r="EE225" s="231">
        <f>IF(DZ225=1,VLOOKUP(ED225,data!$B$35:$D$39,2,0),0)</f>
        <v>0</v>
      </c>
      <c r="EF225" s="232">
        <f>IF(AND(EC225&lt;&gt;0,EE225&lt;&gt;0)=FALSE,0,data!$C$43)</f>
        <v>0</v>
      </c>
      <c r="EG225" s="269">
        <f t="shared" si="271"/>
        <v>0</v>
      </c>
      <c r="EH225" s="225">
        <f t="shared" si="272"/>
        <v>0</v>
      </c>
      <c r="EI225" s="225">
        <f t="shared" si="273"/>
        <v>0</v>
      </c>
      <c r="EJ225" s="225">
        <f t="shared" si="274"/>
        <v>0</v>
      </c>
      <c r="EK225" s="431" t="str">
        <f t="shared" si="275"/>
        <v>ne</v>
      </c>
      <c r="EM225" s="229"/>
      <c r="EN225" s="225">
        <f t="shared" si="276"/>
        <v>0</v>
      </c>
      <c r="EO225" s="230">
        <f>IF(EN225=1,data!$C$41*EM225,0)</f>
        <v>0</v>
      </c>
      <c r="EP225" s="265" t="s">
        <v>96</v>
      </c>
      <c r="EQ225" s="231">
        <f>IF(EN225=1,IF(EM225&lt;15,VLOOKUP(EP225,data!$B$3:$E$32,2,0)*EM225,(VLOOKUP(EP225,data!$B$3:$E$32,2,0)*14)+(VLOOKUP(EP225,data!$B$3:$E$32,3,0))*(EM225-14)),0)</f>
        <v>0</v>
      </c>
      <c r="ER225" s="265" t="s">
        <v>96</v>
      </c>
      <c r="ES225" s="231">
        <f>IF(EN225=1,VLOOKUP(ER225,data!$B$35:$D$39,2,0),0)</f>
        <v>0</v>
      </c>
      <c r="ET225" s="232">
        <f>IF(AND(EQ225&lt;&gt;0,ES225&lt;&gt;0)=FALSE,0,data!$C$43)</f>
        <v>0</v>
      </c>
      <c r="EU225" s="269">
        <f t="shared" si="277"/>
        <v>0</v>
      </c>
      <c r="EV225" s="225">
        <f t="shared" si="278"/>
        <v>0</v>
      </c>
      <c r="EW225" s="225">
        <f t="shared" si="279"/>
        <v>0</v>
      </c>
      <c r="EX225" s="225">
        <f t="shared" si="280"/>
        <v>0</v>
      </c>
      <c r="EY225" s="431" t="str">
        <f t="shared" si="281"/>
        <v>ne</v>
      </c>
      <c r="FA225" s="229"/>
      <c r="FB225" s="225">
        <f t="shared" si="282"/>
        <v>0</v>
      </c>
      <c r="FC225" s="230">
        <f>IF(FB225=1,data!$C$41*FA225,0)</f>
        <v>0</v>
      </c>
      <c r="FD225" s="265" t="s">
        <v>96</v>
      </c>
      <c r="FE225" s="231">
        <f>IF(FB225=1,IF(FA225&lt;15,VLOOKUP(FD225,data!$B$3:$E$32,2,0)*FA225,(VLOOKUP(FD225,data!$B$3:$E$32,2,0)*14)+(VLOOKUP(FD225,data!$B$3:$E$32,3,0))*(FA225-14)),0)</f>
        <v>0</v>
      </c>
      <c r="FF225" s="265" t="s">
        <v>96</v>
      </c>
      <c r="FG225" s="231">
        <f>IF(FB225=1,VLOOKUP(FF225,data!$B$35:$D$39,2,0),0)</f>
        <v>0</v>
      </c>
      <c r="FH225" s="232">
        <f>IF(AND(FE225&lt;&gt;0,FG225&lt;&gt;0)=FALSE,0,data!$C$43)</f>
        <v>0</v>
      </c>
      <c r="FI225" s="269">
        <f t="shared" si="283"/>
        <v>0</v>
      </c>
      <c r="FJ225" s="225">
        <f t="shared" si="284"/>
        <v>0</v>
      </c>
      <c r="FK225" s="225">
        <f t="shared" si="285"/>
        <v>0</v>
      </c>
      <c r="FL225" s="225">
        <f t="shared" si="286"/>
        <v>0</v>
      </c>
      <c r="FM225" s="431" t="str">
        <f t="shared" si="287"/>
        <v>ne</v>
      </c>
    </row>
    <row r="226" spans="1:169" ht="26.65" hidden="1" customHeight="1" x14ac:dyDescent="0.25">
      <c r="A226" s="233"/>
      <c r="B226" s="370" t="s">
        <v>317</v>
      </c>
      <c r="C226" s="416"/>
      <c r="D226" s="418"/>
      <c r="E226" s="229"/>
      <c r="F226" s="225">
        <f t="shared" si="219"/>
        <v>0</v>
      </c>
      <c r="G226" s="230">
        <f>IF(F226=1,data!$C$41*E226,0)</f>
        <v>0</v>
      </c>
      <c r="H226" s="265" t="s">
        <v>96</v>
      </c>
      <c r="I226" s="231">
        <f>IF($F226=1,IF($E226&lt;15,VLOOKUP(H226,data!$B$3:$E$32,2,0)*$E226,(VLOOKUP(H226,data!$B$3:$E$32,2,0)*14)+(VLOOKUP(H226,data!$B$3:$E$32,3,0))*($E226-14)),0)</f>
        <v>0</v>
      </c>
      <c r="J226" s="265" t="s">
        <v>96</v>
      </c>
      <c r="K226" s="231">
        <f>IF($F226=1,VLOOKUP(J226,data!$B$35:$D$39,2,0),0)</f>
        <v>0</v>
      </c>
      <c r="L226" s="232">
        <f>IF(AND(I226&lt;&gt;0,K226&lt;&gt;0)=FALSE,0,data!$C$43)</f>
        <v>0</v>
      </c>
      <c r="M226" s="269">
        <f t="shared" si="76"/>
        <v>0</v>
      </c>
      <c r="N226" s="225">
        <f t="shared" si="288"/>
        <v>0</v>
      </c>
      <c r="O226" s="225">
        <f t="shared" si="220"/>
        <v>0</v>
      </c>
      <c r="P226" s="225">
        <f t="shared" si="221"/>
        <v>0</v>
      </c>
      <c r="Q226" s="228"/>
      <c r="R226" s="438">
        <f t="shared" si="222"/>
        <v>0</v>
      </c>
      <c r="S226" s="225">
        <f t="shared" si="223"/>
        <v>0</v>
      </c>
      <c r="T226" s="357">
        <f>IF(S226=1,data!$C$41*R226,0)</f>
        <v>0</v>
      </c>
      <c r="U226" s="370" t="str">
        <f t="shared" si="224"/>
        <v xml:space="preserve"> </v>
      </c>
      <c r="V226" s="360">
        <f>IF($S226=1,IF(R226&lt;15,VLOOKUP(U226,data!$B$3:$E$32,2,0)*R226,(VLOOKUP(U226,data!$B$3:$E$32,2,0)*14)+(VLOOKUP(U226,data!$B$3:$E$32,3,0))*(R226-14)),0)</f>
        <v>0</v>
      </c>
      <c r="W226" s="370" t="str">
        <f t="shared" si="225"/>
        <v xml:space="preserve"> </v>
      </c>
      <c r="X226" s="360">
        <f>IF($S226=1,VLOOKUP(W226,data!$B$35:$D$39,2,0),0)</f>
        <v>0</v>
      </c>
      <c r="Y226" s="364">
        <f>IF(AND(V226&lt;&gt;0,X226&lt;&gt;0)=FALSE,0,data!$C$43)</f>
        <v>0</v>
      </c>
      <c r="Z226" s="365">
        <f t="shared" si="83"/>
        <v>0</v>
      </c>
      <c r="AA226" s="225">
        <f t="shared" si="289"/>
        <v>0</v>
      </c>
      <c r="AB226" s="225">
        <f t="shared" si="226"/>
        <v>0</v>
      </c>
      <c r="AC226" s="225">
        <f t="shared" si="227"/>
        <v>0</v>
      </c>
      <c r="AE226" s="229"/>
      <c r="AF226" s="225">
        <f t="shared" si="228"/>
        <v>0</v>
      </c>
      <c r="AG226" s="230">
        <f>IF(AF226=1,data!$C$41*AE226,0)</f>
        <v>0</v>
      </c>
      <c r="AH226" s="265" t="s">
        <v>96</v>
      </c>
      <c r="AI226" s="231">
        <f>IF(AF226=1,IF(AE226&lt;15,VLOOKUP(AH226,data!$B$3:$E$32,2,0)*AE226,(VLOOKUP(AH226,data!$B$3:$E$32,2,0)*14)+(VLOOKUP(AH226,data!$B$3:$E$32,3,0))*(AE226-14)),0)</f>
        <v>0</v>
      </c>
      <c r="AJ226" s="265" t="s">
        <v>96</v>
      </c>
      <c r="AK226" s="231">
        <f>IF(AF226=1,VLOOKUP(AJ226,data!$B$35:$D$39,2,0),0)</f>
        <v>0</v>
      </c>
      <c r="AL226" s="232">
        <f>IF(AND(AI226&lt;&gt;0,AK226&lt;&gt;0)=FALSE,0,data!$C$43)</f>
        <v>0</v>
      </c>
      <c r="AM226" s="269">
        <f t="shared" si="229"/>
        <v>0</v>
      </c>
      <c r="AN226" s="225">
        <f t="shared" si="230"/>
        <v>0</v>
      </c>
      <c r="AO226" s="225">
        <f t="shared" si="231"/>
        <v>0</v>
      </c>
      <c r="AP226" s="225">
        <f t="shared" si="232"/>
        <v>0</v>
      </c>
      <c r="AQ226" s="431" t="str">
        <f t="shared" si="233"/>
        <v>ne</v>
      </c>
      <c r="AS226" s="229"/>
      <c r="AT226" s="225">
        <f t="shared" si="234"/>
        <v>0</v>
      </c>
      <c r="AU226" s="230">
        <f>IF(AT226=1,data!$C$41*AS226,0)</f>
        <v>0</v>
      </c>
      <c r="AV226" s="265" t="s">
        <v>96</v>
      </c>
      <c r="AW226" s="231">
        <f>IF(AT226=1,IF(AS226&lt;15,VLOOKUP(AV226,data!$B$3:$E$32,2,0)*AS226,(VLOOKUP(AV226,data!$B$3:$E$32,2,0)*14)+(VLOOKUP(AV226,data!$B$3:$E$32,3,0))*(AS226-14)),0)</f>
        <v>0</v>
      </c>
      <c r="AX226" s="265" t="s">
        <v>96</v>
      </c>
      <c r="AY226" s="231">
        <f>IF(AT226=1,VLOOKUP(AX226,data!$B$35:$D$39,2,0),0)</f>
        <v>0</v>
      </c>
      <c r="AZ226" s="232">
        <f>IF(AND(AW226&lt;&gt;0,AY226&lt;&gt;0)=FALSE,0,data!$C$43)</f>
        <v>0</v>
      </c>
      <c r="BA226" s="269">
        <f t="shared" si="235"/>
        <v>0</v>
      </c>
      <c r="BB226" s="225">
        <f t="shared" si="236"/>
        <v>0</v>
      </c>
      <c r="BC226" s="225">
        <f t="shared" si="237"/>
        <v>0</v>
      </c>
      <c r="BD226" s="225">
        <f t="shared" si="238"/>
        <v>0</v>
      </c>
      <c r="BE226" s="431" t="str">
        <f t="shared" si="239"/>
        <v>ne</v>
      </c>
      <c r="BG226" s="229"/>
      <c r="BH226" s="225">
        <f t="shared" si="240"/>
        <v>0</v>
      </c>
      <c r="BI226" s="230">
        <f>IF(BH226=1,data!$C$41*BG226,0)</f>
        <v>0</v>
      </c>
      <c r="BJ226" s="265" t="s">
        <v>96</v>
      </c>
      <c r="BK226" s="231">
        <f>IF(BH226=1,IF(BG226&lt;15,VLOOKUP(BJ226,data!$B$3:$E$32,2,0)*BG226,(VLOOKUP(BJ226,data!$B$3:$E$32,2,0)*14)+(VLOOKUP(BJ226,data!$B$3:$E$32,3,0))*(BG226-14)),0)</f>
        <v>0</v>
      </c>
      <c r="BL226" s="265" t="s">
        <v>96</v>
      </c>
      <c r="BM226" s="231">
        <f>IF(BH226=1,VLOOKUP(BL226,data!$B$35:$D$39,2,0),0)</f>
        <v>0</v>
      </c>
      <c r="BN226" s="232">
        <f>IF(AND(BK226&lt;&gt;0,BM226&lt;&gt;0)=FALSE,0,data!$C$43)</f>
        <v>0</v>
      </c>
      <c r="BO226" s="269">
        <f t="shared" si="241"/>
        <v>0</v>
      </c>
      <c r="BP226" s="225">
        <f t="shared" si="242"/>
        <v>0</v>
      </c>
      <c r="BQ226" s="225">
        <f t="shared" si="243"/>
        <v>0</v>
      </c>
      <c r="BR226" s="225">
        <f t="shared" si="244"/>
        <v>0</v>
      </c>
      <c r="BS226" s="431" t="str">
        <f t="shared" si="245"/>
        <v>ne</v>
      </c>
      <c r="BU226" s="229"/>
      <c r="BV226" s="225">
        <f t="shared" si="246"/>
        <v>0</v>
      </c>
      <c r="BW226" s="230">
        <f>IF(BV226=1,data!$C$41*BU226,0)</f>
        <v>0</v>
      </c>
      <c r="BX226" s="265" t="s">
        <v>96</v>
      </c>
      <c r="BY226" s="231">
        <f>IF(BV226=1,IF(BU226&lt;15,VLOOKUP(BX226,data!$B$3:$E$32,2,0)*BU226,(VLOOKUP(BX226,data!$B$3:$E$32,2,0)*14)+(VLOOKUP(BX226,data!$B$3:$E$32,3,0))*(BU226-14)),0)</f>
        <v>0</v>
      </c>
      <c r="BZ226" s="265" t="s">
        <v>96</v>
      </c>
      <c r="CA226" s="231">
        <f>IF(BV226=1,VLOOKUP(BZ226,data!$B$35:$D$39,2,0),0)</f>
        <v>0</v>
      </c>
      <c r="CB226" s="232">
        <f>IF(AND(BY226&lt;&gt;0,CA226&lt;&gt;0)=FALSE,0,data!$C$43)</f>
        <v>0</v>
      </c>
      <c r="CC226" s="269">
        <f t="shared" si="247"/>
        <v>0</v>
      </c>
      <c r="CD226" s="225">
        <f t="shared" si="248"/>
        <v>0</v>
      </c>
      <c r="CE226" s="225">
        <f t="shared" si="249"/>
        <v>0</v>
      </c>
      <c r="CF226" s="225">
        <f t="shared" si="250"/>
        <v>0</v>
      </c>
      <c r="CG226" s="431" t="str">
        <f t="shared" si="251"/>
        <v>ne</v>
      </c>
      <c r="CI226" s="229"/>
      <c r="CJ226" s="225">
        <f t="shared" si="252"/>
        <v>0</v>
      </c>
      <c r="CK226" s="230">
        <f>IF(CJ226=1,data!$C$41*CI226,0)</f>
        <v>0</v>
      </c>
      <c r="CL226" s="265" t="s">
        <v>96</v>
      </c>
      <c r="CM226" s="231">
        <f>IF(CJ226=1,IF(CI226&lt;15,VLOOKUP(CL226,data!$B$3:$E$32,2,0)*CI226,(VLOOKUP(CL226,data!$B$3:$E$32,2,0)*14)+(VLOOKUP(CL226,data!$B$3:$E$32,3,0))*(CI226-14)),0)</f>
        <v>0</v>
      </c>
      <c r="CN226" s="265" t="s">
        <v>96</v>
      </c>
      <c r="CO226" s="231">
        <f>IF(CJ226=1,VLOOKUP(CN226,data!$B$35:$D$39,2,0),0)</f>
        <v>0</v>
      </c>
      <c r="CP226" s="232">
        <f>IF(AND(CM226&lt;&gt;0,CO226&lt;&gt;0)=FALSE,0,data!$C$43)</f>
        <v>0</v>
      </c>
      <c r="CQ226" s="269">
        <f t="shared" si="253"/>
        <v>0</v>
      </c>
      <c r="CR226" s="225">
        <f t="shared" si="254"/>
        <v>0</v>
      </c>
      <c r="CS226" s="225">
        <f t="shared" si="255"/>
        <v>0</v>
      </c>
      <c r="CT226" s="225">
        <f t="shared" si="256"/>
        <v>0</v>
      </c>
      <c r="CU226" s="431" t="str">
        <f t="shared" si="257"/>
        <v>ne</v>
      </c>
      <c r="CW226" s="229"/>
      <c r="CX226" s="225">
        <f t="shared" si="258"/>
        <v>0</v>
      </c>
      <c r="CY226" s="230">
        <f>IF(CX226=1,data!$C$41*CW226,0)</f>
        <v>0</v>
      </c>
      <c r="CZ226" s="265" t="s">
        <v>96</v>
      </c>
      <c r="DA226" s="231">
        <f>IF(CX226=1,IF(CW226&lt;15,VLOOKUP(CZ226,data!$B$3:$E$32,2,0)*CW226,(VLOOKUP(CZ226,data!$B$3:$E$32,2,0)*14)+(VLOOKUP(CZ226,data!$B$3:$E$32,3,0))*(CW226-14)),0)</f>
        <v>0</v>
      </c>
      <c r="DB226" s="265" t="s">
        <v>96</v>
      </c>
      <c r="DC226" s="231">
        <f>IF(CX226=1,VLOOKUP(DB226,data!$B$35:$D$39,2,0),0)</f>
        <v>0</v>
      </c>
      <c r="DD226" s="232">
        <f>IF(AND(DA226&lt;&gt;0,DC226&lt;&gt;0)=FALSE,0,data!$C$43)</f>
        <v>0</v>
      </c>
      <c r="DE226" s="269">
        <f t="shared" si="259"/>
        <v>0</v>
      </c>
      <c r="DF226" s="225">
        <f t="shared" si="260"/>
        <v>0</v>
      </c>
      <c r="DG226" s="225">
        <f t="shared" si="261"/>
        <v>0</v>
      </c>
      <c r="DH226" s="225">
        <f t="shared" si="262"/>
        <v>0</v>
      </c>
      <c r="DI226" s="431" t="str">
        <f t="shared" si="263"/>
        <v>ne</v>
      </c>
      <c r="DK226" s="229"/>
      <c r="DL226" s="225">
        <f t="shared" si="264"/>
        <v>0</v>
      </c>
      <c r="DM226" s="230">
        <f>IF(DL226=1,data!$C$41*DK226,0)</f>
        <v>0</v>
      </c>
      <c r="DN226" s="265" t="s">
        <v>96</v>
      </c>
      <c r="DO226" s="231">
        <f>IF(DL226=1,IF(DK226&lt;15,VLOOKUP(DN226,data!$B$3:$E$32,2,0)*DK226,(VLOOKUP(DN226,data!$B$3:$E$32,2,0)*14)+(VLOOKUP(DN226,data!$B$3:$E$32,3,0))*(DK226-14)),0)</f>
        <v>0</v>
      </c>
      <c r="DP226" s="265" t="s">
        <v>96</v>
      </c>
      <c r="DQ226" s="231">
        <f>IF(DL226=1,VLOOKUP(DP226,data!$B$35:$D$39,2,0),0)</f>
        <v>0</v>
      </c>
      <c r="DR226" s="232">
        <f>IF(AND(DO226&lt;&gt;0,DQ226&lt;&gt;0)=FALSE,0,data!$C$43)</f>
        <v>0</v>
      </c>
      <c r="DS226" s="269">
        <f t="shared" si="265"/>
        <v>0</v>
      </c>
      <c r="DT226" s="225">
        <f t="shared" si="266"/>
        <v>0</v>
      </c>
      <c r="DU226" s="225">
        <f t="shared" si="267"/>
        <v>0</v>
      </c>
      <c r="DV226" s="225">
        <f t="shared" si="268"/>
        <v>0</v>
      </c>
      <c r="DW226" s="431" t="str">
        <f t="shared" si="269"/>
        <v>ne</v>
      </c>
      <c r="DY226" s="229"/>
      <c r="DZ226" s="225">
        <f t="shared" si="270"/>
        <v>0</v>
      </c>
      <c r="EA226" s="230">
        <f>IF(DZ226=1,data!$C$41*DY226,0)</f>
        <v>0</v>
      </c>
      <c r="EB226" s="265" t="s">
        <v>96</v>
      </c>
      <c r="EC226" s="231">
        <f>IF(DZ226=1,IF(DY226&lt;15,VLOOKUP(EB226,data!$B$3:$E$32,2,0)*DY226,(VLOOKUP(EB226,data!$B$3:$E$32,2,0)*14)+(VLOOKUP(EB226,data!$B$3:$E$32,3,0))*(DY226-14)),0)</f>
        <v>0</v>
      </c>
      <c r="ED226" s="265" t="s">
        <v>96</v>
      </c>
      <c r="EE226" s="231">
        <f>IF(DZ226=1,VLOOKUP(ED226,data!$B$35:$D$39,2,0),0)</f>
        <v>0</v>
      </c>
      <c r="EF226" s="232">
        <f>IF(AND(EC226&lt;&gt;0,EE226&lt;&gt;0)=FALSE,0,data!$C$43)</f>
        <v>0</v>
      </c>
      <c r="EG226" s="269">
        <f t="shared" si="271"/>
        <v>0</v>
      </c>
      <c r="EH226" s="225">
        <f t="shared" si="272"/>
        <v>0</v>
      </c>
      <c r="EI226" s="225">
        <f t="shared" si="273"/>
        <v>0</v>
      </c>
      <c r="EJ226" s="225">
        <f t="shared" si="274"/>
        <v>0</v>
      </c>
      <c r="EK226" s="431" t="str">
        <f t="shared" si="275"/>
        <v>ne</v>
      </c>
      <c r="EM226" s="229"/>
      <c r="EN226" s="225">
        <f t="shared" si="276"/>
        <v>0</v>
      </c>
      <c r="EO226" s="230">
        <f>IF(EN226=1,data!$C$41*EM226,0)</f>
        <v>0</v>
      </c>
      <c r="EP226" s="265" t="s">
        <v>96</v>
      </c>
      <c r="EQ226" s="231">
        <f>IF(EN226=1,IF(EM226&lt;15,VLOOKUP(EP226,data!$B$3:$E$32,2,0)*EM226,(VLOOKUP(EP226,data!$B$3:$E$32,2,0)*14)+(VLOOKUP(EP226,data!$B$3:$E$32,3,0))*(EM226-14)),0)</f>
        <v>0</v>
      </c>
      <c r="ER226" s="265" t="s">
        <v>96</v>
      </c>
      <c r="ES226" s="231">
        <f>IF(EN226=1,VLOOKUP(ER226,data!$B$35:$D$39,2,0),0)</f>
        <v>0</v>
      </c>
      <c r="ET226" s="232">
        <f>IF(AND(EQ226&lt;&gt;0,ES226&lt;&gt;0)=FALSE,0,data!$C$43)</f>
        <v>0</v>
      </c>
      <c r="EU226" s="269">
        <f t="shared" si="277"/>
        <v>0</v>
      </c>
      <c r="EV226" s="225">
        <f t="shared" si="278"/>
        <v>0</v>
      </c>
      <c r="EW226" s="225">
        <f t="shared" si="279"/>
        <v>0</v>
      </c>
      <c r="EX226" s="225">
        <f t="shared" si="280"/>
        <v>0</v>
      </c>
      <c r="EY226" s="431" t="str">
        <f t="shared" si="281"/>
        <v>ne</v>
      </c>
      <c r="FA226" s="229"/>
      <c r="FB226" s="225">
        <f t="shared" si="282"/>
        <v>0</v>
      </c>
      <c r="FC226" s="230">
        <f>IF(FB226=1,data!$C$41*FA226,0)</f>
        <v>0</v>
      </c>
      <c r="FD226" s="265" t="s">
        <v>96</v>
      </c>
      <c r="FE226" s="231">
        <f>IF(FB226=1,IF(FA226&lt;15,VLOOKUP(FD226,data!$B$3:$E$32,2,0)*FA226,(VLOOKUP(FD226,data!$B$3:$E$32,2,0)*14)+(VLOOKUP(FD226,data!$B$3:$E$32,3,0))*(FA226-14)),0)</f>
        <v>0</v>
      </c>
      <c r="FF226" s="265" t="s">
        <v>96</v>
      </c>
      <c r="FG226" s="231">
        <f>IF(FB226=1,VLOOKUP(FF226,data!$B$35:$D$39,2,0),0)</f>
        <v>0</v>
      </c>
      <c r="FH226" s="232">
        <f>IF(AND(FE226&lt;&gt;0,FG226&lt;&gt;0)=FALSE,0,data!$C$43)</f>
        <v>0</v>
      </c>
      <c r="FI226" s="269">
        <f t="shared" si="283"/>
        <v>0</v>
      </c>
      <c r="FJ226" s="225">
        <f t="shared" si="284"/>
        <v>0</v>
      </c>
      <c r="FK226" s="225">
        <f t="shared" si="285"/>
        <v>0</v>
      </c>
      <c r="FL226" s="225">
        <f t="shared" si="286"/>
        <v>0</v>
      </c>
      <c r="FM226" s="431" t="str">
        <f t="shared" si="287"/>
        <v>ne</v>
      </c>
    </row>
    <row r="227" spans="1:169" ht="26.65" hidden="1" customHeight="1" x14ac:dyDescent="0.25">
      <c r="A227" s="233"/>
      <c r="B227" s="370" t="s">
        <v>318</v>
      </c>
      <c r="C227" s="416"/>
      <c r="D227" s="418"/>
      <c r="E227" s="229"/>
      <c r="F227" s="225">
        <f t="shared" si="219"/>
        <v>0</v>
      </c>
      <c r="G227" s="230">
        <f>IF(F227=1,data!$C$41*E227,0)</f>
        <v>0</v>
      </c>
      <c r="H227" s="265" t="s">
        <v>96</v>
      </c>
      <c r="I227" s="231">
        <f>IF($F227=1,IF($E227&lt;15,VLOOKUP(H227,data!$B$3:$E$32,2,0)*$E227,(VLOOKUP(H227,data!$B$3:$E$32,2,0)*14)+(VLOOKUP(H227,data!$B$3:$E$32,3,0))*($E227-14)),0)</f>
        <v>0</v>
      </c>
      <c r="J227" s="265" t="s">
        <v>96</v>
      </c>
      <c r="K227" s="231">
        <f>IF($F227=1,VLOOKUP(J227,data!$B$35:$D$39,2,0),0)</f>
        <v>0</v>
      </c>
      <c r="L227" s="232">
        <f>IF(AND(I227&lt;&gt;0,K227&lt;&gt;0)=FALSE,0,data!$C$43)</f>
        <v>0</v>
      </c>
      <c r="M227" s="269">
        <f t="shared" si="76"/>
        <v>0</v>
      </c>
      <c r="N227" s="225">
        <f t="shared" si="288"/>
        <v>0</v>
      </c>
      <c r="O227" s="225">
        <f t="shared" si="220"/>
        <v>0</v>
      </c>
      <c r="P227" s="225">
        <f t="shared" si="221"/>
        <v>0</v>
      </c>
      <c r="Q227" s="228"/>
      <c r="R227" s="438">
        <f t="shared" si="222"/>
        <v>0</v>
      </c>
      <c r="S227" s="225">
        <f t="shared" si="223"/>
        <v>0</v>
      </c>
      <c r="T227" s="357">
        <f>IF(S227=1,data!$C$41*R227,0)</f>
        <v>0</v>
      </c>
      <c r="U227" s="370" t="str">
        <f t="shared" si="224"/>
        <v xml:space="preserve"> </v>
      </c>
      <c r="V227" s="360">
        <f>IF($S227=1,IF(R227&lt;15,VLOOKUP(U227,data!$B$3:$E$32,2,0)*R227,(VLOOKUP(U227,data!$B$3:$E$32,2,0)*14)+(VLOOKUP(U227,data!$B$3:$E$32,3,0))*(R227-14)),0)</f>
        <v>0</v>
      </c>
      <c r="W227" s="370" t="str">
        <f t="shared" si="225"/>
        <v xml:space="preserve"> </v>
      </c>
      <c r="X227" s="360">
        <f>IF($S227=1,VLOOKUP(W227,data!$B$35:$D$39,2,0),0)</f>
        <v>0</v>
      </c>
      <c r="Y227" s="364">
        <f>IF(AND(V227&lt;&gt;0,X227&lt;&gt;0)=FALSE,0,data!$C$43)</f>
        <v>0</v>
      </c>
      <c r="Z227" s="365">
        <f t="shared" si="83"/>
        <v>0</v>
      </c>
      <c r="AA227" s="225">
        <f t="shared" si="289"/>
        <v>0</v>
      </c>
      <c r="AB227" s="225">
        <f t="shared" si="226"/>
        <v>0</v>
      </c>
      <c r="AC227" s="225">
        <f t="shared" si="227"/>
        <v>0</v>
      </c>
      <c r="AE227" s="229"/>
      <c r="AF227" s="225">
        <f t="shared" si="228"/>
        <v>0</v>
      </c>
      <c r="AG227" s="230">
        <f>IF(AF227=1,data!$C$41*AE227,0)</f>
        <v>0</v>
      </c>
      <c r="AH227" s="265" t="s">
        <v>96</v>
      </c>
      <c r="AI227" s="231">
        <f>IF(AF227=1,IF(AE227&lt;15,VLOOKUP(AH227,data!$B$3:$E$32,2,0)*AE227,(VLOOKUP(AH227,data!$B$3:$E$32,2,0)*14)+(VLOOKUP(AH227,data!$B$3:$E$32,3,0))*(AE227-14)),0)</f>
        <v>0</v>
      </c>
      <c r="AJ227" s="265" t="s">
        <v>96</v>
      </c>
      <c r="AK227" s="231">
        <f>IF(AF227=1,VLOOKUP(AJ227,data!$B$35:$D$39,2,0),0)</f>
        <v>0</v>
      </c>
      <c r="AL227" s="232">
        <f>IF(AND(AI227&lt;&gt;0,AK227&lt;&gt;0)=FALSE,0,data!$C$43)</f>
        <v>0</v>
      </c>
      <c r="AM227" s="269">
        <f t="shared" si="229"/>
        <v>0</v>
      </c>
      <c r="AN227" s="225">
        <f t="shared" si="230"/>
        <v>0</v>
      </c>
      <c r="AO227" s="225">
        <f t="shared" si="231"/>
        <v>0</v>
      </c>
      <c r="AP227" s="225">
        <f t="shared" si="232"/>
        <v>0</v>
      </c>
      <c r="AQ227" s="431" t="str">
        <f t="shared" si="233"/>
        <v>ne</v>
      </c>
      <c r="AS227" s="229"/>
      <c r="AT227" s="225">
        <f t="shared" si="234"/>
        <v>0</v>
      </c>
      <c r="AU227" s="230">
        <f>IF(AT227=1,data!$C$41*AS227,0)</f>
        <v>0</v>
      </c>
      <c r="AV227" s="265" t="s">
        <v>96</v>
      </c>
      <c r="AW227" s="231">
        <f>IF(AT227=1,IF(AS227&lt;15,VLOOKUP(AV227,data!$B$3:$E$32,2,0)*AS227,(VLOOKUP(AV227,data!$B$3:$E$32,2,0)*14)+(VLOOKUP(AV227,data!$B$3:$E$32,3,0))*(AS227-14)),0)</f>
        <v>0</v>
      </c>
      <c r="AX227" s="265" t="s">
        <v>96</v>
      </c>
      <c r="AY227" s="231">
        <f>IF(AT227=1,VLOOKUP(AX227,data!$B$35:$D$39,2,0),0)</f>
        <v>0</v>
      </c>
      <c r="AZ227" s="232">
        <f>IF(AND(AW227&lt;&gt;0,AY227&lt;&gt;0)=FALSE,0,data!$C$43)</f>
        <v>0</v>
      </c>
      <c r="BA227" s="269">
        <f t="shared" si="235"/>
        <v>0</v>
      </c>
      <c r="BB227" s="225">
        <f t="shared" si="236"/>
        <v>0</v>
      </c>
      <c r="BC227" s="225">
        <f t="shared" si="237"/>
        <v>0</v>
      </c>
      <c r="BD227" s="225">
        <f t="shared" si="238"/>
        <v>0</v>
      </c>
      <c r="BE227" s="431" t="str">
        <f t="shared" si="239"/>
        <v>ne</v>
      </c>
      <c r="BG227" s="229"/>
      <c r="BH227" s="225">
        <f t="shared" si="240"/>
        <v>0</v>
      </c>
      <c r="BI227" s="230">
        <f>IF(BH227=1,data!$C$41*BG227,0)</f>
        <v>0</v>
      </c>
      <c r="BJ227" s="265" t="s">
        <v>96</v>
      </c>
      <c r="BK227" s="231">
        <f>IF(BH227=1,IF(BG227&lt;15,VLOOKUP(BJ227,data!$B$3:$E$32,2,0)*BG227,(VLOOKUP(BJ227,data!$B$3:$E$32,2,0)*14)+(VLOOKUP(BJ227,data!$B$3:$E$32,3,0))*(BG227-14)),0)</f>
        <v>0</v>
      </c>
      <c r="BL227" s="265" t="s">
        <v>96</v>
      </c>
      <c r="BM227" s="231">
        <f>IF(BH227=1,VLOOKUP(BL227,data!$B$35:$D$39,2,0),0)</f>
        <v>0</v>
      </c>
      <c r="BN227" s="232">
        <f>IF(AND(BK227&lt;&gt;0,BM227&lt;&gt;0)=FALSE,0,data!$C$43)</f>
        <v>0</v>
      </c>
      <c r="BO227" s="269">
        <f t="shared" si="241"/>
        <v>0</v>
      </c>
      <c r="BP227" s="225">
        <f t="shared" si="242"/>
        <v>0</v>
      </c>
      <c r="BQ227" s="225">
        <f t="shared" si="243"/>
        <v>0</v>
      </c>
      <c r="BR227" s="225">
        <f t="shared" si="244"/>
        <v>0</v>
      </c>
      <c r="BS227" s="431" t="str">
        <f t="shared" si="245"/>
        <v>ne</v>
      </c>
      <c r="BU227" s="229"/>
      <c r="BV227" s="225">
        <f t="shared" si="246"/>
        <v>0</v>
      </c>
      <c r="BW227" s="230">
        <f>IF(BV227=1,data!$C$41*BU227,0)</f>
        <v>0</v>
      </c>
      <c r="BX227" s="265" t="s">
        <v>96</v>
      </c>
      <c r="BY227" s="231">
        <f>IF(BV227=1,IF(BU227&lt;15,VLOOKUP(BX227,data!$B$3:$E$32,2,0)*BU227,(VLOOKUP(BX227,data!$B$3:$E$32,2,0)*14)+(VLOOKUP(BX227,data!$B$3:$E$32,3,0))*(BU227-14)),0)</f>
        <v>0</v>
      </c>
      <c r="BZ227" s="265" t="s">
        <v>96</v>
      </c>
      <c r="CA227" s="231">
        <f>IF(BV227=1,VLOOKUP(BZ227,data!$B$35:$D$39,2,0),0)</f>
        <v>0</v>
      </c>
      <c r="CB227" s="232">
        <f>IF(AND(BY227&lt;&gt;0,CA227&lt;&gt;0)=FALSE,0,data!$C$43)</f>
        <v>0</v>
      </c>
      <c r="CC227" s="269">
        <f t="shared" si="247"/>
        <v>0</v>
      </c>
      <c r="CD227" s="225">
        <f t="shared" si="248"/>
        <v>0</v>
      </c>
      <c r="CE227" s="225">
        <f t="shared" si="249"/>
        <v>0</v>
      </c>
      <c r="CF227" s="225">
        <f t="shared" si="250"/>
        <v>0</v>
      </c>
      <c r="CG227" s="431" t="str">
        <f t="shared" si="251"/>
        <v>ne</v>
      </c>
      <c r="CI227" s="229"/>
      <c r="CJ227" s="225">
        <f t="shared" si="252"/>
        <v>0</v>
      </c>
      <c r="CK227" s="230">
        <f>IF(CJ227=1,data!$C$41*CI227,0)</f>
        <v>0</v>
      </c>
      <c r="CL227" s="265" t="s">
        <v>96</v>
      </c>
      <c r="CM227" s="231">
        <f>IF(CJ227=1,IF(CI227&lt;15,VLOOKUP(CL227,data!$B$3:$E$32,2,0)*CI227,(VLOOKUP(CL227,data!$B$3:$E$32,2,0)*14)+(VLOOKUP(CL227,data!$B$3:$E$32,3,0))*(CI227-14)),0)</f>
        <v>0</v>
      </c>
      <c r="CN227" s="265" t="s">
        <v>96</v>
      </c>
      <c r="CO227" s="231">
        <f>IF(CJ227=1,VLOOKUP(CN227,data!$B$35:$D$39,2,0),0)</f>
        <v>0</v>
      </c>
      <c r="CP227" s="232">
        <f>IF(AND(CM227&lt;&gt;0,CO227&lt;&gt;0)=FALSE,0,data!$C$43)</f>
        <v>0</v>
      </c>
      <c r="CQ227" s="269">
        <f t="shared" si="253"/>
        <v>0</v>
      </c>
      <c r="CR227" s="225">
        <f t="shared" si="254"/>
        <v>0</v>
      </c>
      <c r="CS227" s="225">
        <f t="shared" si="255"/>
        <v>0</v>
      </c>
      <c r="CT227" s="225">
        <f t="shared" si="256"/>
        <v>0</v>
      </c>
      <c r="CU227" s="431" t="str">
        <f t="shared" si="257"/>
        <v>ne</v>
      </c>
      <c r="CW227" s="229"/>
      <c r="CX227" s="225">
        <f t="shared" si="258"/>
        <v>0</v>
      </c>
      <c r="CY227" s="230">
        <f>IF(CX227=1,data!$C$41*CW227,0)</f>
        <v>0</v>
      </c>
      <c r="CZ227" s="265" t="s">
        <v>96</v>
      </c>
      <c r="DA227" s="231">
        <f>IF(CX227=1,IF(CW227&lt;15,VLOOKUP(CZ227,data!$B$3:$E$32,2,0)*CW227,(VLOOKUP(CZ227,data!$B$3:$E$32,2,0)*14)+(VLOOKUP(CZ227,data!$B$3:$E$32,3,0))*(CW227-14)),0)</f>
        <v>0</v>
      </c>
      <c r="DB227" s="265" t="s">
        <v>96</v>
      </c>
      <c r="DC227" s="231">
        <f>IF(CX227=1,VLOOKUP(DB227,data!$B$35:$D$39,2,0),0)</f>
        <v>0</v>
      </c>
      <c r="DD227" s="232">
        <f>IF(AND(DA227&lt;&gt;0,DC227&lt;&gt;0)=FALSE,0,data!$C$43)</f>
        <v>0</v>
      </c>
      <c r="DE227" s="269">
        <f t="shared" si="259"/>
        <v>0</v>
      </c>
      <c r="DF227" s="225">
        <f t="shared" si="260"/>
        <v>0</v>
      </c>
      <c r="DG227" s="225">
        <f t="shared" si="261"/>
        <v>0</v>
      </c>
      <c r="DH227" s="225">
        <f t="shared" si="262"/>
        <v>0</v>
      </c>
      <c r="DI227" s="431" t="str">
        <f t="shared" si="263"/>
        <v>ne</v>
      </c>
      <c r="DK227" s="229"/>
      <c r="DL227" s="225">
        <f t="shared" si="264"/>
        <v>0</v>
      </c>
      <c r="DM227" s="230">
        <f>IF(DL227=1,data!$C$41*DK227,0)</f>
        <v>0</v>
      </c>
      <c r="DN227" s="265" t="s">
        <v>96</v>
      </c>
      <c r="DO227" s="231">
        <f>IF(DL227=1,IF(DK227&lt;15,VLOOKUP(DN227,data!$B$3:$E$32,2,0)*DK227,(VLOOKUP(DN227,data!$B$3:$E$32,2,0)*14)+(VLOOKUP(DN227,data!$B$3:$E$32,3,0))*(DK227-14)),0)</f>
        <v>0</v>
      </c>
      <c r="DP227" s="265" t="s">
        <v>96</v>
      </c>
      <c r="DQ227" s="231">
        <f>IF(DL227=1,VLOOKUP(DP227,data!$B$35:$D$39,2,0),0)</f>
        <v>0</v>
      </c>
      <c r="DR227" s="232">
        <f>IF(AND(DO227&lt;&gt;0,DQ227&lt;&gt;0)=FALSE,0,data!$C$43)</f>
        <v>0</v>
      </c>
      <c r="DS227" s="269">
        <f t="shared" si="265"/>
        <v>0</v>
      </c>
      <c r="DT227" s="225">
        <f t="shared" si="266"/>
        <v>0</v>
      </c>
      <c r="DU227" s="225">
        <f t="shared" si="267"/>
        <v>0</v>
      </c>
      <c r="DV227" s="225">
        <f t="shared" si="268"/>
        <v>0</v>
      </c>
      <c r="DW227" s="431" t="str">
        <f t="shared" si="269"/>
        <v>ne</v>
      </c>
      <c r="DY227" s="229"/>
      <c r="DZ227" s="225">
        <f t="shared" si="270"/>
        <v>0</v>
      </c>
      <c r="EA227" s="230">
        <f>IF(DZ227=1,data!$C$41*DY227,0)</f>
        <v>0</v>
      </c>
      <c r="EB227" s="265" t="s">
        <v>96</v>
      </c>
      <c r="EC227" s="231">
        <f>IF(DZ227=1,IF(DY227&lt;15,VLOOKUP(EB227,data!$B$3:$E$32,2,0)*DY227,(VLOOKUP(EB227,data!$B$3:$E$32,2,0)*14)+(VLOOKUP(EB227,data!$B$3:$E$32,3,0))*(DY227-14)),0)</f>
        <v>0</v>
      </c>
      <c r="ED227" s="265" t="s">
        <v>96</v>
      </c>
      <c r="EE227" s="231">
        <f>IF(DZ227=1,VLOOKUP(ED227,data!$B$35:$D$39,2,0),0)</f>
        <v>0</v>
      </c>
      <c r="EF227" s="232">
        <f>IF(AND(EC227&lt;&gt;0,EE227&lt;&gt;0)=FALSE,0,data!$C$43)</f>
        <v>0</v>
      </c>
      <c r="EG227" s="269">
        <f t="shared" si="271"/>
        <v>0</v>
      </c>
      <c r="EH227" s="225">
        <f t="shared" si="272"/>
        <v>0</v>
      </c>
      <c r="EI227" s="225">
        <f t="shared" si="273"/>
        <v>0</v>
      </c>
      <c r="EJ227" s="225">
        <f t="shared" si="274"/>
        <v>0</v>
      </c>
      <c r="EK227" s="431" t="str">
        <f t="shared" si="275"/>
        <v>ne</v>
      </c>
      <c r="EM227" s="229"/>
      <c r="EN227" s="225">
        <f t="shared" si="276"/>
        <v>0</v>
      </c>
      <c r="EO227" s="230">
        <f>IF(EN227=1,data!$C$41*EM227,0)</f>
        <v>0</v>
      </c>
      <c r="EP227" s="265" t="s">
        <v>96</v>
      </c>
      <c r="EQ227" s="231">
        <f>IF(EN227=1,IF(EM227&lt;15,VLOOKUP(EP227,data!$B$3:$E$32,2,0)*EM227,(VLOOKUP(EP227,data!$B$3:$E$32,2,0)*14)+(VLOOKUP(EP227,data!$B$3:$E$32,3,0))*(EM227-14)),0)</f>
        <v>0</v>
      </c>
      <c r="ER227" s="265" t="s">
        <v>96</v>
      </c>
      <c r="ES227" s="231">
        <f>IF(EN227=1,VLOOKUP(ER227,data!$B$35:$D$39,2,0),0)</f>
        <v>0</v>
      </c>
      <c r="ET227" s="232">
        <f>IF(AND(EQ227&lt;&gt;0,ES227&lt;&gt;0)=FALSE,0,data!$C$43)</f>
        <v>0</v>
      </c>
      <c r="EU227" s="269">
        <f t="shared" si="277"/>
        <v>0</v>
      </c>
      <c r="EV227" s="225">
        <f t="shared" si="278"/>
        <v>0</v>
      </c>
      <c r="EW227" s="225">
        <f t="shared" si="279"/>
        <v>0</v>
      </c>
      <c r="EX227" s="225">
        <f t="shared" si="280"/>
        <v>0</v>
      </c>
      <c r="EY227" s="431" t="str">
        <f t="shared" si="281"/>
        <v>ne</v>
      </c>
      <c r="FA227" s="229"/>
      <c r="FB227" s="225">
        <f t="shared" si="282"/>
        <v>0</v>
      </c>
      <c r="FC227" s="230">
        <f>IF(FB227=1,data!$C$41*FA227,0)</f>
        <v>0</v>
      </c>
      <c r="FD227" s="265" t="s">
        <v>96</v>
      </c>
      <c r="FE227" s="231">
        <f>IF(FB227=1,IF(FA227&lt;15,VLOOKUP(FD227,data!$B$3:$E$32,2,0)*FA227,(VLOOKUP(FD227,data!$B$3:$E$32,2,0)*14)+(VLOOKUP(FD227,data!$B$3:$E$32,3,0))*(FA227-14)),0)</f>
        <v>0</v>
      </c>
      <c r="FF227" s="265" t="s">
        <v>96</v>
      </c>
      <c r="FG227" s="231">
        <f>IF(FB227=1,VLOOKUP(FF227,data!$B$35:$D$39,2,0),0)</f>
        <v>0</v>
      </c>
      <c r="FH227" s="232">
        <f>IF(AND(FE227&lt;&gt;0,FG227&lt;&gt;0)=FALSE,0,data!$C$43)</f>
        <v>0</v>
      </c>
      <c r="FI227" s="269">
        <f t="shared" si="283"/>
        <v>0</v>
      </c>
      <c r="FJ227" s="225">
        <f t="shared" si="284"/>
        <v>0</v>
      </c>
      <c r="FK227" s="225">
        <f t="shared" si="285"/>
        <v>0</v>
      </c>
      <c r="FL227" s="225">
        <f t="shared" si="286"/>
        <v>0</v>
      </c>
      <c r="FM227" s="431" t="str">
        <f t="shared" si="287"/>
        <v>ne</v>
      </c>
    </row>
    <row r="228" spans="1:169" ht="26.65" hidden="1" customHeight="1" x14ac:dyDescent="0.25">
      <c r="A228" s="233"/>
      <c r="B228" s="370" t="s">
        <v>319</v>
      </c>
      <c r="C228" s="416"/>
      <c r="D228" s="418"/>
      <c r="E228" s="229"/>
      <c r="F228" s="225">
        <f t="shared" si="219"/>
        <v>0</v>
      </c>
      <c r="G228" s="230">
        <f>IF(F228=1,data!$C$41*E228,0)</f>
        <v>0</v>
      </c>
      <c r="H228" s="265" t="s">
        <v>96</v>
      </c>
      <c r="I228" s="231">
        <f>IF($F228=1,IF($E228&lt;15,VLOOKUP(H228,data!$B$3:$E$32,2,0)*$E228,(VLOOKUP(H228,data!$B$3:$E$32,2,0)*14)+(VLOOKUP(H228,data!$B$3:$E$32,3,0))*($E228-14)),0)</f>
        <v>0</v>
      </c>
      <c r="J228" s="265" t="s">
        <v>96</v>
      </c>
      <c r="K228" s="231">
        <f>IF($F228=1,VLOOKUP(J228,data!$B$35:$D$39,2,0),0)</f>
        <v>0</v>
      </c>
      <c r="L228" s="232">
        <f>IF(AND(I228&lt;&gt;0,K228&lt;&gt;0)=FALSE,0,data!$C$43)</f>
        <v>0</v>
      </c>
      <c r="M228" s="269">
        <f t="shared" si="76"/>
        <v>0</v>
      </c>
      <c r="N228" s="225">
        <f t="shared" si="288"/>
        <v>0</v>
      </c>
      <c r="O228" s="225">
        <f t="shared" si="220"/>
        <v>0</v>
      </c>
      <c r="P228" s="225">
        <f t="shared" si="221"/>
        <v>0</v>
      </c>
      <c r="Q228" s="228"/>
      <c r="R228" s="438">
        <f t="shared" si="222"/>
        <v>0</v>
      </c>
      <c r="S228" s="225">
        <f t="shared" si="223"/>
        <v>0</v>
      </c>
      <c r="T228" s="357">
        <f>IF(S228=1,data!$C$41*R228,0)</f>
        <v>0</v>
      </c>
      <c r="U228" s="370" t="str">
        <f t="shared" si="224"/>
        <v xml:space="preserve"> </v>
      </c>
      <c r="V228" s="360">
        <f>IF($S228=1,IF(R228&lt;15,VLOOKUP(U228,data!$B$3:$E$32,2,0)*R228,(VLOOKUP(U228,data!$B$3:$E$32,2,0)*14)+(VLOOKUP(U228,data!$B$3:$E$32,3,0))*(R228-14)),0)</f>
        <v>0</v>
      </c>
      <c r="W228" s="370" t="str">
        <f t="shared" si="225"/>
        <v xml:space="preserve"> </v>
      </c>
      <c r="X228" s="360">
        <f>IF($S228=1,VLOOKUP(W228,data!$B$35:$D$39,2,0),0)</f>
        <v>0</v>
      </c>
      <c r="Y228" s="364">
        <f>IF(AND(V228&lt;&gt;0,X228&lt;&gt;0)=FALSE,0,data!$C$43)</f>
        <v>0</v>
      </c>
      <c r="Z228" s="365">
        <f t="shared" si="83"/>
        <v>0</v>
      </c>
      <c r="AA228" s="225">
        <f t="shared" si="289"/>
        <v>0</v>
      </c>
      <c r="AB228" s="225">
        <f t="shared" si="226"/>
        <v>0</v>
      </c>
      <c r="AC228" s="225">
        <f t="shared" si="227"/>
        <v>0</v>
      </c>
      <c r="AE228" s="229"/>
      <c r="AF228" s="225">
        <f t="shared" si="228"/>
        <v>0</v>
      </c>
      <c r="AG228" s="230">
        <f>IF(AF228=1,data!$C$41*AE228,0)</f>
        <v>0</v>
      </c>
      <c r="AH228" s="265" t="s">
        <v>96</v>
      </c>
      <c r="AI228" s="231">
        <f>IF(AF228=1,IF(AE228&lt;15,VLOOKUP(AH228,data!$B$3:$E$32,2,0)*AE228,(VLOOKUP(AH228,data!$B$3:$E$32,2,0)*14)+(VLOOKUP(AH228,data!$B$3:$E$32,3,0))*(AE228-14)),0)</f>
        <v>0</v>
      </c>
      <c r="AJ228" s="265" t="s">
        <v>96</v>
      </c>
      <c r="AK228" s="231">
        <f>IF(AF228=1,VLOOKUP(AJ228,data!$B$35:$D$39,2,0),0)</f>
        <v>0</v>
      </c>
      <c r="AL228" s="232">
        <f>IF(AND(AI228&lt;&gt;0,AK228&lt;&gt;0)=FALSE,0,data!$C$43)</f>
        <v>0</v>
      </c>
      <c r="AM228" s="269">
        <f t="shared" si="229"/>
        <v>0</v>
      </c>
      <c r="AN228" s="225">
        <f t="shared" si="230"/>
        <v>0</v>
      </c>
      <c r="AO228" s="225">
        <f t="shared" si="231"/>
        <v>0</v>
      </c>
      <c r="AP228" s="225">
        <f t="shared" si="232"/>
        <v>0</v>
      </c>
      <c r="AQ228" s="431" t="str">
        <f t="shared" si="233"/>
        <v>ne</v>
      </c>
      <c r="AS228" s="229"/>
      <c r="AT228" s="225">
        <f t="shared" si="234"/>
        <v>0</v>
      </c>
      <c r="AU228" s="230">
        <f>IF(AT228=1,data!$C$41*AS228,0)</f>
        <v>0</v>
      </c>
      <c r="AV228" s="265" t="s">
        <v>96</v>
      </c>
      <c r="AW228" s="231">
        <f>IF(AT228=1,IF(AS228&lt;15,VLOOKUP(AV228,data!$B$3:$E$32,2,0)*AS228,(VLOOKUP(AV228,data!$B$3:$E$32,2,0)*14)+(VLOOKUP(AV228,data!$B$3:$E$32,3,0))*(AS228-14)),0)</f>
        <v>0</v>
      </c>
      <c r="AX228" s="265" t="s">
        <v>96</v>
      </c>
      <c r="AY228" s="231">
        <f>IF(AT228=1,VLOOKUP(AX228,data!$B$35:$D$39,2,0),0)</f>
        <v>0</v>
      </c>
      <c r="AZ228" s="232">
        <f>IF(AND(AW228&lt;&gt;0,AY228&lt;&gt;0)=FALSE,0,data!$C$43)</f>
        <v>0</v>
      </c>
      <c r="BA228" s="269">
        <f t="shared" si="235"/>
        <v>0</v>
      </c>
      <c r="BB228" s="225">
        <f t="shared" si="236"/>
        <v>0</v>
      </c>
      <c r="BC228" s="225">
        <f t="shared" si="237"/>
        <v>0</v>
      </c>
      <c r="BD228" s="225">
        <f t="shared" si="238"/>
        <v>0</v>
      </c>
      <c r="BE228" s="431" t="str">
        <f t="shared" si="239"/>
        <v>ne</v>
      </c>
      <c r="BG228" s="229"/>
      <c r="BH228" s="225">
        <f t="shared" si="240"/>
        <v>0</v>
      </c>
      <c r="BI228" s="230">
        <f>IF(BH228=1,data!$C$41*BG228,0)</f>
        <v>0</v>
      </c>
      <c r="BJ228" s="265" t="s">
        <v>96</v>
      </c>
      <c r="BK228" s="231">
        <f>IF(BH228=1,IF(BG228&lt;15,VLOOKUP(BJ228,data!$B$3:$E$32,2,0)*BG228,(VLOOKUP(BJ228,data!$B$3:$E$32,2,0)*14)+(VLOOKUP(BJ228,data!$B$3:$E$32,3,0))*(BG228-14)),0)</f>
        <v>0</v>
      </c>
      <c r="BL228" s="265" t="s">
        <v>96</v>
      </c>
      <c r="BM228" s="231">
        <f>IF(BH228=1,VLOOKUP(BL228,data!$B$35:$D$39,2,0),0)</f>
        <v>0</v>
      </c>
      <c r="BN228" s="232">
        <f>IF(AND(BK228&lt;&gt;0,BM228&lt;&gt;0)=FALSE,0,data!$C$43)</f>
        <v>0</v>
      </c>
      <c r="BO228" s="269">
        <f t="shared" si="241"/>
        <v>0</v>
      </c>
      <c r="BP228" s="225">
        <f t="shared" si="242"/>
        <v>0</v>
      </c>
      <c r="BQ228" s="225">
        <f t="shared" si="243"/>
        <v>0</v>
      </c>
      <c r="BR228" s="225">
        <f t="shared" si="244"/>
        <v>0</v>
      </c>
      <c r="BS228" s="431" t="str">
        <f t="shared" si="245"/>
        <v>ne</v>
      </c>
      <c r="BU228" s="229"/>
      <c r="BV228" s="225">
        <f t="shared" si="246"/>
        <v>0</v>
      </c>
      <c r="BW228" s="230">
        <f>IF(BV228=1,data!$C$41*BU228,0)</f>
        <v>0</v>
      </c>
      <c r="BX228" s="265" t="s">
        <v>96</v>
      </c>
      <c r="BY228" s="231">
        <f>IF(BV228=1,IF(BU228&lt;15,VLOOKUP(BX228,data!$B$3:$E$32,2,0)*BU228,(VLOOKUP(BX228,data!$B$3:$E$32,2,0)*14)+(VLOOKUP(BX228,data!$B$3:$E$32,3,0))*(BU228-14)),0)</f>
        <v>0</v>
      </c>
      <c r="BZ228" s="265" t="s">
        <v>96</v>
      </c>
      <c r="CA228" s="231">
        <f>IF(BV228=1,VLOOKUP(BZ228,data!$B$35:$D$39,2,0),0)</f>
        <v>0</v>
      </c>
      <c r="CB228" s="232">
        <f>IF(AND(BY228&lt;&gt;0,CA228&lt;&gt;0)=FALSE,0,data!$C$43)</f>
        <v>0</v>
      </c>
      <c r="CC228" s="269">
        <f t="shared" si="247"/>
        <v>0</v>
      </c>
      <c r="CD228" s="225">
        <f t="shared" si="248"/>
        <v>0</v>
      </c>
      <c r="CE228" s="225">
        <f t="shared" si="249"/>
        <v>0</v>
      </c>
      <c r="CF228" s="225">
        <f t="shared" si="250"/>
        <v>0</v>
      </c>
      <c r="CG228" s="431" t="str">
        <f t="shared" si="251"/>
        <v>ne</v>
      </c>
      <c r="CI228" s="229"/>
      <c r="CJ228" s="225">
        <f t="shared" si="252"/>
        <v>0</v>
      </c>
      <c r="CK228" s="230">
        <f>IF(CJ228=1,data!$C$41*CI228,0)</f>
        <v>0</v>
      </c>
      <c r="CL228" s="265" t="s">
        <v>96</v>
      </c>
      <c r="CM228" s="231">
        <f>IF(CJ228=1,IF(CI228&lt;15,VLOOKUP(CL228,data!$B$3:$E$32,2,0)*CI228,(VLOOKUP(CL228,data!$B$3:$E$32,2,0)*14)+(VLOOKUP(CL228,data!$B$3:$E$32,3,0))*(CI228-14)),0)</f>
        <v>0</v>
      </c>
      <c r="CN228" s="265" t="s">
        <v>96</v>
      </c>
      <c r="CO228" s="231">
        <f>IF(CJ228=1,VLOOKUP(CN228,data!$B$35:$D$39,2,0),0)</f>
        <v>0</v>
      </c>
      <c r="CP228" s="232">
        <f>IF(AND(CM228&lt;&gt;0,CO228&lt;&gt;0)=FALSE,0,data!$C$43)</f>
        <v>0</v>
      </c>
      <c r="CQ228" s="269">
        <f t="shared" si="253"/>
        <v>0</v>
      </c>
      <c r="CR228" s="225">
        <f t="shared" si="254"/>
        <v>0</v>
      </c>
      <c r="CS228" s="225">
        <f t="shared" si="255"/>
        <v>0</v>
      </c>
      <c r="CT228" s="225">
        <f t="shared" si="256"/>
        <v>0</v>
      </c>
      <c r="CU228" s="431" t="str">
        <f t="shared" si="257"/>
        <v>ne</v>
      </c>
      <c r="CW228" s="229"/>
      <c r="CX228" s="225">
        <f t="shared" si="258"/>
        <v>0</v>
      </c>
      <c r="CY228" s="230">
        <f>IF(CX228=1,data!$C$41*CW228,0)</f>
        <v>0</v>
      </c>
      <c r="CZ228" s="265" t="s">
        <v>96</v>
      </c>
      <c r="DA228" s="231">
        <f>IF(CX228=1,IF(CW228&lt;15,VLOOKUP(CZ228,data!$B$3:$E$32,2,0)*CW228,(VLOOKUP(CZ228,data!$B$3:$E$32,2,0)*14)+(VLOOKUP(CZ228,data!$B$3:$E$32,3,0))*(CW228-14)),0)</f>
        <v>0</v>
      </c>
      <c r="DB228" s="265" t="s">
        <v>96</v>
      </c>
      <c r="DC228" s="231">
        <f>IF(CX228=1,VLOOKUP(DB228,data!$B$35:$D$39,2,0),0)</f>
        <v>0</v>
      </c>
      <c r="DD228" s="232">
        <f>IF(AND(DA228&lt;&gt;0,DC228&lt;&gt;0)=FALSE,0,data!$C$43)</f>
        <v>0</v>
      </c>
      <c r="DE228" s="269">
        <f t="shared" si="259"/>
        <v>0</v>
      </c>
      <c r="DF228" s="225">
        <f t="shared" si="260"/>
        <v>0</v>
      </c>
      <c r="DG228" s="225">
        <f t="shared" si="261"/>
        <v>0</v>
      </c>
      <c r="DH228" s="225">
        <f t="shared" si="262"/>
        <v>0</v>
      </c>
      <c r="DI228" s="431" t="str">
        <f t="shared" si="263"/>
        <v>ne</v>
      </c>
      <c r="DK228" s="229"/>
      <c r="DL228" s="225">
        <f t="shared" si="264"/>
        <v>0</v>
      </c>
      <c r="DM228" s="230">
        <f>IF(DL228=1,data!$C$41*DK228,0)</f>
        <v>0</v>
      </c>
      <c r="DN228" s="265" t="s">
        <v>96</v>
      </c>
      <c r="DO228" s="231">
        <f>IF(DL228=1,IF(DK228&lt;15,VLOOKUP(DN228,data!$B$3:$E$32,2,0)*DK228,(VLOOKUP(DN228,data!$B$3:$E$32,2,0)*14)+(VLOOKUP(DN228,data!$B$3:$E$32,3,0))*(DK228-14)),0)</f>
        <v>0</v>
      </c>
      <c r="DP228" s="265" t="s">
        <v>96</v>
      </c>
      <c r="DQ228" s="231">
        <f>IF(DL228=1,VLOOKUP(DP228,data!$B$35:$D$39,2,0),0)</f>
        <v>0</v>
      </c>
      <c r="DR228" s="232">
        <f>IF(AND(DO228&lt;&gt;0,DQ228&lt;&gt;0)=FALSE,0,data!$C$43)</f>
        <v>0</v>
      </c>
      <c r="DS228" s="269">
        <f t="shared" si="265"/>
        <v>0</v>
      </c>
      <c r="DT228" s="225">
        <f t="shared" si="266"/>
        <v>0</v>
      </c>
      <c r="DU228" s="225">
        <f t="shared" si="267"/>
        <v>0</v>
      </c>
      <c r="DV228" s="225">
        <f t="shared" si="268"/>
        <v>0</v>
      </c>
      <c r="DW228" s="431" t="str">
        <f t="shared" si="269"/>
        <v>ne</v>
      </c>
      <c r="DY228" s="229"/>
      <c r="DZ228" s="225">
        <f t="shared" si="270"/>
        <v>0</v>
      </c>
      <c r="EA228" s="230">
        <f>IF(DZ228=1,data!$C$41*DY228,0)</f>
        <v>0</v>
      </c>
      <c r="EB228" s="265" t="s">
        <v>96</v>
      </c>
      <c r="EC228" s="231">
        <f>IF(DZ228=1,IF(DY228&lt;15,VLOOKUP(EB228,data!$B$3:$E$32,2,0)*DY228,(VLOOKUP(EB228,data!$B$3:$E$32,2,0)*14)+(VLOOKUP(EB228,data!$B$3:$E$32,3,0))*(DY228-14)),0)</f>
        <v>0</v>
      </c>
      <c r="ED228" s="265" t="s">
        <v>96</v>
      </c>
      <c r="EE228" s="231">
        <f>IF(DZ228=1,VLOOKUP(ED228,data!$B$35:$D$39,2,0),0)</f>
        <v>0</v>
      </c>
      <c r="EF228" s="232">
        <f>IF(AND(EC228&lt;&gt;0,EE228&lt;&gt;0)=FALSE,0,data!$C$43)</f>
        <v>0</v>
      </c>
      <c r="EG228" s="269">
        <f t="shared" si="271"/>
        <v>0</v>
      </c>
      <c r="EH228" s="225">
        <f t="shared" si="272"/>
        <v>0</v>
      </c>
      <c r="EI228" s="225">
        <f t="shared" si="273"/>
        <v>0</v>
      </c>
      <c r="EJ228" s="225">
        <f t="shared" si="274"/>
        <v>0</v>
      </c>
      <c r="EK228" s="431" t="str">
        <f t="shared" si="275"/>
        <v>ne</v>
      </c>
      <c r="EM228" s="229"/>
      <c r="EN228" s="225">
        <f t="shared" si="276"/>
        <v>0</v>
      </c>
      <c r="EO228" s="230">
        <f>IF(EN228=1,data!$C$41*EM228,0)</f>
        <v>0</v>
      </c>
      <c r="EP228" s="265" t="s">
        <v>96</v>
      </c>
      <c r="EQ228" s="231">
        <f>IF(EN228=1,IF(EM228&lt;15,VLOOKUP(EP228,data!$B$3:$E$32,2,0)*EM228,(VLOOKUP(EP228,data!$B$3:$E$32,2,0)*14)+(VLOOKUP(EP228,data!$B$3:$E$32,3,0))*(EM228-14)),0)</f>
        <v>0</v>
      </c>
      <c r="ER228" s="265" t="s">
        <v>96</v>
      </c>
      <c r="ES228" s="231">
        <f>IF(EN228=1,VLOOKUP(ER228,data!$B$35:$D$39,2,0),0)</f>
        <v>0</v>
      </c>
      <c r="ET228" s="232">
        <f>IF(AND(EQ228&lt;&gt;0,ES228&lt;&gt;0)=FALSE,0,data!$C$43)</f>
        <v>0</v>
      </c>
      <c r="EU228" s="269">
        <f t="shared" si="277"/>
        <v>0</v>
      </c>
      <c r="EV228" s="225">
        <f t="shared" si="278"/>
        <v>0</v>
      </c>
      <c r="EW228" s="225">
        <f t="shared" si="279"/>
        <v>0</v>
      </c>
      <c r="EX228" s="225">
        <f t="shared" si="280"/>
        <v>0</v>
      </c>
      <c r="EY228" s="431" t="str">
        <f t="shared" si="281"/>
        <v>ne</v>
      </c>
      <c r="FA228" s="229"/>
      <c r="FB228" s="225">
        <f t="shared" si="282"/>
        <v>0</v>
      </c>
      <c r="FC228" s="230">
        <f>IF(FB228=1,data!$C$41*FA228,0)</f>
        <v>0</v>
      </c>
      <c r="FD228" s="265" t="s">
        <v>96</v>
      </c>
      <c r="FE228" s="231">
        <f>IF(FB228=1,IF(FA228&lt;15,VLOOKUP(FD228,data!$B$3:$E$32,2,0)*FA228,(VLOOKUP(FD228,data!$B$3:$E$32,2,0)*14)+(VLOOKUP(FD228,data!$B$3:$E$32,3,0))*(FA228-14)),0)</f>
        <v>0</v>
      </c>
      <c r="FF228" s="265" t="s">
        <v>96</v>
      </c>
      <c r="FG228" s="231">
        <f>IF(FB228=1,VLOOKUP(FF228,data!$B$35:$D$39,2,0),0)</f>
        <v>0</v>
      </c>
      <c r="FH228" s="232">
        <f>IF(AND(FE228&lt;&gt;0,FG228&lt;&gt;0)=FALSE,0,data!$C$43)</f>
        <v>0</v>
      </c>
      <c r="FI228" s="269">
        <f t="shared" si="283"/>
        <v>0</v>
      </c>
      <c r="FJ228" s="225">
        <f t="shared" si="284"/>
        <v>0</v>
      </c>
      <c r="FK228" s="225">
        <f t="shared" si="285"/>
        <v>0</v>
      </c>
      <c r="FL228" s="225">
        <f t="shared" si="286"/>
        <v>0</v>
      </c>
      <c r="FM228" s="431" t="str">
        <f t="shared" si="287"/>
        <v>ne</v>
      </c>
    </row>
    <row r="229" spans="1:169" ht="26.65" hidden="1" customHeight="1" x14ac:dyDescent="0.25">
      <c r="A229" s="233"/>
      <c r="B229" s="370" t="s">
        <v>320</v>
      </c>
      <c r="C229" s="416"/>
      <c r="D229" s="418"/>
      <c r="E229" s="229"/>
      <c r="F229" s="225">
        <f t="shared" si="219"/>
        <v>0</v>
      </c>
      <c r="G229" s="230">
        <f>IF(F229=1,data!$C$41*E229,0)</f>
        <v>0</v>
      </c>
      <c r="H229" s="265" t="s">
        <v>96</v>
      </c>
      <c r="I229" s="231">
        <f>IF($F229=1,IF($E229&lt;15,VLOOKUP(H229,data!$B$3:$E$32,2,0)*$E229,(VLOOKUP(H229,data!$B$3:$E$32,2,0)*14)+(VLOOKUP(H229,data!$B$3:$E$32,3,0))*($E229-14)),0)</f>
        <v>0</v>
      </c>
      <c r="J229" s="265" t="s">
        <v>96</v>
      </c>
      <c r="K229" s="231">
        <f>IF($F229=1,VLOOKUP(J229,data!$B$35:$D$39,2,0),0)</f>
        <v>0</v>
      </c>
      <c r="L229" s="232">
        <f>IF(AND(I229&lt;&gt;0,K229&lt;&gt;0)=FALSE,0,data!$C$43)</f>
        <v>0</v>
      </c>
      <c r="M229" s="269">
        <f t="shared" si="76"/>
        <v>0</v>
      </c>
      <c r="N229" s="225">
        <f t="shared" si="288"/>
        <v>0</v>
      </c>
      <c r="O229" s="225">
        <f t="shared" si="220"/>
        <v>0</v>
      </c>
      <c r="P229" s="225">
        <f t="shared" si="221"/>
        <v>0</v>
      </c>
      <c r="Q229" s="228"/>
      <c r="R229" s="438">
        <f t="shared" si="222"/>
        <v>0</v>
      </c>
      <c r="S229" s="225">
        <f t="shared" si="223"/>
        <v>0</v>
      </c>
      <c r="T229" s="357">
        <f>IF(S229=1,data!$C$41*R229,0)</f>
        <v>0</v>
      </c>
      <c r="U229" s="370" t="str">
        <f t="shared" si="224"/>
        <v xml:space="preserve"> </v>
      </c>
      <c r="V229" s="360">
        <f>IF($S229=1,IF(R229&lt;15,VLOOKUP(U229,data!$B$3:$E$32,2,0)*R229,(VLOOKUP(U229,data!$B$3:$E$32,2,0)*14)+(VLOOKUP(U229,data!$B$3:$E$32,3,0))*(R229-14)),0)</f>
        <v>0</v>
      </c>
      <c r="W229" s="370" t="str">
        <f t="shared" si="225"/>
        <v xml:space="preserve"> </v>
      </c>
      <c r="X229" s="360">
        <f>IF($S229=1,VLOOKUP(W229,data!$B$35:$D$39,2,0),0)</f>
        <v>0</v>
      </c>
      <c r="Y229" s="364">
        <f>IF(AND(V229&lt;&gt;0,X229&lt;&gt;0)=FALSE,0,data!$C$43)</f>
        <v>0</v>
      </c>
      <c r="Z229" s="365">
        <f t="shared" si="83"/>
        <v>0</v>
      </c>
      <c r="AA229" s="225">
        <f t="shared" si="289"/>
        <v>0</v>
      </c>
      <c r="AB229" s="225">
        <f t="shared" si="226"/>
        <v>0</v>
      </c>
      <c r="AC229" s="225">
        <f t="shared" si="227"/>
        <v>0</v>
      </c>
      <c r="AE229" s="229"/>
      <c r="AF229" s="225">
        <f t="shared" si="228"/>
        <v>0</v>
      </c>
      <c r="AG229" s="230">
        <f>IF(AF229=1,data!$C$41*AE229,0)</f>
        <v>0</v>
      </c>
      <c r="AH229" s="265" t="s">
        <v>96</v>
      </c>
      <c r="AI229" s="231">
        <f>IF(AF229=1,IF(AE229&lt;15,VLOOKUP(AH229,data!$B$3:$E$32,2,0)*AE229,(VLOOKUP(AH229,data!$B$3:$E$32,2,0)*14)+(VLOOKUP(AH229,data!$B$3:$E$32,3,0))*(AE229-14)),0)</f>
        <v>0</v>
      </c>
      <c r="AJ229" s="265" t="s">
        <v>96</v>
      </c>
      <c r="AK229" s="231">
        <f>IF(AF229=1,VLOOKUP(AJ229,data!$B$35:$D$39,2,0),0)</f>
        <v>0</v>
      </c>
      <c r="AL229" s="232">
        <f>IF(AND(AI229&lt;&gt;0,AK229&lt;&gt;0)=FALSE,0,data!$C$43)</f>
        <v>0</v>
      </c>
      <c r="AM229" s="269">
        <f t="shared" si="229"/>
        <v>0</v>
      </c>
      <c r="AN229" s="225">
        <f t="shared" si="230"/>
        <v>0</v>
      </c>
      <c r="AO229" s="225">
        <f t="shared" si="231"/>
        <v>0</v>
      </c>
      <c r="AP229" s="225">
        <f t="shared" si="232"/>
        <v>0</v>
      </c>
      <c r="AQ229" s="431" t="str">
        <f t="shared" si="233"/>
        <v>ne</v>
      </c>
      <c r="AS229" s="229"/>
      <c r="AT229" s="225">
        <f t="shared" si="234"/>
        <v>0</v>
      </c>
      <c r="AU229" s="230">
        <f>IF(AT229=1,data!$C$41*AS229,0)</f>
        <v>0</v>
      </c>
      <c r="AV229" s="265" t="s">
        <v>96</v>
      </c>
      <c r="AW229" s="231">
        <f>IF(AT229=1,IF(AS229&lt;15,VLOOKUP(AV229,data!$B$3:$E$32,2,0)*AS229,(VLOOKUP(AV229,data!$B$3:$E$32,2,0)*14)+(VLOOKUP(AV229,data!$B$3:$E$32,3,0))*(AS229-14)),0)</f>
        <v>0</v>
      </c>
      <c r="AX229" s="265" t="s">
        <v>96</v>
      </c>
      <c r="AY229" s="231">
        <f>IF(AT229=1,VLOOKUP(AX229,data!$B$35:$D$39,2,0),0)</f>
        <v>0</v>
      </c>
      <c r="AZ229" s="232">
        <f>IF(AND(AW229&lt;&gt;0,AY229&lt;&gt;0)=FALSE,0,data!$C$43)</f>
        <v>0</v>
      </c>
      <c r="BA229" s="269">
        <f t="shared" si="235"/>
        <v>0</v>
      </c>
      <c r="BB229" s="225">
        <f t="shared" si="236"/>
        <v>0</v>
      </c>
      <c r="BC229" s="225">
        <f t="shared" si="237"/>
        <v>0</v>
      </c>
      <c r="BD229" s="225">
        <f t="shared" si="238"/>
        <v>0</v>
      </c>
      <c r="BE229" s="431" t="str">
        <f t="shared" si="239"/>
        <v>ne</v>
      </c>
      <c r="BG229" s="229"/>
      <c r="BH229" s="225">
        <f t="shared" si="240"/>
        <v>0</v>
      </c>
      <c r="BI229" s="230">
        <f>IF(BH229=1,data!$C$41*BG229,0)</f>
        <v>0</v>
      </c>
      <c r="BJ229" s="265" t="s">
        <v>96</v>
      </c>
      <c r="BK229" s="231">
        <f>IF(BH229=1,IF(BG229&lt;15,VLOOKUP(BJ229,data!$B$3:$E$32,2,0)*BG229,(VLOOKUP(BJ229,data!$B$3:$E$32,2,0)*14)+(VLOOKUP(BJ229,data!$B$3:$E$32,3,0))*(BG229-14)),0)</f>
        <v>0</v>
      </c>
      <c r="BL229" s="265" t="s">
        <v>96</v>
      </c>
      <c r="BM229" s="231">
        <f>IF(BH229=1,VLOOKUP(BL229,data!$B$35:$D$39,2,0),0)</f>
        <v>0</v>
      </c>
      <c r="BN229" s="232">
        <f>IF(AND(BK229&lt;&gt;0,BM229&lt;&gt;0)=FALSE,0,data!$C$43)</f>
        <v>0</v>
      </c>
      <c r="BO229" s="269">
        <f t="shared" si="241"/>
        <v>0</v>
      </c>
      <c r="BP229" s="225">
        <f t="shared" si="242"/>
        <v>0</v>
      </c>
      <c r="BQ229" s="225">
        <f t="shared" si="243"/>
        <v>0</v>
      </c>
      <c r="BR229" s="225">
        <f t="shared" si="244"/>
        <v>0</v>
      </c>
      <c r="BS229" s="431" t="str">
        <f t="shared" si="245"/>
        <v>ne</v>
      </c>
      <c r="BU229" s="229"/>
      <c r="BV229" s="225">
        <f t="shared" si="246"/>
        <v>0</v>
      </c>
      <c r="BW229" s="230">
        <f>IF(BV229=1,data!$C$41*BU229,0)</f>
        <v>0</v>
      </c>
      <c r="BX229" s="265" t="s">
        <v>96</v>
      </c>
      <c r="BY229" s="231">
        <f>IF(BV229=1,IF(BU229&lt;15,VLOOKUP(BX229,data!$B$3:$E$32,2,0)*BU229,(VLOOKUP(BX229,data!$B$3:$E$32,2,0)*14)+(VLOOKUP(BX229,data!$B$3:$E$32,3,0))*(BU229-14)),0)</f>
        <v>0</v>
      </c>
      <c r="BZ229" s="265" t="s">
        <v>96</v>
      </c>
      <c r="CA229" s="231">
        <f>IF(BV229=1,VLOOKUP(BZ229,data!$B$35:$D$39,2,0),0)</f>
        <v>0</v>
      </c>
      <c r="CB229" s="232">
        <f>IF(AND(BY229&lt;&gt;0,CA229&lt;&gt;0)=FALSE,0,data!$C$43)</f>
        <v>0</v>
      </c>
      <c r="CC229" s="269">
        <f t="shared" si="247"/>
        <v>0</v>
      </c>
      <c r="CD229" s="225">
        <f t="shared" si="248"/>
        <v>0</v>
      </c>
      <c r="CE229" s="225">
        <f t="shared" si="249"/>
        <v>0</v>
      </c>
      <c r="CF229" s="225">
        <f t="shared" si="250"/>
        <v>0</v>
      </c>
      <c r="CG229" s="431" t="str">
        <f t="shared" si="251"/>
        <v>ne</v>
      </c>
      <c r="CI229" s="229"/>
      <c r="CJ229" s="225">
        <f t="shared" si="252"/>
        <v>0</v>
      </c>
      <c r="CK229" s="230">
        <f>IF(CJ229=1,data!$C$41*CI229,0)</f>
        <v>0</v>
      </c>
      <c r="CL229" s="265" t="s">
        <v>96</v>
      </c>
      <c r="CM229" s="231">
        <f>IF(CJ229=1,IF(CI229&lt;15,VLOOKUP(CL229,data!$B$3:$E$32,2,0)*CI229,(VLOOKUP(CL229,data!$B$3:$E$32,2,0)*14)+(VLOOKUP(CL229,data!$B$3:$E$32,3,0))*(CI229-14)),0)</f>
        <v>0</v>
      </c>
      <c r="CN229" s="265" t="s">
        <v>96</v>
      </c>
      <c r="CO229" s="231">
        <f>IF(CJ229=1,VLOOKUP(CN229,data!$B$35:$D$39,2,0),0)</f>
        <v>0</v>
      </c>
      <c r="CP229" s="232">
        <f>IF(AND(CM229&lt;&gt;0,CO229&lt;&gt;0)=FALSE,0,data!$C$43)</f>
        <v>0</v>
      </c>
      <c r="CQ229" s="269">
        <f t="shared" si="253"/>
        <v>0</v>
      </c>
      <c r="CR229" s="225">
        <f t="shared" si="254"/>
        <v>0</v>
      </c>
      <c r="CS229" s="225">
        <f t="shared" si="255"/>
        <v>0</v>
      </c>
      <c r="CT229" s="225">
        <f t="shared" si="256"/>
        <v>0</v>
      </c>
      <c r="CU229" s="431" t="str">
        <f t="shared" si="257"/>
        <v>ne</v>
      </c>
      <c r="CW229" s="229"/>
      <c r="CX229" s="225">
        <f t="shared" si="258"/>
        <v>0</v>
      </c>
      <c r="CY229" s="230">
        <f>IF(CX229=1,data!$C$41*CW229,0)</f>
        <v>0</v>
      </c>
      <c r="CZ229" s="265" t="s">
        <v>96</v>
      </c>
      <c r="DA229" s="231">
        <f>IF(CX229=1,IF(CW229&lt;15,VLOOKUP(CZ229,data!$B$3:$E$32,2,0)*CW229,(VLOOKUP(CZ229,data!$B$3:$E$32,2,0)*14)+(VLOOKUP(CZ229,data!$B$3:$E$32,3,0))*(CW229-14)),0)</f>
        <v>0</v>
      </c>
      <c r="DB229" s="265" t="s">
        <v>96</v>
      </c>
      <c r="DC229" s="231">
        <f>IF(CX229=1,VLOOKUP(DB229,data!$B$35:$D$39,2,0),0)</f>
        <v>0</v>
      </c>
      <c r="DD229" s="232">
        <f>IF(AND(DA229&lt;&gt;0,DC229&lt;&gt;0)=FALSE,0,data!$C$43)</f>
        <v>0</v>
      </c>
      <c r="DE229" s="269">
        <f t="shared" si="259"/>
        <v>0</v>
      </c>
      <c r="DF229" s="225">
        <f t="shared" si="260"/>
        <v>0</v>
      </c>
      <c r="DG229" s="225">
        <f t="shared" si="261"/>
        <v>0</v>
      </c>
      <c r="DH229" s="225">
        <f t="shared" si="262"/>
        <v>0</v>
      </c>
      <c r="DI229" s="431" t="str">
        <f t="shared" si="263"/>
        <v>ne</v>
      </c>
      <c r="DK229" s="229"/>
      <c r="DL229" s="225">
        <f t="shared" si="264"/>
        <v>0</v>
      </c>
      <c r="DM229" s="230">
        <f>IF(DL229=1,data!$C$41*DK229,0)</f>
        <v>0</v>
      </c>
      <c r="DN229" s="265" t="s">
        <v>96</v>
      </c>
      <c r="DO229" s="231">
        <f>IF(DL229=1,IF(DK229&lt;15,VLOOKUP(DN229,data!$B$3:$E$32,2,0)*DK229,(VLOOKUP(DN229,data!$B$3:$E$32,2,0)*14)+(VLOOKUP(DN229,data!$B$3:$E$32,3,0))*(DK229-14)),0)</f>
        <v>0</v>
      </c>
      <c r="DP229" s="265" t="s">
        <v>96</v>
      </c>
      <c r="DQ229" s="231">
        <f>IF(DL229=1,VLOOKUP(DP229,data!$B$35:$D$39,2,0),0)</f>
        <v>0</v>
      </c>
      <c r="DR229" s="232">
        <f>IF(AND(DO229&lt;&gt;0,DQ229&lt;&gt;0)=FALSE,0,data!$C$43)</f>
        <v>0</v>
      </c>
      <c r="DS229" s="269">
        <f t="shared" si="265"/>
        <v>0</v>
      </c>
      <c r="DT229" s="225">
        <f t="shared" si="266"/>
        <v>0</v>
      </c>
      <c r="DU229" s="225">
        <f t="shared" si="267"/>
        <v>0</v>
      </c>
      <c r="DV229" s="225">
        <f t="shared" si="268"/>
        <v>0</v>
      </c>
      <c r="DW229" s="431" t="str">
        <f t="shared" si="269"/>
        <v>ne</v>
      </c>
      <c r="DY229" s="229"/>
      <c r="DZ229" s="225">
        <f t="shared" si="270"/>
        <v>0</v>
      </c>
      <c r="EA229" s="230">
        <f>IF(DZ229=1,data!$C$41*DY229,0)</f>
        <v>0</v>
      </c>
      <c r="EB229" s="265" t="s">
        <v>96</v>
      </c>
      <c r="EC229" s="231">
        <f>IF(DZ229=1,IF(DY229&lt;15,VLOOKUP(EB229,data!$B$3:$E$32,2,0)*DY229,(VLOOKUP(EB229,data!$B$3:$E$32,2,0)*14)+(VLOOKUP(EB229,data!$B$3:$E$32,3,0))*(DY229-14)),0)</f>
        <v>0</v>
      </c>
      <c r="ED229" s="265" t="s">
        <v>96</v>
      </c>
      <c r="EE229" s="231">
        <f>IF(DZ229=1,VLOOKUP(ED229,data!$B$35:$D$39,2,0),0)</f>
        <v>0</v>
      </c>
      <c r="EF229" s="232">
        <f>IF(AND(EC229&lt;&gt;0,EE229&lt;&gt;0)=FALSE,0,data!$C$43)</f>
        <v>0</v>
      </c>
      <c r="EG229" s="269">
        <f t="shared" si="271"/>
        <v>0</v>
      </c>
      <c r="EH229" s="225">
        <f t="shared" si="272"/>
        <v>0</v>
      </c>
      <c r="EI229" s="225">
        <f t="shared" si="273"/>
        <v>0</v>
      </c>
      <c r="EJ229" s="225">
        <f t="shared" si="274"/>
        <v>0</v>
      </c>
      <c r="EK229" s="431" t="str">
        <f t="shared" si="275"/>
        <v>ne</v>
      </c>
      <c r="EM229" s="229"/>
      <c r="EN229" s="225">
        <f t="shared" si="276"/>
        <v>0</v>
      </c>
      <c r="EO229" s="230">
        <f>IF(EN229=1,data!$C$41*EM229,0)</f>
        <v>0</v>
      </c>
      <c r="EP229" s="265" t="s">
        <v>96</v>
      </c>
      <c r="EQ229" s="231">
        <f>IF(EN229=1,IF(EM229&lt;15,VLOOKUP(EP229,data!$B$3:$E$32,2,0)*EM229,(VLOOKUP(EP229,data!$B$3:$E$32,2,0)*14)+(VLOOKUP(EP229,data!$B$3:$E$32,3,0))*(EM229-14)),0)</f>
        <v>0</v>
      </c>
      <c r="ER229" s="265" t="s">
        <v>96</v>
      </c>
      <c r="ES229" s="231">
        <f>IF(EN229=1,VLOOKUP(ER229,data!$B$35:$D$39,2,0),0)</f>
        <v>0</v>
      </c>
      <c r="ET229" s="232">
        <f>IF(AND(EQ229&lt;&gt;0,ES229&lt;&gt;0)=FALSE,0,data!$C$43)</f>
        <v>0</v>
      </c>
      <c r="EU229" s="269">
        <f t="shared" si="277"/>
        <v>0</v>
      </c>
      <c r="EV229" s="225">
        <f t="shared" si="278"/>
        <v>0</v>
      </c>
      <c r="EW229" s="225">
        <f t="shared" si="279"/>
        <v>0</v>
      </c>
      <c r="EX229" s="225">
        <f t="shared" si="280"/>
        <v>0</v>
      </c>
      <c r="EY229" s="431" t="str">
        <f t="shared" si="281"/>
        <v>ne</v>
      </c>
      <c r="FA229" s="229"/>
      <c r="FB229" s="225">
        <f t="shared" si="282"/>
        <v>0</v>
      </c>
      <c r="FC229" s="230">
        <f>IF(FB229=1,data!$C$41*FA229,0)</f>
        <v>0</v>
      </c>
      <c r="FD229" s="265" t="s">
        <v>96</v>
      </c>
      <c r="FE229" s="231">
        <f>IF(FB229=1,IF(FA229&lt;15,VLOOKUP(FD229,data!$B$3:$E$32,2,0)*FA229,(VLOOKUP(FD229,data!$B$3:$E$32,2,0)*14)+(VLOOKUP(FD229,data!$B$3:$E$32,3,0))*(FA229-14)),0)</f>
        <v>0</v>
      </c>
      <c r="FF229" s="265" t="s">
        <v>96</v>
      </c>
      <c r="FG229" s="231">
        <f>IF(FB229=1,VLOOKUP(FF229,data!$B$35:$D$39,2,0),0)</f>
        <v>0</v>
      </c>
      <c r="FH229" s="232">
        <f>IF(AND(FE229&lt;&gt;0,FG229&lt;&gt;0)=FALSE,0,data!$C$43)</f>
        <v>0</v>
      </c>
      <c r="FI229" s="269">
        <f t="shared" si="283"/>
        <v>0</v>
      </c>
      <c r="FJ229" s="225">
        <f t="shared" si="284"/>
        <v>0</v>
      </c>
      <c r="FK229" s="225">
        <f t="shared" si="285"/>
        <v>0</v>
      </c>
      <c r="FL229" s="225">
        <f t="shared" si="286"/>
        <v>0</v>
      </c>
      <c r="FM229" s="431" t="str">
        <f t="shared" si="287"/>
        <v>ne</v>
      </c>
    </row>
    <row r="230" spans="1:169" ht="26.65" hidden="1" customHeight="1" x14ac:dyDescent="0.25">
      <c r="A230" s="233"/>
      <c r="B230" s="370" t="s">
        <v>321</v>
      </c>
      <c r="C230" s="416"/>
      <c r="D230" s="418"/>
      <c r="E230" s="229"/>
      <c r="F230" s="225">
        <f t="shared" si="219"/>
        <v>0</v>
      </c>
      <c r="G230" s="230">
        <f>IF(F230=1,data!$C$41*E230,0)</f>
        <v>0</v>
      </c>
      <c r="H230" s="265" t="s">
        <v>96</v>
      </c>
      <c r="I230" s="231">
        <f>IF($F230=1,IF($E230&lt;15,VLOOKUP(H230,data!$B$3:$E$32,2,0)*$E230,(VLOOKUP(H230,data!$B$3:$E$32,2,0)*14)+(VLOOKUP(H230,data!$B$3:$E$32,3,0))*($E230-14)),0)</f>
        <v>0</v>
      </c>
      <c r="J230" s="265" t="s">
        <v>96</v>
      </c>
      <c r="K230" s="231">
        <f>IF($F230=1,VLOOKUP(J230,data!$B$35:$D$39,2,0),0)</f>
        <v>0</v>
      </c>
      <c r="L230" s="232">
        <f>IF(AND(I230&lt;&gt;0,K230&lt;&gt;0)=FALSE,0,data!$C$43)</f>
        <v>0</v>
      </c>
      <c r="M230" s="269">
        <f t="shared" si="76"/>
        <v>0</v>
      </c>
      <c r="N230" s="225">
        <f t="shared" si="288"/>
        <v>0</v>
      </c>
      <c r="O230" s="225">
        <f t="shared" si="220"/>
        <v>0</v>
      </c>
      <c r="P230" s="225">
        <f t="shared" si="221"/>
        <v>0</v>
      </c>
      <c r="Q230" s="228"/>
      <c r="R230" s="438">
        <f t="shared" si="222"/>
        <v>0</v>
      </c>
      <c r="S230" s="225">
        <f t="shared" si="223"/>
        <v>0</v>
      </c>
      <c r="T230" s="357">
        <f>IF(S230=1,data!$C$41*R230,0)</f>
        <v>0</v>
      </c>
      <c r="U230" s="370" t="str">
        <f t="shared" si="224"/>
        <v xml:space="preserve"> </v>
      </c>
      <c r="V230" s="360">
        <f>IF($S230=1,IF(R230&lt;15,VLOOKUP(U230,data!$B$3:$E$32,2,0)*R230,(VLOOKUP(U230,data!$B$3:$E$32,2,0)*14)+(VLOOKUP(U230,data!$B$3:$E$32,3,0))*(R230-14)),0)</f>
        <v>0</v>
      </c>
      <c r="W230" s="370" t="str">
        <f t="shared" si="225"/>
        <v xml:space="preserve"> </v>
      </c>
      <c r="X230" s="360">
        <f>IF($S230=1,VLOOKUP(W230,data!$B$35:$D$39,2,0),0)</f>
        <v>0</v>
      </c>
      <c r="Y230" s="364">
        <f>IF(AND(V230&lt;&gt;0,X230&lt;&gt;0)=FALSE,0,data!$C$43)</f>
        <v>0</v>
      </c>
      <c r="Z230" s="365">
        <f t="shared" si="83"/>
        <v>0</v>
      </c>
      <c r="AA230" s="225">
        <f t="shared" si="289"/>
        <v>0</v>
      </c>
      <c r="AB230" s="225">
        <f t="shared" si="226"/>
        <v>0</v>
      </c>
      <c r="AC230" s="225">
        <f t="shared" si="227"/>
        <v>0</v>
      </c>
      <c r="AE230" s="229"/>
      <c r="AF230" s="225">
        <f t="shared" si="228"/>
        <v>0</v>
      </c>
      <c r="AG230" s="230">
        <f>IF(AF230=1,data!$C$41*AE230,0)</f>
        <v>0</v>
      </c>
      <c r="AH230" s="265" t="s">
        <v>96</v>
      </c>
      <c r="AI230" s="231">
        <f>IF(AF230=1,IF(AE230&lt;15,VLOOKUP(AH230,data!$B$3:$E$32,2,0)*AE230,(VLOOKUP(AH230,data!$B$3:$E$32,2,0)*14)+(VLOOKUP(AH230,data!$B$3:$E$32,3,0))*(AE230-14)),0)</f>
        <v>0</v>
      </c>
      <c r="AJ230" s="265" t="s">
        <v>96</v>
      </c>
      <c r="AK230" s="231">
        <f>IF(AF230=1,VLOOKUP(AJ230,data!$B$35:$D$39,2,0),0)</f>
        <v>0</v>
      </c>
      <c r="AL230" s="232">
        <f>IF(AND(AI230&lt;&gt;0,AK230&lt;&gt;0)=FALSE,0,data!$C$43)</f>
        <v>0</v>
      </c>
      <c r="AM230" s="269">
        <f t="shared" si="229"/>
        <v>0</v>
      </c>
      <c r="AN230" s="225">
        <f t="shared" si="230"/>
        <v>0</v>
      </c>
      <c r="AO230" s="225">
        <f t="shared" si="231"/>
        <v>0</v>
      </c>
      <c r="AP230" s="225">
        <f t="shared" si="232"/>
        <v>0</v>
      </c>
      <c r="AQ230" s="431" t="str">
        <f t="shared" si="233"/>
        <v>ne</v>
      </c>
      <c r="AS230" s="229"/>
      <c r="AT230" s="225">
        <f t="shared" si="234"/>
        <v>0</v>
      </c>
      <c r="AU230" s="230">
        <f>IF(AT230=1,data!$C$41*AS230,0)</f>
        <v>0</v>
      </c>
      <c r="AV230" s="265" t="s">
        <v>96</v>
      </c>
      <c r="AW230" s="231">
        <f>IF(AT230=1,IF(AS230&lt;15,VLOOKUP(AV230,data!$B$3:$E$32,2,0)*AS230,(VLOOKUP(AV230,data!$B$3:$E$32,2,0)*14)+(VLOOKUP(AV230,data!$B$3:$E$32,3,0))*(AS230-14)),0)</f>
        <v>0</v>
      </c>
      <c r="AX230" s="265" t="s">
        <v>96</v>
      </c>
      <c r="AY230" s="231">
        <f>IF(AT230=1,VLOOKUP(AX230,data!$B$35:$D$39,2,0),0)</f>
        <v>0</v>
      </c>
      <c r="AZ230" s="232">
        <f>IF(AND(AW230&lt;&gt;0,AY230&lt;&gt;0)=FALSE,0,data!$C$43)</f>
        <v>0</v>
      </c>
      <c r="BA230" s="269">
        <f t="shared" si="235"/>
        <v>0</v>
      </c>
      <c r="BB230" s="225">
        <f t="shared" si="236"/>
        <v>0</v>
      </c>
      <c r="BC230" s="225">
        <f t="shared" si="237"/>
        <v>0</v>
      </c>
      <c r="BD230" s="225">
        <f t="shared" si="238"/>
        <v>0</v>
      </c>
      <c r="BE230" s="431" t="str">
        <f t="shared" si="239"/>
        <v>ne</v>
      </c>
      <c r="BG230" s="229"/>
      <c r="BH230" s="225">
        <f t="shared" si="240"/>
        <v>0</v>
      </c>
      <c r="BI230" s="230">
        <f>IF(BH230=1,data!$C$41*BG230,0)</f>
        <v>0</v>
      </c>
      <c r="BJ230" s="265" t="s">
        <v>96</v>
      </c>
      <c r="BK230" s="231">
        <f>IF(BH230=1,IF(BG230&lt;15,VLOOKUP(BJ230,data!$B$3:$E$32,2,0)*BG230,(VLOOKUP(BJ230,data!$B$3:$E$32,2,0)*14)+(VLOOKUP(BJ230,data!$B$3:$E$32,3,0))*(BG230-14)),0)</f>
        <v>0</v>
      </c>
      <c r="BL230" s="265" t="s">
        <v>96</v>
      </c>
      <c r="BM230" s="231">
        <f>IF(BH230=1,VLOOKUP(BL230,data!$B$35:$D$39,2,0),0)</f>
        <v>0</v>
      </c>
      <c r="BN230" s="232">
        <f>IF(AND(BK230&lt;&gt;0,BM230&lt;&gt;0)=FALSE,0,data!$C$43)</f>
        <v>0</v>
      </c>
      <c r="BO230" s="269">
        <f t="shared" si="241"/>
        <v>0</v>
      </c>
      <c r="BP230" s="225">
        <f t="shared" si="242"/>
        <v>0</v>
      </c>
      <c r="BQ230" s="225">
        <f t="shared" si="243"/>
        <v>0</v>
      </c>
      <c r="BR230" s="225">
        <f t="shared" si="244"/>
        <v>0</v>
      </c>
      <c r="BS230" s="431" t="str">
        <f t="shared" si="245"/>
        <v>ne</v>
      </c>
      <c r="BU230" s="229"/>
      <c r="BV230" s="225">
        <f t="shared" si="246"/>
        <v>0</v>
      </c>
      <c r="BW230" s="230">
        <f>IF(BV230=1,data!$C$41*BU230,0)</f>
        <v>0</v>
      </c>
      <c r="BX230" s="265" t="s">
        <v>96</v>
      </c>
      <c r="BY230" s="231">
        <f>IF(BV230=1,IF(BU230&lt;15,VLOOKUP(BX230,data!$B$3:$E$32,2,0)*BU230,(VLOOKUP(BX230,data!$B$3:$E$32,2,0)*14)+(VLOOKUP(BX230,data!$B$3:$E$32,3,0))*(BU230-14)),0)</f>
        <v>0</v>
      </c>
      <c r="BZ230" s="265" t="s">
        <v>96</v>
      </c>
      <c r="CA230" s="231">
        <f>IF(BV230=1,VLOOKUP(BZ230,data!$B$35:$D$39,2,0),0)</f>
        <v>0</v>
      </c>
      <c r="CB230" s="232">
        <f>IF(AND(BY230&lt;&gt;0,CA230&lt;&gt;0)=FALSE,0,data!$C$43)</f>
        <v>0</v>
      </c>
      <c r="CC230" s="269">
        <f t="shared" si="247"/>
        <v>0</v>
      </c>
      <c r="CD230" s="225">
        <f t="shared" si="248"/>
        <v>0</v>
      </c>
      <c r="CE230" s="225">
        <f t="shared" si="249"/>
        <v>0</v>
      </c>
      <c r="CF230" s="225">
        <f t="shared" si="250"/>
        <v>0</v>
      </c>
      <c r="CG230" s="431" t="str">
        <f t="shared" si="251"/>
        <v>ne</v>
      </c>
      <c r="CI230" s="229"/>
      <c r="CJ230" s="225">
        <f t="shared" si="252"/>
        <v>0</v>
      </c>
      <c r="CK230" s="230">
        <f>IF(CJ230=1,data!$C$41*CI230,0)</f>
        <v>0</v>
      </c>
      <c r="CL230" s="265" t="s">
        <v>96</v>
      </c>
      <c r="CM230" s="231">
        <f>IF(CJ230=1,IF(CI230&lt;15,VLOOKUP(CL230,data!$B$3:$E$32,2,0)*CI230,(VLOOKUP(CL230,data!$B$3:$E$32,2,0)*14)+(VLOOKUP(CL230,data!$B$3:$E$32,3,0))*(CI230-14)),0)</f>
        <v>0</v>
      </c>
      <c r="CN230" s="265" t="s">
        <v>96</v>
      </c>
      <c r="CO230" s="231">
        <f>IF(CJ230=1,VLOOKUP(CN230,data!$B$35:$D$39,2,0),0)</f>
        <v>0</v>
      </c>
      <c r="CP230" s="232">
        <f>IF(AND(CM230&lt;&gt;0,CO230&lt;&gt;0)=FALSE,0,data!$C$43)</f>
        <v>0</v>
      </c>
      <c r="CQ230" s="269">
        <f t="shared" si="253"/>
        <v>0</v>
      </c>
      <c r="CR230" s="225">
        <f t="shared" si="254"/>
        <v>0</v>
      </c>
      <c r="CS230" s="225">
        <f t="shared" si="255"/>
        <v>0</v>
      </c>
      <c r="CT230" s="225">
        <f t="shared" si="256"/>
        <v>0</v>
      </c>
      <c r="CU230" s="431" t="str">
        <f t="shared" si="257"/>
        <v>ne</v>
      </c>
      <c r="CW230" s="229"/>
      <c r="CX230" s="225">
        <f t="shared" si="258"/>
        <v>0</v>
      </c>
      <c r="CY230" s="230">
        <f>IF(CX230=1,data!$C$41*CW230,0)</f>
        <v>0</v>
      </c>
      <c r="CZ230" s="265" t="s">
        <v>96</v>
      </c>
      <c r="DA230" s="231">
        <f>IF(CX230=1,IF(CW230&lt;15,VLOOKUP(CZ230,data!$B$3:$E$32,2,0)*CW230,(VLOOKUP(CZ230,data!$B$3:$E$32,2,0)*14)+(VLOOKUP(CZ230,data!$B$3:$E$32,3,0))*(CW230-14)),0)</f>
        <v>0</v>
      </c>
      <c r="DB230" s="265" t="s">
        <v>96</v>
      </c>
      <c r="DC230" s="231">
        <f>IF(CX230=1,VLOOKUP(DB230,data!$B$35:$D$39,2,0),0)</f>
        <v>0</v>
      </c>
      <c r="DD230" s="232">
        <f>IF(AND(DA230&lt;&gt;0,DC230&lt;&gt;0)=FALSE,0,data!$C$43)</f>
        <v>0</v>
      </c>
      <c r="DE230" s="269">
        <f t="shared" si="259"/>
        <v>0</v>
      </c>
      <c r="DF230" s="225">
        <f t="shared" si="260"/>
        <v>0</v>
      </c>
      <c r="DG230" s="225">
        <f t="shared" si="261"/>
        <v>0</v>
      </c>
      <c r="DH230" s="225">
        <f t="shared" si="262"/>
        <v>0</v>
      </c>
      <c r="DI230" s="431" t="str">
        <f t="shared" si="263"/>
        <v>ne</v>
      </c>
      <c r="DK230" s="229"/>
      <c r="DL230" s="225">
        <f t="shared" si="264"/>
        <v>0</v>
      </c>
      <c r="DM230" s="230">
        <f>IF(DL230=1,data!$C$41*DK230,0)</f>
        <v>0</v>
      </c>
      <c r="DN230" s="265" t="s">
        <v>96</v>
      </c>
      <c r="DO230" s="231">
        <f>IF(DL230=1,IF(DK230&lt;15,VLOOKUP(DN230,data!$B$3:$E$32,2,0)*DK230,(VLOOKUP(DN230,data!$B$3:$E$32,2,0)*14)+(VLOOKUP(DN230,data!$B$3:$E$32,3,0))*(DK230-14)),0)</f>
        <v>0</v>
      </c>
      <c r="DP230" s="265" t="s">
        <v>96</v>
      </c>
      <c r="DQ230" s="231">
        <f>IF(DL230=1,VLOOKUP(DP230,data!$B$35:$D$39,2,0),0)</f>
        <v>0</v>
      </c>
      <c r="DR230" s="232">
        <f>IF(AND(DO230&lt;&gt;0,DQ230&lt;&gt;0)=FALSE,0,data!$C$43)</f>
        <v>0</v>
      </c>
      <c r="DS230" s="269">
        <f t="shared" si="265"/>
        <v>0</v>
      </c>
      <c r="DT230" s="225">
        <f t="shared" si="266"/>
        <v>0</v>
      </c>
      <c r="DU230" s="225">
        <f t="shared" si="267"/>
        <v>0</v>
      </c>
      <c r="DV230" s="225">
        <f t="shared" si="268"/>
        <v>0</v>
      </c>
      <c r="DW230" s="431" t="str">
        <f t="shared" si="269"/>
        <v>ne</v>
      </c>
      <c r="DY230" s="229"/>
      <c r="DZ230" s="225">
        <f t="shared" si="270"/>
        <v>0</v>
      </c>
      <c r="EA230" s="230">
        <f>IF(DZ230=1,data!$C$41*DY230,0)</f>
        <v>0</v>
      </c>
      <c r="EB230" s="265" t="s">
        <v>96</v>
      </c>
      <c r="EC230" s="231">
        <f>IF(DZ230=1,IF(DY230&lt;15,VLOOKUP(EB230,data!$B$3:$E$32,2,0)*DY230,(VLOOKUP(EB230,data!$B$3:$E$32,2,0)*14)+(VLOOKUP(EB230,data!$B$3:$E$32,3,0))*(DY230-14)),0)</f>
        <v>0</v>
      </c>
      <c r="ED230" s="265" t="s">
        <v>96</v>
      </c>
      <c r="EE230" s="231">
        <f>IF(DZ230=1,VLOOKUP(ED230,data!$B$35:$D$39,2,0),0)</f>
        <v>0</v>
      </c>
      <c r="EF230" s="232">
        <f>IF(AND(EC230&lt;&gt;0,EE230&lt;&gt;0)=FALSE,0,data!$C$43)</f>
        <v>0</v>
      </c>
      <c r="EG230" s="269">
        <f t="shared" si="271"/>
        <v>0</v>
      </c>
      <c r="EH230" s="225">
        <f t="shared" si="272"/>
        <v>0</v>
      </c>
      <c r="EI230" s="225">
        <f t="shared" si="273"/>
        <v>0</v>
      </c>
      <c r="EJ230" s="225">
        <f t="shared" si="274"/>
        <v>0</v>
      </c>
      <c r="EK230" s="431" t="str">
        <f t="shared" si="275"/>
        <v>ne</v>
      </c>
      <c r="EM230" s="229"/>
      <c r="EN230" s="225">
        <f t="shared" si="276"/>
        <v>0</v>
      </c>
      <c r="EO230" s="230">
        <f>IF(EN230=1,data!$C$41*EM230,0)</f>
        <v>0</v>
      </c>
      <c r="EP230" s="265" t="s">
        <v>96</v>
      </c>
      <c r="EQ230" s="231">
        <f>IF(EN230=1,IF(EM230&lt;15,VLOOKUP(EP230,data!$B$3:$E$32,2,0)*EM230,(VLOOKUP(EP230,data!$B$3:$E$32,2,0)*14)+(VLOOKUP(EP230,data!$B$3:$E$32,3,0))*(EM230-14)),0)</f>
        <v>0</v>
      </c>
      <c r="ER230" s="265" t="s">
        <v>96</v>
      </c>
      <c r="ES230" s="231">
        <f>IF(EN230=1,VLOOKUP(ER230,data!$B$35:$D$39,2,0),0)</f>
        <v>0</v>
      </c>
      <c r="ET230" s="232">
        <f>IF(AND(EQ230&lt;&gt;0,ES230&lt;&gt;0)=FALSE,0,data!$C$43)</f>
        <v>0</v>
      </c>
      <c r="EU230" s="269">
        <f t="shared" si="277"/>
        <v>0</v>
      </c>
      <c r="EV230" s="225">
        <f t="shared" si="278"/>
        <v>0</v>
      </c>
      <c r="EW230" s="225">
        <f t="shared" si="279"/>
        <v>0</v>
      </c>
      <c r="EX230" s="225">
        <f t="shared" si="280"/>
        <v>0</v>
      </c>
      <c r="EY230" s="431" t="str">
        <f t="shared" si="281"/>
        <v>ne</v>
      </c>
      <c r="FA230" s="229"/>
      <c r="FB230" s="225">
        <f t="shared" si="282"/>
        <v>0</v>
      </c>
      <c r="FC230" s="230">
        <f>IF(FB230=1,data!$C$41*FA230,0)</f>
        <v>0</v>
      </c>
      <c r="FD230" s="265" t="s">
        <v>96</v>
      </c>
      <c r="FE230" s="231">
        <f>IF(FB230=1,IF(FA230&lt;15,VLOOKUP(FD230,data!$B$3:$E$32,2,0)*FA230,(VLOOKUP(FD230,data!$B$3:$E$32,2,0)*14)+(VLOOKUP(FD230,data!$B$3:$E$32,3,0))*(FA230-14)),0)</f>
        <v>0</v>
      </c>
      <c r="FF230" s="265" t="s">
        <v>96</v>
      </c>
      <c r="FG230" s="231">
        <f>IF(FB230=1,VLOOKUP(FF230,data!$B$35:$D$39,2,0),0)</f>
        <v>0</v>
      </c>
      <c r="FH230" s="232">
        <f>IF(AND(FE230&lt;&gt;0,FG230&lt;&gt;0)=FALSE,0,data!$C$43)</f>
        <v>0</v>
      </c>
      <c r="FI230" s="269">
        <f t="shared" si="283"/>
        <v>0</v>
      </c>
      <c r="FJ230" s="225">
        <f t="shared" si="284"/>
        <v>0</v>
      </c>
      <c r="FK230" s="225">
        <f t="shared" si="285"/>
        <v>0</v>
      </c>
      <c r="FL230" s="225">
        <f t="shared" si="286"/>
        <v>0</v>
      </c>
      <c r="FM230" s="431" t="str">
        <f t="shared" si="287"/>
        <v>ne</v>
      </c>
    </row>
    <row r="231" spans="1:169" ht="26.65" hidden="1" customHeight="1" x14ac:dyDescent="0.25">
      <c r="A231" s="233"/>
      <c r="B231" s="370" t="s">
        <v>322</v>
      </c>
      <c r="C231" s="416"/>
      <c r="D231" s="418"/>
      <c r="E231" s="229"/>
      <c r="F231" s="225">
        <f t="shared" si="219"/>
        <v>0</v>
      </c>
      <c r="G231" s="230">
        <f>IF(F231=1,data!$C$41*E231,0)</f>
        <v>0</v>
      </c>
      <c r="H231" s="265" t="s">
        <v>96</v>
      </c>
      <c r="I231" s="231">
        <f>IF($F231=1,IF($E231&lt;15,VLOOKUP(H231,data!$B$3:$E$32,2,0)*$E231,(VLOOKUP(H231,data!$B$3:$E$32,2,0)*14)+(VLOOKUP(H231,data!$B$3:$E$32,3,0))*($E231-14)),0)</f>
        <v>0</v>
      </c>
      <c r="J231" s="265" t="s">
        <v>96</v>
      </c>
      <c r="K231" s="231">
        <f>IF($F231=1,VLOOKUP(J231,data!$B$35:$D$39,2,0),0)</f>
        <v>0</v>
      </c>
      <c r="L231" s="232">
        <f>IF(AND(I231&lt;&gt;0,K231&lt;&gt;0)=FALSE,0,data!$C$43)</f>
        <v>0</v>
      </c>
      <c r="M231" s="269">
        <f t="shared" si="76"/>
        <v>0</v>
      </c>
      <c r="N231" s="225">
        <f t="shared" si="288"/>
        <v>0</v>
      </c>
      <c r="O231" s="225">
        <f t="shared" si="220"/>
        <v>0</v>
      </c>
      <c r="P231" s="225">
        <f t="shared" si="221"/>
        <v>0</v>
      </c>
      <c r="Q231" s="228"/>
      <c r="R231" s="438">
        <f t="shared" si="222"/>
        <v>0</v>
      </c>
      <c r="S231" s="225">
        <f t="shared" si="223"/>
        <v>0</v>
      </c>
      <c r="T231" s="357">
        <f>IF(S231=1,data!$C$41*R231,0)</f>
        <v>0</v>
      </c>
      <c r="U231" s="370" t="str">
        <f t="shared" si="224"/>
        <v xml:space="preserve"> </v>
      </c>
      <c r="V231" s="360">
        <f>IF($S231=1,IF(R231&lt;15,VLOOKUP(U231,data!$B$3:$E$32,2,0)*R231,(VLOOKUP(U231,data!$B$3:$E$32,2,0)*14)+(VLOOKUP(U231,data!$B$3:$E$32,3,0))*(R231-14)),0)</f>
        <v>0</v>
      </c>
      <c r="W231" s="370" t="str">
        <f t="shared" si="225"/>
        <v xml:space="preserve"> </v>
      </c>
      <c r="X231" s="360">
        <f>IF($S231=1,VLOOKUP(W231,data!$B$35:$D$39,2,0),0)</f>
        <v>0</v>
      </c>
      <c r="Y231" s="364">
        <f>IF(AND(V231&lt;&gt;0,X231&lt;&gt;0)=FALSE,0,data!$C$43)</f>
        <v>0</v>
      </c>
      <c r="Z231" s="365">
        <f t="shared" si="83"/>
        <v>0</v>
      </c>
      <c r="AA231" s="225">
        <f t="shared" si="289"/>
        <v>0</v>
      </c>
      <c r="AB231" s="225">
        <f t="shared" si="226"/>
        <v>0</v>
      </c>
      <c r="AC231" s="225">
        <f t="shared" si="227"/>
        <v>0</v>
      </c>
      <c r="AE231" s="229"/>
      <c r="AF231" s="225">
        <f t="shared" si="228"/>
        <v>0</v>
      </c>
      <c r="AG231" s="230">
        <f>IF(AF231=1,data!$C$41*AE231,0)</f>
        <v>0</v>
      </c>
      <c r="AH231" s="265" t="s">
        <v>96</v>
      </c>
      <c r="AI231" s="231">
        <f>IF(AF231=1,IF(AE231&lt;15,VLOOKUP(AH231,data!$B$3:$E$32,2,0)*AE231,(VLOOKUP(AH231,data!$B$3:$E$32,2,0)*14)+(VLOOKUP(AH231,data!$B$3:$E$32,3,0))*(AE231-14)),0)</f>
        <v>0</v>
      </c>
      <c r="AJ231" s="265" t="s">
        <v>96</v>
      </c>
      <c r="AK231" s="231">
        <f>IF(AF231=1,VLOOKUP(AJ231,data!$B$35:$D$39,2,0),0)</f>
        <v>0</v>
      </c>
      <c r="AL231" s="232">
        <f>IF(AND(AI231&lt;&gt;0,AK231&lt;&gt;0)=FALSE,0,data!$C$43)</f>
        <v>0</v>
      </c>
      <c r="AM231" s="269">
        <f t="shared" si="229"/>
        <v>0</v>
      </c>
      <c r="AN231" s="225">
        <f t="shared" si="230"/>
        <v>0</v>
      </c>
      <c r="AO231" s="225">
        <f t="shared" si="231"/>
        <v>0</v>
      </c>
      <c r="AP231" s="225">
        <f t="shared" si="232"/>
        <v>0</v>
      </c>
      <c r="AQ231" s="431" t="str">
        <f t="shared" si="233"/>
        <v>ne</v>
      </c>
      <c r="AS231" s="229"/>
      <c r="AT231" s="225">
        <f t="shared" si="234"/>
        <v>0</v>
      </c>
      <c r="AU231" s="230">
        <f>IF(AT231=1,data!$C$41*AS231,0)</f>
        <v>0</v>
      </c>
      <c r="AV231" s="265" t="s">
        <v>96</v>
      </c>
      <c r="AW231" s="231">
        <f>IF(AT231=1,IF(AS231&lt;15,VLOOKUP(AV231,data!$B$3:$E$32,2,0)*AS231,(VLOOKUP(AV231,data!$B$3:$E$32,2,0)*14)+(VLOOKUP(AV231,data!$B$3:$E$32,3,0))*(AS231-14)),0)</f>
        <v>0</v>
      </c>
      <c r="AX231" s="265" t="s">
        <v>96</v>
      </c>
      <c r="AY231" s="231">
        <f>IF(AT231=1,VLOOKUP(AX231,data!$B$35:$D$39,2,0),0)</f>
        <v>0</v>
      </c>
      <c r="AZ231" s="232">
        <f>IF(AND(AW231&lt;&gt;0,AY231&lt;&gt;0)=FALSE,0,data!$C$43)</f>
        <v>0</v>
      </c>
      <c r="BA231" s="269">
        <f t="shared" si="235"/>
        <v>0</v>
      </c>
      <c r="BB231" s="225">
        <f t="shared" si="236"/>
        <v>0</v>
      </c>
      <c r="BC231" s="225">
        <f t="shared" si="237"/>
        <v>0</v>
      </c>
      <c r="BD231" s="225">
        <f t="shared" si="238"/>
        <v>0</v>
      </c>
      <c r="BE231" s="431" t="str">
        <f t="shared" si="239"/>
        <v>ne</v>
      </c>
      <c r="BG231" s="229"/>
      <c r="BH231" s="225">
        <f t="shared" si="240"/>
        <v>0</v>
      </c>
      <c r="BI231" s="230">
        <f>IF(BH231=1,data!$C$41*BG231,0)</f>
        <v>0</v>
      </c>
      <c r="BJ231" s="265" t="s">
        <v>96</v>
      </c>
      <c r="BK231" s="231">
        <f>IF(BH231=1,IF(BG231&lt;15,VLOOKUP(BJ231,data!$B$3:$E$32,2,0)*BG231,(VLOOKUP(BJ231,data!$B$3:$E$32,2,0)*14)+(VLOOKUP(BJ231,data!$B$3:$E$32,3,0))*(BG231-14)),0)</f>
        <v>0</v>
      </c>
      <c r="BL231" s="265" t="s">
        <v>96</v>
      </c>
      <c r="BM231" s="231">
        <f>IF(BH231=1,VLOOKUP(BL231,data!$B$35:$D$39,2,0),0)</f>
        <v>0</v>
      </c>
      <c r="BN231" s="232">
        <f>IF(AND(BK231&lt;&gt;0,BM231&lt;&gt;0)=FALSE,0,data!$C$43)</f>
        <v>0</v>
      </c>
      <c r="BO231" s="269">
        <f t="shared" si="241"/>
        <v>0</v>
      </c>
      <c r="BP231" s="225">
        <f t="shared" si="242"/>
        <v>0</v>
      </c>
      <c r="BQ231" s="225">
        <f t="shared" si="243"/>
        <v>0</v>
      </c>
      <c r="BR231" s="225">
        <f t="shared" si="244"/>
        <v>0</v>
      </c>
      <c r="BS231" s="431" t="str">
        <f t="shared" si="245"/>
        <v>ne</v>
      </c>
      <c r="BU231" s="229"/>
      <c r="BV231" s="225">
        <f t="shared" si="246"/>
        <v>0</v>
      </c>
      <c r="BW231" s="230">
        <f>IF(BV231=1,data!$C$41*BU231,0)</f>
        <v>0</v>
      </c>
      <c r="BX231" s="265" t="s">
        <v>96</v>
      </c>
      <c r="BY231" s="231">
        <f>IF(BV231=1,IF(BU231&lt;15,VLOOKUP(BX231,data!$B$3:$E$32,2,0)*BU231,(VLOOKUP(BX231,data!$B$3:$E$32,2,0)*14)+(VLOOKUP(BX231,data!$B$3:$E$32,3,0))*(BU231-14)),0)</f>
        <v>0</v>
      </c>
      <c r="BZ231" s="265" t="s">
        <v>96</v>
      </c>
      <c r="CA231" s="231">
        <f>IF(BV231=1,VLOOKUP(BZ231,data!$B$35:$D$39,2,0),0)</f>
        <v>0</v>
      </c>
      <c r="CB231" s="232">
        <f>IF(AND(BY231&lt;&gt;0,CA231&lt;&gt;0)=FALSE,0,data!$C$43)</f>
        <v>0</v>
      </c>
      <c r="CC231" s="269">
        <f t="shared" si="247"/>
        <v>0</v>
      </c>
      <c r="CD231" s="225">
        <f t="shared" si="248"/>
        <v>0</v>
      </c>
      <c r="CE231" s="225">
        <f t="shared" si="249"/>
        <v>0</v>
      </c>
      <c r="CF231" s="225">
        <f t="shared" si="250"/>
        <v>0</v>
      </c>
      <c r="CG231" s="431" t="str">
        <f t="shared" si="251"/>
        <v>ne</v>
      </c>
      <c r="CI231" s="229"/>
      <c r="CJ231" s="225">
        <f t="shared" si="252"/>
        <v>0</v>
      </c>
      <c r="CK231" s="230">
        <f>IF(CJ231=1,data!$C$41*CI231,0)</f>
        <v>0</v>
      </c>
      <c r="CL231" s="265" t="s">
        <v>96</v>
      </c>
      <c r="CM231" s="231">
        <f>IF(CJ231=1,IF(CI231&lt;15,VLOOKUP(CL231,data!$B$3:$E$32,2,0)*CI231,(VLOOKUP(CL231,data!$B$3:$E$32,2,0)*14)+(VLOOKUP(CL231,data!$B$3:$E$32,3,0))*(CI231-14)),0)</f>
        <v>0</v>
      </c>
      <c r="CN231" s="265" t="s">
        <v>96</v>
      </c>
      <c r="CO231" s="231">
        <f>IF(CJ231=1,VLOOKUP(CN231,data!$B$35:$D$39,2,0),0)</f>
        <v>0</v>
      </c>
      <c r="CP231" s="232">
        <f>IF(AND(CM231&lt;&gt;0,CO231&lt;&gt;0)=FALSE,0,data!$C$43)</f>
        <v>0</v>
      </c>
      <c r="CQ231" s="269">
        <f t="shared" si="253"/>
        <v>0</v>
      </c>
      <c r="CR231" s="225">
        <f t="shared" si="254"/>
        <v>0</v>
      </c>
      <c r="CS231" s="225">
        <f t="shared" si="255"/>
        <v>0</v>
      </c>
      <c r="CT231" s="225">
        <f t="shared" si="256"/>
        <v>0</v>
      </c>
      <c r="CU231" s="431" t="str">
        <f t="shared" si="257"/>
        <v>ne</v>
      </c>
      <c r="CW231" s="229"/>
      <c r="CX231" s="225">
        <f t="shared" si="258"/>
        <v>0</v>
      </c>
      <c r="CY231" s="230">
        <f>IF(CX231=1,data!$C$41*CW231,0)</f>
        <v>0</v>
      </c>
      <c r="CZ231" s="265" t="s">
        <v>96</v>
      </c>
      <c r="DA231" s="231">
        <f>IF(CX231=1,IF(CW231&lt;15,VLOOKUP(CZ231,data!$B$3:$E$32,2,0)*CW231,(VLOOKUP(CZ231,data!$B$3:$E$32,2,0)*14)+(VLOOKUP(CZ231,data!$B$3:$E$32,3,0))*(CW231-14)),0)</f>
        <v>0</v>
      </c>
      <c r="DB231" s="265" t="s">
        <v>96</v>
      </c>
      <c r="DC231" s="231">
        <f>IF(CX231=1,VLOOKUP(DB231,data!$B$35:$D$39,2,0),0)</f>
        <v>0</v>
      </c>
      <c r="DD231" s="232">
        <f>IF(AND(DA231&lt;&gt;0,DC231&lt;&gt;0)=FALSE,0,data!$C$43)</f>
        <v>0</v>
      </c>
      <c r="DE231" s="269">
        <f t="shared" si="259"/>
        <v>0</v>
      </c>
      <c r="DF231" s="225">
        <f t="shared" si="260"/>
        <v>0</v>
      </c>
      <c r="DG231" s="225">
        <f t="shared" si="261"/>
        <v>0</v>
      </c>
      <c r="DH231" s="225">
        <f t="shared" si="262"/>
        <v>0</v>
      </c>
      <c r="DI231" s="431" t="str">
        <f t="shared" si="263"/>
        <v>ne</v>
      </c>
      <c r="DK231" s="229"/>
      <c r="DL231" s="225">
        <f t="shared" si="264"/>
        <v>0</v>
      </c>
      <c r="DM231" s="230">
        <f>IF(DL231=1,data!$C$41*DK231,0)</f>
        <v>0</v>
      </c>
      <c r="DN231" s="265" t="s">
        <v>96</v>
      </c>
      <c r="DO231" s="231">
        <f>IF(DL231=1,IF(DK231&lt;15,VLOOKUP(DN231,data!$B$3:$E$32,2,0)*DK231,(VLOOKUP(DN231,data!$B$3:$E$32,2,0)*14)+(VLOOKUP(DN231,data!$B$3:$E$32,3,0))*(DK231-14)),0)</f>
        <v>0</v>
      </c>
      <c r="DP231" s="265" t="s">
        <v>96</v>
      </c>
      <c r="DQ231" s="231">
        <f>IF(DL231=1,VLOOKUP(DP231,data!$B$35:$D$39,2,0),0)</f>
        <v>0</v>
      </c>
      <c r="DR231" s="232">
        <f>IF(AND(DO231&lt;&gt;0,DQ231&lt;&gt;0)=FALSE,0,data!$C$43)</f>
        <v>0</v>
      </c>
      <c r="DS231" s="269">
        <f t="shared" si="265"/>
        <v>0</v>
      </c>
      <c r="DT231" s="225">
        <f t="shared" si="266"/>
        <v>0</v>
      </c>
      <c r="DU231" s="225">
        <f t="shared" si="267"/>
        <v>0</v>
      </c>
      <c r="DV231" s="225">
        <f t="shared" si="268"/>
        <v>0</v>
      </c>
      <c r="DW231" s="431" t="str">
        <f t="shared" si="269"/>
        <v>ne</v>
      </c>
      <c r="DY231" s="229"/>
      <c r="DZ231" s="225">
        <f t="shared" si="270"/>
        <v>0</v>
      </c>
      <c r="EA231" s="230">
        <f>IF(DZ231=1,data!$C$41*DY231,0)</f>
        <v>0</v>
      </c>
      <c r="EB231" s="265" t="s">
        <v>96</v>
      </c>
      <c r="EC231" s="231">
        <f>IF(DZ231=1,IF(DY231&lt;15,VLOOKUP(EB231,data!$B$3:$E$32,2,0)*DY231,(VLOOKUP(EB231,data!$B$3:$E$32,2,0)*14)+(VLOOKUP(EB231,data!$B$3:$E$32,3,0))*(DY231-14)),0)</f>
        <v>0</v>
      </c>
      <c r="ED231" s="265" t="s">
        <v>96</v>
      </c>
      <c r="EE231" s="231">
        <f>IF(DZ231=1,VLOOKUP(ED231,data!$B$35:$D$39,2,0),0)</f>
        <v>0</v>
      </c>
      <c r="EF231" s="232">
        <f>IF(AND(EC231&lt;&gt;0,EE231&lt;&gt;0)=FALSE,0,data!$C$43)</f>
        <v>0</v>
      </c>
      <c r="EG231" s="269">
        <f t="shared" si="271"/>
        <v>0</v>
      </c>
      <c r="EH231" s="225">
        <f t="shared" si="272"/>
        <v>0</v>
      </c>
      <c r="EI231" s="225">
        <f t="shared" si="273"/>
        <v>0</v>
      </c>
      <c r="EJ231" s="225">
        <f t="shared" si="274"/>
        <v>0</v>
      </c>
      <c r="EK231" s="431" t="str">
        <f t="shared" si="275"/>
        <v>ne</v>
      </c>
      <c r="EM231" s="229"/>
      <c r="EN231" s="225">
        <f t="shared" si="276"/>
        <v>0</v>
      </c>
      <c r="EO231" s="230">
        <f>IF(EN231=1,data!$C$41*EM231,0)</f>
        <v>0</v>
      </c>
      <c r="EP231" s="265" t="s">
        <v>96</v>
      </c>
      <c r="EQ231" s="231">
        <f>IF(EN231=1,IF(EM231&lt;15,VLOOKUP(EP231,data!$B$3:$E$32,2,0)*EM231,(VLOOKUP(EP231,data!$B$3:$E$32,2,0)*14)+(VLOOKUP(EP231,data!$B$3:$E$32,3,0))*(EM231-14)),0)</f>
        <v>0</v>
      </c>
      <c r="ER231" s="265" t="s">
        <v>96</v>
      </c>
      <c r="ES231" s="231">
        <f>IF(EN231=1,VLOOKUP(ER231,data!$B$35:$D$39,2,0),0)</f>
        <v>0</v>
      </c>
      <c r="ET231" s="232">
        <f>IF(AND(EQ231&lt;&gt;0,ES231&lt;&gt;0)=FALSE,0,data!$C$43)</f>
        <v>0</v>
      </c>
      <c r="EU231" s="269">
        <f t="shared" si="277"/>
        <v>0</v>
      </c>
      <c r="EV231" s="225">
        <f t="shared" si="278"/>
        <v>0</v>
      </c>
      <c r="EW231" s="225">
        <f t="shared" si="279"/>
        <v>0</v>
      </c>
      <c r="EX231" s="225">
        <f t="shared" si="280"/>
        <v>0</v>
      </c>
      <c r="EY231" s="431" t="str">
        <f t="shared" si="281"/>
        <v>ne</v>
      </c>
      <c r="FA231" s="229"/>
      <c r="FB231" s="225">
        <f t="shared" si="282"/>
        <v>0</v>
      </c>
      <c r="FC231" s="230">
        <f>IF(FB231=1,data!$C$41*FA231,0)</f>
        <v>0</v>
      </c>
      <c r="FD231" s="265" t="s">
        <v>96</v>
      </c>
      <c r="FE231" s="231">
        <f>IF(FB231=1,IF(FA231&lt;15,VLOOKUP(FD231,data!$B$3:$E$32,2,0)*FA231,(VLOOKUP(FD231,data!$B$3:$E$32,2,0)*14)+(VLOOKUP(FD231,data!$B$3:$E$32,3,0))*(FA231-14)),0)</f>
        <v>0</v>
      </c>
      <c r="FF231" s="265" t="s">
        <v>96</v>
      </c>
      <c r="FG231" s="231">
        <f>IF(FB231=1,VLOOKUP(FF231,data!$B$35:$D$39,2,0),0)</f>
        <v>0</v>
      </c>
      <c r="FH231" s="232">
        <f>IF(AND(FE231&lt;&gt;0,FG231&lt;&gt;0)=FALSE,0,data!$C$43)</f>
        <v>0</v>
      </c>
      <c r="FI231" s="269">
        <f t="shared" si="283"/>
        <v>0</v>
      </c>
      <c r="FJ231" s="225">
        <f t="shared" si="284"/>
        <v>0</v>
      </c>
      <c r="FK231" s="225">
        <f t="shared" si="285"/>
        <v>0</v>
      </c>
      <c r="FL231" s="225">
        <f t="shared" si="286"/>
        <v>0</v>
      </c>
      <c r="FM231" s="431" t="str">
        <f t="shared" si="287"/>
        <v>ne</v>
      </c>
    </row>
    <row r="232" spans="1:169" ht="26.65" hidden="1" customHeight="1" x14ac:dyDescent="0.25">
      <c r="A232" s="233"/>
      <c r="B232" s="370" t="s">
        <v>323</v>
      </c>
      <c r="C232" s="416"/>
      <c r="D232" s="418"/>
      <c r="E232" s="229"/>
      <c r="F232" s="225">
        <f t="shared" si="219"/>
        <v>0</v>
      </c>
      <c r="G232" s="230">
        <f>IF(F232=1,data!$C$41*E232,0)</f>
        <v>0</v>
      </c>
      <c r="H232" s="265" t="s">
        <v>96</v>
      </c>
      <c r="I232" s="231">
        <f>IF($F232=1,IF($E232&lt;15,VLOOKUP(H232,data!$B$3:$E$32,2,0)*$E232,(VLOOKUP(H232,data!$B$3:$E$32,2,0)*14)+(VLOOKUP(H232,data!$B$3:$E$32,3,0))*($E232-14)),0)</f>
        <v>0</v>
      </c>
      <c r="J232" s="265" t="s">
        <v>96</v>
      </c>
      <c r="K232" s="231">
        <f>IF($F232=1,VLOOKUP(J232,data!$B$35:$D$39,2,0),0)</f>
        <v>0</v>
      </c>
      <c r="L232" s="232">
        <f>IF(AND(I232&lt;&gt;0,K232&lt;&gt;0)=FALSE,0,data!$C$43)</f>
        <v>0</v>
      </c>
      <c r="M232" s="269">
        <f t="shared" si="76"/>
        <v>0</v>
      </c>
      <c r="N232" s="225">
        <f t="shared" si="288"/>
        <v>0</v>
      </c>
      <c r="O232" s="225">
        <f t="shared" si="220"/>
        <v>0</v>
      </c>
      <c r="P232" s="225">
        <f t="shared" si="221"/>
        <v>0</v>
      </c>
      <c r="Q232" s="228"/>
      <c r="R232" s="438">
        <f t="shared" si="222"/>
        <v>0</v>
      </c>
      <c r="S232" s="225">
        <f t="shared" si="223"/>
        <v>0</v>
      </c>
      <c r="T232" s="357">
        <f>IF(S232=1,data!$C$41*R232,0)</f>
        <v>0</v>
      </c>
      <c r="U232" s="370" t="str">
        <f t="shared" si="224"/>
        <v xml:space="preserve"> </v>
      </c>
      <c r="V232" s="360">
        <f>IF($S232=1,IF(R232&lt;15,VLOOKUP(U232,data!$B$3:$E$32,2,0)*R232,(VLOOKUP(U232,data!$B$3:$E$32,2,0)*14)+(VLOOKUP(U232,data!$B$3:$E$32,3,0))*(R232-14)),0)</f>
        <v>0</v>
      </c>
      <c r="W232" s="370" t="str">
        <f t="shared" si="225"/>
        <v xml:space="preserve"> </v>
      </c>
      <c r="X232" s="360">
        <f>IF($S232=1,VLOOKUP(W232,data!$B$35:$D$39,2,0),0)</f>
        <v>0</v>
      </c>
      <c r="Y232" s="364">
        <f>IF(AND(V232&lt;&gt;0,X232&lt;&gt;0)=FALSE,0,data!$C$43)</f>
        <v>0</v>
      </c>
      <c r="Z232" s="365">
        <f t="shared" si="83"/>
        <v>0</v>
      </c>
      <c r="AA232" s="225">
        <f t="shared" si="289"/>
        <v>0</v>
      </c>
      <c r="AB232" s="225">
        <f t="shared" si="226"/>
        <v>0</v>
      </c>
      <c r="AC232" s="225">
        <f t="shared" si="227"/>
        <v>0</v>
      </c>
      <c r="AE232" s="229"/>
      <c r="AF232" s="225">
        <f t="shared" si="228"/>
        <v>0</v>
      </c>
      <c r="AG232" s="230">
        <f>IF(AF232=1,data!$C$41*AE232,0)</f>
        <v>0</v>
      </c>
      <c r="AH232" s="265" t="s">
        <v>96</v>
      </c>
      <c r="AI232" s="231">
        <f>IF(AF232=1,IF(AE232&lt;15,VLOOKUP(AH232,data!$B$3:$E$32,2,0)*AE232,(VLOOKUP(AH232,data!$B$3:$E$32,2,0)*14)+(VLOOKUP(AH232,data!$B$3:$E$32,3,0))*(AE232-14)),0)</f>
        <v>0</v>
      </c>
      <c r="AJ232" s="265" t="s">
        <v>96</v>
      </c>
      <c r="AK232" s="231">
        <f>IF(AF232=1,VLOOKUP(AJ232,data!$B$35:$D$39,2,0),0)</f>
        <v>0</v>
      </c>
      <c r="AL232" s="232">
        <f>IF(AND(AI232&lt;&gt;0,AK232&lt;&gt;0)=FALSE,0,data!$C$43)</f>
        <v>0</v>
      </c>
      <c r="AM232" s="269">
        <f t="shared" si="229"/>
        <v>0</v>
      </c>
      <c r="AN232" s="225">
        <f t="shared" si="230"/>
        <v>0</v>
      </c>
      <c r="AO232" s="225">
        <f t="shared" si="231"/>
        <v>0</v>
      </c>
      <c r="AP232" s="225">
        <f t="shared" si="232"/>
        <v>0</v>
      </c>
      <c r="AQ232" s="431" t="str">
        <f t="shared" si="233"/>
        <v>ne</v>
      </c>
      <c r="AS232" s="229"/>
      <c r="AT232" s="225">
        <f t="shared" si="234"/>
        <v>0</v>
      </c>
      <c r="AU232" s="230">
        <f>IF(AT232=1,data!$C$41*AS232,0)</f>
        <v>0</v>
      </c>
      <c r="AV232" s="265" t="s">
        <v>96</v>
      </c>
      <c r="AW232" s="231">
        <f>IF(AT232=1,IF(AS232&lt;15,VLOOKUP(AV232,data!$B$3:$E$32,2,0)*AS232,(VLOOKUP(AV232,data!$B$3:$E$32,2,0)*14)+(VLOOKUP(AV232,data!$B$3:$E$32,3,0))*(AS232-14)),0)</f>
        <v>0</v>
      </c>
      <c r="AX232" s="265" t="s">
        <v>96</v>
      </c>
      <c r="AY232" s="231">
        <f>IF(AT232=1,VLOOKUP(AX232,data!$B$35:$D$39,2,0),0)</f>
        <v>0</v>
      </c>
      <c r="AZ232" s="232">
        <f>IF(AND(AW232&lt;&gt;0,AY232&lt;&gt;0)=FALSE,0,data!$C$43)</f>
        <v>0</v>
      </c>
      <c r="BA232" s="269">
        <f t="shared" si="235"/>
        <v>0</v>
      </c>
      <c r="BB232" s="225">
        <f t="shared" si="236"/>
        <v>0</v>
      </c>
      <c r="BC232" s="225">
        <f t="shared" si="237"/>
        <v>0</v>
      </c>
      <c r="BD232" s="225">
        <f t="shared" si="238"/>
        <v>0</v>
      </c>
      <c r="BE232" s="431" t="str">
        <f t="shared" si="239"/>
        <v>ne</v>
      </c>
      <c r="BG232" s="229"/>
      <c r="BH232" s="225">
        <f t="shared" si="240"/>
        <v>0</v>
      </c>
      <c r="BI232" s="230">
        <f>IF(BH232=1,data!$C$41*BG232,0)</f>
        <v>0</v>
      </c>
      <c r="BJ232" s="265" t="s">
        <v>96</v>
      </c>
      <c r="BK232" s="231">
        <f>IF(BH232=1,IF(BG232&lt;15,VLOOKUP(BJ232,data!$B$3:$E$32,2,0)*BG232,(VLOOKUP(BJ232,data!$B$3:$E$32,2,0)*14)+(VLOOKUP(BJ232,data!$B$3:$E$32,3,0))*(BG232-14)),0)</f>
        <v>0</v>
      </c>
      <c r="BL232" s="265" t="s">
        <v>96</v>
      </c>
      <c r="BM232" s="231">
        <f>IF(BH232=1,VLOOKUP(BL232,data!$B$35:$D$39,2,0),0)</f>
        <v>0</v>
      </c>
      <c r="BN232" s="232">
        <f>IF(AND(BK232&lt;&gt;0,BM232&lt;&gt;0)=FALSE,0,data!$C$43)</f>
        <v>0</v>
      </c>
      <c r="BO232" s="269">
        <f t="shared" si="241"/>
        <v>0</v>
      </c>
      <c r="BP232" s="225">
        <f t="shared" si="242"/>
        <v>0</v>
      </c>
      <c r="BQ232" s="225">
        <f t="shared" si="243"/>
        <v>0</v>
      </c>
      <c r="BR232" s="225">
        <f t="shared" si="244"/>
        <v>0</v>
      </c>
      <c r="BS232" s="431" t="str">
        <f t="shared" si="245"/>
        <v>ne</v>
      </c>
      <c r="BU232" s="229"/>
      <c r="BV232" s="225">
        <f t="shared" si="246"/>
        <v>0</v>
      </c>
      <c r="BW232" s="230">
        <f>IF(BV232=1,data!$C$41*BU232,0)</f>
        <v>0</v>
      </c>
      <c r="BX232" s="265" t="s">
        <v>96</v>
      </c>
      <c r="BY232" s="231">
        <f>IF(BV232=1,IF(BU232&lt;15,VLOOKUP(BX232,data!$B$3:$E$32,2,0)*BU232,(VLOOKUP(BX232,data!$B$3:$E$32,2,0)*14)+(VLOOKUP(BX232,data!$B$3:$E$32,3,0))*(BU232-14)),0)</f>
        <v>0</v>
      </c>
      <c r="BZ232" s="265" t="s">
        <v>96</v>
      </c>
      <c r="CA232" s="231">
        <f>IF(BV232=1,VLOOKUP(BZ232,data!$B$35:$D$39,2,0),0)</f>
        <v>0</v>
      </c>
      <c r="CB232" s="232">
        <f>IF(AND(BY232&lt;&gt;0,CA232&lt;&gt;0)=FALSE,0,data!$C$43)</f>
        <v>0</v>
      </c>
      <c r="CC232" s="269">
        <f t="shared" si="247"/>
        <v>0</v>
      </c>
      <c r="CD232" s="225">
        <f t="shared" si="248"/>
        <v>0</v>
      </c>
      <c r="CE232" s="225">
        <f t="shared" si="249"/>
        <v>0</v>
      </c>
      <c r="CF232" s="225">
        <f t="shared" si="250"/>
        <v>0</v>
      </c>
      <c r="CG232" s="431" t="str">
        <f t="shared" si="251"/>
        <v>ne</v>
      </c>
      <c r="CI232" s="229"/>
      <c r="CJ232" s="225">
        <f t="shared" si="252"/>
        <v>0</v>
      </c>
      <c r="CK232" s="230">
        <f>IF(CJ232=1,data!$C$41*CI232,0)</f>
        <v>0</v>
      </c>
      <c r="CL232" s="265" t="s">
        <v>96</v>
      </c>
      <c r="CM232" s="231">
        <f>IF(CJ232=1,IF(CI232&lt;15,VLOOKUP(CL232,data!$B$3:$E$32,2,0)*CI232,(VLOOKUP(CL232,data!$B$3:$E$32,2,0)*14)+(VLOOKUP(CL232,data!$B$3:$E$32,3,0))*(CI232-14)),0)</f>
        <v>0</v>
      </c>
      <c r="CN232" s="265" t="s">
        <v>96</v>
      </c>
      <c r="CO232" s="231">
        <f>IF(CJ232=1,VLOOKUP(CN232,data!$B$35:$D$39,2,0),0)</f>
        <v>0</v>
      </c>
      <c r="CP232" s="232">
        <f>IF(AND(CM232&lt;&gt;0,CO232&lt;&gt;0)=FALSE,0,data!$C$43)</f>
        <v>0</v>
      </c>
      <c r="CQ232" s="269">
        <f t="shared" si="253"/>
        <v>0</v>
      </c>
      <c r="CR232" s="225">
        <f t="shared" si="254"/>
        <v>0</v>
      </c>
      <c r="CS232" s="225">
        <f t="shared" si="255"/>
        <v>0</v>
      </c>
      <c r="CT232" s="225">
        <f t="shared" si="256"/>
        <v>0</v>
      </c>
      <c r="CU232" s="431" t="str">
        <f t="shared" si="257"/>
        <v>ne</v>
      </c>
      <c r="CW232" s="229"/>
      <c r="CX232" s="225">
        <f t="shared" si="258"/>
        <v>0</v>
      </c>
      <c r="CY232" s="230">
        <f>IF(CX232=1,data!$C$41*CW232,0)</f>
        <v>0</v>
      </c>
      <c r="CZ232" s="265" t="s">
        <v>96</v>
      </c>
      <c r="DA232" s="231">
        <f>IF(CX232=1,IF(CW232&lt;15,VLOOKUP(CZ232,data!$B$3:$E$32,2,0)*CW232,(VLOOKUP(CZ232,data!$B$3:$E$32,2,0)*14)+(VLOOKUP(CZ232,data!$B$3:$E$32,3,0))*(CW232-14)),0)</f>
        <v>0</v>
      </c>
      <c r="DB232" s="265" t="s">
        <v>96</v>
      </c>
      <c r="DC232" s="231">
        <f>IF(CX232=1,VLOOKUP(DB232,data!$B$35:$D$39,2,0),0)</f>
        <v>0</v>
      </c>
      <c r="DD232" s="232">
        <f>IF(AND(DA232&lt;&gt;0,DC232&lt;&gt;0)=FALSE,0,data!$C$43)</f>
        <v>0</v>
      </c>
      <c r="DE232" s="269">
        <f t="shared" si="259"/>
        <v>0</v>
      </c>
      <c r="DF232" s="225">
        <f t="shared" si="260"/>
        <v>0</v>
      </c>
      <c r="DG232" s="225">
        <f t="shared" si="261"/>
        <v>0</v>
      </c>
      <c r="DH232" s="225">
        <f t="shared" si="262"/>
        <v>0</v>
      </c>
      <c r="DI232" s="431" t="str">
        <f t="shared" si="263"/>
        <v>ne</v>
      </c>
      <c r="DK232" s="229"/>
      <c r="DL232" s="225">
        <f t="shared" si="264"/>
        <v>0</v>
      </c>
      <c r="DM232" s="230">
        <f>IF(DL232=1,data!$C$41*DK232,0)</f>
        <v>0</v>
      </c>
      <c r="DN232" s="265" t="s">
        <v>96</v>
      </c>
      <c r="DO232" s="231">
        <f>IF(DL232=1,IF(DK232&lt;15,VLOOKUP(DN232,data!$B$3:$E$32,2,0)*DK232,(VLOOKUP(DN232,data!$B$3:$E$32,2,0)*14)+(VLOOKUP(DN232,data!$B$3:$E$32,3,0))*(DK232-14)),0)</f>
        <v>0</v>
      </c>
      <c r="DP232" s="265" t="s">
        <v>96</v>
      </c>
      <c r="DQ232" s="231">
        <f>IF(DL232=1,VLOOKUP(DP232,data!$B$35:$D$39,2,0),0)</f>
        <v>0</v>
      </c>
      <c r="DR232" s="232">
        <f>IF(AND(DO232&lt;&gt;0,DQ232&lt;&gt;0)=FALSE,0,data!$C$43)</f>
        <v>0</v>
      </c>
      <c r="DS232" s="269">
        <f t="shared" si="265"/>
        <v>0</v>
      </c>
      <c r="DT232" s="225">
        <f t="shared" si="266"/>
        <v>0</v>
      </c>
      <c r="DU232" s="225">
        <f t="shared" si="267"/>
        <v>0</v>
      </c>
      <c r="DV232" s="225">
        <f t="shared" si="268"/>
        <v>0</v>
      </c>
      <c r="DW232" s="431" t="str">
        <f t="shared" si="269"/>
        <v>ne</v>
      </c>
      <c r="DY232" s="229"/>
      <c r="DZ232" s="225">
        <f t="shared" si="270"/>
        <v>0</v>
      </c>
      <c r="EA232" s="230">
        <f>IF(DZ232=1,data!$C$41*DY232,0)</f>
        <v>0</v>
      </c>
      <c r="EB232" s="265" t="s">
        <v>96</v>
      </c>
      <c r="EC232" s="231">
        <f>IF(DZ232=1,IF(DY232&lt;15,VLOOKUP(EB232,data!$B$3:$E$32,2,0)*DY232,(VLOOKUP(EB232,data!$B$3:$E$32,2,0)*14)+(VLOOKUP(EB232,data!$B$3:$E$32,3,0))*(DY232-14)),0)</f>
        <v>0</v>
      </c>
      <c r="ED232" s="265" t="s">
        <v>96</v>
      </c>
      <c r="EE232" s="231">
        <f>IF(DZ232=1,VLOOKUP(ED232,data!$B$35:$D$39,2,0),0)</f>
        <v>0</v>
      </c>
      <c r="EF232" s="232">
        <f>IF(AND(EC232&lt;&gt;0,EE232&lt;&gt;0)=FALSE,0,data!$C$43)</f>
        <v>0</v>
      </c>
      <c r="EG232" s="269">
        <f t="shared" si="271"/>
        <v>0</v>
      </c>
      <c r="EH232" s="225">
        <f t="shared" si="272"/>
        <v>0</v>
      </c>
      <c r="EI232" s="225">
        <f t="shared" si="273"/>
        <v>0</v>
      </c>
      <c r="EJ232" s="225">
        <f t="shared" si="274"/>
        <v>0</v>
      </c>
      <c r="EK232" s="431" t="str">
        <f t="shared" si="275"/>
        <v>ne</v>
      </c>
      <c r="EM232" s="229"/>
      <c r="EN232" s="225">
        <f t="shared" si="276"/>
        <v>0</v>
      </c>
      <c r="EO232" s="230">
        <f>IF(EN232=1,data!$C$41*EM232,0)</f>
        <v>0</v>
      </c>
      <c r="EP232" s="265" t="s">
        <v>96</v>
      </c>
      <c r="EQ232" s="231">
        <f>IF(EN232=1,IF(EM232&lt;15,VLOOKUP(EP232,data!$B$3:$E$32,2,0)*EM232,(VLOOKUP(EP232,data!$B$3:$E$32,2,0)*14)+(VLOOKUP(EP232,data!$B$3:$E$32,3,0))*(EM232-14)),0)</f>
        <v>0</v>
      </c>
      <c r="ER232" s="265" t="s">
        <v>96</v>
      </c>
      <c r="ES232" s="231">
        <f>IF(EN232=1,VLOOKUP(ER232,data!$B$35:$D$39,2,0),0)</f>
        <v>0</v>
      </c>
      <c r="ET232" s="232">
        <f>IF(AND(EQ232&lt;&gt;0,ES232&lt;&gt;0)=FALSE,0,data!$C$43)</f>
        <v>0</v>
      </c>
      <c r="EU232" s="269">
        <f t="shared" si="277"/>
        <v>0</v>
      </c>
      <c r="EV232" s="225">
        <f t="shared" si="278"/>
        <v>0</v>
      </c>
      <c r="EW232" s="225">
        <f t="shared" si="279"/>
        <v>0</v>
      </c>
      <c r="EX232" s="225">
        <f t="shared" si="280"/>
        <v>0</v>
      </c>
      <c r="EY232" s="431" t="str">
        <f t="shared" si="281"/>
        <v>ne</v>
      </c>
      <c r="FA232" s="229"/>
      <c r="FB232" s="225">
        <f t="shared" si="282"/>
        <v>0</v>
      </c>
      <c r="FC232" s="230">
        <f>IF(FB232=1,data!$C$41*FA232,0)</f>
        <v>0</v>
      </c>
      <c r="FD232" s="265" t="s">
        <v>96</v>
      </c>
      <c r="FE232" s="231">
        <f>IF(FB232=1,IF(FA232&lt;15,VLOOKUP(FD232,data!$B$3:$E$32,2,0)*FA232,(VLOOKUP(FD232,data!$B$3:$E$32,2,0)*14)+(VLOOKUP(FD232,data!$B$3:$E$32,3,0))*(FA232-14)),0)</f>
        <v>0</v>
      </c>
      <c r="FF232" s="265" t="s">
        <v>96</v>
      </c>
      <c r="FG232" s="231">
        <f>IF(FB232=1,VLOOKUP(FF232,data!$B$35:$D$39,2,0),0)</f>
        <v>0</v>
      </c>
      <c r="FH232" s="232">
        <f>IF(AND(FE232&lt;&gt;0,FG232&lt;&gt;0)=FALSE,0,data!$C$43)</f>
        <v>0</v>
      </c>
      <c r="FI232" s="269">
        <f t="shared" si="283"/>
        <v>0</v>
      </c>
      <c r="FJ232" s="225">
        <f t="shared" si="284"/>
        <v>0</v>
      </c>
      <c r="FK232" s="225">
        <f t="shared" si="285"/>
        <v>0</v>
      </c>
      <c r="FL232" s="225">
        <f t="shared" si="286"/>
        <v>0</v>
      </c>
      <c r="FM232" s="431" t="str">
        <f t="shared" si="287"/>
        <v>ne</v>
      </c>
    </row>
    <row r="233" spans="1:169" ht="26.65" hidden="1" customHeight="1" x14ac:dyDescent="0.25">
      <c r="A233" s="233"/>
      <c r="B233" s="370" t="s">
        <v>324</v>
      </c>
      <c r="C233" s="416"/>
      <c r="D233" s="418"/>
      <c r="E233" s="229"/>
      <c r="F233" s="225">
        <f t="shared" si="219"/>
        <v>0</v>
      </c>
      <c r="G233" s="230">
        <f>IF(F233=1,data!$C$41*E233,0)</f>
        <v>0</v>
      </c>
      <c r="H233" s="265" t="s">
        <v>96</v>
      </c>
      <c r="I233" s="231">
        <f>IF($F233=1,IF($E233&lt;15,VLOOKUP(H233,data!$B$3:$E$32,2,0)*$E233,(VLOOKUP(H233,data!$B$3:$E$32,2,0)*14)+(VLOOKUP(H233,data!$B$3:$E$32,3,0))*($E233-14)),0)</f>
        <v>0</v>
      </c>
      <c r="J233" s="265" t="s">
        <v>96</v>
      </c>
      <c r="K233" s="231">
        <f>IF($F233=1,VLOOKUP(J233,data!$B$35:$D$39,2,0),0)</f>
        <v>0</v>
      </c>
      <c r="L233" s="232">
        <f>IF(AND(I233&lt;&gt;0,K233&lt;&gt;0)=FALSE,0,data!$C$43)</f>
        <v>0</v>
      </c>
      <c r="M233" s="269">
        <f t="shared" si="76"/>
        <v>0</v>
      </c>
      <c r="N233" s="225">
        <f t="shared" si="288"/>
        <v>0</v>
      </c>
      <c r="O233" s="225">
        <f t="shared" si="220"/>
        <v>0</v>
      </c>
      <c r="P233" s="225">
        <f t="shared" si="221"/>
        <v>0</v>
      </c>
      <c r="Q233" s="228"/>
      <c r="R233" s="438">
        <f t="shared" si="222"/>
        <v>0</v>
      </c>
      <c r="S233" s="225">
        <f t="shared" si="223"/>
        <v>0</v>
      </c>
      <c r="T233" s="357">
        <f>IF(S233=1,data!$C$41*R233,0)</f>
        <v>0</v>
      </c>
      <c r="U233" s="370" t="str">
        <f t="shared" si="224"/>
        <v xml:space="preserve"> </v>
      </c>
      <c r="V233" s="360">
        <f>IF($S233=1,IF(R233&lt;15,VLOOKUP(U233,data!$B$3:$E$32,2,0)*R233,(VLOOKUP(U233,data!$B$3:$E$32,2,0)*14)+(VLOOKUP(U233,data!$B$3:$E$32,3,0))*(R233-14)),0)</f>
        <v>0</v>
      </c>
      <c r="W233" s="370" t="str">
        <f t="shared" si="225"/>
        <v xml:space="preserve"> </v>
      </c>
      <c r="X233" s="360">
        <f>IF($S233=1,VLOOKUP(W233,data!$B$35:$D$39,2,0),0)</f>
        <v>0</v>
      </c>
      <c r="Y233" s="364">
        <f>IF(AND(V233&lt;&gt;0,X233&lt;&gt;0)=FALSE,0,data!$C$43)</f>
        <v>0</v>
      </c>
      <c r="Z233" s="365">
        <f t="shared" si="83"/>
        <v>0</v>
      </c>
      <c r="AA233" s="225">
        <f t="shared" si="289"/>
        <v>0</v>
      </c>
      <c r="AB233" s="225">
        <f t="shared" si="226"/>
        <v>0</v>
      </c>
      <c r="AC233" s="225">
        <f t="shared" si="227"/>
        <v>0</v>
      </c>
      <c r="AE233" s="229"/>
      <c r="AF233" s="225">
        <f t="shared" si="228"/>
        <v>0</v>
      </c>
      <c r="AG233" s="230">
        <f>IF(AF233=1,data!$C$41*AE233,0)</f>
        <v>0</v>
      </c>
      <c r="AH233" s="265" t="s">
        <v>96</v>
      </c>
      <c r="AI233" s="231">
        <f>IF(AF233=1,IF(AE233&lt;15,VLOOKUP(AH233,data!$B$3:$E$32,2,0)*AE233,(VLOOKUP(AH233,data!$B$3:$E$32,2,0)*14)+(VLOOKUP(AH233,data!$B$3:$E$32,3,0))*(AE233-14)),0)</f>
        <v>0</v>
      </c>
      <c r="AJ233" s="265" t="s">
        <v>96</v>
      </c>
      <c r="AK233" s="231">
        <f>IF(AF233=1,VLOOKUP(AJ233,data!$B$35:$D$39,2,0),0)</f>
        <v>0</v>
      </c>
      <c r="AL233" s="232">
        <f>IF(AND(AI233&lt;&gt;0,AK233&lt;&gt;0)=FALSE,0,data!$C$43)</f>
        <v>0</v>
      </c>
      <c r="AM233" s="269">
        <f t="shared" si="229"/>
        <v>0</v>
      </c>
      <c r="AN233" s="225">
        <f t="shared" si="230"/>
        <v>0</v>
      </c>
      <c r="AO233" s="225">
        <f t="shared" si="231"/>
        <v>0</v>
      </c>
      <c r="AP233" s="225">
        <f t="shared" si="232"/>
        <v>0</v>
      </c>
      <c r="AQ233" s="431" t="str">
        <f t="shared" si="233"/>
        <v>ne</v>
      </c>
      <c r="AS233" s="229"/>
      <c r="AT233" s="225">
        <f t="shared" si="234"/>
        <v>0</v>
      </c>
      <c r="AU233" s="230">
        <f>IF(AT233=1,data!$C$41*AS233,0)</f>
        <v>0</v>
      </c>
      <c r="AV233" s="265" t="s">
        <v>96</v>
      </c>
      <c r="AW233" s="231">
        <f>IF(AT233=1,IF(AS233&lt;15,VLOOKUP(AV233,data!$B$3:$E$32,2,0)*AS233,(VLOOKUP(AV233,data!$B$3:$E$32,2,0)*14)+(VLOOKUP(AV233,data!$B$3:$E$32,3,0))*(AS233-14)),0)</f>
        <v>0</v>
      </c>
      <c r="AX233" s="265" t="s">
        <v>96</v>
      </c>
      <c r="AY233" s="231">
        <f>IF(AT233=1,VLOOKUP(AX233,data!$B$35:$D$39,2,0),0)</f>
        <v>0</v>
      </c>
      <c r="AZ233" s="232">
        <f>IF(AND(AW233&lt;&gt;0,AY233&lt;&gt;0)=FALSE,0,data!$C$43)</f>
        <v>0</v>
      </c>
      <c r="BA233" s="269">
        <f t="shared" si="235"/>
        <v>0</v>
      </c>
      <c r="BB233" s="225">
        <f t="shared" si="236"/>
        <v>0</v>
      </c>
      <c r="BC233" s="225">
        <f t="shared" si="237"/>
        <v>0</v>
      </c>
      <c r="BD233" s="225">
        <f t="shared" si="238"/>
        <v>0</v>
      </c>
      <c r="BE233" s="431" t="str">
        <f t="shared" si="239"/>
        <v>ne</v>
      </c>
      <c r="BG233" s="229"/>
      <c r="BH233" s="225">
        <f t="shared" si="240"/>
        <v>0</v>
      </c>
      <c r="BI233" s="230">
        <f>IF(BH233=1,data!$C$41*BG233,0)</f>
        <v>0</v>
      </c>
      <c r="BJ233" s="265" t="s">
        <v>96</v>
      </c>
      <c r="BK233" s="231">
        <f>IF(BH233=1,IF(BG233&lt;15,VLOOKUP(BJ233,data!$B$3:$E$32,2,0)*BG233,(VLOOKUP(BJ233,data!$B$3:$E$32,2,0)*14)+(VLOOKUP(BJ233,data!$B$3:$E$32,3,0))*(BG233-14)),0)</f>
        <v>0</v>
      </c>
      <c r="BL233" s="265" t="s">
        <v>96</v>
      </c>
      <c r="BM233" s="231">
        <f>IF(BH233=1,VLOOKUP(BL233,data!$B$35:$D$39,2,0),0)</f>
        <v>0</v>
      </c>
      <c r="BN233" s="232">
        <f>IF(AND(BK233&lt;&gt;0,BM233&lt;&gt;0)=FALSE,0,data!$C$43)</f>
        <v>0</v>
      </c>
      <c r="BO233" s="269">
        <f t="shared" si="241"/>
        <v>0</v>
      </c>
      <c r="BP233" s="225">
        <f t="shared" si="242"/>
        <v>0</v>
      </c>
      <c r="BQ233" s="225">
        <f t="shared" si="243"/>
        <v>0</v>
      </c>
      <c r="BR233" s="225">
        <f t="shared" si="244"/>
        <v>0</v>
      </c>
      <c r="BS233" s="431" t="str">
        <f t="shared" si="245"/>
        <v>ne</v>
      </c>
      <c r="BU233" s="229"/>
      <c r="BV233" s="225">
        <f t="shared" si="246"/>
        <v>0</v>
      </c>
      <c r="BW233" s="230">
        <f>IF(BV233=1,data!$C$41*BU233,0)</f>
        <v>0</v>
      </c>
      <c r="BX233" s="265" t="s">
        <v>96</v>
      </c>
      <c r="BY233" s="231">
        <f>IF(BV233=1,IF(BU233&lt;15,VLOOKUP(BX233,data!$B$3:$E$32,2,0)*BU233,(VLOOKUP(BX233,data!$B$3:$E$32,2,0)*14)+(VLOOKUP(BX233,data!$B$3:$E$32,3,0))*(BU233-14)),0)</f>
        <v>0</v>
      </c>
      <c r="BZ233" s="265" t="s">
        <v>96</v>
      </c>
      <c r="CA233" s="231">
        <f>IF(BV233=1,VLOOKUP(BZ233,data!$B$35:$D$39,2,0),0)</f>
        <v>0</v>
      </c>
      <c r="CB233" s="232">
        <f>IF(AND(BY233&lt;&gt;0,CA233&lt;&gt;0)=FALSE,0,data!$C$43)</f>
        <v>0</v>
      </c>
      <c r="CC233" s="269">
        <f t="shared" si="247"/>
        <v>0</v>
      </c>
      <c r="CD233" s="225">
        <f t="shared" si="248"/>
        <v>0</v>
      </c>
      <c r="CE233" s="225">
        <f t="shared" si="249"/>
        <v>0</v>
      </c>
      <c r="CF233" s="225">
        <f t="shared" si="250"/>
        <v>0</v>
      </c>
      <c r="CG233" s="431" t="str">
        <f t="shared" si="251"/>
        <v>ne</v>
      </c>
      <c r="CI233" s="229"/>
      <c r="CJ233" s="225">
        <f t="shared" si="252"/>
        <v>0</v>
      </c>
      <c r="CK233" s="230">
        <f>IF(CJ233=1,data!$C$41*CI233,0)</f>
        <v>0</v>
      </c>
      <c r="CL233" s="265" t="s">
        <v>96</v>
      </c>
      <c r="CM233" s="231">
        <f>IF(CJ233=1,IF(CI233&lt;15,VLOOKUP(CL233,data!$B$3:$E$32,2,0)*CI233,(VLOOKUP(CL233,data!$B$3:$E$32,2,0)*14)+(VLOOKUP(CL233,data!$B$3:$E$32,3,0))*(CI233-14)),0)</f>
        <v>0</v>
      </c>
      <c r="CN233" s="265" t="s">
        <v>96</v>
      </c>
      <c r="CO233" s="231">
        <f>IF(CJ233=1,VLOOKUP(CN233,data!$B$35:$D$39,2,0),0)</f>
        <v>0</v>
      </c>
      <c r="CP233" s="232">
        <f>IF(AND(CM233&lt;&gt;0,CO233&lt;&gt;0)=FALSE,0,data!$C$43)</f>
        <v>0</v>
      </c>
      <c r="CQ233" s="269">
        <f t="shared" si="253"/>
        <v>0</v>
      </c>
      <c r="CR233" s="225">
        <f t="shared" si="254"/>
        <v>0</v>
      </c>
      <c r="CS233" s="225">
        <f t="shared" si="255"/>
        <v>0</v>
      </c>
      <c r="CT233" s="225">
        <f t="shared" si="256"/>
        <v>0</v>
      </c>
      <c r="CU233" s="431" t="str">
        <f t="shared" si="257"/>
        <v>ne</v>
      </c>
      <c r="CW233" s="229"/>
      <c r="CX233" s="225">
        <f t="shared" si="258"/>
        <v>0</v>
      </c>
      <c r="CY233" s="230">
        <f>IF(CX233=1,data!$C$41*CW233,0)</f>
        <v>0</v>
      </c>
      <c r="CZ233" s="265" t="s">
        <v>96</v>
      </c>
      <c r="DA233" s="231">
        <f>IF(CX233=1,IF(CW233&lt;15,VLOOKUP(CZ233,data!$B$3:$E$32,2,0)*CW233,(VLOOKUP(CZ233,data!$B$3:$E$32,2,0)*14)+(VLOOKUP(CZ233,data!$B$3:$E$32,3,0))*(CW233-14)),0)</f>
        <v>0</v>
      </c>
      <c r="DB233" s="265" t="s">
        <v>96</v>
      </c>
      <c r="DC233" s="231">
        <f>IF(CX233=1,VLOOKUP(DB233,data!$B$35:$D$39,2,0),0)</f>
        <v>0</v>
      </c>
      <c r="DD233" s="232">
        <f>IF(AND(DA233&lt;&gt;0,DC233&lt;&gt;0)=FALSE,0,data!$C$43)</f>
        <v>0</v>
      </c>
      <c r="DE233" s="269">
        <f t="shared" si="259"/>
        <v>0</v>
      </c>
      <c r="DF233" s="225">
        <f t="shared" si="260"/>
        <v>0</v>
      </c>
      <c r="DG233" s="225">
        <f t="shared" si="261"/>
        <v>0</v>
      </c>
      <c r="DH233" s="225">
        <f t="shared" si="262"/>
        <v>0</v>
      </c>
      <c r="DI233" s="431" t="str">
        <f t="shared" si="263"/>
        <v>ne</v>
      </c>
      <c r="DK233" s="229"/>
      <c r="DL233" s="225">
        <f t="shared" si="264"/>
        <v>0</v>
      </c>
      <c r="DM233" s="230">
        <f>IF(DL233=1,data!$C$41*DK233,0)</f>
        <v>0</v>
      </c>
      <c r="DN233" s="265" t="s">
        <v>96</v>
      </c>
      <c r="DO233" s="231">
        <f>IF(DL233=1,IF(DK233&lt;15,VLOOKUP(DN233,data!$B$3:$E$32,2,0)*DK233,(VLOOKUP(DN233,data!$B$3:$E$32,2,0)*14)+(VLOOKUP(DN233,data!$B$3:$E$32,3,0))*(DK233-14)),0)</f>
        <v>0</v>
      </c>
      <c r="DP233" s="265" t="s">
        <v>96</v>
      </c>
      <c r="DQ233" s="231">
        <f>IF(DL233=1,VLOOKUP(DP233,data!$B$35:$D$39,2,0),0)</f>
        <v>0</v>
      </c>
      <c r="DR233" s="232">
        <f>IF(AND(DO233&lt;&gt;0,DQ233&lt;&gt;0)=FALSE,0,data!$C$43)</f>
        <v>0</v>
      </c>
      <c r="DS233" s="269">
        <f t="shared" si="265"/>
        <v>0</v>
      </c>
      <c r="DT233" s="225">
        <f t="shared" si="266"/>
        <v>0</v>
      </c>
      <c r="DU233" s="225">
        <f t="shared" si="267"/>
        <v>0</v>
      </c>
      <c r="DV233" s="225">
        <f t="shared" si="268"/>
        <v>0</v>
      </c>
      <c r="DW233" s="431" t="str">
        <f t="shared" si="269"/>
        <v>ne</v>
      </c>
      <c r="DY233" s="229"/>
      <c r="DZ233" s="225">
        <f t="shared" si="270"/>
        <v>0</v>
      </c>
      <c r="EA233" s="230">
        <f>IF(DZ233=1,data!$C$41*DY233,0)</f>
        <v>0</v>
      </c>
      <c r="EB233" s="265" t="s">
        <v>96</v>
      </c>
      <c r="EC233" s="231">
        <f>IF(DZ233=1,IF(DY233&lt;15,VLOOKUP(EB233,data!$B$3:$E$32,2,0)*DY233,(VLOOKUP(EB233,data!$B$3:$E$32,2,0)*14)+(VLOOKUP(EB233,data!$B$3:$E$32,3,0))*(DY233-14)),0)</f>
        <v>0</v>
      </c>
      <c r="ED233" s="265" t="s">
        <v>96</v>
      </c>
      <c r="EE233" s="231">
        <f>IF(DZ233=1,VLOOKUP(ED233,data!$B$35:$D$39,2,0),0)</f>
        <v>0</v>
      </c>
      <c r="EF233" s="232">
        <f>IF(AND(EC233&lt;&gt;0,EE233&lt;&gt;0)=FALSE,0,data!$C$43)</f>
        <v>0</v>
      </c>
      <c r="EG233" s="269">
        <f t="shared" si="271"/>
        <v>0</v>
      </c>
      <c r="EH233" s="225">
        <f t="shared" si="272"/>
        <v>0</v>
      </c>
      <c r="EI233" s="225">
        <f t="shared" si="273"/>
        <v>0</v>
      </c>
      <c r="EJ233" s="225">
        <f t="shared" si="274"/>
        <v>0</v>
      </c>
      <c r="EK233" s="431" t="str">
        <f t="shared" si="275"/>
        <v>ne</v>
      </c>
      <c r="EM233" s="229"/>
      <c r="EN233" s="225">
        <f t="shared" si="276"/>
        <v>0</v>
      </c>
      <c r="EO233" s="230">
        <f>IF(EN233=1,data!$C$41*EM233,0)</f>
        <v>0</v>
      </c>
      <c r="EP233" s="265" t="s">
        <v>96</v>
      </c>
      <c r="EQ233" s="231">
        <f>IF(EN233=1,IF(EM233&lt;15,VLOOKUP(EP233,data!$B$3:$E$32,2,0)*EM233,(VLOOKUP(EP233,data!$B$3:$E$32,2,0)*14)+(VLOOKUP(EP233,data!$B$3:$E$32,3,0))*(EM233-14)),0)</f>
        <v>0</v>
      </c>
      <c r="ER233" s="265" t="s">
        <v>96</v>
      </c>
      <c r="ES233" s="231">
        <f>IF(EN233=1,VLOOKUP(ER233,data!$B$35:$D$39,2,0),0)</f>
        <v>0</v>
      </c>
      <c r="ET233" s="232">
        <f>IF(AND(EQ233&lt;&gt;0,ES233&lt;&gt;0)=FALSE,0,data!$C$43)</f>
        <v>0</v>
      </c>
      <c r="EU233" s="269">
        <f t="shared" si="277"/>
        <v>0</v>
      </c>
      <c r="EV233" s="225">
        <f t="shared" si="278"/>
        <v>0</v>
      </c>
      <c r="EW233" s="225">
        <f t="shared" si="279"/>
        <v>0</v>
      </c>
      <c r="EX233" s="225">
        <f t="shared" si="280"/>
        <v>0</v>
      </c>
      <c r="EY233" s="431" t="str">
        <f t="shared" si="281"/>
        <v>ne</v>
      </c>
      <c r="FA233" s="229"/>
      <c r="FB233" s="225">
        <f t="shared" si="282"/>
        <v>0</v>
      </c>
      <c r="FC233" s="230">
        <f>IF(FB233=1,data!$C$41*FA233,0)</f>
        <v>0</v>
      </c>
      <c r="FD233" s="265" t="s">
        <v>96</v>
      </c>
      <c r="FE233" s="231">
        <f>IF(FB233=1,IF(FA233&lt;15,VLOOKUP(FD233,data!$B$3:$E$32,2,0)*FA233,(VLOOKUP(FD233,data!$B$3:$E$32,2,0)*14)+(VLOOKUP(FD233,data!$B$3:$E$32,3,0))*(FA233-14)),0)</f>
        <v>0</v>
      </c>
      <c r="FF233" s="265" t="s">
        <v>96</v>
      </c>
      <c r="FG233" s="231">
        <f>IF(FB233=1,VLOOKUP(FF233,data!$B$35:$D$39,2,0),0)</f>
        <v>0</v>
      </c>
      <c r="FH233" s="232">
        <f>IF(AND(FE233&lt;&gt;0,FG233&lt;&gt;0)=FALSE,0,data!$C$43)</f>
        <v>0</v>
      </c>
      <c r="FI233" s="269">
        <f t="shared" si="283"/>
        <v>0</v>
      </c>
      <c r="FJ233" s="225">
        <f t="shared" si="284"/>
        <v>0</v>
      </c>
      <c r="FK233" s="225">
        <f t="shared" si="285"/>
        <v>0</v>
      </c>
      <c r="FL233" s="225">
        <f t="shared" si="286"/>
        <v>0</v>
      </c>
      <c r="FM233" s="431" t="str">
        <f t="shared" si="287"/>
        <v>ne</v>
      </c>
    </row>
    <row r="234" spans="1:169" ht="26.65" hidden="1" customHeight="1" x14ac:dyDescent="0.25">
      <c r="A234" s="233"/>
      <c r="B234" s="370" t="s">
        <v>325</v>
      </c>
      <c r="C234" s="416"/>
      <c r="D234" s="418"/>
      <c r="E234" s="229"/>
      <c r="F234" s="225">
        <f t="shared" si="219"/>
        <v>0</v>
      </c>
      <c r="G234" s="230">
        <f>IF(F234=1,data!$C$41*E234,0)</f>
        <v>0</v>
      </c>
      <c r="H234" s="265" t="s">
        <v>96</v>
      </c>
      <c r="I234" s="231">
        <f>IF($F234=1,IF($E234&lt;15,VLOOKUP(H234,data!$B$3:$E$32,2,0)*$E234,(VLOOKUP(H234,data!$B$3:$E$32,2,0)*14)+(VLOOKUP(H234,data!$B$3:$E$32,3,0))*($E234-14)),0)</f>
        <v>0</v>
      </c>
      <c r="J234" s="265" t="s">
        <v>96</v>
      </c>
      <c r="K234" s="231">
        <f>IF($F234=1,VLOOKUP(J234,data!$B$35:$D$39,2,0),0)</f>
        <v>0</v>
      </c>
      <c r="L234" s="232">
        <f>IF(AND(I234&lt;&gt;0,K234&lt;&gt;0)=FALSE,0,data!$C$43)</f>
        <v>0</v>
      </c>
      <c r="M234" s="269">
        <f t="shared" si="76"/>
        <v>0</v>
      </c>
      <c r="N234" s="225">
        <f t="shared" si="288"/>
        <v>0</v>
      </c>
      <c r="O234" s="225">
        <f t="shared" si="220"/>
        <v>0</v>
      </c>
      <c r="P234" s="225">
        <f t="shared" si="221"/>
        <v>0</v>
      </c>
      <c r="Q234" s="228"/>
      <c r="R234" s="438">
        <f t="shared" si="222"/>
        <v>0</v>
      </c>
      <c r="S234" s="225">
        <f t="shared" si="223"/>
        <v>0</v>
      </c>
      <c r="T234" s="357">
        <f>IF(S234=1,data!$C$41*R234,0)</f>
        <v>0</v>
      </c>
      <c r="U234" s="370" t="str">
        <f t="shared" si="224"/>
        <v xml:space="preserve"> </v>
      </c>
      <c r="V234" s="360">
        <f>IF($S234=1,IF(R234&lt;15,VLOOKUP(U234,data!$B$3:$E$32,2,0)*R234,(VLOOKUP(U234,data!$B$3:$E$32,2,0)*14)+(VLOOKUP(U234,data!$B$3:$E$32,3,0))*(R234-14)),0)</f>
        <v>0</v>
      </c>
      <c r="W234" s="370" t="str">
        <f t="shared" si="225"/>
        <v xml:space="preserve"> </v>
      </c>
      <c r="X234" s="360">
        <f>IF($S234=1,VLOOKUP(W234,data!$B$35:$D$39,2,0),0)</f>
        <v>0</v>
      </c>
      <c r="Y234" s="364">
        <f>IF(AND(V234&lt;&gt;0,X234&lt;&gt;0)=FALSE,0,data!$C$43)</f>
        <v>0</v>
      </c>
      <c r="Z234" s="365">
        <f t="shared" si="83"/>
        <v>0</v>
      </c>
      <c r="AA234" s="225">
        <f t="shared" si="289"/>
        <v>0</v>
      </c>
      <c r="AB234" s="225">
        <f t="shared" si="226"/>
        <v>0</v>
      </c>
      <c r="AC234" s="225">
        <f t="shared" si="227"/>
        <v>0</v>
      </c>
      <c r="AE234" s="229"/>
      <c r="AF234" s="225">
        <f t="shared" si="228"/>
        <v>0</v>
      </c>
      <c r="AG234" s="230">
        <f>IF(AF234=1,data!$C$41*AE234,0)</f>
        <v>0</v>
      </c>
      <c r="AH234" s="265" t="s">
        <v>96</v>
      </c>
      <c r="AI234" s="231">
        <f>IF(AF234=1,IF(AE234&lt;15,VLOOKUP(AH234,data!$B$3:$E$32,2,0)*AE234,(VLOOKUP(AH234,data!$B$3:$E$32,2,0)*14)+(VLOOKUP(AH234,data!$B$3:$E$32,3,0))*(AE234-14)),0)</f>
        <v>0</v>
      </c>
      <c r="AJ234" s="265" t="s">
        <v>96</v>
      </c>
      <c r="AK234" s="231">
        <f>IF(AF234=1,VLOOKUP(AJ234,data!$B$35:$D$39,2,0),0)</f>
        <v>0</v>
      </c>
      <c r="AL234" s="232">
        <f>IF(AND(AI234&lt;&gt;0,AK234&lt;&gt;0)=FALSE,0,data!$C$43)</f>
        <v>0</v>
      </c>
      <c r="AM234" s="269">
        <f t="shared" si="229"/>
        <v>0</v>
      </c>
      <c r="AN234" s="225">
        <f t="shared" si="230"/>
        <v>0</v>
      </c>
      <c r="AO234" s="225">
        <f t="shared" si="231"/>
        <v>0</v>
      </c>
      <c r="AP234" s="225">
        <f t="shared" si="232"/>
        <v>0</v>
      </c>
      <c r="AQ234" s="431" t="str">
        <f t="shared" si="233"/>
        <v>ne</v>
      </c>
      <c r="AS234" s="229"/>
      <c r="AT234" s="225">
        <f t="shared" si="234"/>
        <v>0</v>
      </c>
      <c r="AU234" s="230">
        <f>IF(AT234=1,data!$C$41*AS234,0)</f>
        <v>0</v>
      </c>
      <c r="AV234" s="265" t="s">
        <v>96</v>
      </c>
      <c r="AW234" s="231">
        <f>IF(AT234=1,IF(AS234&lt;15,VLOOKUP(AV234,data!$B$3:$E$32,2,0)*AS234,(VLOOKUP(AV234,data!$B$3:$E$32,2,0)*14)+(VLOOKUP(AV234,data!$B$3:$E$32,3,0))*(AS234-14)),0)</f>
        <v>0</v>
      </c>
      <c r="AX234" s="265" t="s">
        <v>96</v>
      </c>
      <c r="AY234" s="231">
        <f>IF(AT234=1,VLOOKUP(AX234,data!$B$35:$D$39,2,0),0)</f>
        <v>0</v>
      </c>
      <c r="AZ234" s="232">
        <f>IF(AND(AW234&lt;&gt;0,AY234&lt;&gt;0)=FALSE,0,data!$C$43)</f>
        <v>0</v>
      </c>
      <c r="BA234" s="269">
        <f t="shared" si="235"/>
        <v>0</v>
      </c>
      <c r="BB234" s="225">
        <f t="shared" si="236"/>
        <v>0</v>
      </c>
      <c r="BC234" s="225">
        <f t="shared" si="237"/>
        <v>0</v>
      </c>
      <c r="BD234" s="225">
        <f t="shared" si="238"/>
        <v>0</v>
      </c>
      <c r="BE234" s="431" t="str">
        <f t="shared" si="239"/>
        <v>ne</v>
      </c>
      <c r="BG234" s="229"/>
      <c r="BH234" s="225">
        <f t="shared" si="240"/>
        <v>0</v>
      </c>
      <c r="BI234" s="230">
        <f>IF(BH234=1,data!$C$41*BG234,0)</f>
        <v>0</v>
      </c>
      <c r="BJ234" s="265" t="s">
        <v>96</v>
      </c>
      <c r="BK234" s="231">
        <f>IF(BH234=1,IF(BG234&lt;15,VLOOKUP(BJ234,data!$B$3:$E$32,2,0)*BG234,(VLOOKUP(BJ234,data!$B$3:$E$32,2,0)*14)+(VLOOKUP(BJ234,data!$B$3:$E$32,3,0))*(BG234-14)),0)</f>
        <v>0</v>
      </c>
      <c r="BL234" s="265" t="s">
        <v>96</v>
      </c>
      <c r="BM234" s="231">
        <f>IF(BH234=1,VLOOKUP(BL234,data!$B$35:$D$39,2,0),0)</f>
        <v>0</v>
      </c>
      <c r="BN234" s="232">
        <f>IF(AND(BK234&lt;&gt;0,BM234&lt;&gt;0)=FALSE,0,data!$C$43)</f>
        <v>0</v>
      </c>
      <c r="BO234" s="269">
        <f t="shared" si="241"/>
        <v>0</v>
      </c>
      <c r="BP234" s="225">
        <f t="shared" si="242"/>
        <v>0</v>
      </c>
      <c r="BQ234" s="225">
        <f t="shared" si="243"/>
        <v>0</v>
      </c>
      <c r="BR234" s="225">
        <f t="shared" si="244"/>
        <v>0</v>
      </c>
      <c r="BS234" s="431" t="str">
        <f t="shared" si="245"/>
        <v>ne</v>
      </c>
      <c r="BU234" s="229"/>
      <c r="BV234" s="225">
        <f t="shared" si="246"/>
        <v>0</v>
      </c>
      <c r="BW234" s="230">
        <f>IF(BV234=1,data!$C$41*BU234,0)</f>
        <v>0</v>
      </c>
      <c r="BX234" s="265" t="s">
        <v>96</v>
      </c>
      <c r="BY234" s="231">
        <f>IF(BV234=1,IF(BU234&lt;15,VLOOKUP(BX234,data!$B$3:$E$32,2,0)*BU234,(VLOOKUP(BX234,data!$B$3:$E$32,2,0)*14)+(VLOOKUP(BX234,data!$B$3:$E$32,3,0))*(BU234-14)),0)</f>
        <v>0</v>
      </c>
      <c r="BZ234" s="265" t="s">
        <v>96</v>
      </c>
      <c r="CA234" s="231">
        <f>IF(BV234=1,VLOOKUP(BZ234,data!$B$35:$D$39,2,0),0)</f>
        <v>0</v>
      </c>
      <c r="CB234" s="232">
        <f>IF(AND(BY234&lt;&gt;0,CA234&lt;&gt;0)=FALSE,0,data!$C$43)</f>
        <v>0</v>
      </c>
      <c r="CC234" s="269">
        <f t="shared" si="247"/>
        <v>0</v>
      </c>
      <c r="CD234" s="225">
        <f t="shared" si="248"/>
        <v>0</v>
      </c>
      <c r="CE234" s="225">
        <f t="shared" si="249"/>
        <v>0</v>
      </c>
      <c r="CF234" s="225">
        <f t="shared" si="250"/>
        <v>0</v>
      </c>
      <c r="CG234" s="431" t="str">
        <f t="shared" si="251"/>
        <v>ne</v>
      </c>
      <c r="CI234" s="229"/>
      <c r="CJ234" s="225">
        <f t="shared" si="252"/>
        <v>0</v>
      </c>
      <c r="CK234" s="230">
        <f>IF(CJ234=1,data!$C$41*CI234,0)</f>
        <v>0</v>
      </c>
      <c r="CL234" s="265" t="s">
        <v>96</v>
      </c>
      <c r="CM234" s="231">
        <f>IF(CJ234=1,IF(CI234&lt;15,VLOOKUP(CL234,data!$B$3:$E$32,2,0)*CI234,(VLOOKUP(CL234,data!$B$3:$E$32,2,0)*14)+(VLOOKUP(CL234,data!$B$3:$E$32,3,0))*(CI234-14)),0)</f>
        <v>0</v>
      </c>
      <c r="CN234" s="265" t="s">
        <v>96</v>
      </c>
      <c r="CO234" s="231">
        <f>IF(CJ234=1,VLOOKUP(CN234,data!$B$35:$D$39,2,0),0)</f>
        <v>0</v>
      </c>
      <c r="CP234" s="232">
        <f>IF(AND(CM234&lt;&gt;0,CO234&lt;&gt;0)=FALSE,0,data!$C$43)</f>
        <v>0</v>
      </c>
      <c r="CQ234" s="269">
        <f t="shared" si="253"/>
        <v>0</v>
      </c>
      <c r="CR234" s="225">
        <f t="shared" si="254"/>
        <v>0</v>
      </c>
      <c r="CS234" s="225">
        <f t="shared" si="255"/>
        <v>0</v>
      </c>
      <c r="CT234" s="225">
        <f t="shared" si="256"/>
        <v>0</v>
      </c>
      <c r="CU234" s="431" t="str">
        <f t="shared" si="257"/>
        <v>ne</v>
      </c>
      <c r="CW234" s="229"/>
      <c r="CX234" s="225">
        <f t="shared" si="258"/>
        <v>0</v>
      </c>
      <c r="CY234" s="230">
        <f>IF(CX234=1,data!$C$41*CW234,0)</f>
        <v>0</v>
      </c>
      <c r="CZ234" s="265" t="s">
        <v>96</v>
      </c>
      <c r="DA234" s="231">
        <f>IF(CX234=1,IF(CW234&lt;15,VLOOKUP(CZ234,data!$B$3:$E$32,2,0)*CW234,(VLOOKUP(CZ234,data!$B$3:$E$32,2,0)*14)+(VLOOKUP(CZ234,data!$B$3:$E$32,3,0))*(CW234-14)),0)</f>
        <v>0</v>
      </c>
      <c r="DB234" s="265" t="s">
        <v>96</v>
      </c>
      <c r="DC234" s="231">
        <f>IF(CX234=1,VLOOKUP(DB234,data!$B$35:$D$39,2,0),0)</f>
        <v>0</v>
      </c>
      <c r="DD234" s="232">
        <f>IF(AND(DA234&lt;&gt;0,DC234&lt;&gt;0)=FALSE,0,data!$C$43)</f>
        <v>0</v>
      </c>
      <c r="DE234" s="269">
        <f t="shared" si="259"/>
        <v>0</v>
      </c>
      <c r="DF234" s="225">
        <f t="shared" si="260"/>
        <v>0</v>
      </c>
      <c r="DG234" s="225">
        <f t="shared" si="261"/>
        <v>0</v>
      </c>
      <c r="DH234" s="225">
        <f t="shared" si="262"/>
        <v>0</v>
      </c>
      <c r="DI234" s="431" t="str">
        <f t="shared" si="263"/>
        <v>ne</v>
      </c>
      <c r="DK234" s="229"/>
      <c r="DL234" s="225">
        <f t="shared" si="264"/>
        <v>0</v>
      </c>
      <c r="DM234" s="230">
        <f>IF(DL234=1,data!$C$41*DK234,0)</f>
        <v>0</v>
      </c>
      <c r="DN234" s="265" t="s">
        <v>96</v>
      </c>
      <c r="DO234" s="231">
        <f>IF(DL234=1,IF(DK234&lt;15,VLOOKUP(DN234,data!$B$3:$E$32,2,0)*DK234,(VLOOKUP(DN234,data!$B$3:$E$32,2,0)*14)+(VLOOKUP(DN234,data!$B$3:$E$32,3,0))*(DK234-14)),0)</f>
        <v>0</v>
      </c>
      <c r="DP234" s="265" t="s">
        <v>96</v>
      </c>
      <c r="DQ234" s="231">
        <f>IF(DL234=1,VLOOKUP(DP234,data!$B$35:$D$39,2,0),0)</f>
        <v>0</v>
      </c>
      <c r="DR234" s="232">
        <f>IF(AND(DO234&lt;&gt;0,DQ234&lt;&gt;0)=FALSE,0,data!$C$43)</f>
        <v>0</v>
      </c>
      <c r="DS234" s="269">
        <f t="shared" si="265"/>
        <v>0</v>
      </c>
      <c r="DT234" s="225">
        <f t="shared" si="266"/>
        <v>0</v>
      </c>
      <c r="DU234" s="225">
        <f t="shared" si="267"/>
        <v>0</v>
      </c>
      <c r="DV234" s="225">
        <f t="shared" si="268"/>
        <v>0</v>
      </c>
      <c r="DW234" s="431" t="str">
        <f t="shared" si="269"/>
        <v>ne</v>
      </c>
      <c r="DY234" s="229"/>
      <c r="DZ234" s="225">
        <f t="shared" si="270"/>
        <v>0</v>
      </c>
      <c r="EA234" s="230">
        <f>IF(DZ234=1,data!$C$41*DY234,0)</f>
        <v>0</v>
      </c>
      <c r="EB234" s="265" t="s">
        <v>96</v>
      </c>
      <c r="EC234" s="231">
        <f>IF(DZ234=1,IF(DY234&lt;15,VLOOKUP(EB234,data!$B$3:$E$32,2,0)*DY234,(VLOOKUP(EB234,data!$B$3:$E$32,2,0)*14)+(VLOOKUP(EB234,data!$B$3:$E$32,3,0))*(DY234-14)),0)</f>
        <v>0</v>
      </c>
      <c r="ED234" s="265" t="s">
        <v>96</v>
      </c>
      <c r="EE234" s="231">
        <f>IF(DZ234=1,VLOOKUP(ED234,data!$B$35:$D$39,2,0),0)</f>
        <v>0</v>
      </c>
      <c r="EF234" s="232">
        <f>IF(AND(EC234&lt;&gt;0,EE234&lt;&gt;0)=FALSE,0,data!$C$43)</f>
        <v>0</v>
      </c>
      <c r="EG234" s="269">
        <f t="shared" si="271"/>
        <v>0</v>
      </c>
      <c r="EH234" s="225">
        <f t="shared" si="272"/>
        <v>0</v>
      </c>
      <c r="EI234" s="225">
        <f t="shared" si="273"/>
        <v>0</v>
      </c>
      <c r="EJ234" s="225">
        <f t="shared" si="274"/>
        <v>0</v>
      </c>
      <c r="EK234" s="431" t="str">
        <f t="shared" si="275"/>
        <v>ne</v>
      </c>
      <c r="EM234" s="229"/>
      <c r="EN234" s="225">
        <f t="shared" si="276"/>
        <v>0</v>
      </c>
      <c r="EO234" s="230">
        <f>IF(EN234=1,data!$C$41*EM234,0)</f>
        <v>0</v>
      </c>
      <c r="EP234" s="265" t="s">
        <v>96</v>
      </c>
      <c r="EQ234" s="231">
        <f>IF(EN234=1,IF(EM234&lt;15,VLOOKUP(EP234,data!$B$3:$E$32,2,0)*EM234,(VLOOKUP(EP234,data!$B$3:$E$32,2,0)*14)+(VLOOKUP(EP234,data!$B$3:$E$32,3,0))*(EM234-14)),0)</f>
        <v>0</v>
      </c>
      <c r="ER234" s="265" t="s">
        <v>96</v>
      </c>
      <c r="ES234" s="231">
        <f>IF(EN234=1,VLOOKUP(ER234,data!$B$35:$D$39,2,0),0)</f>
        <v>0</v>
      </c>
      <c r="ET234" s="232">
        <f>IF(AND(EQ234&lt;&gt;0,ES234&lt;&gt;0)=FALSE,0,data!$C$43)</f>
        <v>0</v>
      </c>
      <c r="EU234" s="269">
        <f t="shared" si="277"/>
        <v>0</v>
      </c>
      <c r="EV234" s="225">
        <f t="shared" si="278"/>
        <v>0</v>
      </c>
      <c r="EW234" s="225">
        <f t="shared" si="279"/>
        <v>0</v>
      </c>
      <c r="EX234" s="225">
        <f t="shared" si="280"/>
        <v>0</v>
      </c>
      <c r="EY234" s="431" t="str">
        <f t="shared" si="281"/>
        <v>ne</v>
      </c>
      <c r="FA234" s="229"/>
      <c r="FB234" s="225">
        <f t="shared" si="282"/>
        <v>0</v>
      </c>
      <c r="FC234" s="230">
        <f>IF(FB234=1,data!$C$41*FA234,0)</f>
        <v>0</v>
      </c>
      <c r="FD234" s="265" t="s">
        <v>96</v>
      </c>
      <c r="FE234" s="231">
        <f>IF(FB234=1,IF(FA234&lt;15,VLOOKUP(FD234,data!$B$3:$E$32,2,0)*FA234,(VLOOKUP(FD234,data!$B$3:$E$32,2,0)*14)+(VLOOKUP(FD234,data!$B$3:$E$32,3,0))*(FA234-14)),0)</f>
        <v>0</v>
      </c>
      <c r="FF234" s="265" t="s">
        <v>96</v>
      </c>
      <c r="FG234" s="231">
        <f>IF(FB234=1,VLOOKUP(FF234,data!$B$35:$D$39,2,0),0)</f>
        <v>0</v>
      </c>
      <c r="FH234" s="232">
        <f>IF(AND(FE234&lt;&gt;0,FG234&lt;&gt;0)=FALSE,0,data!$C$43)</f>
        <v>0</v>
      </c>
      <c r="FI234" s="269">
        <f t="shared" si="283"/>
        <v>0</v>
      </c>
      <c r="FJ234" s="225">
        <f t="shared" si="284"/>
        <v>0</v>
      </c>
      <c r="FK234" s="225">
        <f t="shared" si="285"/>
        <v>0</v>
      </c>
      <c r="FL234" s="225">
        <f t="shared" si="286"/>
        <v>0</v>
      </c>
      <c r="FM234" s="431" t="str">
        <f t="shared" si="287"/>
        <v>ne</v>
      </c>
    </row>
    <row r="235" spans="1:169" ht="26.65" hidden="1" customHeight="1" x14ac:dyDescent="0.25">
      <c r="A235" s="233"/>
      <c r="B235" s="370" t="s">
        <v>326</v>
      </c>
      <c r="C235" s="416"/>
      <c r="D235" s="418"/>
      <c r="E235" s="229"/>
      <c r="F235" s="225">
        <f t="shared" si="219"/>
        <v>0</v>
      </c>
      <c r="G235" s="230">
        <f>IF(F235=1,data!$C$41*E235,0)</f>
        <v>0</v>
      </c>
      <c r="H235" s="265" t="s">
        <v>96</v>
      </c>
      <c r="I235" s="231">
        <f>IF($F235=1,IF($E235&lt;15,VLOOKUP(H235,data!$B$3:$E$32,2,0)*$E235,(VLOOKUP(H235,data!$B$3:$E$32,2,0)*14)+(VLOOKUP(H235,data!$B$3:$E$32,3,0))*($E235-14)),0)</f>
        <v>0</v>
      </c>
      <c r="J235" s="265" t="s">
        <v>96</v>
      </c>
      <c r="K235" s="231">
        <f>IF($F235=1,VLOOKUP(J235,data!$B$35:$D$39,2,0),0)</f>
        <v>0</v>
      </c>
      <c r="L235" s="232">
        <f>IF(AND(I235&lt;&gt;0,K235&lt;&gt;0)=FALSE,0,data!$C$43)</f>
        <v>0</v>
      </c>
      <c r="M235" s="269">
        <f t="shared" si="76"/>
        <v>0</v>
      </c>
      <c r="N235" s="225">
        <f t="shared" si="288"/>
        <v>0</v>
      </c>
      <c r="O235" s="225">
        <f t="shared" si="220"/>
        <v>0</v>
      </c>
      <c r="P235" s="225">
        <f t="shared" si="221"/>
        <v>0</v>
      </c>
      <c r="Q235" s="228"/>
      <c r="R235" s="438">
        <f t="shared" si="222"/>
        <v>0</v>
      </c>
      <c r="S235" s="225">
        <f t="shared" si="223"/>
        <v>0</v>
      </c>
      <c r="T235" s="357">
        <f>IF(S235=1,data!$C$41*R235,0)</f>
        <v>0</v>
      </c>
      <c r="U235" s="370" t="str">
        <f t="shared" si="224"/>
        <v xml:space="preserve"> </v>
      </c>
      <c r="V235" s="360">
        <f>IF($S235=1,IF(R235&lt;15,VLOOKUP(U235,data!$B$3:$E$32,2,0)*R235,(VLOOKUP(U235,data!$B$3:$E$32,2,0)*14)+(VLOOKUP(U235,data!$B$3:$E$32,3,0))*(R235-14)),0)</f>
        <v>0</v>
      </c>
      <c r="W235" s="370" t="str">
        <f t="shared" si="225"/>
        <v xml:space="preserve"> </v>
      </c>
      <c r="X235" s="360">
        <f>IF($S235=1,VLOOKUP(W235,data!$B$35:$D$39,2,0),0)</f>
        <v>0</v>
      </c>
      <c r="Y235" s="364">
        <f>IF(AND(V235&lt;&gt;0,X235&lt;&gt;0)=FALSE,0,data!$C$43)</f>
        <v>0</v>
      </c>
      <c r="Z235" s="365">
        <f t="shared" si="83"/>
        <v>0</v>
      </c>
      <c r="AA235" s="225">
        <f t="shared" si="289"/>
        <v>0</v>
      </c>
      <c r="AB235" s="225">
        <f t="shared" si="226"/>
        <v>0</v>
      </c>
      <c r="AC235" s="225">
        <f t="shared" si="227"/>
        <v>0</v>
      </c>
      <c r="AE235" s="229"/>
      <c r="AF235" s="225">
        <f t="shared" si="228"/>
        <v>0</v>
      </c>
      <c r="AG235" s="230">
        <f>IF(AF235=1,data!$C$41*AE235,0)</f>
        <v>0</v>
      </c>
      <c r="AH235" s="265" t="s">
        <v>96</v>
      </c>
      <c r="AI235" s="231">
        <f>IF(AF235=1,IF(AE235&lt;15,VLOOKUP(AH235,data!$B$3:$E$32,2,0)*AE235,(VLOOKUP(AH235,data!$B$3:$E$32,2,0)*14)+(VLOOKUP(AH235,data!$B$3:$E$32,3,0))*(AE235-14)),0)</f>
        <v>0</v>
      </c>
      <c r="AJ235" s="265" t="s">
        <v>96</v>
      </c>
      <c r="AK235" s="231">
        <f>IF(AF235=1,VLOOKUP(AJ235,data!$B$35:$D$39,2,0),0)</f>
        <v>0</v>
      </c>
      <c r="AL235" s="232">
        <f>IF(AND(AI235&lt;&gt;0,AK235&lt;&gt;0)=FALSE,0,data!$C$43)</f>
        <v>0</v>
      </c>
      <c r="AM235" s="269">
        <f t="shared" si="229"/>
        <v>0</v>
      </c>
      <c r="AN235" s="225">
        <f t="shared" si="230"/>
        <v>0</v>
      </c>
      <c r="AO235" s="225">
        <f t="shared" si="231"/>
        <v>0</v>
      </c>
      <c r="AP235" s="225">
        <f t="shared" si="232"/>
        <v>0</v>
      </c>
      <c r="AQ235" s="431" t="str">
        <f t="shared" si="233"/>
        <v>ne</v>
      </c>
      <c r="AS235" s="229"/>
      <c r="AT235" s="225">
        <f t="shared" si="234"/>
        <v>0</v>
      </c>
      <c r="AU235" s="230">
        <f>IF(AT235=1,data!$C$41*AS235,0)</f>
        <v>0</v>
      </c>
      <c r="AV235" s="265" t="s">
        <v>96</v>
      </c>
      <c r="AW235" s="231">
        <f>IF(AT235=1,IF(AS235&lt;15,VLOOKUP(AV235,data!$B$3:$E$32,2,0)*AS235,(VLOOKUP(AV235,data!$B$3:$E$32,2,0)*14)+(VLOOKUP(AV235,data!$B$3:$E$32,3,0))*(AS235-14)),0)</f>
        <v>0</v>
      </c>
      <c r="AX235" s="265" t="s">
        <v>96</v>
      </c>
      <c r="AY235" s="231">
        <f>IF(AT235=1,VLOOKUP(AX235,data!$B$35:$D$39,2,0),0)</f>
        <v>0</v>
      </c>
      <c r="AZ235" s="232">
        <f>IF(AND(AW235&lt;&gt;0,AY235&lt;&gt;0)=FALSE,0,data!$C$43)</f>
        <v>0</v>
      </c>
      <c r="BA235" s="269">
        <f t="shared" si="235"/>
        <v>0</v>
      </c>
      <c r="BB235" s="225">
        <f t="shared" si="236"/>
        <v>0</v>
      </c>
      <c r="BC235" s="225">
        <f t="shared" si="237"/>
        <v>0</v>
      </c>
      <c r="BD235" s="225">
        <f t="shared" si="238"/>
        <v>0</v>
      </c>
      <c r="BE235" s="431" t="str">
        <f t="shared" si="239"/>
        <v>ne</v>
      </c>
      <c r="BG235" s="229"/>
      <c r="BH235" s="225">
        <f t="shared" si="240"/>
        <v>0</v>
      </c>
      <c r="BI235" s="230">
        <f>IF(BH235=1,data!$C$41*BG235,0)</f>
        <v>0</v>
      </c>
      <c r="BJ235" s="265" t="s">
        <v>96</v>
      </c>
      <c r="BK235" s="231">
        <f>IF(BH235=1,IF(BG235&lt;15,VLOOKUP(BJ235,data!$B$3:$E$32,2,0)*BG235,(VLOOKUP(BJ235,data!$B$3:$E$32,2,0)*14)+(VLOOKUP(BJ235,data!$B$3:$E$32,3,0))*(BG235-14)),0)</f>
        <v>0</v>
      </c>
      <c r="BL235" s="265" t="s">
        <v>96</v>
      </c>
      <c r="BM235" s="231">
        <f>IF(BH235=1,VLOOKUP(BL235,data!$B$35:$D$39,2,0),0)</f>
        <v>0</v>
      </c>
      <c r="BN235" s="232">
        <f>IF(AND(BK235&lt;&gt;0,BM235&lt;&gt;0)=FALSE,0,data!$C$43)</f>
        <v>0</v>
      </c>
      <c r="BO235" s="269">
        <f t="shared" si="241"/>
        <v>0</v>
      </c>
      <c r="BP235" s="225">
        <f t="shared" si="242"/>
        <v>0</v>
      </c>
      <c r="BQ235" s="225">
        <f t="shared" si="243"/>
        <v>0</v>
      </c>
      <c r="BR235" s="225">
        <f t="shared" si="244"/>
        <v>0</v>
      </c>
      <c r="BS235" s="431" t="str">
        <f t="shared" si="245"/>
        <v>ne</v>
      </c>
      <c r="BU235" s="229"/>
      <c r="BV235" s="225">
        <f t="shared" si="246"/>
        <v>0</v>
      </c>
      <c r="BW235" s="230">
        <f>IF(BV235=1,data!$C$41*BU235,0)</f>
        <v>0</v>
      </c>
      <c r="BX235" s="265" t="s">
        <v>96</v>
      </c>
      <c r="BY235" s="231">
        <f>IF(BV235=1,IF(BU235&lt;15,VLOOKUP(BX235,data!$B$3:$E$32,2,0)*BU235,(VLOOKUP(BX235,data!$B$3:$E$32,2,0)*14)+(VLOOKUP(BX235,data!$B$3:$E$32,3,0))*(BU235-14)),0)</f>
        <v>0</v>
      </c>
      <c r="BZ235" s="265" t="s">
        <v>96</v>
      </c>
      <c r="CA235" s="231">
        <f>IF(BV235=1,VLOOKUP(BZ235,data!$B$35:$D$39,2,0),0)</f>
        <v>0</v>
      </c>
      <c r="CB235" s="232">
        <f>IF(AND(BY235&lt;&gt;0,CA235&lt;&gt;0)=FALSE,0,data!$C$43)</f>
        <v>0</v>
      </c>
      <c r="CC235" s="269">
        <f t="shared" si="247"/>
        <v>0</v>
      </c>
      <c r="CD235" s="225">
        <f t="shared" si="248"/>
        <v>0</v>
      </c>
      <c r="CE235" s="225">
        <f t="shared" si="249"/>
        <v>0</v>
      </c>
      <c r="CF235" s="225">
        <f t="shared" si="250"/>
        <v>0</v>
      </c>
      <c r="CG235" s="431" t="str">
        <f t="shared" si="251"/>
        <v>ne</v>
      </c>
      <c r="CI235" s="229"/>
      <c r="CJ235" s="225">
        <f t="shared" si="252"/>
        <v>0</v>
      </c>
      <c r="CK235" s="230">
        <f>IF(CJ235=1,data!$C$41*CI235,0)</f>
        <v>0</v>
      </c>
      <c r="CL235" s="265" t="s">
        <v>96</v>
      </c>
      <c r="CM235" s="231">
        <f>IF(CJ235=1,IF(CI235&lt;15,VLOOKUP(CL235,data!$B$3:$E$32,2,0)*CI235,(VLOOKUP(CL235,data!$B$3:$E$32,2,0)*14)+(VLOOKUP(CL235,data!$B$3:$E$32,3,0))*(CI235-14)),0)</f>
        <v>0</v>
      </c>
      <c r="CN235" s="265" t="s">
        <v>96</v>
      </c>
      <c r="CO235" s="231">
        <f>IF(CJ235=1,VLOOKUP(CN235,data!$B$35:$D$39,2,0),0)</f>
        <v>0</v>
      </c>
      <c r="CP235" s="232">
        <f>IF(AND(CM235&lt;&gt;0,CO235&lt;&gt;0)=FALSE,0,data!$C$43)</f>
        <v>0</v>
      </c>
      <c r="CQ235" s="269">
        <f t="shared" si="253"/>
        <v>0</v>
      </c>
      <c r="CR235" s="225">
        <f t="shared" si="254"/>
        <v>0</v>
      </c>
      <c r="CS235" s="225">
        <f t="shared" si="255"/>
        <v>0</v>
      </c>
      <c r="CT235" s="225">
        <f t="shared" si="256"/>
        <v>0</v>
      </c>
      <c r="CU235" s="431" t="str">
        <f t="shared" si="257"/>
        <v>ne</v>
      </c>
      <c r="CW235" s="229"/>
      <c r="CX235" s="225">
        <f t="shared" si="258"/>
        <v>0</v>
      </c>
      <c r="CY235" s="230">
        <f>IF(CX235=1,data!$C$41*CW235,0)</f>
        <v>0</v>
      </c>
      <c r="CZ235" s="265" t="s">
        <v>96</v>
      </c>
      <c r="DA235" s="231">
        <f>IF(CX235=1,IF(CW235&lt;15,VLOOKUP(CZ235,data!$B$3:$E$32,2,0)*CW235,(VLOOKUP(CZ235,data!$B$3:$E$32,2,0)*14)+(VLOOKUP(CZ235,data!$B$3:$E$32,3,0))*(CW235-14)),0)</f>
        <v>0</v>
      </c>
      <c r="DB235" s="265" t="s">
        <v>96</v>
      </c>
      <c r="DC235" s="231">
        <f>IF(CX235=1,VLOOKUP(DB235,data!$B$35:$D$39,2,0),0)</f>
        <v>0</v>
      </c>
      <c r="DD235" s="232">
        <f>IF(AND(DA235&lt;&gt;0,DC235&lt;&gt;0)=FALSE,0,data!$C$43)</f>
        <v>0</v>
      </c>
      <c r="DE235" s="269">
        <f t="shared" si="259"/>
        <v>0</v>
      </c>
      <c r="DF235" s="225">
        <f t="shared" si="260"/>
        <v>0</v>
      </c>
      <c r="DG235" s="225">
        <f t="shared" si="261"/>
        <v>0</v>
      </c>
      <c r="DH235" s="225">
        <f t="shared" si="262"/>
        <v>0</v>
      </c>
      <c r="DI235" s="431" t="str">
        <f t="shared" si="263"/>
        <v>ne</v>
      </c>
      <c r="DK235" s="229"/>
      <c r="DL235" s="225">
        <f t="shared" si="264"/>
        <v>0</v>
      </c>
      <c r="DM235" s="230">
        <f>IF(DL235=1,data!$C$41*DK235,0)</f>
        <v>0</v>
      </c>
      <c r="DN235" s="265" t="s">
        <v>96</v>
      </c>
      <c r="DO235" s="231">
        <f>IF(DL235=1,IF(DK235&lt;15,VLOOKUP(DN235,data!$B$3:$E$32,2,0)*DK235,(VLOOKUP(DN235,data!$B$3:$E$32,2,0)*14)+(VLOOKUP(DN235,data!$B$3:$E$32,3,0))*(DK235-14)),0)</f>
        <v>0</v>
      </c>
      <c r="DP235" s="265" t="s">
        <v>96</v>
      </c>
      <c r="DQ235" s="231">
        <f>IF(DL235=1,VLOOKUP(DP235,data!$B$35:$D$39,2,0),0)</f>
        <v>0</v>
      </c>
      <c r="DR235" s="232">
        <f>IF(AND(DO235&lt;&gt;0,DQ235&lt;&gt;0)=FALSE,0,data!$C$43)</f>
        <v>0</v>
      </c>
      <c r="DS235" s="269">
        <f t="shared" si="265"/>
        <v>0</v>
      </c>
      <c r="DT235" s="225">
        <f t="shared" si="266"/>
        <v>0</v>
      </c>
      <c r="DU235" s="225">
        <f t="shared" si="267"/>
        <v>0</v>
      </c>
      <c r="DV235" s="225">
        <f t="shared" si="268"/>
        <v>0</v>
      </c>
      <c r="DW235" s="431" t="str">
        <f t="shared" si="269"/>
        <v>ne</v>
      </c>
      <c r="DY235" s="229"/>
      <c r="DZ235" s="225">
        <f t="shared" si="270"/>
        <v>0</v>
      </c>
      <c r="EA235" s="230">
        <f>IF(DZ235=1,data!$C$41*DY235,0)</f>
        <v>0</v>
      </c>
      <c r="EB235" s="265" t="s">
        <v>96</v>
      </c>
      <c r="EC235" s="231">
        <f>IF(DZ235=1,IF(DY235&lt;15,VLOOKUP(EB235,data!$B$3:$E$32,2,0)*DY235,(VLOOKUP(EB235,data!$B$3:$E$32,2,0)*14)+(VLOOKUP(EB235,data!$B$3:$E$32,3,0))*(DY235-14)),0)</f>
        <v>0</v>
      </c>
      <c r="ED235" s="265" t="s">
        <v>96</v>
      </c>
      <c r="EE235" s="231">
        <f>IF(DZ235=1,VLOOKUP(ED235,data!$B$35:$D$39,2,0),0)</f>
        <v>0</v>
      </c>
      <c r="EF235" s="232">
        <f>IF(AND(EC235&lt;&gt;0,EE235&lt;&gt;0)=FALSE,0,data!$C$43)</f>
        <v>0</v>
      </c>
      <c r="EG235" s="269">
        <f t="shared" si="271"/>
        <v>0</v>
      </c>
      <c r="EH235" s="225">
        <f t="shared" si="272"/>
        <v>0</v>
      </c>
      <c r="EI235" s="225">
        <f t="shared" si="273"/>
        <v>0</v>
      </c>
      <c r="EJ235" s="225">
        <f t="shared" si="274"/>
        <v>0</v>
      </c>
      <c r="EK235" s="431" t="str">
        <f t="shared" si="275"/>
        <v>ne</v>
      </c>
      <c r="EM235" s="229"/>
      <c r="EN235" s="225">
        <f t="shared" si="276"/>
        <v>0</v>
      </c>
      <c r="EO235" s="230">
        <f>IF(EN235=1,data!$C$41*EM235,0)</f>
        <v>0</v>
      </c>
      <c r="EP235" s="265" t="s">
        <v>96</v>
      </c>
      <c r="EQ235" s="231">
        <f>IF(EN235=1,IF(EM235&lt;15,VLOOKUP(EP235,data!$B$3:$E$32,2,0)*EM235,(VLOOKUP(EP235,data!$B$3:$E$32,2,0)*14)+(VLOOKUP(EP235,data!$B$3:$E$32,3,0))*(EM235-14)),0)</f>
        <v>0</v>
      </c>
      <c r="ER235" s="265" t="s">
        <v>96</v>
      </c>
      <c r="ES235" s="231">
        <f>IF(EN235=1,VLOOKUP(ER235,data!$B$35:$D$39,2,0),0)</f>
        <v>0</v>
      </c>
      <c r="ET235" s="232">
        <f>IF(AND(EQ235&lt;&gt;0,ES235&lt;&gt;0)=FALSE,0,data!$C$43)</f>
        <v>0</v>
      </c>
      <c r="EU235" s="269">
        <f t="shared" si="277"/>
        <v>0</v>
      </c>
      <c r="EV235" s="225">
        <f t="shared" si="278"/>
        <v>0</v>
      </c>
      <c r="EW235" s="225">
        <f t="shared" si="279"/>
        <v>0</v>
      </c>
      <c r="EX235" s="225">
        <f t="shared" si="280"/>
        <v>0</v>
      </c>
      <c r="EY235" s="431" t="str">
        <f t="shared" si="281"/>
        <v>ne</v>
      </c>
      <c r="FA235" s="229"/>
      <c r="FB235" s="225">
        <f t="shared" si="282"/>
        <v>0</v>
      </c>
      <c r="FC235" s="230">
        <f>IF(FB235=1,data!$C$41*FA235,0)</f>
        <v>0</v>
      </c>
      <c r="FD235" s="265" t="s">
        <v>96</v>
      </c>
      <c r="FE235" s="231">
        <f>IF(FB235=1,IF(FA235&lt;15,VLOOKUP(FD235,data!$B$3:$E$32,2,0)*FA235,(VLOOKUP(FD235,data!$B$3:$E$32,2,0)*14)+(VLOOKUP(FD235,data!$B$3:$E$32,3,0))*(FA235-14)),0)</f>
        <v>0</v>
      </c>
      <c r="FF235" s="265" t="s">
        <v>96</v>
      </c>
      <c r="FG235" s="231">
        <f>IF(FB235=1,VLOOKUP(FF235,data!$B$35:$D$39,2,0),0)</f>
        <v>0</v>
      </c>
      <c r="FH235" s="232">
        <f>IF(AND(FE235&lt;&gt;0,FG235&lt;&gt;0)=FALSE,0,data!$C$43)</f>
        <v>0</v>
      </c>
      <c r="FI235" s="269">
        <f t="shared" si="283"/>
        <v>0</v>
      </c>
      <c r="FJ235" s="225">
        <f t="shared" si="284"/>
        <v>0</v>
      </c>
      <c r="FK235" s="225">
        <f t="shared" si="285"/>
        <v>0</v>
      </c>
      <c r="FL235" s="225">
        <f t="shared" si="286"/>
        <v>0</v>
      </c>
      <c r="FM235" s="431" t="str">
        <f t="shared" si="287"/>
        <v>ne</v>
      </c>
    </row>
    <row r="236" spans="1:169" ht="26.65" hidden="1" customHeight="1" x14ac:dyDescent="0.25">
      <c r="A236" s="233"/>
      <c r="B236" s="370" t="s">
        <v>327</v>
      </c>
      <c r="C236" s="416"/>
      <c r="D236" s="418"/>
      <c r="E236" s="229"/>
      <c r="F236" s="225">
        <f t="shared" si="219"/>
        <v>0</v>
      </c>
      <c r="G236" s="230">
        <f>IF(F236=1,data!$C$41*E236,0)</f>
        <v>0</v>
      </c>
      <c r="H236" s="265" t="s">
        <v>96</v>
      </c>
      <c r="I236" s="231">
        <f>IF($F236=1,IF($E236&lt;15,VLOOKUP(H236,data!$B$3:$E$32,2,0)*$E236,(VLOOKUP(H236,data!$B$3:$E$32,2,0)*14)+(VLOOKUP(H236,data!$B$3:$E$32,3,0))*($E236-14)),0)</f>
        <v>0</v>
      </c>
      <c r="J236" s="265" t="s">
        <v>96</v>
      </c>
      <c r="K236" s="231">
        <f>IF($F236=1,VLOOKUP(J236,data!$B$35:$D$39,2,0),0)</f>
        <v>0</v>
      </c>
      <c r="L236" s="232">
        <f>IF(AND(I236&lt;&gt;0,K236&lt;&gt;0)=FALSE,0,data!$C$43)</f>
        <v>0</v>
      </c>
      <c r="M236" s="269">
        <f t="shared" si="76"/>
        <v>0</v>
      </c>
      <c r="N236" s="225">
        <f t="shared" si="288"/>
        <v>0</v>
      </c>
      <c r="O236" s="225">
        <f t="shared" si="220"/>
        <v>0</v>
      </c>
      <c r="P236" s="225">
        <f t="shared" si="221"/>
        <v>0</v>
      </c>
      <c r="Q236" s="228"/>
      <c r="R236" s="438">
        <f t="shared" si="222"/>
        <v>0</v>
      </c>
      <c r="S236" s="225">
        <f t="shared" si="223"/>
        <v>0</v>
      </c>
      <c r="T236" s="357">
        <f>IF(S236=1,data!$C$41*R236,0)</f>
        <v>0</v>
      </c>
      <c r="U236" s="370" t="str">
        <f t="shared" si="224"/>
        <v xml:space="preserve"> </v>
      </c>
      <c r="V236" s="360">
        <f>IF($S236=1,IF(R236&lt;15,VLOOKUP(U236,data!$B$3:$E$32,2,0)*R236,(VLOOKUP(U236,data!$B$3:$E$32,2,0)*14)+(VLOOKUP(U236,data!$B$3:$E$32,3,0))*(R236-14)),0)</f>
        <v>0</v>
      </c>
      <c r="W236" s="370" t="str">
        <f t="shared" si="225"/>
        <v xml:space="preserve"> </v>
      </c>
      <c r="X236" s="360">
        <f>IF($S236=1,VLOOKUP(W236,data!$B$35:$D$39,2,0),0)</f>
        <v>0</v>
      </c>
      <c r="Y236" s="364">
        <f>IF(AND(V236&lt;&gt;0,X236&lt;&gt;0)=FALSE,0,data!$C$43)</f>
        <v>0</v>
      </c>
      <c r="Z236" s="365">
        <f t="shared" si="83"/>
        <v>0</v>
      </c>
      <c r="AA236" s="225">
        <f t="shared" si="289"/>
        <v>0</v>
      </c>
      <c r="AB236" s="225">
        <f t="shared" si="226"/>
        <v>0</v>
      </c>
      <c r="AC236" s="225">
        <f t="shared" si="227"/>
        <v>0</v>
      </c>
      <c r="AE236" s="229"/>
      <c r="AF236" s="225">
        <f t="shared" si="228"/>
        <v>0</v>
      </c>
      <c r="AG236" s="230">
        <f>IF(AF236=1,data!$C$41*AE236,0)</f>
        <v>0</v>
      </c>
      <c r="AH236" s="265" t="s">
        <v>96</v>
      </c>
      <c r="AI236" s="231">
        <f>IF(AF236=1,IF(AE236&lt;15,VLOOKUP(AH236,data!$B$3:$E$32,2,0)*AE236,(VLOOKUP(AH236,data!$B$3:$E$32,2,0)*14)+(VLOOKUP(AH236,data!$B$3:$E$32,3,0))*(AE236-14)),0)</f>
        <v>0</v>
      </c>
      <c r="AJ236" s="265" t="s">
        <v>96</v>
      </c>
      <c r="AK236" s="231">
        <f>IF(AF236=1,VLOOKUP(AJ236,data!$B$35:$D$39,2,0),0)</f>
        <v>0</v>
      </c>
      <c r="AL236" s="232">
        <f>IF(AND(AI236&lt;&gt;0,AK236&lt;&gt;0)=FALSE,0,data!$C$43)</f>
        <v>0</v>
      </c>
      <c r="AM236" s="269">
        <f t="shared" si="229"/>
        <v>0</v>
      </c>
      <c r="AN236" s="225">
        <f t="shared" si="230"/>
        <v>0</v>
      </c>
      <c r="AO236" s="225">
        <f t="shared" si="231"/>
        <v>0</v>
      </c>
      <c r="AP236" s="225">
        <f t="shared" si="232"/>
        <v>0</v>
      </c>
      <c r="AQ236" s="431" t="str">
        <f t="shared" si="233"/>
        <v>ne</v>
      </c>
      <c r="AS236" s="229"/>
      <c r="AT236" s="225">
        <f t="shared" si="234"/>
        <v>0</v>
      </c>
      <c r="AU236" s="230">
        <f>IF(AT236=1,data!$C$41*AS236,0)</f>
        <v>0</v>
      </c>
      <c r="AV236" s="265" t="s">
        <v>96</v>
      </c>
      <c r="AW236" s="231">
        <f>IF(AT236=1,IF(AS236&lt;15,VLOOKUP(AV236,data!$B$3:$E$32,2,0)*AS236,(VLOOKUP(AV236,data!$B$3:$E$32,2,0)*14)+(VLOOKUP(AV236,data!$B$3:$E$32,3,0))*(AS236-14)),0)</f>
        <v>0</v>
      </c>
      <c r="AX236" s="265" t="s">
        <v>96</v>
      </c>
      <c r="AY236" s="231">
        <f>IF(AT236=1,VLOOKUP(AX236,data!$B$35:$D$39,2,0),0)</f>
        <v>0</v>
      </c>
      <c r="AZ236" s="232">
        <f>IF(AND(AW236&lt;&gt;0,AY236&lt;&gt;0)=FALSE,0,data!$C$43)</f>
        <v>0</v>
      </c>
      <c r="BA236" s="269">
        <f t="shared" si="235"/>
        <v>0</v>
      </c>
      <c r="BB236" s="225">
        <f t="shared" si="236"/>
        <v>0</v>
      </c>
      <c r="BC236" s="225">
        <f t="shared" si="237"/>
        <v>0</v>
      </c>
      <c r="BD236" s="225">
        <f t="shared" si="238"/>
        <v>0</v>
      </c>
      <c r="BE236" s="431" t="str">
        <f t="shared" si="239"/>
        <v>ne</v>
      </c>
      <c r="BG236" s="229"/>
      <c r="BH236" s="225">
        <f t="shared" si="240"/>
        <v>0</v>
      </c>
      <c r="BI236" s="230">
        <f>IF(BH236=1,data!$C$41*BG236,0)</f>
        <v>0</v>
      </c>
      <c r="BJ236" s="265" t="s">
        <v>96</v>
      </c>
      <c r="BK236" s="231">
        <f>IF(BH236=1,IF(BG236&lt;15,VLOOKUP(BJ236,data!$B$3:$E$32,2,0)*BG236,(VLOOKUP(BJ236,data!$B$3:$E$32,2,0)*14)+(VLOOKUP(BJ236,data!$B$3:$E$32,3,0))*(BG236-14)),0)</f>
        <v>0</v>
      </c>
      <c r="BL236" s="265" t="s">
        <v>96</v>
      </c>
      <c r="BM236" s="231">
        <f>IF(BH236=1,VLOOKUP(BL236,data!$B$35:$D$39,2,0),0)</f>
        <v>0</v>
      </c>
      <c r="BN236" s="232">
        <f>IF(AND(BK236&lt;&gt;0,BM236&lt;&gt;0)=FALSE,0,data!$C$43)</f>
        <v>0</v>
      </c>
      <c r="BO236" s="269">
        <f t="shared" si="241"/>
        <v>0</v>
      </c>
      <c r="BP236" s="225">
        <f t="shared" si="242"/>
        <v>0</v>
      </c>
      <c r="BQ236" s="225">
        <f t="shared" si="243"/>
        <v>0</v>
      </c>
      <c r="BR236" s="225">
        <f t="shared" si="244"/>
        <v>0</v>
      </c>
      <c r="BS236" s="431" t="str">
        <f t="shared" si="245"/>
        <v>ne</v>
      </c>
      <c r="BU236" s="229"/>
      <c r="BV236" s="225">
        <f t="shared" si="246"/>
        <v>0</v>
      </c>
      <c r="BW236" s="230">
        <f>IF(BV236=1,data!$C$41*BU236,0)</f>
        <v>0</v>
      </c>
      <c r="BX236" s="265" t="s">
        <v>96</v>
      </c>
      <c r="BY236" s="231">
        <f>IF(BV236=1,IF(BU236&lt;15,VLOOKUP(BX236,data!$B$3:$E$32,2,0)*BU236,(VLOOKUP(BX236,data!$B$3:$E$32,2,0)*14)+(VLOOKUP(BX236,data!$B$3:$E$32,3,0))*(BU236-14)),0)</f>
        <v>0</v>
      </c>
      <c r="BZ236" s="265" t="s">
        <v>96</v>
      </c>
      <c r="CA236" s="231">
        <f>IF(BV236=1,VLOOKUP(BZ236,data!$B$35:$D$39,2,0),0)</f>
        <v>0</v>
      </c>
      <c r="CB236" s="232">
        <f>IF(AND(BY236&lt;&gt;0,CA236&lt;&gt;0)=FALSE,0,data!$C$43)</f>
        <v>0</v>
      </c>
      <c r="CC236" s="269">
        <f t="shared" si="247"/>
        <v>0</v>
      </c>
      <c r="CD236" s="225">
        <f t="shared" si="248"/>
        <v>0</v>
      </c>
      <c r="CE236" s="225">
        <f t="shared" si="249"/>
        <v>0</v>
      </c>
      <c r="CF236" s="225">
        <f t="shared" si="250"/>
        <v>0</v>
      </c>
      <c r="CG236" s="431" t="str">
        <f t="shared" si="251"/>
        <v>ne</v>
      </c>
      <c r="CI236" s="229"/>
      <c r="CJ236" s="225">
        <f t="shared" si="252"/>
        <v>0</v>
      </c>
      <c r="CK236" s="230">
        <f>IF(CJ236=1,data!$C$41*CI236,0)</f>
        <v>0</v>
      </c>
      <c r="CL236" s="265" t="s">
        <v>96</v>
      </c>
      <c r="CM236" s="231">
        <f>IF(CJ236=1,IF(CI236&lt;15,VLOOKUP(CL236,data!$B$3:$E$32,2,0)*CI236,(VLOOKUP(CL236,data!$B$3:$E$32,2,0)*14)+(VLOOKUP(CL236,data!$B$3:$E$32,3,0))*(CI236-14)),0)</f>
        <v>0</v>
      </c>
      <c r="CN236" s="265" t="s">
        <v>96</v>
      </c>
      <c r="CO236" s="231">
        <f>IF(CJ236=1,VLOOKUP(CN236,data!$B$35:$D$39,2,0),0)</f>
        <v>0</v>
      </c>
      <c r="CP236" s="232">
        <f>IF(AND(CM236&lt;&gt;0,CO236&lt;&gt;0)=FALSE,0,data!$C$43)</f>
        <v>0</v>
      </c>
      <c r="CQ236" s="269">
        <f t="shared" si="253"/>
        <v>0</v>
      </c>
      <c r="CR236" s="225">
        <f t="shared" si="254"/>
        <v>0</v>
      </c>
      <c r="CS236" s="225">
        <f t="shared" si="255"/>
        <v>0</v>
      </c>
      <c r="CT236" s="225">
        <f t="shared" si="256"/>
        <v>0</v>
      </c>
      <c r="CU236" s="431" t="str">
        <f t="shared" si="257"/>
        <v>ne</v>
      </c>
      <c r="CW236" s="229"/>
      <c r="CX236" s="225">
        <f t="shared" si="258"/>
        <v>0</v>
      </c>
      <c r="CY236" s="230">
        <f>IF(CX236=1,data!$C$41*CW236,0)</f>
        <v>0</v>
      </c>
      <c r="CZ236" s="265" t="s">
        <v>96</v>
      </c>
      <c r="DA236" s="231">
        <f>IF(CX236=1,IF(CW236&lt;15,VLOOKUP(CZ236,data!$B$3:$E$32,2,0)*CW236,(VLOOKUP(CZ236,data!$B$3:$E$32,2,0)*14)+(VLOOKUP(CZ236,data!$B$3:$E$32,3,0))*(CW236-14)),0)</f>
        <v>0</v>
      </c>
      <c r="DB236" s="265" t="s">
        <v>96</v>
      </c>
      <c r="DC236" s="231">
        <f>IF(CX236=1,VLOOKUP(DB236,data!$B$35:$D$39,2,0),0)</f>
        <v>0</v>
      </c>
      <c r="DD236" s="232">
        <f>IF(AND(DA236&lt;&gt;0,DC236&lt;&gt;0)=FALSE,0,data!$C$43)</f>
        <v>0</v>
      </c>
      <c r="DE236" s="269">
        <f t="shared" si="259"/>
        <v>0</v>
      </c>
      <c r="DF236" s="225">
        <f t="shared" si="260"/>
        <v>0</v>
      </c>
      <c r="DG236" s="225">
        <f t="shared" si="261"/>
        <v>0</v>
      </c>
      <c r="DH236" s="225">
        <f t="shared" si="262"/>
        <v>0</v>
      </c>
      <c r="DI236" s="431" t="str">
        <f t="shared" si="263"/>
        <v>ne</v>
      </c>
      <c r="DK236" s="229"/>
      <c r="DL236" s="225">
        <f t="shared" si="264"/>
        <v>0</v>
      </c>
      <c r="DM236" s="230">
        <f>IF(DL236=1,data!$C$41*DK236,0)</f>
        <v>0</v>
      </c>
      <c r="DN236" s="265" t="s">
        <v>96</v>
      </c>
      <c r="DO236" s="231">
        <f>IF(DL236=1,IF(DK236&lt;15,VLOOKUP(DN236,data!$B$3:$E$32,2,0)*DK236,(VLOOKUP(DN236,data!$B$3:$E$32,2,0)*14)+(VLOOKUP(DN236,data!$B$3:$E$32,3,0))*(DK236-14)),0)</f>
        <v>0</v>
      </c>
      <c r="DP236" s="265" t="s">
        <v>96</v>
      </c>
      <c r="DQ236" s="231">
        <f>IF(DL236=1,VLOOKUP(DP236,data!$B$35:$D$39,2,0),0)</f>
        <v>0</v>
      </c>
      <c r="DR236" s="232">
        <f>IF(AND(DO236&lt;&gt;0,DQ236&lt;&gt;0)=FALSE,0,data!$C$43)</f>
        <v>0</v>
      </c>
      <c r="DS236" s="269">
        <f t="shared" si="265"/>
        <v>0</v>
      </c>
      <c r="DT236" s="225">
        <f t="shared" si="266"/>
        <v>0</v>
      </c>
      <c r="DU236" s="225">
        <f t="shared" si="267"/>
        <v>0</v>
      </c>
      <c r="DV236" s="225">
        <f t="shared" si="268"/>
        <v>0</v>
      </c>
      <c r="DW236" s="431" t="str">
        <f t="shared" si="269"/>
        <v>ne</v>
      </c>
      <c r="DY236" s="229"/>
      <c r="DZ236" s="225">
        <f t="shared" si="270"/>
        <v>0</v>
      </c>
      <c r="EA236" s="230">
        <f>IF(DZ236=1,data!$C$41*DY236,0)</f>
        <v>0</v>
      </c>
      <c r="EB236" s="265" t="s">
        <v>96</v>
      </c>
      <c r="EC236" s="231">
        <f>IF(DZ236=1,IF(DY236&lt;15,VLOOKUP(EB236,data!$B$3:$E$32,2,0)*DY236,(VLOOKUP(EB236,data!$B$3:$E$32,2,0)*14)+(VLOOKUP(EB236,data!$B$3:$E$32,3,0))*(DY236-14)),0)</f>
        <v>0</v>
      </c>
      <c r="ED236" s="265" t="s">
        <v>96</v>
      </c>
      <c r="EE236" s="231">
        <f>IF(DZ236=1,VLOOKUP(ED236,data!$B$35:$D$39,2,0),0)</f>
        <v>0</v>
      </c>
      <c r="EF236" s="232">
        <f>IF(AND(EC236&lt;&gt;0,EE236&lt;&gt;0)=FALSE,0,data!$C$43)</f>
        <v>0</v>
      </c>
      <c r="EG236" s="269">
        <f t="shared" si="271"/>
        <v>0</v>
      </c>
      <c r="EH236" s="225">
        <f t="shared" si="272"/>
        <v>0</v>
      </c>
      <c r="EI236" s="225">
        <f t="shared" si="273"/>
        <v>0</v>
      </c>
      <c r="EJ236" s="225">
        <f t="shared" si="274"/>
        <v>0</v>
      </c>
      <c r="EK236" s="431" t="str">
        <f t="shared" si="275"/>
        <v>ne</v>
      </c>
      <c r="EM236" s="229"/>
      <c r="EN236" s="225">
        <f t="shared" si="276"/>
        <v>0</v>
      </c>
      <c r="EO236" s="230">
        <f>IF(EN236=1,data!$C$41*EM236,0)</f>
        <v>0</v>
      </c>
      <c r="EP236" s="265" t="s">
        <v>96</v>
      </c>
      <c r="EQ236" s="231">
        <f>IF(EN236=1,IF(EM236&lt;15,VLOOKUP(EP236,data!$B$3:$E$32,2,0)*EM236,(VLOOKUP(EP236,data!$B$3:$E$32,2,0)*14)+(VLOOKUP(EP236,data!$B$3:$E$32,3,0))*(EM236-14)),0)</f>
        <v>0</v>
      </c>
      <c r="ER236" s="265" t="s">
        <v>96</v>
      </c>
      <c r="ES236" s="231">
        <f>IF(EN236=1,VLOOKUP(ER236,data!$B$35:$D$39,2,0),0)</f>
        <v>0</v>
      </c>
      <c r="ET236" s="232">
        <f>IF(AND(EQ236&lt;&gt;0,ES236&lt;&gt;0)=FALSE,0,data!$C$43)</f>
        <v>0</v>
      </c>
      <c r="EU236" s="269">
        <f t="shared" si="277"/>
        <v>0</v>
      </c>
      <c r="EV236" s="225">
        <f t="shared" si="278"/>
        <v>0</v>
      </c>
      <c r="EW236" s="225">
        <f t="shared" si="279"/>
        <v>0</v>
      </c>
      <c r="EX236" s="225">
        <f t="shared" si="280"/>
        <v>0</v>
      </c>
      <c r="EY236" s="431" t="str">
        <f t="shared" si="281"/>
        <v>ne</v>
      </c>
      <c r="FA236" s="229"/>
      <c r="FB236" s="225">
        <f t="shared" si="282"/>
        <v>0</v>
      </c>
      <c r="FC236" s="230">
        <f>IF(FB236=1,data!$C$41*FA236,0)</f>
        <v>0</v>
      </c>
      <c r="FD236" s="265" t="s">
        <v>96</v>
      </c>
      <c r="FE236" s="231">
        <f>IF(FB236=1,IF(FA236&lt;15,VLOOKUP(FD236,data!$B$3:$E$32,2,0)*FA236,(VLOOKUP(FD236,data!$B$3:$E$32,2,0)*14)+(VLOOKUP(FD236,data!$B$3:$E$32,3,0))*(FA236-14)),0)</f>
        <v>0</v>
      </c>
      <c r="FF236" s="265" t="s">
        <v>96</v>
      </c>
      <c r="FG236" s="231">
        <f>IF(FB236=1,VLOOKUP(FF236,data!$B$35:$D$39,2,0),0)</f>
        <v>0</v>
      </c>
      <c r="FH236" s="232">
        <f>IF(AND(FE236&lt;&gt;0,FG236&lt;&gt;0)=FALSE,0,data!$C$43)</f>
        <v>0</v>
      </c>
      <c r="FI236" s="269">
        <f t="shared" si="283"/>
        <v>0</v>
      </c>
      <c r="FJ236" s="225">
        <f t="shared" si="284"/>
        <v>0</v>
      </c>
      <c r="FK236" s="225">
        <f t="shared" si="285"/>
        <v>0</v>
      </c>
      <c r="FL236" s="225">
        <f t="shared" si="286"/>
        <v>0</v>
      </c>
      <c r="FM236" s="431" t="str">
        <f t="shared" si="287"/>
        <v>ne</v>
      </c>
    </row>
    <row r="237" spans="1:169" ht="26.65" hidden="1" customHeight="1" x14ac:dyDescent="0.25">
      <c r="A237" s="233"/>
      <c r="B237" s="370" t="s">
        <v>328</v>
      </c>
      <c r="C237" s="416"/>
      <c r="D237" s="418"/>
      <c r="E237" s="229"/>
      <c r="F237" s="225">
        <f t="shared" si="219"/>
        <v>0</v>
      </c>
      <c r="G237" s="230">
        <f>IF(F237=1,data!$C$41*E237,0)</f>
        <v>0</v>
      </c>
      <c r="H237" s="265" t="s">
        <v>96</v>
      </c>
      <c r="I237" s="231">
        <f>IF($F237=1,IF($E237&lt;15,VLOOKUP(H237,data!$B$3:$E$32,2,0)*$E237,(VLOOKUP(H237,data!$B$3:$E$32,2,0)*14)+(VLOOKUP(H237,data!$B$3:$E$32,3,0))*($E237-14)),0)</f>
        <v>0</v>
      </c>
      <c r="J237" s="265" t="s">
        <v>96</v>
      </c>
      <c r="K237" s="231">
        <f>IF($F237=1,VLOOKUP(J237,data!$B$35:$D$39,2,0),0)</f>
        <v>0</v>
      </c>
      <c r="L237" s="232">
        <f>IF(AND(I237&lt;&gt;0,K237&lt;&gt;0)=FALSE,0,data!$C$43)</f>
        <v>0</v>
      </c>
      <c r="M237" s="269">
        <f t="shared" si="76"/>
        <v>0</v>
      </c>
      <c r="N237" s="225">
        <f t="shared" si="288"/>
        <v>0</v>
      </c>
      <c r="O237" s="225">
        <f t="shared" si="220"/>
        <v>0</v>
      </c>
      <c r="P237" s="225">
        <f t="shared" si="221"/>
        <v>0</v>
      </c>
      <c r="Q237" s="228"/>
      <c r="R237" s="438">
        <f t="shared" si="222"/>
        <v>0</v>
      </c>
      <c r="S237" s="225">
        <f t="shared" si="223"/>
        <v>0</v>
      </c>
      <c r="T237" s="357">
        <f>IF(S237=1,data!$C$41*R237,0)</f>
        <v>0</v>
      </c>
      <c r="U237" s="370" t="str">
        <f t="shared" si="224"/>
        <v xml:space="preserve"> </v>
      </c>
      <c r="V237" s="360">
        <f>IF($S237=1,IF(R237&lt;15,VLOOKUP(U237,data!$B$3:$E$32,2,0)*R237,(VLOOKUP(U237,data!$B$3:$E$32,2,0)*14)+(VLOOKUP(U237,data!$B$3:$E$32,3,0))*(R237-14)),0)</f>
        <v>0</v>
      </c>
      <c r="W237" s="370" t="str">
        <f t="shared" si="225"/>
        <v xml:space="preserve"> </v>
      </c>
      <c r="X237" s="360">
        <f>IF($S237=1,VLOOKUP(W237,data!$B$35:$D$39,2,0),0)</f>
        <v>0</v>
      </c>
      <c r="Y237" s="364">
        <f>IF(AND(V237&lt;&gt;0,X237&lt;&gt;0)=FALSE,0,data!$C$43)</f>
        <v>0</v>
      </c>
      <c r="Z237" s="365">
        <f t="shared" si="83"/>
        <v>0</v>
      </c>
      <c r="AA237" s="225">
        <f t="shared" si="289"/>
        <v>0</v>
      </c>
      <c r="AB237" s="225">
        <f t="shared" si="226"/>
        <v>0</v>
      </c>
      <c r="AC237" s="225">
        <f t="shared" si="227"/>
        <v>0</v>
      </c>
      <c r="AE237" s="229"/>
      <c r="AF237" s="225">
        <f t="shared" si="228"/>
        <v>0</v>
      </c>
      <c r="AG237" s="230">
        <f>IF(AF237=1,data!$C$41*AE237,0)</f>
        <v>0</v>
      </c>
      <c r="AH237" s="265" t="s">
        <v>96</v>
      </c>
      <c r="AI237" s="231">
        <f>IF(AF237=1,IF(AE237&lt;15,VLOOKUP(AH237,data!$B$3:$E$32,2,0)*AE237,(VLOOKUP(AH237,data!$B$3:$E$32,2,0)*14)+(VLOOKUP(AH237,data!$B$3:$E$32,3,0))*(AE237-14)),0)</f>
        <v>0</v>
      </c>
      <c r="AJ237" s="265" t="s">
        <v>96</v>
      </c>
      <c r="AK237" s="231">
        <f>IF(AF237=1,VLOOKUP(AJ237,data!$B$35:$D$39,2,0),0)</f>
        <v>0</v>
      </c>
      <c r="AL237" s="232">
        <f>IF(AND(AI237&lt;&gt;0,AK237&lt;&gt;0)=FALSE,0,data!$C$43)</f>
        <v>0</v>
      </c>
      <c r="AM237" s="269">
        <f t="shared" si="229"/>
        <v>0</v>
      </c>
      <c r="AN237" s="225">
        <f t="shared" si="230"/>
        <v>0</v>
      </c>
      <c r="AO237" s="225">
        <f t="shared" si="231"/>
        <v>0</v>
      </c>
      <c r="AP237" s="225">
        <f t="shared" si="232"/>
        <v>0</v>
      </c>
      <c r="AQ237" s="431" t="str">
        <f t="shared" si="233"/>
        <v>ne</v>
      </c>
      <c r="AS237" s="229"/>
      <c r="AT237" s="225">
        <f t="shared" si="234"/>
        <v>0</v>
      </c>
      <c r="AU237" s="230">
        <f>IF(AT237=1,data!$C$41*AS237,0)</f>
        <v>0</v>
      </c>
      <c r="AV237" s="265" t="s">
        <v>96</v>
      </c>
      <c r="AW237" s="231">
        <f>IF(AT237=1,IF(AS237&lt;15,VLOOKUP(AV237,data!$B$3:$E$32,2,0)*AS237,(VLOOKUP(AV237,data!$B$3:$E$32,2,0)*14)+(VLOOKUP(AV237,data!$B$3:$E$32,3,0))*(AS237-14)),0)</f>
        <v>0</v>
      </c>
      <c r="AX237" s="265" t="s">
        <v>96</v>
      </c>
      <c r="AY237" s="231">
        <f>IF(AT237=1,VLOOKUP(AX237,data!$B$35:$D$39,2,0),0)</f>
        <v>0</v>
      </c>
      <c r="AZ237" s="232">
        <f>IF(AND(AW237&lt;&gt;0,AY237&lt;&gt;0)=FALSE,0,data!$C$43)</f>
        <v>0</v>
      </c>
      <c r="BA237" s="269">
        <f t="shared" si="235"/>
        <v>0</v>
      </c>
      <c r="BB237" s="225">
        <f t="shared" si="236"/>
        <v>0</v>
      </c>
      <c r="BC237" s="225">
        <f t="shared" si="237"/>
        <v>0</v>
      </c>
      <c r="BD237" s="225">
        <f t="shared" si="238"/>
        <v>0</v>
      </c>
      <c r="BE237" s="431" t="str">
        <f t="shared" si="239"/>
        <v>ne</v>
      </c>
      <c r="BG237" s="229"/>
      <c r="BH237" s="225">
        <f t="shared" si="240"/>
        <v>0</v>
      </c>
      <c r="BI237" s="230">
        <f>IF(BH237=1,data!$C$41*BG237,0)</f>
        <v>0</v>
      </c>
      <c r="BJ237" s="265" t="s">
        <v>96</v>
      </c>
      <c r="BK237" s="231">
        <f>IF(BH237=1,IF(BG237&lt;15,VLOOKUP(BJ237,data!$B$3:$E$32,2,0)*BG237,(VLOOKUP(BJ237,data!$B$3:$E$32,2,0)*14)+(VLOOKUP(BJ237,data!$B$3:$E$32,3,0))*(BG237-14)),0)</f>
        <v>0</v>
      </c>
      <c r="BL237" s="265" t="s">
        <v>96</v>
      </c>
      <c r="BM237" s="231">
        <f>IF(BH237=1,VLOOKUP(BL237,data!$B$35:$D$39,2,0),0)</f>
        <v>0</v>
      </c>
      <c r="BN237" s="232">
        <f>IF(AND(BK237&lt;&gt;0,BM237&lt;&gt;0)=FALSE,0,data!$C$43)</f>
        <v>0</v>
      </c>
      <c r="BO237" s="269">
        <f t="shared" si="241"/>
        <v>0</v>
      </c>
      <c r="BP237" s="225">
        <f t="shared" si="242"/>
        <v>0</v>
      </c>
      <c r="BQ237" s="225">
        <f t="shared" si="243"/>
        <v>0</v>
      </c>
      <c r="BR237" s="225">
        <f t="shared" si="244"/>
        <v>0</v>
      </c>
      <c r="BS237" s="431" t="str">
        <f t="shared" si="245"/>
        <v>ne</v>
      </c>
      <c r="BU237" s="229"/>
      <c r="BV237" s="225">
        <f t="shared" si="246"/>
        <v>0</v>
      </c>
      <c r="BW237" s="230">
        <f>IF(BV237=1,data!$C$41*BU237,0)</f>
        <v>0</v>
      </c>
      <c r="BX237" s="265" t="s">
        <v>96</v>
      </c>
      <c r="BY237" s="231">
        <f>IF(BV237=1,IF(BU237&lt;15,VLOOKUP(BX237,data!$B$3:$E$32,2,0)*BU237,(VLOOKUP(BX237,data!$B$3:$E$32,2,0)*14)+(VLOOKUP(BX237,data!$B$3:$E$32,3,0))*(BU237-14)),0)</f>
        <v>0</v>
      </c>
      <c r="BZ237" s="265" t="s">
        <v>96</v>
      </c>
      <c r="CA237" s="231">
        <f>IF(BV237=1,VLOOKUP(BZ237,data!$B$35:$D$39,2,0),0)</f>
        <v>0</v>
      </c>
      <c r="CB237" s="232">
        <f>IF(AND(BY237&lt;&gt;0,CA237&lt;&gt;0)=FALSE,0,data!$C$43)</f>
        <v>0</v>
      </c>
      <c r="CC237" s="269">
        <f t="shared" si="247"/>
        <v>0</v>
      </c>
      <c r="CD237" s="225">
        <f t="shared" si="248"/>
        <v>0</v>
      </c>
      <c r="CE237" s="225">
        <f t="shared" si="249"/>
        <v>0</v>
      </c>
      <c r="CF237" s="225">
        <f t="shared" si="250"/>
        <v>0</v>
      </c>
      <c r="CG237" s="431" t="str">
        <f t="shared" si="251"/>
        <v>ne</v>
      </c>
      <c r="CI237" s="229"/>
      <c r="CJ237" s="225">
        <f t="shared" si="252"/>
        <v>0</v>
      </c>
      <c r="CK237" s="230">
        <f>IF(CJ237=1,data!$C$41*CI237,0)</f>
        <v>0</v>
      </c>
      <c r="CL237" s="265" t="s">
        <v>96</v>
      </c>
      <c r="CM237" s="231">
        <f>IF(CJ237=1,IF(CI237&lt;15,VLOOKUP(CL237,data!$B$3:$E$32,2,0)*CI237,(VLOOKUP(CL237,data!$B$3:$E$32,2,0)*14)+(VLOOKUP(CL237,data!$B$3:$E$32,3,0))*(CI237-14)),0)</f>
        <v>0</v>
      </c>
      <c r="CN237" s="265" t="s">
        <v>96</v>
      </c>
      <c r="CO237" s="231">
        <f>IF(CJ237=1,VLOOKUP(CN237,data!$B$35:$D$39,2,0),0)</f>
        <v>0</v>
      </c>
      <c r="CP237" s="232">
        <f>IF(AND(CM237&lt;&gt;0,CO237&lt;&gt;0)=FALSE,0,data!$C$43)</f>
        <v>0</v>
      </c>
      <c r="CQ237" s="269">
        <f t="shared" si="253"/>
        <v>0</v>
      </c>
      <c r="CR237" s="225">
        <f t="shared" si="254"/>
        <v>0</v>
      </c>
      <c r="CS237" s="225">
        <f t="shared" si="255"/>
        <v>0</v>
      </c>
      <c r="CT237" s="225">
        <f t="shared" si="256"/>
        <v>0</v>
      </c>
      <c r="CU237" s="431" t="str">
        <f t="shared" si="257"/>
        <v>ne</v>
      </c>
      <c r="CW237" s="229"/>
      <c r="CX237" s="225">
        <f t="shared" si="258"/>
        <v>0</v>
      </c>
      <c r="CY237" s="230">
        <f>IF(CX237=1,data!$C$41*CW237,0)</f>
        <v>0</v>
      </c>
      <c r="CZ237" s="265" t="s">
        <v>96</v>
      </c>
      <c r="DA237" s="231">
        <f>IF(CX237=1,IF(CW237&lt;15,VLOOKUP(CZ237,data!$B$3:$E$32,2,0)*CW237,(VLOOKUP(CZ237,data!$B$3:$E$32,2,0)*14)+(VLOOKUP(CZ237,data!$B$3:$E$32,3,0))*(CW237-14)),0)</f>
        <v>0</v>
      </c>
      <c r="DB237" s="265" t="s">
        <v>96</v>
      </c>
      <c r="DC237" s="231">
        <f>IF(CX237=1,VLOOKUP(DB237,data!$B$35:$D$39,2,0),0)</f>
        <v>0</v>
      </c>
      <c r="DD237" s="232">
        <f>IF(AND(DA237&lt;&gt;0,DC237&lt;&gt;0)=FALSE,0,data!$C$43)</f>
        <v>0</v>
      </c>
      <c r="DE237" s="269">
        <f t="shared" si="259"/>
        <v>0</v>
      </c>
      <c r="DF237" s="225">
        <f t="shared" si="260"/>
        <v>0</v>
      </c>
      <c r="DG237" s="225">
        <f t="shared" si="261"/>
        <v>0</v>
      </c>
      <c r="DH237" s="225">
        <f t="shared" si="262"/>
        <v>0</v>
      </c>
      <c r="DI237" s="431" t="str">
        <f t="shared" si="263"/>
        <v>ne</v>
      </c>
      <c r="DK237" s="229"/>
      <c r="DL237" s="225">
        <f t="shared" si="264"/>
        <v>0</v>
      </c>
      <c r="DM237" s="230">
        <f>IF(DL237=1,data!$C$41*DK237,0)</f>
        <v>0</v>
      </c>
      <c r="DN237" s="265" t="s">
        <v>96</v>
      </c>
      <c r="DO237" s="231">
        <f>IF(DL237=1,IF(DK237&lt;15,VLOOKUP(DN237,data!$B$3:$E$32,2,0)*DK237,(VLOOKUP(DN237,data!$B$3:$E$32,2,0)*14)+(VLOOKUP(DN237,data!$B$3:$E$32,3,0))*(DK237-14)),0)</f>
        <v>0</v>
      </c>
      <c r="DP237" s="265" t="s">
        <v>96</v>
      </c>
      <c r="DQ237" s="231">
        <f>IF(DL237=1,VLOOKUP(DP237,data!$B$35:$D$39,2,0),0)</f>
        <v>0</v>
      </c>
      <c r="DR237" s="232">
        <f>IF(AND(DO237&lt;&gt;0,DQ237&lt;&gt;0)=FALSE,0,data!$C$43)</f>
        <v>0</v>
      </c>
      <c r="DS237" s="269">
        <f t="shared" si="265"/>
        <v>0</v>
      </c>
      <c r="DT237" s="225">
        <f t="shared" si="266"/>
        <v>0</v>
      </c>
      <c r="DU237" s="225">
        <f t="shared" si="267"/>
        <v>0</v>
      </c>
      <c r="DV237" s="225">
        <f t="shared" si="268"/>
        <v>0</v>
      </c>
      <c r="DW237" s="431" t="str">
        <f t="shared" si="269"/>
        <v>ne</v>
      </c>
      <c r="DY237" s="229"/>
      <c r="DZ237" s="225">
        <f t="shared" si="270"/>
        <v>0</v>
      </c>
      <c r="EA237" s="230">
        <f>IF(DZ237=1,data!$C$41*DY237,0)</f>
        <v>0</v>
      </c>
      <c r="EB237" s="265" t="s">
        <v>96</v>
      </c>
      <c r="EC237" s="231">
        <f>IF(DZ237=1,IF(DY237&lt;15,VLOOKUP(EB237,data!$B$3:$E$32,2,0)*DY237,(VLOOKUP(EB237,data!$B$3:$E$32,2,0)*14)+(VLOOKUP(EB237,data!$B$3:$E$32,3,0))*(DY237-14)),0)</f>
        <v>0</v>
      </c>
      <c r="ED237" s="265" t="s">
        <v>96</v>
      </c>
      <c r="EE237" s="231">
        <f>IF(DZ237=1,VLOOKUP(ED237,data!$B$35:$D$39,2,0),0)</f>
        <v>0</v>
      </c>
      <c r="EF237" s="232">
        <f>IF(AND(EC237&lt;&gt;0,EE237&lt;&gt;0)=FALSE,0,data!$C$43)</f>
        <v>0</v>
      </c>
      <c r="EG237" s="269">
        <f t="shared" si="271"/>
        <v>0</v>
      </c>
      <c r="EH237" s="225">
        <f t="shared" si="272"/>
        <v>0</v>
      </c>
      <c r="EI237" s="225">
        <f t="shared" si="273"/>
        <v>0</v>
      </c>
      <c r="EJ237" s="225">
        <f t="shared" si="274"/>
        <v>0</v>
      </c>
      <c r="EK237" s="431" t="str">
        <f t="shared" si="275"/>
        <v>ne</v>
      </c>
      <c r="EM237" s="229"/>
      <c r="EN237" s="225">
        <f t="shared" si="276"/>
        <v>0</v>
      </c>
      <c r="EO237" s="230">
        <f>IF(EN237=1,data!$C$41*EM237,0)</f>
        <v>0</v>
      </c>
      <c r="EP237" s="265" t="s">
        <v>96</v>
      </c>
      <c r="EQ237" s="231">
        <f>IF(EN237=1,IF(EM237&lt;15,VLOOKUP(EP237,data!$B$3:$E$32,2,0)*EM237,(VLOOKUP(EP237,data!$B$3:$E$32,2,0)*14)+(VLOOKUP(EP237,data!$B$3:$E$32,3,0))*(EM237-14)),0)</f>
        <v>0</v>
      </c>
      <c r="ER237" s="265" t="s">
        <v>96</v>
      </c>
      <c r="ES237" s="231">
        <f>IF(EN237=1,VLOOKUP(ER237,data!$B$35:$D$39,2,0),0)</f>
        <v>0</v>
      </c>
      <c r="ET237" s="232">
        <f>IF(AND(EQ237&lt;&gt;0,ES237&lt;&gt;0)=FALSE,0,data!$C$43)</f>
        <v>0</v>
      </c>
      <c r="EU237" s="269">
        <f t="shared" si="277"/>
        <v>0</v>
      </c>
      <c r="EV237" s="225">
        <f t="shared" si="278"/>
        <v>0</v>
      </c>
      <c r="EW237" s="225">
        <f t="shared" si="279"/>
        <v>0</v>
      </c>
      <c r="EX237" s="225">
        <f t="shared" si="280"/>
        <v>0</v>
      </c>
      <c r="EY237" s="431" t="str">
        <f t="shared" si="281"/>
        <v>ne</v>
      </c>
      <c r="FA237" s="229"/>
      <c r="FB237" s="225">
        <f t="shared" si="282"/>
        <v>0</v>
      </c>
      <c r="FC237" s="230">
        <f>IF(FB237=1,data!$C$41*FA237,0)</f>
        <v>0</v>
      </c>
      <c r="FD237" s="265" t="s">
        <v>96</v>
      </c>
      <c r="FE237" s="231">
        <f>IF(FB237=1,IF(FA237&lt;15,VLOOKUP(FD237,data!$B$3:$E$32,2,0)*FA237,(VLOOKUP(FD237,data!$B$3:$E$32,2,0)*14)+(VLOOKUP(FD237,data!$B$3:$E$32,3,0))*(FA237-14)),0)</f>
        <v>0</v>
      </c>
      <c r="FF237" s="265" t="s">
        <v>96</v>
      </c>
      <c r="FG237" s="231">
        <f>IF(FB237=1,VLOOKUP(FF237,data!$B$35:$D$39,2,0),0)</f>
        <v>0</v>
      </c>
      <c r="FH237" s="232">
        <f>IF(AND(FE237&lt;&gt;0,FG237&lt;&gt;0)=FALSE,0,data!$C$43)</f>
        <v>0</v>
      </c>
      <c r="FI237" s="269">
        <f t="shared" si="283"/>
        <v>0</v>
      </c>
      <c r="FJ237" s="225">
        <f t="shared" si="284"/>
        <v>0</v>
      </c>
      <c r="FK237" s="225">
        <f t="shared" si="285"/>
        <v>0</v>
      </c>
      <c r="FL237" s="225">
        <f t="shared" si="286"/>
        <v>0</v>
      </c>
      <c r="FM237" s="431" t="str">
        <f t="shared" si="287"/>
        <v>ne</v>
      </c>
    </row>
    <row r="238" spans="1:169" ht="26.65" hidden="1" customHeight="1" x14ac:dyDescent="0.25">
      <c r="A238" s="233"/>
      <c r="B238" s="370" t="s">
        <v>329</v>
      </c>
      <c r="C238" s="416"/>
      <c r="D238" s="418"/>
      <c r="E238" s="229"/>
      <c r="F238" s="225">
        <f t="shared" si="219"/>
        <v>0</v>
      </c>
      <c r="G238" s="230">
        <f>IF(F238=1,data!$C$41*E238,0)</f>
        <v>0</v>
      </c>
      <c r="H238" s="265" t="s">
        <v>96</v>
      </c>
      <c r="I238" s="231">
        <f>IF($F238=1,IF($E238&lt;15,VLOOKUP(H238,data!$B$3:$E$32,2,0)*$E238,(VLOOKUP(H238,data!$B$3:$E$32,2,0)*14)+(VLOOKUP(H238,data!$B$3:$E$32,3,0))*($E238-14)),0)</f>
        <v>0</v>
      </c>
      <c r="J238" s="265" t="s">
        <v>96</v>
      </c>
      <c r="K238" s="231">
        <f>IF($F238=1,VLOOKUP(J238,data!$B$35:$D$39,2,0),0)</f>
        <v>0</v>
      </c>
      <c r="L238" s="232">
        <f>IF(AND(I238&lt;&gt;0,K238&lt;&gt;0)=FALSE,0,data!$C$43)</f>
        <v>0</v>
      </c>
      <c r="M238" s="269">
        <f t="shared" si="76"/>
        <v>0</v>
      </c>
      <c r="N238" s="225">
        <f t="shared" si="288"/>
        <v>0</v>
      </c>
      <c r="O238" s="225">
        <f t="shared" si="220"/>
        <v>0</v>
      </c>
      <c r="P238" s="225">
        <f t="shared" si="221"/>
        <v>0</v>
      </c>
      <c r="Q238" s="228"/>
      <c r="R238" s="438">
        <f t="shared" si="222"/>
        <v>0</v>
      </c>
      <c r="S238" s="225">
        <f t="shared" si="223"/>
        <v>0</v>
      </c>
      <c r="T238" s="357">
        <f>IF(S238=1,data!$C$41*R238,0)</f>
        <v>0</v>
      </c>
      <c r="U238" s="370" t="str">
        <f t="shared" si="224"/>
        <v xml:space="preserve"> </v>
      </c>
      <c r="V238" s="360">
        <f>IF($S238=1,IF(R238&lt;15,VLOOKUP(U238,data!$B$3:$E$32,2,0)*R238,(VLOOKUP(U238,data!$B$3:$E$32,2,0)*14)+(VLOOKUP(U238,data!$B$3:$E$32,3,0))*(R238-14)),0)</f>
        <v>0</v>
      </c>
      <c r="W238" s="370" t="str">
        <f t="shared" si="225"/>
        <v xml:space="preserve"> </v>
      </c>
      <c r="X238" s="360">
        <f>IF($S238=1,VLOOKUP(W238,data!$B$35:$D$39,2,0),0)</f>
        <v>0</v>
      </c>
      <c r="Y238" s="364">
        <f>IF(AND(V238&lt;&gt;0,X238&lt;&gt;0)=FALSE,0,data!$C$43)</f>
        <v>0</v>
      </c>
      <c r="Z238" s="365">
        <f t="shared" si="83"/>
        <v>0</v>
      </c>
      <c r="AA238" s="225">
        <f t="shared" si="289"/>
        <v>0</v>
      </c>
      <c r="AB238" s="225">
        <f t="shared" si="226"/>
        <v>0</v>
      </c>
      <c r="AC238" s="225">
        <f t="shared" si="227"/>
        <v>0</v>
      </c>
      <c r="AE238" s="229"/>
      <c r="AF238" s="225">
        <f t="shared" si="228"/>
        <v>0</v>
      </c>
      <c r="AG238" s="230">
        <f>IF(AF238=1,data!$C$41*AE238,0)</f>
        <v>0</v>
      </c>
      <c r="AH238" s="265" t="s">
        <v>96</v>
      </c>
      <c r="AI238" s="231">
        <f>IF(AF238=1,IF(AE238&lt;15,VLOOKUP(AH238,data!$B$3:$E$32,2,0)*AE238,(VLOOKUP(AH238,data!$B$3:$E$32,2,0)*14)+(VLOOKUP(AH238,data!$B$3:$E$32,3,0))*(AE238-14)),0)</f>
        <v>0</v>
      </c>
      <c r="AJ238" s="265" t="s">
        <v>96</v>
      </c>
      <c r="AK238" s="231">
        <f>IF(AF238=1,VLOOKUP(AJ238,data!$B$35:$D$39,2,0),0)</f>
        <v>0</v>
      </c>
      <c r="AL238" s="232">
        <f>IF(AND(AI238&lt;&gt;0,AK238&lt;&gt;0)=FALSE,0,data!$C$43)</f>
        <v>0</v>
      </c>
      <c r="AM238" s="269">
        <f t="shared" si="229"/>
        <v>0</v>
      </c>
      <c r="AN238" s="225">
        <f t="shared" si="230"/>
        <v>0</v>
      </c>
      <c r="AO238" s="225">
        <f t="shared" si="231"/>
        <v>0</v>
      </c>
      <c r="AP238" s="225">
        <f t="shared" si="232"/>
        <v>0</v>
      </c>
      <c r="AQ238" s="431" t="str">
        <f t="shared" si="233"/>
        <v>ne</v>
      </c>
      <c r="AS238" s="229"/>
      <c r="AT238" s="225">
        <f t="shared" si="234"/>
        <v>0</v>
      </c>
      <c r="AU238" s="230">
        <f>IF(AT238=1,data!$C$41*AS238,0)</f>
        <v>0</v>
      </c>
      <c r="AV238" s="265" t="s">
        <v>96</v>
      </c>
      <c r="AW238" s="231">
        <f>IF(AT238=1,IF(AS238&lt;15,VLOOKUP(AV238,data!$B$3:$E$32,2,0)*AS238,(VLOOKUP(AV238,data!$B$3:$E$32,2,0)*14)+(VLOOKUP(AV238,data!$B$3:$E$32,3,0))*(AS238-14)),0)</f>
        <v>0</v>
      </c>
      <c r="AX238" s="265" t="s">
        <v>96</v>
      </c>
      <c r="AY238" s="231">
        <f>IF(AT238=1,VLOOKUP(AX238,data!$B$35:$D$39,2,0),0)</f>
        <v>0</v>
      </c>
      <c r="AZ238" s="232">
        <f>IF(AND(AW238&lt;&gt;0,AY238&lt;&gt;0)=FALSE,0,data!$C$43)</f>
        <v>0</v>
      </c>
      <c r="BA238" s="269">
        <f t="shared" si="235"/>
        <v>0</v>
      </c>
      <c r="BB238" s="225">
        <f t="shared" si="236"/>
        <v>0</v>
      </c>
      <c r="BC238" s="225">
        <f t="shared" si="237"/>
        <v>0</v>
      </c>
      <c r="BD238" s="225">
        <f t="shared" si="238"/>
        <v>0</v>
      </c>
      <c r="BE238" s="431" t="str">
        <f t="shared" si="239"/>
        <v>ne</v>
      </c>
      <c r="BG238" s="229"/>
      <c r="BH238" s="225">
        <f t="shared" si="240"/>
        <v>0</v>
      </c>
      <c r="BI238" s="230">
        <f>IF(BH238=1,data!$C$41*BG238,0)</f>
        <v>0</v>
      </c>
      <c r="BJ238" s="265" t="s">
        <v>96</v>
      </c>
      <c r="BK238" s="231">
        <f>IF(BH238=1,IF(BG238&lt;15,VLOOKUP(BJ238,data!$B$3:$E$32,2,0)*BG238,(VLOOKUP(BJ238,data!$B$3:$E$32,2,0)*14)+(VLOOKUP(BJ238,data!$B$3:$E$32,3,0))*(BG238-14)),0)</f>
        <v>0</v>
      </c>
      <c r="BL238" s="265" t="s">
        <v>96</v>
      </c>
      <c r="BM238" s="231">
        <f>IF(BH238=1,VLOOKUP(BL238,data!$B$35:$D$39,2,0),0)</f>
        <v>0</v>
      </c>
      <c r="BN238" s="232">
        <f>IF(AND(BK238&lt;&gt;0,BM238&lt;&gt;0)=FALSE,0,data!$C$43)</f>
        <v>0</v>
      </c>
      <c r="BO238" s="269">
        <f t="shared" si="241"/>
        <v>0</v>
      </c>
      <c r="BP238" s="225">
        <f t="shared" si="242"/>
        <v>0</v>
      </c>
      <c r="BQ238" s="225">
        <f t="shared" si="243"/>
        <v>0</v>
      </c>
      <c r="BR238" s="225">
        <f t="shared" si="244"/>
        <v>0</v>
      </c>
      <c r="BS238" s="431" t="str">
        <f t="shared" si="245"/>
        <v>ne</v>
      </c>
      <c r="BU238" s="229"/>
      <c r="BV238" s="225">
        <f t="shared" si="246"/>
        <v>0</v>
      </c>
      <c r="BW238" s="230">
        <f>IF(BV238=1,data!$C$41*BU238,0)</f>
        <v>0</v>
      </c>
      <c r="BX238" s="265" t="s">
        <v>96</v>
      </c>
      <c r="BY238" s="231">
        <f>IF(BV238=1,IF(BU238&lt;15,VLOOKUP(BX238,data!$B$3:$E$32,2,0)*BU238,(VLOOKUP(BX238,data!$B$3:$E$32,2,0)*14)+(VLOOKUP(BX238,data!$B$3:$E$32,3,0))*(BU238-14)),0)</f>
        <v>0</v>
      </c>
      <c r="BZ238" s="265" t="s">
        <v>96</v>
      </c>
      <c r="CA238" s="231">
        <f>IF(BV238=1,VLOOKUP(BZ238,data!$B$35:$D$39,2,0),0)</f>
        <v>0</v>
      </c>
      <c r="CB238" s="232">
        <f>IF(AND(BY238&lt;&gt;0,CA238&lt;&gt;0)=FALSE,0,data!$C$43)</f>
        <v>0</v>
      </c>
      <c r="CC238" s="269">
        <f t="shared" si="247"/>
        <v>0</v>
      </c>
      <c r="CD238" s="225">
        <f t="shared" si="248"/>
        <v>0</v>
      </c>
      <c r="CE238" s="225">
        <f t="shared" si="249"/>
        <v>0</v>
      </c>
      <c r="CF238" s="225">
        <f t="shared" si="250"/>
        <v>0</v>
      </c>
      <c r="CG238" s="431" t="str">
        <f t="shared" si="251"/>
        <v>ne</v>
      </c>
      <c r="CI238" s="229"/>
      <c r="CJ238" s="225">
        <f t="shared" si="252"/>
        <v>0</v>
      </c>
      <c r="CK238" s="230">
        <f>IF(CJ238=1,data!$C$41*CI238,0)</f>
        <v>0</v>
      </c>
      <c r="CL238" s="265" t="s">
        <v>96</v>
      </c>
      <c r="CM238" s="231">
        <f>IF(CJ238=1,IF(CI238&lt;15,VLOOKUP(CL238,data!$B$3:$E$32,2,0)*CI238,(VLOOKUP(CL238,data!$B$3:$E$32,2,0)*14)+(VLOOKUP(CL238,data!$B$3:$E$32,3,0))*(CI238-14)),0)</f>
        <v>0</v>
      </c>
      <c r="CN238" s="265" t="s">
        <v>96</v>
      </c>
      <c r="CO238" s="231">
        <f>IF(CJ238=1,VLOOKUP(CN238,data!$B$35:$D$39,2,0),0)</f>
        <v>0</v>
      </c>
      <c r="CP238" s="232">
        <f>IF(AND(CM238&lt;&gt;0,CO238&lt;&gt;0)=FALSE,0,data!$C$43)</f>
        <v>0</v>
      </c>
      <c r="CQ238" s="269">
        <f t="shared" si="253"/>
        <v>0</v>
      </c>
      <c r="CR238" s="225">
        <f t="shared" si="254"/>
        <v>0</v>
      </c>
      <c r="CS238" s="225">
        <f t="shared" si="255"/>
        <v>0</v>
      </c>
      <c r="CT238" s="225">
        <f t="shared" si="256"/>
        <v>0</v>
      </c>
      <c r="CU238" s="431" t="str">
        <f t="shared" si="257"/>
        <v>ne</v>
      </c>
      <c r="CW238" s="229"/>
      <c r="CX238" s="225">
        <f t="shared" si="258"/>
        <v>0</v>
      </c>
      <c r="CY238" s="230">
        <f>IF(CX238=1,data!$C$41*CW238,0)</f>
        <v>0</v>
      </c>
      <c r="CZ238" s="265" t="s">
        <v>96</v>
      </c>
      <c r="DA238" s="231">
        <f>IF(CX238=1,IF(CW238&lt;15,VLOOKUP(CZ238,data!$B$3:$E$32,2,0)*CW238,(VLOOKUP(CZ238,data!$B$3:$E$32,2,0)*14)+(VLOOKUP(CZ238,data!$B$3:$E$32,3,0))*(CW238-14)),0)</f>
        <v>0</v>
      </c>
      <c r="DB238" s="265" t="s">
        <v>96</v>
      </c>
      <c r="DC238" s="231">
        <f>IF(CX238=1,VLOOKUP(DB238,data!$B$35:$D$39,2,0),0)</f>
        <v>0</v>
      </c>
      <c r="DD238" s="232">
        <f>IF(AND(DA238&lt;&gt;0,DC238&lt;&gt;0)=FALSE,0,data!$C$43)</f>
        <v>0</v>
      </c>
      <c r="DE238" s="269">
        <f t="shared" si="259"/>
        <v>0</v>
      </c>
      <c r="DF238" s="225">
        <f t="shared" si="260"/>
        <v>0</v>
      </c>
      <c r="DG238" s="225">
        <f t="shared" si="261"/>
        <v>0</v>
      </c>
      <c r="DH238" s="225">
        <f t="shared" si="262"/>
        <v>0</v>
      </c>
      <c r="DI238" s="431" t="str">
        <f t="shared" si="263"/>
        <v>ne</v>
      </c>
      <c r="DK238" s="229"/>
      <c r="DL238" s="225">
        <f t="shared" si="264"/>
        <v>0</v>
      </c>
      <c r="DM238" s="230">
        <f>IF(DL238=1,data!$C$41*DK238,0)</f>
        <v>0</v>
      </c>
      <c r="DN238" s="265" t="s">
        <v>96</v>
      </c>
      <c r="DO238" s="231">
        <f>IF(DL238=1,IF(DK238&lt;15,VLOOKUP(DN238,data!$B$3:$E$32,2,0)*DK238,(VLOOKUP(DN238,data!$B$3:$E$32,2,0)*14)+(VLOOKUP(DN238,data!$B$3:$E$32,3,0))*(DK238-14)),0)</f>
        <v>0</v>
      </c>
      <c r="DP238" s="265" t="s">
        <v>96</v>
      </c>
      <c r="DQ238" s="231">
        <f>IF(DL238=1,VLOOKUP(DP238,data!$B$35:$D$39,2,0),0)</f>
        <v>0</v>
      </c>
      <c r="DR238" s="232">
        <f>IF(AND(DO238&lt;&gt;0,DQ238&lt;&gt;0)=FALSE,0,data!$C$43)</f>
        <v>0</v>
      </c>
      <c r="DS238" s="269">
        <f t="shared" si="265"/>
        <v>0</v>
      </c>
      <c r="DT238" s="225">
        <f t="shared" si="266"/>
        <v>0</v>
      </c>
      <c r="DU238" s="225">
        <f t="shared" si="267"/>
        <v>0</v>
      </c>
      <c r="DV238" s="225">
        <f t="shared" si="268"/>
        <v>0</v>
      </c>
      <c r="DW238" s="431" t="str">
        <f t="shared" si="269"/>
        <v>ne</v>
      </c>
      <c r="DY238" s="229"/>
      <c r="DZ238" s="225">
        <f t="shared" si="270"/>
        <v>0</v>
      </c>
      <c r="EA238" s="230">
        <f>IF(DZ238=1,data!$C$41*DY238,0)</f>
        <v>0</v>
      </c>
      <c r="EB238" s="265" t="s">
        <v>96</v>
      </c>
      <c r="EC238" s="231">
        <f>IF(DZ238=1,IF(DY238&lt;15,VLOOKUP(EB238,data!$B$3:$E$32,2,0)*DY238,(VLOOKUP(EB238,data!$B$3:$E$32,2,0)*14)+(VLOOKUP(EB238,data!$B$3:$E$32,3,0))*(DY238-14)),0)</f>
        <v>0</v>
      </c>
      <c r="ED238" s="265" t="s">
        <v>96</v>
      </c>
      <c r="EE238" s="231">
        <f>IF(DZ238=1,VLOOKUP(ED238,data!$B$35:$D$39,2,0),0)</f>
        <v>0</v>
      </c>
      <c r="EF238" s="232">
        <f>IF(AND(EC238&lt;&gt;0,EE238&lt;&gt;0)=FALSE,0,data!$C$43)</f>
        <v>0</v>
      </c>
      <c r="EG238" s="269">
        <f t="shared" si="271"/>
        <v>0</v>
      </c>
      <c r="EH238" s="225">
        <f t="shared" si="272"/>
        <v>0</v>
      </c>
      <c r="EI238" s="225">
        <f t="shared" si="273"/>
        <v>0</v>
      </c>
      <c r="EJ238" s="225">
        <f t="shared" si="274"/>
        <v>0</v>
      </c>
      <c r="EK238" s="431" t="str">
        <f t="shared" si="275"/>
        <v>ne</v>
      </c>
      <c r="EM238" s="229"/>
      <c r="EN238" s="225">
        <f t="shared" si="276"/>
        <v>0</v>
      </c>
      <c r="EO238" s="230">
        <f>IF(EN238=1,data!$C$41*EM238,0)</f>
        <v>0</v>
      </c>
      <c r="EP238" s="265" t="s">
        <v>96</v>
      </c>
      <c r="EQ238" s="231">
        <f>IF(EN238=1,IF(EM238&lt;15,VLOOKUP(EP238,data!$B$3:$E$32,2,0)*EM238,(VLOOKUP(EP238,data!$B$3:$E$32,2,0)*14)+(VLOOKUP(EP238,data!$B$3:$E$32,3,0))*(EM238-14)),0)</f>
        <v>0</v>
      </c>
      <c r="ER238" s="265" t="s">
        <v>96</v>
      </c>
      <c r="ES238" s="231">
        <f>IF(EN238=1,VLOOKUP(ER238,data!$B$35:$D$39,2,0),0)</f>
        <v>0</v>
      </c>
      <c r="ET238" s="232">
        <f>IF(AND(EQ238&lt;&gt;0,ES238&lt;&gt;0)=FALSE,0,data!$C$43)</f>
        <v>0</v>
      </c>
      <c r="EU238" s="269">
        <f t="shared" si="277"/>
        <v>0</v>
      </c>
      <c r="EV238" s="225">
        <f t="shared" si="278"/>
        <v>0</v>
      </c>
      <c r="EW238" s="225">
        <f t="shared" si="279"/>
        <v>0</v>
      </c>
      <c r="EX238" s="225">
        <f t="shared" si="280"/>
        <v>0</v>
      </c>
      <c r="EY238" s="431" t="str">
        <f t="shared" si="281"/>
        <v>ne</v>
      </c>
      <c r="FA238" s="229"/>
      <c r="FB238" s="225">
        <f t="shared" si="282"/>
        <v>0</v>
      </c>
      <c r="FC238" s="230">
        <f>IF(FB238=1,data!$C$41*FA238,0)</f>
        <v>0</v>
      </c>
      <c r="FD238" s="265" t="s">
        <v>96</v>
      </c>
      <c r="FE238" s="231">
        <f>IF(FB238=1,IF(FA238&lt;15,VLOOKUP(FD238,data!$B$3:$E$32,2,0)*FA238,(VLOOKUP(FD238,data!$B$3:$E$32,2,0)*14)+(VLOOKUP(FD238,data!$B$3:$E$32,3,0))*(FA238-14)),0)</f>
        <v>0</v>
      </c>
      <c r="FF238" s="265" t="s">
        <v>96</v>
      </c>
      <c r="FG238" s="231">
        <f>IF(FB238=1,VLOOKUP(FF238,data!$B$35:$D$39,2,0),0)</f>
        <v>0</v>
      </c>
      <c r="FH238" s="232">
        <f>IF(AND(FE238&lt;&gt;0,FG238&lt;&gt;0)=FALSE,0,data!$C$43)</f>
        <v>0</v>
      </c>
      <c r="FI238" s="269">
        <f t="shared" si="283"/>
        <v>0</v>
      </c>
      <c r="FJ238" s="225">
        <f t="shared" si="284"/>
        <v>0</v>
      </c>
      <c r="FK238" s="225">
        <f t="shared" si="285"/>
        <v>0</v>
      </c>
      <c r="FL238" s="225">
        <f t="shared" si="286"/>
        <v>0</v>
      </c>
      <c r="FM238" s="431" t="str">
        <f t="shared" si="287"/>
        <v>ne</v>
      </c>
    </row>
    <row r="239" spans="1:169" ht="26.65" hidden="1" customHeight="1" x14ac:dyDescent="0.25">
      <c r="A239" s="233"/>
      <c r="B239" s="370" t="s">
        <v>330</v>
      </c>
      <c r="C239" s="416"/>
      <c r="D239" s="418"/>
      <c r="E239" s="229"/>
      <c r="F239" s="225">
        <f t="shared" si="219"/>
        <v>0</v>
      </c>
      <c r="G239" s="230">
        <f>IF(F239=1,data!$C$41*E239,0)</f>
        <v>0</v>
      </c>
      <c r="H239" s="265" t="s">
        <v>96</v>
      </c>
      <c r="I239" s="231">
        <f>IF($F239=1,IF($E239&lt;15,VLOOKUP(H239,data!$B$3:$E$32,2,0)*$E239,(VLOOKUP(H239,data!$B$3:$E$32,2,0)*14)+(VLOOKUP(H239,data!$B$3:$E$32,3,0))*($E239-14)),0)</f>
        <v>0</v>
      </c>
      <c r="J239" s="265" t="s">
        <v>96</v>
      </c>
      <c r="K239" s="231">
        <f>IF($F239=1,VLOOKUP(J239,data!$B$35:$D$39,2,0),0)</f>
        <v>0</v>
      </c>
      <c r="L239" s="232">
        <f>IF(AND(I239&lt;&gt;0,K239&lt;&gt;0)=FALSE,0,data!$C$43)</f>
        <v>0</v>
      </c>
      <c r="M239" s="269">
        <f t="shared" si="76"/>
        <v>0</v>
      </c>
      <c r="N239" s="225">
        <f t="shared" si="288"/>
        <v>0</v>
      </c>
      <c r="O239" s="225">
        <f t="shared" si="220"/>
        <v>0</v>
      </c>
      <c r="P239" s="225">
        <f t="shared" si="221"/>
        <v>0</v>
      </c>
      <c r="Q239" s="228"/>
      <c r="R239" s="438">
        <f t="shared" si="222"/>
        <v>0</v>
      </c>
      <c r="S239" s="225">
        <f t="shared" si="223"/>
        <v>0</v>
      </c>
      <c r="T239" s="357">
        <f>IF(S239=1,data!$C$41*R239,0)</f>
        <v>0</v>
      </c>
      <c r="U239" s="370" t="str">
        <f t="shared" si="224"/>
        <v xml:space="preserve"> </v>
      </c>
      <c r="V239" s="360">
        <f>IF($S239=1,IF(R239&lt;15,VLOOKUP(U239,data!$B$3:$E$32,2,0)*R239,(VLOOKUP(U239,data!$B$3:$E$32,2,0)*14)+(VLOOKUP(U239,data!$B$3:$E$32,3,0))*(R239-14)),0)</f>
        <v>0</v>
      </c>
      <c r="W239" s="370" t="str">
        <f t="shared" si="225"/>
        <v xml:space="preserve"> </v>
      </c>
      <c r="X239" s="360">
        <f>IF($S239=1,VLOOKUP(W239,data!$B$35:$D$39,2,0),0)</f>
        <v>0</v>
      </c>
      <c r="Y239" s="364">
        <f>IF(AND(V239&lt;&gt;0,X239&lt;&gt;0)=FALSE,0,data!$C$43)</f>
        <v>0</v>
      </c>
      <c r="Z239" s="365">
        <f t="shared" si="83"/>
        <v>0</v>
      </c>
      <c r="AA239" s="225">
        <f t="shared" si="289"/>
        <v>0</v>
      </c>
      <c r="AB239" s="225">
        <f t="shared" si="226"/>
        <v>0</v>
      </c>
      <c r="AC239" s="225">
        <f t="shared" si="227"/>
        <v>0</v>
      </c>
      <c r="AE239" s="229"/>
      <c r="AF239" s="225">
        <f t="shared" si="228"/>
        <v>0</v>
      </c>
      <c r="AG239" s="230">
        <f>IF(AF239=1,data!$C$41*AE239,0)</f>
        <v>0</v>
      </c>
      <c r="AH239" s="265" t="s">
        <v>96</v>
      </c>
      <c r="AI239" s="231">
        <f>IF(AF239=1,IF(AE239&lt;15,VLOOKUP(AH239,data!$B$3:$E$32,2,0)*AE239,(VLOOKUP(AH239,data!$B$3:$E$32,2,0)*14)+(VLOOKUP(AH239,data!$B$3:$E$32,3,0))*(AE239-14)),0)</f>
        <v>0</v>
      </c>
      <c r="AJ239" s="265" t="s">
        <v>96</v>
      </c>
      <c r="AK239" s="231">
        <f>IF(AF239=1,VLOOKUP(AJ239,data!$B$35:$D$39,2,0),0)</f>
        <v>0</v>
      </c>
      <c r="AL239" s="232">
        <f>IF(AND(AI239&lt;&gt;0,AK239&lt;&gt;0)=FALSE,0,data!$C$43)</f>
        <v>0</v>
      </c>
      <c r="AM239" s="269">
        <f t="shared" si="229"/>
        <v>0</v>
      </c>
      <c r="AN239" s="225">
        <f t="shared" si="230"/>
        <v>0</v>
      </c>
      <c r="AO239" s="225">
        <f t="shared" si="231"/>
        <v>0</v>
      </c>
      <c r="AP239" s="225">
        <f t="shared" si="232"/>
        <v>0</v>
      </c>
      <c r="AQ239" s="431" t="str">
        <f t="shared" si="233"/>
        <v>ne</v>
      </c>
      <c r="AS239" s="229"/>
      <c r="AT239" s="225">
        <f t="shared" si="234"/>
        <v>0</v>
      </c>
      <c r="AU239" s="230">
        <f>IF(AT239=1,data!$C$41*AS239,0)</f>
        <v>0</v>
      </c>
      <c r="AV239" s="265" t="s">
        <v>96</v>
      </c>
      <c r="AW239" s="231">
        <f>IF(AT239=1,IF(AS239&lt;15,VLOOKUP(AV239,data!$B$3:$E$32,2,0)*AS239,(VLOOKUP(AV239,data!$B$3:$E$32,2,0)*14)+(VLOOKUP(AV239,data!$B$3:$E$32,3,0))*(AS239-14)),0)</f>
        <v>0</v>
      </c>
      <c r="AX239" s="265" t="s">
        <v>96</v>
      </c>
      <c r="AY239" s="231">
        <f>IF(AT239=1,VLOOKUP(AX239,data!$B$35:$D$39,2,0),0)</f>
        <v>0</v>
      </c>
      <c r="AZ239" s="232">
        <f>IF(AND(AW239&lt;&gt;0,AY239&lt;&gt;0)=FALSE,0,data!$C$43)</f>
        <v>0</v>
      </c>
      <c r="BA239" s="269">
        <f t="shared" si="235"/>
        <v>0</v>
      </c>
      <c r="BB239" s="225">
        <f t="shared" si="236"/>
        <v>0</v>
      </c>
      <c r="BC239" s="225">
        <f t="shared" si="237"/>
        <v>0</v>
      </c>
      <c r="BD239" s="225">
        <f t="shared" si="238"/>
        <v>0</v>
      </c>
      <c r="BE239" s="431" t="str">
        <f t="shared" si="239"/>
        <v>ne</v>
      </c>
      <c r="BG239" s="229"/>
      <c r="BH239" s="225">
        <f t="shared" si="240"/>
        <v>0</v>
      </c>
      <c r="BI239" s="230">
        <f>IF(BH239=1,data!$C$41*BG239,0)</f>
        <v>0</v>
      </c>
      <c r="BJ239" s="265" t="s">
        <v>96</v>
      </c>
      <c r="BK239" s="231">
        <f>IF(BH239=1,IF(BG239&lt;15,VLOOKUP(BJ239,data!$B$3:$E$32,2,0)*BG239,(VLOOKUP(BJ239,data!$B$3:$E$32,2,0)*14)+(VLOOKUP(BJ239,data!$B$3:$E$32,3,0))*(BG239-14)),0)</f>
        <v>0</v>
      </c>
      <c r="BL239" s="265" t="s">
        <v>96</v>
      </c>
      <c r="BM239" s="231">
        <f>IF(BH239=1,VLOOKUP(BL239,data!$B$35:$D$39,2,0),0)</f>
        <v>0</v>
      </c>
      <c r="BN239" s="232">
        <f>IF(AND(BK239&lt;&gt;0,BM239&lt;&gt;0)=FALSE,0,data!$C$43)</f>
        <v>0</v>
      </c>
      <c r="BO239" s="269">
        <f t="shared" si="241"/>
        <v>0</v>
      </c>
      <c r="BP239" s="225">
        <f t="shared" si="242"/>
        <v>0</v>
      </c>
      <c r="BQ239" s="225">
        <f t="shared" si="243"/>
        <v>0</v>
      </c>
      <c r="BR239" s="225">
        <f t="shared" si="244"/>
        <v>0</v>
      </c>
      <c r="BS239" s="431" t="str">
        <f t="shared" si="245"/>
        <v>ne</v>
      </c>
      <c r="BU239" s="229"/>
      <c r="BV239" s="225">
        <f t="shared" si="246"/>
        <v>0</v>
      </c>
      <c r="BW239" s="230">
        <f>IF(BV239=1,data!$C$41*BU239,0)</f>
        <v>0</v>
      </c>
      <c r="BX239" s="265" t="s">
        <v>96</v>
      </c>
      <c r="BY239" s="231">
        <f>IF(BV239=1,IF(BU239&lt;15,VLOOKUP(BX239,data!$B$3:$E$32,2,0)*BU239,(VLOOKUP(BX239,data!$B$3:$E$32,2,0)*14)+(VLOOKUP(BX239,data!$B$3:$E$32,3,0))*(BU239-14)),0)</f>
        <v>0</v>
      </c>
      <c r="BZ239" s="265" t="s">
        <v>96</v>
      </c>
      <c r="CA239" s="231">
        <f>IF(BV239=1,VLOOKUP(BZ239,data!$B$35:$D$39,2,0),0)</f>
        <v>0</v>
      </c>
      <c r="CB239" s="232">
        <f>IF(AND(BY239&lt;&gt;0,CA239&lt;&gt;0)=FALSE,0,data!$C$43)</f>
        <v>0</v>
      </c>
      <c r="CC239" s="269">
        <f t="shared" si="247"/>
        <v>0</v>
      </c>
      <c r="CD239" s="225">
        <f t="shared" si="248"/>
        <v>0</v>
      </c>
      <c r="CE239" s="225">
        <f t="shared" si="249"/>
        <v>0</v>
      </c>
      <c r="CF239" s="225">
        <f t="shared" si="250"/>
        <v>0</v>
      </c>
      <c r="CG239" s="431" t="str">
        <f t="shared" si="251"/>
        <v>ne</v>
      </c>
      <c r="CI239" s="229"/>
      <c r="CJ239" s="225">
        <f t="shared" si="252"/>
        <v>0</v>
      </c>
      <c r="CK239" s="230">
        <f>IF(CJ239=1,data!$C$41*CI239,0)</f>
        <v>0</v>
      </c>
      <c r="CL239" s="265" t="s">
        <v>96</v>
      </c>
      <c r="CM239" s="231">
        <f>IF(CJ239=1,IF(CI239&lt;15,VLOOKUP(CL239,data!$B$3:$E$32,2,0)*CI239,(VLOOKUP(CL239,data!$B$3:$E$32,2,0)*14)+(VLOOKUP(CL239,data!$B$3:$E$32,3,0))*(CI239-14)),0)</f>
        <v>0</v>
      </c>
      <c r="CN239" s="265" t="s">
        <v>96</v>
      </c>
      <c r="CO239" s="231">
        <f>IF(CJ239=1,VLOOKUP(CN239,data!$B$35:$D$39,2,0),0)</f>
        <v>0</v>
      </c>
      <c r="CP239" s="232">
        <f>IF(AND(CM239&lt;&gt;0,CO239&lt;&gt;0)=FALSE,0,data!$C$43)</f>
        <v>0</v>
      </c>
      <c r="CQ239" s="269">
        <f t="shared" si="253"/>
        <v>0</v>
      </c>
      <c r="CR239" s="225">
        <f t="shared" si="254"/>
        <v>0</v>
      </c>
      <c r="CS239" s="225">
        <f t="shared" si="255"/>
        <v>0</v>
      </c>
      <c r="CT239" s="225">
        <f t="shared" si="256"/>
        <v>0</v>
      </c>
      <c r="CU239" s="431" t="str">
        <f t="shared" si="257"/>
        <v>ne</v>
      </c>
      <c r="CW239" s="229"/>
      <c r="CX239" s="225">
        <f t="shared" si="258"/>
        <v>0</v>
      </c>
      <c r="CY239" s="230">
        <f>IF(CX239=1,data!$C$41*CW239,0)</f>
        <v>0</v>
      </c>
      <c r="CZ239" s="265" t="s">
        <v>96</v>
      </c>
      <c r="DA239" s="231">
        <f>IF(CX239=1,IF(CW239&lt;15,VLOOKUP(CZ239,data!$B$3:$E$32,2,0)*CW239,(VLOOKUP(CZ239,data!$B$3:$E$32,2,0)*14)+(VLOOKUP(CZ239,data!$B$3:$E$32,3,0))*(CW239-14)),0)</f>
        <v>0</v>
      </c>
      <c r="DB239" s="265" t="s">
        <v>96</v>
      </c>
      <c r="DC239" s="231">
        <f>IF(CX239=1,VLOOKUP(DB239,data!$B$35:$D$39,2,0),0)</f>
        <v>0</v>
      </c>
      <c r="DD239" s="232">
        <f>IF(AND(DA239&lt;&gt;0,DC239&lt;&gt;0)=FALSE,0,data!$C$43)</f>
        <v>0</v>
      </c>
      <c r="DE239" s="269">
        <f t="shared" si="259"/>
        <v>0</v>
      </c>
      <c r="DF239" s="225">
        <f t="shared" si="260"/>
        <v>0</v>
      </c>
      <c r="DG239" s="225">
        <f t="shared" si="261"/>
        <v>0</v>
      </c>
      <c r="DH239" s="225">
        <f t="shared" si="262"/>
        <v>0</v>
      </c>
      <c r="DI239" s="431" t="str">
        <f t="shared" si="263"/>
        <v>ne</v>
      </c>
      <c r="DK239" s="229"/>
      <c r="DL239" s="225">
        <f t="shared" si="264"/>
        <v>0</v>
      </c>
      <c r="DM239" s="230">
        <f>IF(DL239=1,data!$C$41*DK239,0)</f>
        <v>0</v>
      </c>
      <c r="DN239" s="265" t="s">
        <v>96</v>
      </c>
      <c r="DO239" s="231">
        <f>IF(DL239=1,IF(DK239&lt;15,VLOOKUP(DN239,data!$B$3:$E$32,2,0)*DK239,(VLOOKUP(DN239,data!$B$3:$E$32,2,0)*14)+(VLOOKUP(DN239,data!$B$3:$E$32,3,0))*(DK239-14)),0)</f>
        <v>0</v>
      </c>
      <c r="DP239" s="265" t="s">
        <v>96</v>
      </c>
      <c r="DQ239" s="231">
        <f>IF(DL239=1,VLOOKUP(DP239,data!$B$35:$D$39,2,0),0)</f>
        <v>0</v>
      </c>
      <c r="DR239" s="232">
        <f>IF(AND(DO239&lt;&gt;0,DQ239&lt;&gt;0)=FALSE,0,data!$C$43)</f>
        <v>0</v>
      </c>
      <c r="DS239" s="269">
        <f t="shared" si="265"/>
        <v>0</v>
      </c>
      <c r="DT239" s="225">
        <f t="shared" si="266"/>
        <v>0</v>
      </c>
      <c r="DU239" s="225">
        <f t="shared" si="267"/>
        <v>0</v>
      </c>
      <c r="DV239" s="225">
        <f t="shared" si="268"/>
        <v>0</v>
      </c>
      <c r="DW239" s="431" t="str">
        <f t="shared" si="269"/>
        <v>ne</v>
      </c>
      <c r="DY239" s="229"/>
      <c r="DZ239" s="225">
        <f t="shared" si="270"/>
        <v>0</v>
      </c>
      <c r="EA239" s="230">
        <f>IF(DZ239=1,data!$C$41*DY239,0)</f>
        <v>0</v>
      </c>
      <c r="EB239" s="265" t="s">
        <v>96</v>
      </c>
      <c r="EC239" s="231">
        <f>IF(DZ239=1,IF(DY239&lt;15,VLOOKUP(EB239,data!$B$3:$E$32,2,0)*DY239,(VLOOKUP(EB239,data!$B$3:$E$32,2,0)*14)+(VLOOKUP(EB239,data!$B$3:$E$32,3,0))*(DY239-14)),0)</f>
        <v>0</v>
      </c>
      <c r="ED239" s="265" t="s">
        <v>96</v>
      </c>
      <c r="EE239" s="231">
        <f>IF(DZ239=1,VLOOKUP(ED239,data!$B$35:$D$39,2,0),0)</f>
        <v>0</v>
      </c>
      <c r="EF239" s="232">
        <f>IF(AND(EC239&lt;&gt;0,EE239&lt;&gt;0)=FALSE,0,data!$C$43)</f>
        <v>0</v>
      </c>
      <c r="EG239" s="269">
        <f t="shared" si="271"/>
        <v>0</v>
      </c>
      <c r="EH239" s="225">
        <f t="shared" si="272"/>
        <v>0</v>
      </c>
      <c r="EI239" s="225">
        <f t="shared" si="273"/>
        <v>0</v>
      </c>
      <c r="EJ239" s="225">
        <f t="shared" si="274"/>
        <v>0</v>
      </c>
      <c r="EK239" s="431" t="str">
        <f t="shared" si="275"/>
        <v>ne</v>
      </c>
      <c r="EM239" s="229"/>
      <c r="EN239" s="225">
        <f t="shared" si="276"/>
        <v>0</v>
      </c>
      <c r="EO239" s="230">
        <f>IF(EN239=1,data!$C$41*EM239,0)</f>
        <v>0</v>
      </c>
      <c r="EP239" s="265" t="s">
        <v>96</v>
      </c>
      <c r="EQ239" s="231">
        <f>IF(EN239=1,IF(EM239&lt;15,VLOOKUP(EP239,data!$B$3:$E$32,2,0)*EM239,(VLOOKUP(EP239,data!$B$3:$E$32,2,0)*14)+(VLOOKUP(EP239,data!$B$3:$E$32,3,0))*(EM239-14)),0)</f>
        <v>0</v>
      </c>
      <c r="ER239" s="265" t="s">
        <v>96</v>
      </c>
      <c r="ES239" s="231">
        <f>IF(EN239=1,VLOOKUP(ER239,data!$B$35:$D$39,2,0),0)</f>
        <v>0</v>
      </c>
      <c r="ET239" s="232">
        <f>IF(AND(EQ239&lt;&gt;0,ES239&lt;&gt;0)=FALSE,0,data!$C$43)</f>
        <v>0</v>
      </c>
      <c r="EU239" s="269">
        <f t="shared" si="277"/>
        <v>0</v>
      </c>
      <c r="EV239" s="225">
        <f t="shared" si="278"/>
        <v>0</v>
      </c>
      <c r="EW239" s="225">
        <f t="shared" si="279"/>
        <v>0</v>
      </c>
      <c r="EX239" s="225">
        <f t="shared" si="280"/>
        <v>0</v>
      </c>
      <c r="EY239" s="431" t="str">
        <f t="shared" si="281"/>
        <v>ne</v>
      </c>
      <c r="FA239" s="229"/>
      <c r="FB239" s="225">
        <f t="shared" si="282"/>
        <v>0</v>
      </c>
      <c r="FC239" s="230">
        <f>IF(FB239=1,data!$C$41*FA239,0)</f>
        <v>0</v>
      </c>
      <c r="FD239" s="265" t="s">
        <v>96</v>
      </c>
      <c r="FE239" s="231">
        <f>IF(FB239=1,IF(FA239&lt;15,VLOOKUP(FD239,data!$B$3:$E$32,2,0)*FA239,(VLOOKUP(FD239,data!$B$3:$E$32,2,0)*14)+(VLOOKUP(FD239,data!$B$3:$E$32,3,0))*(FA239-14)),0)</f>
        <v>0</v>
      </c>
      <c r="FF239" s="265" t="s">
        <v>96</v>
      </c>
      <c r="FG239" s="231">
        <f>IF(FB239=1,VLOOKUP(FF239,data!$B$35:$D$39,2,0),0)</f>
        <v>0</v>
      </c>
      <c r="FH239" s="232">
        <f>IF(AND(FE239&lt;&gt;0,FG239&lt;&gt;0)=FALSE,0,data!$C$43)</f>
        <v>0</v>
      </c>
      <c r="FI239" s="269">
        <f t="shared" si="283"/>
        <v>0</v>
      </c>
      <c r="FJ239" s="225">
        <f t="shared" si="284"/>
        <v>0</v>
      </c>
      <c r="FK239" s="225">
        <f t="shared" si="285"/>
        <v>0</v>
      </c>
      <c r="FL239" s="225">
        <f t="shared" si="286"/>
        <v>0</v>
      </c>
      <c r="FM239" s="431" t="str">
        <f t="shared" si="287"/>
        <v>ne</v>
      </c>
    </row>
    <row r="240" spans="1:169" ht="26.65" hidden="1" customHeight="1" x14ac:dyDescent="0.25">
      <c r="A240" s="233"/>
      <c r="B240" s="370" t="s">
        <v>331</v>
      </c>
      <c r="C240" s="416"/>
      <c r="D240" s="418"/>
      <c r="E240" s="229"/>
      <c r="F240" s="225">
        <f t="shared" si="219"/>
        <v>0</v>
      </c>
      <c r="G240" s="230">
        <f>IF(F240=1,data!$C$41*E240,0)</f>
        <v>0</v>
      </c>
      <c r="H240" s="265" t="s">
        <v>96</v>
      </c>
      <c r="I240" s="231">
        <f>IF($F240=1,IF($E240&lt;15,VLOOKUP(H240,data!$B$3:$E$32,2,0)*$E240,(VLOOKUP(H240,data!$B$3:$E$32,2,0)*14)+(VLOOKUP(H240,data!$B$3:$E$32,3,0))*($E240-14)),0)</f>
        <v>0</v>
      </c>
      <c r="J240" s="265" t="s">
        <v>96</v>
      </c>
      <c r="K240" s="231">
        <f>IF($F240=1,VLOOKUP(J240,data!$B$35:$D$39,2,0),0)</f>
        <v>0</v>
      </c>
      <c r="L240" s="232">
        <f>IF(AND(I240&lt;&gt;0,K240&lt;&gt;0)=FALSE,0,data!$C$43)</f>
        <v>0</v>
      </c>
      <c r="M240" s="269">
        <f t="shared" si="76"/>
        <v>0</v>
      </c>
      <c r="N240" s="225">
        <f t="shared" si="288"/>
        <v>0</v>
      </c>
      <c r="O240" s="225">
        <f t="shared" si="220"/>
        <v>0</v>
      </c>
      <c r="P240" s="225">
        <f t="shared" si="221"/>
        <v>0</v>
      </c>
      <c r="Q240" s="228"/>
      <c r="R240" s="438">
        <f t="shared" si="222"/>
        <v>0</v>
      </c>
      <c r="S240" s="225">
        <f t="shared" si="223"/>
        <v>0</v>
      </c>
      <c r="T240" s="357">
        <f>IF(S240=1,data!$C$41*R240,0)</f>
        <v>0</v>
      </c>
      <c r="U240" s="370" t="str">
        <f t="shared" si="224"/>
        <v xml:space="preserve"> </v>
      </c>
      <c r="V240" s="360">
        <f>IF($S240=1,IF(R240&lt;15,VLOOKUP(U240,data!$B$3:$E$32,2,0)*R240,(VLOOKUP(U240,data!$B$3:$E$32,2,0)*14)+(VLOOKUP(U240,data!$B$3:$E$32,3,0))*(R240-14)),0)</f>
        <v>0</v>
      </c>
      <c r="W240" s="370" t="str">
        <f t="shared" si="225"/>
        <v xml:space="preserve"> </v>
      </c>
      <c r="X240" s="360">
        <f>IF($S240=1,VLOOKUP(W240,data!$B$35:$D$39,2,0),0)</f>
        <v>0</v>
      </c>
      <c r="Y240" s="364">
        <f>IF(AND(V240&lt;&gt;0,X240&lt;&gt;0)=FALSE,0,data!$C$43)</f>
        <v>0</v>
      </c>
      <c r="Z240" s="365">
        <f t="shared" si="83"/>
        <v>0</v>
      </c>
      <c r="AA240" s="225">
        <f t="shared" si="289"/>
        <v>0</v>
      </c>
      <c r="AB240" s="225">
        <f t="shared" si="226"/>
        <v>0</v>
      </c>
      <c r="AC240" s="225">
        <f t="shared" si="227"/>
        <v>0</v>
      </c>
      <c r="AE240" s="229"/>
      <c r="AF240" s="225">
        <f t="shared" si="228"/>
        <v>0</v>
      </c>
      <c r="AG240" s="230">
        <f>IF(AF240=1,data!$C$41*AE240,0)</f>
        <v>0</v>
      </c>
      <c r="AH240" s="265" t="s">
        <v>96</v>
      </c>
      <c r="AI240" s="231">
        <f>IF(AF240=1,IF(AE240&lt;15,VLOOKUP(AH240,data!$B$3:$E$32,2,0)*AE240,(VLOOKUP(AH240,data!$B$3:$E$32,2,0)*14)+(VLOOKUP(AH240,data!$B$3:$E$32,3,0))*(AE240-14)),0)</f>
        <v>0</v>
      </c>
      <c r="AJ240" s="265" t="s">
        <v>96</v>
      </c>
      <c r="AK240" s="231">
        <f>IF(AF240=1,VLOOKUP(AJ240,data!$B$35:$D$39,2,0),0)</f>
        <v>0</v>
      </c>
      <c r="AL240" s="232">
        <f>IF(AND(AI240&lt;&gt;0,AK240&lt;&gt;0)=FALSE,0,data!$C$43)</f>
        <v>0</v>
      </c>
      <c r="AM240" s="269">
        <f t="shared" si="229"/>
        <v>0</v>
      </c>
      <c r="AN240" s="225">
        <f t="shared" si="230"/>
        <v>0</v>
      </c>
      <c r="AO240" s="225">
        <f t="shared" si="231"/>
        <v>0</v>
      </c>
      <c r="AP240" s="225">
        <f t="shared" si="232"/>
        <v>0</v>
      </c>
      <c r="AQ240" s="431" t="str">
        <f t="shared" si="233"/>
        <v>ne</v>
      </c>
      <c r="AS240" s="229"/>
      <c r="AT240" s="225">
        <f t="shared" si="234"/>
        <v>0</v>
      </c>
      <c r="AU240" s="230">
        <f>IF(AT240=1,data!$C$41*AS240,0)</f>
        <v>0</v>
      </c>
      <c r="AV240" s="265" t="s">
        <v>96</v>
      </c>
      <c r="AW240" s="231">
        <f>IF(AT240=1,IF(AS240&lt;15,VLOOKUP(AV240,data!$B$3:$E$32,2,0)*AS240,(VLOOKUP(AV240,data!$B$3:$E$32,2,0)*14)+(VLOOKUP(AV240,data!$B$3:$E$32,3,0))*(AS240-14)),0)</f>
        <v>0</v>
      </c>
      <c r="AX240" s="265" t="s">
        <v>96</v>
      </c>
      <c r="AY240" s="231">
        <f>IF(AT240=1,VLOOKUP(AX240,data!$B$35:$D$39,2,0),0)</f>
        <v>0</v>
      </c>
      <c r="AZ240" s="232">
        <f>IF(AND(AW240&lt;&gt;0,AY240&lt;&gt;0)=FALSE,0,data!$C$43)</f>
        <v>0</v>
      </c>
      <c r="BA240" s="269">
        <f t="shared" si="235"/>
        <v>0</v>
      </c>
      <c r="BB240" s="225">
        <f t="shared" si="236"/>
        <v>0</v>
      </c>
      <c r="BC240" s="225">
        <f t="shared" si="237"/>
        <v>0</v>
      </c>
      <c r="BD240" s="225">
        <f t="shared" si="238"/>
        <v>0</v>
      </c>
      <c r="BE240" s="431" t="str">
        <f t="shared" si="239"/>
        <v>ne</v>
      </c>
      <c r="BG240" s="229"/>
      <c r="BH240" s="225">
        <f t="shared" si="240"/>
        <v>0</v>
      </c>
      <c r="BI240" s="230">
        <f>IF(BH240=1,data!$C$41*BG240,0)</f>
        <v>0</v>
      </c>
      <c r="BJ240" s="265" t="s">
        <v>96</v>
      </c>
      <c r="BK240" s="231">
        <f>IF(BH240=1,IF(BG240&lt;15,VLOOKUP(BJ240,data!$B$3:$E$32,2,0)*BG240,(VLOOKUP(BJ240,data!$B$3:$E$32,2,0)*14)+(VLOOKUP(BJ240,data!$B$3:$E$32,3,0))*(BG240-14)),0)</f>
        <v>0</v>
      </c>
      <c r="BL240" s="265" t="s">
        <v>96</v>
      </c>
      <c r="BM240" s="231">
        <f>IF(BH240=1,VLOOKUP(BL240,data!$B$35:$D$39,2,0),0)</f>
        <v>0</v>
      </c>
      <c r="BN240" s="232">
        <f>IF(AND(BK240&lt;&gt;0,BM240&lt;&gt;0)=FALSE,0,data!$C$43)</f>
        <v>0</v>
      </c>
      <c r="BO240" s="269">
        <f t="shared" si="241"/>
        <v>0</v>
      </c>
      <c r="BP240" s="225">
        <f t="shared" si="242"/>
        <v>0</v>
      </c>
      <c r="BQ240" s="225">
        <f t="shared" si="243"/>
        <v>0</v>
      </c>
      <c r="BR240" s="225">
        <f t="shared" si="244"/>
        <v>0</v>
      </c>
      <c r="BS240" s="431" t="str">
        <f t="shared" si="245"/>
        <v>ne</v>
      </c>
      <c r="BU240" s="229"/>
      <c r="BV240" s="225">
        <f t="shared" si="246"/>
        <v>0</v>
      </c>
      <c r="BW240" s="230">
        <f>IF(BV240=1,data!$C$41*BU240,0)</f>
        <v>0</v>
      </c>
      <c r="BX240" s="265" t="s">
        <v>96</v>
      </c>
      <c r="BY240" s="231">
        <f>IF(BV240=1,IF(BU240&lt;15,VLOOKUP(BX240,data!$B$3:$E$32,2,0)*BU240,(VLOOKUP(BX240,data!$B$3:$E$32,2,0)*14)+(VLOOKUP(BX240,data!$B$3:$E$32,3,0))*(BU240-14)),0)</f>
        <v>0</v>
      </c>
      <c r="BZ240" s="265" t="s">
        <v>96</v>
      </c>
      <c r="CA240" s="231">
        <f>IF(BV240=1,VLOOKUP(BZ240,data!$B$35:$D$39,2,0),0)</f>
        <v>0</v>
      </c>
      <c r="CB240" s="232">
        <f>IF(AND(BY240&lt;&gt;0,CA240&lt;&gt;0)=FALSE,0,data!$C$43)</f>
        <v>0</v>
      </c>
      <c r="CC240" s="269">
        <f t="shared" si="247"/>
        <v>0</v>
      </c>
      <c r="CD240" s="225">
        <f t="shared" si="248"/>
        <v>0</v>
      </c>
      <c r="CE240" s="225">
        <f t="shared" si="249"/>
        <v>0</v>
      </c>
      <c r="CF240" s="225">
        <f t="shared" si="250"/>
        <v>0</v>
      </c>
      <c r="CG240" s="431" t="str">
        <f t="shared" si="251"/>
        <v>ne</v>
      </c>
      <c r="CI240" s="229"/>
      <c r="CJ240" s="225">
        <f t="shared" si="252"/>
        <v>0</v>
      </c>
      <c r="CK240" s="230">
        <f>IF(CJ240=1,data!$C$41*CI240,0)</f>
        <v>0</v>
      </c>
      <c r="CL240" s="265" t="s">
        <v>96</v>
      </c>
      <c r="CM240" s="231">
        <f>IF(CJ240=1,IF(CI240&lt;15,VLOOKUP(CL240,data!$B$3:$E$32,2,0)*CI240,(VLOOKUP(CL240,data!$B$3:$E$32,2,0)*14)+(VLOOKUP(CL240,data!$B$3:$E$32,3,0))*(CI240-14)),0)</f>
        <v>0</v>
      </c>
      <c r="CN240" s="265" t="s">
        <v>96</v>
      </c>
      <c r="CO240" s="231">
        <f>IF(CJ240=1,VLOOKUP(CN240,data!$B$35:$D$39,2,0),0)</f>
        <v>0</v>
      </c>
      <c r="CP240" s="232">
        <f>IF(AND(CM240&lt;&gt;0,CO240&lt;&gt;0)=FALSE,0,data!$C$43)</f>
        <v>0</v>
      </c>
      <c r="CQ240" s="269">
        <f t="shared" si="253"/>
        <v>0</v>
      </c>
      <c r="CR240" s="225">
        <f t="shared" si="254"/>
        <v>0</v>
      </c>
      <c r="CS240" s="225">
        <f t="shared" si="255"/>
        <v>0</v>
      </c>
      <c r="CT240" s="225">
        <f t="shared" si="256"/>
        <v>0</v>
      </c>
      <c r="CU240" s="431" t="str">
        <f t="shared" si="257"/>
        <v>ne</v>
      </c>
      <c r="CW240" s="229"/>
      <c r="CX240" s="225">
        <f t="shared" si="258"/>
        <v>0</v>
      </c>
      <c r="CY240" s="230">
        <f>IF(CX240=1,data!$C$41*CW240,0)</f>
        <v>0</v>
      </c>
      <c r="CZ240" s="265" t="s">
        <v>96</v>
      </c>
      <c r="DA240" s="231">
        <f>IF(CX240=1,IF(CW240&lt;15,VLOOKUP(CZ240,data!$B$3:$E$32,2,0)*CW240,(VLOOKUP(CZ240,data!$B$3:$E$32,2,0)*14)+(VLOOKUP(CZ240,data!$B$3:$E$32,3,0))*(CW240-14)),0)</f>
        <v>0</v>
      </c>
      <c r="DB240" s="265" t="s">
        <v>96</v>
      </c>
      <c r="DC240" s="231">
        <f>IF(CX240=1,VLOOKUP(DB240,data!$B$35:$D$39,2,0),0)</f>
        <v>0</v>
      </c>
      <c r="DD240" s="232">
        <f>IF(AND(DA240&lt;&gt;0,DC240&lt;&gt;0)=FALSE,0,data!$C$43)</f>
        <v>0</v>
      </c>
      <c r="DE240" s="269">
        <f t="shared" si="259"/>
        <v>0</v>
      </c>
      <c r="DF240" s="225">
        <f t="shared" si="260"/>
        <v>0</v>
      </c>
      <c r="DG240" s="225">
        <f t="shared" si="261"/>
        <v>0</v>
      </c>
      <c r="DH240" s="225">
        <f t="shared" si="262"/>
        <v>0</v>
      </c>
      <c r="DI240" s="431" t="str">
        <f t="shared" si="263"/>
        <v>ne</v>
      </c>
      <c r="DK240" s="229"/>
      <c r="DL240" s="225">
        <f t="shared" si="264"/>
        <v>0</v>
      </c>
      <c r="DM240" s="230">
        <f>IF(DL240=1,data!$C$41*DK240,0)</f>
        <v>0</v>
      </c>
      <c r="DN240" s="265" t="s">
        <v>96</v>
      </c>
      <c r="DO240" s="231">
        <f>IF(DL240=1,IF(DK240&lt;15,VLOOKUP(DN240,data!$B$3:$E$32,2,0)*DK240,(VLOOKUP(DN240,data!$B$3:$E$32,2,0)*14)+(VLOOKUP(DN240,data!$B$3:$E$32,3,0))*(DK240-14)),0)</f>
        <v>0</v>
      </c>
      <c r="DP240" s="265" t="s">
        <v>96</v>
      </c>
      <c r="DQ240" s="231">
        <f>IF(DL240=1,VLOOKUP(DP240,data!$B$35:$D$39,2,0),0)</f>
        <v>0</v>
      </c>
      <c r="DR240" s="232">
        <f>IF(AND(DO240&lt;&gt;0,DQ240&lt;&gt;0)=FALSE,0,data!$C$43)</f>
        <v>0</v>
      </c>
      <c r="DS240" s="269">
        <f t="shared" si="265"/>
        <v>0</v>
      </c>
      <c r="DT240" s="225">
        <f t="shared" si="266"/>
        <v>0</v>
      </c>
      <c r="DU240" s="225">
        <f t="shared" si="267"/>
        <v>0</v>
      </c>
      <c r="DV240" s="225">
        <f t="shared" si="268"/>
        <v>0</v>
      </c>
      <c r="DW240" s="431" t="str">
        <f t="shared" si="269"/>
        <v>ne</v>
      </c>
      <c r="DY240" s="229"/>
      <c r="DZ240" s="225">
        <f t="shared" si="270"/>
        <v>0</v>
      </c>
      <c r="EA240" s="230">
        <f>IF(DZ240=1,data!$C$41*DY240,0)</f>
        <v>0</v>
      </c>
      <c r="EB240" s="265" t="s">
        <v>96</v>
      </c>
      <c r="EC240" s="231">
        <f>IF(DZ240=1,IF(DY240&lt;15,VLOOKUP(EB240,data!$B$3:$E$32,2,0)*DY240,(VLOOKUP(EB240,data!$B$3:$E$32,2,0)*14)+(VLOOKUP(EB240,data!$B$3:$E$32,3,0))*(DY240-14)),0)</f>
        <v>0</v>
      </c>
      <c r="ED240" s="265" t="s">
        <v>96</v>
      </c>
      <c r="EE240" s="231">
        <f>IF(DZ240=1,VLOOKUP(ED240,data!$B$35:$D$39,2,0),0)</f>
        <v>0</v>
      </c>
      <c r="EF240" s="232">
        <f>IF(AND(EC240&lt;&gt;0,EE240&lt;&gt;0)=FALSE,0,data!$C$43)</f>
        <v>0</v>
      </c>
      <c r="EG240" s="269">
        <f t="shared" si="271"/>
        <v>0</v>
      </c>
      <c r="EH240" s="225">
        <f t="shared" si="272"/>
        <v>0</v>
      </c>
      <c r="EI240" s="225">
        <f t="shared" si="273"/>
        <v>0</v>
      </c>
      <c r="EJ240" s="225">
        <f t="shared" si="274"/>
        <v>0</v>
      </c>
      <c r="EK240" s="431" t="str">
        <f t="shared" si="275"/>
        <v>ne</v>
      </c>
      <c r="EM240" s="229"/>
      <c r="EN240" s="225">
        <f t="shared" si="276"/>
        <v>0</v>
      </c>
      <c r="EO240" s="230">
        <f>IF(EN240=1,data!$C$41*EM240,0)</f>
        <v>0</v>
      </c>
      <c r="EP240" s="265" t="s">
        <v>96</v>
      </c>
      <c r="EQ240" s="231">
        <f>IF(EN240=1,IF(EM240&lt;15,VLOOKUP(EP240,data!$B$3:$E$32,2,0)*EM240,(VLOOKUP(EP240,data!$B$3:$E$32,2,0)*14)+(VLOOKUP(EP240,data!$B$3:$E$32,3,0))*(EM240-14)),0)</f>
        <v>0</v>
      </c>
      <c r="ER240" s="265" t="s">
        <v>96</v>
      </c>
      <c r="ES240" s="231">
        <f>IF(EN240=1,VLOOKUP(ER240,data!$B$35:$D$39,2,0),0)</f>
        <v>0</v>
      </c>
      <c r="ET240" s="232">
        <f>IF(AND(EQ240&lt;&gt;0,ES240&lt;&gt;0)=FALSE,0,data!$C$43)</f>
        <v>0</v>
      </c>
      <c r="EU240" s="269">
        <f t="shared" si="277"/>
        <v>0</v>
      </c>
      <c r="EV240" s="225">
        <f t="shared" si="278"/>
        <v>0</v>
      </c>
      <c r="EW240" s="225">
        <f t="shared" si="279"/>
        <v>0</v>
      </c>
      <c r="EX240" s="225">
        <f t="shared" si="280"/>
        <v>0</v>
      </c>
      <c r="EY240" s="431" t="str">
        <f t="shared" si="281"/>
        <v>ne</v>
      </c>
      <c r="FA240" s="229"/>
      <c r="FB240" s="225">
        <f t="shared" si="282"/>
        <v>0</v>
      </c>
      <c r="FC240" s="230">
        <f>IF(FB240=1,data!$C$41*FA240,0)</f>
        <v>0</v>
      </c>
      <c r="FD240" s="265" t="s">
        <v>96</v>
      </c>
      <c r="FE240" s="231">
        <f>IF(FB240=1,IF(FA240&lt;15,VLOOKUP(FD240,data!$B$3:$E$32,2,0)*FA240,(VLOOKUP(FD240,data!$B$3:$E$32,2,0)*14)+(VLOOKUP(FD240,data!$B$3:$E$32,3,0))*(FA240-14)),0)</f>
        <v>0</v>
      </c>
      <c r="FF240" s="265" t="s">
        <v>96</v>
      </c>
      <c r="FG240" s="231">
        <f>IF(FB240=1,VLOOKUP(FF240,data!$B$35:$D$39,2,0),0)</f>
        <v>0</v>
      </c>
      <c r="FH240" s="232">
        <f>IF(AND(FE240&lt;&gt;0,FG240&lt;&gt;0)=FALSE,0,data!$C$43)</f>
        <v>0</v>
      </c>
      <c r="FI240" s="269">
        <f t="shared" si="283"/>
        <v>0</v>
      </c>
      <c r="FJ240" s="225">
        <f t="shared" si="284"/>
        <v>0</v>
      </c>
      <c r="FK240" s="225">
        <f t="shared" si="285"/>
        <v>0</v>
      </c>
      <c r="FL240" s="225">
        <f t="shared" si="286"/>
        <v>0</v>
      </c>
      <c r="FM240" s="431" t="str">
        <f t="shared" si="287"/>
        <v>ne</v>
      </c>
    </row>
    <row r="241" spans="1:169" ht="26.65" hidden="1" customHeight="1" x14ac:dyDescent="0.25">
      <c r="A241" s="233"/>
      <c r="B241" s="370" t="s">
        <v>332</v>
      </c>
      <c r="C241" s="416"/>
      <c r="D241" s="418"/>
      <c r="E241" s="229"/>
      <c r="F241" s="225">
        <f t="shared" si="219"/>
        <v>0</v>
      </c>
      <c r="G241" s="230">
        <f>IF(F241=1,data!$C$41*E241,0)</f>
        <v>0</v>
      </c>
      <c r="H241" s="265" t="s">
        <v>96</v>
      </c>
      <c r="I241" s="231">
        <f>IF($F241=1,IF($E241&lt;15,VLOOKUP(H241,data!$B$3:$E$32,2,0)*$E241,(VLOOKUP(H241,data!$B$3:$E$32,2,0)*14)+(VLOOKUP(H241,data!$B$3:$E$32,3,0))*($E241-14)),0)</f>
        <v>0</v>
      </c>
      <c r="J241" s="265" t="s">
        <v>96</v>
      </c>
      <c r="K241" s="231">
        <f>IF($F241=1,VLOOKUP(J241,data!$B$35:$D$39,2,0),0)</f>
        <v>0</v>
      </c>
      <c r="L241" s="232">
        <f>IF(AND(I241&lt;&gt;0,K241&lt;&gt;0)=FALSE,0,data!$C$43)</f>
        <v>0</v>
      </c>
      <c r="M241" s="269">
        <f t="shared" si="76"/>
        <v>0</v>
      </c>
      <c r="N241" s="225">
        <f t="shared" si="288"/>
        <v>0</v>
      </c>
      <c r="O241" s="225">
        <f t="shared" si="220"/>
        <v>0</v>
      </c>
      <c r="P241" s="225">
        <f t="shared" si="221"/>
        <v>0</v>
      </c>
      <c r="Q241" s="228"/>
      <c r="R241" s="438">
        <f t="shared" si="222"/>
        <v>0</v>
      </c>
      <c r="S241" s="225">
        <f t="shared" si="223"/>
        <v>0</v>
      </c>
      <c r="T241" s="357">
        <f>IF(S241=1,data!$C$41*R241,0)</f>
        <v>0</v>
      </c>
      <c r="U241" s="370" t="str">
        <f t="shared" si="224"/>
        <v xml:space="preserve"> </v>
      </c>
      <c r="V241" s="360">
        <f>IF($S241=1,IF(R241&lt;15,VLOOKUP(U241,data!$B$3:$E$32,2,0)*R241,(VLOOKUP(U241,data!$B$3:$E$32,2,0)*14)+(VLOOKUP(U241,data!$B$3:$E$32,3,0))*(R241-14)),0)</f>
        <v>0</v>
      </c>
      <c r="W241" s="370" t="str">
        <f t="shared" si="225"/>
        <v xml:space="preserve"> </v>
      </c>
      <c r="X241" s="360">
        <f>IF($S241=1,VLOOKUP(W241,data!$B$35:$D$39,2,0),0)</f>
        <v>0</v>
      </c>
      <c r="Y241" s="364">
        <f>IF(AND(V241&lt;&gt;0,X241&lt;&gt;0)=FALSE,0,data!$C$43)</f>
        <v>0</v>
      </c>
      <c r="Z241" s="365">
        <f t="shared" si="83"/>
        <v>0</v>
      </c>
      <c r="AA241" s="225">
        <f t="shared" si="289"/>
        <v>0</v>
      </c>
      <c r="AB241" s="225">
        <f t="shared" si="226"/>
        <v>0</v>
      </c>
      <c r="AC241" s="225">
        <f t="shared" si="227"/>
        <v>0</v>
      </c>
      <c r="AE241" s="229"/>
      <c r="AF241" s="225">
        <f t="shared" si="228"/>
        <v>0</v>
      </c>
      <c r="AG241" s="230">
        <f>IF(AF241=1,data!$C$41*AE241,0)</f>
        <v>0</v>
      </c>
      <c r="AH241" s="265" t="s">
        <v>96</v>
      </c>
      <c r="AI241" s="231">
        <f>IF(AF241=1,IF(AE241&lt;15,VLOOKUP(AH241,data!$B$3:$E$32,2,0)*AE241,(VLOOKUP(AH241,data!$B$3:$E$32,2,0)*14)+(VLOOKUP(AH241,data!$B$3:$E$32,3,0))*(AE241-14)),0)</f>
        <v>0</v>
      </c>
      <c r="AJ241" s="265" t="s">
        <v>96</v>
      </c>
      <c r="AK241" s="231">
        <f>IF(AF241=1,VLOOKUP(AJ241,data!$B$35:$D$39,2,0),0)</f>
        <v>0</v>
      </c>
      <c r="AL241" s="232">
        <f>IF(AND(AI241&lt;&gt;0,AK241&lt;&gt;0)=FALSE,0,data!$C$43)</f>
        <v>0</v>
      </c>
      <c r="AM241" s="269">
        <f t="shared" si="229"/>
        <v>0</v>
      </c>
      <c r="AN241" s="225">
        <f t="shared" si="230"/>
        <v>0</v>
      </c>
      <c r="AO241" s="225">
        <f t="shared" si="231"/>
        <v>0</v>
      </c>
      <c r="AP241" s="225">
        <f t="shared" si="232"/>
        <v>0</v>
      </c>
      <c r="AQ241" s="431" t="str">
        <f t="shared" si="233"/>
        <v>ne</v>
      </c>
      <c r="AS241" s="229"/>
      <c r="AT241" s="225">
        <f t="shared" si="234"/>
        <v>0</v>
      </c>
      <c r="AU241" s="230">
        <f>IF(AT241=1,data!$C$41*AS241,0)</f>
        <v>0</v>
      </c>
      <c r="AV241" s="265" t="s">
        <v>96</v>
      </c>
      <c r="AW241" s="231">
        <f>IF(AT241=1,IF(AS241&lt;15,VLOOKUP(AV241,data!$B$3:$E$32,2,0)*AS241,(VLOOKUP(AV241,data!$B$3:$E$32,2,0)*14)+(VLOOKUP(AV241,data!$B$3:$E$32,3,0))*(AS241-14)),0)</f>
        <v>0</v>
      </c>
      <c r="AX241" s="265" t="s">
        <v>96</v>
      </c>
      <c r="AY241" s="231">
        <f>IF(AT241=1,VLOOKUP(AX241,data!$B$35:$D$39,2,0),0)</f>
        <v>0</v>
      </c>
      <c r="AZ241" s="232">
        <f>IF(AND(AW241&lt;&gt;0,AY241&lt;&gt;0)=FALSE,0,data!$C$43)</f>
        <v>0</v>
      </c>
      <c r="BA241" s="269">
        <f t="shared" si="235"/>
        <v>0</v>
      </c>
      <c r="BB241" s="225">
        <f t="shared" si="236"/>
        <v>0</v>
      </c>
      <c r="BC241" s="225">
        <f t="shared" si="237"/>
        <v>0</v>
      </c>
      <c r="BD241" s="225">
        <f t="shared" si="238"/>
        <v>0</v>
      </c>
      <c r="BE241" s="431" t="str">
        <f t="shared" si="239"/>
        <v>ne</v>
      </c>
      <c r="BG241" s="229"/>
      <c r="BH241" s="225">
        <f t="shared" si="240"/>
        <v>0</v>
      </c>
      <c r="BI241" s="230">
        <f>IF(BH241=1,data!$C$41*BG241,0)</f>
        <v>0</v>
      </c>
      <c r="BJ241" s="265" t="s">
        <v>96</v>
      </c>
      <c r="BK241" s="231">
        <f>IF(BH241=1,IF(BG241&lt;15,VLOOKUP(BJ241,data!$B$3:$E$32,2,0)*BG241,(VLOOKUP(BJ241,data!$B$3:$E$32,2,0)*14)+(VLOOKUP(BJ241,data!$B$3:$E$32,3,0))*(BG241-14)),0)</f>
        <v>0</v>
      </c>
      <c r="BL241" s="265" t="s">
        <v>96</v>
      </c>
      <c r="BM241" s="231">
        <f>IF(BH241=1,VLOOKUP(BL241,data!$B$35:$D$39,2,0),0)</f>
        <v>0</v>
      </c>
      <c r="BN241" s="232">
        <f>IF(AND(BK241&lt;&gt;0,BM241&lt;&gt;0)=FALSE,0,data!$C$43)</f>
        <v>0</v>
      </c>
      <c r="BO241" s="269">
        <f t="shared" si="241"/>
        <v>0</v>
      </c>
      <c r="BP241" s="225">
        <f t="shared" si="242"/>
        <v>0</v>
      </c>
      <c r="BQ241" s="225">
        <f t="shared" si="243"/>
        <v>0</v>
      </c>
      <c r="BR241" s="225">
        <f t="shared" si="244"/>
        <v>0</v>
      </c>
      <c r="BS241" s="431" t="str">
        <f t="shared" si="245"/>
        <v>ne</v>
      </c>
      <c r="BU241" s="229"/>
      <c r="BV241" s="225">
        <f t="shared" si="246"/>
        <v>0</v>
      </c>
      <c r="BW241" s="230">
        <f>IF(BV241=1,data!$C$41*BU241,0)</f>
        <v>0</v>
      </c>
      <c r="BX241" s="265" t="s">
        <v>96</v>
      </c>
      <c r="BY241" s="231">
        <f>IF(BV241=1,IF(BU241&lt;15,VLOOKUP(BX241,data!$B$3:$E$32,2,0)*BU241,(VLOOKUP(BX241,data!$B$3:$E$32,2,0)*14)+(VLOOKUP(BX241,data!$B$3:$E$32,3,0))*(BU241-14)),0)</f>
        <v>0</v>
      </c>
      <c r="BZ241" s="265" t="s">
        <v>96</v>
      </c>
      <c r="CA241" s="231">
        <f>IF(BV241=1,VLOOKUP(BZ241,data!$B$35:$D$39,2,0),0)</f>
        <v>0</v>
      </c>
      <c r="CB241" s="232">
        <f>IF(AND(BY241&lt;&gt;0,CA241&lt;&gt;0)=FALSE,0,data!$C$43)</f>
        <v>0</v>
      </c>
      <c r="CC241" s="269">
        <f t="shared" si="247"/>
        <v>0</v>
      </c>
      <c r="CD241" s="225">
        <f t="shared" si="248"/>
        <v>0</v>
      </c>
      <c r="CE241" s="225">
        <f t="shared" si="249"/>
        <v>0</v>
      </c>
      <c r="CF241" s="225">
        <f t="shared" si="250"/>
        <v>0</v>
      </c>
      <c r="CG241" s="431" t="str">
        <f t="shared" si="251"/>
        <v>ne</v>
      </c>
      <c r="CI241" s="229"/>
      <c r="CJ241" s="225">
        <f t="shared" si="252"/>
        <v>0</v>
      </c>
      <c r="CK241" s="230">
        <f>IF(CJ241=1,data!$C$41*CI241,0)</f>
        <v>0</v>
      </c>
      <c r="CL241" s="265" t="s">
        <v>96</v>
      </c>
      <c r="CM241" s="231">
        <f>IF(CJ241=1,IF(CI241&lt;15,VLOOKUP(CL241,data!$B$3:$E$32,2,0)*CI241,(VLOOKUP(CL241,data!$B$3:$E$32,2,0)*14)+(VLOOKUP(CL241,data!$B$3:$E$32,3,0))*(CI241-14)),0)</f>
        <v>0</v>
      </c>
      <c r="CN241" s="265" t="s">
        <v>96</v>
      </c>
      <c r="CO241" s="231">
        <f>IF(CJ241=1,VLOOKUP(CN241,data!$B$35:$D$39,2,0),0)</f>
        <v>0</v>
      </c>
      <c r="CP241" s="232">
        <f>IF(AND(CM241&lt;&gt;0,CO241&lt;&gt;0)=FALSE,0,data!$C$43)</f>
        <v>0</v>
      </c>
      <c r="CQ241" s="269">
        <f t="shared" si="253"/>
        <v>0</v>
      </c>
      <c r="CR241" s="225">
        <f t="shared" si="254"/>
        <v>0</v>
      </c>
      <c r="CS241" s="225">
        <f t="shared" si="255"/>
        <v>0</v>
      </c>
      <c r="CT241" s="225">
        <f t="shared" si="256"/>
        <v>0</v>
      </c>
      <c r="CU241" s="431" t="str">
        <f t="shared" si="257"/>
        <v>ne</v>
      </c>
      <c r="CW241" s="229"/>
      <c r="CX241" s="225">
        <f t="shared" si="258"/>
        <v>0</v>
      </c>
      <c r="CY241" s="230">
        <f>IF(CX241=1,data!$C$41*CW241,0)</f>
        <v>0</v>
      </c>
      <c r="CZ241" s="265" t="s">
        <v>96</v>
      </c>
      <c r="DA241" s="231">
        <f>IF(CX241=1,IF(CW241&lt;15,VLOOKUP(CZ241,data!$B$3:$E$32,2,0)*CW241,(VLOOKUP(CZ241,data!$B$3:$E$32,2,0)*14)+(VLOOKUP(CZ241,data!$B$3:$E$32,3,0))*(CW241-14)),0)</f>
        <v>0</v>
      </c>
      <c r="DB241" s="265" t="s">
        <v>96</v>
      </c>
      <c r="DC241" s="231">
        <f>IF(CX241=1,VLOOKUP(DB241,data!$B$35:$D$39,2,0),0)</f>
        <v>0</v>
      </c>
      <c r="DD241" s="232">
        <f>IF(AND(DA241&lt;&gt;0,DC241&lt;&gt;0)=FALSE,0,data!$C$43)</f>
        <v>0</v>
      </c>
      <c r="DE241" s="269">
        <f t="shared" si="259"/>
        <v>0</v>
      </c>
      <c r="DF241" s="225">
        <f t="shared" si="260"/>
        <v>0</v>
      </c>
      <c r="DG241" s="225">
        <f t="shared" si="261"/>
        <v>0</v>
      </c>
      <c r="DH241" s="225">
        <f t="shared" si="262"/>
        <v>0</v>
      </c>
      <c r="DI241" s="431" t="str">
        <f t="shared" si="263"/>
        <v>ne</v>
      </c>
      <c r="DK241" s="229"/>
      <c r="DL241" s="225">
        <f t="shared" si="264"/>
        <v>0</v>
      </c>
      <c r="DM241" s="230">
        <f>IF(DL241=1,data!$C$41*DK241,0)</f>
        <v>0</v>
      </c>
      <c r="DN241" s="265" t="s">
        <v>96</v>
      </c>
      <c r="DO241" s="231">
        <f>IF(DL241=1,IF(DK241&lt;15,VLOOKUP(DN241,data!$B$3:$E$32,2,0)*DK241,(VLOOKUP(DN241,data!$B$3:$E$32,2,0)*14)+(VLOOKUP(DN241,data!$B$3:$E$32,3,0))*(DK241-14)),0)</f>
        <v>0</v>
      </c>
      <c r="DP241" s="265" t="s">
        <v>96</v>
      </c>
      <c r="DQ241" s="231">
        <f>IF(DL241=1,VLOOKUP(DP241,data!$B$35:$D$39,2,0),0)</f>
        <v>0</v>
      </c>
      <c r="DR241" s="232">
        <f>IF(AND(DO241&lt;&gt;0,DQ241&lt;&gt;0)=FALSE,0,data!$C$43)</f>
        <v>0</v>
      </c>
      <c r="DS241" s="269">
        <f t="shared" si="265"/>
        <v>0</v>
      </c>
      <c r="DT241" s="225">
        <f t="shared" si="266"/>
        <v>0</v>
      </c>
      <c r="DU241" s="225">
        <f t="shared" si="267"/>
        <v>0</v>
      </c>
      <c r="DV241" s="225">
        <f t="shared" si="268"/>
        <v>0</v>
      </c>
      <c r="DW241" s="431" t="str">
        <f t="shared" si="269"/>
        <v>ne</v>
      </c>
      <c r="DY241" s="229"/>
      <c r="DZ241" s="225">
        <f t="shared" si="270"/>
        <v>0</v>
      </c>
      <c r="EA241" s="230">
        <f>IF(DZ241=1,data!$C$41*DY241,0)</f>
        <v>0</v>
      </c>
      <c r="EB241" s="265" t="s">
        <v>96</v>
      </c>
      <c r="EC241" s="231">
        <f>IF(DZ241=1,IF(DY241&lt;15,VLOOKUP(EB241,data!$B$3:$E$32,2,0)*DY241,(VLOOKUP(EB241,data!$B$3:$E$32,2,0)*14)+(VLOOKUP(EB241,data!$B$3:$E$32,3,0))*(DY241-14)),0)</f>
        <v>0</v>
      </c>
      <c r="ED241" s="265" t="s">
        <v>96</v>
      </c>
      <c r="EE241" s="231">
        <f>IF(DZ241=1,VLOOKUP(ED241,data!$B$35:$D$39,2,0),0)</f>
        <v>0</v>
      </c>
      <c r="EF241" s="232">
        <f>IF(AND(EC241&lt;&gt;0,EE241&lt;&gt;0)=FALSE,0,data!$C$43)</f>
        <v>0</v>
      </c>
      <c r="EG241" s="269">
        <f t="shared" si="271"/>
        <v>0</v>
      </c>
      <c r="EH241" s="225">
        <f t="shared" si="272"/>
        <v>0</v>
      </c>
      <c r="EI241" s="225">
        <f t="shared" si="273"/>
        <v>0</v>
      </c>
      <c r="EJ241" s="225">
        <f t="shared" si="274"/>
        <v>0</v>
      </c>
      <c r="EK241" s="431" t="str">
        <f t="shared" si="275"/>
        <v>ne</v>
      </c>
      <c r="EM241" s="229"/>
      <c r="EN241" s="225">
        <f t="shared" si="276"/>
        <v>0</v>
      </c>
      <c r="EO241" s="230">
        <f>IF(EN241=1,data!$C$41*EM241,0)</f>
        <v>0</v>
      </c>
      <c r="EP241" s="265" t="s">
        <v>96</v>
      </c>
      <c r="EQ241" s="231">
        <f>IF(EN241=1,IF(EM241&lt;15,VLOOKUP(EP241,data!$B$3:$E$32,2,0)*EM241,(VLOOKUP(EP241,data!$B$3:$E$32,2,0)*14)+(VLOOKUP(EP241,data!$B$3:$E$32,3,0))*(EM241-14)),0)</f>
        <v>0</v>
      </c>
      <c r="ER241" s="265" t="s">
        <v>96</v>
      </c>
      <c r="ES241" s="231">
        <f>IF(EN241=1,VLOOKUP(ER241,data!$B$35:$D$39,2,0),0)</f>
        <v>0</v>
      </c>
      <c r="ET241" s="232">
        <f>IF(AND(EQ241&lt;&gt;0,ES241&lt;&gt;0)=FALSE,0,data!$C$43)</f>
        <v>0</v>
      </c>
      <c r="EU241" s="269">
        <f t="shared" si="277"/>
        <v>0</v>
      </c>
      <c r="EV241" s="225">
        <f t="shared" si="278"/>
        <v>0</v>
      </c>
      <c r="EW241" s="225">
        <f t="shared" si="279"/>
        <v>0</v>
      </c>
      <c r="EX241" s="225">
        <f t="shared" si="280"/>
        <v>0</v>
      </c>
      <c r="EY241" s="431" t="str">
        <f t="shared" si="281"/>
        <v>ne</v>
      </c>
      <c r="FA241" s="229"/>
      <c r="FB241" s="225">
        <f t="shared" si="282"/>
        <v>0</v>
      </c>
      <c r="FC241" s="230">
        <f>IF(FB241=1,data!$C$41*FA241,0)</f>
        <v>0</v>
      </c>
      <c r="FD241" s="265" t="s">
        <v>96</v>
      </c>
      <c r="FE241" s="231">
        <f>IF(FB241=1,IF(FA241&lt;15,VLOOKUP(FD241,data!$B$3:$E$32,2,0)*FA241,(VLOOKUP(FD241,data!$B$3:$E$32,2,0)*14)+(VLOOKUP(FD241,data!$B$3:$E$32,3,0))*(FA241-14)),0)</f>
        <v>0</v>
      </c>
      <c r="FF241" s="265" t="s">
        <v>96</v>
      </c>
      <c r="FG241" s="231">
        <f>IF(FB241=1,VLOOKUP(FF241,data!$B$35:$D$39,2,0),0)</f>
        <v>0</v>
      </c>
      <c r="FH241" s="232">
        <f>IF(AND(FE241&lt;&gt;0,FG241&lt;&gt;0)=FALSE,0,data!$C$43)</f>
        <v>0</v>
      </c>
      <c r="FI241" s="269">
        <f t="shared" si="283"/>
        <v>0</v>
      </c>
      <c r="FJ241" s="225">
        <f t="shared" si="284"/>
        <v>0</v>
      </c>
      <c r="FK241" s="225">
        <f t="shared" si="285"/>
        <v>0</v>
      </c>
      <c r="FL241" s="225">
        <f t="shared" si="286"/>
        <v>0</v>
      </c>
      <c r="FM241" s="431" t="str">
        <f t="shared" si="287"/>
        <v>ne</v>
      </c>
    </row>
    <row r="242" spans="1:169" ht="26.65" hidden="1" customHeight="1" x14ac:dyDescent="0.25">
      <c r="A242" s="233"/>
      <c r="B242" s="370" t="s">
        <v>333</v>
      </c>
      <c r="C242" s="416"/>
      <c r="D242" s="418"/>
      <c r="E242" s="229"/>
      <c r="F242" s="225">
        <f t="shared" si="219"/>
        <v>0</v>
      </c>
      <c r="G242" s="230">
        <f>IF(F242=1,data!$C$41*E242,0)</f>
        <v>0</v>
      </c>
      <c r="H242" s="265" t="s">
        <v>96</v>
      </c>
      <c r="I242" s="231">
        <f>IF($F242=1,IF($E242&lt;15,VLOOKUP(H242,data!$B$3:$E$32,2,0)*$E242,(VLOOKUP(H242,data!$B$3:$E$32,2,0)*14)+(VLOOKUP(H242,data!$B$3:$E$32,3,0))*($E242-14)),0)</f>
        <v>0</v>
      </c>
      <c r="J242" s="265" t="s">
        <v>96</v>
      </c>
      <c r="K242" s="231">
        <f>IF($F242=1,VLOOKUP(J242,data!$B$35:$D$39,2,0),0)</f>
        <v>0</v>
      </c>
      <c r="L242" s="232">
        <f>IF(AND(I242&lt;&gt;0,K242&lt;&gt;0)=FALSE,0,data!$C$43)</f>
        <v>0</v>
      </c>
      <c r="M242" s="269">
        <f t="shared" si="76"/>
        <v>0</v>
      </c>
      <c r="N242" s="225">
        <f t="shared" si="288"/>
        <v>0</v>
      </c>
      <c r="O242" s="225">
        <f t="shared" si="220"/>
        <v>0</v>
      </c>
      <c r="P242" s="225">
        <f t="shared" si="221"/>
        <v>0</v>
      </c>
      <c r="Q242" s="228"/>
      <c r="R242" s="438">
        <f t="shared" si="222"/>
        <v>0</v>
      </c>
      <c r="S242" s="225">
        <f t="shared" si="223"/>
        <v>0</v>
      </c>
      <c r="T242" s="357">
        <f>IF(S242=1,data!$C$41*R242,0)</f>
        <v>0</v>
      </c>
      <c r="U242" s="370" t="str">
        <f t="shared" si="224"/>
        <v xml:space="preserve"> </v>
      </c>
      <c r="V242" s="360">
        <f>IF($S242=1,IF(R242&lt;15,VLOOKUP(U242,data!$B$3:$E$32,2,0)*R242,(VLOOKUP(U242,data!$B$3:$E$32,2,0)*14)+(VLOOKUP(U242,data!$B$3:$E$32,3,0))*(R242-14)),0)</f>
        <v>0</v>
      </c>
      <c r="W242" s="370" t="str">
        <f t="shared" si="225"/>
        <v xml:space="preserve"> </v>
      </c>
      <c r="X242" s="360">
        <f>IF($S242=1,VLOOKUP(W242,data!$B$35:$D$39,2,0),0)</f>
        <v>0</v>
      </c>
      <c r="Y242" s="364">
        <f>IF(AND(V242&lt;&gt;0,X242&lt;&gt;0)=FALSE,0,data!$C$43)</f>
        <v>0</v>
      </c>
      <c r="Z242" s="365">
        <f t="shared" si="83"/>
        <v>0</v>
      </c>
      <c r="AA242" s="225">
        <f t="shared" si="289"/>
        <v>0</v>
      </c>
      <c r="AB242" s="225">
        <f t="shared" si="226"/>
        <v>0</v>
      </c>
      <c r="AC242" s="225">
        <f t="shared" si="227"/>
        <v>0</v>
      </c>
      <c r="AE242" s="229"/>
      <c r="AF242" s="225">
        <f t="shared" si="228"/>
        <v>0</v>
      </c>
      <c r="AG242" s="230">
        <f>IF(AF242=1,data!$C$41*AE242,0)</f>
        <v>0</v>
      </c>
      <c r="AH242" s="265" t="s">
        <v>96</v>
      </c>
      <c r="AI242" s="231">
        <f>IF(AF242=1,IF(AE242&lt;15,VLOOKUP(AH242,data!$B$3:$E$32,2,0)*AE242,(VLOOKUP(AH242,data!$B$3:$E$32,2,0)*14)+(VLOOKUP(AH242,data!$B$3:$E$32,3,0))*(AE242-14)),0)</f>
        <v>0</v>
      </c>
      <c r="AJ242" s="265" t="s">
        <v>96</v>
      </c>
      <c r="AK242" s="231">
        <f>IF(AF242=1,VLOOKUP(AJ242,data!$B$35:$D$39,2,0),0)</f>
        <v>0</v>
      </c>
      <c r="AL242" s="232">
        <f>IF(AND(AI242&lt;&gt;0,AK242&lt;&gt;0)=FALSE,0,data!$C$43)</f>
        <v>0</v>
      </c>
      <c r="AM242" s="269">
        <f t="shared" si="229"/>
        <v>0</v>
      </c>
      <c r="AN242" s="225">
        <f t="shared" si="230"/>
        <v>0</v>
      </c>
      <c r="AO242" s="225">
        <f t="shared" si="231"/>
        <v>0</v>
      </c>
      <c r="AP242" s="225">
        <f t="shared" si="232"/>
        <v>0</v>
      </c>
      <c r="AQ242" s="431" t="str">
        <f t="shared" si="233"/>
        <v>ne</v>
      </c>
      <c r="AS242" s="229"/>
      <c r="AT242" s="225">
        <f t="shared" si="234"/>
        <v>0</v>
      </c>
      <c r="AU242" s="230">
        <f>IF(AT242=1,data!$C$41*AS242,0)</f>
        <v>0</v>
      </c>
      <c r="AV242" s="265" t="s">
        <v>96</v>
      </c>
      <c r="AW242" s="231">
        <f>IF(AT242=1,IF(AS242&lt;15,VLOOKUP(AV242,data!$B$3:$E$32,2,0)*AS242,(VLOOKUP(AV242,data!$B$3:$E$32,2,0)*14)+(VLOOKUP(AV242,data!$B$3:$E$32,3,0))*(AS242-14)),0)</f>
        <v>0</v>
      </c>
      <c r="AX242" s="265" t="s">
        <v>96</v>
      </c>
      <c r="AY242" s="231">
        <f>IF(AT242=1,VLOOKUP(AX242,data!$B$35:$D$39,2,0),0)</f>
        <v>0</v>
      </c>
      <c r="AZ242" s="232">
        <f>IF(AND(AW242&lt;&gt;0,AY242&lt;&gt;0)=FALSE,0,data!$C$43)</f>
        <v>0</v>
      </c>
      <c r="BA242" s="269">
        <f t="shared" si="235"/>
        <v>0</v>
      </c>
      <c r="BB242" s="225">
        <f t="shared" si="236"/>
        <v>0</v>
      </c>
      <c r="BC242" s="225">
        <f t="shared" si="237"/>
        <v>0</v>
      </c>
      <c r="BD242" s="225">
        <f t="shared" si="238"/>
        <v>0</v>
      </c>
      <c r="BE242" s="431" t="str">
        <f t="shared" si="239"/>
        <v>ne</v>
      </c>
      <c r="BG242" s="229"/>
      <c r="BH242" s="225">
        <f t="shared" si="240"/>
        <v>0</v>
      </c>
      <c r="BI242" s="230">
        <f>IF(BH242=1,data!$C$41*BG242,0)</f>
        <v>0</v>
      </c>
      <c r="BJ242" s="265" t="s">
        <v>96</v>
      </c>
      <c r="BK242" s="231">
        <f>IF(BH242=1,IF(BG242&lt;15,VLOOKUP(BJ242,data!$B$3:$E$32,2,0)*BG242,(VLOOKUP(BJ242,data!$B$3:$E$32,2,0)*14)+(VLOOKUP(BJ242,data!$B$3:$E$32,3,0))*(BG242-14)),0)</f>
        <v>0</v>
      </c>
      <c r="BL242" s="265" t="s">
        <v>96</v>
      </c>
      <c r="BM242" s="231">
        <f>IF(BH242=1,VLOOKUP(BL242,data!$B$35:$D$39,2,0),0)</f>
        <v>0</v>
      </c>
      <c r="BN242" s="232">
        <f>IF(AND(BK242&lt;&gt;0,BM242&lt;&gt;0)=FALSE,0,data!$C$43)</f>
        <v>0</v>
      </c>
      <c r="BO242" s="269">
        <f t="shared" si="241"/>
        <v>0</v>
      </c>
      <c r="BP242" s="225">
        <f t="shared" si="242"/>
        <v>0</v>
      </c>
      <c r="BQ242" s="225">
        <f t="shared" si="243"/>
        <v>0</v>
      </c>
      <c r="BR242" s="225">
        <f t="shared" si="244"/>
        <v>0</v>
      </c>
      <c r="BS242" s="431" t="str">
        <f t="shared" si="245"/>
        <v>ne</v>
      </c>
      <c r="BU242" s="229"/>
      <c r="BV242" s="225">
        <f t="shared" si="246"/>
        <v>0</v>
      </c>
      <c r="BW242" s="230">
        <f>IF(BV242=1,data!$C$41*BU242,0)</f>
        <v>0</v>
      </c>
      <c r="BX242" s="265" t="s">
        <v>96</v>
      </c>
      <c r="BY242" s="231">
        <f>IF(BV242=1,IF(BU242&lt;15,VLOOKUP(BX242,data!$B$3:$E$32,2,0)*BU242,(VLOOKUP(BX242,data!$B$3:$E$32,2,0)*14)+(VLOOKUP(BX242,data!$B$3:$E$32,3,0))*(BU242-14)),0)</f>
        <v>0</v>
      </c>
      <c r="BZ242" s="265" t="s">
        <v>96</v>
      </c>
      <c r="CA242" s="231">
        <f>IF(BV242=1,VLOOKUP(BZ242,data!$B$35:$D$39,2,0),0)</f>
        <v>0</v>
      </c>
      <c r="CB242" s="232">
        <f>IF(AND(BY242&lt;&gt;0,CA242&lt;&gt;0)=FALSE,0,data!$C$43)</f>
        <v>0</v>
      </c>
      <c r="CC242" s="269">
        <f t="shared" si="247"/>
        <v>0</v>
      </c>
      <c r="CD242" s="225">
        <f t="shared" si="248"/>
        <v>0</v>
      </c>
      <c r="CE242" s="225">
        <f t="shared" si="249"/>
        <v>0</v>
      </c>
      <c r="CF242" s="225">
        <f t="shared" si="250"/>
        <v>0</v>
      </c>
      <c r="CG242" s="431" t="str">
        <f t="shared" si="251"/>
        <v>ne</v>
      </c>
      <c r="CI242" s="229"/>
      <c r="CJ242" s="225">
        <f t="shared" si="252"/>
        <v>0</v>
      </c>
      <c r="CK242" s="230">
        <f>IF(CJ242=1,data!$C$41*CI242,0)</f>
        <v>0</v>
      </c>
      <c r="CL242" s="265" t="s">
        <v>96</v>
      </c>
      <c r="CM242" s="231">
        <f>IF(CJ242=1,IF(CI242&lt;15,VLOOKUP(CL242,data!$B$3:$E$32,2,0)*CI242,(VLOOKUP(CL242,data!$B$3:$E$32,2,0)*14)+(VLOOKUP(CL242,data!$B$3:$E$32,3,0))*(CI242-14)),0)</f>
        <v>0</v>
      </c>
      <c r="CN242" s="265" t="s">
        <v>96</v>
      </c>
      <c r="CO242" s="231">
        <f>IF(CJ242=1,VLOOKUP(CN242,data!$B$35:$D$39,2,0),0)</f>
        <v>0</v>
      </c>
      <c r="CP242" s="232">
        <f>IF(AND(CM242&lt;&gt;0,CO242&lt;&gt;0)=FALSE,0,data!$C$43)</f>
        <v>0</v>
      </c>
      <c r="CQ242" s="269">
        <f t="shared" si="253"/>
        <v>0</v>
      </c>
      <c r="CR242" s="225">
        <f t="shared" si="254"/>
        <v>0</v>
      </c>
      <c r="CS242" s="225">
        <f t="shared" si="255"/>
        <v>0</v>
      </c>
      <c r="CT242" s="225">
        <f t="shared" si="256"/>
        <v>0</v>
      </c>
      <c r="CU242" s="431" t="str">
        <f t="shared" si="257"/>
        <v>ne</v>
      </c>
      <c r="CW242" s="229"/>
      <c r="CX242" s="225">
        <f t="shared" si="258"/>
        <v>0</v>
      </c>
      <c r="CY242" s="230">
        <f>IF(CX242=1,data!$C$41*CW242,0)</f>
        <v>0</v>
      </c>
      <c r="CZ242" s="265" t="s">
        <v>96</v>
      </c>
      <c r="DA242" s="231">
        <f>IF(CX242=1,IF(CW242&lt;15,VLOOKUP(CZ242,data!$B$3:$E$32,2,0)*CW242,(VLOOKUP(CZ242,data!$B$3:$E$32,2,0)*14)+(VLOOKUP(CZ242,data!$B$3:$E$32,3,0))*(CW242-14)),0)</f>
        <v>0</v>
      </c>
      <c r="DB242" s="265" t="s">
        <v>96</v>
      </c>
      <c r="DC242" s="231">
        <f>IF(CX242=1,VLOOKUP(DB242,data!$B$35:$D$39,2,0),0)</f>
        <v>0</v>
      </c>
      <c r="DD242" s="232">
        <f>IF(AND(DA242&lt;&gt;0,DC242&lt;&gt;0)=FALSE,0,data!$C$43)</f>
        <v>0</v>
      </c>
      <c r="DE242" s="269">
        <f t="shared" si="259"/>
        <v>0</v>
      </c>
      <c r="DF242" s="225">
        <f t="shared" si="260"/>
        <v>0</v>
      </c>
      <c r="DG242" s="225">
        <f t="shared" si="261"/>
        <v>0</v>
      </c>
      <c r="DH242" s="225">
        <f t="shared" si="262"/>
        <v>0</v>
      </c>
      <c r="DI242" s="431" t="str">
        <f t="shared" si="263"/>
        <v>ne</v>
      </c>
      <c r="DK242" s="229"/>
      <c r="DL242" s="225">
        <f t="shared" si="264"/>
        <v>0</v>
      </c>
      <c r="DM242" s="230">
        <f>IF(DL242=1,data!$C$41*DK242,0)</f>
        <v>0</v>
      </c>
      <c r="DN242" s="265" t="s">
        <v>96</v>
      </c>
      <c r="DO242" s="231">
        <f>IF(DL242=1,IF(DK242&lt;15,VLOOKUP(DN242,data!$B$3:$E$32,2,0)*DK242,(VLOOKUP(DN242,data!$B$3:$E$32,2,0)*14)+(VLOOKUP(DN242,data!$B$3:$E$32,3,0))*(DK242-14)),0)</f>
        <v>0</v>
      </c>
      <c r="DP242" s="265" t="s">
        <v>96</v>
      </c>
      <c r="DQ242" s="231">
        <f>IF(DL242=1,VLOOKUP(DP242,data!$B$35:$D$39,2,0),0)</f>
        <v>0</v>
      </c>
      <c r="DR242" s="232">
        <f>IF(AND(DO242&lt;&gt;0,DQ242&lt;&gt;0)=FALSE,0,data!$C$43)</f>
        <v>0</v>
      </c>
      <c r="DS242" s="269">
        <f t="shared" si="265"/>
        <v>0</v>
      </c>
      <c r="DT242" s="225">
        <f t="shared" si="266"/>
        <v>0</v>
      </c>
      <c r="DU242" s="225">
        <f t="shared" si="267"/>
        <v>0</v>
      </c>
      <c r="DV242" s="225">
        <f t="shared" si="268"/>
        <v>0</v>
      </c>
      <c r="DW242" s="431" t="str">
        <f t="shared" si="269"/>
        <v>ne</v>
      </c>
      <c r="DY242" s="229"/>
      <c r="DZ242" s="225">
        <f t="shared" si="270"/>
        <v>0</v>
      </c>
      <c r="EA242" s="230">
        <f>IF(DZ242=1,data!$C$41*DY242,0)</f>
        <v>0</v>
      </c>
      <c r="EB242" s="265" t="s">
        <v>96</v>
      </c>
      <c r="EC242" s="231">
        <f>IF(DZ242=1,IF(DY242&lt;15,VLOOKUP(EB242,data!$B$3:$E$32,2,0)*DY242,(VLOOKUP(EB242,data!$B$3:$E$32,2,0)*14)+(VLOOKUP(EB242,data!$B$3:$E$32,3,0))*(DY242-14)),0)</f>
        <v>0</v>
      </c>
      <c r="ED242" s="265" t="s">
        <v>96</v>
      </c>
      <c r="EE242" s="231">
        <f>IF(DZ242=1,VLOOKUP(ED242,data!$B$35:$D$39,2,0),0)</f>
        <v>0</v>
      </c>
      <c r="EF242" s="232">
        <f>IF(AND(EC242&lt;&gt;0,EE242&lt;&gt;0)=FALSE,0,data!$C$43)</f>
        <v>0</v>
      </c>
      <c r="EG242" s="269">
        <f t="shared" si="271"/>
        <v>0</v>
      </c>
      <c r="EH242" s="225">
        <f t="shared" si="272"/>
        <v>0</v>
      </c>
      <c r="EI242" s="225">
        <f t="shared" si="273"/>
        <v>0</v>
      </c>
      <c r="EJ242" s="225">
        <f t="shared" si="274"/>
        <v>0</v>
      </c>
      <c r="EK242" s="431" t="str">
        <f t="shared" si="275"/>
        <v>ne</v>
      </c>
      <c r="EM242" s="229"/>
      <c r="EN242" s="225">
        <f t="shared" si="276"/>
        <v>0</v>
      </c>
      <c r="EO242" s="230">
        <f>IF(EN242=1,data!$C$41*EM242,0)</f>
        <v>0</v>
      </c>
      <c r="EP242" s="265" t="s">
        <v>96</v>
      </c>
      <c r="EQ242" s="231">
        <f>IF(EN242=1,IF(EM242&lt;15,VLOOKUP(EP242,data!$B$3:$E$32,2,0)*EM242,(VLOOKUP(EP242,data!$B$3:$E$32,2,0)*14)+(VLOOKUP(EP242,data!$B$3:$E$32,3,0))*(EM242-14)),0)</f>
        <v>0</v>
      </c>
      <c r="ER242" s="265" t="s">
        <v>96</v>
      </c>
      <c r="ES242" s="231">
        <f>IF(EN242=1,VLOOKUP(ER242,data!$B$35:$D$39,2,0),0)</f>
        <v>0</v>
      </c>
      <c r="ET242" s="232">
        <f>IF(AND(EQ242&lt;&gt;0,ES242&lt;&gt;0)=FALSE,0,data!$C$43)</f>
        <v>0</v>
      </c>
      <c r="EU242" s="269">
        <f t="shared" si="277"/>
        <v>0</v>
      </c>
      <c r="EV242" s="225">
        <f t="shared" si="278"/>
        <v>0</v>
      </c>
      <c r="EW242" s="225">
        <f t="shared" si="279"/>
        <v>0</v>
      </c>
      <c r="EX242" s="225">
        <f t="shared" si="280"/>
        <v>0</v>
      </c>
      <c r="EY242" s="431" t="str">
        <f t="shared" si="281"/>
        <v>ne</v>
      </c>
      <c r="FA242" s="229"/>
      <c r="FB242" s="225">
        <f t="shared" si="282"/>
        <v>0</v>
      </c>
      <c r="FC242" s="230">
        <f>IF(FB242=1,data!$C$41*FA242,0)</f>
        <v>0</v>
      </c>
      <c r="FD242" s="265" t="s">
        <v>96</v>
      </c>
      <c r="FE242" s="231">
        <f>IF(FB242=1,IF(FA242&lt;15,VLOOKUP(FD242,data!$B$3:$E$32,2,0)*FA242,(VLOOKUP(FD242,data!$B$3:$E$32,2,0)*14)+(VLOOKUP(FD242,data!$B$3:$E$32,3,0))*(FA242-14)),0)</f>
        <v>0</v>
      </c>
      <c r="FF242" s="265" t="s">
        <v>96</v>
      </c>
      <c r="FG242" s="231">
        <f>IF(FB242=1,VLOOKUP(FF242,data!$B$35:$D$39,2,0),0)</f>
        <v>0</v>
      </c>
      <c r="FH242" s="232">
        <f>IF(AND(FE242&lt;&gt;0,FG242&lt;&gt;0)=FALSE,0,data!$C$43)</f>
        <v>0</v>
      </c>
      <c r="FI242" s="269">
        <f t="shared" si="283"/>
        <v>0</v>
      </c>
      <c r="FJ242" s="225">
        <f t="shared" si="284"/>
        <v>0</v>
      </c>
      <c r="FK242" s="225">
        <f t="shared" si="285"/>
        <v>0</v>
      </c>
      <c r="FL242" s="225">
        <f t="shared" si="286"/>
        <v>0</v>
      </c>
      <c r="FM242" s="431" t="str">
        <f t="shared" si="287"/>
        <v>ne</v>
      </c>
    </row>
    <row r="243" spans="1:169" ht="26.65" hidden="1" customHeight="1" x14ac:dyDescent="0.25">
      <c r="A243" s="233"/>
      <c r="B243" s="370" t="s">
        <v>334</v>
      </c>
      <c r="C243" s="416"/>
      <c r="D243" s="418"/>
      <c r="E243" s="229"/>
      <c r="F243" s="225">
        <f t="shared" si="219"/>
        <v>0</v>
      </c>
      <c r="G243" s="230">
        <f>IF(F243=1,data!$C$41*E243,0)</f>
        <v>0</v>
      </c>
      <c r="H243" s="265" t="s">
        <v>96</v>
      </c>
      <c r="I243" s="231">
        <f>IF($F243=1,IF($E243&lt;15,VLOOKUP(H243,data!$B$3:$E$32,2,0)*$E243,(VLOOKUP(H243,data!$B$3:$E$32,2,0)*14)+(VLOOKUP(H243,data!$B$3:$E$32,3,0))*($E243-14)),0)</f>
        <v>0</v>
      </c>
      <c r="J243" s="265" t="s">
        <v>96</v>
      </c>
      <c r="K243" s="231">
        <f>IF($F243=1,VLOOKUP(J243,data!$B$35:$D$39,2,0),0)</f>
        <v>0</v>
      </c>
      <c r="L243" s="232">
        <f>IF(AND(I243&lt;&gt;0,K243&lt;&gt;0)=FALSE,0,data!$C$43)</f>
        <v>0</v>
      </c>
      <c r="M243" s="269">
        <f t="shared" si="76"/>
        <v>0</v>
      </c>
      <c r="N243" s="225">
        <f t="shared" si="288"/>
        <v>0</v>
      </c>
      <c r="O243" s="225">
        <f t="shared" si="220"/>
        <v>0</v>
      </c>
      <c r="P243" s="225">
        <f t="shared" si="221"/>
        <v>0</v>
      </c>
      <c r="Q243" s="228"/>
      <c r="R243" s="438">
        <f t="shared" si="222"/>
        <v>0</v>
      </c>
      <c r="S243" s="225">
        <f t="shared" si="223"/>
        <v>0</v>
      </c>
      <c r="T243" s="357">
        <f>IF(S243=1,data!$C$41*R243,0)</f>
        <v>0</v>
      </c>
      <c r="U243" s="370" t="str">
        <f t="shared" si="224"/>
        <v xml:space="preserve"> </v>
      </c>
      <c r="V243" s="360">
        <f>IF($S243=1,IF(R243&lt;15,VLOOKUP(U243,data!$B$3:$E$32,2,0)*R243,(VLOOKUP(U243,data!$B$3:$E$32,2,0)*14)+(VLOOKUP(U243,data!$B$3:$E$32,3,0))*(R243-14)),0)</f>
        <v>0</v>
      </c>
      <c r="W243" s="370" t="str">
        <f t="shared" si="225"/>
        <v xml:space="preserve"> </v>
      </c>
      <c r="X243" s="360">
        <f>IF($S243=1,VLOOKUP(W243,data!$B$35:$D$39,2,0),0)</f>
        <v>0</v>
      </c>
      <c r="Y243" s="364">
        <f>IF(AND(V243&lt;&gt;0,X243&lt;&gt;0)=FALSE,0,data!$C$43)</f>
        <v>0</v>
      </c>
      <c r="Z243" s="365">
        <f t="shared" si="83"/>
        <v>0</v>
      </c>
      <c r="AA243" s="225">
        <f t="shared" si="289"/>
        <v>0</v>
      </c>
      <c r="AB243" s="225">
        <f t="shared" si="226"/>
        <v>0</v>
      </c>
      <c r="AC243" s="225">
        <f t="shared" si="227"/>
        <v>0</v>
      </c>
      <c r="AE243" s="229"/>
      <c r="AF243" s="225">
        <f t="shared" si="228"/>
        <v>0</v>
      </c>
      <c r="AG243" s="230">
        <f>IF(AF243=1,data!$C$41*AE243,0)</f>
        <v>0</v>
      </c>
      <c r="AH243" s="265" t="s">
        <v>96</v>
      </c>
      <c r="AI243" s="231">
        <f>IF(AF243=1,IF(AE243&lt;15,VLOOKUP(AH243,data!$B$3:$E$32,2,0)*AE243,(VLOOKUP(AH243,data!$B$3:$E$32,2,0)*14)+(VLOOKUP(AH243,data!$B$3:$E$32,3,0))*(AE243-14)),0)</f>
        <v>0</v>
      </c>
      <c r="AJ243" s="265" t="s">
        <v>96</v>
      </c>
      <c r="AK243" s="231">
        <f>IF(AF243=1,VLOOKUP(AJ243,data!$B$35:$D$39,2,0),0)</f>
        <v>0</v>
      </c>
      <c r="AL243" s="232">
        <f>IF(AND(AI243&lt;&gt;0,AK243&lt;&gt;0)=FALSE,0,data!$C$43)</f>
        <v>0</v>
      </c>
      <c r="AM243" s="269">
        <f t="shared" si="229"/>
        <v>0</v>
      </c>
      <c r="AN243" s="225">
        <f t="shared" si="230"/>
        <v>0</v>
      </c>
      <c r="AO243" s="225">
        <f t="shared" si="231"/>
        <v>0</v>
      </c>
      <c r="AP243" s="225">
        <f t="shared" si="232"/>
        <v>0</v>
      </c>
      <c r="AQ243" s="431" t="str">
        <f t="shared" si="233"/>
        <v>ne</v>
      </c>
      <c r="AS243" s="229"/>
      <c r="AT243" s="225">
        <f t="shared" si="234"/>
        <v>0</v>
      </c>
      <c r="AU243" s="230">
        <f>IF(AT243=1,data!$C$41*AS243,0)</f>
        <v>0</v>
      </c>
      <c r="AV243" s="265" t="s">
        <v>96</v>
      </c>
      <c r="AW243" s="231">
        <f>IF(AT243=1,IF(AS243&lt;15,VLOOKUP(AV243,data!$B$3:$E$32,2,0)*AS243,(VLOOKUP(AV243,data!$B$3:$E$32,2,0)*14)+(VLOOKUP(AV243,data!$B$3:$E$32,3,0))*(AS243-14)),0)</f>
        <v>0</v>
      </c>
      <c r="AX243" s="265" t="s">
        <v>96</v>
      </c>
      <c r="AY243" s="231">
        <f>IF(AT243=1,VLOOKUP(AX243,data!$B$35:$D$39,2,0),0)</f>
        <v>0</v>
      </c>
      <c r="AZ243" s="232">
        <f>IF(AND(AW243&lt;&gt;0,AY243&lt;&gt;0)=FALSE,0,data!$C$43)</f>
        <v>0</v>
      </c>
      <c r="BA243" s="269">
        <f t="shared" si="235"/>
        <v>0</v>
      </c>
      <c r="BB243" s="225">
        <f t="shared" si="236"/>
        <v>0</v>
      </c>
      <c r="BC243" s="225">
        <f t="shared" si="237"/>
        <v>0</v>
      </c>
      <c r="BD243" s="225">
        <f t="shared" si="238"/>
        <v>0</v>
      </c>
      <c r="BE243" s="431" t="str">
        <f t="shared" si="239"/>
        <v>ne</v>
      </c>
      <c r="BG243" s="229"/>
      <c r="BH243" s="225">
        <f t="shared" si="240"/>
        <v>0</v>
      </c>
      <c r="BI243" s="230">
        <f>IF(BH243=1,data!$C$41*BG243,0)</f>
        <v>0</v>
      </c>
      <c r="BJ243" s="265" t="s">
        <v>96</v>
      </c>
      <c r="BK243" s="231">
        <f>IF(BH243=1,IF(BG243&lt;15,VLOOKUP(BJ243,data!$B$3:$E$32,2,0)*BG243,(VLOOKUP(BJ243,data!$B$3:$E$32,2,0)*14)+(VLOOKUP(BJ243,data!$B$3:$E$32,3,0))*(BG243-14)),0)</f>
        <v>0</v>
      </c>
      <c r="BL243" s="265" t="s">
        <v>96</v>
      </c>
      <c r="BM243" s="231">
        <f>IF(BH243=1,VLOOKUP(BL243,data!$B$35:$D$39,2,0),0)</f>
        <v>0</v>
      </c>
      <c r="BN243" s="232">
        <f>IF(AND(BK243&lt;&gt;0,BM243&lt;&gt;0)=FALSE,0,data!$C$43)</f>
        <v>0</v>
      </c>
      <c r="BO243" s="269">
        <f t="shared" si="241"/>
        <v>0</v>
      </c>
      <c r="BP243" s="225">
        <f t="shared" si="242"/>
        <v>0</v>
      </c>
      <c r="BQ243" s="225">
        <f t="shared" si="243"/>
        <v>0</v>
      </c>
      <c r="BR243" s="225">
        <f t="shared" si="244"/>
        <v>0</v>
      </c>
      <c r="BS243" s="431" t="str">
        <f t="shared" si="245"/>
        <v>ne</v>
      </c>
      <c r="BU243" s="229"/>
      <c r="BV243" s="225">
        <f t="shared" si="246"/>
        <v>0</v>
      </c>
      <c r="BW243" s="230">
        <f>IF(BV243=1,data!$C$41*BU243,0)</f>
        <v>0</v>
      </c>
      <c r="BX243" s="265" t="s">
        <v>96</v>
      </c>
      <c r="BY243" s="231">
        <f>IF(BV243=1,IF(BU243&lt;15,VLOOKUP(BX243,data!$B$3:$E$32,2,0)*BU243,(VLOOKUP(BX243,data!$B$3:$E$32,2,0)*14)+(VLOOKUP(BX243,data!$B$3:$E$32,3,0))*(BU243-14)),0)</f>
        <v>0</v>
      </c>
      <c r="BZ243" s="265" t="s">
        <v>96</v>
      </c>
      <c r="CA243" s="231">
        <f>IF(BV243=1,VLOOKUP(BZ243,data!$B$35:$D$39,2,0),0)</f>
        <v>0</v>
      </c>
      <c r="CB243" s="232">
        <f>IF(AND(BY243&lt;&gt;0,CA243&lt;&gt;0)=FALSE,0,data!$C$43)</f>
        <v>0</v>
      </c>
      <c r="CC243" s="269">
        <f t="shared" si="247"/>
        <v>0</v>
      </c>
      <c r="CD243" s="225">
        <f t="shared" si="248"/>
        <v>0</v>
      </c>
      <c r="CE243" s="225">
        <f t="shared" si="249"/>
        <v>0</v>
      </c>
      <c r="CF243" s="225">
        <f t="shared" si="250"/>
        <v>0</v>
      </c>
      <c r="CG243" s="431" t="str">
        <f t="shared" si="251"/>
        <v>ne</v>
      </c>
      <c r="CI243" s="229"/>
      <c r="CJ243" s="225">
        <f t="shared" si="252"/>
        <v>0</v>
      </c>
      <c r="CK243" s="230">
        <f>IF(CJ243=1,data!$C$41*CI243,0)</f>
        <v>0</v>
      </c>
      <c r="CL243" s="265" t="s">
        <v>96</v>
      </c>
      <c r="CM243" s="231">
        <f>IF(CJ243=1,IF(CI243&lt;15,VLOOKUP(CL243,data!$B$3:$E$32,2,0)*CI243,(VLOOKUP(CL243,data!$B$3:$E$32,2,0)*14)+(VLOOKUP(CL243,data!$B$3:$E$32,3,0))*(CI243-14)),0)</f>
        <v>0</v>
      </c>
      <c r="CN243" s="265" t="s">
        <v>96</v>
      </c>
      <c r="CO243" s="231">
        <f>IF(CJ243=1,VLOOKUP(CN243,data!$B$35:$D$39,2,0),0)</f>
        <v>0</v>
      </c>
      <c r="CP243" s="232">
        <f>IF(AND(CM243&lt;&gt;0,CO243&lt;&gt;0)=FALSE,0,data!$C$43)</f>
        <v>0</v>
      </c>
      <c r="CQ243" s="269">
        <f t="shared" si="253"/>
        <v>0</v>
      </c>
      <c r="CR243" s="225">
        <f t="shared" si="254"/>
        <v>0</v>
      </c>
      <c r="CS243" s="225">
        <f t="shared" si="255"/>
        <v>0</v>
      </c>
      <c r="CT243" s="225">
        <f t="shared" si="256"/>
        <v>0</v>
      </c>
      <c r="CU243" s="431" t="str">
        <f t="shared" si="257"/>
        <v>ne</v>
      </c>
      <c r="CW243" s="229"/>
      <c r="CX243" s="225">
        <f t="shared" si="258"/>
        <v>0</v>
      </c>
      <c r="CY243" s="230">
        <f>IF(CX243=1,data!$C$41*CW243,0)</f>
        <v>0</v>
      </c>
      <c r="CZ243" s="265" t="s">
        <v>96</v>
      </c>
      <c r="DA243" s="231">
        <f>IF(CX243=1,IF(CW243&lt;15,VLOOKUP(CZ243,data!$B$3:$E$32,2,0)*CW243,(VLOOKUP(CZ243,data!$B$3:$E$32,2,0)*14)+(VLOOKUP(CZ243,data!$B$3:$E$32,3,0))*(CW243-14)),0)</f>
        <v>0</v>
      </c>
      <c r="DB243" s="265" t="s">
        <v>96</v>
      </c>
      <c r="DC243" s="231">
        <f>IF(CX243=1,VLOOKUP(DB243,data!$B$35:$D$39,2,0),0)</f>
        <v>0</v>
      </c>
      <c r="DD243" s="232">
        <f>IF(AND(DA243&lt;&gt;0,DC243&lt;&gt;0)=FALSE,0,data!$C$43)</f>
        <v>0</v>
      </c>
      <c r="DE243" s="269">
        <f t="shared" si="259"/>
        <v>0</v>
      </c>
      <c r="DF243" s="225">
        <f t="shared" si="260"/>
        <v>0</v>
      </c>
      <c r="DG243" s="225">
        <f t="shared" si="261"/>
        <v>0</v>
      </c>
      <c r="DH243" s="225">
        <f t="shared" si="262"/>
        <v>0</v>
      </c>
      <c r="DI243" s="431" t="str">
        <f t="shared" si="263"/>
        <v>ne</v>
      </c>
      <c r="DK243" s="229"/>
      <c r="DL243" s="225">
        <f t="shared" si="264"/>
        <v>0</v>
      </c>
      <c r="DM243" s="230">
        <f>IF(DL243=1,data!$C$41*DK243,0)</f>
        <v>0</v>
      </c>
      <c r="DN243" s="265" t="s">
        <v>96</v>
      </c>
      <c r="DO243" s="231">
        <f>IF(DL243=1,IF(DK243&lt;15,VLOOKUP(DN243,data!$B$3:$E$32,2,0)*DK243,(VLOOKUP(DN243,data!$B$3:$E$32,2,0)*14)+(VLOOKUP(DN243,data!$B$3:$E$32,3,0))*(DK243-14)),0)</f>
        <v>0</v>
      </c>
      <c r="DP243" s="265" t="s">
        <v>96</v>
      </c>
      <c r="DQ243" s="231">
        <f>IF(DL243=1,VLOOKUP(DP243,data!$B$35:$D$39,2,0),0)</f>
        <v>0</v>
      </c>
      <c r="DR243" s="232">
        <f>IF(AND(DO243&lt;&gt;0,DQ243&lt;&gt;0)=FALSE,0,data!$C$43)</f>
        <v>0</v>
      </c>
      <c r="DS243" s="269">
        <f t="shared" si="265"/>
        <v>0</v>
      </c>
      <c r="DT243" s="225">
        <f t="shared" si="266"/>
        <v>0</v>
      </c>
      <c r="DU243" s="225">
        <f t="shared" si="267"/>
        <v>0</v>
      </c>
      <c r="DV243" s="225">
        <f t="shared" si="268"/>
        <v>0</v>
      </c>
      <c r="DW243" s="431" t="str">
        <f t="shared" si="269"/>
        <v>ne</v>
      </c>
      <c r="DY243" s="229"/>
      <c r="DZ243" s="225">
        <f t="shared" si="270"/>
        <v>0</v>
      </c>
      <c r="EA243" s="230">
        <f>IF(DZ243=1,data!$C$41*DY243,0)</f>
        <v>0</v>
      </c>
      <c r="EB243" s="265" t="s">
        <v>96</v>
      </c>
      <c r="EC243" s="231">
        <f>IF(DZ243=1,IF(DY243&lt;15,VLOOKUP(EB243,data!$B$3:$E$32,2,0)*DY243,(VLOOKUP(EB243,data!$B$3:$E$32,2,0)*14)+(VLOOKUP(EB243,data!$B$3:$E$32,3,0))*(DY243-14)),0)</f>
        <v>0</v>
      </c>
      <c r="ED243" s="265" t="s">
        <v>96</v>
      </c>
      <c r="EE243" s="231">
        <f>IF(DZ243=1,VLOOKUP(ED243,data!$B$35:$D$39,2,0),0)</f>
        <v>0</v>
      </c>
      <c r="EF243" s="232">
        <f>IF(AND(EC243&lt;&gt;0,EE243&lt;&gt;0)=FALSE,0,data!$C$43)</f>
        <v>0</v>
      </c>
      <c r="EG243" s="269">
        <f t="shared" si="271"/>
        <v>0</v>
      </c>
      <c r="EH243" s="225">
        <f t="shared" si="272"/>
        <v>0</v>
      </c>
      <c r="EI243" s="225">
        <f t="shared" si="273"/>
        <v>0</v>
      </c>
      <c r="EJ243" s="225">
        <f t="shared" si="274"/>
        <v>0</v>
      </c>
      <c r="EK243" s="431" t="str">
        <f t="shared" si="275"/>
        <v>ne</v>
      </c>
      <c r="EM243" s="229"/>
      <c r="EN243" s="225">
        <f t="shared" si="276"/>
        <v>0</v>
      </c>
      <c r="EO243" s="230">
        <f>IF(EN243=1,data!$C$41*EM243,0)</f>
        <v>0</v>
      </c>
      <c r="EP243" s="265" t="s">
        <v>96</v>
      </c>
      <c r="EQ243" s="231">
        <f>IF(EN243=1,IF(EM243&lt;15,VLOOKUP(EP243,data!$B$3:$E$32,2,0)*EM243,(VLOOKUP(EP243,data!$B$3:$E$32,2,0)*14)+(VLOOKUP(EP243,data!$B$3:$E$32,3,0))*(EM243-14)),0)</f>
        <v>0</v>
      </c>
      <c r="ER243" s="265" t="s">
        <v>96</v>
      </c>
      <c r="ES243" s="231">
        <f>IF(EN243=1,VLOOKUP(ER243,data!$B$35:$D$39,2,0),0)</f>
        <v>0</v>
      </c>
      <c r="ET243" s="232">
        <f>IF(AND(EQ243&lt;&gt;0,ES243&lt;&gt;0)=FALSE,0,data!$C$43)</f>
        <v>0</v>
      </c>
      <c r="EU243" s="269">
        <f t="shared" si="277"/>
        <v>0</v>
      </c>
      <c r="EV243" s="225">
        <f t="shared" si="278"/>
        <v>0</v>
      </c>
      <c r="EW243" s="225">
        <f t="shared" si="279"/>
        <v>0</v>
      </c>
      <c r="EX243" s="225">
        <f t="shared" si="280"/>
        <v>0</v>
      </c>
      <c r="EY243" s="431" t="str">
        <f t="shared" si="281"/>
        <v>ne</v>
      </c>
      <c r="FA243" s="229"/>
      <c r="FB243" s="225">
        <f t="shared" si="282"/>
        <v>0</v>
      </c>
      <c r="FC243" s="230">
        <f>IF(FB243=1,data!$C$41*FA243,0)</f>
        <v>0</v>
      </c>
      <c r="FD243" s="265" t="s">
        <v>96</v>
      </c>
      <c r="FE243" s="231">
        <f>IF(FB243=1,IF(FA243&lt;15,VLOOKUP(FD243,data!$B$3:$E$32,2,0)*FA243,(VLOOKUP(FD243,data!$B$3:$E$32,2,0)*14)+(VLOOKUP(FD243,data!$B$3:$E$32,3,0))*(FA243-14)),0)</f>
        <v>0</v>
      </c>
      <c r="FF243" s="265" t="s">
        <v>96</v>
      </c>
      <c r="FG243" s="231">
        <f>IF(FB243=1,VLOOKUP(FF243,data!$B$35:$D$39,2,0),0)</f>
        <v>0</v>
      </c>
      <c r="FH243" s="232">
        <f>IF(AND(FE243&lt;&gt;0,FG243&lt;&gt;0)=FALSE,0,data!$C$43)</f>
        <v>0</v>
      </c>
      <c r="FI243" s="269">
        <f t="shared" si="283"/>
        <v>0</v>
      </c>
      <c r="FJ243" s="225">
        <f t="shared" si="284"/>
        <v>0</v>
      </c>
      <c r="FK243" s="225">
        <f t="shared" si="285"/>
        <v>0</v>
      </c>
      <c r="FL243" s="225">
        <f t="shared" si="286"/>
        <v>0</v>
      </c>
      <c r="FM243" s="431" t="str">
        <f t="shared" si="287"/>
        <v>ne</v>
      </c>
    </row>
    <row r="244" spans="1:169" ht="26.65" hidden="1" customHeight="1" x14ac:dyDescent="0.25">
      <c r="A244" s="233"/>
      <c r="B244" s="370" t="s">
        <v>335</v>
      </c>
      <c r="C244" s="416"/>
      <c r="D244" s="418"/>
      <c r="E244" s="229"/>
      <c r="F244" s="225">
        <f t="shared" si="219"/>
        <v>0</v>
      </c>
      <c r="G244" s="230">
        <f>IF(F244=1,data!$C$41*E244,0)</f>
        <v>0</v>
      </c>
      <c r="H244" s="265" t="s">
        <v>96</v>
      </c>
      <c r="I244" s="231">
        <f>IF($F244=1,IF($E244&lt;15,VLOOKUP(H244,data!$B$3:$E$32,2,0)*$E244,(VLOOKUP(H244,data!$B$3:$E$32,2,0)*14)+(VLOOKUP(H244,data!$B$3:$E$32,3,0))*($E244-14)),0)</f>
        <v>0</v>
      </c>
      <c r="J244" s="265" t="s">
        <v>96</v>
      </c>
      <c r="K244" s="231">
        <f>IF($F244=1,VLOOKUP(J244,data!$B$35:$D$39,2,0),0)</f>
        <v>0</v>
      </c>
      <c r="L244" s="232">
        <f>IF(AND(I244&lt;&gt;0,K244&lt;&gt;0)=FALSE,0,data!$C$43)</f>
        <v>0</v>
      </c>
      <c r="M244" s="269">
        <f t="shared" si="76"/>
        <v>0</v>
      </c>
      <c r="N244" s="225">
        <f t="shared" si="288"/>
        <v>0</v>
      </c>
      <c r="O244" s="225">
        <f t="shared" si="220"/>
        <v>0</v>
      </c>
      <c r="P244" s="225">
        <f t="shared" si="221"/>
        <v>0</v>
      </c>
      <c r="Q244" s="228"/>
      <c r="R244" s="438">
        <f t="shared" si="222"/>
        <v>0</v>
      </c>
      <c r="S244" s="225">
        <f t="shared" si="223"/>
        <v>0</v>
      </c>
      <c r="T244" s="357">
        <f>IF(S244=1,data!$C$41*R244,0)</f>
        <v>0</v>
      </c>
      <c r="U244" s="370" t="str">
        <f t="shared" si="224"/>
        <v xml:space="preserve"> </v>
      </c>
      <c r="V244" s="360">
        <f>IF($S244=1,IF(R244&lt;15,VLOOKUP(U244,data!$B$3:$E$32,2,0)*R244,(VLOOKUP(U244,data!$B$3:$E$32,2,0)*14)+(VLOOKUP(U244,data!$B$3:$E$32,3,0))*(R244-14)),0)</f>
        <v>0</v>
      </c>
      <c r="W244" s="370" t="str">
        <f t="shared" si="225"/>
        <v xml:space="preserve"> </v>
      </c>
      <c r="X244" s="360">
        <f>IF($S244=1,VLOOKUP(W244,data!$B$35:$D$39,2,0),0)</f>
        <v>0</v>
      </c>
      <c r="Y244" s="364">
        <f>IF(AND(V244&lt;&gt;0,X244&lt;&gt;0)=FALSE,0,data!$C$43)</f>
        <v>0</v>
      </c>
      <c r="Z244" s="365">
        <f t="shared" si="83"/>
        <v>0</v>
      </c>
      <c r="AA244" s="225">
        <f t="shared" si="289"/>
        <v>0</v>
      </c>
      <c r="AB244" s="225">
        <f t="shared" si="226"/>
        <v>0</v>
      </c>
      <c r="AC244" s="225">
        <f t="shared" si="227"/>
        <v>0</v>
      </c>
      <c r="AE244" s="229"/>
      <c r="AF244" s="225">
        <f t="shared" si="228"/>
        <v>0</v>
      </c>
      <c r="AG244" s="230">
        <f>IF(AF244=1,data!$C$41*AE244,0)</f>
        <v>0</v>
      </c>
      <c r="AH244" s="265" t="s">
        <v>96</v>
      </c>
      <c r="AI244" s="231">
        <f>IF(AF244=1,IF(AE244&lt;15,VLOOKUP(AH244,data!$B$3:$E$32,2,0)*AE244,(VLOOKUP(AH244,data!$B$3:$E$32,2,0)*14)+(VLOOKUP(AH244,data!$B$3:$E$32,3,0))*(AE244-14)),0)</f>
        <v>0</v>
      </c>
      <c r="AJ244" s="265" t="s">
        <v>96</v>
      </c>
      <c r="AK244" s="231">
        <f>IF(AF244=1,VLOOKUP(AJ244,data!$B$35:$D$39,2,0),0)</f>
        <v>0</v>
      </c>
      <c r="AL244" s="232">
        <f>IF(AND(AI244&lt;&gt;0,AK244&lt;&gt;0)=FALSE,0,data!$C$43)</f>
        <v>0</v>
      </c>
      <c r="AM244" s="269">
        <f t="shared" si="229"/>
        <v>0</v>
      </c>
      <c r="AN244" s="225">
        <f t="shared" si="230"/>
        <v>0</v>
      </c>
      <c r="AO244" s="225">
        <f t="shared" si="231"/>
        <v>0</v>
      </c>
      <c r="AP244" s="225">
        <f t="shared" si="232"/>
        <v>0</v>
      </c>
      <c r="AQ244" s="431" t="str">
        <f t="shared" si="233"/>
        <v>ne</v>
      </c>
      <c r="AS244" s="229"/>
      <c r="AT244" s="225">
        <f t="shared" si="234"/>
        <v>0</v>
      </c>
      <c r="AU244" s="230">
        <f>IF(AT244=1,data!$C$41*AS244,0)</f>
        <v>0</v>
      </c>
      <c r="AV244" s="265" t="s">
        <v>96</v>
      </c>
      <c r="AW244" s="231">
        <f>IF(AT244=1,IF(AS244&lt;15,VLOOKUP(AV244,data!$B$3:$E$32,2,0)*AS244,(VLOOKUP(AV244,data!$B$3:$E$32,2,0)*14)+(VLOOKUP(AV244,data!$B$3:$E$32,3,0))*(AS244-14)),0)</f>
        <v>0</v>
      </c>
      <c r="AX244" s="265" t="s">
        <v>96</v>
      </c>
      <c r="AY244" s="231">
        <f>IF(AT244=1,VLOOKUP(AX244,data!$B$35:$D$39,2,0),0)</f>
        <v>0</v>
      </c>
      <c r="AZ244" s="232">
        <f>IF(AND(AW244&lt;&gt;0,AY244&lt;&gt;0)=FALSE,0,data!$C$43)</f>
        <v>0</v>
      </c>
      <c r="BA244" s="269">
        <f t="shared" si="235"/>
        <v>0</v>
      </c>
      <c r="BB244" s="225">
        <f t="shared" si="236"/>
        <v>0</v>
      </c>
      <c r="BC244" s="225">
        <f t="shared" si="237"/>
        <v>0</v>
      </c>
      <c r="BD244" s="225">
        <f t="shared" si="238"/>
        <v>0</v>
      </c>
      <c r="BE244" s="431" t="str">
        <f t="shared" si="239"/>
        <v>ne</v>
      </c>
      <c r="BG244" s="229"/>
      <c r="BH244" s="225">
        <f t="shared" si="240"/>
        <v>0</v>
      </c>
      <c r="BI244" s="230">
        <f>IF(BH244=1,data!$C$41*BG244,0)</f>
        <v>0</v>
      </c>
      <c r="BJ244" s="265" t="s">
        <v>96</v>
      </c>
      <c r="BK244" s="231">
        <f>IF(BH244=1,IF(BG244&lt;15,VLOOKUP(BJ244,data!$B$3:$E$32,2,0)*BG244,(VLOOKUP(BJ244,data!$B$3:$E$32,2,0)*14)+(VLOOKUP(BJ244,data!$B$3:$E$32,3,0))*(BG244-14)),0)</f>
        <v>0</v>
      </c>
      <c r="BL244" s="265" t="s">
        <v>96</v>
      </c>
      <c r="BM244" s="231">
        <f>IF(BH244=1,VLOOKUP(BL244,data!$B$35:$D$39,2,0),0)</f>
        <v>0</v>
      </c>
      <c r="BN244" s="232">
        <f>IF(AND(BK244&lt;&gt;0,BM244&lt;&gt;0)=FALSE,0,data!$C$43)</f>
        <v>0</v>
      </c>
      <c r="BO244" s="269">
        <f t="shared" si="241"/>
        <v>0</v>
      </c>
      <c r="BP244" s="225">
        <f t="shared" si="242"/>
        <v>0</v>
      </c>
      <c r="BQ244" s="225">
        <f t="shared" si="243"/>
        <v>0</v>
      </c>
      <c r="BR244" s="225">
        <f t="shared" si="244"/>
        <v>0</v>
      </c>
      <c r="BS244" s="431" t="str">
        <f t="shared" si="245"/>
        <v>ne</v>
      </c>
      <c r="BU244" s="229"/>
      <c r="BV244" s="225">
        <f t="shared" si="246"/>
        <v>0</v>
      </c>
      <c r="BW244" s="230">
        <f>IF(BV244=1,data!$C$41*BU244,0)</f>
        <v>0</v>
      </c>
      <c r="BX244" s="265" t="s">
        <v>96</v>
      </c>
      <c r="BY244" s="231">
        <f>IF(BV244=1,IF(BU244&lt;15,VLOOKUP(BX244,data!$B$3:$E$32,2,0)*BU244,(VLOOKUP(BX244,data!$B$3:$E$32,2,0)*14)+(VLOOKUP(BX244,data!$B$3:$E$32,3,0))*(BU244-14)),0)</f>
        <v>0</v>
      </c>
      <c r="BZ244" s="265" t="s">
        <v>96</v>
      </c>
      <c r="CA244" s="231">
        <f>IF(BV244=1,VLOOKUP(BZ244,data!$B$35:$D$39,2,0),0)</f>
        <v>0</v>
      </c>
      <c r="CB244" s="232">
        <f>IF(AND(BY244&lt;&gt;0,CA244&lt;&gt;0)=FALSE,0,data!$C$43)</f>
        <v>0</v>
      </c>
      <c r="CC244" s="269">
        <f t="shared" si="247"/>
        <v>0</v>
      </c>
      <c r="CD244" s="225">
        <f t="shared" si="248"/>
        <v>0</v>
      </c>
      <c r="CE244" s="225">
        <f t="shared" si="249"/>
        <v>0</v>
      </c>
      <c r="CF244" s="225">
        <f t="shared" si="250"/>
        <v>0</v>
      </c>
      <c r="CG244" s="431" t="str">
        <f t="shared" si="251"/>
        <v>ne</v>
      </c>
      <c r="CI244" s="229"/>
      <c r="CJ244" s="225">
        <f t="shared" si="252"/>
        <v>0</v>
      </c>
      <c r="CK244" s="230">
        <f>IF(CJ244=1,data!$C$41*CI244,0)</f>
        <v>0</v>
      </c>
      <c r="CL244" s="265" t="s">
        <v>96</v>
      </c>
      <c r="CM244" s="231">
        <f>IF(CJ244=1,IF(CI244&lt;15,VLOOKUP(CL244,data!$B$3:$E$32,2,0)*CI244,(VLOOKUP(CL244,data!$B$3:$E$32,2,0)*14)+(VLOOKUP(CL244,data!$B$3:$E$32,3,0))*(CI244-14)),0)</f>
        <v>0</v>
      </c>
      <c r="CN244" s="265" t="s">
        <v>96</v>
      </c>
      <c r="CO244" s="231">
        <f>IF(CJ244=1,VLOOKUP(CN244,data!$B$35:$D$39,2,0),0)</f>
        <v>0</v>
      </c>
      <c r="CP244" s="232">
        <f>IF(AND(CM244&lt;&gt;0,CO244&lt;&gt;0)=FALSE,0,data!$C$43)</f>
        <v>0</v>
      </c>
      <c r="CQ244" s="269">
        <f t="shared" si="253"/>
        <v>0</v>
      </c>
      <c r="CR244" s="225">
        <f t="shared" si="254"/>
        <v>0</v>
      </c>
      <c r="CS244" s="225">
        <f t="shared" si="255"/>
        <v>0</v>
      </c>
      <c r="CT244" s="225">
        <f t="shared" si="256"/>
        <v>0</v>
      </c>
      <c r="CU244" s="431" t="str">
        <f t="shared" si="257"/>
        <v>ne</v>
      </c>
      <c r="CW244" s="229"/>
      <c r="CX244" s="225">
        <f t="shared" si="258"/>
        <v>0</v>
      </c>
      <c r="CY244" s="230">
        <f>IF(CX244=1,data!$C$41*CW244,0)</f>
        <v>0</v>
      </c>
      <c r="CZ244" s="265" t="s">
        <v>96</v>
      </c>
      <c r="DA244" s="231">
        <f>IF(CX244=1,IF(CW244&lt;15,VLOOKUP(CZ244,data!$B$3:$E$32,2,0)*CW244,(VLOOKUP(CZ244,data!$B$3:$E$32,2,0)*14)+(VLOOKUP(CZ244,data!$B$3:$E$32,3,0))*(CW244-14)),0)</f>
        <v>0</v>
      </c>
      <c r="DB244" s="265" t="s">
        <v>96</v>
      </c>
      <c r="DC244" s="231">
        <f>IF(CX244=1,VLOOKUP(DB244,data!$B$35:$D$39,2,0),0)</f>
        <v>0</v>
      </c>
      <c r="DD244" s="232">
        <f>IF(AND(DA244&lt;&gt;0,DC244&lt;&gt;0)=FALSE,0,data!$C$43)</f>
        <v>0</v>
      </c>
      <c r="DE244" s="269">
        <f t="shared" si="259"/>
        <v>0</v>
      </c>
      <c r="DF244" s="225">
        <f t="shared" si="260"/>
        <v>0</v>
      </c>
      <c r="DG244" s="225">
        <f t="shared" si="261"/>
        <v>0</v>
      </c>
      <c r="DH244" s="225">
        <f t="shared" si="262"/>
        <v>0</v>
      </c>
      <c r="DI244" s="431" t="str">
        <f t="shared" si="263"/>
        <v>ne</v>
      </c>
      <c r="DK244" s="229"/>
      <c r="DL244" s="225">
        <f t="shared" si="264"/>
        <v>0</v>
      </c>
      <c r="DM244" s="230">
        <f>IF(DL244=1,data!$C$41*DK244,0)</f>
        <v>0</v>
      </c>
      <c r="DN244" s="265" t="s">
        <v>96</v>
      </c>
      <c r="DO244" s="231">
        <f>IF(DL244=1,IF(DK244&lt;15,VLOOKUP(DN244,data!$B$3:$E$32,2,0)*DK244,(VLOOKUP(DN244,data!$B$3:$E$32,2,0)*14)+(VLOOKUP(DN244,data!$B$3:$E$32,3,0))*(DK244-14)),0)</f>
        <v>0</v>
      </c>
      <c r="DP244" s="265" t="s">
        <v>96</v>
      </c>
      <c r="DQ244" s="231">
        <f>IF(DL244=1,VLOOKUP(DP244,data!$B$35:$D$39,2,0),0)</f>
        <v>0</v>
      </c>
      <c r="DR244" s="232">
        <f>IF(AND(DO244&lt;&gt;0,DQ244&lt;&gt;0)=FALSE,0,data!$C$43)</f>
        <v>0</v>
      </c>
      <c r="DS244" s="269">
        <f t="shared" si="265"/>
        <v>0</v>
      </c>
      <c r="DT244" s="225">
        <f t="shared" si="266"/>
        <v>0</v>
      </c>
      <c r="DU244" s="225">
        <f t="shared" si="267"/>
        <v>0</v>
      </c>
      <c r="DV244" s="225">
        <f t="shared" si="268"/>
        <v>0</v>
      </c>
      <c r="DW244" s="431" t="str">
        <f t="shared" si="269"/>
        <v>ne</v>
      </c>
      <c r="DY244" s="229"/>
      <c r="DZ244" s="225">
        <f t="shared" si="270"/>
        <v>0</v>
      </c>
      <c r="EA244" s="230">
        <f>IF(DZ244=1,data!$C$41*DY244,0)</f>
        <v>0</v>
      </c>
      <c r="EB244" s="265" t="s">
        <v>96</v>
      </c>
      <c r="EC244" s="231">
        <f>IF(DZ244=1,IF(DY244&lt;15,VLOOKUP(EB244,data!$B$3:$E$32,2,0)*DY244,(VLOOKUP(EB244,data!$B$3:$E$32,2,0)*14)+(VLOOKUP(EB244,data!$B$3:$E$32,3,0))*(DY244-14)),0)</f>
        <v>0</v>
      </c>
      <c r="ED244" s="265" t="s">
        <v>96</v>
      </c>
      <c r="EE244" s="231">
        <f>IF(DZ244=1,VLOOKUP(ED244,data!$B$35:$D$39,2,0),0)</f>
        <v>0</v>
      </c>
      <c r="EF244" s="232">
        <f>IF(AND(EC244&lt;&gt;0,EE244&lt;&gt;0)=FALSE,0,data!$C$43)</f>
        <v>0</v>
      </c>
      <c r="EG244" s="269">
        <f t="shared" si="271"/>
        <v>0</v>
      </c>
      <c r="EH244" s="225">
        <f t="shared" si="272"/>
        <v>0</v>
      </c>
      <c r="EI244" s="225">
        <f t="shared" si="273"/>
        <v>0</v>
      </c>
      <c r="EJ244" s="225">
        <f t="shared" si="274"/>
        <v>0</v>
      </c>
      <c r="EK244" s="431" t="str">
        <f t="shared" si="275"/>
        <v>ne</v>
      </c>
      <c r="EM244" s="229"/>
      <c r="EN244" s="225">
        <f t="shared" si="276"/>
        <v>0</v>
      </c>
      <c r="EO244" s="230">
        <f>IF(EN244=1,data!$C$41*EM244,0)</f>
        <v>0</v>
      </c>
      <c r="EP244" s="265" t="s">
        <v>96</v>
      </c>
      <c r="EQ244" s="231">
        <f>IF(EN244=1,IF(EM244&lt;15,VLOOKUP(EP244,data!$B$3:$E$32,2,0)*EM244,(VLOOKUP(EP244,data!$B$3:$E$32,2,0)*14)+(VLOOKUP(EP244,data!$B$3:$E$32,3,0))*(EM244-14)),0)</f>
        <v>0</v>
      </c>
      <c r="ER244" s="265" t="s">
        <v>96</v>
      </c>
      <c r="ES244" s="231">
        <f>IF(EN244=1,VLOOKUP(ER244,data!$B$35:$D$39,2,0),0)</f>
        <v>0</v>
      </c>
      <c r="ET244" s="232">
        <f>IF(AND(EQ244&lt;&gt;0,ES244&lt;&gt;0)=FALSE,0,data!$C$43)</f>
        <v>0</v>
      </c>
      <c r="EU244" s="269">
        <f t="shared" si="277"/>
        <v>0</v>
      </c>
      <c r="EV244" s="225">
        <f t="shared" si="278"/>
        <v>0</v>
      </c>
      <c r="EW244" s="225">
        <f t="shared" si="279"/>
        <v>0</v>
      </c>
      <c r="EX244" s="225">
        <f t="shared" si="280"/>
        <v>0</v>
      </c>
      <c r="EY244" s="431" t="str">
        <f t="shared" si="281"/>
        <v>ne</v>
      </c>
      <c r="FA244" s="229"/>
      <c r="FB244" s="225">
        <f t="shared" si="282"/>
        <v>0</v>
      </c>
      <c r="FC244" s="230">
        <f>IF(FB244=1,data!$C$41*FA244,0)</f>
        <v>0</v>
      </c>
      <c r="FD244" s="265" t="s">
        <v>96</v>
      </c>
      <c r="FE244" s="231">
        <f>IF(FB244=1,IF(FA244&lt;15,VLOOKUP(FD244,data!$B$3:$E$32,2,0)*FA244,(VLOOKUP(FD244,data!$B$3:$E$32,2,0)*14)+(VLOOKUP(FD244,data!$B$3:$E$32,3,0))*(FA244-14)),0)</f>
        <v>0</v>
      </c>
      <c r="FF244" s="265" t="s">
        <v>96</v>
      </c>
      <c r="FG244" s="231">
        <f>IF(FB244=1,VLOOKUP(FF244,data!$B$35:$D$39,2,0),0)</f>
        <v>0</v>
      </c>
      <c r="FH244" s="232">
        <f>IF(AND(FE244&lt;&gt;0,FG244&lt;&gt;0)=FALSE,0,data!$C$43)</f>
        <v>0</v>
      </c>
      <c r="FI244" s="269">
        <f t="shared" si="283"/>
        <v>0</v>
      </c>
      <c r="FJ244" s="225">
        <f t="shared" si="284"/>
        <v>0</v>
      </c>
      <c r="FK244" s="225">
        <f t="shared" si="285"/>
        <v>0</v>
      </c>
      <c r="FL244" s="225">
        <f t="shared" si="286"/>
        <v>0</v>
      </c>
      <c r="FM244" s="431" t="str">
        <f t="shared" si="287"/>
        <v>ne</v>
      </c>
    </row>
    <row r="245" spans="1:169" ht="26.65" hidden="1" customHeight="1" x14ac:dyDescent="0.25">
      <c r="A245" s="233"/>
      <c r="B245" s="370" t="s">
        <v>336</v>
      </c>
      <c r="C245" s="416"/>
      <c r="D245" s="418"/>
      <c r="E245" s="229"/>
      <c r="F245" s="225">
        <f t="shared" si="219"/>
        <v>0</v>
      </c>
      <c r="G245" s="230">
        <f>IF(F245=1,data!$C$41*E245,0)</f>
        <v>0</v>
      </c>
      <c r="H245" s="265" t="s">
        <v>96</v>
      </c>
      <c r="I245" s="231">
        <f>IF($F245=1,IF($E245&lt;15,VLOOKUP(H245,data!$B$3:$E$32,2,0)*$E245,(VLOOKUP(H245,data!$B$3:$E$32,2,0)*14)+(VLOOKUP(H245,data!$B$3:$E$32,3,0))*($E245-14)),0)</f>
        <v>0</v>
      </c>
      <c r="J245" s="265" t="s">
        <v>96</v>
      </c>
      <c r="K245" s="231">
        <f>IF($F245=1,VLOOKUP(J245,data!$B$35:$D$39,2,0),0)</f>
        <v>0</v>
      </c>
      <c r="L245" s="232">
        <f>IF(AND(I245&lt;&gt;0,K245&lt;&gt;0)=FALSE,0,data!$C$43)</f>
        <v>0</v>
      </c>
      <c r="M245" s="269">
        <f t="shared" si="76"/>
        <v>0</v>
      </c>
      <c r="N245" s="225">
        <f t="shared" si="288"/>
        <v>0</v>
      </c>
      <c r="O245" s="225">
        <f t="shared" si="220"/>
        <v>0</v>
      </c>
      <c r="P245" s="225">
        <f t="shared" si="221"/>
        <v>0</v>
      </c>
      <c r="Q245" s="228"/>
      <c r="R245" s="438">
        <f t="shared" si="222"/>
        <v>0</v>
      </c>
      <c r="S245" s="225">
        <f t="shared" si="223"/>
        <v>0</v>
      </c>
      <c r="T245" s="357">
        <f>IF(S245=1,data!$C$41*R245,0)</f>
        <v>0</v>
      </c>
      <c r="U245" s="370" t="str">
        <f t="shared" si="224"/>
        <v xml:space="preserve"> </v>
      </c>
      <c r="V245" s="360">
        <f>IF($S245=1,IF(R245&lt;15,VLOOKUP(U245,data!$B$3:$E$32,2,0)*R245,(VLOOKUP(U245,data!$B$3:$E$32,2,0)*14)+(VLOOKUP(U245,data!$B$3:$E$32,3,0))*(R245-14)),0)</f>
        <v>0</v>
      </c>
      <c r="W245" s="370" t="str">
        <f t="shared" si="225"/>
        <v xml:space="preserve"> </v>
      </c>
      <c r="X245" s="360">
        <f>IF($S245=1,VLOOKUP(W245,data!$B$35:$D$39,2,0),0)</f>
        <v>0</v>
      </c>
      <c r="Y245" s="364">
        <f>IF(AND(V245&lt;&gt;0,X245&lt;&gt;0)=FALSE,0,data!$C$43)</f>
        <v>0</v>
      </c>
      <c r="Z245" s="365">
        <f t="shared" si="83"/>
        <v>0</v>
      </c>
      <c r="AA245" s="225">
        <f t="shared" si="289"/>
        <v>0</v>
      </c>
      <c r="AB245" s="225">
        <f t="shared" si="226"/>
        <v>0</v>
      </c>
      <c r="AC245" s="225">
        <f t="shared" si="227"/>
        <v>0</v>
      </c>
      <c r="AE245" s="229"/>
      <c r="AF245" s="225">
        <f t="shared" si="228"/>
        <v>0</v>
      </c>
      <c r="AG245" s="230">
        <f>IF(AF245=1,data!$C$41*AE245,0)</f>
        <v>0</v>
      </c>
      <c r="AH245" s="265" t="s">
        <v>96</v>
      </c>
      <c r="AI245" s="231">
        <f>IF(AF245=1,IF(AE245&lt;15,VLOOKUP(AH245,data!$B$3:$E$32,2,0)*AE245,(VLOOKUP(AH245,data!$B$3:$E$32,2,0)*14)+(VLOOKUP(AH245,data!$B$3:$E$32,3,0))*(AE245-14)),0)</f>
        <v>0</v>
      </c>
      <c r="AJ245" s="265" t="s">
        <v>96</v>
      </c>
      <c r="AK245" s="231">
        <f>IF(AF245=1,VLOOKUP(AJ245,data!$B$35:$D$39,2,0),0)</f>
        <v>0</v>
      </c>
      <c r="AL245" s="232">
        <f>IF(AND(AI245&lt;&gt;0,AK245&lt;&gt;0)=FALSE,0,data!$C$43)</f>
        <v>0</v>
      </c>
      <c r="AM245" s="269">
        <f t="shared" si="229"/>
        <v>0</v>
      </c>
      <c r="AN245" s="225">
        <f t="shared" si="230"/>
        <v>0</v>
      </c>
      <c r="AO245" s="225">
        <f t="shared" si="231"/>
        <v>0</v>
      </c>
      <c r="AP245" s="225">
        <f t="shared" si="232"/>
        <v>0</v>
      </c>
      <c r="AQ245" s="431" t="str">
        <f t="shared" si="233"/>
        <v>ne</v>
      </c>
      <c r="AS245" s="229"/>
      <c r="AT245" s="225">
        <f t="shared" si="234"/>
        <v>0</v>
      </c>
      <c r="AU245" s="230">
        <f>IF(AT245=1,data!$C$41*AS245,0)</f>
        <v>0</v>
      </c>
      <c r="AV245" s="265" t="s">
        <v>96</v>
      </c>
      <c r="AW245" s="231">
        <f>IF(AT245=1,IF(AS245&lt;15,VLOOKUP(AV245,data!$B$3:$E$32,2,0)*AS245,(VLOOKUP(AV245,data!$B$3:$E$32,2,0)*14)+(VLOOKUP(AV245,data!$B$3:$E$32,3,0))*(AS245-14)),0)</f>
        <v>0</v>
      </c>
      <c r="AX245" s="265" t="s">
        <v>96</v>
      </c>
      <c r="AY245" s="231">
        <f>IF(AT245=1,VLOOKUP(AX245,data!$B$35:$D$39,2,0),0)</f>
        <v>0</v>
      </c>
      <c r="AZ245" s="232">
        <f>IF(AND(AW245&lt;&gt;0,AY245&lt;&gt;0)=FALSE,0,data!$C$43)</f>
        <v>0</v>
      </c>
      <c r="BA245" s="269">
        <f t="shared" si="235"/>
        <v>0</v>
      </c>
      <c r="BB245" s="225">
        <f t="shared" si="236"/>
        <v>0</v>
      </c>
      <c r="BC245" s="225">
        <f t="shared" si="237"/>
        <v>0</v>
      </c>
      <c r="BD245" s="225">
        <f t="shared" si="238"/>
        <v>0</v>
      </c>
      <c r="BE245" s="431" t="str">
        <f t="shared" si="239"/>
        <v>ne</v>
      </c>
      <c r="BG245" s="229"/>
      <c r="BH245" s="225">
        <f t="shared" si="240"/>
        <v>0</v>
      </c>
      <c r="BI245" s="230">
        <f>IF(BH245=1,data!$C$41*BG245,0)</f>
        <v>0</v>
      </c>
      <c r="BJ245" s="265" t="s">
        <v>96</v>
      </c>
      <c r="BK245" s="231">
        <f>IF(BH245=1,IF(BG245&lt;15,VLOOKUP(BJ245,data!$B$3:$E$32,2,0)*BG245,(VLOOKUP(BJ245,data!$B$3:$E$32,2,0)*14)+(VLOOKUP(BJ245,data!$B$3:$E$32,3,0))*(BG245-14)),0)</f>
        <v>0</v>
      </c>
      <c r="BL245" s="265" t="s">
        <v>96</v>
      </c>
      <c r="BM245" s="231">
        <f>IF(BH245=1,VLOOKUP(BL245,data!$B$35:$D$39,2,0),0)</f>
        <v>0</v>
      </c>
      <c r="BN245" s="232">
        <f>IF(AND(BK245&lt;&gt;0,BM245&lt;&gt;0)=FALSE,0,data!$C$43)</f>
        <v>0</v>
      </c>
      <c r="BO245" s="269">
        <f t="shared" si="241"/>
        <v>0</v>
      </c>
      <c r="BP245" s="225">
        <f t="shared" si="242"/>
        <v>0</v>
      </c>
      <c r="BQ245" s="225">
        <f t="shared" si="243"/>
        <v>0</v>
      </c>
      <c r="BR245" s="225">
        <f t="shared" si="244"/>
        <v>0</v>
      </c>
      <c r="BS245" s="431" t="str">
        <f t="shared" si="245"/>
        <v>ne</v>
      </c>
      <c r="BU245" s="229"/>
      <c r="BV245" s="225">
        <f t="shared" si="246"/>
        <v>0</v>
      </c>
      <c r="BW245" s="230">
        <f>IF(BV245=1,data!$C$41*BU245,0)</f>
        <v>0</v>
      </c>
      <c r="BX245" s="265" t="s">
        <v>96</v>
      </c>
      <c r="BY245" s="231">
        <f>IF(BV245=1,IF(BU245&lt;15,VLOOKUP(BX245,data!$B$3:$E$32,2,0)*BU245,(VLOOKUP(BX245,data!$B$3:$E$32,2,0)*14)+(VLOOKUP(BX245,data!$B$3:$E$32,3,0))*(BU245-14)),0)</f>
        <v>0</v>
      </c>
      <c r="BZ245" s="265" t="s">
        <v>96</v>
      </c>
      <c r="CA245" s="231">
        <f>IF(BV245=1,VLOOKUP(BZ245,data!$B$35:$D$39,2,0),0)</f>
        <v>0</v>
      </c>
      <c r="CB245" s="232">
        <f>IF(AND(BY245&lt;&gt;0,CA245&lt;&gt;0)=FALSE,0,data!$C$43)</f>
        <v>0</v>
      </c>
      <c r="CC245" s="269">
        <f t="shared" si="247"/>
        <v>0</v>
      </c>
      <c r="CD245" s="225">
        <f t="shared" si="248"/>
        <v>0</v>
      </c>
      <c r="CE245" s="225">
        <f t="shared" si="249"/>
        <v>0</v>
      </c>
      <c r="CF245" s="225">
        <f t="shared" si="250"/>
        <v>0</v>
      </c>
      <c r="CG245" s="431" t="str">
        <f t="shared" si="251"/>
        <v>ne</v>
      </c>
      <c r="CI245" s="229"/>
      <c r="CJ245" s="225">
        <f t="shared" si="252"/>
        <v>0</v>
      </c>
      <c r="CK245" s="230">
        <f>IF(CJ245=1,data!$C$41*CI245,0)</f>
        <v>0</v>
      </c>
      <c r="CL245" s="265" t="s">
        <v>96</v>
      </c>
      <c r="CM245" s="231">
        <f>IF(CJ245=1,IF(CI245&lt;15,VLOOKUP(CL245,data!$B$3:$E$32,2,0)*CI245,(VLOOKUP(CL245,data!$B$3:$E$32,2,0)*14)+(VLOOKUP(CL245,data!$B$3:$E$32,3,0))*(CI245-14)),0)</f>
        <v>0</v>
      </c>
      <c r="CN245" s="265" t="s">
        <v>96</v>
      </c>
      <c r="CO245" s="231">
        <f>IF(CJ245=1,VLOOKUP(CN245,data!$B$35:$D$39,2,0),0)</f>
        <v>0</v>
      </c>
      <c r="CP245" s="232">
        <f>IF(AND(CM245&lt;&gt;0,CO245&lt;&gt;0)=FALSE,0,data!$C$43)</f>
        <v>0</v>
      </c>
      <c r="CQ245" s="269">
        <f t="shared" si="253"/>
        <v>0</v>
      </c>
      <c r="CR245" s="225">
        <f t="shared" si="254"/>
        <v>0</v>
      </c>
      <c r="CS245" s="225">
        <f t="shared" si="255"/>
        <v>0</v>
      </c>
      <c r="CT245" s="225">
        <f t="shared" si="256"/>
        <v>0</v>
      </c>
      <c r="CU245" s="431" t="str">
        <f t="shared" si="257"/>
        <v>ne</v>
      </c>
      <c r="CW245" s="229"/>
      <c r="CX245" s="225">
        <f t="shared" si="258"/>
        <v>0</v>
      </c>
      <c r="CY245" s="230">
        <f>IF(CX245=1,data!$C$41*CW245,0)</f>
        <v>0</v>
      </c>
      <c r="CZ245" s="265" t="s">
        <v>96</v>
      </c>
      <c r="DA245" s="231">
        <f>IF(CX245=1,IF(CW245&lt;15,VLOOKUP(CZ245,data!$B$3:$E$32,2,0)*CW245,(VLOOKUP(CZ245,data!$B$3:$E$32,2,0)*14)+(VLOOKUP(CZ245,data!$B$3:$E$32,3,0))*(CW245-14)),0)</f>
        <v>0</v>
      </c>
      <c r="DB245" s="265" t="s">
        <v>96</v>
      </c>
      <c r="DC245" s="231">
        <f>IF(CX245=1,VLOOKUP(DB245,data!$B$35:$D$39,2,0),0)</f>
        <v>0</v>
      </c>
      <c r="DD245" s="232">
        <f>IF(AND(DA245&lt;&gt;0,DC245&lt;&gt;0)=FALSE,0,data!$C$43)</f>
        <v>0</v>
      </c>
      <c r="DE245" s="269">
        <f t="shared" si="259"/>
        <v>0</v>
      </c>
      <c r="DF245" s="225">
        <f t="shared" si="260"/>
        <v>0</v>
      </c>
      <c r="DG245" s="225">
        <f t="shared" si="261"/>
        <v>0</v>
      </c>
      <c r="DH245" s="225">
        <f t="shared" si="262"/>
        <v>0</v>
      </c>
      <c r="DI245" s="431" t="str">
        <f t="shared" si="263"/>
        <v>ne</v>
      </c>
      <c r="DK245" s="229"/>
      <c r="DL245" s="225">
        <f t="shared" si="264"/>
        <v>0</v>
      </c>
      <c r="DM245" s="230">
        <f>IF(DL245=1,data!$C$41*DK245,0)</f>
        <v>0</v>
      </c>
      <c r="DN245" s="265" t="s">
        <v>96</v>
      </c>
      <c r="DO245" s="231">
        <f>IF(DL245=1,IF(DK245&lt;15,VLOOKUP(DN245,data!$B$3:$E$32,2,0)*DK245,(VLOOKUP(DN245,data!$B$3:$E$32,2,0)*14)+(VLOOKUP(DN245,data!$B$3:$E$32,3,0))*(DK245-14)),0)</f>
        <v>0</v>
      </c>
      <c r="DP245" s="265" t="s">
        <v>96</v>
      </c>
      <c r="DQ245" s="231">
        <f>IF(DL245=1,VLOOKUP(DP245,data!$B$35:$D$39,2,0),0)</f>
        <v>0</v>
      </c>
      <c r="DR245" s="232">
        <f>IF(AND(DO245&lt;&gt;0,DQ245&lt;&gt;0)=FALSE,0,data!$C$43)</f>
        <v>0</v>
      </c>
      <c r="DS245" s="269">
        <f t="shared" si="265"/>
        <v>0</v>
      </c>
      <c r="DT245" s="225">
        <f t="shared" si="266"/>
        <v>0</v>
      </c>
      <c r="DU245" s="225">
        <f t="shared" si="267"/>
        <v>0</v>
      </c>
      <c r="DV245" s="225">
        <f t="shared" si="268"/>
        <v>0</v>
      </c>
      <c r="DW245" s="431" t="str">
        <f t="shared" si="269"/>
        <v>ne</v>
      </c>
      <c r="DY245" s="229"/>
      <c r="DZ245" s="225">
        <f t="shared" si="270"/>
        <v>0</v>
      </c>
      <c r="EA245" s="230">
        <f>IF(DZ245=1,data!$C$41*DY245,0)</f>
        <v>0</v>
      </c>
      <c r="EB245" s="265" t="s">
        <v>96</v>
      </c>
      <c r="EC245" s="231">
        <f>IF(DZ245=1,IF(DY245&lt;15,VLOOKUP(EB245,data!$B$3:$E$32,2,0)*DY245,(VLOOKUP(EB245,data!$B$3:$E$32,2,0)*14)+(VLOOKUP(EB245,data!$B$3:$E$32,3,0))*(DY245-14)),0)</f>
        <v>0</v>
      </c>
      <c r="ED245" s="265" t="s">
        <v>96</v>
      </c>
      <c r="EE245" s="231">
        <f>IF(DZ245=1,VLOOKUP(ED245,data!$B$35:$D$39,2,0),0)</f>
        <v>0</v>
      </c>
      <c r="EF245" s="232">
        <f>IF(AND(EC245&lt;&gt;0,EE245&lt;&gt;0)=FALSE,0,data!$C$43)</f>
        <v>0</v>
      </c>
      <c r="EG245" s="269">
        <f t="shared" si="271"/>
        <v>0</v>
      </c>
      <c r="EH245" s="225">
        <f t="shared" si="272"/>
        <v>0</v>
      </c>
      <c r="EI245" s="225">
        <f t="shared" si="273"/>
        <v>0</v>
      </c>
      <c r="EJ245" s="225">
        <f t="shared" si="274"/>
        <v>0</v>
      </c>
      <c r="EK245" s="431" t="str">
        <f t="shared" si="275"/>
        <v>ne</v>
      </c>
      <c r="EM245" s="229"/>
      <c r="EN245" s="225">
        <f t="shared" si="276"/>
        <v>0</v>
      </c>
      <c r="EO245" s="230">
        <f>IF(EN245=1,data!$C$41*EM245,0)</f>
        <v>0</v>
      </c>
      <c r="EP245" s="265" t="s">
        <v>96</v>
      </c>
      <c r="EQ245" s="231">
        <f>IF(EN245=1,IF(EM245&lt;15,VLOOKUP(EP245,data!$B$3:$E$32,2,0)*EM245,(VLOOKUP(EP245,data!$B$3:$E$32,2,0)*14)+(VLOOKUP(EP245,data!$B$3:$E$32,3,0))*(EM245-14)),0)</f>
        <v>0</v>
      </c>
      <c r="ER245" s="265" t="s">
        <v>96</v>
      </c>
      <c r="ES245" s="231">
        <f>IF(EN245=1,VLOOKUP(ER245,data!$B$35:$D$39,2,0),0)</f>
        <v>0</v>
      </c>
      <c r="ET245" s="232">
        <f>IF(AND(EQ245&lt;&gt;0,ES245&lt;&gt;0)=FALSE,0,data!$C$43)</f>
        <v>0</v>
      </c>
      <c r="EU245" s="269">
        <f t="shared" si="277"/>
        <v>0</v>
      </c>
      <c r="EV245" s="225">
        <f t="shared" si="278"/>
        <v>0</v>
      </c>
      <c r="EW245" s="225">
        <f t="shared" si="279"/>
        <v>0</v>
      </c>
      <c r="EX245" s="225">
        <f t="shared" si="280"/>
        <v>0</v>
      </c>
      <c r="EY245" s="431" t="str">
        <f t="shared" si="281"/>
        <v>ne</v>
      </c>
      <c r="FA245" s="229"/>
      <c r="FB245" s="225">
        <f t="shared" si="282"/>
        <v>0</v>
      </c>
      <c r="FC245" s="230">
        <f>IF(FB245=1,data!$C$41*FA245,0)</f>
        <v>0</v>
      </c>
      <c r="FD245" s="265" t="s">
        <v>96</v>
      </c>
      <c r="FE245" s="231">
        <f>IF(FB245=1,IF(FA245&lt;15,VLOOKUP(FD245,data!$B$3:$E$32,2,0)*FA245,(VLOOKUP(FD245,data!$B$3:$E$32,2,0)*14)+(VLOOKUP(FD245,data!$B$3:$E$32,3,0))*(FA245-14)),0)</f>
        <v>0</v>
      </c>
      <c r="FF245" s="265" t="s">
        <v>96</v>
      </c>
      <c r="FG245" s="231">
        <f>IF(FB245=1,VLOOKUP(FF245,data!$B$35:$D$39,2,0),0)</f>
        <v>0</v>
      </c>
      <c r="FH245" s="232">
        <f>IF(AND(FE245&lt;&gt;0,FG245&lt;&gt;0)=FALSE,0,data!$C$43)</f>
        <v>0</v>
      </c>
      <c r="FI245" s="269">
        <f t="shared" si="283"/>
        <v>0</v>
      </c>
      <c r="FJ245" s="225">
        <f t="shared" si="284"/>
        <v>0</v>
      </c>
      <c r="FK245" s="225">
        <f t="shared" si="285"/>
        <v>0</v>
      </c>
      <c r="FL245" s="225">
        <f t="shared" si="286"/>
        <v>0</v>
      </c>
      <c r="FM245" s="431" t="str">
        <f t="shared" si="287"/>
        <v>ne</v>
      </c>
    </row>
    <row r="246" spans="1:169" ht="26.65" hidden="1" customHeight="1" x14ac:dyDescent="0.25">
      <c r="A246" s="233"/>
      <c r="B246" s="370" t="s">
        <v>337</v>
      </c>
      <c r="C246" s="416"/>
      <c r="D246" s="418"/>
      <c r="E246" s="229"/>
      <c r="F246" s="225">
        <f t="shared" si="219"/>
        <v>0</v>
      </c>
      <c r="G246" s="230">
        <f>IF(F246=1,data!$C$41*E246,0)</f>
        <v>0</v>
      </c>
      <c r="H246" s="265" t="s">
        <v>96</v>
      </c>
      <c r="I246" s="231">
        <f>IF($F246=1,IF($E246&lt;15,VLOOKUP(H246,data!$B$3:$E$32,2,0)*$E246,(VLOOKUP(H246,data!$B$3:$E$32,2,0)*14)+(VLOOKUP(H246,data!$B$3:$E$32,3,0))*($E246-14)),0)</f>
        <v>0</v>
      </c>
      <c r="J246" s="265" t="s">
        <v>96</v>
      </c>
      <c r="K246" s="231">
        <f>IF($F246=1,VLOOKUP(J246,data!$B$35:$D$39,2,0),0)</f>
        <v>0</v>
      </c>
      <c r="L246" s="232">
        <f>IF(AND(I246&lt;&gt;0,K246&lt;&gt;0)=FALSE,0,data!$C$43)</f>
        <v>0</v>
      </c>
      <c r="M246" s="269">
        <f t="shared" si="76"/>
        <v>0</v>
      </c>
      <c r="N246" s="225">
        <f t="shared" si="288"/>
        <v>0</v>
      </c>
      <c r="O246" s="225">
        <f t="shared" si="220"/>
        <v>0</v>
      </c>
      <c r="P246" s="225">
        <f t="shared" si="221"/>
        <v>0</v>
      </c>
      <c r="Q246" s="228"/>
      <c r="R246" s="438">
        <f t="shared" si="222"/>
        <v>0</v>
      </c>
      <c r="S246" s="225">
        <f t="shared" si="223"/>
        <v>0</v>
      </c>
      <c r="T246" s="357">
        <f>IF(S246=1,data!$C$41*R246,0)</f>
        <v>0</v>
      </c>
      <c r="U246" s="370" t="str">
        <f t="shared" si="224"/>
        <v xml:space="preserve"> </v>
      </c>
      <c r="V246" s="360">
        <f>IF($S246=1,IF(R246&lt;15,VLOOKUP(U246,data!$B$3:$E$32,2,0)*R246,(VLOOKUP(U246,data!$B$3:$E$32,2,0)*14)+(VLOOKUP(U246,data!$B$3:$E$32,3,0))*(R246-14)),0)</f>
        <v>0</v>
      </c>
      <c r="W246" s="370" t="str">
        <f t="shared" si="225"/>
        <v xml:space="preserve"> </v>
      </c>
      <c r="X246" s="360">
        <f>IF($S246=1,VLOOKUP(W246,data!$B$35:$D$39,2,0),0)</f>
        <v>0</v>
      </c>
      <c r="Y246" s="364">
        <f>IF(AND(V246&lt;&gt;0,X246&lt;&gt;0)=FALSE,0,data!$C$43)</f>
        <v>0</v>
      </c>
      <c r="Z246" s="365">
        <f t="shared" si="83"/>
        <v>0</v>
      </c>
      <c r="AA246" s="225">
        <f t="shared" si="289"/>
        <v>0</v>
      </c>
      <c r="AB246" s="225">
        <f t="shared" si="226"/>
        <v>0</v>
      </c>
      <c r="AC246" s="225">
        <f t="shared" si="227"/>
        <v>0</v>
      </c>
      <c r="AE246" s="229"/>
      <c r="AF246" s="225">
        <f t="shared" si="228"/>
        <v>0</v>
      </c>
      <c r="AG246" s="230">
        <f>IF(AF246=1,data!$C$41*AE246,0)</f>
        <v>0</v>
      </c>
      <c r="AH246" s="265" t="s">
        <v>96</v>
      </c>
      <c r="AI246" s="231">
        <f>IF(AF246=1,IF(AE246&lt;15,VLOOKUP(AH246,data!$B$3:$E$32,2,0)*AE246,(VLOOKUP(AH246,data!$B$3:$E$32,2,0)*14)+(VLOOKUP(AH246,data!$B$3:$E$32,3,0))*(AE246-14)),0)</f>
        <v>0</v>
      </c>
      <c r="AJ246" s="265" t="s">
        <v>96</v>
      </c>
      <c r="AK246" s="231">
        <f>IF(AF246=1,VLOOKUP(AJ246,data!$B$35:$D$39,2,0),0)</f>
        <v>0</v>
      </c>
      <c r="AL246" s="232">
        <f>IF(AND(AI246&lt;&gt;0,AK246&lt;&gt;0)=FALSE,0,data!$C$43)</f>
        <v>0</v>
      </c>
      <c r="AM246" s="269">
        <f t="shared" si="229"/>
        <v>0</v>
      </c>
      <c r="AN246" s="225">
        <f t="shared" si="230"/>
        <v>0</v>
      </c>
      <c r="AO246" s="225">
        <f t="shared" si="231"/>
        <v>0</v>
      </c>
      <c r="AP246" s="225">
        <f t="shared" si="232"/>
        <v>0</v>
      </c>
      <c r="AQ246" s="431" t="str">
        <f t="shared" si="233"/>
        <v>ne</v>
      </c>
      <c r="AS246" s="229"/>
      <c r="AT246" s="225">
        <f t="shared" si="234"/>
        <v>0</v>
      </c>
      <c r="AU246" s="230">
        <f>IF(AT246=1,data!$C$41*AS246,0)</f>
        <v>0</v>
      </c>
      <c r="AV246" s="265" t="s">
        <v>96</v>
      </c>
      <c r="AW246" s="231">
        <f>IF(AT246=1,IF(AS246&lt;15,VLOOKUP(AV246,data!$B$3:$E$32,2,0)*AS246,(VLOOKUP(AV246,data!$B$3:$E$32,2,0)*14)+(VLOOKUP(AV246,data!$B$3:$E$32,3,0))*(AS246-14)),0)</f>
        <v>0</v>
      </c>
      <c r="AX246" s="265" t="s">
        <v>96</v>
      </c>
      <c r="AY246" s="231">
        <f>IF(AT246=1,VLOOKUP(AX246,data!$B$35:$D$39,2,0),0)</f>
        <v>0</v>
      </c>
      <c r="AZ246" s="232">
        <f>IF(AND(AW246&lt;&gt;0,AY246&lt;&gt;0)=FALSE,0,data!$C$43)</f>
        <v>0</v>
      </c>
      <c r="BA246" s="269">
        <f t="shared" si="235"/>
        <v>0</v>
      </c>
      <c r="BB246" s="225">
        <f t="shared" si="236"/>
        <v>0</v>
      </c>
      <c r="BC246" s="225">
        <f t="shared" si="237"/>
        <v>0</v>
      </c>
      <c r="BD246" s="225">
        <f t="shared" si="238"/>
        <v>0</v>
      </c>
      <c r="BE246" s="431" t="str">
        <f t="shared" si="239"/>
        <v>ne</v>
      </c>
      <c r="BG246" s="229"/>
      <c r="BH246" s="225">
        <f t="shared" si="240"/>
        <v>0</v>
      </c>
      <c r="BI246" s="230">
        <f>IF(BH246=1,data!$C$41*BG246,0)</f>
        <v>0</v>
      </c>
      <c r="BJ246" s="265" t="s">
        <v>96</v>
      </c>
      <c r="BK246" s="231">
        <f>IF(BH246=1,IF(BG246&lt;15,VLOOKUP(BJ246,data!$B$3:$E$32,2,0)*BG246,(VLOOKUP(BJ246,data!$B$3:$E$32,2,0)*14)+(VLOOKUP(BJ246,data!$B$3:$E$32,3,0))*(BG246-14)),0)</f>
        <v>0</v>
      </c>
      <c r="BL246" s="265" t="s">
        <v>96</v>
      </c>
      <c r="BM246" s="231">
        <f>IF(BH246=1,VLOOKUP(BL246,data!$B$35:$D$39,2,0),0)</f>
        <v>0</v>
      </c>
      <c r="BN246" s="232">
        <f>IF(AND(BK246&lt;&gt;0,BM246&lt;&gt;0)=FALSE,0,data!$C$43)</f>
        <v>0</v>
      </c>
      <c r="BO246" s="269">
        <f t="shared" si="241"/>
        <v>0</v>
      </c>
      <c r="BP246" s="225">
        <f t="shared" si="242"/>
        <v>0</v>
      </c>
      <c r="BQ246" s="225">
        <f t="shared" si="243"/>
        <v>0</v>
      </c>
      <c r="BR246" s="225">
        <f t="shared" si="244"/>
        <v>0</v>
      </c>
      <c r="BS246" s="431" t="str">
        <f t="shared" si="245"/>
        <v>ne</v>
      </c>
      <c r="BU246" s="229"/>
      <c r="BV246" s="225">
        <f t="shared" si="246"/>
        <v>0</v>
      </c>
      <c r="BW246" s="230">
        <f>IF(BV246=1,data!$C$41*BU246,0)</f>
        <v>0</v>
      </c>
      <c r="BX246" s="265" t="s">
        <v>96</v>
      </c>
      <c r="BY246" s="231">
        <f>IF(BV246=1,IF(BU246&lt;15,VLOOKUP(BX246,data!$B$3:$E$32,2,0)*BU246,(VLOOKUP(BX246,data!$B$3:$E$32,2,0)*14)+(VLOOKUP(BX246,data!$B$3:$E$32,3,0))*(BU246-14)),0)</f>
        <v>0</v>
      </c>
      <c r="BZ246" s="265" t="s">
        <v>96</v>
      </c>
      <c r="CA246" s="231">
        <f>IF(BV246=1,VLOOKUP(BZ246,data!$B$35:$D$39,2,0),0)</f>
        <v>0</v>
      </c>
      <c r="CB246" s="232">
        <f>IF(AND(BY246&lt;&gt;0,CA246&lt;&gt;0)=FALSE,0,data!$C$43)</f>
        <v>0</v>
      </c>
      <c r="CC246" s="269">
        <f t="shared" si="247"/>
        <v>0</v>
      </c>
      <c r="CD246" s="225">
        <f t="shared" si="248"/>
        <v>0</v>
      </c>
      <c r="CE246" s="225">
        <f t="shared" si="249"/>
        <v>0</v>
      </c>
      <c r="CF246" s="225">
        <f t="shared" si="250"/>
        <v>0</v>
      </c>
      <c r="CG246" s="431" t="str">
        <f t="shared" si="251"/>
        <v>ne</v>
      </c>
      <c r="CI246" s="229"/>
      <c r="CJ246" s="225">
        <f t="shared" si="252"/>
        <v>0</v>
      </c>
      <c r="CK246" s="230">
        <f>IF(CJ246=1,data!$C$41*CI246,0)</f>
        <v>0</v>
      </c>
      <c r="CL246" s="265" t="s">
        <v>96</v>
      </c>
      <c r="CM246" s="231">
        <f>IF(CJ246=1,IF(CI246&lt;15,VLOOKUP(CL246,data!$B$3:$E$32,2,0)*CI246,(VLOOKUP(CL246,data!$B$3:$E$32,2,0)*14)+(VLOOKUP(CL246,data!$B$3:$E$32,3,0))*(CI246-14)),0)</f>
        <v>0</v>
      </c>
      <c r="CN246" s="265" t="s">
        <v>96</v>
      </c>
      <c r="CO246" s="231">
        <f>IF(CJ246=1,VLOOKUP(CN246,data!$B$35:$D$39,2,0),0)</f>
        <v>0</v>
      </c>
      <c r="CP246" s="232">
        <f>IF(AND(CM246&lt;&gt;0,CO246&lt;&gt;0)=FALSE,0,data!$C$43)</f>
        <v>0</v>
      </c>
      <c r="CQ246" s="269">
        <f t="shared" si="253"/>
        <v>0</v>
      </c>
      <c r="CR246" s="225">
        <f t="shared" si="254"/>
        <v>0</v>
      </c>
      <c r="CS246" s="225">
        <f t="shared" si="255"/>
        <v>0</v>
      </c>
      <c r="CT246" s="225">
        <f t="shared" si="256"/>
        <v>0</v>
      </c>
      <c r="CU246" s="431" t="str">
        <f t="shared" si="257"/>
        <v>ne</v>
      </c>
      <c r="CW246" s="229"/>
      <c r="CX246" s="225">
        <f t="shared" si="258"/>
        <v>0</v>
      </c>
      <c r="CY246" s="230">
        <f>IF(CX246=1,data!$C$41*CW246,0)</f>
        <v>0</v>
      </c>
      <c r="CZ246" s="265" t="s">
        <v>96</v>
      </c>
      <c r="DA246" s="231">
        <f>IF(CX246=1,IF(CW246&lt;15,VLOOKUP(CZ246,data!$B$3:$E$32,2,0)*CW246,(VLOOKUP(CZ246,data!$B$3:$E$32,2,0)*14)+(VLOOKUP(CZ246,data!$B$3:$E$32,3,0))*(CW246-14)),0)</f>
        <v>0</v>
      </c>
      <c r="DB246" s="265" t="s">
        <v>96</v>
      </c>
      <c r="DC246" s="231">
        <f>IF(CX246=1,VLOOKUP(DB246,data!$B$35:$D$39,2,0),0)</f>
        <v>0</v>
      </c>
      <c r="DD246" s="232">
        <f>IF(AND(DA246&lt;&gt;0,DC246&lt;&gt;0)=FALSE,0,data!$C$43)</f>
        <v>0</v>
      </c>
      <c r="DE246" s="269">
        <f t="shared" si="259"/>
        <v>0</v>
      </c>
      <c r="DF246" s="225">
        <f t="shared" si="260"/>
        <v>0</v>
      </c>
      <c r="DG246" s="225">
        <f t="shared" si="261"/>
        <v>0</v>
      </c>
      <c r="DH246" s="225">
        <f t="shared" si="262"/>
        <v>0</v>
      </c>
      <c r="DI246" s="431" t="str">
        <f t="shared" si="263"/>
        <v>ne</v>
      </c>
      <c r="DK246" s="229"/>
      <c r="DL246" s="225">
        <f t="shared" si="264"/>
        <v>0</v>
      </c>
      <c r="DM246" s="230">
        <f>IF(DL246=1,data!$C$41*DK246,0)</f>
        <v>0</v>
      </c>
      <c r="DN246" s="265" t="s">
        <v>96</v>
      </c>
      <c r="DO246" s="231">
        <f>IF(DL246=1,IF(DK246&lt;15,VLOOKUP(DN246,data!$B$3:$E$32,2,0)*DK246,(VLOOKUP(DN246,data!$B$3:$E$32,2,0)*14)+(VLOOKUP(DN246,data!$B$3:$E$32,3,0))*(DK246-14)),0)</f>
        <v>0</v>
      </c>
      <c r="DP246" s="265" t="s">
        <v>96</v>
      </c>
      <c r="DQ246" s="231">
        <f>IF(DL246=1,VLOOKUP(DP246,data!$B$35:$D$39,2,0),0)</f>
        <v>0</v>
      </c>
      <c r="DR246" s="232">
        <f>IF(AND(DO246&lt;&gt;0,DQ246&lt;&gt;0)=FALSE,0,data!$C$43)</f>
        <v>0</v>
      </c>
      <c r="DS246" s="269">
        <f t="shared" si="265"/>
        <v>0</v>
      </c>
      <c r="DT246" s="225">
        <f t="shared" si="266"/>
        <v>0</v>
      </c>
      <c r="DU246" s="225">
        <f t="shared" si="267"/>
        <v>0</v>
      </c>
      <c r="DV246" s="225">
        <f t="shared" si="268"/>
        <v>0</v>
      </c>
      <c r="DW246" s="431" t="str">
        <f t="shared" si="269"/>
        <v>ne</v>
      </c>
      <c r="DY246" s="229"/>
      <c r="DZ246" s="225">
        <f t="shared" si="270"/>
        <v>0</v>
      </c>
      <c r="EA246" s="230">
        <f>IF(DZ246=1,data!$C$41*DY246,0)</f>
        <v>0</v>
      </c>
      <c r="EB246" s="265" t="s">
        <v>96</v>
      </c>
      <c r="EC246" s="231">
        <f>IF(DZ246=1,IF(DY246&lt;15,VLOOKUP(EB246,data!$B$3:$E$32,2,0)*DY246,(VLOOKUP(EB246,data!$B$3:$E$32,2,0)*14)+(VLOOKUP(EB246,data!$B$3:$E$32,3,0))*(DY246-14)),0)</f>
        <v>0</v>
      </c>
      <c r="ED246" s="265" t="s">
        <v>96</v>
      </c>
      <c r="EE246" s="231">
        <f>IF(DZ246=1,VLOOKUP(ED246,data!$B$35:$D$39,2,0),0)</f>
        <v>0</v>
      </c>
      <c r="EF246" s="232">
        <f>IF(AND(EC246&lt;&gt;0,EE246&lt;&gt;0)=FALSE,0,data!$C$43)</f>
        <v>0</v>
      </c>
      <c r="EG246" s="269">
        <f t="shared" si="271"/>
        <v>0</v>
      </c>
      <c r="EH246" s="225">
        <f t="shared" si="272"/>
        <v>0</v>
      </c>
      <c r="EI246" s="225">
        <f t="shared" si="273"/>
        <v>0</v>
      </c>
      <c r="EJ246" s="225">
        <f t="shared" si="274"/>
        <v>0</v>
      </c>
      <c r="EK246" s="431" t="str">
        <f t="shared" si="275"/>
        <v>ne</v>
      </c>
      <c r="EM246" s="229"/>
      <c r="EN246" s="225">
        <f t="shared" si="276"/>
        <v>0</v>
      </c>
      <c r="EO246" s="230">
        <f>IF(EN246=1,data!$C$41*EM246,0)</f>
        <v>0</v>
      </c>
      <c r="EP246" s="265" t="s">
        <v>96</v>
      </c>
      <c r="EQ246" s="231">
        <f>IF(EN246=1,IF(EM246&lt;15,VLOOKUP(EP246,data!$B$3:$E$32,2,0)*EM246,(VLOOKUP(EP246,data!$B$3:$E$32,2,0)*14)+(VLOOKUP(EP246,data!$B$3:$E$32,3,0))*(EM246-14)),0)</f>
        <v>0</v>
      </c>
      <c r="ER246" s="265" t="s">
        <v>96</v>
      </c>
      <c r="ES246" s="231">
        <f>IF(EN246=1,VLOOKUP(ER246,data!$B$35:$D$39,2,0),0)</f>
        <v>0</v>
      </c>
      <c r="ET246" s="232">
        <f>IF(AND(EQ246&lt;&gt;0,ES246&lt;&gt;0)=FALSE,0,data!$C$43)</f>
        <v>0</v>
      </c>
      <c r="EU246" s="269">
        <f t="shared" si="277"/>
        <v>0</v>
      </c>
      <c r="EV246" s="225">
        <f t="shared" si="278"/>
        <v>0</v>
      </c>
      <c r="EW246" s="225">
        <f t="shared" si="279"/>
        <v>0</v>
      </c>
      <c r="EX246" s="225">
        <f t="shared" si="280"/>
        <v>0</v>
      </c>
      <c r="EY246" s="431" t="str">
        <f t="shared" si="281"/>
        <v>ne</v>
      </c>
      <c r="FA246" s="229"/>
      <c r="FB246" s="225">
        <f t="shared" si="282"/>
        <v>0</v>
      </c>
      <c r="FC246" s="230">
        <f>IF(FB246=1,data!$C$41*FA246,0)</f>
        <v>0</v>
      </c>
      <c r="FD246" s="265" t="s">
        <v>96</v>
      </c>
      <c r="FE246" s="231">
        <f>IF(FB246=1,IF(FA246&lt;15,VLOOKUP(FD246,data!$B$3:$E$32,2,0)*FA246,(VLOOKUP(FD246,data!$B$3:$E$32,2,0)*14)+(VLOOKUP(FD246,data!$B$3:$E$32,3,0))*(FA246-14)),0)</f>
        <v>0</v>
      </c>
      <c r="FF246" s="265" t="s">
        <v>96</v>
      </c>
      <c r="FG246" s="231">
        <f>IF(FB246=1,VLOOKUP(FF246,data!$B$35:$D$39,2,0),0)</f>
        <v>0</v>
      </c>
      <c r="FH246" s="232">
        <f>IF(AND(FE246&lt;&gt;0,FG246&lt;&gt;0)=FALSE,0,data!$C$43)</f>
        <v>0</v>
      </c>
      <c r="FI246" s="269">
        <f t="shared" si="283"/>
        <v>0</v>
      </c>
      <c r="FJ246" s="225">
        <f t="shared" si="284"/>
        <v>0</v>
      </c>
      <c r="FK246" s="225">
        <f t="shared" si="285"/>
        <v>0</v>
      </c>
      <c r="FL246" s="225">
        <f t="shared" si="286"/>
        <v>0</v>
      </c>
      <c r="FM246" s="431" t="str">
        <f t="shared" si="287"/>
        <v>ne</v>
      </c>
    </row>
    <row r="247" spans="1:169" ht="26.65" hidden="1" customHeight="1" x14ac:dyDescent="0.25">
      <c r="A247" s="233"/>
      <c r="B247" s="370" t="s">
        <v>338</v>
      </c>
      <c r="C247" s="416"/>
      <c r="D247" s="418"/>
      <c r="E247" s="229"/>
      <c r="F247" s="225">
        <f t="shared" si="219"/>
        <v>0</v>
      </c>
      <c r="G247" s="230">
        <f>IF(F247=1,data!$C$41*E247,0)</f>
        <v>0</v>
      </c>
      <c r="H247" s="265" t="s">
        <v>96</v>
      </c>
      <c r="I247" s="231">
        <f>IF($F247=1,IF($E247&lt;15,VLOOKUP(H247,data!$B$3:$E$32,2,0)*$E247,(VLOOKUP(H247,data!$B$3:$E$32,2,0)*14)+(VLOOKUP(H247,data!$B$3:$E$32,3,0))*($E247-14)),0)</f>
        <v>0</v>
      </c>
      <c r="J247" s="265" t="s">
        <v>96</v>
      </c>
      <c r="K247" s="231">
        <f>IF($F247=1,VLOOKUP(J247,data!$B$35:$D$39,2,0),0)</f>
        <v>0</v>
      </c>
      <c r="L247" s="232">
        <f>IF(AND(I247&lt;&gt;0,K247&lt;&gt;0)=FALSE,0,data!$C$43)</f>
        <v>0</v>
      </c>
      <c r="M247" s="269">
        <f t="shared" si="76"/>
        <v>0</v>
      </c>
      <c r="N247" s="225">
        <f t="shared" si="288"/>
        <v>0</v>
      </c>
      <c r="O247" s="225">
        <f t="shared" si="220"/>
        <v>0</v>
      </c>
      <c r="P247" s="225">
        <f t="shared" si="221"/>
        <v>0</v>
      </c>
      <c r="Q247" s="228"/>
      <c r="R247" s="438">
        <f t="shared" si="222"/>
        <v>0</v>
      </c>
      <c r="S247" s="225">
        <f t="shared" si="223"/>
        <v>0</v>
      </c>
      <c r="T247" s="357">
        <f>IF(S247=1,data!$C$41*R247,0)</f>
        <v>0</v>
      </c>
      <c r="U247" s="370" t="str">
        <f t="shared" si="224"/>
        <v xml:space="preserve"> </v>
      </c>
      <c r="V247" s="360">
        <f>IF($S247=1,IF(R247&lt;15,VLOOKUP(U247,data!$B$3:$E$32,2,0)*R247,(VLOOKUP(U247,data!$B$3:$E$32,2,0)*14)+(VLOOKUP(U247,data!$B$3:$E$32,3,0))*(R247-14)),0)</f>
        <v>0</v>
      </c>
      <c r="W247" s="370" t="str">
        <f t="shared" si="225"/>
        <v xml:space="preserve"> </v>
      </c>
      <c r="X247" s="360">
        <f>IF($S247=1,VLOOKUP(W247,data!$B$35:$D$39,2,0),0)</f>
        <v>0</v>
      </c>
      <c r="Y247" s="364">
        <f>IF(AND(V247&lt;&gt;0,X247&lt;&gt;0)=FALSE,0,data!$C$43)</f>
        <v>0</v>
      </c>
      <c r="Z247" s="365">
        <f t="shared" si="83"/>
        <v>0</v>
      </c>
      <c r="AA247" s="225">
        <f t="shared" si="289"/>
        <v>0</v>
      </c>
      <c r="AB247" s="225">
        <f t="shared" si="226"/>
        <v>0</v>
      </c>
      <c r="AC247" s="225">
        <f t="shared" si="227"/>
        <v>0</v>
      </c>
      <c r="AE247" s="229"/>
      <c r="AF247" s="225">
        <f t="shared" si="228"/>
        <v>0</v>
      </c>
      <c r="AG247" s="230">
        <f>IF(AF247=1,data!$C$41*AE247,0)</f>
        <v>0</v>
      </c>
      <c r="AH247" s="265" t="s">
        <v>96</v>
      </c>
      <c r="AI247" s="231">
        <f>IF(AF247=1,IF(AE247&lt;15,VLOOKUP(AH247,data!$B$3:$E$32,2,0)*AE247,(VLOOKUP(AH247,data!$B$3:$E$32,2,0)*14)+(VLOOKUP(AH247,data!$B$3:$E$32,3,0))*(AE247-14)),0)</f>
        <v>0</v>
      </c>
      <c r="AJ247" s="265" t="s">
        <v>96</v>
      </c>
      <c r="AK247" s="231">
        <f>IF(AF247=1,VLOOKUP(AJ247,data!$B$35:$D$39,2,0),0)</f>
        <v>0</v>
      </c>
      <c r="AL247" s="232">
        <f>IF(AND(AI247&lt;&gt;0,AK247&lt;&gt;0)=FALSE,0,data!$C$43)</f>
        <v>0</v>
      </c>
      <c r="AM247" s="269">
        <f t="shared" si="229"/>
        <v>0</v>
      </c>
      <c r="AN247" s="225">
        <f t="shared" si="230"/>
        <v>0</v>
      </c>
      <c r="AO247" s="225">
        <f t="shared" si="231"/>
        <v>0</v>
      </c>
      <c r="AP247" s="225">
        <f t="shared" si="232"/>
        <v>0</v>
      </c>
      <c r="AQ247" s="431" t="str">
        <f t="shared" si="233"/>
        <v>ne</v>
      </c>
      <c r="AS247" s="229"/>
      <c r="AT247" s="225">
        <f t="shared" si="234"/>
        <v>0</v>
      </c>
      <c r="AU247" s="230">
        <f>IF(AT247=1,data!$C$41*AS247,0)</f>
        <v>0</v>
      </c>
      <c r="AV247" s="265" t="s">
        <v>96</v>
      </c>
      <c r="AW247" s="231">
        <f>IF(AT247=1,IF(AS247&lt;15,VLOOKUP(AV247,data!$B$3:$E$32,2,0)*AS247,(VLOOKUP(AV247,data!$B$3:$E$32,2,0)*14)+(VLOOKUP(AV247,data!$B$3:$E$32,3,0))*(AS247-14)),0)</f>
        <v>0</v>
      </c>
      <c r="AX247" s="265" t="s">
        <v>96</v>
      </c>
      <c r="AY247" s="231">
        <f>IF(AT247=1,VLOOKUP(AX247,data!$B$35:$D$39,2,0),0)</f>
        <v>0</v>
      </c>
      <c r="AZ247" s="232">
        <f>IF(AND(AW247&lt;&gt;0,AY247&lt;&gt;0)=FALSE,0,data!$C$43)</f>
        <v>0</v>
      </c>
      <c r="BA247" s="269">
        <f t="shared" si="235"/>
        <v>0</v>
      </c>
      <c r="BB247" s="225">
        <f t="shared" si="236"/>
        <v>0</v>
      </c>
      <c r="BC247" s="225">
        <f t="shared" si="237"/>
        <v>0</v>
      </c>
      <c r="BD247" s="225">
        <f t="shared" si="238"/>
        <v>0</v>
      </c>
      <c r="BE247" s="431" t="str">
        <f t="shared" si="239"/>
        <v>ne</v>
      </c>
      <c r="BG247" s="229"/>
      <c r="BH247" s="225">
        <f t="shared" si="240"/>
        <v>0</v>
      </c>
      <c r="BI247" s="230">
        <f>IF(BH247=1,data!$C$41*BG247,0)</f>
        <v>0</v>
      </c>
      <c r="BJ247" s="265" t="s">
        <v>96</v>
      </c>
      <c r="BK247" s="231">
        <f>IF(BH247=1,IF(BG247&lt;15,VLOOKUP(BJ247,data!$B$3:$E$32,2,0)*BG247,(VLOOKUP(BJ247,data!$B$3:$E$32,2,0)*14)+(VLOOKUP(BJ247,data!$B$3:$E$32,3,0))*(BG247-14)),0)</f>
        <v>0</v>
      </c>
      <c r="BL247" s="265" t="s">
        <v>96</v>
      </c>
      <c r="BM247" s="231">
        <f>IF(BH247=1,VLOOKUP(BL247,data!$B$35:$D$39,2,0),0)</f>
        <v>0</v>
      </c>
      <c r="BN247" s="232">
        <f>IF(AND(BK247&lt;&gt;0,BM247&lt;&gt;0)=FALSE,0,data!$C$43)</f>
        <v>0</v>
      </c>
      <c r="BO247" s="269">
        <f t="shared" si="241"/>
        <v>0</v>
      </c>
      <c r="BP247" s="225">
        <f t="shared" si="242"/>
        <v>0</v>
      </c>
      <c r="BQ247" s="225">
        <f t="shared" si="243"/>
        <v>0</v>
      </c>
      <c r="BR247" s="225">
        <f t="shared" si="244"/>
        <v>0</v>
      </c>
      <c r="BS247" s="431" t="str">
        <f t="shared" si="245"/>
        <v>ne</v>
      </c>
      <c r="BU247" s="229"/>
      <c r="BV247" s="225">
        <f t="shared" si="246"/>
        <v>0</v>
      </c>
      <c r="BW247" s="230">
        <f>IF(BV247=1,data!$C$41*BU247,0)</f>
        <v>0</v>
      </c>
      <c r="BX247" s="265" t="s">
        <v>96</v>
      </c>
      <c r="BY247" s="231">
        <f>IF(BV247=1,IF(BU247&lt;15,VLOOKUP(BX247,data!$B$3:$E$32,2,0)*BU247,(VLOOKUP(BX247,data!$B$3:$E$32,2,0)*14)+(VLOOKUP(BX247,data!$B$3:$E$32,3,0))*(BU247-14)),0)</f>
        <v>0</v>
      </c>
      <c r="BZ247" s="265" t="s">
        <v>96</v>
      </c>
      <c r="CA247" s="231">
        <f>IF(BV247=1,VLOOKUP(BZ247,data!$B$35:$D$39,2,0),0)</f>
        <v>0</v>
      </c>
      <c r="CB247" s="232">
        <f>IF(AND(BY247&lt;&gt;0,CA247&lt;&gt;0)=FALSE,0,data!$C$43)</f>
        <v>0</v>
      </c>
      <c r="CC247" s="269">
        <f t="shared" si="247"/>
        <v>0</v>
      </c>
      <c r="CD247" s="225">
        <f t="shared" si="248"/>
        <v>0</v>
      </c>
      <c r="CE247" s="225">
        <f t="shared" si="249"/>
        <v>0</v>
      </c>
      <c r="CF247" s="225">
        <f t="shared" si="250"/>
        <v>0</v>
      </c>
      <c r="CG247" s="431" t="str">
        <f t="shared" si="251"/>
        <v>ne</v>
      </c>
      <c r="CI247" s="229"/>
      <c r="CJ247" s="225">
        <f t="shared" si="252"/>
        <v>0</v>
      </c>
      <c r="CK247" s="230">
        <f>IF(CJ247=1,data!$C$41*CI247,0)</f>
        <v>0</v>
      </c>
      <c r="CL247" s="265" t="s">
        <v>96</v>
      </c>
      <c r="CM247" s="231">
        <f>IF(CJ247=1,IF(CI247&lt;15,VLOOKUP(CL247,data!$B$3:$E$32,2,0)*CI247,(VLOOKUP(CL247,data!$B$3:$E$32,2,0)*14)+(VLOOKUP(CL247,data!$B$3:$E$32,3,0))*(CI247-14)),0)</f>
        <v>0</v>
      </c>
      <c r="CN247" s="265" t="s">
        <v>96</v>
      </c>
      <c r="CO247" s="231">
        <f>IF(CJ247=1,VLOOKUP(CN247,data!$B$35:$D$39,2,0),0)</f>
        <v>0</v>
      </c>
      <c r="CP247" s="232">
        <f>IF(AND(CM247&lt;&gt;0,CO247&lt;&gt;0)=FALSE,0,data!$C$43)</f>
        <v>0</v>
      </c>
      <c r="CQ247" s="269">
        <f t="shared" si="253"/>
        <v>0</v>
      </c>
      <c r="CR247" s="225">
        <f t="shared" si="254"/>
        <v>0</v>
      </c>
      <c r="CS247" s="225">
        <f t="shared" si="255"/>
        <v>0</v>
      </c>
      <c r="CT247" s="225">
        <f t="shared" si="256"/>
        <v>0</v>
      </c>
      <c r="CU247" s="431" t="str">
        <f t="shared" si="257"/>
        <v>ne</v>
      </c>
      <c r="CW247" s="229"/>
      <c r="CX247" s="225">
        <f t="shared" si="258"/>
        <v>0</v>
      </c>
      <c r="CY247" s="230">
        <f>IF(CX247=1,data!$C$41*CW247,0)</f>
        <v>0</v>
      </c>
      <c r="CZ247" s="265" t="s">
        <v>96</v>
      </c>
      <c r="DA247" s="231">
        <f>IF(CX247=1,IF(CW247&lt;15,VLOOKUP(CZ247,data!$B$3:$E$32,2,0)*CW247,(VLOOKUP(CZ247,data!$B$3:$E$32,2,0)*14)+(VLOOKUP(CZ247,data!$B$3:$E$32,3,0))*(CW247-14)),0)</f>
        <v>0</v>
      </c>
      <c r="DB247" s="265" t="s">
        <v>96</v>
      </c>
      <c r="DC247" s="231">
        <f>IF(CX247=1,VLOOKUP(DB247,data!$B$35:$D$39,2,0),0)</f>
        <v>0</v>
      </c>
      <c r="DD247" s="232">
        <f>IF(AND(DA247&lt;&gt;0,DC247&lt;&gt;0)=FALSE,0,data!$C$43)</f>
        <v>0</v>
      </c>
      <c r="DE247" s="269">
        <f t="shared" si="259"/>
        <v>0</v>
      </c>
      <c r="DF247" s="225">
        <f t="shared" si="260"/>
        <v>0</v>
      </c>
      <c r="DG247" s="225">
        <f t="shared" si="261"/>
        <v>0</v>
      </c>
      <c r="DH247" s="225">
        <f t="shared" si="262"/>
        <v>0</v>
      </c>
      <c r="DI247" s="431" t="str">
        <f t="shared" si="263"/>
        <v>ne</v>
      </c>
      <c r="DK247" s="229"/>
      <c r="DL247" s="225">
        <f t="shared" si="264"/>
        <v>0</v>
      </c>
      <c r="DM247" s="230">
        <f>IF(DL247=1,data!$C$41*DK247,0)</f>
        <v>0</v>
      </c>
      <c r="DN247" s="265" t="s">
        <v>96</v>
      </c>
      <c r="DO247" s="231">
        <f>IF(DL247=1,IF(DK247&lt;15,VLOOKUP(DN247,data!$B$3:$E$32,2,0)*DK247,(VLOOKUP(DN247,data!$B$3:$E$32,2,0)*14)+(VLOOKUP(DN247,data!$B$3:$E$32,3,0))*(DK247-14)),0)</f>
        <v>0</v>
      </c>
      <c r="DP247" s="265" t="s">
        <v>96</v>
      </c>
      <c r="DQ247" s="231">
        <f>IF(DL247=1,VLOOKUP(DP247,data!$B$35:$D$39,2,0),0)</f>
        <v>0</v>
      </c>
      <c r="DR247" s="232">
        <f>IF(AND(DO247&lt;&gt;0,DQ247&lt;&gt;0)=FALSE,0,data!$C$43)</f>
        <v>0</v>
      </c>
      <c r="DS247" s="269">
        <f t="shared" si="265"/>
        <v>0</v>
      </c>
      <c r="DT247" s="225">
        <f t="shared" si="266"/>
        <v>0</v>
      </c>
      <c r="DU247" s="225">
        <f t="shared" si="267"/>
        <v>0</v>
      </c>
      <c r="DV247" s="225">
        <f t="shared" si="268"/>
        <v>0</v>
      </c>
      <c r="DW247" s="431" t="str">
        <f t="shared" si="269"/>
        <v>ne</v>
      </c>
      <c r="DY247" s="229"/>
      <c r="DZ247" s="225">
        <f t="shared" si="270"/>
        <v>0</v>
      </c>
      <c r="EA247" s="230">
        <f>IF(DZ247=1,data!$C$41*DY247,0)</f>
        <v>0</v>
      </c>
      <c r="EB247" s="265" t="s">
        <v>96</v>
      </c>
      <c r="EC247" s="231">
        <f>IF(DZ247=1,IF(DY247&lt;15,VLOOKUP(EB247,data!$B$3:$E$32,2,0)*DY247,(VLOOKUP(EB247,data!$B$3:$E$32,2,0)*14)+(VLOOKUP(EB247,data!$B$3:$E$32,3,0))*(DY247-14)),0)</f>
        <v>0</v>
      </c>
      <c r="ED247" s="265" t="s">
        <v>96</v>
      </c>
      <c r="EE247" s="231">
        <f>IF(DZ247=1,VLOOKUP(ED247,data!$B$35:$D$39,2,0),0)</f>
        <v>0</v>
      </c>
      <c r="EF247" s="232">
        <f>IF(AND(EC247&lt;&gt;0,EE247&lt;&gt;0)=FALSE,0,data!$C$43)</f>
        <v>0</v>
      </c>
      <c r="EG247" s="269">
        <f t="shared" si="271"/>
        <v>0</v>
      </c>
      <c r="EH247" s="225">
        <f t="shared" si="272"/>
        <v>0</v>
      </c>
      <c r="EI247" s="225">
        <f t="shared" si="273"/>
        <v>0</v>
      </c>
      <c r="EJ247" s="225">
        <f t="shared" si="274"/>
        <v>0</v>
      </c>
      <c r="EK247" s="431" t="str">
        <f t="shared" si="275"/>
        <v>ne</v>
      </c>
      <c r="EM247" s="229"/>
      <c r="EN247" s="225">
        <f t="shared" si="276"/>
        <v>0</v>
      </c>
      <c r="EO247" s="230">
        <f>IF(EN247=1,data!$C$41*EM247,0)</f>
        <v>0</v>
      </c>
      <c r="EP247" s="265" t="s">
        <v>96</v>
      </c>
      <c r="EQ247" s="231">
        <f>IF(EN247=1,IF(EM247&lt;15,VLOOKUP(EP247,data!$B$3:$E$32,2,0)*EM247,(VLOOKUP(EP247,data!$B$3:$E$32,2,0)*14)+(VLOOKUP(EP247,data!$B$3:$E$32,3,0))*(EM247-14)),0)</f>
        <v>0</v>
      </c>
      <c r="ER247" s="265" t="s">
        <v>96</v>
      </c>
      <c r="ES247" s="231">
        <f>IF(EN247=1,VLOOKUP(ER247,data!$B$35:$D$39,2,0),0)</f>
        <v>0</v>
      </c>
      <c r="ET247" s="232">
        <f>IF(AND(EQ247&lt;&gt;0,ES247&lt;&gt;0)=FALSE,0,data!$C$43)</f>
        <v>0</v>
      </c>
      <c r="EU247" s="269">
        <f t="shared" si="277"/>
        <v>0</v>
      </c>
      <c r="EV247" s="225">
        <f t="shared" si="278"/>
        <v>0</v>
      </c>
      <c r="EW247" s="225">
        <f t="shared" si="279"/>
        <v>0</v>
      </c>
      <c r="EX247" s="225">
        <f t="shared" si="280"/>
        <v>0</v>
      </c>
      <c r="EY247" s="431" t="str">
        <f t="shared" si="281"/>
        <v>ne</v>
      </c>
      <c r="FA247" s="229"/>
      <c r="FB247" s="225">
        <f t="shared" si="282"/>
        <v>0</v>
      </c>
      <c r="FC247" s="230">
        <f>IF(FB247=1,data!$C$41*FA247,0)</f>
        <v>0</v>
      </c>
      <c r="FD247" s="265" t="s">
        <v>96</v>
      </c>
      <c r="FE247" s="231">
        <f>IF(FB247=1,IF(FA247&lt;15,VLOOKUP(FD247,data!$B$3:$E$32,2,0)*FA247,(VLOOKUP(FD247,data!$B$3:$E$32,2,0)*14)+(VLOOKUP(FD247,data!$B$3:$E$32,3,0))*(FA247-14)),0)</f>
        <v>0</v>
      </c>
      <c r="FF247" s="265" t="s">
        <v>96</v>
      </c>
      <c r="FG247" s="231">
        <f>IF(FB247=1,VLOOKUP(FF247,data!$B$35:$D$39,2,0),0)</f>
        <v>0</v>
      </c>
      <c r="FH247" s="232">
        <f>IF(AND(FE247&lt;&gt;0,FG247&lt;&gt;0)=FALSE,0,data!$C$43)</f>
        <v>0</v>
      </c>
      <c r="FI247" s="269">
        <f t="shared" si="283"/>
        <v>0</v>
      </c>
      <c r="FJ247" s="225">
        <f t="shared" si="284"/>
        <v>0</v>
      </c>
      <c r="FK247" s="225">
        <f t="shared" si="285"/>
        <v>0</v>
      </c>
      <c r="FL247" s="225">
        <f t="shared" si="286"/>
        <v>0</v>
      </c>
      <c r="FM247" s="431" t="str">
        <f t="shared" si="287"/>
        <v>ne</v>
      </c>
    </row>
    <row r="248" spans="1:169" ht="26.65" hidden="1" customHeight="1" x14ac:dyDescent="0.25">
      <c r="A248" s="233"/>
      <c r="B248" s="370" t="s">
        <v>339</v>
      </c>
      <c r="C248" s="416"/>
      <c r="D248" s="418"/>
      <c r="E248" s="229"/>
      <c r="F248" s="225">
        <f t="shared" si="219"/>
        <v>0</v>
      </c>
      <c r="G248" s="230">
        <f>IF(F248=1,data!$C$41*E248,0)</f>
        <v>0</v>
      </c>
      <c r="H248" s="265" t="s">
        <v>96</v>
      </c>
      <c r="I248" s="231">
        <f>IF($F248=1,IF($E248&lt;15,VLOOKUP(H248,data!$B$3:$E$32,2,0)*$E248,(VLOOKUP(H248,data!$B$3:$E$32,2,0)*14)+(VLOOKUP(H248,data!$B$3:$E$32,3,0))*($E248-14)),0)</f>
        <v>0</v>
      </c>
      <c r="J248" s="265" t="s">
        <v>96</v>
      </c>
      <c r="K248" s="231">
        <f>IF($F248=1,VLOOKUP(J248,data!$B$35:$D$39,2,0),0)</f>
        <v>0</v>
      </c>
      <c r="L248" s="232">
        <f>IF(AND(I248&lt;&gt;0,K248&lt;&gt;0)=FALSE,0,data!$C$43)</f>
        <v>0</v>
      </c>
      <c r="M248" s="269">
        <f t="shared" si="76"/>
        <v>0</v>
      </c>
      <c r="N248" s="225">
        <f t="shared" si="288"/>
        <v>0</v>
      </c>
      <c r="O248" s="225">
        <f t="shared" si="220"/>
        <v>0</v>
      </c>
      <c r="P248" s="225">
        <f t="shared" si="221"/>
        <v>0</v>
      </c>
      <c r="Q248" s="228"/>
      <c r="R248" s="438">
        <f t="shared" si="222"/>
        <v>0</v>
      </c>
      <c r="S248" s="225">
        <f t="shared" si="223"/>
        <v>0</v>
      </c>
      <c r="T248" s="357">
        <f>IF(S248=1,data!$C$41*R248,0)</f>
        <v>0</v>
      </c>
      <c r="U248" s="370" t="str">
        <f t="shared" si="224"/>
        <v xml:space="preserve"> </v>
      </c>
      <c r="V248" s="360">
        <f>IF($S248=1,IF(R248&lt;15,VLOOKUP(U248,data!$B$3:$E$32,2,0)*R248,(VLOOKUP(U248,data!$B$3:$E$32,2,0)*14)+(VLOOKUP(U248,data!$B$3:$E$32,3,0))*(R248-14)),0)</f>
        <v>0</v>
      </c>
      <c r="W248" s="370" t="str">
        <f t="shared" si="225"/>
        <v xml:space="preserve"> </v>
      </c>
      <c r="X248" s="360">
        <f>IF($S248=1,VLOOKUP(W248,data!$B$35:$D$39,2,0),0)</f>
        <v>0</v>
      </c>
      <c r="Y248" s="364">
        <f>IF(AND(V248&lt;&gt;0,X248&lt;&gt;0)=FALSE,0,data!$C$43)</f>
        <v>0</v>
      </c>
      <c r="Z248" s="365">
        <f t="shared" si="83"/>
        <v>0</v>
      </c>
      <c r="AA248" s="225">
        <f t="shared" si="289"/>
        <v>0</v>
      </c>
      <c r="AB248" s="225">
        <f t="shared" si="226"/>
        <v>0</v>
      </c>
      <c r="AC248" s="225">
        <f t="shared" si="227"/>
        <v>0</v>
      </c>
      <c r="AE248" s="229"/>
      <c r="AF248" s="225">
        <f t="shared" si="228"/>
        <v>0</v>
      </c>
      <c r="AG248" s="230">
        <f>IF(AF248=1,data!$C$41*AE248,0)</f>
        <v>0</v>
      </c>
      <c r="AH248" s="265" t="s">
        <v>96</v>
      </c>
      <c r="AI248" s="231">
        <f>IF(AF248=1,IF(AE248&lt;15,VLOOKUP(AH248,data!$B$3:$E$32,2,0)*AE248,(VLOOKUP(AH248,data!$B$3:$E$32,2,0)*14)+(VLOOKUP(AH248,data!$B$3:$E$32,3,0))*(AE248-14)),0)</f>
        <v>0</v>
      </c>
      <c r="AJ248" s="265" t="s">
        <v>96</v>
      </c>
      <c r="AK248" s="231">
        <f>IF(AF248=1,VLOOKUP(AJ248,data!$B$35:$D$39,2,0),0)</f>
        <v>0</v>
      </c>
      <c r="AL248" s="232">
        <f>IF(AND(AI248&lt;&gt;0,AK248&lt;&gt;0)=FALSE,0,data!$C$43)</f>
        <v>0</v>
      </c>
      <c r="AM248" s="269">
        <f t="shared" si="229"/>
        <v>0</v>
      </c>
      <c r="AN248" s="225">
        <f t="shared" si="230"/>
        <v>0</v>
      </c>
      <c r="AO248" s="225">
        <f t="shared" si="231"/>
        <v>0</v>
      </c>
      <c r="AP248" s="225">
        <f t="shared" si="232"/>
        <v>0</v>
      </c>
      <c r="AQ248" s="431" t="str">
        <f t="shared" si="233"/>
        <v>ne</v>
      </c>
      <c r="AS248" s="229"/>
      <c r="AT248" s="225">
        <f t="shared" si="234"/>
        <v>0</v>
      </c>
      <c r="AU248" s="230">
        <f>IF(AT248=1,data!$C$41*AS248,0)</f>
        <v>0</v>
      </c>
      <c r="AV248" s="265" t="s">
        <v>96</v>
      </c>
      <c r="AW248" s="231">
        <f>IF(AT248=1,IF(AS248&lt;15,VLOOKUP(AV248,data!$B$3:$E$32,2,0)*AS248,(VLOOKUP(AV248,data!$B$3:$E$32,2,0)*14)+(VLOOKUP(AV248,data!$B$3:$E$32,3,0))*(AS248-14)),0)</f>
        <v>0</v>
      </c>
      <c r="AX248" s="265" t="s">
        <v>96</v>
      </c>
      <c r="AY248" s="231">
        <f>IF(AT248=1,VLOOKUP(AX248,data!$B$35:$D$39,2,0),0)</f>
        <v>0</v>
      </c>
      <c r="AZ248" s="232">
        <f>IF(AND(AW248&lt;&gt;0,AY248&lt;&gt;0)=FALSE,0,data!$C$43)</f>
        <v>0</v>
      </c>
      <c r="BA248" s="269">
        <f t="shared" si="235"/>
        <v>0</v>
      </c>
      <c r="BB248" s="225">
        <f t="shared" si="236"/>
        <v>0</v>
      </c>
      <c r="BC248" s="225">
        <f t="shared" si="237"/>
        <v>0</v>
      </c>
      <c r="BD248" s="225">
        <f t="shared" si="238"/>
        <v>0</v>
      </c>
      <c r="BE248" s="431" t="str">
        <f t="shared" si="239"/>
        <v>ne</v>
      </c>
      <c r="BG248" s="229"/>
      <c r="BH248" s="225">
        <f t="shared" si="240"/>
        <v>0</v>
      </c>
      <c r="BI248" s="230">
        <f>IF(BH248=1,data!$C$41*BG248,0)</f>
        <v>0</v>
      </c>
      <c r="BJ248" s="265" t="s">
        <v>96</v>
      </c>
      <c r="BK248" s="231">
        <f>IF(BH248=1,IF(BG248&lt;15,VLOOKUP(BJ248,data!$B$3:$E$32,2,0)*BG248,(VLOOKUP(BJ248,data!$B$3:$E$32,2,0)*14)+(VLOOKUP(BJ248,data!$B$3:$E$32,3,0))*(BG248-14)),0)</f>
        <v>0</v>
      </c>
      <c r="BL248" s="265" t="s">
        <v>96</v>
      </c>
      <c r="BM248" s="231">
        <f>IF(BH248=1,VLOOKUP(BL248,data!$B$35:$D$39,2,0),0)</f>
        <v>0</v>
      </c>
      <c r="BN248" s="232">
        <f>IF(AND(BK248&lt;&gt;0,BM248&lt;&gt;0)=FALSE,0,data!$C$43)</f>
        <v>0</v>
      </c>
      <c r="BO248" s="269">
        <f t="shared" si="241"/>
        <v>0</v>
      </c>
      <c r="BP248" s="225">
        <f t="shared" si="242"/>
        <v>0</v>
      </c>
      <c r="BQ248" s="225">
        <f t="shared" si="243"/>
        <v>0</v>
      </c>
      <c r="BR248" s="225">
        <f t="shared" si="244"/>
        <v>0</v>
      </c>
      <c r="BS248" s="431" t="str">
        <f t="shared" si="245"/>
        <v>ne</v>
      </c>
      <c r="BU248" s="229"/>
      <c r="BV248" s="225">
        <f t="shared" si="246"/>
        <v>0</v>
      </c>
      <c r="BW248" s="230">
        <f>IF(BV248=1,data!$C$41*BU248,0)</f>
        <v>0</v>
      </c>
      <c r="BX248" s="265" t="s">
        <v>96</v>
      </c>
      <c r="BY248" s="231">
        <f>IF(BV248=1,IF(BU248&lt;15,VLOOKUP(BX248,data!$B$3:$E$32,2,0)*BU248,(VLOOKUP(BX248,data!$B$3:$E$32,2,0)*14)+(VLOOKUP(BX248,data!$B$3:$E$32,3,0))*(BU248-14)),0)</f>
        <v>0</v>
      </c>
      <c r="BZ248" s="265" t="s">
        <v>96</v>
      </c>
      <c r="CA248" s="231">
        <f>IF(BV248=1,VLOOKUP(BZ248,data!$B$35:$D$39,2,0),0)</f>
        <v>0</v>
      </c>
      <c r="CB248" s="232">
        <f>IF(AND(BY248&lt;&gt;0,CA248&lt;&gt;0)=FALSE,0,data!$C$43)</f>
        <v>0</v>
      </c>
      <c r="CC248" s="269">
        <f t="shared" si="247"/>
        <v>0</v>
      </c>
      <c r="CD248" s="225">
        <f t="shared" si="248"/>
        <v>0</v>
      </c>
      <c r="CE248" s="225">
        <f t="shared" si="249"/>
        <v>0</v>
      </c>
      <c r="CF248" s="225">
        <f t="shared" si="250"/>
        <v>0</v>
      </c>
      <c r="CG248" s="431" t="str">
        <f t="shared" si="251"/>
        <v>ne</v>
      </c>
      <c r="CI248" s="229"/>
      <c r="CJ248" s="225">
        <f t="shared" si="252"/>
        <v>0</v>
      </c>
      <c r="CK248" s="230">
        <f>IF(CJ248=1,data!$C$41*CI248,0)</f>
        <v>0</v>
      </c>
      <c r="CL248" s="265" t="s">
        <v>96</v>
      </c>
      <c r="CM248" s="231">
        <f>IF(CJ248=1,IF(CI248&lt;15,VLOOKUP(CL248,data!$B$3:$E$32,2,0)*CI248,(VLOOKUP(CL248,data!$B$3:$E$32,2,0)*14)+(VLOOKUP(CL248,data!$B$3:$E$32,3,0))*(CI248-14)),0)</f>
        <v>0</v>
      </c>
      <c r="CN248" s="265" t="s">
        <v>96</v>
      </c>
      <c r="CO248" s="231">
        <f>IF(CJ248=1,VLOOKUP(CN248,data!$B$35:$D$39,2,0),0)</f>
        <v>0</v>
      </c>
      <c r="CP248" s="232">
        <f>IF(AND(CM248&lt;&gt;0,CO248&lt;&gt;0)=FALSE,0,data!$C$43)</f>
        <v>0</v>
      </c>
      <c r="CQ248" s="269">
        <f t="shared" si="253"/>
        <v>0</v>
      </c>
      <c r="CR248" s="225">
        <f t="shared" si="254"/>
        <v>0</v>
      </c>
      <c r="CS248" s="225">
        <f t="shared" si="255"/>
        <v>0</v>
      </c>
      <c r="CT248" s="225">
        <f t="shared" si="256"/>
        <v>0</v>
      </c>
      <c r="CU248" s="431" t="str">
        <f t="shared" si="257"/>
        <v>ne</v>
      </c>
      <c r="CW248" s="229"/>
      <c r="CX248" s="225">
        <f t="shared" si="258"/>
        <v>0</v>
      </c>
      <c r="CY248" s="230">
        <f>IF(CX248=1,data!$C$41*CW248,0)</f>
        <v>0</v>
      </c>
      <c r="CZ248" s="265" t="s">
        <v>96</v>
      </c>
      <c r="DA248" s="231">
        <f>IF(CX248=1,IF(CW248&lt;15,VLOOKUP(CZ248,data!$B$3:$E$32,2,0)*CW248,(VLOOKUP(CZ248,data!$B$3:$E$32,2,0)*14)+(VLOOKUP(CZ248,data!$B$3:$E$32,3,0))*(CW248-14)),0)</f>
        <v>0</v>
      </c>
      <c r="DB248" s="265" t="s">
        <v>96</v>
      </c>
      <c r="DC248" s="231">
        <f>IF(CX248=1,VLOOKUP(DB248,data!$B$35:$D$39,2,0),0)</f>
        <v>0</v>
      </c>
      <c r="DD248" s="232">
        <f>IF(AND(DA248&lt;&gt;0,DC248&lt;&gt;0)=FALSE,0,data!$C$43)</f>
        <v>0</v>
      </c>
      <c r="DE248" s="269">
        <f t="shared" si="259"/>
        <v>0</v>
      </c>
      <c r="DF248" s="225">
        <f t="shared" si="260"/>
        <v>0</v>
      </c>
      <c r="DG248" s="225">
        <f t="shared" si="261"/>
        <v>0</v>
      </c>
      <c r="DH248" s="225">
        <f t="shared" si="262"/>
        <v>0</v>
      </c>
      <c r="DI248" s="431" t="str">
        <f t="shared" si="263"/>
        <v>ne</v>
      </c>
      <c r="DK248" s="229"/>
      <c r="DL248" s="225">
        <f t="shared" si="264"/>
        <v>0</v>
      </c>
      <c r="DM248" s="230">
        <f>IF(DL248=1,data!$C$41*DK248,0)</f>
        <v>0</v>
      </c>
      <c r="DN248" s="265" t="s">
        <v>96</v>
      </c>
      <c r="DO248" s="231">
        <f>IF(DL248=1,IF(DK248&lt;15,VLOOKUP(DN248,data!$B$3:$E$32,2,0)*DK248,(VLOOKUP(DN248,data!$B$3:$E$32,2,0)*14)+(VLOOKUP(DN248,data!$B$3:$E$32,3,0))*(DK248-14)),0)</f>
        <v>0</v>
      </c>
      <c r="DP248" s="265" t="s">
        <v>96</v>
      </c>
      <c r="DQ248" s="231">
        <f>IF(DL248=1,VLOOKUP(DP248,data!$B$35:$D$39,2,0),0)</f>
        <v>0</v>
      </c>
      <c r="DR248" s="232">
        <f>IF(AND(DO248&lt;&gt;0,DQ248&lt;&gt;0)=FALSE,0,data!$C$43)</f>
        <v>0</v>
      </c>
      <c r="DS248" s="269">
        <f t="shared" si="265"/>
        <v>0</v>
      </c>
      <c r="DT248" s="225">
        <f t="shared" si="266"/>
        <v>0</v>
      </c>
      <c r="DU248" s="225">
        <f t="shared" si="267"/>
        <v>0</v>
      </c>
      <c r="DV248" s="225">
        <f t="shared" si="268"/>
        <v>0</v>
      </c>
      <c r="DW248" s="431" t="str">
        <f t="shared" si="269"/>
        <v>ne</v>
      </c>
      <c r="DY248" s="229"/>
      <c r="DZ248" s="225">
        <f t="shared" si="270"/>
        <v>0</v>
      </c>
      <c r="EA248" s="230">
        <f>IF(DZ248=1,data!$C$41*DY248,0)</f>
        <v>0</v>
      </c>
      <c r="EB248" s="265" t="s">
        <v>96</v>
      </c>
      <c r="EC248" s="231">
        <f>IF(DZ248=1,IF(DY248&lt;15,VLOOKUP(EB248,data!$B$3:$E$32,2,0)*DY248,(VLOOKUP(EB248,data!$B$3:$E$32,2,0)*14)+(VLOOKUP(EB248,data!$B$3:$E$32,3,0))*(DY248-14)),0)</f>
        <v>0</v>
      </c>
      <c r="ED248" s="265" t="s">
        <v>96</v>
      </c>
      <c r="EE248" s="231">
        <f>IF(DZ248=1,VLOOKUP(ED248,data!$B$35:$D$39,2,0),0)</f>
        <v>0</v>
      </c>
      <c r="EF248" s="232">
        <f>IF(AND(EC248&lt;&gt;0,EE248&lt;&gt;0)=FALSE,0,data!$C$43)</f>
        <v>0</v>
      </c>
      <c r="EG248" s="269">
        <f t="shared" si="271"/>
        <v>0</v>
      </c>
      <c r="EH248" s="225">
        <f t="shared" si="272"/>
        <v>0</v>
      </c>
      <c r="EI248" s="225">
        <f t="shared" si="273"/>
        <v>0</v>
      </c>
      <c r="EJ248" s="225">
        <f t="shared" si="274"/>
        <v>0</v>
      </c>
      <c r="EK248" s="431" t="str">
        <f t="shared" si="275"/>
        <v>ne</v>
      </c>
      <c r="EM248" s="229"/>
      <c r="EN248" s="225">
        <f t="shared" si="276"/>
        <v>0</v>
      </c>
      <c r="EO248" s="230">
        <f>IF(EN248=1,data!$C$41*EM248,0)</f>
        <v>0</v>
      </c>
      <c r="EP248" s="265" t="s">
        <v>96</v>
      </c>
      <c r="EQ248" s="231">
        <f>IF(EN248=1,IF(EM248&lt;15,VLOOKUP(EP248,data!$B$3:$E$32,2,0)*EM248,(VLOOKUP(EP248,data!$B$3:$E$32,2,0)*14)+(VLOOKUP(EP248,data!$B$3:$E$32,3,0))*(EM248-14)),0)</f>
        <v>0</v>
      </c>
      <c r="ER248" s="265" t="s">
        <v>96</v>
      </c>
      <c r="ES248" s="231">
        <f>IF(EN248=1,VLOOKUP(ER248,data!$B$35:$D$39,2,0),0)</f>
        <v>0</v>
      </c>
      <c r="ET248" s="232">
        <f>IF(AND(EQ248&lt;&gt;0,ES248&lt;&gt;0)=FALSE,0,data!$C$43)</f>
        <v>0</v>
      </c>
      <c r="EU248" s="269">
        <f t="shared" si="277"/>
        <v>0</v>
      </c>
      <c r="EV248" s="225">
        <f t="shared" si="278"/>
        <v>0</v>
      </c>
      <c r="EW248" s="225">
        <f t="shared" si="279"/>
        <v>0</v>
      </c>
      <c r="EX248" s="225">
        <f t="shared" si="280"/>
        <v>0</v>
      </c>
      <c r="EY248" s="431" t="str">
        <f t="shared" si="281"/>
        <v>ne</v>
      </c>
      <c r="FA248" s="229"/>
      <c r="FB248" s="225">
        <f t="shared" si="282"/>
        <v>0</v>
      </c>
      <c r="FC248" s="230">
        <f>IF(FB248=1,data!$C$41*FA248,0)</f>
        <v>0</v>
      </c>
      <c r="FD248" s="265" t="s">
        <v>96</v>
      </c>
      <c r="FE248" s="231">
        <f>IF(FB248=1,IF(FA248&lt;15,VLOOKUP(FD248,data!$B$3:$E$32,2,0)*FA248,(VLOOKUP(FD248,data!$B$3:$E$32,2,0)*14)+(VLOOKUP(FD248,data!$B$3:$E$32,3,0))*(FA248-14)),0)</f>
        <v>0</v>
      </c>
      <c r="FF248" s="265" t="s">
        <v>96</v>
      </c>
      <c r="FG248" s="231">
        <f>IF(FB248=1,VLOOKUP(FF248,data!$B$35:$D$39,2,0),0)</f>
        <v>0</v>
      </c>
      <c r="FH248" s="232">
        <f>IF(AND(FE248&lt;&gt;0,FG248&lt;&gt;0)=FALSE,0,data!$C$43)</f>
        <v>0</v>
      </c>
      <c r="FI248" s="269">
        <f t="shared" si="283"/>
        <v>0</v>
      </c>
      <c r="FJ248" s="225">
        <f t="shared" si="284"/>
        <v>0</v>
      </c>
      <c r="FK248" s="225">
        <f t="shared" si="285"/>
        <v>0</v>
      </c>
      <c r="FL248" s="225">
        <f t="shared" si="286"/>
        <v>0</v>
      </c>
      <c r="FM248" s="431" t="str">
        <f t="shared" si="287"/>
        <v>ne</v>
      </c>
    </row>
    <row r="249" spans="1:169" ht="26.65" hidden="1" customHeight="1" x14ac:dyDescent="0.25">
      <c r="A249" s="233"/>
      <c r="B249" s="370" t="s">
        <v>340</v>
      </c>
      <c r="C249" s="416"/>
      <c r="D249" s="418"/>
      <c r="E249" s="229"/>
      <c r="F249" s="225">
        <f t="shared" si="219"/>
        <v>0</v>
      </c>
      <c r="G249" s="230">
        <f>IF(F249=1,data!$C$41*E249,0)</f>
        <v>0</v>
      </c>
      <c r="H249" s="265" t="s">
        <v>96</v>
      </c>
      <c r="I249" s="231">
        <f>IF($F249=1,IF($E249&lt;15,VLOOKUP(H249,data!$B$3:$E$32,2,0)*$E249,(VLOOKUP(H249,data!$B$3:$E$32,2,0)*14)+(VLOOKUP(H249,data!$B$3:$E$32,3,0))*($E249-14)),0)</f>
        <v>0</v>
      </c>
      <c r="J249" s="265" t="s">
        <v>96</v>
      </c>
      <c r="K249" s="231">
        <f>IF($F249=1,VLOOKUP(J249,data!$B$35:$D$39,2,0),0)</f>
        <v>0</v>
      </c>
      <c r="L249" s="232">
        <f>IF(AND(I249&lt;&gt;0,K249&lt;&gt;0)=FALSE,0,data!$C$43)</f>
        <v>0</v>
      </c>
      <c r="M249" s="269">
        <f t="shared" si="76"/>
        <v>0</v>
      </c>
      <c r="N249" s="225">
        <f t="shared" si="288"/>
        <v>0</v>
      </c>
      <c r="O249" s="225">
        <f t="shared" si="220"/>
        <v>0</v>
      </c>
      <c r="P249" s="225">
        <f t="shared" si="221"/>
        <v>0</v>
      </c>
      <c r="Q249" s="228"/>
      <c r="R249" s="438">
        <f t="shared" si="222"/>
        <v>0</v>
      </c>
      <c r="S249" s="225">
        <f t="shared" si="223"/>
        <v>0</v>
      </c>
      <c r="T249" s="357">
        <f>IF(S249=1,data!$C$41*R249,0)</f>
        <v>0</v>
      </c>
      <c r="U249" s="370" t="str">
        <f t="shared" si="224"/>
        <v xml:space="preserve"> </v>
      </c>
      <c r="V249" s="360">
        <f>IF($S249=1,IF(R249&lt;15,VLOOKUP(U249,data!$B$3:$E$32,2,0)*R249,(VLOOKUP(U249,data!$B$3:$E$32,2,0)*14)+(VLOOKUP(U249,data!$B$3:$E$32,3,0))*(R249-14)),0)</f>
        <v>0</v>
      </c>
      <c r="W249" s="370" t="str">
        <f t="shared" si="225"/>
        <v xml:space="preserve"> </v>
      </c>
      <c r="X249" s="360">
        <f>IF($S249=1,VLOOKUP(W249,data!$B$35:$D$39,2,0),0)</f>
        <v>0</v>
      </c>
      <c r="Y249" s="364">
        <f>IF(AND(V249&lt;&gt;0,X249&lt;&gt;0)=FALSE,0,data!$C$43)</f>
        <v>0</v>
      </c>
      <c r="Z249" s="365">
        <f t="shared" si="83"/>
        <v>0</v>
      </c>
      <c r="AA249" s="225">
        <f t="shared" si="289"/>
        <v>0</v>
      </c>
      <c r="AB249" s="225">
        <f t="shared" si="226"/>
        <v>0</v>
      </c>
      <c r="AC249" s="225">
        <f t="shared" si="227"/>
        <v>0</v>
      </c>
      <c r="AE249" s="229"/>
      <c r="AF249" s="225">
        <f t="shared" si="228"/>
        <v>0</v>
      </c>
      <c r="AG249" s="230">
        <f>IF(AF249=1,data!$C$41*AE249,0)</f>
        <v>0</v>
      </c>
      <c r="AH249" s="265" t="s">
        <v>96</v>
      </c>
      <c r="AI249" s="231">
        <f>IF(AF249=1,IF(AE249&lt;15,VLOOKUP(AH249,data!$B$3:$E$32,2,0)*AE249,(VLOOKUP(AH249,data!$B$3:$E$32,2,0)*14)+(VLOOKUP(AH249,data!$B$3:$E$32,3,0))*(AE249-14)),0)</f>
        <v>0</v>
      </c>
      <c r="AJ249" s="265" t="s">
        <v>96</v>
      </c>
      <c r="AK249" s="231">
        <f>IF(AF249=1,VLOOKUP(AJ249,data!$B$35:$D$39,2,0),0)</f>
        <v>0</v>
      </c>
      <c r="AL249" s="232">
        <f>IF(AND(AI249&lt;&gt;0,AK249&lt;&gt;0)=FALSE,0,data!$C$43)</f>
        <v>0</v>
      </c>
      <c r="AM249" s="269">
        <f t="shared" si="229"/>
        <v>0</v>
      </c>
      <c r="AN249" s="225">
        <f t="shared" si="230"/>
        <v>0</v>
      </c>
      <c r="AO249" s="225">
        <f t="shared" si="231"/>
        <v>0</v>
      </c>
      <c r="AP249" s="225">
        <f t="shared" si="232"/>
        <v>0</v>
      </c>
      <c r="AQ249" s="431" t="str">
        <f t="shared" si="233"/>
        <v>ne</v>
      </c>
      <c r="AS249" s="229"/>
      <c r="AT249" s="225">
        <f t="shared" si="234"/>
        <v>0</v>
      </c>
      <c r="AU249" s="230">
        <f>IF(AT249=1,data!$C$41*AS249,0)</f>
        <v>0</v>
      </c>
      <c r="AV249" s="265" t="s">
        <v>96</v>
      </c>
      <c r="AW249" s="231">
        <f>IF(AT249=1,IF(AS249&lt;15,VLOOKUP(AV249,data!$B$3:$E$32,2,0)*AS249,(VLOOKUP(AV249,data!$B$3:$E$32,2,0)*14)+(VLOOKUP(AV249,data!$B$3:$E$32,3,0))*(AS249-14)),0)</f>
        <v>0</v>
      </c>
      <c r="AX249" s="265" t="s">
        <v>96</v>
      </c>
      <c r="AY249" s="231">
        <f>IF(AT249=1,VLOOKUP(AX249,data!$B$35:$D$39,2,0),0)</f>
        <v>0</v>
      </c>
      <c r="AZ249" s="232">
        <f>IF(AND(AW249&lt;&gt;0,AY249&lt;&gt;0)=FALSE,0,data!$C$43)</f>
        <v>0</v>
      </c>
      <c r="BA249" s="269">
        <f t="shared" si="235"/>
        <v>0</v>
      </c>
      <c r="BB249" s="225">
        <f t="shared" si="236"/>
        <v>0</v>
      </c>
      <c r="BC249" s="225">
        <f t="shared" si="237"/>
        <v>0</v>
      </c>
      <c r="BD249" s="225">
        <f t="shared" si="238"/>
        <v>0</v>
      </c>
      <c r="BE249" s="431" t="str">
        <f t="shared" si="239"/>
        <v>ne</v>
      </c>
      <c r="BG249" s="229"/>
      <c r="BH249" s="225">
        <f t="shared" si="240"/>
        <v>0</v>
      </c>
      <c r="BI249" s="230">
        <f>IF(BH249=1,data!$C$41*BG249,0)</f>
        <v>0</v>
      </c>
      <c r="BJ249" s="265" t="s">
        <v>96</v>
      </c>
      <c r="BK249" s="231">
        <f>IF(BH249=1,IF(BG249&lt;15,VLOOKUP(BJ249,data!$B$3:$E$32,2,0)*BG249,(VLOOKUP(BJ249,data!$B$3:$E$32,2,0)*14)+(VLOOKUP(BJ249,data!$B$3:$E$32,3,0))*(BG249-14)),0)</f>
        <v>0</v>
      </c>
      <c r="BL249" s="265" t="s">
        <v>96</v>
      </c>
      <c r="BM249" s="231">
        <f>IF(BH249=1,VLOOKUP(BL249,data!$B$35:$D$39,2,0),0)</f>
        <v>0</v>
      </c>
      <c r="BN249" s="232">
        <f>IF(AND(BK249&lt;&gt;0,BM249&lt;&gt;0)=FALSE,0,data!$C$43)</f>
        <v>0</v>
      </c>
      <c r="BO249" s="269">
        <f t="shared" si="241"/>
        <v>0</v>
      </c>
      <c r="BP249" s="225">
        <f t="shared" si="242"/>
        <v>0</v>
      </c>
      <c r="BQ249" s="225">
        <f t="shared" si="243"/>
        <v>0</v>
      </c>
      <c r="BR249" s="225">
        <f t="shared" si="244"/>
        <v>0</v>
      </c>
      <c r="BS249" s="431" t="str">
        <f t="shared" si="245"/>
        <v>ne</v>
      </c>
      <c r="BU249" s="229"/>
      <c r="BV249" s="225">
        <f t="shared" si="246"/>
        <v>0</v>
      </c>
      <c r="BW249" s="230">
        <f>IF(BV249=1,data!$C$41*BU249,0)</f>
        <v>0</v>
      </c>
      <c r="BX249" s="265" t="s">
        <v>96</v>
      </c>
      <c r="BY249" s="231">
        <f>IF(BV249=1,IF(BU249&lt;15,VLOOKUP(BX249,data!$B$3:$E$32,2,0)*BU249,(VLOOKUP(BX249,data!$B$3:$E$32,2,0)*14)+(VLOOKUP(BX249,data!$B$3:$E$32,3,0))*(BU249-14)),0)</f>
        <v>0</v>
      </c>
      <c r="BZ249" s="265" t="s">
        <v>96</v>
      </c>
      <c r="CA249" s="231">
        <f>IF(BV249=1,VLOOKUP(BZ249,data!$B$35:$D$39,2,0),0)</f>
        <v>0</v>
      </c>
      <c r="CB249" s="232">
        <f>IF(AND(BY249&lt;&gt;0,CA249&lt;&gt;0)=FALSE,0,data!$C$43)</f>
        <v>0</v>
      </c>
      <c r="CC249" s="269">
        <f t="shared" si="247"/>
        <v>0</v>
      </c>
      <c r="CD249" s="225">
        <f t="shared" si="248"/>
        <v>0</v>
      </c>
      <c r="CE249" s="225">
        <f t="shared" si="249"/>
        <v>0</v>
      </c>
      <c r="CF249" s="225">
        <f t="shared" si="250"/>
        <v>0</v>
      </c>
      <c r="CG249" s="431" t="str">
        <f t="shared" si="251"/>
        <v>ne</v>
      </c>
      <c r="CI249" s="229"/>
      <c r="CJ249" s="225">
        <f t="shared" si="252"/>
        <v>0</v>
      </c>
      <c r="CK249" s="230">
        <f>IF(CJ249=1,data!$C$41*CI249,0)</f>
        <v>0</v>
      </c>
      <c r="CL249" s="265" t="s">
        <v>96</v>
      </c>
      <c r="CM249" s="231">
        <f>IF(CJ249=1,IF(CI249&lt;15,VLOOKUP(CL249,data!$B$3:$E$32,2,0)*CI249,(VLOOKUP(CL249,data!$B$3:$E$32,2,0)*14)+(VLOOKUP(CL249,data!$B$3:$E$32,3,0))*(CI249-14)),0)</f>
        <v>0</v>
      </c>
      <c r="CN249" s="265" t="s">
        <v>96</v>
      </c>
      <c r="CO249" s="231">
        <f>IF(CJ249=1,VLOOKUP(CN249,data!$B$35:$D$39,2,0),0)</f>
        <v>0</v>
      </c>
      <c r="CP249" s="232">
        <f>IF(AND(CM249&lt;&gt;0,CO249&lt;&gt;0)=FALSE,0,data!$C$43)</f>
        <v>0</v>
      </c>
      <c r="CQ249" s="269">
        <f t="shared" si="253"/>
        <v>0</v>
      </c>
      <c r="CR249" s="225">
        <f t="shared" si="254"/>
        <v>0</v>
      </c>
      <c r="CS249" s="225">
        <f t="shared" si="255"/>
        <v>0</v>
      </c>
      <c r="CT249" s="225">
        <f t="shared" si="256"/>
        <v>0</v>
      </c>
      <c r="CU249" s="431" t="str">
        <f t="shared" si="257"/>
        <v>ne</v>
      </c>
      <c r="CW249" s="229"/>
      <c r="CX249" s="225">
        <f t="shared" si="258"/>
        <v>0</v>
      </c>
      <c r="CY249" s="230">
        <f>IF(CX249=1,data!$C$41*CW249,0)</f>
        <v>0</v>
      </c>
      <c r="CZ249" s="265" t="s">
        <v>96</v>
      </c>
      <c r="DA249" s="231">
        <f>IF(CX249=1,IF(CW249&lt;15,VLOOKUP(CZ249,data!$B$3:$E$32,2,0)*CW249,(VLOOKUP(CZ249,data!$B$3:$E$32,2,0)*14)+(VLOOKUP(CZ249,data!$B$3:$E$32,3,0))*(CW249-14)),0)</f>
        <v>0</v>
      </c>
      <c r="DB249" s="265" t="s">
        <v>96</v>
      </c>
      <c r="DC249" s="231">
        <f>IF(CX249=1,VLOOKUP(DB249,data!$B$35:$D$39,2,0),0)</f>
        <v>0</v>
      </c>
      <c r="DD249" s="232">
        <f>IF(AND(DA249&lt;&gt;0,DC249&lt;&gt;0)=FALSE,0,data!$C$43)</f>
        <v>0</v>
      </c>
      <c r="DE249" s="269">
        <f t="shared" si="259"/>
        <v>0</v>
      </c>
      <c r="DF249" s="225">
        <f t="shared" si="260"/>
        <v>0</v>
      </c>
      <c r="DG249" s="225">
        <f t="shared" si="261"/>
        <v>0</v>
      </c>
      <c r="DH249" s="225">
        <f t="shared" si="262"/>
        <v>0</v>
      </c>
      <c r="DI249" s="431" t="str">
        <f t="shared" si="263"/>
        <v>ne</v>
      </c>
      <c r="DK249" s="229"/>
      <c r="DL249" s="225">
        <f t="shared" si="264"/>
        <v>0</v>
      </c>
      <c r="DM249" s="230">
        <f>IF(DL249=1,data!$C$41*DK249,0)</f>
        <v>0</v>
      </c>
      <c r="DN249" s="265" t="s">
        <v>96</v>
      </c>
      <c r="DO249" s="231">
        <f>IF(DL249=1,IF(DK249&lt;15,VLOOKUP(DN249,data!$B$3:$E$32,2,0)*DK249,(VLOOKUP(DN249,data!$B$3:$E$32,2,0)*14)+(VLOOKUP(DN249,data!$B$3:$E$32,3,0))*(DK249-14)),0)</f>
        <v>0</v>
      </c>
      <c r="DP249" s="265" t="s">
        <v>96</v>
      </c>
      <c r="DQ249" s="231">
        <f>IF(DL249=1,VLOOKUP(DP249,data!$B$35:$D$39,2,0),0)</f>
        <v>0</v>
      </c>
      <c r="DR249" s="232">
        <f>IF(AND(DO249&lt;&gt;0,DQ249&lt;&gt;0)=FALSE,0,data!$C$43)</f>
        <v>0</v>
      </c>
      <c r="DS249" s="269">
        <f t="shared" si="265"/>
        <v>0</v>
      </c>
      <c r="DT249" s="225">
        <f t="shared" si="266"/>
        <v>0</v>
      </c>
      <c r="DU249" s="225">
        <f t="shared" si="267"/>
        <v>0</v>
      </c>
      <c r="DV249" s="225">
        <f t="shared" si="268"/>
        <v>0</v>
      </c>
      <c r="DW249" s="431" t="str">
        <f t="shared" si="269"/>
        <v>ne</v>
      </c>
      <c r="DY249" s="229"/>
      <c r="DZ249" s="225">
        <f t="shared" si="270"/>
        <v>0</v>
      </c>
      <c r="EA249" s="230">
        <f>IF(DZ249=1,data!$C$41*DY249,0)</f>
        <v>0</v>
      </c>
      <c r="EB249" s="265" t="s">
        <v>96</v>
      </c>
      <c r="EC249" s="231">
        <f>IF(DZ249=1,IF(DY249&lt;15,VLOOKUP(EB249,data!$B$3:$E$32,2,0)*DY249,(VLOOKUP(EB249,data!$B$3:$E$32,2,0)*14)+(VLOOKUP(EB249,data!$B$3:$E$32,3,0))*(DY249-14)),0)</f>
        <v>0</v>
      </c>
      <c r="ED249" s="265" t="s">
        <v>96</v>
      </c>
      <c r="EE249" s="231">
        <f>IF(DZ249=1,VLOOKUP(ED249,data!$B$35:$D$39,2,0),0)</f>
        <v>0</v>
      </c>
      <c r="EF249" s="232">
        <f>IF(AND(EC249&lt;&gt;0,EE249&lt;&gt;0)=FALSE,0,data!$C$43)</f>
        <v>0</v>
      </c>
      <c r="EG249" s="269">
        <f t="shared" si="271"/>
        <v>0</v>
      </c>
      <c r="EH249" s="225">
        <f t="shared" si="272"/>
        <v>0</v>
      </c>
      <c r="EI249" s="225">
        <f t="shared" si="273"/>
        <v>0</v>
      </c>
      <c r="EJ249" s="225">
        <f t="shared" si="274"/>
        <v>0</v>
      </c>
      <c r="EK249" s="431" t="str">
        <f t="shared" si="275"/>
        <v>ne</v>
      </c>
      <c r="EM249" s="229"/>
      <c r="EN249" s="225">
        <f t="shared" si="276"/>
        <v>0</v>
      </c>
      <c r="EO249" s="230">
        <f>IF(EN249=1,data!$C$41*EM249,0)</f>
        <v>0</v>
      </c>
      <c r="EP249" s="265" t="s">
        <v>96</v>
      </c>
      <c r="EQ249" s="231">
        <f>IF(EN249=1,IF(EM249&lt;15,VLOOKUP(EP249,data!$B$3:$E$32,2,0)*EM249,(VLOOKUP(EP249,data!$B$3:$E$32,2,0)*14)+(VLOOKUP(EP249,data!$B$3:$E$32,3,0))*(EM249-14)),0)</f>
        <v>0</v>
      </c>
      <c r="ER249" s="265" t="s">
        <v>96</v>
      </c>
      <c r="ES249" s="231">
        <f>IF(EN249=1,VLOOKUP(ER249,data!$B$35:$D$39,2,0),0)</f>
        <v>0</v>
      </c>
      <c r="ET249" s="232">
        <f>IF(AND(EQ249&lt;&gt;0,ES249&lt;&gt;0)=FALSE,0,data!$C$43)</f>
        <v>0</v>
      </c>
      <c r="EU249" s="269">
        <f t="shared" si="277"/>
        <v>0</v>
      </c>
      <c r="EV249" s="225">
        <f t="shared" si="278"/>
        <v>0</v>
      </c>
      <c r="EW249" s="225">
        <f t="shared" si="279"/>
        <v>0</v>
      </c>
      <c r="EX249" s="225">
        <f t="shared" si="280"/>
        <v>0</v>
      </c>
      <c r="EY249" s="431" t="str">
        <f t="shared" si="281"/>
        <v>ne</v>
      </c>
      <c r="FA249" s="229"/>
      <c r="FB249" s="225">
        <f t="shared" si="282"/>
        <v>0</v>
      </c>
      <c r="FC249" s="230">
        <f>IF(FB249=1,data!$C$41*FA249,0)</f>
        <v>0</v>
      </c>
      <c r="FD249" s="265" t="s">
        <v>96</v>
      </c>
      <c r="FE249" s="231">
        <f>IF(FB249=1,IF(FA249&lt;15,VLOOKUP(FD249,data!$B$3:$E$32,2,0)*FA249,(VLOOKUP(FD249,data!$B$3:$E$32,2,0)*14)+(VLOOKUP(FD249,data!$B$3:$E$32,3,0))*(FA249-14)),0)</f>
        <v>0</v>
      </c>
      <c r="FF249" s="265" t="s">
        <v>96</v>
      </c>
      <c r="FG249" s="231">
        <f>IF(FB249=1,VLOOKUP(FF249,data!$B$35:$D$39,2,0),0)</f>
        <v>0</v>
      </c>
      <c r="FH249" s="232">
        <f>IF(AND(FE249&lt;&gt;0,FG249&lt;&gt;0)=FALSE,0,data!$C$43)</f>
        <v>0</v>
      </c>
      <c r="FI249" s="269">
        <f t="shared" si="283"/>
        <v>0</v>
      </c>
      <c r="FJ249" s="225">
        <f t="shared" si="284"/>
        <v>0</v>
      </c>
      <c r="FK249" s="225">
        <f t="shared" si="285"/>
        <v>0</v>
      </c>
      <c r="FL249" s="225">
        <f t="shared" si="286"/>
        <v>0</v>
      </c>
      <c r="FM249" s="431" t="str">
        <f t="shared" si="287"/>
        <v>ne</v>
      </c>
    </row>
    <row r="250" spans="1:169" ht="26.65" hidden="1" customHeight="1" x14ac:dyDescent="0.25">
      <c r="A250" s="233"/>
      <c r="B250" s="370" t="s">
        <v>341</v>
      </c>
      <c r="C250" s="416"/>
      <c r="D250" s="418"/>
      <c r="E250" s="229"/>
      <c r="F250" s="225">
        <f t="shared" si="219"/>
        <v>0</v>
      </c>
      <c r="G250" s="230">
        <f>IF(F250=1,data!$C$41*E250,0)</f>
        <v>0</v>
      </c>
      <c r="H250" s="265" t="s">
        <v>96</v>
      </c>
      <c r="I250" s="231">
        <f>IF($F250=1,IF($E250&lt;15,VLOOKUP(H250,data!$B$3:$E$32,2,0)*$E250,(VLOOKUP(H250,data!$B$3:$E$32,2,0)*14)+(VLOOKUP(H250,data!$B$3:$E$32,3,0))*($E250-14)),0)</f>
        <v>0</v>
      </c>
      <c r="J250" s="265" t="s">
        <v>96</v>
      </c>
      <c r="K250" s="231">
        <f>IF($F250=1,VLOOKUP(J250,data!$B$35:$D$39,2,0),0)</f>
        <v>0</v>
      </c>
      <c r="L250" s="232">
        <f>IF(AND(I250&lt;&gt;0,K250&lt;&gt;0)=FALSE,0,data!$C$43)</f>
        <v>0</v>
      </c>
      <c r="M250" s="269">
        <f t="shared" si="76"/>
        <v>0</v>
      </c>
      <c r="N250" s="225">
        <f t="shared" si="288"/>
        <v>0</v>
      </c>
      <c r="O250" s="225">
        <f t="shared" si="220"/>
        <v>0</v>
      </c>
      <c r="P250" s="225">
        <f t="shared" si="221"/>
        <v>0</v>
      </c>
      <c r="Q250" s="228"/>
      <c r="R250" s="438">
        <f t="shared" si="222"/>
        <v>0</v>
      </c>
      <c r="S250" s="225">
        <f t="shared" si="223"/>
        <v>0</v>
      </c>
      <c r="T250" s="357">
        <f>IF(S250=1,data!$C$41*R250,0)</f>
        <v>0</v>
      </c>
      <c r="U250" s="370" t="str">
        <f t="shared" si="224"/>
        <v xml:space="preserve"> </v>
      </c>
      <c r="V250" s="360">
        <f>IF($S250=1,IF(R250&lt;15,VLOOKUP(U250,data!$B$3:$E$32,2,0)*R250,(VLOOKUP(U250,data!$B$3:$E$32,2,0)*14)+(VLOOKUP(U250,data!$B$3:$E$32,3,0))*(R250-14)),0)</f>
        <v>0</v>
      </c>
      <c r="W250" s="370" t="str">
        <f t="shared" si="225"/>
        <v xml:space="preserve"> </v>
      </c>
      <c r="X250" s="360">
        <f>IF($S250=1,VLOOKUP(W250,data!$B$35:$D$39,2,0),0)</f>
        <v>0</v>
      </c>
      <c r="Y250" s="364">
        <f>IF(AND(V250&lt;&gt;0,X250&lt;&gt;0)=FALSE,0,data!$C$43)</f>
        <v>0</v>
      </c>
      <c r="Z250" s="365">
        <f t="shared" si="83"/>
        <v>0</v>
      </c>
      <c r="AA250" s="225">
        <f t="shared" si="289"/>
        <v>0</v>
      </c>
      <c r="AB250" s="225">
        <f t="shared" si="226"/>
        <v>0</v>
      </c>
      <c r="AC250" s="225">
        <f t="shared" si="227"/>
        <v>0</v>
      </c>
      <c r="AE250" s="229"/>
      <c r="AF250" s="225">
        <f t="shared" si="228"/>
        <v>0</v>
      </c>
      <c r="AG250" s="230">
        <f>IF(AF250=1,data!$C$41*AE250,0)</f>
        <v>0</v>
      </c>
      <c r="AH250" s="265" t="s">
        <v>96</v>
      </c>
      <c r="AI250" s="231">
        <f>IF(AF250=1,IF(AE250&lt;15,VLOOKUP(AH250,data!$B$3:$E$32,2,0)*AE250,(VLOOKUP(AH250,data!$B$3:$E$32,2,0)*14)+(VLOOKUP(AH250,data!$B$3:$E$32,3,0))*(AE250-14)),0)</f>
        <v>0</v>
      </c>
      <c r="AJ250" s="265" t="s">
        <v>96</v>
      </c>
      <c r="AK250" s="231">
        <f>IF(AF250=1,VLOOKUP(AJ250,data!$B$35:$D$39,2,0),0)</f>
        <v>0</v>
      </c>
      <c r="AL250" s="232">
        <f>IF(AND(AI250&lt;&gt;0,AK250&lt;&gt;0)=FALSE,0,data!$C$43)</f>
        <v>0</v>
      </c>
      <c r="AM250" s="269">
        <f t="shared" si="229"/>
        <v>0</v>
      </c>
      <c r="AN250" s="225">
        <f t="shared" si="230"/>
        <v>0</v>
      </c>
      <c r="AO250" s="225">
        <f t="shared" si="231"/>
        <v>0</v>
      </c>
      <c r="AP250" s="225">
        <f t="shared" si="232"/>
        <v>0</v>
      </c>
      <c r="AQ250" s="431" t="str">
        <f t="shared" si="233"/>
        <v>ne</v>
      </c>
      <c r="AS250" s="229"/>
      <c r="AT250" s="225">
        <f t="shared" si="234"/>
        <v>0</v>
      </c>
      <c r="AU250" s="230">
        <f>IF(AT250=1,data!$C$41*AS250,0)</f>
        <v>0</v>
      </c>
      <c r="AV250" s="265" t="s">
        <v>96</v>
      </c>
      <c r="AW250" s="231">
        <f>IF(AT250=1,IF(AS250&lt;15,VLOOKUP(AV250,data!$B$3:$E$32,2,0)*AS250,(VLOOKUP(AV250,data!$B$3:$E$32,2,0)*14)+(VLOOKUP(AV250,data!$B$3:$E$32,3,0))*(AS250-14)),0)</f>
        <v>0</v>
      </c>
      <c r="AX250" s="265" t="s">
        <v>96</v>
      </c>
      <c r="AY250" s="231">
        <f>IF(AT250=1,VLOOKUP(AX250,data!$B$35:$D$39,2,0),0)</f>
        <v>0</v>
      </c>
      <c r="AZ250" s="232">
        <f>IF(AND(AW250&lt;&gt;0,AY250&lt;&gt;0)=FALSE,0,data!$C$43)</f>
        <v>0</v>
      </c>
      <c r="BA250" s="269">
        <f t="shared" si="235"/>
        <v>0</v>
      </c>
      <c r="BB250" s="225">
        <f t="shared" si="236"/>
        <v>0</v>
      </c>
      <c r="BC250" s="225">
        <f t="shared" si="237"/>
        <v>0</v>
      </c>
      <c r="BD250" s="225">
        <f t="shared" si="238"/>
        <v>0</v>
      </c>
      <c r="BE250" s="431" t="str">
        <f t="shared" si="239"/>
        <v>ne</v>
      </c>
      <c r="BG250" s="229"/>
      <c r="BH250" s="225">
        <f t="shared" si="240"/>
        <v>0</v>
      </c>
      <c r="BI250" s="230">
        <f>IF(BH250=1,data!$C$41*BG250,0)</f>
        <v>0</v>
      </c>
      <c r="BJ250" s="265" t="s">
        <v>96</v>
      </c>
      <c r="BK250" s="231">
        <f>IF(BH250=1,IF(BG250&lt;15,VLOOKUP(BJ250,data!$B$3:$E$32,2,0)*BG250,(VLOOKUP(BJ250,data!$B$3:$E$32,2,0)*14)+(VLOOKUP(BJ250,data!$B$3:$E$32,3,0))*(BG250-14)),0)</f>
        <v>0</v>
      </c>
      <c r="BL250" s="265" t="s">
        <v>96</v>
      </c>
      <c r="BM250" s="231">
        <f>IF(BH250=1,VLOOKUP(BL250,data!$B$35:$D$39,2,0),0)</f>
        <v>0</v>
      </c>
      <c r="BN250" s="232">
        <f>IF(AND(BK250&lt;&gt;0,BM250&lt;&gt;0)=FALSE,0,data!$C$43)</f>
        <v>0</v>
      </c>
      <c r="BO250" s="269">
        <f t="shared" si="241"/>
        <v>0</v>
      </c>
      <c r="BP250" s="225">
        <f t="shared" si="242"/>
        <v>0</v>
      </c>
      <c r="BQ250" s="225">
        <f t="shared" si="243"/>
        <v>0</v>
      </c>
      <c r="BR250" s="225">
        <f t="shared" si="244"/>
        <v>0</v>
      </c>
      <c r="BS250" s="431" t="str">
        <f t="shared" si="245"/>
        <v>ne</v>
      </c>
      <c r="BU250" s="229"/>
      <c r="BV250" s="225">
        <f t="shared" si="246"/>
        <v>0</v>
      </c>
      <c r="BW250" s="230">
        <f>IF(BV250=1,data!$C$41*BU250,0)</f>
        <v>0</v>
      </c>
      <c r="BX250" s="265" t="s">
        <v>96</v>
      </c>
      <c r="BY250" s="231">
        <f>IF(BV250=1,IF(BU250&lt;15,VLOOKUP(BX250,data!$B$3:$E$32,2,0)*BU250,(VLOOKUP(BX250,data!$B$3:$E$32,2,0)*14)+(VLOOKUP(BX250,data!$B$3:$E$32,3,0))*(BU250-14)),0)</f>
        <v>0</v>
      </c>
      <c r="BZ250" s="265" t="s">
        <v>96</v>
      </c>
      <c r="CA250" s="231">
        <f>IF(BV250=1,VLOOKUP(BZ250,data!$B$35:$D$39,2,0),0)</f>
        <v>0</v>
      </c>
      <c r="CB250" s="232">
        <f>IF(AND(BY250&lt;&gt;0,CA250&lt;&gt;0)=FALSE,0,data!$C$43)</f>
        <v>0</v>
      </c>
      <c r="CC250" s="269">
        <f t="shared" si="247"/>
        <v>0</v>
      </c>
      <c r="CD250" s="225">
        <f t="shared" si="248"/>
        <v>0</v>
      </c>
      <c r="CE250" s="225">
        <f t="shared" si="249"/>
        <v>0</v>
      </c>
      <c r="CF250" s="225">
        <f t="shared" si="250"/>
        <v>0</v>
      </c>
      <c r="CG250" s="431" t="str">
        <f t="shared" si="251"/>
        <v>ne</v>
      </c>
      <c r="CI250" s="229"/>
      <c r="CJ250" s="225">
        <f t="shared" si="252"/>
        <v>0</v>
      </c>
      <c r="CK250" s="230">
        <f>IF(CJ250=1,data!$C$41*CI250,0)</f>
        <v>0</v>
      </c>
      <c r="CL250" s="265" t="s">
        <v>96</v>
      </c>
      <c r="CM250" s="231">
        <f>IF(CJ250=1,IF(CI250&lt;15,VLOOKUP(CL250,data!$B$3:$E$32,2,0)*CI250,(VLOOKUP(CL250,data!$B$3:$E$32,2,0)*14)+(VLOOKUP(CL250,data!$B$3:$E$32,3,0))*(CI250-14)),0)</f>
        <v>0</v>
      </c>
      <c r="CN250" s="265" t="s">
        <v>96</v>
      </c>
      <c r="CO250" s="231">
        <f>IF(CJ250=1,VLOOKUP(CN250,data!$B$35:$D$39,2,0),0)</f>
        <v>0</v>
      </c>
      <c r="CP250" s="232">
        <f>IF(AND(CM250&lt;&gt;0,CO250&lt;&gt;0)=FALSE,0,data!$C$43)</f>
        <v>0</v>
      </c>
      <c r="CQ250" s="269">
        <f t="shared" si="253"/>
        <v>0</v>
      </c>
      <c r="CR250" s="225">
        <f t="shared" si="254"/>
        <v>0</v>
      </c>
      <c r="CS250" s="225">
        <f t="shared" si="255"/>
        <v>0</v>
      </c>
      <c r="CT250" s="225">
        <f t="shared" si="256"/>
        <v>0</v>
      </c>
      <c r="CU250" s="431" t="str">
        <f t="shared" si="257"/>
        <v>ne</v>
      </c>
      <c r="CW250" s="229"/>
      <c r="CX250" s="225">
        <f t="shared" si="258"/>
        <v>0</v>
      </c>
      <c r="CY250" s="230">
        <f>IF(CX250=1,data!$C$41*CW250,0)</f>
        <v>0</v>
      </c>
      <c r="CZ250" s="265" t="s">
        <v>96</v>
      </c>
      <c r="DA250" s="231">
        <f>IF(CX250=1,IF(CW250&lt;15,VLOOKUP(CZ250,data!$B$3:$E$32,2,0)*CW250,(VLOOKUP(CZ250,data!$B$3:$E$32,2,0)*14)+(VLOOKUP(CZ250,data!$B$3:$E$32,3,0))*(CW250-14)),0)</f>
        <v>0</v>
      </c>
      <c r="DB250" s="265" t="s">
        <v>96</v>
      </c>
      <c r="DC250" s="231">
        <f>IF(CX250=1,VLOOKUP(DB250,data!$B$35:$D$39,2,0),0)</f>
        <v>0</v>
      </c>
      <c r="DD250" s="232">
        <f>IF(AND(DA250&lt;&gt;0,DC250&lt;&gt;0)=FALSE,0,data!$C$43)</f>
        <v>0</v>
      </c>
      <c r="DE250" s="269">
        <f t="shared" si="259"/>
        <v>0</v>
      </c>
      <c r="DF250" s="225">
        <f t="shared" si="260"/>
        <v>0</v>
      </c>
      <c r="DG250" s="225">
        <f t="shared" si="261"/>
        <v>0</v>
      </c>
      <c r="DH250" s="225">
        <f t="shared" si="262"/>
        <v>0</v>
      </c>
      <c r="DI250" s="431" t="str">
        <f t="shared" si="263"/>
        <v>ne</v>
      </c>
      <c r="DK250" s="229"/>
      <c r="DL250" s="225">
        <f t="shared" si="264"/>
        <v>0</v>
      </c>
      <c r="DM250" s="230">
        <f>IF(DL250=1,data!$C$41*DK250,0)</f>
        <v>0</v>
      </c>
      <c r="DN250" s="265" t="s">
        <v>96</v>
      </c>
      <c r="DO250" s="231">
        <f>IF(DL250=1,IF(DK250&lt;15,VLOOKUP(DN250,data!$B$3:$E$32,2,0)*DK250,(VLOOKUP(DN250,data!$B$3:$E$32,2,0)*14)+(VLOOKUP(DN250,data!$B$3:$E$32,3,0))*(DK250-14)),0)</f>
        <v>0</v>
      </c>
      <c r="DP250" s="265" t="s">
        <v>96</v>
      </c>
      <c r="DQ250" s="231">
        <f>IF(DL250=1,VLOOKUP(DP250,data!$B$35:$D$39,2,0),0)</f>
        <v>0</v>
      </c>
      <c r="DR250" s="232">
        <f>IF(AND(DO250&lt;&gt;0,DQ250&lt;&gt;0)=FALSE,0,data!$C$43)</f>
        <v>0</v>
      </c>
      <c r="DS250" s="269">
        <f t="shared" si="265"/>
        <v>0</v>
      </c>
      <c r="DT250" s="225">
        <f t="shared" si="266"/>
        <v>0</v>
      </c>
      <c r="DU250" s="225">
        <f t="shared" si="267"/>
        <v>0</v>
      </c>
      <c r="DV250" s="225">
        <f t="shared" si="268"/>
        <v>0</v>
      </c>
      <c r="DW250" s="431" t="str">
        <f t="shared" si="269"/>
        <v>ne</v>
      </c>
      <c r="DY250" s="229"/>
      <c r="DZ250" s="225">
        <f t="shared" si="270"/>
        <v>0</v>
      </c>
      <c r="EA250" s="230">
        <f>IF(DZ250=1,data!$C$41*DY250,0)</f>
        <v>0</v>
      </c>
      <c r="EB250" s="265" t="s">
        <v>96</v>
      </c>
      <c r="EC250" s="231">
        <f>IF(DZ250=1,IF(DY250&lt;15,VLOOKUP(EB250,data!$B$3:$E$32,2,0)*DY250,(VLOOKUP(EB250,data!$B$3:$E$32,2,0)*14)+(VLOOKUP(EB250,data!$B$3:$E$32,3,0))*(DY250-14)),0)</f>
        <v>0</v>
      </c>
      <c r="ED250" s="265" t="s">
        <v>96</v>
      </c>
      <c r="EE250" s="231">
        <f>IF(DZ250=1,VLOOKUP(ED250,data!$B$35:$D$39,2,0),0)</f>
        <v>0</v>
      </c>
      <c r="EF250" s="232">
        <f>IF(AND(EC250&lt;&gt;0,EE250&lt;&gt;0)=FALSE,0,data!$C$43)</f>
        <v>0</v>
      </c>
      <c r="EG250" s="269">
        <f t="shared" si="271"/>
        <v>0</v>
      </c>
      <c r="EH250" s="225">
        <f t="shared" si="272"/>
        <v>0</v>
      </c>
      <c r="EI250" s="225">
        <f t="shared" si="273"/>
        <v>0</v>
      </c>
      <c r="EJ250" s="225">
        <f t="shared" si="274"/>
        <v>0</v>
      </c>
      <c r="EK250" s="431" t="str">
        <f t="shared" si="275"/>
        <v>ne</v>
      </c>
      <c r="EM250" s="229"/>
      <c r="EN250" s="225">
        <f t="shared" si="276"/>
        <v>0</v>
      </c>
      <c r="EO250" s="230">
        <f>IF(EN250=1,data!$C$41*EM250,0)</f>
        <v>0</v>
      </c>
      <c r="EP250" s="265" t="s">
        <v>96</v>
      </c>
      <c r="EQ250" s="231">
        <f>IF(EN250=1,IF(EM250&lt;15,VLOOKUP(EP250,data!$B$3:$E$32,2,0)*EM250,(VLOOKUP(EP250,data!$B$3:$E$32,2,0)*14)+(VLOOKUP(EP250,data!$B$3:$E$32,3,0))*(EM250-14)),0)</f>
        <v>0</v>
      </c>
      <c r="ER250" s="265" t="s">
        <v>96</v>
      </c>
      <c r="ES250" s="231">
        <f>IF(EN250=1,VLOOKUP(ER250,data!$B$35:$D$39,2,0),0)</f>
        <v>0</v>
      </c>
      <c r="ET250" s="232">
        <f>IF(AND(EQ250&lt;&gt;0,ES250&lt;&gt;0)=FALSE,0,data!$C$43)</f>
        <v>0</v>
      </c>
      <c r="EU250" s="269">
        <f t="shared" si="277"/>
        <v>0</v>
      </c>
      <c r="EV250" s="225">
        <f t="shared" si="278"/>
        <v>0</v>
      </c>
      <c r="EW250" s="225">
        <f t="shared" si="279"/>
        <v>0</v>
      </c>
      <c r="EX250" s="225">
        <f t="shared" si="280"/>
        <v>0</v>
      </c>
      <c r="EY250" s="431" t="str">
        <f t="shared" si="281"/>
        <v>ne</v>
      </c>
      <c r="FA250" s="229"/>
      <c r="FB250" s="225">
        <f t="shared" si="282"/>
        <v>0</v>
      </c>
      <c r="FC250" s="230">
        <f>IF(FB250=1,data!$C$41*FA250,0)</f>
        <v>0</v>
      </c>
      <c r="FD250" s="265" t="s">
        <v>96</v>
      </c>
      <c r="FE250" s="231">
        <f>IF(FB250=1,IF(FA250&lt;15,VLOOKUP(FD250,data!$B$3:$E$32,2,0)*FA250,(VLOOKUP(FD250,data!$B$3:$E$32,2,0)*14)+(VLOOKUP(FD250,data!$B$3:$E$32,3,0))*(FA250-14)),0)</f>
        <v>0</v>
      </c>
      <c r="FF250" s="265" t="s">
        <v>96</v>
      </c>
      <c r="FG250" s="231">
        <f>IF(FB250=1,VLOOKUP(FF250,data!$B$35:$D$39,2,0),0)</f>
        <v>0</v>
      </c>
      <c r="FH250" s="232">
        <f>IF(AND(FE250&lt;&gt;0,FG250&lt;&gt;0)=FALSE,0,data!$C$43)</f>
        <v>0</v>
      </c>
      <c r="FI250" s="269">
        <f t="shared" si="283"/>
        <v>0</v>
      </c>
      <c r="FJ250" s="225">
        <f t="shared" si="284"/>
        <v>0</v>
      </c>
      <c r="FK250" s="225">
        <f t="shared" si="285"/>
        <v>0</v>
      </c>
      <c r="FL250" s="225">
        <f t="shared" si="286"/>
        <v>0</v>
      </c>
      <c r="FM250" s="431" t="str">
        <f t="shared" si="287"/>
        <v>ne</v>
      </c>
    </row>
    <row r="251" spans="1:169" ht="26.65" hidden="1" customHeight="1" x14ac:dyDescent="0.25">
      <c r="A251" s="233"/>
      <c r="B251" s="370" t="s">
        <v>342</v>
      </c>
      <c r="C251" s="416"/>
      <c r="D251" s="418"/>
      <c r="E251" s="229"/>
      <c r="F251" s="225">
        <f t="shared" si="219"/>
        <v>0</v>
      </c>
      <c r="G251" s="230">
        <f>IF(F251=1,data!$C$41*E251,0)</f>
        <v>0</v>
      </c>
      <c r="H251" s="265" t="s">
        <v>96</v>
      </c>
      <c r="I251" s="231">
        <f>IF($F251=1,IF($E251&lt;15,VLOOKUP(H251,data!$B$3:$E$32,2,0)*$E251,(VLOOKUP(H251,data!$B$3:$E$32,2,0)*14)+(VLOOKUP(H251,data!$B$3:$E$32,3,0))*($E251-14)),0)</f>
        <v>0</v>
      </c>
      <c r="J251" s="265" t="s">
        <v>96</v>
      </c>
      <c r="K251" s="231">
        <f>IF($F251=1,VLOOKUP(J251,data!$B$35:$D$39,2,0),0)</f>
        <v>0</v>
      </c>
      <c r="L251" s="232">
        <f>IF(AND(I251&lt;&gt;0,K251&lt;&gt;0)=FALSE,0,data!$C$43)</f>
        <v>0</v>
      </c>
      <c r="M251" s="269">
        <f t="shared" si="76"/>
        <v>0</v>
      </c>
      <c r="N251" s="225">
        <f t="shared" si="288"/>
        <v>0</v>
      </c>
      <c r="O251" s="225">
        <f t="shared" si="220"/>
        <v>0</v>
      </c>
      <c r="P251" s="225">
        <f t="shared" si="221"/>
        <v>0</v>
      </c>
      <c r="Q251" s="228"/>
      <c r="R251" s="438">
        <f t="shared" si="222"/>
        <v>0</v>
      </c>
      <c r="S251" s="225">
        <f t="shared" si="223"/>
        <v>0</v>
      </c>
      <c r="T251" s="357">
        <f>IF(S251=1,data!$C$41*R251,0)</f>
        <v>0</v>
      </c>
      <c r="U251" s="370" t="str">
        <f t="shared" si="224"/>
        <v xml:space="preserve"> </v>
      </c>
      <c r="V251" s="360">
        <f>IF($S251=1,IF(R251&lt;15,VLOOKUP(U251,data!$B$3:$E$32,2,0)*R251,(VLOOKUP(U251,data!$B$3:$E$32,2,0)*14)+(VLOOKUP(U251,data!$B$3:$E$32,3,0))*(R251-14)),0)</f>
        <v>0</v>
      </c>
      <c r="W251" s="370" t="str">
        <f t="shared" si="225"/>
        <v xml:space="preserve"> </v>
      </c>
      <c r="X251" s="360">
        <f>IF($S251=1,VLOOKUP(W251,data!$B$35:$D$39,2,0),0)</f>
        <v>0</v>
      </c>
      <c r="Y251" s="364">
        <f>IF(AND(V251&lt;&gt;0,X251&lt;&gt;0)=FALSE,0,data!$C$43)</f>
        <v>0</v>
      </c>
      <c r="Z251" s="365">
        <f t="shared" si="83"/>
        <v>0</v>
      </c>
      <c r="AA251" s="225">
        <f t="shared" si="289"/>
        <v>0</v>
      </c>
      <c r="AB251" s="225">
        <f t="shared" si="226"/>
        <v>0</v>
      </c>
      <c r="AC251" s="225">
        <f t="shared" si="227"/>
        <v>0</v>
      </c>
      <c r="AE251" s="229"/>
      <c r="AF251" s="225">
        <f t="shared" si="228"/>
        <v>0</v>
      </c>
      <c r="AG251" s="230">
        <f>IF(AF251=1,data!$C$41*AE251,0)</f>
        <v>0</v>
      </c>
      <c r="AH251" s="265" t="s">
        <v>96</v>
      </c>
      <c r="AI251" s="231">
        <f>IF(AF251=1,IF(AE251&lt;15,VLOOKUP(AH251,data!$B$3:$E$32,2,0)*AE251,(VLOOKUP(AH251,data!$B$3:$E$32,2,0)*14)+(VLOOKUP(AH251,data!$B$3:$E$32,3,0))*(AE251-14)),0)</f>
        <v>0</v>
      </c>
      <c r="AJ251" s="265" t="s">
        <v>96</v>
      </c>
      <c r="AK251" s="231">
        <f>IF(AF251=1,VLOOKUP(AJ251,data!$B$35:$D$39,2,0),0)</f>
        <v>0</v>
      </c>
      <c r="AL251" s="232">
        <f>IF(AND(AI251&lt;&gt;0,AK251&lt;&gt;0)=FALSE,0,data!$C$43)</f>
        <v>0</v>
      </c>
      <c r="AM251" s="269">
        <f t="shared" si="229"/>
        <v>0</v>
      </c>
      <c r="AN251" s="225">
        <f t="shared" si="230"/>
        <v>0</v>
      </c>
      <c r="AO251" s="225">
        <f t="shared" si="231"/>
        <v>0</v>
      </c>
      <c r="AP251" s="225">
        <f t="shared" si="232"/>
        <v>0</v>
      </c>
      <c r="AQ251" s="431" t="str">
        <f t="shared" si="233"/>
        <v>ne</v>
      </c>
      <c r="AS251" s="229"/>
      <c r="AT251" s="225">
        <f t="shared" si="234"/>
        <v>0</v>
      </c>
      <c r="AU251" s="230">
        <f>IF(AT251=1,data!$C$41*AS251,0)</f>
        <v>0</v>
      </c>
      <c r="AV251" s="265" t="s">
        <v>96</v>
      </c>
      <c r="AW251" s="231">
        <f>IF(AT251=1,IF(AS251&lt;15,VLOOKUP(AV251,data!$B$3:$E$32,2,0)*AS251,(VLOOKUP(AV251,data!$B$3:$E$32,2,0)*14)+(VLOOKUP(AV251,data!$B$3:$E$32,3,0))*(AS251-14)),0)</f>
        <v>0</v>
      </c>
      <c r="AX251" s="265" t="s">
        <v>96</v>
      </c>
      <c r="AY251" s="231">
        <f>IF(AT251=1,VLOOKUP(AX251,data!$B$35:$D$39,2,0),0)</f>
        <v>0</v>
      </c>
      <c r="AZ251" s="232">
        <f>IF(AND(AW251&lt;&gt;0,AY251&lt;&gt;0)=FALSE,0,data!$C$43)</f>
        <v>0</v>
      </c>
      <c r="BA251" s="269">
        <f t="shared" si="235"/>
        <v>0</v>
      </c>
      <c r="BB251" s="225">
        <f t="shared" si="236"/>
        <v>0</v>
      </c>
      <c r="BC251" s="225">
        <f t="shared" si="237"/>
        <v>0</v>
      </c>
      <c r="BD251" s="225">
        <f t="shared" si="238"/>
        <v>0</v>
      </c>
      <c r="BE251" s="431" t="str">
        <f t="shared" si="239"/>
        <v>ne</v>
      </c>
      <c r="BG251" s="229"/>
      <c r="BH251" s="225">
        <f t="shared" si="240"/>
        <v>0</v>
      </c>
      <c r="BI251" s="230">
        <f>IF(BH251=1,data!$C$41*BG251,0)</f>
        <v>0</v>
      </c>
      <c r="BJ251" s="265" t="s">
        <v>96</v>
      </c>
      <c r="BK251" s="231">
        <f>IF(BH251=1,IF(BG251&lt;15,VLOOKUP(BJ251,data!$B$3:$E$32,2,0)*BG251,(VLOOKUP(BJ251,data!$B$3:$E$32,2,0)*14)+(VLOOKUP(BJ251,data!$B$3:$E$32,3,0))*(BG251-14)),0)</f>
        <v>0</v>
      </c>
      <c r="BL251" s="265" t="s">
        <v>96</v>
      </c>
      <c r="BM251" s="231">
        <f>IF(BH251=1,VLOOKUP(BL251,data!$B$35:$D$39,2,0),0)</f>
        <v>0</v>
      </c>
      <c r="BN251" s="232">
        <f>IF(AND(BK251&lt;&gt;0,BM251&lt;&gt;0)=FALSE,0,data!$C$43)</f>
        <v>0</v>
      </c>
      <c r="BO251" s="269">
        <f t="shared" si="241"/>
        <v>0</v>
      </c>
      <c r="BP251" s="225">
        <f t="shared" si="242"/>
        <v>0</v>
      </c>
      <c r="BQ251" s="225">
        <f t="shared" si="243"/>
        <v>0</v>
      </c>
      <c r="BR251" s="225">
        <f t="shared" si="244"/>
        <v>0</v>
      </c>
      <c r="BS251" s="431" t="str">
        <f t="shared" si="245"/>
        <v>ne</v>
      </c>
      <c r="BU251" s="229"/>
      <c r="BV251" s="225">
        <f t="shared" si="246"/>
        <v>0</v>
      </c>
      <c r="BW251" s="230">
        <f>IF(BV251=1,data!$C$41*BU251,0)</f>
        <v>0</v>
      </c>
      <c r="BX251" s="265" t="s">
        <v>96</v>
      </c>
      <c r="BY251" s="231">
        <f>IF(BV251=1,IF(BU251&lt;15,VLOOKUP(BX251,data!$B$3:$E$32,2,0)*BU251,(VLOOKUP(BX251,data!$B$3:$E$32,2,0)*14)+(VLOOKUP(BX251,data!$B$3:$E$32,3,0))*(BU251-14)),0)</f>
        <v>0</v>
      </c>
      <c r="BZ251" s="265" t="s">
        <v>96</v>
      </c>
      <c r="CA251" s="231">
        <f>IF(BV251=1,VLOOKUP(BZ251,data!$B$35:$D$39,2,0),0)</f>
        <v>0</v>
      </c>
      <c r="CB251" s="232">
        <f>IF(AND(BY251&lt;&gt;0,CA251&lt;&gt;0)=FALSE,0,data!$C$43)</f>
        <v>0</v>
      </c>
      <c r="CC251" s="269">
        <f t="shared" si="247"/>
        <v>0</v>
      </c>
      <c r="CD251" s="225">
        <f t="shared" si="248"/>
        <v>0</v>
      </c>
      <c r="CE251" s="225">
        <f t="shared" si="249"/>
        <v>0</v>
      </c>
      <c r="CF251" s="225">
        <f t="shared" si="250"/>
        <v>0</v>
      </c>
      <c r="CG251" s="431" t="str">
        <f t="shared" si="251"/>
        <v>ne</v>
      </c>
      <c r="CI251" s="229"/>
      <c r="CJ251" s="225">
        <f t="shared" si="252"/>
        <v>0</v>
      </c>
      <c r="CK251" s="230">
        <f>IF(CJ251=1,data!$C$41*CI251,0)</f>
        <v>0</v>
      </c>
      <c r="CL251" s="265" t="s">
        <v>96</v>
      </c>
      <c r="CM251" s="231">
        <f>IF(CJ251=1,IF(CI251&lt;15,VLOOKUP(CL251,data!$B$3:$E$32,2,0)*CI251,(VLOOKUP(CL251,data!$B$3:$E$32,2,0)*14)+(VLOOKUP(CL251,data!$B$3:$E$32,3,0))*(CI251-14)),0)</f>
        <v>0</v>
      </c>
      <c r="CN251" s="265" t="s">
        <v>96</v>
      </c>
      <c r="CO251" s="231">
        <f>IF(CJ251=1,VLOOKUP(CN251,data!$B$35:$D$39,2,0),0)</f>
        <v>0</v>
      </c>
      <c r="CP251" s="232">
        <f>IF(AND(CM251&lt;&gt;0,CO251&lt;&gt;0)=FALSE,0,data!$C$43)</f>
        <v>0</v>
      </c>
      <c r="CQ251" s="269">
        <f t="shared" si="253"/>
        <v>0</v>
      </c>
      <c r="CR251" s="225">
        <f t="shared" si="254"/>
        <v>0</v>
      </c>
      <c r="CS251" s="225">
        <f t="shared" si="255"/>
        <v>0</v>
      </c>
      <c r="CT251" s="225">
        <f t="shared" si="256"/>
        <v>0</v>
      </c>
      <c r="CU251" s="431" t="str">
        <f t="shared" si="257"/>
        <v>ne</v>
      </c>
      <c r="CW251" s="229"/>
      <c r="CX251" s="225">
        <f t="shared" si="258"/>
        <v>0</v>
      </c>
      <c r="CY251" s="230">
        <f>IF(CX251=1,data!$C$41*CW251,0)</f>
        <v>0</v>
      </c>
      <c r="CZ251" s="265" t="s">
        <v>96</v>
      </c>
      <c r="DA251" s="231">
        <f>IF(CX251=1,IF(CW251&lt;15,VLOOKUP(CZ251,data!$B$3:$E$32,2,0)*CW251,(VLOOKUP(CZ251,data!$B$3:$E$32,2,0)*14)+(VLOOKUP(CZ251,data!$B$3:$E$32,3,0))*(CW251-14)),0)</f>
        <v>0</v>
      </c>
      <c r="DB251" s="265" t="s">
        <v>96</v>
      </c>
      <c r="DC251" s="231">
        <f>IF(CX251=1,VLOOKUP(DB251,data!$B$35:$D$39,2,0),0)</f>
        <v>0</v>
      </c>
      <c r="DD251" s="232">
        <f>IF(AND(DA251&lt;&gt;0,DC251&lt;&gt;0)=FALSE,0,data!$C$43)</f>
        <v>0</v>
      </c>
      <c r="DE251" s="269">
        <f t="shared" si="259"/>
        <v>0</v>
      </c>
      <c r="DF251" s="225">
        <f t="shared" si="260"/>
        <v>0</v>
      </c>
      <c r="DG251" s="225">
        <f t="shared" si="261"/>
        <v>0</v>
      </c>
      <c r="DH251" s="225">
        <f t="shared" si="262"/>
        <v>0</v>
      </c>
      <c r="DI251" s="431" t="str">
        <f t="shared" si="263"/>
        <v>ne</v>
      </c>
      <c r="DK251" s="229"/>
      <c r="DL251" s="225">
        <f t="shared" si="264"/>
        <v>0</v>
      </c>
      <c r="DM251" s="230">
        <f>IF(DL251=1,data!$C$41*DK251,0)</f>
        <v>0</v>
      </c>
      <c r="DN251" s="265" t="s">
        <v>96</v>
      </c>
      <c r="DO251" s="231">
        <f>IF(DL251=1,IF(DK251&lt;15,VLOOKUP(DN251,data!$B$3:$E$32,2,0)*DK251,(VLOOKUP(DN251,data!$B$3:$E$32,2,0)*14)+(VLOOKUP(DN251,data!$B$3:$E$32,3,0))*(DK251-14)),0)</f>
        <v>0</v>
      </c>
      <c r="DP251" s="265" t="s">
        <v>96</v>
      </c>
      <c r="DQ251" s="231">
        <f>IF(DL251=1,VLOOKUP(DP251,data!$B$35:$D$39,2,0),0)</f>
        <v>0</v>
      </c>
      <c r="DR251" s="232">
        <f>IF(AND(DO251&lt;&gt;0,DQ251&lt;&gt;0)=FALSE,0,data!$C$43)</f>
        <v>0</v>
      </c>
      <c r="DS251" s="269">
        <f t="shared" si="265"/>
        <v>0</v>
      </c>
      <c r="DT251" s="225">
        <f t="shared" si="266"/>
        <v>0</v>
      </c>
      <c r="DU251" s="225">
        <f t="shared" si="267"/>
        <v>0</v>
      </c>
      <c r="DV251" s="225">
        <f t="shared" si="268"/>
        <v>0</v>
      </c>
      <c r="DW251" s="431" t="str">
        <f t="shared" si="269"/>
        <v>ne</v>
      </c>
      <c r="DY251" s="229"/>
      <c r="DZ251" s="225">
        <f t="shared" si="270"/>
        <v>0</v>
      </c>
      <c r="EA251" s="230">
        <f>IF(DZ251=1,data!$C$41*DY251,0)</f>
        <v>0</v>
      </c>
      <c r="EB251" s="265" t="s">
        <v>96</v>
      </c>
      <c r="EC251" s="231">
        <f>IF(DZ251=1,IF(DY251&lt;15,VLOOKUP(EB251,data!$B$3:$E$32,2,0)*DY251,(VLOOKUP(EB251,data!$B$3:$E$32,2,0)*14)+(VLOOKUP(EB251,data!$B$3:$E$32,3,0))*(DY251-14)),0)</f>
        <v>0</v>
      </c>
      <c r="ED251" s="265" t="s">
        <v>96</v>
      </c>
      <c r="EE251" s="231">
        <f>IF(DZ251=1,VLOOKUP(ED251,data!$B$35:$D$39,2,0),0)</f>
        <v>0</v>
      </c>
      <c r="EF251" s="232">
        <f>IF(AND(EC251&lt;&gt;0,EE251&lt;&gt;0)=FALSE,0,data!$C$43)</f>
        <v>0</v>
      </c>
      <c r="EG251" s="269">
        <f t="shared" si="271"/>
        <v>0</v>
      </c>
      <c r="EH251" s="225">
        <f t="shared" si="272"/>
        <v>0</v>
      </c>
      <c r="EI251" s="225">
        <f t="shared" si="273"/>
        <v>0</v>
      </c>
      <c r="EJ251" s="225">
        <f t="shared" si="274"/>
        <v>0</v>
      </c>
      <c r="EK251" s="431" t="str">
        <f t="shared" si="275"/>
        <v>ne</v>
      </c>
      <c r="EM251" s="229"/>
      <c r="EN251" s="225">
        <f t="shared" si="276"/>
        <v>0</v>
      </c>
      <c r="EO251" s="230">
        <f>IF(EN251=1,data!$C$41*EM251,0)</f>
        <v>0</v>
      </c>
      <c r="EP251" s="265" t="s">
        <v>96</v>
      </c>
      <c r="EQ251" s="231">
        <f>IF(EN251=1,IF(EM251&lt;15,VLOOKUP(EP251,data!$B$3:$E$32,2,0)*EM251,(VLOOKUP(EP251,data!$B$3:$E$32,2,0)*14)+(VLOOKUP(EP251,data!$B$3:$E$32,3,0))*(EM251-14)),0)</f>
        <v>0</v>
      </c>
      <c r="ER251" s="265" t="s">
        <v>96</v>
      </c>
      <c r="ES251" s="231">
        <f>IF(EN251=1,VLOOKUP(ER251,data!$B$35:$D$39,2,0),0)</f>
        <v>0</v>
      </c>
      <c r="ET251" s="232">
        <f>IF(AND(EQ251&lt;&gt;0,ES251&lt;&gt;0)=FALSE,0,data!$C$43)</f>
        <v>0</v>
      </c>
      <c r="EU251" s="269">
        <f t="shared" si="277"/>
        <v>0</v>
      </c>
      <c r="EV251" s="225">
        <f t="shared" si="278"/>
        <v>0</v>
      </c>
      <c r="EW251" s="225">
        <f t="shared" si="279"/>
        <v>0</v>
      </c>
      <c r="EX251" s="225">
        <f t="shared" si="280"/>
        <v>0</v>
      </c>
      <c r="EY251" s="431" t="str">
        <f t="shared" si="281"/>
        <v>ne</v>
      </c>
      <c r="FA251" s="229"/>
      <c r="FB251" s="225">
        <f t="shared" si="282"/>
        <v>0</v>
      </c>
      <c r="FC251" s="230">
        <f>IF(FB251=1,data!$C$41*FA251,0)</f>
        <v>0</v>
      </c>
      <c r="FD251" s="265" t="s">
        <v>96</v>
      </c>
      <c r="FE251" s="231">
        <f>IF(FB251=1,IF(FA251&lt;15,VLOOKUP(FD251,data!$B$3:$E$32,2,0)*FA251,(VLOOKUP(FD251,data!$B$3:$E$32,2,0)*14)+(VLOOKUP(FD251,data!$B$3:$E$32,3,0))*(FA251-14)),0)</f>
        <v>0</v>
      </c>
      <c r="FF251" s="265" t="s">
        <v>96</v>
      </c>
      <c r="FG251" s="231">
        <f>IF(FB251=1,VLOOKUP(FF251,data!$B$35:$D$39,2,0),0)</f>
        <v>0</v>
      </c>
      <c r="FH251" s="232">
        <f>IF(AND(FE251&lt;&gt;0,FG251&lt;&gt;0)=FALSE,0,data!$C$43)</f>
        <v>0</v>
      </c>
      <c r="FI251" s="269">
        <f t="shared" si="283"/>
        <v>0</v>
      </c>
      <c r="FJ251" s="225">
        <f t="shared" si="284"/>
        <v>0</v>
      </c>
      <c r="FK251" s="225">
        <f t="shared" si="285"/>
        <v>0</v>
      </c>
      <c r="FL251" s="225">
        <f t="shared" si="286"/>
        <v>0</v>
      </c>
      <c r="FM251" s="431" t="str">
        <f t="shared" si="287"/>
        <v>ne</v>
      </c>
    </row>
    <row r="252" spans="1:169" ht="26.65" hidden="1" customHeight="1" x14ac:dyDescent="0.25">
      <c r="A252" s="233"/>
      <c r="B252" s="370" t="s">
        <v>343</v>
      </c>
      <c r="C252" s="416"/>
      <c r="D252" s="418"/>
      <c r="E252" s="229"/>
      <c r="F252" s="225">
        <f t="shared" si="219"/>
        <v>0</v>
      </c>
      <c r="G252" s="230">
        <f>IF(F252=1,data!$C$41*E252,0)</f>
        <v>0</v>
      </c>
      <c r="H252" s="265" t="s">
        <v>96</v>
      </c>
      <c r="I252" s="231">
        <f>IF($F252=1,IF($E252&lt;15,VLOOKUP(H252,data!$B$3:$E$32,2,0)*$E252,(VLOOKUP(H252,data!$B$3:$E$32,2,0)*14)+(VLOOKUP(H252,data!$B$3:$E$32,3,0))*($E252-14)),0)</f>
        <v>0</v>
      </c>
      <c r="J252" s="265" t="s">
        <v>96</v>
      </c>
      <c r="K252" s="231">
        <f>IF($F252=1,VLOOKUP(J252,data!$B$35:$D$39,2,0),0)</f>
        <v>0</v>
      </c>
      <c r="L252" s="232">
        <f>IF(AND(I252&lt;&gt;0,K252&lt;&gt;0)=FALSE,0,data!$C$43)</f>
        <v>0</v>
      </c>
      <c r="M252" s="269">
        <f t="shared" si="76"/>
        <v>0</v>
      </c>
      <c r="N252" s="225">
        <f t="shared" si="288"/>
        <v>0</v>
      </c>
      <c r="O252" s="225">
        <f t="shared" si="220"/>
        <v>0</v>
      </c>
      <c r="P252" s="225">
        <f t="shared" si="221"/>
        <v>0</v>
      </c>
      <c r="Q252" s="228"/>
      <c r="R252" s="438">
        <f t="shared" si="222"/>
        <v>0</v>
      </c>
      <c r="S252" s="225">
        <f t="shared" si="223"/>
        <v>0</v>
      </c>
      <c r="T252" s="357">
        <f>IF(S252=1,data!$C$41*R252,0)</f>
        <v>0</v>
      </c>
      <c r="U252" s="370" t="str">
        <f t="shared" si="224"/>
        <v xml:space="preserve"> </v>
      </c>
      <c r="V252" s="360">
        <f>IF($S252=1,IF(R252&lt;15,VLOOKUP(U252,data!$B$3:$E$32,2,0)*R252,(VLOOKUP(U252,data!$B$3:$E$32,2,0)*14)+(VLOOKUP(U252,data!$B$3:$E$32,3,0))*(R252-14)),0)</f>
        <v>0</v>
      </c>
      <c r="W252" s="370" t="str">
        <f t="shared" si="225"/>
        <v xml:space="preserve"> </v>
      </c>
      <c r="X252" s="360">
        <f>IF($S252=1,VLOOKUP(W252,data!$B$35:$D$39,2,0),0)</f>
        <v>0</v>
      </c>
      <c r="Y252" s="364">
        <f>IF(AND(V252&lt;&gt;0,X252&lt;&gt;0)=FALSE,0,data!$C$43)</f>
        <v>0</v>
      </c>
      <c r="Z252" s="365">
        <f t="shared" si="83"/>
        <v>0</v>
      </c>
      <c r="AA252" s="225">
        <f t="shared" si="289"/>
        <v>0</v>
      </c>
      <c r="AB252" s="225">
        <f t="shared" si="226"/>
        <v>0</v>
      </c>
      <c r="AC252" s="225">
        <f t="shared" si="227"/>
        <v>0</v>
      </c>
      <c r="AE252" s="229"/>
      <c r="AF252" s="225">
        <f t="shared" si="228"/>
        <v>0</v>
      </c>
      <c r="AG252" s="230">
        <f>IF(AF252=1,data!$C$41*AE252,0)</f>
        <v>0</v>
      </c>
      <c r="AH252" s="265" t="s">
        <v>96</v>
      </c>
      <c r="AI252" s="231">
        <f>IF(AF252=1,IF(AE252&lt;15,VLOOKUP(AH252,data!$B$3:$E$32,2,0)*AE252,(VLOOKUP(AH252,data!$B$3:$E$32,2,0)*14)+(VLOOKUP(AH252,data!$B$3:$E$32,3,0))*(AE252-14)),0)</f>
        <v>0</v>
      </c>
      <c r="AJ252" s="265" t="s">
        <v>96</v>
      </c>
      <c r="AK252" s="231">
        <f>IF(AF252=1,VLOOKUP(AJ252,data!$B$35:$D$39,2,0),0)</f>
        <v>0</v>
      </c>
      <c r="AL252" s="232">
        <f>IF(AND(AI252&lt;&gt;0,AK252&lt;&gt;0)=FALSE,0,data!$C$43)</f>
        <v>0</v>
      </c>
      <c r="AM252" s="269">
        <f t="shared" si="229"/>
        <v>0</v>
      </c>
      <c r="AN252" s="225">
        <f t="shared" si="230"/>
        <v>0</v>
      </c>
      <c r="AO252" s="225">
        <f t="shared" si="231"/>
        <v>0</v>
      </c>
      <c r="AP252" s="225">
        <f t="shared" si="232"/>
        <v>0</v>
      </c>
      <c r="AQ252" s="431" t="str">
        <f t="shared" si="233"/>
        <v>ne</v>
      </c>
      <c r="AS252" s="229"/>
      <c r="AT252" s="225">
        <f t="shared" si="234"/>
        <v>0</v>
      </c>
      <c r="AU252" s="230">
        <f>IF(AT252=1,data!$C$41*AS252,0)</f>
        <v>0</v>
      </c>
      <c r="AV252" s="265" t="s">
        <v>96</v>
      </c>
      <c r="AW252" s="231">
        <f>IF(AT252=1,IF(AS252&lt;15,VLOOKUP(AV252,data!$B$3:$E$32,2,0)*AS252,(VLOOKUP(AV252,data!$B$3:$E$32,2,0)*14)+(VLOOKUP(AV252,data!$B$3:$E$32,3,0))*(AS252-14)),0)</f>
        <v>0</v>
      </c>
      <c r="AX252" s="265" t="s">
        <v>96</v>
      </c>
      <c r="AY252" s="231">
        <f>IF(AT252=1,VLOOKUP(AX252,data!$B$35:$D$39,2,0),0)</f>
        <v>0</v>
      </c>
      <c r="AZ252" s="232">
        <f>IF(AND(AW252&lt;&gt;0,AY252&lt;&gt;0)=FALSE,0,data!$C$43)</f>
        <v>0</v>
      </c>
      <c r="BA252" s="269">
        <f t="shared" si="235"/>
        <v>0</v>
      </c>
      <c r="BB252" s="225">
        <f t="shared" si="236"/>
        <v>0</v>
      </c>
      <c r="BC252" s="225">
        <f t="shared" si="237"/>
        <v>0</v>
      </c>
      <c r="BD252" s="225">
        <f t="shared" si="238"/>
        <v>0</v>
      </c>
      <c r="BE252" s="431" t="str">
        <f t="shared" si="239"/>
        <v>ne</v>
      </c>
      <c r="BG252" s="229"/>
      <c r="BH252" s="225">
        <f t="shared" si="240"/>
        <v>0</v>
      </c>
      <c r="BI252" s="230">
        <f>IF(BH252=1,data!$C$41*BG252,0)</f>
        <v>0</v>
      </c>
      <c r="BJ252" s="265" t="s">
        <v>96</v>
      </c>
      <c r="BK252" s="231">
        <f>IF(BH252=1,IF(BG252&lt;15,VLOOKUP(BJ252,data!$B$3:$E$32,2,0)*BG252,(VLOOKUP(BJ252,data!$B$3:$E$32,2,0)*14)+(VLOOKUP(BJ252,data!$B$3:$E$32,3,0))*(BG252-14)),0)</f>
        <v>0</v>
      </c>
      <c r="BL252" s="265" t="s">
        <v>96</v>
      </c>
      <c r="BM252" s="231">
        <f>IF(BH252=1,VLOOKUP(BL252,data!$B$35:$D$39,2,0),0)</f>
        <v>0</v>
      </c>
      <c r="BN252" s="232">
        <f>IF(AND(BK252&lt;&gt;0,BM252&lt;&gt;0)=FALSE,0,data!$C$43)</f>
        <v>0</v>
      </c>
      <c r="BO252" s="269">
        <f t="shared" si="241"/>
        <v>0</v>
      </c>
      <c r="BP252" s="225">
        <f t="shared" si="242"/>
        <v>0</v>
      </c>
      <c r="BQ252" s="225">
        <f t="shared" si="243"/>
        <v>0</v>
      </c>
      <c r="BR252" s="225">
        <f t="shared" si="244"/>
        <v>0</v>
      </c>
      <c r="BS252" s="431" t="str">
        <f t="shared" si="245"/>
        <v>ne</v>
      </c>
      <c r="BU252" s="229"/>
      <c r="BV252" s="225">
        <f t="shared" si="246"/>
        <v>0</v>
      </c>
      <c r="BW252" s="230">
        <f>IF(BV252=1,data!$C$41*BU252,0)</f>
        <v>0</v>
      </c>
      <c r="BX252" s="265" t="s">
        <v>96</v>
      </c>
      <c r="BY252" s="231">
        <f>IF(BV252=1,IF(BU252&lt;15,VLOOKUP(BX252,data!$B$3:$E$32,2,0)*BU252,(VLOOKUP(BX252,data!$B$3:$E$32,2,0)*14)+(VLOOKUP(BX252,data!$B$3:$E$32,3,0))*(BU252-14)),0)</f>
        <v>0</v>
      </c>
      <c r="BZ252" s="265" t="s">
        <v>96</v>
      </c>
      <c r="CA252" s="231">
        <f>IF(BV252=1,VLOOKUP(BZ252,data!$B$35:$D$39,2,0),0)</f>
        <v>0</v>
      </c>
      <c r="CB252" s="232">
        <f>IF(AND(BY252&lt;&gt;0,CA252&lt;&gt;0)=FALSE,0,data!$C$43)</f>
        <v>0</v>
      </c>
      <c r="CC252" s="269">
        <f t="shared" si="247"/>
        <v>0</v>
      </c>
      <c r="CD252" s="225">
        <f t="shared" si="248"/>
        <v>0</v>
      </c>
      <c r="CE252" s="225">
        <f t="shared" si="249"/>
        <v>0</v>
      </c>
      <c r="CF252" s="225">
        <f t="shared" si="250"/>
        <v>0</v>
      </c>
      <c r="CG252" s="431" t="str">
        <f t="shared" si="251"/>
        <v>ne</v>
      </c>
      <c r="CI252" s="229"/>
      <c r="CJ252" s="225">
        <f t="shared" si="252"/>
        <v>0</v>
      </c>
      <c r="CK252" s="230">
        <f>IF(CJ252=1,data!$C$41*CI252,0)</f>
        <v>0</v>
      </c>
      <c r="CL252" s="265" t="s">
        <v>96</v>
      </c>
      <c r="CM252" s="231">
        <f>IF(CJ252=1,IF(CI252&lt;15,VLOOKUP(CL252,data!$B$3:$E$32,2,0)*CI252,(VLOOKUP(CL252,data!$B$3:$E$32,2,0)*14)+(VLOOKUP(CL252,data!$B$3:$E$32,3,0))*(CI252-14)),0)</f>
        <v>0</v>
      </c>
      <c r="CN252" s="265" t="s">
        <v>96</v>
      </c>
      <c r="CO252" s="231">
        <f>IF(CJ252=1,VLOOKUP(CN252,data!$B$35:$D$39,2,0),0)</f>
        <v>0</v>
      </c>
      <c r="CP252" s="232">
        <f>IF(AND(CM252&lt;&gt;0,CO252&lt;&gt;0)=FALSE,0,data!$C$43)</f>
        <v>0</v>
      </c>
      <c r="CQ252" s="269">
        <f t="shared" si="253"/>
        <v>0</v>
      </c>
      <c r="CR252" s="225">
        <f t="shared" si="254"/>
        <v>0</v>
      </c>
      <c r="CS252" s="225">
        <f t="shared" si="255"/>
        <v>0</v>
      </c>
      <c r="CT252" s="225">
        <f t="shared" si="256"/>
        <v>0</v>
      </c>
      <c r="CU252" s="431" t="str">
        <f t="shared" si="257"/>
        <v>ne</v>
      </c>
      <c r="CW252" s="229"/>
      <c r="CX252" s="225">
        <f t="shared" si="258"/>
        <v>0</v>
      </c>
      <c r="CY252" s="230">
        <f>IF(CX252=1,data!$C$41*CW252,0)</f>
        <v>0</v>
      </c>
      <c r="CZ252" s="265" t="s">
        <v>96</v>
      </c>
      <c r="DA252" s="231">
        <f>IF(CX252=1,IF(CW252&lt;15,VLOOKUP(CZ252,data!$B$3:$E$32,2,0)*CW252,(VLOOKUP(CZ252,data!$B$3:$E$32,2,0)*14)+(VLOOKUP(CZ252,data!$B$3:$E$32,3,0))*(CW252-14)),0)</f>
        <v>0</v>
      </c>
      <c r="DB252" s="265" t="s">
        <v>96</v>
      </c>
      <c r="DC252" s="231">
        <f>IF(CX252=1,VLOOKUP(DB252,data!$B$35:$D$39,2,0),0)</f>
        <v>0</v>
      </c>
      <c r="DD252" s="232">
        <f>IF(AND(DA252&lt;&gt;0,DC252&lt;&gt;0)=FALSE,0,data!$C$43)</f>
        <v>0</v>
      </c>
      <c r="DE252" s="269">
        <f t="shared" si="259"/>
        <v>0</v>
      </c>
      <c r="DF252" s="225">
        <f t="shared" si="260"/>
        <v>0</v>
      </c>
      <c r="DG252" s="225">
        <f t="shared" si="261"/>
        <v>0</v>
      </c>
      <c r="DH252" s="225">
        <f t="shared" si="262"/>
        <v>0</v>
      </c>
      <c r="DI252" s="431" t="str">
        <f t="shared" si="263"/>
        <v>ne</v>
      </c>
      <c r="DK252" s="229"/>
      <c r="DL252" s="225">
        <f t="shared" si="264"/>
        <v>0</v>
      </c>
      <c r="DM252" s="230">
        <f>IF(DL252=1,data!$C$41*DK252,0)</f>
        <v>0</v>
      </c>
      <c r="DN252" s="265" t="s">
        <v>96</v>
      </c>
      <c r="DO252" s="231">
        <f>IF(DL252=1,IF(DK252&lt;15,VLOOKUP(DN252,data!$B$3:$E$32,2,0)*DK252,(VLOOKUP(DN252,data!$B$3:$E$32,2,0)*14)+(VLOOKUP(DN252,data!$B$3:$E$32,3,0))*(DK252-14)),0)</f>
        <v>0</v>
      </c>
      <c r="DP252" s="265" t="s">
        <v>96</v>
      </c>
      <c r="DQ252" s="231">
        <f>IF(DL252=1,VLOOKUP(DP252,data!$B$35:$D$39,2,0),0)</f>
        <v>0</v>
      </c>
      <c r="DR252" s="232">
        <f>IF(AND(DO252&lt;&gt;0,DQ252&lt;&gt;0)=FALSE,0,data!$C$43)</f>
        <v>0</v>
      </c>
      <c r="DS252" s="269">
        <f t="shared" si="265"/>
        <v>0</v>
      </c>
      <c r="DT252" s="225">
        <f t="shared" si="266"/>
        <v>0</v>
      </c>
      <c r="DU252" s="225">
        <f t="shared" si="267"/>
        <v>0</v>
      </c>
      <c r="DV252" s="225">
        <f t="shared" si="268"/>
        <v>0</v>
      </c>
      <c r="DW252" s="431" t="str">
        <f t="shared" si="269"/>
        <v>ne</v>
      </c>
      <c r="DY252" s="229"/>
      <c r="DZ252" s="225">
        <f t="shared" si="270"/>
        <v>0</v>
      </c>
      <c r="EA252" s="230">
        <f>IF(DZ252=1,data!$C$41*DY252,0)</f>
        <v>0</v>
      </c>
      <c r="EB252" s="265" t="s">
        <v>96</v>
      </c>
      <c r="EC252" s="231">
        <f>IF(DZ252=1,IF(DY252&lt;15,VLOOKUP(EB252,data!$B$3:$E$32,2,0)*DY252,(VLOOKUP(EB252,data!$B$3:$E$32,2,0)*14)+(VLOOKUP(EB252,data!$B$3:$E$32,3,0))*(DY252-14)),0)</f>
        <v>0</v>
      </c>
      <c r="ED252" s="265" t="s">
        <v>96</v>
      </c>
      <c r="EE252" s="231">
        <f>IF(DZ252=1,VLOOKUP(ED252,data!$B$35:$D$39,2,0),0)</f>
        <v>0</v>
      </c>
      <c r="EF252" s="232">
        <f>IF(AND(EC252&lt;&gt;0,EE252&lt;&gt;0)=FALSE,0,data!$C$43)</f>
        <v>0</v>
      </c>
      <c r="EG252" s="269">
        <f t="shared" si="271"/>
        <v>0</v>
      </c>
      <c r="EH252" s="225">
        <f t="shared" si="272"/>
        <v>0</v>
      </c>
      <c r="EI252" s="225">
        <f t="shared" si="273"/>
        <v>0</v>
      </c>
      <c r="EJ252" s="225">
        <f t="shared" si="274"/>
        <v>0</v>
      </c>
      <c r="EK252" s="431" t="str">
        <f t="shared" si="275"/>
        <v>ne</v>
      </c>
      <c r="EM252" s="229"/>
      <c r="EN252" s="225">
        <f t="shared" si="276"/>
        <v>0</v>
      </c>
      <c r="EO252" s="230">
        <f>IF(EN252=1,data!$C$41*EM252,0)</f>
        <v>0</v>
      </c>
      <c r="EP252" s="265" t="s">
        <v>96</v>
      </c>
      <c r="EQ252" s="231">
        <f>IF(EN252=1,IF(EM252&lt;15,VLOOKUP(EP252,data!$B$3:$E$32,2,0)*EM252,(VLOOKUP(EP252,data!$B$3:$E$32,2,0)*14)+(VLOOKUP(EP252,data!$B$3:$E$32,3,0))*(EM252-14)),0)</f>
        <v>0</v>
      </c>
      <c r="ER252" s="265" t="s">
        <v>96</v>
      </c>
      <c r="ES252" s="231">
        <f>IF(EN252=1,VLOOKUP(ER252,data!$B$35:$D$39,2,0),0)</f>
        <v>0</v>
      </c>
      <c r="ET252" s="232">
        <f>IF(AND(EQ252&lt;&gt;0,ES252&lt;&gt;0)=FALSE,0,data!$C$43)</f>
        <v>0</v>
      </c>
      <c r="EU252" s="269">
        <f t="shared" si="277"/>
        <v>0</v>
      </c>
      <c r="EV252" s="225">
        <f t="shared" si="278"/>
        <v>0</v>
      </c>
      <c r="EW252" s="225">
        <f t="shared" si="279"/>
        <v>0</v>
      </c>
      <c r="EX252" s="225">
        <f t="shared" si="280"/>
        <v>0</v>
      </c>
      <c r="EY252" s="431" t="str">
        <f t="shared" si="281"/>
        <v>ne</v>
      </c>
      <c r="FA252" s="229"/>
      <c r="FB252" s="225">
        <f t="shared" si="282"/>
        <v>0</v>
      </c>
      <c r="FC252" s="230">
        <f>IF(FB252=1,data!$C$41*FA252,0)</f>
        <v>0</v>
      </c>
      <c r="FD252" s="265" t="s">
        <v>96</v>
      </c>
      <c r="FE252" s="231">
        <f>IF(FB252=1,IF(FA252&lt;15,VLOOKUP(FD252,data!$B$3:$E$32,2,0)*FA252,(VLOOKUP(FD252,data!$B$3:$E$32,2,0)*14)+(VLOOKUP(FD252,data!$B$3:$E$32,3,0))*(FA252-14)),0)</f>
        <v>0</v>
      </c>
      <c r="FF252" s="265" t="s">
        <v>96</v>
      </c>
      <c r="FG252" s="231">
        <f>IF(FB252=1,VLOOKUP(FF252,data!$B$35:$D$39,2,0),0)</f>
        <v>0</v>
      </c>
      <c r="FH252" s="232">
        <f>IF(AND(FE252&lt;&gt;0,FG252&lt;&gt;0)=FALSE,0,data!$C$43)</f>
        <v>0</v>
      </c>
      <c r="FI252" s="269">
        <f t="shared" si="283"/>
        <v>0</v>
      </c>
      <c r="FJ252" s="225">
        <f t="shared" si="284"/>
        <v>0</v>
      </c>
      <c r="FK252" s="225">
        <f t="shared" si="285"/>
        <v>0</v>
      </c>
      <c r="FL252" s="225">
        <f t="shared" si="286"/>
        <v>0</v>
      </c>
      <c r="FM252" s="431" t="str">
        <f t="shared" si="287"/>
        <v>ne</v>
      </c>
    </row>
    <row r="253" spans="1:169" ht="26.65" hidden="1" customHeight="1" x14ac:dyDescent="0.25">
      <c r="A253" s="233"/>
      <c r="B253" s="370" t="s">
        <v>344</v>
      </c>
      <c r="C253" s="416"/>
      <c r="D253" s="418"/>
      <c r="E253" s="229"/>
      <c r="F253" s="225">
        <f t="shared" si="219"/>
        <v>0</v>
      </c>
      <c r="G253" s="230">
        <f>IF(F253=1,data!$C$41*E253,0)</f>
        <v>0</v>
      </c>
      <c r="H253" s="265" t="s">
        <v>96</v>
      </c>
      <c r="I253" s="231">
        <f>IF($F253=1,IF($E253&lt;15,VLOOKUP(H253,data!$B$3:$E$32,2,0)*$E253,(VLOOKUP(H253,data!$B$3:$E$32,2,0)*14)+(VLOOKUP(H253,data!$B$3:$E$32,3,0))*($E253-14)),0)</f>
        <v>0</v>
      </c>
      <c r="J253" s="265" t="s">
        <v>96</v>
      </c>
      <c r="K253" s="231">
        <f>IF($F253=1,VLOOKUP(J253,data!$B$35:$D$39,2,0),0)</f>
        <v>0</v>
      </c>
      <c r="L253" s="232">
        <f>IF(AND(I253&lt;&gt;0,K253&lt;&gt;0)=FALSE,0,data!$C$43)</f>
        <v>0</v>
      </c>
      <c r="M253" s="269">
        <f t="shared" si="76"/>
        <v>0</v>
      </c>
      <c r="N253" s="225">
        <f t="shared" si="288"/>
        <v>0</v>
      </c>
      <c r="O253" s="225">
        <f t="shared" si="220"/>
        <v>0</v>
      </c>
      <c r="P253" s="225">
        <f t="shared" si="221"/>
        <v>0</v>
      </c>
      <c r="Q253" s="228"/>
      <c r="R253" s="438">
        <f t="shared" si="222"/>
        <v>0</v>
      </c>
      <c r="S253" s="225">
        <f t="shared" si="223"/>
        <v>0</v>
      </c>
      <c r="T253" s="357">
        <f>IF(S253=1,data!$C$41*R253,0)</f>
        <v>0</v>
      </c>
      <c r="U253" s="370" t="str">
        <f t="shared" si="224"/>
        <v xml:space="preserve"> </v>
      </c>
      <c r="V253" s="360">
        <f>IF($S253=1,IF(R253&lt;15,VLOOKUP(U253,data!$B$3:$E$32,2,0)*R253,(VLOOKUP(U253,data!$B$3:$E$32,2,0)*14)+(VLOOKUP(U253,data!$B$3:$E$32,3,0))*(R253-14)),0)</f>
        <v>0</v>
      </c>
      <c r="W253" s="370" t="str">
        <f t="shared" si="225"/>
        <v xml:space="preserve"> </v>
      </c>
      <c r="X253" s="360">
        <f>IF($S253=1,VLOOKUP(W253,data!$B$35:$D$39,2,0),0)</f>
        <v>0</v>
      </c>
      <c r="Y253" s="364">
        <f>IF(AND(V253&lt;&gt;0,X253&lt;&gt;0)=FALSE,0,data!$C$43)</f>
        <v>0</v>
      </c>
      <c r="Z253" s="365">
        <f t="shared" si="83"/>
        <v>0</v>
      </c>
      <c r="AA253" s="225">
        <f t="shared" si="289"/>
        <v>0</v>
      </c>
      <c r="AB253" s="225">
        <f t="shared" si="226"/>
        <v>0</v>
      </c>
      <c r="AC253" s="225">
        <f t="shared" si="227"/>
        <v>0</v>
      </c>
      <c r="AE253" s="229"/>
      <c r="AF253" s="225">
        <f t="shared" si="228"/>
        <v>0</v>
      </c>
      <c r="AG253" s="230">
        <f>IF(AF253=1,data!$C$41*AE253,0)</f>
        <v>0</v>
      </c>
      <c r="AH253" s="265" t="s">
        <v>96</v>
      </c>
      <c r="AI253" s="231">
        <f>IF(AF253=1,IF(AE253&lt;15,VLOOKUP(AH253,data!$B$3:$E$32,2,0)*AE253,(VLOOKUP(AH253,data!$B$3:$E$32,2,0)*14)+(VLOOKUP(AH253,data!$B$3:$E$32,3,0))*(AE253-14)),0)</f>
        <v>0</v>
      </c>
      <c r="AJ253" s="265" t="s">
        <v>96</v>
      </c>
      <c r="AK253" s="231">
        <f>IF(AF253=1,VLOOKUP(AJ253,data!$B$35:$D$39,2,0),0)</f>
        <v>0</v>
      </c>
      <c r="AL253" s="232">
        <f>IF(AND(AI253&lt;&gt;0,AK253&lt;&gt;0)=FALSE,0,data!$C$43)</f>
        <v>0</v>
      </c>
      <c r="AM253" s="269">
        <f t="shared" si="229"/>
        <v>0</v>
      </c>
      <c r="AN253" s="225">
        <f t="shared" si="230"/>
        <v>0</v>
      </c>
      <c r="AO253" s="225">
        <f t="shared" si="231"/>
        <v>0</v>
      </c>
      <c r="AP253" s="225">
        <f t="shared" si="232"/>
        <v>0</v>
      </c>
      <c r="AQ253" s="431" t="str">
        <f t="shared" si="233"/>
        <v>ne</v>
      </c>
      <c r="AS253" s="229"/>
      <c r="AT253" s="225">
        <f t="shared" si="234"/>
        <v>0</v>
      </c>
      <c r="AU253" s="230">
        <f>IF(AT253=1,data!$C$41*AS253,0)</f>
        <v>0</v>
      </c>
      <c r="AV253" s="265" t="s">
        <v>96</v>
      </c>
      <c r="AW253" s="231">
        <f>IF(AT253=1,IF(AS253&lt;15,VLOOKUP(AV253,data!$B$3:$E$32,2,0)*AS253,(VLOOKUP(AV253,data!$B$3:$E$32,2,0)*14)+(VLOOKUP(AV253,data!$B$3:$E$32,3,0))*(AS253-14)),0)</f>
        <v>0</v>
      </c>
      <c r="AX253" s="265" t="s">
        <v>96</v>
      </c>
      <c r="AY253" s="231">
        <f>IF(AT253=1,VLOOKUP(AX253,data!$B$35:$D$39,2,0),0)</f>
        <v>0</v>
      </c>
      <c r="AZ253" s="232">
        <f>IF(AND(AW253&lt;&gt;0,AY253&lt;&gt;0)=FALSE,0,data!$C$43)</f>
        <v>0</v>
      </c>
      <c r="BA253" s="269">
        <f t="shared" si="235"/>
        <v>0</v>
      </c>
      <c r="BB253" s="225">
        <f t="shared" si="236"/>
        <v>0</v>
      </c>
      <c r="BC253" s="225">
        <f t="shared" si="237"/>
        <v>0</v>
      </c>
      <c r="BD253" s="225">
        <f t="shared" si="238"/>
        <v>0</v>
      </c>
      <c r="BE253" s="431" t="str">
        <f t="shared" si="239"/>
        <v>ne</v>
      </c>
      <c r="BG253" s="229"/>
      <c r="BH253" s="225">
        <f t="shared" si="240"/>
        <v>0</v>
      </c>
      <c r="BI253" s="230">
        <f>IF(BH253=1,data!$C$41*BG253,0)</f>
        <v>0</v>
      </c>
      <c r="BJ253" s="265" t="s">
        <v>96</v>
      </c>
      <c r="BK253" s="231">
        <f>IF(BH253=1,IF(BG253&lt;15,VLOOKUP(BJ253,data!$B$3:$E$32,2,0)*BG253,(VLOOKUP(BJ253,data!$B$3:$E$32,2,0)*14)+(VLOOKUP(BJ253,data!$B$3:$E$32,3,0))*(BG253-14)),0)</f>
        <v>0</v>
      </c>
      <c r="BL253" s="265" t="s">
        <v>96</v>
      </c>
      <c r="BM253" s="231">
        <f>IF(BH253=1,VLOOKUP(BL253,data!$B$35:$D$39,2,0),0)</f>
        <v>0</v>
      </c>
      <c r="BN253" s="232">
        <f>IF(AND(BK253&lt;&gt;0,BM253&lt;&gt;0)=FALSE,0,data!$C$43)</f>
        <v>0</v>
      </c>
      <c r="BO253" s="269">
        <f t="shared" si="241"/>
        <v>0</v>
      </c>
      <c r="BP253" s="225">
        <f t="shared" si="242"/>
        <v>0</v>
      </c>
      <c r="BQ253" s="225">
        <f t="shared" si="243"/>
        <v>0</v>
      </c>
      <c r="BR253" s="225">
        <f t="shared" si="244"/>
        <v>0</v>
      </c>
      <c r="BS253" s="431" t="str">
        <f t="shared" si="245"/>
        <v>ne</v>
      </c>
      <c r="BU253" s="229"/>
      <c r="BV253" s="225">
        <f t="shared" si="246"/>
        <v>0</v>
      </c>
      <c r="BW253" s="230">
        <f>IF(BV253=1,data!$C$41*BU253,0)</f>
        <v>0</v>
      </c>
      <c r="BX253" s="265" t="s">
        <v>96</v>
      </c>
      <c r="BY253" s="231">
        <f>IF(BV253=1,IF(BU253&lt;15,VLOOKUP(BX253,data!$B$3:$E$32,2,0)*BU253,(VLOOKUP(BX253,data!$B$3:$E$32,2,0)*14)+(VLOOKUP(BX253,data!$B$3:$E$32,3,0))*(BU253-14)),0)</f>
        <v>0</v>
      </c>
      <c r="BZ253" s="265" t="s">
        <v>96</v>
      </c>
      <c r="CA253" s="231">
        <f>IF(BV253=1,VLOOKUP(BZ253,data!$B$35:$D$39,2,0),0)</f>
        <v>0</v>
      </c>
      <c r="CB253" s="232">
        <f>IF(AND(BY253&lt;&gt;0,CA253&lt;&gt;0)=FALSE,0,data!$C$43)</f>
        <v>0</v>
      </c>
      <c r="CC253" s="269">
        <f t="shared" si="247"/>
        <v>0</v>
      </c>
      <c r="CD253" s="225">
        <f t="shared" si="248"/>
        <v>0</v>
      </c>
      <c r="CE253" s="225">
        <f t="shared" si="249"/>
        <v>0</v>
      </c>
      <c r="CF253" s="225">
        <f t="shared" si="250"/>
        <v>0</v>
      </c>
      <c r="CG253" s="431" t="str">
        <f t="shared" si="251"/>
        <v>ne</v>
      </c>
      <c r="CI253" s="229"/>
      <c r="CJ253" s="225">
        <f t="shared" si="252"/>
        <v>0</v>
      </c>
      <c r="CK253" s="230">
        <f>IF(CJ253=1,data!$C$41*CI253,0)</f>
        <v>0</v>
      </c>
      <c r="CL253" s="265" t="s">
        <v>96</v>
      </c>
      <c r="CM253" s="231">
        <f>IF(CJ253=1,IF(CI253&lt;15,VLOOKUP(CL253,data!$B$3:$E$32,2,0)*CI253,(VLOOKUP(CL253,data!$B$3:$E$32,2,0)*14)+(VLOOKUP(CL253,data!$B$3:$E$32,3,0))*(CI253-14)),0)</f>
        <v>0</v>
      </c>
      <c r="CN253" s="265" t="s">
        <v>96</v>
      </c>
      <c r="CO253" s="231">
        <f>IF(CJ253=1,VLOOKUP(CN253,data!$B$35:$D$39,2,0),0)</f>
        <v>0</v>
      </c>
      <c r="CP253" s="232">
        <f>IF(AND(CM253&lt;&gt;0,CO253&lt;&gt;0)=FALSE,0,data!$C$43)</f>
        <v>0</v>
      </c>
      <c r="CQ253" s="269">
        <f t="shared" si="253"/>
        <v>0</v>
      </c>
      <c r="CR253" s="225">
        <f t="shared" si="254"/>
        <v>0</v>
      </c>
      <c r="CS253" s="225">
        <f t="shared" si="255"/>
        <v>0</v>
      </c>
      <c r="CT253" s="225">
        <f t="shared" si="256"/>
        <v>0</v>
      </c>
      <c r="CU253" s="431" t="str">
        <f t="shared" si="257"/>
        <v>ne</v>
      </c>
      <c r="CW253" s="229"/>
      <c r="CX253" s="225">
        <f t="shared" si="258"/>
        <v>0</v>
      </c>
      <c r="CY253" s="230">
        <f>IF(CX253=1,data!$C$41*CW253,0)</f>
        <v>0</v>
      </c>
      <c r="CZ253" s="265" t="s">
        <v>96</v>
      </c>
      <c r="DA253" s="231">
        <f>IF(CX253=1,IF(CW253&lt;15,VLOOKUP(CZ253,data!$B$3:$E$32,2,0)*CW253,(VLOOKUP(CZ253,data!$B$3:$E$32,2,0)*14)+(VLOOKUP(CZ253,data!$B$3:$E$32,3,0))*(CW253-14)),0)</f>
        <v>0</v>
      </c>
      <c r="DB253" s="265" t="s">
        <v>96</v>
      </c>
      <c r="DC253" s="231">
        <f>IF(CX253=1,VLOOKUP(DB253,data!$B$35:$D$39,2,0),0)</f>
        <v>0</v>
      </c>
      <c r="DD253" s="232">
        <f>IF(AND(DA253&lt;&gt;0,DC253&lt;&gt;0)=FALSE,0,data!$C$43)</f>
        <v>0</v>
      </c>
      <c r="DE253" s="269">
        <f t="shared" si="259"/>
        <v>0</v>
      </c>
      <c r="DF253" s="225">
        <f t="shared" si="260"/>
        <v>0</v>
      </c>
      <c r="DG253" s="225">
        <f t="shared" si="261"/>
        <v>0</v>
      </c>
      <c r="DH253" s="225">
        <f t="shared" si="262"/>
        <v>0</v>
      </c>
      <c r="DI253" s="431" t="str">
        <f t="shared" si="263"/>
        <v>ne</v>
      </c>
      <c r="DK253" s="229"/>
      <c r="DL253" s="225">
        <f t="shared" si="264"/>
        <v>0</v>
      </c>
      <c r="DM253" s="230">
        <f>IF(DL253=1,data!$C$41*DK253,0)</f>
        <v>0</v>
      </c>
      <c r="DN253" s="265" t="s">
        <v>96</v>
      </c>
      <c r="DO253" s="231">
        <f>IF(DL253=1,IF(DK253&lt;15,VLOOKUP(DN253,data!$B$3:$E$32,2,0)*DK253,(VLOOKUP(DN253,data!$B$3:$E$32,2,0)*14)+(VLOOKUP(DN253,data!$B$3:$E$32,3,0))*(DK253-14)),0)</f>
        <v>0</v>
      </c>
      <c r="DP253" s="265" t="s">
        <v>96</v>
      </c>
      <c r="DQ253" s="231">
        <f>IF(DL253=1,VLOOKUP(DP253,data!$B$35:$D$39,2,0),0)</f>
        <v>0</v>
      </c>
      <c r="DR253" s="232">
        <f>IF(AND(DO253&lt;&gt;0,DQ253&lt;&gt;0)=FALSE,0,data!$C$43)</f>
        <v>0</v>
      </c>
      <c r="DS253" s="269">
        <f t="shared" si="265"/>
        <v>0</v>
      </c>
      <c r="DT253" s="225">
        <f t="shared" si="266"/>
        <v>0</v>
      </c>
      <c r="DU253" s="225">
        <f t="shared" si="267"/>
        <v>0</v>
      </c>
      <c r="DV253" s="225">
        <f t="shared" si="268"/>
        <v>0</v>
      </c>
      <c r="DW253" s="431" t="str">
        <f t="shared" si="269"/>
        <v>ne</v>
      </c>
      <c r="DY253" s="229"/>
      <c r="DZ253" s="225">
        <f t="shared" si="270"/>
        <v>0</v>
      </c>
      <c r="EA253" s="230">
        <f>IF(DZ253=1,data!$C$41*DY253,0)</f>
        <v>0</v>
      </c>
      <c r="EB253" s="265" t="s">
        <v>96</v>
      </c>
      <c r="EC253" s="231">
        <f>IF(DZ253=1,IF(DY253&lt;15,VLOOKUP(EB253,data!$B$3:$E$32,2,0)*DY253,(VLOOKUP(EB253,data!$B$3:$E$32,2,0)*14)+(VLOOKUP(EB253,data!$B$3:$E$32,3,0))*(DY253-14)),0)</f>
        <v>0</v>
      </c>
      <c r="ED253" s="265" t="s">
        <v>96</v>
      </c>
      <c r="EE253" s="231">
        <f>IF(DZ253=1,VLOOKUP(ED253,data!$B$35:$D$39,2,0),0)</f>
        <v>0</v>
      </c>
      <c r="EF253" s="232">
        <f>IF(AND(EC253&lt;&gt;0,EE253&lt;&gt;0)=FALSE,0,data!$C$43)</f>
        <v>0</v>
      </c>
      <c r="EG253" s="269">
        <f t="shared" si="271"/>
        <v>0</v>
      </c>
      <c r="EH253" s="225">
        <f t="shared" si="272"/>
        <v>0</v>
      </c>
      <c r="EI253" s="225">
        <f t="shared" si="273"/>
        <v>0</v>
      </c>
      <c r="EJ253" s="225">
        <f t="shared" si="274"/>
        <v>0</v>
      </c>
      <c r="EK253" s="431" t="str">
        <f t="shared" si="275"/>
        <v>ne</v>
      </c>
      <c r="EM253" s="229"/>
      <c r="EN253" s="225">
        <f t="shared" si="276"/>
        <v>0</v>
      </c>
      <c r="EO253" s="230">
        <f>IF(EN253=1,data!$C$41*EM253,0)</f>
        <v>0</v>
      </c>
      <c r="EP253" s="265" t="s">
        <v>96</v>
      </c>
      <c r="EQ253" s="231">
        <f>IF(EN253=1,IF(EM253&lt;15,VLOOKUP(EP253,data!$B$3:$E$32,2,0)*EM253,(VLOOKUP(EP253,data!$B$3:$E$32,2,0)*14)+(VLOOKUP(EP253,data!$B$3:$E$32,3,0))*(EM253-14)),0)</f>
        <v>0</v>
      </c>
      <c r="ER253" s="265" t="s">
        <v>96</v>
      </c>
      <c r="ES253" s="231">
        <f>IF(EN253=1,VLOOKUP(ER253,data!$B$35:$D$39,2,0),0)</f>
        <v>0</v>
      </c>
      <c r="ET253" s="232">
        <f>IF(AND(EQ253&lt;&gt;0,ES253&lt;&gt;0)=FALSE,0,data!$C$43)</f>
        <v>0</v>
      </c>
      <c r="EU253" s="269">
        <f t="shared" si="277"/>
        <v>0</v>
      </c>
      <c r="EV253" s="225">
        <f t="shared" si="278"/>
        <v>0</v>
      </c>
      <c r="EW253" s="225">
        <f t="shared" si="279"/>
        <v>0</v>
      </c>
      <c r="EX253" s="225">
        <f t="shared" si="280"/>
        <v>0</v>
      </c>
      <c r="EY253" s="431" t="str">
        <f t="shared" si="281"/>
        <v>ne</v>
      </c>
      <c r="FA253" s="229"/>
      <c r="FB253" s="225">
        <f t="shared" si="282"/>
        <v>0</v>
      </c>
      <c r="FC253" s="230">
        <f>IF(FB253=1,data!$C$41*FA253,0)</f>
        <v>0</v>
      </c>
      <c r="FD253" s="265" t="s">
        <v>96</v>
      </c>
      <c r="FE253" s="231">
        <f>IF(FB253=1,IF(FA253&lt;15,VLOOKUP(FD253,data!$B$3:$E$32,2,0)*FA253,(VLOOKUP(FD253,data!$B$3:$E$32,2,0)*14)+(VLOOKUP(FD253,data!$B$3:$E$32,3,0))*(FA253-14)),0)</f>
        <v>0</v>
      </c>
      <c r="FF253" s="265" t="s">
        <v>96</v>
      </c>
      <c r="FG253" s="231">
        <f>IF(FB253=1,VLOOKUP(FF253,data!$B$35:$D$39,2,0),0)</f>
        <v>0</v>
      </c>
      <c r="FH253" s="232">
        <f>IF(AND(FE253&lt;&gt;0,FG253&lt;&gt;0)=FALSE,0,data!$C$43)</f>
        <v>0</v>
      </c>
      <c r="FI253" s="269">
        <f t="shared" si="283"/>
        <v>0</v>
      </c>
      <c r="FJ253" s="225">
        <f t="shared" si="284"/>
        <v>0</v>
      </c>
      <c r="FK253" s="225">
        <f t="shared" si="285"/>
        <v>0</v>
      </c>
      <c r="FL253" s="225">
        <f t="shared" si="286"/>
        <v>0</v>
      </c>
      <c r="FM253" s="431" t="str">
        <f t="shared" si="287"/>
        <v>ne</v>
      </c>
    </row>
    <row r="254" spans="1:169" ht="26.65" hidden="1" customHeight="1" x14ac:dyDescent="0.25">
      <c r="A254" s="233"/>
      <c r="B254" s="370" t="s">
        <v>345</v>
      </c>
      <c r="C254" s="416"/>
      <c r="D254" s="418"/>
      <c r="E254" s="229"/>
      <c r="F254" s="225">
        <f t="shared" si="219"/>
        <v>0</v>
      </c>
      <c r="G254" s="230">
        <f>IF(F254=1,data!$C$41*E254,0)</f>
        <v>0</v>
      </c>
      <c r="H254" s="265" t="s">
        <v>96</v>
      </c>
      <c r="I254" s="231">
        <f>IF($F254=1,IF($E254&lt;15,VLOOKUP(H254,data!$B$3:$E$32,2,0)*$E254,(VLOOKUP(H254,data!$B$3:$E$32,2,0)*14)+(VLOOKUP(H254,data!$B$3:$E$32,3,0))*($E254-14)),0)</f>
        <v>0</v>
      </c>
      <c r="J254" s="265" t="s">
        <v>96</v>
      </c>
      <c r="K254" s="231">
        <f>IF($F254=1,VLOOKUP(J254,data!$B$35:$D$39,2,0),0)</f>
        <v>0</v>
      </c>
      <c r="L254" s="232">
        <f>IF(AND(I254&lt;&gt;0,K254&lt;&gt;0)=FALSE,0,data!$C$43)</f>
        <v>0</v>
      </c>
      <c r="M254" s="269">
        <f t="shared" si="76"/>
        <v>0</v>
      </c>
      <c r="N254" s="225">
        <f t="shared" si="288"/>
        <v>0</v>
      </c>
      <c r="O254" s="225">
        <f t="shared" si="220"/>
        <v>0</v>
      </c>
      <c r="P254" s="225">
        <f t="shared" si="221"/>
        <v>0</v>
      </c>
      <c r="Q254" s="228"/>
      <c r="R254" s="438">
        <f t="shared" si="222"/>
        <v>0</v>
      </c>
      <c r="S254" s="225">
        <f t="shared" si="223"/>
        <v>0</v>
      </c>
      <c r="T254" s="357">
        <f>IF(S254=1,data!$C$41*R254,0)</f>
        <v>0</v>
      </c>
      <c r="U254" s="370" t="str">
        <f t="shared" si="224"/>
        <v xml:space="preserve"> </v>
      </c>
      <c r="V254" s="360">
        <f>IF($S254=1,IF(R254&lt;15,VLOOKUP(U254,data!$B$3:$E$32,2,0)*R254,(VLOOKUP(U254,data!$B$3:$E$32,2,0)*14)+(VLOOKUP(U254,data!$B$3:$E$32,3,0))*(R254-14)),0)</f>
        <v>0</v>
      </c>
      <c r="W254" s="370" t="str">
        <f t="shared" si="225"/>
        <v xml:space="preserve"> </v>
      </c>
      <c r="X254" s="360">
        <f>IF($S254=1,VLOOKUP(W254,data!$B$35:$D$39,2,0),0)</f>
        <v>0</v>
      </c>
      <c r="Y254" s="364">
        <f>IF(AND(V254&lt;&gt;0,X254&lt;&gt;0)=FALSE,0,data!$C$43)</f>
        <v>0</v>
      </c>
      <c r="Z254" s="365">
        <f t="shared" si="83"/>
        <v>0</v>
      </c>
      <c r="AA254" s="225">
        <f t="shared" si="289"/>
        <v>0</v>
      </c>
      <c r="AB254" s="225">
        <f t="shared" si="226"/>
        <v>0</v>
      </c>
      <c r="AC254" s="225">
        <f t="shared" si="227"/>
        <v>0</v>
      </c>
      <c r="AE254" s="229"/>
      <c r="AF254" s="225">
        <f t="shared" si="228"/>
        <v>0</v>
      </c>
      <c r="AG254" s="230">
        <f>IF(AF254=1,data!$C$41*AE254,0)</f>
        <v>0</v>
      </c>
      <c r="AH254" s="265" t="s">
        <v>96</v>
      </c>
      <c r="AI254" s="231">
        <f>IF(AF254=1,IF(AE254&lt;15,VLOOKUP(AH254,data!$B$3:$E$32,2,0)*AE254,(VLOOKUP(AH254,data!$B$3:$E$32,2,0)*14)+(VLOOKUP(AH254,data!$B$3:$E$32,3,0))*(AE254-14)),0)</f>
        <v>0</v>
      </c>
      <c r="AJ254" s="265" t="s">
        <v>96</v>
      </c>
      <c r="AK254" s="231">
        <f>IF(AF254=1,VLOOKUP(AJ254,data!$B$35:$D$39,2,0),0)</f>
        <v>0</v>
      </c>
      <c r="AL254" s="232">
        <f>IF(AND(AI254&lt;&gt;0,AK254&lt;&gt;0)=FALSE,0,data!$C$43)</f>
        <v>0</v>
      </c>
      <c r="AM254" s="269">
        <f t="shared" si="229"/>
        <v>0</v>
      </c>
      <c r="AN254" s="225">
        <f t="shared" si="230"/>
        <v>0</v>
      </c>
      <c r="AO254" s="225">
        <f t="shared" si="231"/>
        <v>0</v>
      </c>
      <c r="AP254" s="225">
        <f t="shared" si="232"/>
        <v>0</v>
      </c>
      <c r="AQ254" s="431" t="str">
        <f t="shared" si="233"/>
        <v>ne</v>
      </c>
      <c r="AS254" s="229"/>
      <c r="AT254" s="225">
        <f t="shared" si="234"/>
        <v>0</v>
      </c>
      <c r="AU254" s="230">
        <f>IF(AT254=1,data!$C$41*AS254,0)</f>
        <v>0</v>
      </c>
      <c r="AV254" s="265" t="s">
        <v>96</v>
      </c>
      <c r="AW254" s="231">
        <f>IF(AT254=1,IF(AS254&lt;15,VLOOKUP(AV254,data!$B$3:$E$32,2,0)*AS254,(VLOOKUP(AV254,data!$B$3:$E$32,2,0)*14)+(VLOOKUP(AV254,data!$B$3:$E$32,3,0))*(AS254-14)),0)</f>
        <v>0</v>
      </c>
      <c r="AX254" s="265" t="s">
        <v>96</v>
      </c>
      <c r="AY254" s="231">
        <f>IF(AT254=1,VLOOKUP(AX254,data!$B$35:$D$39,2,0),0)</f>
        <v>0</v>
      </c>
      <c r="AZ254" s="232">
        <f>IF(AND(AW254&lt;&gt;0,AY254&lt;&gt;0)=FALSE,0,data!$C$43)</f>
        <v>0</v>
      </c>
      <c r="BA254" s="269">
        <f t="shared" si="235"/>
        <v>0</v>
      </c>
      <c r="BB254" s="225">
        <f t="shared" si="236"/>
        <v>0</v>
      </c>
      <c r="BC254" s="225">
        <f t="shared" si="237"/>
        <v>0</v>
      </c>
      <c r="BD254" s="225">
        <f t="shared" si="238"/>
        <v>0</v>
      </c>
      <c r="BE254" s="431" t="str">
        <f t="shared" si="239"/>
        <v>ne</v>
      </c>
      <c r="BG254" s="229"/>
      <c r="BH254" s="225">
        <f t="shared" si="240"/>
        <v>0</v>
      </c>
      <c r="BI254" s="230">
        <f>IF(BH254=1,data!$C$41*BG254,0)</f>
        <v>0</v>
      </c>
      <c r="BJ254" s="265" t="s">
        <v>96</v>
      </c>
      <c r="BK254" s="231">
        <f>IF(BH254=1,IF(BG254&lt;15,VLOOKUP(BJ254,data!$B$3:$E$32,2,0)*BG254,(VLOOKUP(BJ254,data!$B$3:$E$32,2,0)*14)+(VLOOKUP(BJ254,data!$B$3:$E$32,3,0))*(BG254-14)),0)</f>
        <v>0</v>
      </c>
      <c r="BL254" s="265" t="s">
        <v>96</v>
      </c>
      <c r="BM254" s="231">
        <f>IF(BH254=1,VLOOKUP(BL254,data!$B$35:$D$39,2,0),0)</f>
        <v>0</v>
      </c>
      <c r="BN254" s="232">
        <f>IF(AND(BK254&lt;&gt;0,BM254&lt;&gt;0)=FALSE,0,data!$C$43)</f>
        <v>0</v>
      </c>
      <c r="BO254" s="269">
        <f t="shared" si="241"/>
        <v>0</v>
      </c>
      <c r="BP254" s="225">
        <f t="shared" si="242"/>
        <v>0</v>
      </c>
      <c r="BQ254" s="225">
        <f t="shared" si="243"/>
        <v>0</v>
      </c>
      <c r="BR254" s="225">
        <f t="shared" si="244"/>
        <v>0</v>
      </c>
      <c r="BS254" s="431" t="str">
        <f t="shared" si="245"/>
        <v>ne</v>
      </c>
      <c r="BU254" s="229"/>
      <c r="BV254" s="225">
        <f t="shared" si="246"/>
        <v>0</v>
      </c>
      <c r="BW254" s="230">
        <f>IF(BV254=1,data!$C$41*BU254,0)</f>
        <v>0</v>
      </c>
      <c r="BX254" s="265" t="s">
        <v>96</v>
      </c>
      <c r="BY254" s="231">
        <f>IF(BV254=1,IF(BU254&lt;15,VLOOKUP(BX254,data!$B$3:$E$32,2,0)*BU254,(VLOOKUP(BX254,data!$B$3:$E$32,2,0)*14)+(VLOOKUP(BX254,data!$B$3:$E$32,3,0))*(BU254-14)),0)</f>
        <v>0</v>
      </c>
      <c r="BZ254" s="265" t="s">
        <v>96</v>
      </c>
      <c r="CA254" s="231">
        <f>IF(BV254=1,VLOOKUP(BZ254,data!$B$35:$D$39,2,0),0)</f>
        <v>0</v>
      </c>
      <c r="CB254" s="232">
        <f>IF(AND(BY254&lt;&gt;0,CA254&lt;&gt;0)=FALSE,0,data!$C$43)</f>
        <v>0</v>
      </c>
      <c r="CC254" s="269">
        <f t="shared" si="247"/>
        <v>0</v>
      </c>
      <c r="CD254" s="225">
        <f t="shared" si="248"/>
        <v>0</v>
      </c>
      <c r="CE254" s="225">
        <f t="shared" si="249"/>
        <v>0</v>
      </c>
      <c r="CF254" s="225">
        <f t="shared" si="250"/>
        <v>0</v>
      </c>
      <c r="CG254" s="431" t="str">
        <f t="shared" si="251"/>
        <v>ne</v>
      </c>
      <c r="CI254" s="229"/>
      <c r="CJ254" s="225">
        <f t="shared" si="252"/>
        <v>0</v>
      </c>
      <c r="CK254" s="230">
        <f>IF(CJ254=1,data!$C$41*CI254,0)</f>
        <v>0</v>
      </c>
      <c r="CL254" s="265" t="s">
        <v>96</v>
      </c>
      <c r="CM254" s="231">
        <f>IF(CJ254=1,IF(CI254&lt;15,VLOOKUP(CL254,data!$B$3:$E$32,2,0)*CI254,(VLOOKUP(CL254,data!$B$3:$E$32,2,0)*14)+(VLOOKUP(CL254,data!$B$3:$E$32,3,0))*(CI254-14)),0)</f>
        <v>0</v>
      </c>
      <c r="CN254" s="265" t="s">
        <v>96</v>
      </c>
      <c r="CO254" s="231">
        <f>IF(CJ254=1,VLOOKUP(CN254,data!$B$35:$D$39,2,0),0)</f>
        <v>0</v>
      </c>
      <c r="CP254" s="232">
        <f>IF(AND(CM254&lt;&gt;0,CO254&lt;&gt;0)=FALSE,0,data!$C$43)</f>
        <v>0</v>
      </c>
      <c r="CQ254" s="269">
        <f t="shared" si="253"/>
        <v>0</v>
      </c>
      <c r="CR254" s="225">
        <f t="shared" si="254"/>
        <v>0</v>
      </c>
      <c r="CS254" s="225">
        <f t="shared" si="255"/>
        <v>0</v>
      </c>
      <c r="CT254" s="225">
        <f t="shared" si="256"/>
        <v>0</v>
      </c>
      <c r="CU254" s="431" t="str">
        <f t="shared" si="257"/>
        <v>ne</v>
      </c>
      <c r="CW254" s="229"/>
      <c r="CX254" s="225">
        <f t="shared" si="258"/>
        <v>0</v>
      </c>
      <c r="CY254" s="230">
        <f>IF(CX254=1,data!$C$41*CW254,0)</f>
        <v>0</v>
      </c>
      <c r="CZ254" s="265" t="s">
        <v>96</v>
      </c>
      <c r="DA254" s="231">
        <f>IF(CX254=1,IF(CW254&lt;15,VLOOKUP(CZ254,data!$B$3:$E$32,2,0)*CW254,(VLOOKUP(CZ254,data!$B$3:$E$32,2,0)*14)+(VLOOKUP(CZ254,data!$B$3:$E$32,3,0))*(CW254-14)),0)</f>
        <v>0</v>
      </c>
      <c r="DB254" s="265" t="s">
        <v>96</v>
      </c>
      <c r="DC254" s="231">
        <f>IF(CX254=1,VLOOKUP(DB254,data!$B$35:$D$39,2,0),0)</f>
        <v>0</v>
      </c>
      <c r="DD254" s="232">
        <f>IF(AND(DA254&lt;&gt;0,DC254&lt;&gt;0)=FALSE,0,data!$C$43)</f>
        <v>0</v>
      </c>
      <c r="DE254" s="269">
        <f t="shared" si="259"/>
        <v>0</v>
      </c>
      <c r="DF254" s="225">
        <f t="shared" si="260"/>
        <v>0</v>
      </c>
      <c r="DG254" s="225">
        <f t="shared" si="261"/>
        <v>0</v>
      </c>
      <c r="DH254" s="225">
        <f t="shared" si="262"/>
        <v>0</v>
      </c>
      <c r="DI254" s="431" t="str">
        <f t="shared" si="263"/>
        <v>ne</v>
      </c>
      <c r="DK254" s="229"/>
      <c r="DL254" s="225">
        <f t="shared" si="264"/>
        <v>0</v>
      </c>
      <c r="DM254" s="230">
        <f>IF(DL254=1,data!$C$41*DK254,0)</f>
        <v>0</v>
      </c>
      <c r="DN254" s="265" t="s">
        <v>96</v>
      </c>
      <c r="DO254" s="231">
        <f>IF(DL254=1,IF(DK254&lt;15,VLOOKUP(DN254,data!$B$3:$E$32,2,0)*DK254,(VLOOKUP(DN254,data!$B$3:$E$32,2,0)*14)+(VLOOKUP(DN254,data!$B$3:$E$32,3,0))*(DK254-14)),0)</f>
        <v>0</v>
      </c>
      <c r="DP254" s="265" t="s">
        <v>96</v>
      </c>
      <c r="DQ254" s="231">
        <f>IF(DL254=1,VLOOKUP(DP254,data!$B$35:$D$39,2,0),0)</f>
        <v>0</v>
      </c>
      <c r="DR254" s="232">
        <f>IF(AND(DO254&lt;&gt;0,DQ254&lt;&gt;0)=FALSE,0,data!$C$43)</f>
        <v>0</v>
      </c>
      <c r="DS254" s="269">
        <f t="shared" si="265"/>
        <v>0</v>
      </c>
      <c r="DT254" s="225">
        <f t="shared" si="266"/>
        <v>0</v>
      </c>
      <c r="DU254" s="225">
        <f t="shared" si="267"/>
        <v>0</v>
      </c>
      <c r="DV254" s="225">
        <f t="shared" si="268"/>
        <v>0</v>
      </c>
      <c r="DW254" s="431" t="str">
        <f t="shared" si="269"/>
        <v>ne</v>
      </c>
      <c r="DY254" s="229"/>
      <c r="DZ254" s="225">
        <f t="shared" si="270"/>
        <v>0</v>
      </c>
      <c r="EA254" s="230">
        <f>IF(DZ254=1,data!$C$41*DY254,0)</f>
        <v>0</v>
      </c>
      <c r="EB254" s="265" t="s">
        <v>96</v>
      </c>
      <c r="EC254" s="231">
        <f>IF(DZ254=1,IF(DY254&lt;15,VLOOKUP(EB254,data!$B$3:$E$32,2,0)*DY254,(VLOOKUP(EB254,data!$B$3:$E$32,2,0)*14)+(VLOOKUP(EB254,data!$B$3:$E$32,3,0))*(DY254-14)),0)</f>
        <v>0</v>
      </c>
      <c r="ED254" s="265" t="s">
        <v>96</v>
      </c>
      <c r="EE254" s="231">
        <f>IF(DZ254=1,VLOOKUP(ED254,data!$B$35:$D$39,2,0),0)</f>
        <v>0</v>
      </c>
      <c r="EF254" s="232">
        <f>IF(AND(EC254&lt;&gt;0,EE254&lt;&gt;0)=FALSE,0,data!$C$43)</f>
        <v>0</v>
      </c>
      <c r="EG254" s="269">
        <f t="shared" si="271"/>
        <v>0</v>
      </c>
      <c r="EH254" s="225">
        <f t="shared" si="272"/>
        <v>0</v>
      </c>
      <c r="EI254" s="225">
        <f t="shared" si="273"/>
        <v>0</v>
      </c>
      <c r="EJ254" s="225">
        <f t="shared" si="274"/>
        <v>0</v>
      </c>
      <c r="EK254" s="431" t="str">
        <f t="shared" si="275"/>
        <v>ne</v>
      </c>
      <c r="EM254" s="229"/>
      <c r="EN254" s="225">
        <f t="shared" si="276"/>
        <v>0</v>
      </c>
      <c r="EO254" s="230">
        <f>IF(EN254=1,data!$C$41*EM254,0)</f>
        <v>0</v>
      </c>
      <c r="EP254" s="265" t="s">
        <v>96</v>
      </c>
      <c r="EQ254" s="231">
        <f>IF(EN254=1,IF(EM254&lt;15,VLOOKUP(EP254,data!$B$3:$E$32,2,0)*EM254,(VLOOKUP(EP254,data!$B$3:$E$32,2,0)*14)+(VLOOKUP(EP254,data!$B$3:$E$32,3,0))*(EM254-14)),0)</f>
        <v>0</v>
      </c>
      <c r="ER254" s="265" t="s">
        <v>96</v>
      </c>
      <c r="ES254" s="231">
        <f>IF(EN254=1,VLOOKUP(ER254,data!$B$35:$D$39,2,0),0)</f>
        <v>0</v>
      </c>
      <c r="ET254" s="232">
        <f>IF(AND(EQ254&lt;&gt;0,ES254&lt;&gt;0)=FALSE,0,data!$C$43)</f>
        <v>0</v>
      </c>
      <c r="EU254" s="269">
        <f t="shared" si="277"/>
        <v>0</v>
      </c>
      <c r="EV254" s="225">
        <f t="shared" si="278"/>
        <v>0</v>
      </c>
      <c r="EW254" s="225">
        <f t="shared" si="279"/>
        <v>0</v>
      </c>
      <c r="EX254" s="225">
        <f t="shared" si="280"/>
        <v>0</v>
      </c>
      <c r="EY254" s="431" t="str">
        <f t="shared" si="281"/>
        <v>ne</v>
      </c>
      <c r="FA254" s="229"/>
      <c r="FB254" s="225">
        <f t="shared" si="282"/>
        <v>0</v>
      </c>
      <c r="FC254" s="230">
        <f>IF(FB254=1,data!$C$41*FA254,0)</f>
        <v>0</v>
      </c>
      <c r="FD254" s="265" t="s">
        <v>96</v>
      </c>
      <c r="FE254" s="231">
        <f>IF(FB254=1,IF(FA254&lt;15,VLOOKUP(FD254,data!$B$3:$E$32,2,0)*FA254,(VLOOKUP(FD254,data!$B$3:$E$32,2,0)*14)+(VLOOKUP(FD254,data!$B$3:$E$32,3,0))*(FA254-14)),0)</f>
        <v>0</v>
      </c>
      <c r="FF254" s="265" t="s">
        <v>96</v>
      </c>
      <c r="FG254" s="231">
        <f>IF(FB254=1,VLOOKUP(FF254,data!$B$35:$D$39,2,0),0)</f>
        <v>0</v>
      </c>
      <c r="FH254" s="232">
        <f>IF(AND(FE254&lt;&gt;0,FG254&lt;&gt;0)=FALSE,0,data!$C$43)</f>
        <v>0</v>
      </c>
      <c r="FI254" s="269">
        <f t="shared" si="283"/>
        <v>0</v>
      </c>
      <c r="FJ254" s="225">
        <f t="shared" si="284"/>
        <v>0</v>
      </c>
      <c r="FK254" s="225">
        <f t="shared" si="285"/>
        <v>0</v>
      </c>
      <c r="FL254" s="225">
        <f t="shared" si="286"/>
        <v>0</v>
      </c>
      <c r="FM254" s="431" t="str">
        <f t="shared" si="287"/>
        <v>ne</v>
      </c>
    </row>
    <row r="255" spans="1:169" ht="26.65" hidden="1" customHeight="1" x14ac:dyDescent="0.25">
      <c r="A255" s="233"/>
      <c r="B255" s="370" t="s">
        <v>346</v>
      </c>
      <c r="C255" s="416"/>
      <c r="D255" s="418"/>
      <c r="E255" s="229"/>
      <c r="F255" s="225">
        <f t="shared" si="219"/>
        <v>0</v>
      </c>
      <c r="G255" s="230">
        <f>IF(F255=1,data!$C$41*E255,0)</f>
        <v>0</v>
      </c>
      <c r="H255" s="265" t="s">
        <v>96</v>
      </c>
      <c r="I255" s="231">
        <f>IF($F255=1,IF($E255&lt;15,VLOOKUP(H255,data!$B$3:$E$32,2,0)*$E255,(VLOOKUP(H255,data!$B$3:$E$32,2,0)*14)+(VLOOKUP(H255,data!$B$3:$E$32,3,0))*($E255-14)),0)</f>
        <v>0</v>
      </c>
      <c r="J255" s="265" t="s">
        <v>96</v>
      </c>
      <c r="K255" s="231">
        <f>IF($F255=1,VLOOKUP(J255,data!$B$35:$D$39,2,0),0)</f>
        <v>0</v>
      </c>
      <c r="L255" s="232">
        <f>IF(AND(I255&lt;&gt;0,K255&lt;&gt;0)=FALSE,0,data!$C$43)</f>
        <v>0</v>
      </c>
      <c r="M255" s="269">
        <f t="shared" si="76"/>
        <v>0</v>
      </c>
      <c r="N255" s="225">
        <f t="shared" si="288"/>
        <v>0</v>
      </c>
      <c r="O255" s="225">
        <f t="shared" si="220"/>
        <v>0</v>
      </c>
      <c r="P255" s="225">
        <f t="shared" si="221"/>
        <v>0</v>
      </c>
      <c r="Q255" s="228"/>
      <c r="R255" s="438">
        <f t="shared" si="222"/>
        <v>0</v>
      </c>
      <c r="S255" s="225">
        <f t="shared" si="223"/>
        <v>0</v>
      </c>
      <c r="T255" s="357">
        <f>IF(S255=1,data!$C$41*R255,0)</f>
        <v>0</v>
      </c>
      <c r="U255" s="370" t="str">
        <f t="shared" si="224"/>
        <v xml:space="preserve"> </v>
      </c>
      <c r="V255" s="360">
        <f>IF($S255=1,IF(R255&lt;15,VLOOKUP(U255,data!$B$3:$E$32,2,0)*R255,(VLOOKUP(U255,data!$B$3:$E$32,2,0)*14)+(VLOOKUP(U255,data!$B$3:$E$32,3,0))*(R255-14)),0)</f>
        <v>0</v>
      </c>
      <c r="W255" s="370" t="str">
        <f t="shared" si="225"/>
        <v xml:space="preserve"> </v>
      </c>
      <c r="X255" s="360">
        <f>IF($S255=1,VLOOKUP(W255,data!$B$35:$D$39,2,0),0)</f>
        <v>0</v>
      </c>
      <c r="Y255" s="364">
        <f>IF(AND(V255&lt;&gt;0,X255&lt;&gt;0)=FALSE,0,data!$C$43)</f>
        <v>0</v>
      </c>
      <c r="Z255" s="365">
        <f t="shared" si="83"/>
        <v>0</v>
      </c>
      <c r="AA255" s="225">
        <f t="shared" si="289"/>
        <v>0</v>
      </c>
      <c r="AB255" s="225">
        <f t="shared" si="226"/>
        <v>0</v>
      </c>
      <c r="AC255" s="225">
        <f t="shared" si="227"/>
        <v>0</v>
      </c>
      <c r="AE255" s="229"/>
      <c r="AF255" s="225">
        <f t="shared" si="228"/>
        <v>0</v>
      </c>
      <c r="AG255" s="230">
        <f>IF(AF255=1,data!$C$41*AE255,0)</f>
        <v>0</v>
      </c>
      <c r="AH255" s="265" t="s">
        <v>96</v>
      </c>
      <c r="AI255" s="231">
        <f>IF(AF255=1,IF(AE255&lt;15,VLOOKUP(AH255,data!$B$3:$E$32,2,0)*AE255,(VLOOKUP(AH255,data!$B$3:$E$32,2,0)*14)+(VLOOKUP(AH255,data!$B$3:$E$32,3,0))*(AE255-14)),0)</f>
        <v>0</v>
      </c>
      <c r="AJ255" s="265" t="s">
        <v>96</v>
      </c>
      <c r="AK255" s="231">
        <f>IF(AF255=1,VLOOKUP(AJ255,data!$B$35:$D$39,2,0),0)</f>
        <v>0</v>
      </c>
      <c r="AL255" s="232">
        <f>IF(AND(AI255&lt;&gt;0,AK255&lt;&gt;0)=FALSE,0,data!$C$43)</f>
        <v>0</v>
      </c>
      <c r="AM255" s="269">
        <f t="shared" si="229"/>
        <v>0</v>
      </c>
      <c r="AN255" s="225">
        <f t="shared" si="230"/>
        <v>0</v>
      </c>
      <c r="AO255" s="225">
        <f t="shared" si="231"/>
        <v>0</v>
      </c>
      <c r="AP255" s="225">
        <f t="shared" si="232"/>
        <v>0</v>
      </c>
      <c r="AQ255" s="431" t="str">
        <f t="shared" si="233"/>
        <v>ne</v>
      </c>
      <c r="AS255" s="229"/>
      <c r="AT255" s="225">
        <f t="shared" si="234"/>
        <v>0</v>
      </c>
      <c r="AU255" s="230">
        <f>IF(AT255=1,data!$C$41*AS255,0)</f>
        <v>0</v>
      </c>
      <c r="AV255" s="265" t="s">
        <v>96</v>
      </c>
      <c r="AW255" s="231">
        <f>IF(AT255=1,IF(AS255&lt;15,VLOOKUP(AV255,data!$B$3:$E$32,2,0)*AS255,(VLOOKUP(AV255,data!$B$3:$E$32,2,0)*14)+(VLOOKUP(AV255,data!$B$3:$E$32,3,0))*(AS255-14)),0)</f>
        <v>0</v>
      </c>
      <c r="AX255" s="265" t="s">
        <v>96</v>
      </c>
      <c r="AY255" s="231">
        <f>IF(AT255=1,VLOOKUP(AX255,data!$B$35:$D$39,2,0),0)</f>
        <v>0</v>
      </c>
      <c r="AZ255" s="232">
        <f>IF(AND(AW255&lt;&gt;0,AY255&lt;&gt;0)=FALSE,0,data!$C$43)</f>
        <v>0</v>
      </c>
      <c r="BA255" s="269">
        <f t="shared" si="235"/>
        <v>0</v>
      </c>
      <c r="BB255" s="225">
        <f t="shared" si="236"/>
        <v>0</v>
      </c>
      <c r="BC255" s="225">
        <f t="shared" si="237"/>
        <v>0</v>
      </c>
      <c r="BD255" s="225">
        <f t="shared" si="238"/>
        <v>0</v>
      </c>
      <c r="BE255" s="431" t="str">
        <f t="shared" si="239"/>
        <v>ne</v>
      </c>
      <c r="BG255" s="229"/>
      <c r="BH255" s="225">
        <f t="shared" si="240"/>
        <v>0</v>
      </c>
      <c r="BI255" s="230">
        <f>IF(BH255=1,data!$C$41*BG255,0)</f>
        <v>0</v>
      </c>
      <c r="BJ255" s="265" t="s">
        <v>96</v>
      </c>
      <c r="BK255" s="231">
        <f>IF(BH255=1,IF(BG255&lt;15,VLOOKUP(BJ255,data!$B$3:$E$32,2,0)*BG255,(VLOOKUP(BJ255,data!$B$3:$E$32,2,0)*14)+(VLOOKUP(BJ255,data!$B$3:$E$32,3,0))*(BG255-14)),0)</f>
        <v>0</v>
      </c>
      <c r="BL255" s="265" t="s">
        <v>96</v>
      </c>
      <c r="BM255" s="231">
        <f>IF(BH255=1,VLOOKUP(BL255,data!$B$35:$D$39,2,0),0)</f>
        <v>0</v>
      </c>
      <c r="BN255" s="232">
        <f>IF(AND(BK255&lt;&gt;0,BM255&lt;&gt;0)=FALSE,0,data!$C$43)</f>
        <v>0</v>
      </c>
      <c r="BO255" s="269">
        <f t="shared" si="241"/>
        <v>0</v>
      </c>
      <c r="BP255" s="225">
        <f t="shared" si="242"/>
        <v>0</v>
      </c>
      <c r="BQ255" s="225">
        <f t="shared" si="243"/>
        <v>0</v>
      </c>
      <c r="BR255" s="225">
        <f t="shared" si="244"/>
        <v>0</v>
      </c>
      <c r="BS255" s="431" t="str">
        <f t="shared" si="245"/>
        <v>ne</v>
      </c>
      <c r="BU255" s="229"/>
      <c r="BV255" s="225">
        <f t="shared" si="246"/>
        <v>0</v>
      </c>
      <c r="BW255" s="230">
        <f>IF(BV255=1,data!$C$41*BU255,0)</f>
        <v>0</v>
      </c>
      <c r="BX255" s="265" t="s">
        <v>96</v>
      </c>
      <c r="BY255" s="231">
        <f>IF(BV255=1,IF(BU255&lt;15,VLOOKUP(BX255,data!$B$3:$E$32,2,0)*BU255,(VLOOKUP(BX255,data!$B$3:$E$32,2,0)*14)+(VLOOKUP(BX255,data!$B$3:$E$32,3,0))*(BU255-14)),0)</f>
        <v>0</v>
      </c>
      <c r="BZ255" s="265" t="s">
        <v>96</v>
      </c>
      <c r="CA255" s="231">
        <f>IF(BV255=1,VLOOKUP(BZ255,data!$B$35:$D$39,2,0),0)</f>
        <v>0</v>
      </c>
      <c r="CB255" s="232">
        <f>IF(AND(BY255&lt;&gt;0,CA255&lt;&gt;0)=FALSE,0,data!$C$43)</f>
        <v>0</v>
      </c>
      <c r="CC255" s="269">
        <f t="shared" si="247"/>
        <v>0</v>
      </c>
      <c r="CD255" s="225">
        <f t="shared" si="248"/>
        <v>0</v>
      </c>
      <c r="CE255" s="225">
        <f t="shared" si="249"/>
        <v>0</v>
      </c>
      <c r="CF255" s="225">
        <f t="shared" si="250"/>
        <v>0</v>
      </c>
      <c r="CG255" s="431" t="str">
        <f t="shared" si="251"/>
        <v>ne</v>
      </c>
      <c r="CI255" s="229"/>
      <c r="CJ255" s="225">
        <f t="shared" si="252"/>
        <v>0</v>
      </c>
      <c r="CK255" s="230">
        <f>IF(CJ255=1,data!$C$41*CI255,0)</f>
        <v>0</v>
      </c>
      <c r="CL255" s="265" t="s">
        <v>96</v>
      </c>
      <c r="CM255" s="231">
        <f>IF(CJ255=1,IF(CI255&lt;15,VLOOKUP(CL255,data!$B$3:$E$32,2,0)*CI255,(VLOOKUP(CL255,data!$B$3:$E$32,2,0)*14)+(VLOOKUP(CL255,data!$B$3:$E$32,3,0))*(CI255-14)),0)</f>
        <v>0</v>
      </c>
      <c r="CN255" s="265" t="s">
        <v>96</v>
      </c>
      <c r="CO255" s="231">
        <f>IF(CJ255=1,VLOOKUP(CN255,data!$B$35:$D$39,2,0),0)</f>
        <v>0</v>
      </c>
      <c r="CP255" s="232">
        <f>IF(AND(CM255&lt;&gt;0,CO255&lt;&gt;0)=FALSE,0,data!$C$43)</f>
        <v>0</v>
      </c>
      <c r="CQ255" s="269">
        <f t="shared" si="253"/>
        <v>0</v>
      </c>
      <c r="CR255" s="225">
        <f t="shared" si="254"/>
        <v>0</v>
      </c>
      <c r="CS255" s="225">
        <f t="shared" si="255"/>
        <v>0</v>
      </c>
      <c r="CT255" s="225">
        <f t="shared" si="256"/>
        <v>0</v>
      </c>
      <c r="CU255" s="431" t="str">
        <f t="shared" si="257"/>
        <v>ne</v>
      </c>
      <c r="CW255" s="229"/>
      <c r="CX255" s="225">
        <f t="shared" si="258"/>
        <v>0</v>
      </c>
      <c r="CY255" s="230">
        <f>IF(CX255=1,data!$C$41*CW255,0)</f>
        <v>0</v>
      </c>
      <c r="CZ255" s="265" t="s">
        <v>96</v>
      </c>
      <c r="DA255" s="231">
        <f>IF(CX255=1,IF(CW255&lt;15,VLOOKUP(CZ255,data!$B$3:$E$32,2,0)*CW255,(VLOOKUP(CZ255,data!$B$3:$E$32,2,0)*14)+(VLOOKUP(CZ255,data!$B$3:$E$32,3,0))*(CW255-14)),0)</f>
        <v>0</v>
      </c>
      <c r="DB255" s="265" t="s">
        <v>96</v>
      </c>
      <c r="DC255" s="231">
        <f>IF(CX255=1,VLOOKUP(DB255,data!$B$35:$D$39,2,0),0)</f>
        <v>0</v>
      </c>
      <c r="DD255" s="232">
        <f>IF(AND(DA255&lt;&gt;0,DC255&lt;&gt;0)=FALSE,0,data!$C$43)</f>
        <v>0</v>
      </c>
      <c r="DE255" s="269">
        <f t="shared" si="259"/>
        <v>0</v>
      </c>
      <c r="DF255" s="225">
        <f t="shared" si="260"/>
        <v>0</v>
      </c>
      <c r="DG255" s="225">
        <f t="shared" si="261"/>
        <v>0</v>
      </c>
      <c r="DH255" s="225">
        <f t="shared" si="262"/>
        <v>0</v>
      </c>
      <c r="DI255" s="431" t="str">
        <f t="shared" si="263"/>
        <v>ne</v>
      </c>
      <c r="DK255" s="229"/>
      <c r="DL255" s="225">
        <f t="shared" si="264"/>
        <v>0</v>
      </c>
      <c r="DM255" s="230">
        <f>IF(DL255=1,data!$C$41*DK255,0)</f>
        <v>0</v>
      </c>
      <c r="DN255" s="265" t="s">
        <v>96</v>
      </c>
      <c r="DO255" s="231">
        <f>IF(DL255=1,IF(DK255&lt;15,VLOOKUP(DN255,data!$B$3:$E$32,2,0)*DK255,(VLOOKUP(DN255,data!$B$3:$E$32,2,0)*14)+(VLOOKUP(DN255,data!$B$3:$E$32,3,0))*(DK255-14)),0)</f>
        <v>0</v>
      </c>
      <c r="DP255" s="265" t="s">
        <v>96</v>
      </c>
      <c r="DQ255" s="231">
        <f>IF(DL255=1,VLOOKUP(DP255,data!$B$35:$D$39,2,0),0)</f>
        <v>0</v>
      </c>
      <c r="DR255" s="232">
        <f>IF(AND(DO255&lt;&gt;0,DQ255&lt;&gt;0)=FALSE,0,data!$C$43)</f>
        <v>0</v>
      </c>
      <c r="DS255" s="269">
        <f t="shared" si="265"/>
        <v>0</v>
      </c>
      <c r="DT255" s="225">
        <f t="shared" si="266"/>
        <v>0</v>
      </c>
      <c r="DU255" s="225">
        <f t="shared" si="267"/>
        <v>0</v>
      </c>
      <c r="DV255" s="225">
        <f t="shared" si="268"/>
        <v>0</v>
      </c>
      <c r="DW255" s="431" t="str">
        <f t="shared" si="269"/>
        <v>ne</v>
      </c>
      <c r="DY255" s="229"/>
      <c r="DZ255" s="225">
        <f t="shared" si="270"/>
        <v>0</v>
      </c>
      <c r="EA255" s="230">
        <f>IF(DZ255=1,data!$C$41*DY255,0)</f>
        <v>0</v>
      </c>
      <c r="EB255" s="265" t="s">
        <v>96</v>
      </c>
      <c r="EC255" s="231">
        <f>IF(DZ255=1,IF(DY255&lt;15,VLOOKUP(EB255,data!$B$3:$E$32,2,0)*DY255,(VLOOKUP(EB255,data!$B$3:$E$32,2,0)*14)+(VLOOKUP(EB255,data!$B$3:$E$32,3,0))*(DY255-14)),0)</f>
        <v>0</v>
      </c>
      <c r="ED255" s="265" t="s">
        <v>96</v>
      </c>
      <c r="EE255" s="231">
        <f>IF(DZ255=1,VLOOKUP(ED255,data!$B$35:$D$39,2,0),0)</f>
        <v>0</v>
      </c>
      <c r="EF255" s="232">
        <f>IF(AND(EC255&lt;&gt;0,EE255&lt;&gt;0)=FALSE,0,data!$C$43)</f>
        <v>0</v>
      </c>
      <c r="EG255" s="269">
        <f t="shared" si="271"/>
        <v>0</v>
      </c>
      <c r="EH255" s="225">
        <f t="shared" si="272"/>
        <v>0</v>
      </c>
      <c r="EI255" s="225">
        <f t="shared" si="273"/>
        <v>0</v>
      </c>
      <c r="EJ255" s="225">
        <f t="shared" si="274"/>
        <v>0</v>
      </c>
      <c r="EK255" s="431" t="str">
        <f t="shared" si="275"/>
        <v>ne</v>
      </c>
      <c r="EM255" s="229"/>
      <c r="EN255" s="225">
        <f t="shared" si="276"/>
        <v>0</v>
      </c>
      <c r="EO255" s="230">
        <f>IF(EN255=1,data!$C$41*EM255,0)</f>
        <v>0</v>
      </c>
      <c r="EP255" s="265" t="s">
        <v>96</v>
      </c>
      <c r="EQ255" s="231">
        <f>IF(EN255=1,IF(EM255&lt;15,VLOOKUP(EP255,data!$B$3:$E$32,2,0)*EM255,(VLOOKUP(EP255,data!$B$3:$E$32,2,0)*14)+(VLOOKUP(EP255,data!$B$3:$E$32,3,0))*(EM255-14)),0)</f>
        <v>0</v>
      </c>
      <c r="ER255" s="265" t="s">
        <v>96</v>
      </c>
      <c r="ES255" s="231">
        <f>IF(EN255=1,VLOOKUP(ER255,data!$B$35:$D$39,2,0),0)</f>
        <v>0</v>
      </c>
      <c r="ET255" s="232">
        <f>IF(AND(EQ255&lt;&gt;0,ES255&lt;&gt;0)=FALSE,0,data!$C$43)</f>
        <v>0</v>
      </c>
      <c r="EU255" s="269">
        <f t="shared" si="277"/>
        <v>0</v>
      </c>
      <c r="EV255" s="225">
        <f t="shared" si="278"/>
        <v>0</v>
      </c>
      <c r="EW255" s="225">
        <f t="shared" si="279"/>
        <v>0</v>
      </c>
      <c r="EX255" s="225">
        <f t="shared" si="280"/>
        <v>0</v>
      </c>
      <c r="EY255" s="431" t="str">
        <f t="shared" si="281"/>
        <v>ne</v>
      </c>
      <c r="FA255" s="229"/>
      <c r="FB255" s="225">
        <f t="shared" si="282"/>
        <v>0</v>
      </c>
      <c r="FC255" s="230">
        <f>IF(FB255=1,data!$C$41*FA255,0)</f>
        <v>0</v>
      </c>
      <c r="FD255" s="265" t="s">
        <v>96</v>
      </c>
      <c r="FE255" s="231">
        <f>IF(FB255=1,IF(FA255&lt;15,VLOOKUP(FD255,data!$B$3:$E$32,2,0)*FA255,(VLOOKUP(FD255,data!$B$3:$E$32,2,0)*14)+(VLOOKUP(FD255,data!$B$3:$E$32,3,0))*(FA255-14)),0)</f>
        <v>0</v>
      </c>
      <c r="FF255" s="265" t="s">
        <v>96</v>
      </c>
      <c r="FG255" s="231">
        <f>IF(FB255=1,VLOOKUP(FF255,data!$B$35:$D$39,2,0),0)</f>
        <v>0</v>
      </c>
      <c r="FH255" s="232">
        <f>IF(AND(FE255&lt;&gt;0,FG255&lt;&gt;0)=FALSE,0,data!$C$43)</f>
        <v>0</v>
      </c>
      <c r="FI255" s="269">
        <f t="shared" si="283"/>
        <v>0</v>
      </c>
      <c r="FJ255" s="225">
        <f t="shared" si="284"/>
        <v>0</v>
      </c>
      <c r="FK255" s="225">
        <f t="shared" si="285"/>
        <v>0</v>
      </c>
      <c r="FL255" s="225">
        <f t="shared" si="286"/>
        <v>0</v>
      </c>
      <c r="FM255" s="431" t="str">
        <f t="shared" si="287"/>
        <v>ne</v>
      </c>
    </row>
    <row r="256" spans="1:169" ht="26.65" hidden="1" customHeight="1" x14ac:dyDescent="0.25">
      <c r="A256" s="233"/>
      <c r="B256" s="370" t="s">
        <v>347</v>
      </c>
      <c r="C256" s="416"/>
      <c r="D256" s="418"/>
      <c r="E256" s="229"/>
      <c r="F256" s="225">
        <f t="shared" si="219"/>
        <v>0</v>
      </c>
      <c r="G256" s="230">
        <f>IF(F256=1,data!$C$41*E256,0)</f>
        <v>0</v>
      </c>
      <c r="H256" s="265" t="s">
        <v>96</v>
      </c>
      <c r="I256" s="231">
        <f>IF($F256=1,IF($E256&lt;15,VLOOKUP(H256,data!$B$3:$E$32,2,0)*$E256,(VLOOKUP(H256,data!$B$3:$E$32,2,0)*14)+(VLOOKUP(H256,data!$B$3:$E$32,3,0))*($E256-14)),0)</f>
        <v>0</v>
      </c>
      <c r="J256" s="265" t="s">
        <v>96</v>
      </c>
      <c r="K256" s="231">
        <f>IF($F256=1,VLOOKUP(J256,data!$B$35:$D$39,2,0),0)</f>
        <v>0</v>
      </c>
      <c r="L256" s="232">
        <f>IF(AND(I256&lt;&gt;0,K256&lt;&gt;0)=FALSE,0,data!$C$43)</f>
        <v>0</v>
      </c>
      <c r="M256" s="269">
        <f t="shared" si="76"/>
        <v>0</v>
      </c>
      <c r="N256" s="225">
        <f t="shared" si="288"/>
        <v>0</v>
      </c>
      <c r="O256" s="225">
        <f t="shared" si="220"/>
        <v>0</v>
      </c>
      <c r="P256" s="225">
        <f t="shared" si="221"/>
        <v>0</v>
      </c>
      <c r="Q256" s="228"/>
      <c r="R256" s="438">
        <f t="shared" si="222"/>
        <v>0</v>
      </c>
      <c r="S256" s="225">
        <f t="shared" si="223"/>
        <v>0</v>
      </c>
      <c r="T256" s="357">
        <f>IF(S256=1,data!$C$41*R256,0)</f>
        <v>0</v>
      </c>
      <c r="U256" s="370" t="str">
        <f t="shared" si="224"/>
        <v xml:space="preserve"> </v>
      </c>
      <c r="V256" s="360">
        <f>IF($S256=1,IF(R256&lt;15,VLOOKUP(U256,data!$B$3:$E$32,2,0)*R256,(VLOOKUP(U256,data!$B$3:$E$32,2,0)*14)+(VLOOKUP(U256,data!$B$3:$E$32,3,0))*(R256-14)),0)</f>
        <v>0</v>
      </c>
      <c r="W256" s="370" t="str">
        <f t="shared" si="225"/>
        <v xml:space="preserve"> </v>
      </c>
      <c r="X256" s="360">
        <f>IF($S256=1,VLOOKUP(W256,data!$B$35:$D$39,2,0),0)</f>
        <v>0</v>
      </c>
      <c r="Y256" s="364">
        <f>IF(AND(V256&lt;&gt;0,X256&lt;&gt;0)=FALSE,0,data!$C$43)</f>
        <v>0</v>
      </c>
      <c r="Z256" s="365">
        <f t="shared" si="83"/>
        <v>0</v>
      </c>
      <c r="AA256" s="225">
        <f t="shared" si="289"/>
        <v>0</v>
      </c>
      <c r="AB256" s="225">
        <f t="shared" si="226"/>
        <v>0</v>
      </c>
      <c r="AC256" s="225">
        <f t="shared" si="227"/>
        <v>0</v>
      </c>
      <c r="AE256" s="229"/>
      <c r="AF256" s="225">
        <f t="shared" si="228"/>
        <v>0</v>
      </c>
      <c r="AG256" s="230">
        <f>IF(AF256=1,data!$C$41*AE256,0)</f>
        <v>0</v>
      </c>
      <c r="AH256" s="265" t="s">
        <v>96</v>
      </c>
      <c r="AI256" s="231">
        <f>IF(AF256=1,IF(AE256&lt;15,VLOOKUP(AH256,data!$B$3:$E$32,2,0)*AE256,(VLOOKUP(AH256,data!$B$3:$E$32,2,0)*14)+(VLOOKUP(AH256,data!$B$3:$E$32,3,0))*(AE256-14)),0)</f>
        <v>0</v>
      </c>
      <c r="AJ256" s="265" t="s">
        <v>96</v>
      </c>
      <c r="AK256" s="231">
        <f>IF(AF256=1,VLOOKUP(AJ256,data!$B$35:$D$39,2,0),0)</f>
        <v>0</v>
      </c>
      <c r="AL256" s="232">
        <f>IF(AND(AI256&lt;&gt;0,AK256&lt;&gt;0)=FALSE,0,data!$C$43)</f>
        <v>0</v>
      </c>
      <c r="AM256" s="269">
        <f t="shared" si="229"/>
        <v>0</v>
      </c>
      <c r="AN256" s="225">
        <f t="shared" si="230"/>
        <v>0</v>
      </c>
      <c r="AO256" s="225">
        <f t="shared" si="231"/>
        <v>0</v>
      </c>
      <c r="AP256" s="225">
        <f t="shared" si="232"/>
        <v>0</v>
      </c>
      <c r="AQ256" s="431" t="str">
        <f t="shared" si="233"/>
        <v>ne</v>
      </c>
      <c r="AS256" s="229"/>
      <c r="AT256" s="225">
        <f t="shared" si="234"/>
        <v>0</v>
      </c>
      <c r="AU256" s="230">
        <f>IF(AT256=1,data!$C$41*AS256,0)</f>
        <v>0</v>
      </c>
      <c r="AV256" s="265" t="s">
        <v>96</v>
      </c>
      <c r="AW256" s="231">
        <f>IF(AT256=1,IF(AS256&lt;15,VLOOKUP(AV256,data!$B$3:$E$32,2,0)*AS256,(VLOOKUP(AV256,data!$B$3:$E$32,2,0)*14)+(VLOOKUP(AV256,data!$B$3:$E$32,3,0))*(AS256-14)),0)</f>
        <v>0</v>
      </c>
      <c r="AX256" s="265" t="s">
        <v>96</v>
      </c>
      <c r="AY256" s="231">
        <f>IF(AT256=1,VLOOKUP(AX256,data!$B$35:$D$39,2,0),0)</f>
        <v>0</v>
      </c>
      <c r="AZ256" s="232">
        <f>IF(AND(AW256&lt;&gt;0,AY256&lt;&gt;0)=FALSE,0,data!$C$43)</f>
        <v>0</v>
      </c>
      <c r="BA256" s="269">
        <f t="shared" si="235"/>
        <v>0</v>
      </c>
      <c r="BB256" s="225">
        <f t="shared" si="236"/>
        <v>0</v>
      </c>
      <c r="BC256" s="225">
        <f t="shared" si="237"/>
        <v>0</v>
      </c>
      <c r="BD256" s="225">
        <f t="shared" si="238"/>
        <v>0</v>
      </c>
      <c r="BE256" s="431" t="str">
        <f t="shared" si="239"/>
        <v>ne</v>
      </c>
      <c r="BG256" s="229"/>
      <c r="BH256" s="225">
        <f t="shared" si="240"/>
        <v>0</v>
      </c>
      <c r="BI256" s="230">
        <f>IF(BH256=1,data!$C$41*BG256,0)</f>
        <v>0</v>
      </c>
      <c r="BJ256" s="265" t="s">
        <v>96</v>
      </c>
      <c r="BK256" s="231">
        <f>IF(BH256=1,IF(BG256&lt;15,VLOOKUP(BJ256,data!$B$3:$E$32,2,0)*BG256,(VLOOKUP(BJ256,data!$B$3:$E$32,2,0)*14)+(VLOOKUP(BJ256,data!$B$3:$E$32,3,0))*(BG256-14)),0)</f>
        <v>0</v>
      </c>
      <c r="BL256" s="265" t="s">
        <v>96</v>
      </c>
      <c r="BM256" s="231">
        <f>IF(BH256=1,VLOOKUP(BL256,data!$B$35:$D$39,2,0),0)</f>
        <v>0</v>
      </c>
      <c r="BN256" s="232">
        <f>IF(AND(BK256&lt;&gt;0,BM256&lt;&gt;0)=FALSE,0,data!$C$43)</f>
        <v>0</v>
      </c>
      <c r="BO256" s="269">
        <f t="shared" si="241"/>
        <v>0</v>
      </c>
      <c r="BP256" s="225">
        <f t="shared" si="242"/>
        <v>0</v>
      </c>
      <c r="BQ256" s="225">
        <f t="shared" si="243"/>
        <v>0</v>
      </c>
      <c r="BR256" s="225">
        <f t="shared" si="244"/>
        <v>0</v>
      </c>
      <c r="BS256" s="431" t="str">
        <f t="shared" si="245"/>
        <v>ne</v>
      </c>
      <c r="BU256" s="229"/>
      <c r="BV256" s="225">
        <f t="shared" si="246"/>
        <v>0</v>
      </c>
      <c r="BW256" s="230">
        <f>IF(BV256=1,data!$C$41*BU256,0)</f>
        <v>0</v>
      </c>
      <c r="BX256" s="265" t="s">
        <v>96</v>
      </c>
      <c r="BY256" s="231">
        <f>IF(BV256=1,IF(BU256&lt;15,VLOOKUP(BX256,data!$B$3:$E$32,2,0)*BU256,(VLOOKUP(BX256,data!$B$3:$E$32,2,0)*14)+(VLOOKUP(BX256,data!$B$3:$E$32,3,0))*(BU256-14)),0)</f>
        <v>0</v>
      </c>
      <c r="BZ256" s="265" t="s">
        <v>96</v>
      </c>
      <c r="CA256" s="231">
        <f>IF(BV256=1,VLOOKUP(BZ256,data!$B$35:$D$39,2,0),0)</f>
        <v>0</v>
      </c>
      <c r="CB256" s="232">
        <f>IF(AND(BY256&lt;&gt;0,CA256&lt;&gt;0)=FALSE,0,data!$C$43)</f>
        <v>0</v>
      </c>
      <c r="CC256" s="269">
        <f t="shared" si="247"/>
        <v>0</v>
      </c>
      <c r="CD256" s="225">
        <f t="shared" si="248"/>
        <v>0</v>
      </c>
      <c r="CE256" s="225">
        <f t="shared" si="249"/>
        <v>0</v>
      </c>
      <c r="CF256" s="225">
        <f t="shared" si="250"/>
        <v>0</v>
      </c>
      <c r="CG256" s="431" t="str">
        <f t="shared" si="251"/>
        <v>ne</v>
      </c>
      <c r="CI256" s="229"/>
      <c r="CJ256" s="225">
        <f t="shared" si="252"/>
        <v>0</v>
      </c>
      <c r="CK256" s="230">
        <f>IF(CJ256=1,data!$C$41*CI256,0)</f>
        <v>0</v>
      </c>
      <c r="CL256" s="265" t="s">
        <v>96</v>
      </c>
      <c r="CM256" s="231">
        <f>IF(CJ256=1,IF(CI256&lt;15,VLOOKUP(CL256,data!$B$3:$E$32,2,0)*CI256,(VLOOKUP(CL256,data!$B$3:$E$32,2,0)*14)+(VLOOKUP(CL256,data!$B$3:$E$32,3,0))*(CI256-14)),0)</f>
        <v>0</v>
      </c>
      <c r="CN256" s="265" t="s">
        <v>96</v>
      </c>
      <c r="CO256" s="231">
        <f>IF(CJ256=1,VLOOKUP(CN256,data!$B$35:$D$39,2,0),0)</f>
        <v>0</v>
      </c>
      <c r="CP256" s="232">
        <f>IF(AND(CM256&lt;&gt;0,CO256&lt;&gt;0)=FALSE,0,data!$C$43)</f>
        <v>0</v>
      </c>
      <c r="CQ256" s="269">
        <f t="shared" si="253"/>
        <v>0</v>
      </c>
      <c r="CR256" s="225">
        <f t="shared" si="254"/>
        <v>0</v>
      </c>
      <c r="CS256" s="225">
        <f t="shared" si="255"/>
        <v>0</v>
      </c>
      <c r="CT256" s="225">
        <f t="shared" si="256"/>
        <v>0</v>
      </c>
      <c r="CU256" s="431" t="str">
        <f t="shared" si="257"/>
        <v>ne</v>
      </c>
      <c r="CW256" s="229"/>
      <c r="CX256" s="225">
        <f t="shared" si="258"/>
        <v>0</v>
      </c>
      <c r="CY256" s="230">
        <f>IF(CX256=1,data!$C$41*CW256,0)</f>
        <v>0</v>
      </c>
      <c r="CZ256" s="265" t="s">
        <v>96</v>
      </c>
      <c r="DA256" s="231">
        <f>IF(CX256=1,IF(CW256&lt;15,VLOOKUP(CZ256,data!$B$3:$E$32,2,0)*CW256,(VLOOKUP(CZ256,data!$B$3:$E$32,2,0)*14)+(VLOOKUP(CZ256,data!$B$3:$E$32,3,0))*(CW256-14)),0)</f>
        <v>0</v>
      </c>
      <c r="DB256" s="265" t="s">
        <v>96</v>
      </c>
      <c r="DC256" s="231">
        <f>IF(CX256=1,VLOOKUP(DB256,data!$B$35:$D$39,2,0),0)</f>
        <v>0</v>
      </c>
      <c r="DD256" s="232">
        <f>IF(AND(DA256&lt;&gt;0,DC256&lt;&gt;0)=FALSE,0,data!$C$43)</f>
        <v>0</v>
      </c>
      <c r="DE256" s="269">
        <f t="shared" si="259"/>
        <v>0</v>
      </c>
      <c r="DF256" s="225">
        <f t="shared" si="260"/>
        <v>0</v>
      </c>
      <c r="DG256" s="225">
        <f t="shared" si="261"/>
        <v>0</v>
      </c>
      <c r="DH256" s="225">
        <f t="shared" si="262"/>
        <v>0</v>
      </c>
      <c r="DI256" s="431" t="str">
        <f t="shared" si="263"/>
        <v>ne</v>
      </c>
      <c r="DK256" s="229"/>
      <c r="DL256" s="225">
        <f t="shared" si="264"/>
        <v>0</v>
      </c>
      <c r="DM256" s="230">
        <f>IF(DL256=1,data!$C$41*DK256,0)</f>
        <v>0</v>
      </c>
      <c r="DN256" s="265" t="s">
        <v>96</v>
      </c>
      <c r="DO256" s="231">
        <f>IF(DL256=1,IF(DK256&lt;15,VLOOKUP(DN256,data!$B$3:$E$32,2,0)*DK256,(VLOOKUP(DN256,data!$B$3:$E$32,2,0)*14)+(VLOOKUP(DN256,data!$B$3:$E$32,3,0))*(DK256-14)),0)</f>
        <v>0</v>
      </c>
      <c r="DP256" s="265" t="s">
        <v>96</v>
      </c>
      <c r="DQ256" s="231">
        <f>IF(DL256=1,VLOOKUP(DP256,data!$B$35:$D$39,2,0),0)</f>
        <v>0</v>
      </c>
      <c r="DR256" s="232">
        <f>IF(AND(DO256&lt;&gt;0,DQ256&lt;&gt;0)=FALSE,0,data!$C$43)</f>
        <v>0</v>
      </c>
      <c r="DS256" s="269">
        <f t="shared" si="265"/>
        <v>0</v>
      </c>
      <c r="DT256" s="225">
        <f t="shared" si="266"/>
        <v>0</v>
      </c>
      <c r="DU256" s="225">
        <f t="shared" si="267"/>
        <v>0</v>
      </c>
      <c r="DV256" s="225">
        <f t="shared" si="268"/>
        <v>0</v>
      </c>
      <c r="DW256" s="431" t="str">
        <f t="shared" si="269"/>
        <v>ne</v>
      </c>
      <c r="DY256" s="229"/>
      <c r="DZ256" s="225">
        <f t="shared" si="270"/>
        <v>0</v>
      </c>
      <c r="EA256" s="230">
        <f>IF(DZ256=1,data!$C$41*DY256,0)</f>
        <v>0</v>
      </c>
      <c r="EB256" s="265" t="s">
        <v>96</v>
      </c>
      <c r="EC256" s="231">
        <f>IF(DZ256=1,IF(DY256&lt;15,VLOOKUP(EB256,data!$B$3:$E$32,2,0)*DY256,(VLOOKUP(EB256,data!$B$3:$E$32,2,0)*14)+(VLOOKUP(EB256,data!$B$3:$E$32,3,0))*(DY256-14)),0)</f>
        <v>0</v>
      </c>
      <c r="ED256" s="265" t="s">
        <v>96</v>
      </c>
      <c r="EE256" s="231">
        <f>IF(DZ256=1,VLOOKUP(ED256,data!$B$35:$D$39,2,0),0)</f>
        <v>0</v>
      </c>
      <c r="EF256" s="232">
        <f>IF(AND(EC256&lt;&gt;0,EE256&lt;&gt;0)=FALSE,0,data!$C$43)</f>
        <v>0</v>
      </c>
      <c r="EG256" s="269">
        <f t="shared" si="271"/>
        <v>0</v>
      </c>
      <c r="EH256" s="225">
        <f t="shared" si="272"/>
        <v>0</v>
      </c>
      <c r="EI256" s="225">
        <f t="shared" si="273"/>
        <v>0</v>
      </c>
      <c r="EJ256" s="225">
        <f t="shared" si="274"/>
        <v>0</v>
      </c>
      <c r="EK256" s="431" t="str">
        <f t="shared" si="275"/>
        <v>ne</v>
      </c>
      <c r="EM256" s="229"/>
      <c r="EN256" s="225">
        <f t="shared" si="276"/>
        <v>0</v>
      </c>
      <c r="EO256" s="230">
        <f>IF(EN256=1,data!$C$41*EM256,0)</f>
        <v>0</v>
      </c>
      <c r="EP256" s="265" t="s">
        <v>96</v>
      </c>
      <c r="EQ256" s="231">
        <f>IF(EN256=1,IF(EM256&lt;15,VLOOKUP(EP256,data!$B$3:$E$32,2,0)*EM256,(VLOOKUP(EP256,data!$B$3:$E$32,2,0)*14)+(VLOOKUP(EP256,data!$B$3:$E$32,3,0))*(EM256-14)),0)</f>
        <v>0</v>
      </c>
      <c r="ER256" s="265" t="s">
        <v>96</v>
      </c>
      <c r="ES256" s="231">
        <f>IF(EN256=1,VLOOKUP(ER256,data!$B$35:$D$39,2,0),0)</f>
        <v>0</v>
      </c>
      <c r="ET256" s="232">
        <f>IF(AND(EQ256&lt;&gt;0,ES256&lt;&gt;0)=FALSE,0,data!$C$43)</f>
        <v>0</v>
      </c>
      <c r="EU256" s="269">
        <f t="shared" si="277"/>
        <v>0</v>
      </c>
      <c r="EV256" s="225">
        <f t="shared" si="278"/>
        <v>0</v>
      </c>
      <c r="EW256" s="225">
        <f t="shared" si="279"/>
        <v>0</v>
      </c>
      <c r="EX256" s="225">
        <f t="shared" si="280"/>
        <v>0</v>
      </c>
      <c r="EY256" s="431" t="str">
        <f t="shared" si="281"/>
        <v>ne</v>
      </c>
      <c r="FA256" s="229"/>
      <c r="FB256" s="225">
        <f t="shared" si="282"/>
        <v>0</v>
      </c>
      <c r="FC256" s="230">
        <f>IF(FB256=1,data!$C$41*FA256,0)</f>
        <v>0</v>
      </c>
      <c r="FD256" s="265" t="s">
        <v>96</v>
      </c>
      <c r="FE256" s="231">
        <f>IF(FB256=1,IF(FA256&lt;15,VLOOKUP(FD256,data!$B$3:$E$32,2,0)*FA256,(VLOOKUP(FD256,data!$B$3:$E$32,2,0)*14)+(VLOOKUP(FD256,data!$B$3:$E$32,3,0))*(FA256-14)),0)</f>
        <v>0</v>
      </c>
      <c r="FF256" s="265" t="s">
        <v>96</v>
      </c>
      <c r="FG256" s="231">
        <f>IF(FB256=1,VLOOKUP(FF256,data!$B$35:$D$39,2,0),0)</f>
        <v>0</v>
      </c>
      <c r="FH256" s="232">
        <f>IF(AND(FE256&lt;&gt;0,FG256&lt;&gt;0)=FALSE,0,data!$C$43)</f>
        <v>0</v>
      </c>
      <c r="FI256" s="269">
        <f t="shared" si="283"/>
        <v>0</v>
      </c>
      <c r="FJ256" s="225">
        <f t="shared" si="284"/>
        <v>0</v>
      </c>
      <c r="FK256" s="225">
        <f t="shared" si="285"/>
        <v>0</v>
      </c>
      <c r="FL256" s="225">
        <f t="shared" si="286"/>
        <v>0</v>
      </c>
      <c r="FM256" s="431" t="str">
        <f t="shared" si="287"/>
        <v>ne</v>
      </c>
    </row>
    <row r="257" spans="1:169" ht="26.65" hidden="1" customHeight="1" x14ac:dyDescent="0.25">
      <c r="A257" s="233"/>
      <c r="B257" s="370" t="s">
        <v>348</v>
      </c>
      <c r="C257" s="416"/>
      <c r="D257" s="418"/>
      <c r="E257" s="229"/>
      <c r="F257" s="225">
        <f t="shared" si="219"/>
        <v>0</v>
      </c>
      <c r="G257" s="230">
        <f>IF(F257=1,data!$C$41*E257,0)</f>
        <v>0</v>
      </c>
      <c r="H257" s="265" t="s">
        <v>96</v>
      </c>
      <c r="I257" s="231">
        <f>IF($F257=1,IF($E257&lt;15,VLOOKUP(H257,data!$B$3:$E$32,2,0)*$E257,(VLOOKUP(H257,data!$B$3:$E$32,2,0)*14)+(VLOOKUP(H257,data!$B$3:$E$32,3,0))*($E257-14)),0)</f>
        <v>0</v>
      </c>
      <c r="J257" s="265" t="s">
        <v>96</v>
      </c>
      <c r="K257" s="231">
        <f>IF($F257=1,VLOOKUP(J257,data!$B$35:$D$39,2,0),0)</f>
        <v>0</v>
      </c>
      <c r="L257" s="232">
        <f>IF(AND(I257&lt;&gt;0,K257&lt;&gt;0)=FALSE,0,data!$C$43)</f>
        <v>0</v>
      </c>
      <c r="M257" s="269">
        <f t="shared" si="76"/>
        <v>0</v>
      </c>
      <c r="N257" s="225">
        <f t="shared" si="288"/>
        <v>0</v>
      </c>
      <c r="O257" s="225">
        <f t="shared" si="220"/>
        <v>0</v>
      </c>
      <c r="P257" s="225">
        <f t="shared" si="221"/>
        <v>0</v>
      </c>
      <c r="Q257" s="228"/>
      <c r="R257" s="438">
        <f t="shared" si="222"/>
        <v>0</v>
      </c>
      <c r="S257" s="225">
        <f t="shared" si="223"/>
        <v>0</v>
      </c>
      <c r="T257" s="357">
        <f>IF(S257=1,data!$C$41*R257,0)</f>
        <v>0</v>
      </c>
      <c r="U257" s="370" t="str">
        <f t="shared" si="224"/>
        <v xml:space="preserve"> </v>
      </c>
      <c r="V257" s="360">
        <f>IF($S257=1,IF(R257&lt;15,VLOOKUP(U257,data!$B$3:$E$32,2,0)*R257,(VLOOKUP(U257,data!$B$3:$E$32,2,0)*14)+(VLOOKUP(U257,data!$B$3:$E$32,3,0))*(R257-14)),0)</f>
        <v>0</v>
      </c>
      <c r="W257" s="370" t="str">
        <f t="shared" si="225"/>
        <v xml:space="preserve"> </v>
      </c>
      <c r="X257" s="360">
        <f>IF($S257=1,VLOOKUP(W257,data!$B$35:$D$39,2,0),0)</f>
        <v>0</v>
      </c>
      <c r="Y257" s="364">
        <f>IF(AND(V257&lt;&gt;0,X257&lt;&gt;0)=FALSE,0,data!$C$43)</f>
        <v>0</v>
      </c>
      <c r="Z257" s="365">
        <f t="shared" si="83"/>
        <v>0</v>
      </c>
      <c r="AA257" s="225">
        <f t="shared" si="289"/>
        <v>0</v>
      </c>
      <c r="AB257" s="225">
        <f t="shared" si="226"/>
        <v>0</v>
      </c>
      <c r="AC257" s="225">
        <f t="shared" si="227"/>
        <v>0</v>
      </c>
      <c r="AE257" s="229"/>
      <c r="AF257" s="225">
        <f t="shared" si="228"/>
        <v>0</v>
      </c>
      <c r="AG257" s="230">
        <f>IF(AF257=1,data!$C$41*AE257,0)</f>
        <v>0</v>
      </c>
      <c r="AH257" s="265" t="s">
        <v>96</v>
      </c>
      <c r="AI257" s="231">
        <f>IF(AF257=1,IF(AE257&lt;15,VLOOKUP(AH257,data!$B$3:$E$32,2,0)*AE257,(VLOOKUP(AH257,data!$B$3:$E$32,2,0)*14)+(VLOOKUP(AH257,data!$B$3:$E$32,3,0))*(AE257-14)),0)</f>
        <v>0</v>
      </c>
      <c r="AJ257" s="265" t="s">
        <v>96</v>
      </c>
      <c r="AK257" s="231">
        <f>IF(AF257=1,VLOOKUP(AJ257,data!$B$35:$D$39,2,0),0)</f>
        <v>0</v>
      </c>
      <c r="AL257" s="232">
        <f>IF(AND(AI257&lt;&gt;0,AK257&lt;&gt;0)=FALSE,0,data!$C$43)</f>
        <v>0</v>
      </c>
      <c r="AM257" s="269">
        <f t="shared" si="229"/>
        <v>0</v>
      </c>
      <c r="AN257" s="225">
        <f t="shared" si="230"/>
        <v>0</v>
      </c>
      <c r="AO257" s="225">
        <f t="shared" si="231"/>
        <v>0</v>
      </c>
      <c r="AP257" s="225">
        <f t="shared" si="232"/>
        <v>0</v>
      </c>
      <c r="AQ257" s="431" t="str">
        <f t="shared" si="233"/>
        <v>ne</v>
      </c>
      <c r="AS257" s="229"/>
      <c r="AT257" s="225">
        <f t="shared" si="234"/>
        <v>0</v>
      </c>
      <c r="AU257" s="230">
        <f>IF(AT257=1,data!$C$41*AS257,0)</f>
        <v>0</v>
      </c>
      <c r="AV257" s="265" t="s">
        <v>96</v>
      </c>
      <c r="AW257" s="231">
        <f>IF(AT257=1,IF(AS257&lt;15,VLOOKUP(AV257,data!$B$3:$E$32,2,0)*AS257,(VLOOKUP(AV257,data!$B$3:$E$32,2,0)*14)+(VLOOKUP(AV257,data!$B$3:$E$32,3,0))*(AS257-14)),0)</f>
        <v>0</v>
      </c>
      <c r="AX257" s="265" t="s">
        <v>96</v>
      </c>
      <c r="AY257" s="231">
        <f>IF(AT257=1,VLOOKUP(AX257,data!$B$35:$D$39,2,0),0)</f>
        <v>0</v>
      </c>
      <c r="AZ257" s="232">
        <f>IF(AND(AW257&lt;&gt;0,AY257&lt;&gt;0)=FALSE,0,data!$C$43)</f>
        <v>0</v>
      </c>
      <c r="BA257" s="269">
        <f t="shared" si="235"/>
        <v>0</v>
      </c>
      <c r="BB257" s="225">
        <f t="shared" si="236"/>
        <v>0</v>
      </c>
      <c r="BC257" s="225">
        <f t="shared" si="237"/>
        <v>0</v>
      </c>
      <c r="BD257" s="225">
        <f t="shared" si="238"/>
        <v>0</v>
      </c>
      <c r="BE257" s="431" t="str">
        <f t="shared" si="239"/>
        <v>ne</v>
      </c>
      <c r="BG257" s="229"/>
      <c r="BH257" s="225">
        <f t="shared" si="240"/>
        <v>0</v>
      </c>
      <c r="BI257" s="230">
        <f>IF(BH257=1,data!$C$41*BG257,0)</f>
        <v>0</v>
      </c>
      <c r="BJ257" s="265" t="s">
        <v>96</v>
      </c>
      <c r="BK257" s="231">
        <f>IF(BH257=1,IF(BG257&lt;15,VLOOKUP(BJ257,data!$B$3:$E$32,2,0)*BG257,(VLOOKUP(BJ257,data!$B$3:$E$32,2,0)*14)+(VLOOKUP(BJ257,data!$B$3:$E$32,3,0))*(BG257-14)),0)</f>
        <v>0</v>
      </c>
      <c r="BL257" s="265" t="s">
        <v>96</v>
      </c>
      <c r="BM257" s="231">
        <f>IF(BH257=1,VLOOKUP(BL257,data!$B$35:$D$39,2,0),0)</f>
        <v>0</v>
      </c>
      <c r="BN257" s="232">
        <f>IF(AND(BK257&lt;&gt;0,BM257&lt;&gt;0)=FALSE,0,data!$C$43)</f>
        <v>0</v>
      </c>
      <c r="BO257" s="269">
        <f t="shared" si="241"/>
        <v>0</v>
      </c>
      <c r="BP257" s="225">
        <f t="shared" si="242"/>
        <v>0</v>
      </c>
      <c r="BQ257" s="225">
        <f t="shared" si="243"/>
        <v>0</v>
      </c>
      <c r="BR257" s="225">
        <f t="shared" si="244"/>
        <v>0</v>
      </c>
      <c r="BS257" s="431" t="str">
        <f t="shared" si="245"/>
        <v>ne</v>
      </c>
      <c r="BU257" s="229"/>
      <c r="BV257" s="225">
        <f t="shared" si="246"/>
        <v>0</v>
      </c>
      <c r="BW257" s="230">
        <f>IF(BV257=1,data!$C$41*BU257,0)</f>
        <v>0</v>
      </c>
      <c r="BX257" s="265" t="s">
        <v>96</v>
      </c>
      <c r="BY257" s="231">
        <f>IF(BV257=1,IF(BU257&lt;15,VLOOKUP(BX257,data!$B$3:$E$32,2,0)*BU257,(VLOOKUP(BX257,data!$B$3:$E$32,2,0)*14)+(VLOOKUP(BX257,data!$B$3:$E$32,3,0))*(BU257-14)),0)</f>
        <v>0</v>
      </c>
      <c r="BZ257" s="265" t="s">
        <v>96</v>
      </c>
      <c r="CA257" s="231">
        <f>IF(BV257=1,VLOOKUP(BZ257,data!$B$35:$D$39,2,0),0)</f>
        <v>0</v>
      </c>
      <c r="CB257" s="232">
        <f>IF(AND(BY257&lt;&gt;0,CA257&lt;&gt;0)=FALSE,0,data!$C$43)</f>
        <v>0</v>
      </c>
      <c r="CC257" s="269">
        <f t="shared" si="247"/>
        <v>0</v>
      </c>
      <c r="CD257" s="225">
        <f t="shared" si="248"/>
        <v>0</v>
      </c>
      <c r="CE257" s="225">
        <f t="shared" si="249"/>
        <v>0</v>
      </c>
      <c r="CF257" s="225">
        <f t="shared" si="250"/>
        <v>0</v>
      </c>
      <c r="CG257" s="431" t="str">
        <f t="shared" si="251"/>
        <v>ne</v>
      </c>
      <c r="CI257" s="229"/>
      <c r="CJ257" s="225">
        <f t="shared" si="252"/>
        <v>0</v>
      </c>
      <c r="CK257" s="230">
        <f>IF(CJ257=1,data!$C$41*CI257,0)</f>
        <v>0</v>
      </c>
      <c r="CL257" s="265" t="s">
        <v>96</v>
      </c>
      <c r="CM257" s="231">
        <f>IF(CJ257=1,IF(CI257&lt;15,VLOOKUP(CL257,data!$B$3:$E$32,2,0)*CI257,(VLOOKUP(CL257,data!$B$3:$E$32,2,0)*14)+(VLOOKUP(CL257,data!$B$3:$E$32,3,0))*(CI257-14)),0)</f>
        <v>0</v>
      </c>
      <c r="CN257" s="265" t="s">
        <v>96</v>
      </c>
      <c r="CO257" s="231">
        <f>IF(CJ257=1,VLOOKUP(CN257,data!$B$35:$D$39,2,0),0)</f>
        <v>0</v>
      </c>
      <c r="CP257" s="232">
        <f>IF(AND(CM257&lt;&gt;0,CO257&lt;&gt;0)=FALSE,0,data!$C$43)</f>
        <v>0</v>
      </c>
      <c r="CQ257" s="269">
        <f t="shared" si="253"/>
        <v>0</v>
      </c>
      <c r="CR257" s="225">
        <f t="shared" si="254"/>
        <v>0</v>
      </c>
      <c r="CS257" s="225">
        <f t="shared" si="255"/>
        <v>0</v>
      </c>
      <c r="CT257" s="225">
        <f t="shared" si="256"/>
        <v>0</v>
      </c>
      <c r="CU257" s="431" t="str">
        <f t="shared" si="257"/>
        <v>ne</v>
      </c>
      <c r="CW257" s="229"/>
      <c r="CX257" s="225">
        <f t="shared" si="258"/>
        <v>0</v>
      </c>
      <c r="CY257" s="230">
        <f>IF(CX257=1,data!$C$41*CW257,0)</f>
        <v>0</v>
      </c>
      <c r="CZ257" s="265" t="s">
        <v>96</v>
      </c>
      <c r="DA257" s="231">
        <f>IF(CX257=1,IF(CW257&lt;15,VLOOKUP(CZ257,data!$B$3:$E$32,2,0)*CW257,(VLOOKUP(CZ257,data!$B$3:$E$32,2,0)*14)+(VLOOKUP(CZ257,data!$B$3:$E$32,3,0))*(CW257-14)),0)</f>
        <v>0</v>
      </c>
      <c r="DB257" s="265" t="s">
        <v>96</v>
      </c>
      <c r="DC257" s="231">
        <f>IF(CX257=1,VLOOKUP(DB257,data!$B$35:$D$39,2,0),0)</f>
        <v>0</v>
      </c>
      <c r="DD257" s="232">
        <f>IF(AND(DA257&lt;&gt;0,DC257&lt;&gt;0)=FALSE,0,data!$C$43)</f>
        <v>0</v>
      </c>
      <c r="DE257" s="269">
        <f t="shared" si="259"/>
        <v>0</v>
      </c>
      <c r="DF257" s="225">
        <f t="shared" si="260"/>
        <v>0</v>
      </c>
      <c r="DG257" s="225">
        <f t="shared" si="261"/>
        <v>0</v>
      </c>
      <c r="DH257" s="225">
        <f t="shared" si="262"/>
        <v>0</v>
      </c>
      <c r="DI257" s="431" t="str">
        <f t="shared" si="263"/>
        <v>ne</v>
      </c>
      <c r="DK257" s="229"/>
      <c r="DL257" s="225">
        <f t="shared" si="264"/>
        <v>0</v>
      </c>
      <c r="DM257" s="230">
        <f>IF(DL257=1,data!$C$41*DK257,0)</f>
        <v>0</v>
      </c>
      <c r="DN257" s="265" t="s">
        <v>96</v>
      </c>
      <c r="DO257" s="231">
        <f>IF(DL257=1,IF(DK257&lt;15,VLOOKUP(DN257,data!$B$3:$E$32,2,0)*DK257,(VLOOKUP(DN257,data!$B$3:$E$32,2,0)*14)+(VLOOKUP(DN257,data!$B$3:$E$32,3,0))*(DK257-14)),0)</f>
        <v>0</v>
      </c>
      <c r="DP257" s="265" t="s">
        <v>96</v>
      </c>
      <c r="DQ257" s="231">
        <f>IF(DL257=1,VLOOKUP(DP257,data!$B$35:$D$39,2,0),0)</f>
        <v>0</v>
      </c>
      <c r="DR257" s="232">
        <f>IF(AND(DO257&lt;&gt;0,DQ257&lt;&gt;0)=FALSE,0,data!$C$43)</f>
        <v>0</v>
      </c>
      <c r="DS257" s="269">
        <f t="shared" si="265"/>
        <v>0</v>
      </c>
      <c r="DT257" s="225">
        <f t="shared" si="266"/>
        <v>0</v>
      </c>
      <c r="DU257" s="225">
        <f t="shared" si="267"/>
        <v>0</v>
      </c>
      <c r="DV257" s="225">
        <f t="shared" si="268"/>
        <v>0</v>
      </c>
      <c r="DW257" s="431" t="str">
        <f t="shared" si="269"/>
        <v>ne</v>
      </c>
      <c r="DY257" s="229"/>
      <c r="DZ257" s="225">
        <f t="shared" si="270"/>
        <v>0</v>
      </c>
      <c r="EA257" s="230">
        <f>IF(DZ257=1,data!$C$41*DY257,0)</f>
        <v>0</v>
      </c>
      <c r="EB257" s="265" t="s">
        <v>96</v>
      </c>
      <c r="EC257" s="231">
        <f>IF(DZ257=1,IF(DY257&lt;15,VLOOKUP(EB257,data!$B$3:$E$32,2,0)*DY257,(VLOOKUP(EB257,data!$B$3:$E$32,2,0)*14)+(VLOOKUP(EB257,data!$B$3:$E$32,3,0))*(DY257-14)),0)</f>
        <v>0</v>
      </c>
      <c r="ED257" s="265" t="s">
        <v>96</v>
      </c>
      <c r="EE257" s="231">
        <f>IF(DZ257=1,VLOOKUP(ED257,data!$B$35:$D$39,2,0),0)</f>
        <v>0</v>
      </c>
      <c r="EF257" s="232">
        <f>IF(AND(EC257&lt;&gt;0,EE257&lt;&gt;0)=FALSE,0,data!$C$43)</f>
        <v>0</v>
      </c>
      <c r="EG257" s="269">
        <f t="shared" si="271"/>
        <v>0</v>
      </c>
      <c r="EH257" s="225">
        <f t="shared" si="272"/>
        <v>0</v>
      </c>
      <c r="EI257" s="225">
        <f t="shared" si="273"/>
        <v>0</v>
      </c>
      <c r="EJ257" s="225">
        <f t="shared" si="274"/>
        <v>0</v>
      </c>
      <c r="EK257" s="431" t="str">
        <f t="shared" si="275"/>
        <v>ne</v>
      </c>
      <c r="EM257" s="229"/>
      <c r="EN257" s="225">
        <f t="shared" si="276"/>
        <v>0</v>
      </c>
      <c r="EO257" s="230">
        <f>IF(EN257=1,data!$C$41*EM257,0)</f>
        <v>0</v>
      </c>
      <c r="EP257" s="265" t="s">
        <v>96</v>
      </c>
      <c r="EQ257" s="231">
        <f>IF(EN257=1,IF(EM257&lt;15,VLOOKUP(EP257,data!$B$3:$E$32,2,0)*EM257,(VLOOKUP(EP257,data!$B$3:$E$32,2,0)*14)+(VLOOKUP(EP257,data!$B$3:$E$32,3,0))*(EM257-14)),0)</f>
        <v>0</v>
      </c>
      <c r="ER257" s="265" t="s">
        <v>96</v>
      </c>
      <c r="ES257" s="231">
        <f>IF(EN257=1,VLOOKUP(ER257,data!$B$35:$D$39,2,0),0)</f>
        <v>0</v>
      </c>
      <c r="ET257" s="232">
        <f>IF(AND(EQ257&lt;&gt;0,ES257&lt;&gt;0)=FALSE,0,data!$C$43)</f>
        <v>0</v>
      </c>
      <c r="EU257" s="269">
        <f t="shared" si="277"/>
        <v>0</v>
      </c>
      <c r="EV257" s="225">
        <f t="shared" si="278"/>
        <v>0</v>
      </c>
      <c r="EW257" s="225">
        <f t="shared" si="279"/>
        <v>0</v>
      </c>
      <c r="EX257" s="225">
        <f t="shared" si="280"/>
        <v>0</v>
      </c>
      <c r="EY257" s="431" t="str">
        <f t="shared" si="281"/>
        <v>ne</v>
      </c>
      <c r="FA257" s="229"/>
      <c r="FB257" s="225">
        <f t="shared" si="282"/>
        <v>0</v>
      </c>
      <c r="FC257" s="230">
        <f>IF(FB257=1,data!$C$41*FA257,0)</f>
        <v>0</v>
      </c>
      <c r="FD257" s="265" t="s">
        <v>96</v>
      </c>
      <c r="FE257" s="231">
        <f>IF(FB257=1,IF(FA257&lt;15,VLOOKUP(FD257,data!$B$3:$E$32,2,0)*FA257,(VLOOKUP(FD257,data!$B$3:$E$32,2,0)*14)+(VLOOKUP(FD257,data!$B$3:$E$32,3,0))*(FA257-14)),0)</f>
        <v>0</v>
      </c>
      <c r="FF257" s="265" t="s">
        <v>96</v>
      </c>
      <c r="FG257" s="231">
        <f>IF(FB257=1,VLOOKUP(FF257,data!$B$35:$D$39,2,0),0)</f>
        <v>0</v>
      </c>
      <c r="FH257" s="232">
        <f>IF(AND(FE257&lt;&gt;0,FG257&lt;&gt;0)=FALSE,0,data!$C$43)</f>
        <v>0</v>
      </c>
      <c r="FI257" s="269">
        <f t="shared" si="283"/>
        <v>0</v>
      </c>
      <c r="FJ257" s="225">
        <f t="shared" si="284"/>
        <v>0</v>
      </c>
      <c r="FK257" s="225">
        <f t="shared" si="285"/>
        <v>0</v>
      </c>
      <c r="FL257" s="225">
        <f t="shared" si="286"/>
        <v>0</v>
      </c>
      <c r="FM257" s="431" t="str">
        <f t="shared" si="287"/>
        <v>ne</v>
      </c>
    </row>
    <row r="258" spans="1:169" ht="26.65" hidden="1" customHeight="1" x14ac:dyDescent="0.25">
      <c r="A258" s="233"/>
      <c r="B258" s="370" t="s">
        <v>349</v>
      </c>
      <c r="C258" s="416"/>
      <c r="D258" s="418"/>
      <c r="E258" s="229"/>
      <c r="F258" s="225">
        <f t="shared" si="219"/>
        <v>0</v>
      </c>
      <c r="G258" s="230">
        <f>IF(F258=1,data!$C$41*E258,0)</f>
        <v>0</v>
      </c>
      <c r="H258" s="265" t="s">
        <v>96</v>
      </c>
      <c r="I258" s="231">
        <f>IF($F258=1,IF($E258&lt;15,VLOOKUP(H258,data!$B$3:$E$32,2,0)*$E258,(VLOOKUP(H258,data!$B$3:$E$32,2,0)*14)+(VLOOKUP(H258,data!$B$3:$E$32,3,0))*($E258-14)),0)</f>
        <v>0</v>
      </c>
      <c r="J258" s="265" t="s">
        <v>96</v>
      </c>
      <c r="K258" s="231">
        <f>IF($F258=1,VLOOKUP(J258,data!$B$35:$D$39,2,0),0)</f>
        <v>0</v>
      </c>
      <c r="L258" s="232">
        <f>IF(AND(I258&lt;&gt;0,K258&lt;&gt;0)=FALSE,0,data!$C$43)</f>
        <v>0</v>
      </c>
      <c r="M258" s="269">
        <f t="shared" si="76"/>
        <v>0</v>
      </c>
      <c r="N258" s="225">
        <f t="shared" si="288"/>
        <v>0</v>
      </c>
      <c r="O258" s="225">
        <f t="shared" si="220"/>
        <v>0</v>
      </c>
      <c r="P258" s="225">
        <f t="shared" si="221"/>
        <v>0</v>
      </c>
      <c r="Q258" s="228"/>
      <c r="R258" s="438">
        <f t="shared" si="222"/>
        <v>0</v>
      </c>
      <c r="S258" s="225">
        <f t="shared" si="223"/>
        <v>0</v>
      </c>
      <c r="T258" s="357">
        <f>IF(S258=1,data!$C$41*R258,0)</f>
        <v>0</v>
      </c>
      <c r="U258" s="370" t="str">
        <f t="shared" si="224"/>
        <v xml:space="preserve"> </v>
      </c>
      <c r="V258" s="360">
        <f>IF($S258=1,IF(R258&lt;15,VLOOKUP(U258,data!$B$3:$E$32,2,0)*R258,(VLOOKUP(U258,data!$B$3:$E$32,2,0)*14)+(VLOOKUP(U258,data!$B$3:$E$32,3,0))*(R258-14)),0)</f>
        <v>0</v>
      </c>
      <c r="W258" s="370" t="str">
        <f t="shared" si="225"/>
        <v xml:space="preserve"> </v>
      </c>
      <c r="X258" s="360">
        <f>IF($S258=1,VLOOKUP(W258,data!$B$35:$D$39,2,0),0)</f>
        <v>0</v>
      </c>
      <c r="Y258" s="364">
        <f>IF(AND(V258&lt;&gt;0,X258&lt;&gt;0)=FALSE,0,data!$C$43)</f>
        <v>0</v>
      </c>
      <c r="Z258" s="365">
        <f t="shared" si="83"/>
        <v>0</v>
      </c>
      <c r="AA258" s="225">
        <f t="shared" si="289"/>
        <v>0</v>
      </c>
      <c r="AB258" s="225">
        <f t="shared" si="226"/>
        <v>0</v>
      </c>
      <c r="AC258" s="225">
        <f t="shared" si="227"/>
        <v>0</v>
      </c>
      <c r="AE258" s="229"/>
      <c r="AF258" s="225">
        <f t="shared" si="228"/>
        <v>0</v>
      </c>
      <c r="AG258" s="230">
        <f>IF(AF258=1,data!$C$41*AE258,0)</f>
        <v>0</v>
      </c>
      <c r="AH258" s="265" t="s">
        <v>96</v>
      </c>
      <c r="AI258" s="231">
        <f>IF(AF258=1,IF(AE258&lt;15,VLOOKUP(AH258,data!$B$3:$E$32,2,0)*AE258,(VLOOKUP(AH258,data!$B$3:$E$32,2,0)*14)+(VLOOKUP(AH258,data!$B$3:$E$32,3,0))*(AE258-14)),0)</f>
        <v>0</v>
      </c>
      <c r="AJ258" s="265" t="s">
        <v>96</v>
      </c>
      <c r="AK258" s="231">
        <f>IF(AF258=1,VLOOKUP(AJ258,data!$B$35:$D$39,2,0),0)</f>
        <v>0</v>
      </c>
      <c r="AL258" s="232">
        <f>IF(AND(AI258&lt;&gt;0,AK258&lt;&gt;0)=FALSE,0,data!$C$43)</f>
        <v>0</v>
      </c>
      <c r="AM258" s="269">
        <f t="shared" si="229"/>
        <v>0</v>
      </c>
      <c r="AN258" s="225">
        <f t="shared" si="230"/>
        <v>0</v>
      </c>
      <c r="AO258" s="225">
        <f t="shared" si="231"/>
        <v>0</v>
      </c>
      <c r="AP258" s="225">
        <f t="shared" si="232"/>
        <v>0</v>
      </c>
      <c r="AQ258" s="431" t="str">
        <f t="shared" si="233"/>
        <v>ne</v>
      </c>
      <c r="AS258" s="229"/>
      <c r="AT258" s="225">
        <f t="shared" si="234"/>
        <v>0</v>
      </c>
      <c r="AU258" s="230">
        <f>IF(AT258=1,data!$C$41*AS258,0)</f>
        <v>0</v>
      </c>
      <c r="AV258" s="265" t="s">
        <v>96</v>
      </c>
      <c r="AW258" s="231">
        <f>IF(AT258=1,IF(AS258&lt;15,VLOOKUP(AV258,data!$B$3:$E$32,2,0)*AS258,(VLOOKUP(AV258,data!$B$3:$E$32,2,0)*14)+(VLOOKUP(AV258,data!$B$3:$E$32,3,0))*(AS258-14)),0)</f>
        <v>0</v>
      </c>
      <c r="AX258" s="265" t="s">
        <v>96</v>
      </c>
      <c r="AY258" s="231">
        <f>IF(AT258=1,VLOOKUP(AX258,data!$B$35:$D$39,2,0),0)</f>
        <v>0</v>
      </c>
      <c r="AZ258" s="232">
        <f>IF(AND(AW258&lt;&gt;0,AY258&lt;&gt;0)=FALSE,0,data!$C$43)</f>
        <v>0</v>
      </c>
      <c r="BA258" s="269">
        <f t="shared" si="235"/>
        <v>0</v>
      </c>
      <c r="BB258" s="225">
        <f t="shared" si="236"/>
        <v>0</v>
      </c>
      <c r="BC258" s="225">
        <f t="shared" si="237"/>
        <v>0</v>
      </c>
      <c r="BD258" s="225">
        <f t="shared" si="238"/>
        <v>0</v>
      </c>
      <c r="BE258" s="431" t="str">
        <f t="shared" si="239"/>
        <v>ne</v>
      </c>
      <c r="BG258" s="229"/>
      <c r="BH258" s="225">
        <f t="shared" si="240"/>
        <v>0</v>
      </c>
      <c r="BI258" s="230">
        <f>IF(BH258=1,data!$C$41*BG258,0)</f>
        <v>0</v>
      </c>
      <c r="BJ258" s="265" t="s">
        <v>96</v>
      </c>
      <c r="BK258" s="231">
        <f>IF(BH258=1,IF(BG258&lt;15,VLOOKUP(BJ258,data!$B$3:$E$32,2,0)*BG258,(VLOOKUP(BJ258,data!$B$3:$E$32,2,0)*14)+(VLOOKUP(BJ258,data!$B$3:$E$32,3,0))*(BG258-14)),0)</f>
        <v>0</v>
      </c>
      <c r="BL258" s="265" t="s">
        <v>96</v>
      </c>
      <c r="BM258" s="231">
        <f>IF(BH258=1,VLOOKUP(BL258,data!$B$35:$D$39,2,0),0)</f>
        <v>0</v>
      </c>
      <c r="BN258" s="232">
        <f>IF(AND(BK258&lt;&gt;0,BM258&lt;&gt;0)=FALSE,0,data!$C$43)</f>
        <v>0</v>
      </c>
      <c r="BO258" s="269">
        <f t="shared" si="241"/>
        <v>0</v>
      </c>
      <c r="BP258" s="225">
        <f t="shared" si="242"/>
        <v>0</v>
      </c>
      <c r="BQ258" s="225">
        <f t="shared" si="243"/>
        <v>0</v>
      </c>
      <c r="BR258" s="225">
        <f t="shared" si="244"/>
        <v>0</v>
      </c>
      <c r="BS258" s="431" t="str">
        <f t="shared" si="245"/>
        <v>ne</v>
      </c>
      <c r="BU258" s="229"/>
      <c r="BV258" s="225">
        <f t="shared" si="246"/>
        <v>0</v>
      </c>
      <c r="BW258" s="230">
        <f>IF(BV258=1,data!$C$41*BU258,0)</f>
        <v>0</v>
      </c>
      <c r="BX258" s="265" t="s">
        <v>96</v>
      </c>
      <c r="BY258" s="231">
        <f>IF(BV258=1,IF(BU258&lt;15,VLOOKUP(BX258,data!$B$3:$E$32,2,0)*BU258,(VLOOKUP(BX258,data!$B$3:$E$32,2,0)*14)+(VLOOKUP(BX258,data!$B$3:$E$32,3,0))*(BU258-14)),0)</f>
        <v>0</v>
      </c>
      <c r="BZ258" s="265" t="s">
        <v>96</v>
      </c>
      <c r="CA258" s="231">
        <f>IF(BV258=1,VLOOKUP(BZ258,data!$B$35:$D$39,2,0),0)</f>
        <v>0</v>
      </c>
      <c r="CB258" s="232">
        <f>IF(AND(BY258&lt;&gt;0,CA258&lt;&gt;0)=FALSE,0,data!$C$43)</f>
        <v>0</v>
      </c>
      <c r="CC258" s="269">
        <f t="shared" si="247"/>
        <v>0</v>
      </c>
      <c r="CD258" s="225">
        <f t="shared" si="248"/>
        <v>0</v>
      </c>
      <c r="CE258" s="225">
        <f t="shared" si="249"/>
        <v>0</v>
      </c>
      <c r="CF258" s="225">
        <f t="shared" si="250"/>
        <v>0</v>
      </c>
      <c r="CG258" s="431" t="str">
        <f t="shared" si="251"/>
        <v>ne</v>
      </c>
      <c r="CI258" s="229"/>
      <c r="CJ258" s="225">
        <f t="shared" si="252"/>
        <v>0</v>
      </c>
      <c r="CK258" s="230">
        <f>IF(CJ258=1,data!$C$41*CI258,0)</f>
        <v>0</v>
      </c>
      <c r="CL258" s="265" t="s">
        <v>96</v>
      </c>
      <c r="CM258" s="231">
        <f>IF(CJ258=1,IF(CI258&lt;15,VLOOKUP(CL258,data!$B$3:$E$32,2,0)*CI258,(VLOOKUP(CL258,data!$B$3:$E$32,2,0)*14)+(VLOOKUP(CL258,data!$B$3:$E$32,3,0))*(CI258-14)),0)</f>
        <v>0</v>
      </c>
      <c r="CN258" s="265" t="s">
        <v>96</v>
      </c>
      <c r="CO258" s="231">
        <f>IF(CJ258=1,VLOOKUP(CN258,data!$B$35:$D$39,2,0),0)</f>
        <v>0</v>
      </c>
      <c r="CP258" s="232">
        <f>IF(AND(CM258&lt;&gt;0,CO258&lt;&gt;0)=FALSE,0,data!$C$43)</f>
        <v>0</v>
      </c>
      <c r="CQ258" s="269">
        <f t="shared" si="253"/>
        <v>0</v>
      </c>
      <c r="CR258" s="225">
        <f t="shared" si="254"/>
        <v>0</v>
      </c>
      <c r="CS258" s="225">
        <f t="shared" si="255"/>
        <v>0</v>
      </c>
      <c r="CT258" s="225">
        <f t="shared" si="256"/>
        <v>0</v>
      </c>
      <c r="CU258" s="431" t="str">
        <f t="shared" si="257"/>
        <v>ne</v>
      </c>
      <c r="CW258" s="229"/>
      <c r="CX258" s="225">
        <f t="shared" si="258"/>
        <v>0</v>
      </c>
      <c r="CY258" s="230">
        <f>IF(CX258=1,data!$C$41*CW258,0)</f>
        <v>0</v>
      </c>
      <c r="CZ258" s="265" t="s">
        <v>96</v>
      </c>
      <c r="DA258" s="231">
        <f>IF(CX258=1,IF(CW258&lt;15,VLOOKUP(CZ258,data!$B$3:$E$32,2,0)*CW258,(VLOOKUP(CZ258,data!$B$3:$E$32,2,0)*14)+(VLOOKUP(CZ258,data!$B$3:$E$32,3,0))*(CW258-14)),0)</f>
        <v>0</v>
      </c>
      <c r="DB258" s="265" t="s">
        <v>96</v>
      </c>
      <c r="DC258" s="231">
        <f>IF(CX258=1,VLOOKUP(DB258,data!$B$35:$D$39,2,0),0)</f>
        <v>0</v>
      </c>
      <c r="DD258" s="232">
        <f>IF(AND(DA258&lt;&gt;0,DC258&lt;&gt;0)=FALSE,0,data!$C$43)</f>
        <v>0</v>
      </c>
      <c r="DE258" s="269">
        <f t="shared" si="259"/>
        <v>0</v>
      </c>
      <c r="DF258" s="225">
        <f t="shared" si="260"/>
        <v>0</v>
      </c>
      <c r="DG258" s="225">
        <f t="shared" si="261"/>
        <v>0</v>
      </c>
      <c r="DH258" s="225">
        <f t="shared" si="262"/>
        <v>0</v>
      </c>
      <c r="DI258" s="431" t="str">
        <f t="shared" si="263"/>
        <v>ne</v>
      </c>
      <c r="DK258" s="229"/>
      <c r="DL258" s="225">
        <f t="shared" si="264"/>
        <v>0</v>
      </c>
      <c r="DM258" s="230">
        <f>IF(DL258=1,data!$C$41*DK258,0)</f>
        <v>0</v>
      </c>
      <c r="DN258" s="265" t="s">
        <v>96</v>
      </c>
      <c r="DO258" s="231">
        <f>IF(DL258=1,IF(DK258&lt;15,VLOOKUP(DN258,data!$B$3:$E$32,2,0)*DK258,(VLOOKUP(DN258,data!$B$3:$E$32,2,0)*14)+(VLOOKUP(DN258,data!$B$3:$E$32,3,0))*(DK258-14)),0)</f>
        <v>0</v>
      </c>
      <c r="DP258" s="265" t="s">
        <v>96</v>
      </c>
      <c r="DQ258" s="231">
        <f>IF(DL258=1,VLOOKUP(DP258,data!$B$35:$D$39,2,0),0)</f>
        <v>0</v>
      </c>
      <c r="DR258" s="232">
        <f>IF(AND(DO258&lt;&gt;0,DQ258&lt;&gt;0)=FALSE,0,data!$C$43)</f>
        <v>0</v>
      </c>
      <c r="DS258" s="269">
        <f t="shared" si="265"/>
        <v>0</v>
      </c>
      <c r="DT258" s="225">
        <f t="shared" si="266"/>
        <v>0</v>
      </c>
      <c r="DU258" s="225">
        <f t="shared" si="267"/>
        <v>0</v>
      </c>
      <c r="DV258" s="225">
        <f t="shared" si="268"/>
        <v>0</v>
      </c>
      <c r="DW258" s="431" t="str">
        <f t="shared" si="269"/>
        <v>ne</v>
      </c>
      <c r="DY258" s="229"/>
      <c r="DZ258" s="225">
        <f t="shared" si="270"/>
        <v>0</v>
      </c>
      <c r="EA258" s="230">
        <f>IF(DZ258=1,data!$C$41*DY258,0)</f>
        <v>0</v>
      </c>
      <c r="EB258" s="265" t="s">
        <v>96</v>
      </c>
      <c r="EC258" s="231">
        <f>IF(DZ258=1,IF(DY258&lt;15,VLOOKUP(EB258,data!$B$3:$E$32,2,0)*DY258,(VLOOKUP(EB258,data!$B$3:$E$32,2,0)*14)+(VLOOKUP(EB258,data!$B$3:$E$32,3,0))*(DY258-14)),0)</f>
        <v>0</v>
      </c>
      <c r="ED258" s="265" t="s">
        <v>96</v>
      </c>
      <c r="EE258" s="231">
        <f>IF(DZ258=1,VLOOKUP(ED258,data!$B$35:$D$39,2,0),0)</f>
        <v>0</v>
      </c>
      <c r="EF258" s="232">
        <f>IF(AND(EC258&lt;&gt;0,EE258&lt;&gt;0)=FALSE,0,data!$C$43)</f>
        <v>0</v>
      </c>
      <c r="EG258" s="269">
        <f t="shared" si="271"/>
        <v>0</v>
      </c>
      <c r="EH258" s="225">
        <f t="shared" si="272"/>
        <v>0</v>
      </c>
      <c r="EI258" s="225">
        <f t="shared" si="273"/>
        <v>0</v>
      </c>
      <c r="EJ258" s="225">
        <f t="shared" si="274"/>
        <v>0</v>
      </c>
      <c r="EK258" s="431" t="str">
        <f t="shared" si="275"/>
        <v>ne</v>
      </c>
      <c r="EM258" s="229"/>
      <c r="EN258" s="225">
        <f t="shared" si="276"/>
        <v>0</v>
      </c>
      <c r="EO258" s="230">
        <f>IF(EN258=1,data!$C$41*EM258,0)</f>
        <v>0</v>
      </c>
      <c r="EP258" s="265" t="s">
        <v>96</v>
      </c>
      <c r="EQ258" s="231">
        <f>IF(EN258=1,IF(EM258&lt;15,VLOOKUP(EP258,data!$B$3:$E$32,2,0)*EM258,(VLOOKUP(EP258,data!$B$3:$E$32,2,0)*14)+(VLOOKUP(EP258,data!$B$3:$E$32,3,0))*(EM258-14)),0)</f>
        <v>0</v>
      </c>
      <c r="ER258" s="265" t="s">
        <v>96</v>
      </c>
      <c r="ES258" s="231">
        <f>IF(EN258=1,VLOOKUP(ER258,data!$B$35:$D$39,2,0),0)</f>
        <v>0</v>
      </c>
      <c r="ET258" s="232">
        <f>IF(AND(EQ258&lt;&gt;0,ES258&lt;&gt;0)=FALSE,0,data!$C$43)</f>
        <v>0</v>
      </c>
      <c r="EU258" s="269">
        <f t="shared" si="277"/>
        <v>0</v>
      </c>
      <c r="EV258" s="225">
        <f t="shared" si="278"/>
        <v>0</v>
      </c>
      <c r="EW258" s="225">
        <f t="shared" si="279"/>
        <v>0</v>
      </c>
      <c r="EX258" s="225">
        <f t="shared" si="280"/>
        <v>0</v>
      </c>
      <c r="EY258" s="431" t="str">
        <f t="shared" si="281"/>
        <v>ne</v>
      </c>
      <c r="FA258" s="229"/>
      <c r="FB258" s="225">
        <f t="shared" si="282"/>
        <v>0</v>
      </c>
      <c r="FC258" s="230">
        <f>IF(FB258=1,data!$C$41*FA258,0)</f>
        <v>0</v>
      </c>
      <c r="FD258" s="265" t="s">
        <v>96</v>
      </c>
      <c r="FE258" s="231">
        <f>IF(FB258=1,IF(FA258&lt;15,VLOOKUP(FD258,data!$B$3:$E$32,2,0)*FA258,(VLOOKUP(FD258,data!$B$3:$E$32,2,0)*14)+(VLOOKUP(FD258,data!$B$3:$E$32,3,0))*(FA258-14)),0)</f>
        <v>0</v>
      </c>
      <c r="FF258" s="265" t="s">
        <v>96</v>
      </c>
      <c r="FG258" s="231">
        <f>IF(FB258=1,VLOOKUP(FF258,data!$B$35:$D$39,2,0),0)</f>
        <v>0</v>
      </c>
      <c r="FH258" s="232">
        <f>IF(AND(FE258&lt;&gt;0,FG258&lt;&gt;0)=FALSE,0,data!$C$43)</f>
        <v>0</v>
      </c>
      <c r="FI258" s="269">
        <f t="shared" si="283"/>
        <v>0</v>
      </c>
      <c r="FJ258" s="225">
        <f t="shared" si="284"/>
        <v>0</v>
      </c>
      <c r="FK258" s="225">
        <f t="shared" si="285"/>
        <v>0</v>
      </c>
      <c r="FL258" s="225">
        <f t="shared" si="286"/>
        <v>0</v>
      </c>
      <c r="FM258" s="431" t="str">
        <f t="shared" si="287"/>
        <v>ne</v>
      </c>
    </row>
    <row r="259" spans="1:169" ht="26.65" hidden="1" customHeight="1" x14ac:dyDescent="0.25">
      <c r="A259" s="233"/>
      <c r="B259" s="370" t="s">
        <v>350</v>
      </c>
      <c r="C259" s="416"/>
      <c r="D259" s="418"/>
      <c r="E259" s="229"/>
      <c r="F259" s="225">
        <f t="shared" si="219"/>
        <v>0</v>
      </c>
      <c r="G259" s="230">
        <f>IF(F259=1,data!$C$41*E259,0)</f>
        <v>0</v>
      </c>
      <c r="H259" s="265" t="s">
        <v>96</v>
      </c>
      <c r="I259" s="231">
        <f>IF($F259=1,IF($E259&lt;15,VLOOKUP(H259,data!$B$3:$E$32,2,0)*$E259,(VLOOKUP(H259,data!$B$3:$E$32,2,0)*14)+(VLOOKUP(H259,data!$B$3:$E$32,3,0))*($E259-14)),0)</f>
        <v>0</v>
      </c>
      <c r="J259" s="265" t="s">
        <v>96</v>
      </c>
      <c r="K259" s="231">
        <f>IF($F259=1,VLOOKUP(J259,data!$B$35:$D$39,2,0),0)</f>
        <v>0</v>
      </c>
      <c r="L259" s="232">
        <f>IF(AND(I259&lt;&gt;0,K259&lt;&gt;0)=FALSE,0,data!$C$43)</f>
        <v>0</v>
      </c>
      <c r="M259" s="269">
        <f t="shared" si="76"/>
        <v>0</v>
      </c>
      <c r="N259" s="225">
        <f t="shared" si="288"/>
        <v>0</v>
      </c>
      <c r="O259" s="225">
        <f t="shared" si="220"/>
        <v>0</v>
      </c>
      <c r="P259" s="225">
        <f t="shared" si="221"/>
        <v>0</v>
      </c>
      <c r="Q259" s="228"/>
      <c r="R259" s="438">
        <f t="shared" si="222"/>
        <v>0</v>
      </c>
      <c r="S259" s="225">
        <f t="shared" si="223"/>
        <v>0</v>
      </c>
      <c r="T259" s="357">
        <f>IF(S259=1,data!$C$41*R259,0)</f>
        <v>0</v>
      </c>
      <c r="U259" s="370" t="str">
        <f t="shared" si="224"/>
        <v xml:space="preserve"> </v>
      </c>
      <c r="V259" s="360">
        <f>IF($S259=1,IF(R259&lt;15,VLOOKUP(U259,data!$B$3:$E$32,2,0)*R259,(VLOOKUP(U259,data!$B$3:$E$32,2,0)*14)+(VLOOKUP(U259,data!$B$3:$E$32,3,0))*(R259-14)),0)</f>
        <v>0</v>
      </c>
      <c r="W259" s="370" t="str">
        <f t="shared" si="225"/>
        <v xml:space="preserve"> </v>
      </c>
      <c r="X259" s="360">
        <f>IF($S259=1,VLOOKUP(W259,data!$B$35:$D$39,2,0),0)</f>
        <v>0</v>
      </c>
      <c r="Y259" s="364">
        <f>IF(AND(V259&lt;&gt;0,X259&lt;&gt;0)=FALSE,0,data!$C$43)</f>
        <v>0</v>
      </c>
      <c r="Z259" s="365">
        <f t="shared" si="83"/>
        <v>0</v>
      </c>
      <c r="AA259" s="225">
        <f t="shared" si="289"/>
        <v>0</v>
      </c>
      <c r="AB259" s="225">
        <f t="shared" si="226"/>
        <v>0</v>
      </c>
      <c r="AC259" s="225">
        <f t="shared" si="227"/>
        <v>0</v>
      </c>
      <c r="AE259" s="229"/>
      <c r="AF259" s="225">
        <f t="shared" si="228"/>
        <v>0</v>
      </c>
      <c r="AG259" s="230">
        <f>IF(AF259=1,data!$C$41*AE259,0)</f>
        <v>0</v>
      </c>
      <c r="AH259" s="265" t="s">
        <v>96</v>
      </c>
      <c r="AI259" s="231">
        <f>IF(AF259=1,IF(AE259&lt;15,VLOOKUP(AH259,data!$B$3:$E$32,2,0)*AE259,(VLOOKUP(AH259,data!$B$3:$E$32,2,0)*14)+(VLOOKUP(AH259,data!$B$3:$E$32,3,0))*(AE259-14)),0)</f>
        <v>0</v>
      </c>
      <c r="AJ259" s="265" t="s">
        <v>96</v>
      </c>
      <c r="AK259" s="231">
        <f>IF(AF259=1,VLOOKUP(AJ259,data!$B$35:$D$39,2,0),0)</f>
        <v>0</v>
      </c>
      <c r="AL259" s="232">
        <f>IF(AND(AI259&lt;&gt;0,AK259&lt;&gt;0)=FALSE,0,data!$C$43)</f>
        <v>0</v>
      </c>
      <c r="AM259" s="269">
        <f t="shared" si="229"/>
        <v>0</v>
      </c>
      <c r="AN259" s="225">
        <f t="shared" si="230"/>
        <v>0</v>
      </c>
      <c r="AO259" s="225">
        <f t="shared" si="231"/>
        <v>0</v>
      </c>
      <c r="AP259" s="225">
        <f t="shared" si="232"/>
        <v>0</v>
      </c>
      <c r="AQ259" s="431" t="str">
        <f t="shared" si="233"/>
        <v>ne</v>
      </c>
      <c r="AS259" s="229"/>
      <c r="AT259" s="225">
        <f t="shared" si="234"/>
        <v>0</v>
      </c>
      <c r="AU259" s="230">
        <f>IF(AT259=1,data!$C$41*AS259,0)</f>
        <v>0</v>
      </c>
      <c r="AV259" s="265" t="s">
        <v>96</v>
      </c>
      <c r="AW259" s="231">
        <f>IF(AT259=1,IF(AS259&lt;15,VLOOKUP(AV259,data!$B$3:$E$32,2,0)*AS259,(VLOOKUP(AV259,data!$B$3:$E$32,2,0)*14)+(VLOOKUP(AV259,data!$B$3:$E$32,3,0))*(AS259-14)),0)</f>
        <v>0</v>
      </c>
      <c r="AX259" s="265" t="s">
        <v>96</v>
      </c>
      <c r="AY259" s="231">
        <f>IF(AT259=1,VLOOKUP(AX259,data!$B$35:$D$39,2,0),0)</f>
        <v>0</v>
      </c>
      <c r="AZ259" s="232">
        <f>IF(AND(AW259&lt;&gt;0,AY259&lt;&gt;0)=FALSE,0,data!$C$43)</f>
        <v>0</v>
      </c>
      <c r="BA259" s="269">
        <f t="shared" si="235"/>
        <v>0</v>
      </c>
      <c r="BB259" s="225">
        <f t="shared" si="236"/>
        <v>0</v>
      </c>
      <c r="BC259" s="225">
        <f t="shared" si="237"/>
        <v>0</v>
      </c>
      <c r="BD259" s="225">
        <f t="shared" si="238"/>
        <v>0</v>
      </c>
      <c r="BE259" s="431" t="str">
        <f t="shared" si="239"/>
        <v>ne</v>
      </c>
      <c r="BG259" s="229"/>
      <c r="BH259" s="225">
        <f t="shared" si="240"/>
        <v>0</v>
      </c>
      <c r="BI259" s="230">
        <f>IF(BH259=1,data!$C$41*BG259,0)</f>
        <v>0</v>
      </c>
      <c r="BJ259" s="265" t="s">
        <v>96</v>
      </c>
      <c r="BK259" s="231">
        <f>IF(BH259=1,IF(BG259&lt;15,VLOOKUP(BJ259,data!$B$3:$E$32,2,0)*BG259,(VLOOKUP(BJ259,data!$B$3:$E$32,2,0)*14)+(VLOOKUP(BJ259,data!$B$3:$E$32,3,0))*(BG259-14)),0)</f>
        <v>0</v>
      </c>
      <c r="BL259" s="265" t="s">
        <v>96</v>
      </c>
      <c r="BM259" s="231">
        <f>IF(BH259=1,VLOOKUP(BL259,data!$B$35:$D$39,2,0),0)</f>
        <v>0</v>
      </c>
      <c r="BN259" s="232">
        <f>IF(AND(BK259&lt;&gt;0,BM259&lt;&gt;0)=FALSE,0,data!$C$43)</f>
        <v>0</v>
      </c>
      <c r="BO259" s="269">
        <f t="shared" si="241"/>
        <v>0</v>
      </c>
      <c r="BP259" s="225">
        <f t="shared" si="242"/>
        <v>0</v>
      </c>
      <c r="BQ259" s="225">
        <f t="shared" si="243"/>
        <v>0</v>
      </c>
      <c r="BR259" s="225">
        <f t="shared" si="244"/>
        <v>0</v>
      </c>
      <c r="BS259" s="431" t="str">
        <f t="shared" si="245"/>
        <v>ne</v>
      </c>
      <c r="BU259" s="229"/>
      <c r="BV259" s="225">
        <f t="shared" si="246"/>
        <v>0</v>
      </c>
      <c r="BW259" s="230">
        <f>IF(BV259=1,data!$C$41*BU259,0)</f>
        <v>0</v>
      </c>
      <c r="BX259" s="265" t="s">
        <v>96</v>
      </c>
      <c r="BY259" s="231">
        <f>IF(BV259=1,IF(BU259&lt;15,VLOOKUP(BX259,data!$B$3:$E$32,2,0)*BU259,(VLOOKUP(BX259,data!$B$3:$E$32,2,0)*14)+(VLOOKUP(BX259,data!$B$3:$E$32,3,0))*(BU259-14)),0)</f>
        <v>0</v>
      </c>
      <c r="BZ259" s="265" t="s">
        <v>96</v>
      </c>
      <c r="CA259" s="231">
        <f>IF(BV259=1,VLOOKUP(BZ259,data!$B$35:$D$39,2,0),0)</f>
        <v>0</v>
      </c>
      <c r="CB259" s="232">
        <f>IF(AND(BY259&lt;&gt;0,CA259&lt;&gt;0)=FALSE,0,data!$C$43)</f>
        <v>0</v>
      </c>
      <c r="CC259" s="269">
        <f t="shared" si="247"/>
        <v>0</v>
      </c>
      <c r="CD259" s="225">
        <f t="shared" si="248"/>
        <v>0</v>
      </c>
      <c r="CE259" s="225">
        <f t="shared" si="249"/>
        <v>0</v>
      </c>
      <c r="CF259" s="225">
        <f t="shared" si="250"/>
        <v>0</v>
      </c>
      <c r="CG259" s="431" t="str">
        <f t="shared" si="251"/>
        <v>ne</v>
      </c>
      <c r="CI259" s="229"/>
      <c r="CJ259" s="225">
        <f t="shared" si="252"/>
        <v>0</v>
      </c>
      <c r="CK259" s="230">
        <f>IF(CJ259=1,data!$C$41*CI259,0)</f>
        <v>0</v>
      </c>
      <c r="CL259" s="265" t="s">
        <v>96</v>
      </c>
      <c r="CM259" s="231">
        <f>IF(CJ259=1,IF(CI259&lt;15,VLOOKUP(CL259,data!$B$3:$E$32,2,0)*CI259,(VLOOKUP(CL259,data!$B$3:$E$32,2,0)*14)+(VLOOKUP(CL259,data!$B$3:$E$32,3,0))*(CI259-14)),0)</f>
        <v>0</v>
      </c>
      <c r="CN259" s="265" t="s">
        <v>96</v>
      </c>
      <c r="CO259" s="231">
        <f>IF(CJ259=1,VLOOKUP(CN259,data!$B$35:$D$39,2,0),0)</f>
        <v>0</v>
      </c>
      <c r="CP259" s="232">
        <f>IF(AND(CM259&lt;&gt;0,CO259&lt;&gt;0)=FALSE,0,data!$C$43)</f>
        <v>0</v>
      </c>
      <c r="CQ259" s="269">
        <f t="shared" si="253"/>
        <v>0</v>
      </c>
      <c r="CR259" s="225">
        <f t="shared" si="254"/>
        <v>0</v>
      </c>
      <c r="CS259" s="225">
        <f t="shared" si="255"/>
        <v>0</v>
      </c>
      <c r="CT259" s="225">
        <f t="shared" si="256"/>
        <v>0</v>
      </c>
      <c r="CU259" s="431" t="str">
        <f t="shared" si="257"/>
        <v>ne</v>
      </c>
      <c r="CW259" s="229"/>
      <c r="CX259" s="225">
        <f t="shared" si="258"/>
        <v>0</v>
      </c>
      <c r="CY259" s="230">
        <f>IF(CX259=1,data!$C$41*CW259,0)</f>
        <v>0</v>
      </c>
      <c r="CZ259" s="265" t="s">
        <v>96</v>
      </c>
      <c r="DA259" s="231">
        <f>IF(CX259=1,IF(CW259&lt;15,VLOOKUP(CZ259,data!$B$3:$E$32,2,0)*CW259,(VLOOKUP(CZ259,data!$B$3:$E$32,2,0)*14)+(VLOOKUP(CZ259,data!$B$3:$E$32,3,0))*(CW259-14)),0)</f>
        <v>0</v>
      </c>
      <c r="DB259" s="265" t="s">
        <v>96</v>
      </c>
      <c r="DC259" s="231">
        <f>IF(CX259=1,VLOOKUP(DB259,data!$B$35:$D$39,2,0),0)</f>
        <v>0</v>
      </c>
      <c r="DD259" s="232">
        <f>IF(AND(DA259&lt;&gt;0,DC259&lt;&gt;0)=FALSE,0,data!$C$43)</f>
        <v>0</v>
      </c>
      <c r="DE259" s="269">
        <f t="shared" si="259"/>
        <v>0</v>
      </c>
      <c r="DF259" s="225">
        <f t="shared" si="260"/>
        <v>0</v>
      </c>
      <c r="DG259" s="225">
        <f t="shared" si="261"/>
        <v>0</v>
      </c>
      <c r="DH259" s="225">
        <f t="shared" si="262"/>
        <v>0</v>
      </c>
      <c r="DI259" s="431" t="str">
        <f t="shared" si="263"/>
        <v>ne</v>
      </c>
      <c r="DK259" s="229"/>
      <c r="DL259" s="225">
        <f t="shared" si="264"/>
        <v>0</v>
      </c>
      <c r="DM259" s="230">
        <f>IF(DL259=1,data!$C$41*DK259,0)</f>
        <v>0</v>
      </c>
      <c r="DN259" s="265" t="s">
        <v>96</v>
      </c>
      <c r="DO259" s="231">
        <f>IF(DL259=1,IF(DK259&lt;15,VLOOKUP(DN259,data!$B$3:$E$32,2,0)*DK259,(VLOOKUP(DN259,data!$B$3:$E$32,2,0)*14)+(VLOOKUP(DN259,data!$B$3:$E$32,3,0))*(DK259-14)),0)</f>
        <v>0</v>
      </c>
      <c r="DP259" s="265" t="s">
        <v>96</v>
      </c>
      <c r="DQ259" s="231">
        <f>IF(DL259=1,VLOOKUP(DP259,data!$B$35:$D$39,2,0),0)</f>
        <v>0</v>
      </c>
      <c r="DR259" s="232">
        <f>IF(AND(DO259&lt;&gt;0,DQ259&lt;&gt;0)=FALSE,0,data!$C$43)</f>
        <v>0</v>
      </c>
      <c r="DS259" s="269">
        <f t="shared" si="265"/>
        <v>0</v>
      </c>
      <c r="DT259" s="225">
        <f t="shared" si="266"/>
        <v>0</v>
      </c>
      <c r="DU259" s="225">
        <f t="shared" si="267"/>
        <v>0</v>
      </c>
      <c r="DV259" s="225">
        <f t="shared" si="268"/>
        <v>0</v>
      </c>
      <c r="DW259" s="431" t="str">
        <f t="shared" si="269"/>
        <v>ne</v>
      </c>
      <c r="DY259" s="229"/>
      <c r="DZ259" s="225">
        <f t="shared" si="270"/>
        <v>0</v>
      </c>
      <c r="EA259" s="230">
        <f>IF(DZ259=1,data!$C$41*DY259,0)</f>
        <v>0</v>
      </c>
      <c r="EB259" s="265" t="s">
        <v>96</v>
      </c>
      <c r="EC259" s="231">
        <f>IF(DZ259=1,IF(DY259&lt;15,VLOOKUP(EB259,data!$B$3:$E$32,2,0)*DY259,(VLOOKUP(EB259,data!$B$3:$E$32,2,0)*14)+(VLOOKUP(EB259,data!$B$3:$E$32,3,0))*(DY259-14)),0)</f>
        <v>0</v>
      </c>
      <c r="ED259" s="265" t="s">
        <v>96</v>
      </c>
      <c r="EE259" s="231">
        <f>IF(DZ259=1,VLOOKUP(ED259,data!$B$35:$D$39,2,0),0)</f>
        <v>0</v>
      </c>
      <c r="EF259" s="232">
        <f>IF(AND(EC259&lt;&gt;0,EE259&lt;&gt;0)=FALSE,0,data!$C$43)</f>
        <v>0</v>
      </c>
      <c r="EG259" s="269">
        <f t="shared" si="271"/>
        <v>0</v>
      </c>
      <c r="EH259" s="225">
        <f t="shared" si="272"/>
        <v>0</v>
      </c>
      <c r="EI259" s="225">
        <f t="shared" si="273"/>
        <v>0</v>
      </c>
      <c r="EJ259" s="225">
        <f t="shared" si="274"/>
        <v>0</v>
      </c>
      <c r="EK259" s="431" t="str">
        <f t="shared" si="275"/>
        <v>ne</v>
      </c>
      <c r="EM259" s="229"/>
      <c r="EN259" s="225">
        <f t="shared" si="276"/>
        <v>0</v>
      </c>
      <c r="EO259" s="230">
        <f>IF(EN259=1,data!$C$41*EM259,0)</f>
        <v>0</v>
      </c>
      <c r="EP259" s="265" t="s">
        <v>96</v>
      </c>
      <c r="EQ259" s="231">
        <f>IF(EN259=1,IF(EM259&lt;15,VLOOKUP(EP259,data!$B$3:$E$32,2,0)*EM259,(VLOOKUP(EP259,data!$B$3:$E$32,2,0)*14)+(VLOOKUP(EP259,data!$B$3:$E$32,3,0))*(EM259-14)),0)</f>
        <v>0</v>
      </c>
      <c r="ER259" s="265" t="s">
        <v>96</v>
      </c>
      <c r="ES259" s="231">
        <f>IF(EN259=1,VLOOKUP(ER259,data!$B$35:$D$39,2,0),0)</f>
        <v>0</v>
      </c>
      <c r="ET259" s="232">
        <f>IF(AND(EQ259&lt;&gt;0,ES259&lt;&gt;0)=FALSE,0,data!$C$43)</f>
        <v>0</v>
      </c>
      <c r="EU259" s="269">
        <f t="shared" si="277"/>
        <v>0</v>
      </c>
      <c r="EV259" s="225">
        <f t="shared" si="278"/>
        <v>0</v>
      </c>
      <c r="EW259" s="225">
        <f t="shared" si="279"/>
        <v>0</v>
      </c>
      <c r="EX259" s="225">
        <f t="shared" si="280"/>
        <v>0</v>
      </c>
      <c r="EY259" s="431" t="str">
        <f t="shared" si="281"/>
        <v>ne</v>
      </c>
      <c r="FA259" s="229"/>
      <c r="FB259" s="225">
        <f t="shared" si="282"/>
        <v>0</v>
      </c>
      <c r="FC259" s="230">
        <f>IF(FB259=1,data!$C$41*FA259,0)</f>
        <v>0</v>
      </c>
      <c r="FD259" s="265" t="s">
        <v>96</v>
      </c>
      <c r="FE259" s="231">
        <f>IF(FB259=1,IF(FA259&lt;15,VLOOKUP(FD259,data!$B$3:$E$32,2,0)*FA259,(VLOOKUP(FD259,data!$B$3:$E$32,2,0)*14)+(VLOOKUP(FD259,data!$B$3:$E$32,3,0))*(FA259-14)),0)</f>
        <v>0</v>
      </c>
      <c r="FF259" s="265" t="s">
        <v>96</v>
      </c>
      <c r="FG259" s="231">
        <f>IF(FB259=1,VLOOKUP(FF259,data!$B$35:$D$39,2,0),0)</f>
        <v>0</v>
      </c>
      <c r="FH259" s="232">
        <f>IF(AND(FE259&lt;&gt;0,FG259&lt;&gt;0)=FALSE,0,data!$C$43)</f>
        <v>0</v>
      </c>
      <c r="FI259" s="269">
        <f t="shared" si="283"/>
        <v>0</v>
      </c>
      <c r="FJ259" s="225">
        <f t="shared" si="284"/>
        <v>0</v>
      </c>
      <c r="FK259" s="225">
        <f t="shared" si="285"/>
        <v>0</v>
      </c>
      <c r="FL259" s="225">
        <f t="shared" si="286"/>
        <v>0</v>
      </c>
      <c r="FM259" s="431" t="str">
        <f t="shared" si="287"/>
        <v>ne</v>
      </c>
    </row>
    <row r="260" spans="1:169" ht="26.65" hidden="1" customHeight="1" x14ac:dyDescent="0.25">
      <c r="A260" s="233"/>
      <c r="B260" s="370" t="s">
        <v>351</v>
      </c>
      <c r="C260" s="416"/>
      <c r="D260" s="418"/>
      <c r="E260" s="229"/>
      <c r="F260" s="225">
        <f t="shared" si="219"/>
        <v>0</v>
      </c>
      <c r="G260" s="230">
        <f>IF(F260=1,data!$C$41*E260,0)</f>
        <v>0</v>
      </c>
      <c r="H260" s="265" t="s">
        <v>96</v>
      </c>
      <c r="I260" s="231">
        <f>IF($F260=1,IF($E260&lt;15,VLOOKUP(H260,data!$B$3:$E$32,2,0)*$E260,(VLOOKUP(H260,data!$B$3:$E$32,2,0)*14)+(VLOOKUP(H260,data!$B$3:$E$32,3,0))*($E260-14)),0)</f>
        <v>0</v>
      </c>
      <c r="J260" s="265" t="s">
        <v>96</v>
      </c>
      <c r="K260" s="231">
        <f>IF($F260=1,VLOOKUP(J260,data!$B$35:$D$39,2,0),0)</f>
        <v>0</v>
      </c>
      <c r="L260" s="232">
        <f>IF(AND(I260&lt;&gt;0,K260&lt;&gt;0)=FALSE,0,data!$C$43)</f>
        <v>0</v>
      </c>
      <c r="M260" s="269">
        <f t="shared" si="76"/>
        <v>0</v>
      </c>
      <c r="N260" s="225">
        <f t="shared" si="288"/>
        <v>0</v>
      </c>
      <c r="O260" s="225">
        <f t="shared" si="220"/>
        <v>0</v>
      </c>
      <c r="P260" s="225">
        <f t="shared" si="221"/>
        <v>0</v>
      </c>
      <c r="Q260" s="228"/>
      <c r="R260" s="438">
        <f t="shared" si="222"/>
        <v>0</v>
      </c>
      <c r="S260" s="225">
        <f t="shared" si="223"/>
        <v>0</v>
      </c>
      <c r="T260" s="357">
        <f>IF(S260=1,data!$C$41*R260,0)</f>
        <v>0</v>
      </c>
      <c r="U260" s="370" t="str">
        <f t="shared" si="224"/>
        <v xml:space="preserve"> </v>
      </c>
      <c r="V260" s="360">
        <f>IF($S260=1,IF(R260&lt;15,VLOOKUP(U260,data!$B$3:$E$32,2,0)*R260,(VLOOKUP(U260,data!$B$3:$E$32,2,0)*14)+(VLOOKUP(U260,data!$B$3:$E$32,3,0))*(R260-14)),0)</f>
        <v>0</v>
      </c>
      <c r="W260" s="370" t="str">
        <f t="shared" si="225"/>
        <v xml:space="preserve"> </v>
      </c>
      <c r="X260" s="360">
        <f>IF($S260=1,VLOOKUP(W260,data!$B$35:$D$39,2,0),0)</f>
        <v>0</v>
      </c>
      <c r="Y260" s="364">
        <f>IF(AND(V260&lt;&gt;0,X260&lt;&gt;0)=FALSE,0,data!$C$43)</f>
        <v>0</v>
      </c>
      <c r="Z260" s="365">
        <f t="shared" si="83"/>
        <v>0</v>
      </c>
      <c r="AA260" s="225">
        <f t="shared" si="289"/>
        <v>0</v>
      </c>
      <c r="AB260" s="225">
        <f t="shared" si="226"/>
        <v>0</v>
      </c>
      <c r="AC260" s="225">
        <f t="shared" si="227"/>
        <v>0</v>
      </c>
      <c r="AE260" s="229"/>
      <c r="AF260" s="225">
        <f t="shared" si="228"/>
        <v>0</v>
      </c>
      <c r="AG260" s="230">
        <f>IF(AF260=1,data!$C$41*AE260,0)</f>
        <v>0</v>
      </c>
      <c r="AH260" s="265" t="s">
        <v>96</v>
      </c>
      <c r="AI260" s="231">
        <f>IF(AF260=1,IF(AE260&lt;15,VLOOKUP(AH260,data!$B$3:$E$32,2,0)*AE260,(VLOOKUP(AH260,data!$B$3:$E$32,2,0)*14)+(VLOOKUP(AH260,data!$B$3:$E$32,3,0))*(AE260-14)),0)</f>
        <v>0</v>
      </c>
      <c r="AJ260" s="265" t="s">
        <v>96</v>
      </c>
      <c r="AK260" s="231">
        <f>IF(AF260=1,VLOOKUP(AJ260,data!$B$35:$D$39,2,0),0)</f>
        <v>0</v>
      </c>
      <c r="AL260" s="232">
        <f>IF(AND(AI260&lt;&gt;0,AK260&lt;&gt;0)=FALSE,0,data!$C$43)</f>
        <v>0</v>
      </c>
      <c r="AM260" s="269">
        <f t="shared" si="229"/>
        <v>0</v>
      </c>
      <c r="AN260" s="225">
        <f t="shared" si="230"/>
        <v>0</v>
      </c>
      <c r="AO260" s="225">
        <f t="shared" si="231"/>
        <v>0</v>
      </c>
      <c r="AP260" s="225">
        <f t="shared" si="232"/>
        <v>0</v>
      </c>
      <c r="AQ260" s="431" t="str">
        <f t="shared" si="233"/>
        <v>ne</v>
      </c>
      <c r="AS260" s="229"/>
      <c r="AT260" s="225">
        <f t="shared" si="234"/>
        <v>0</v>
      </c>
      <c r="AU260" s="230">
        <f>IF(AT260=1,data!$C$41*AS260,0)</f>
        <v>0</v>
      </c>
      <c r="AV260" s="265" t="s">
        <v>96</v>
      </c>
      <c r="AW260" s="231">
        <f>IF(AT260=1,IF(AS260&lt;15,VLOOKUP(AV260,data!$B$3:$E$32,2,0)*AS260,(VLOOKUP(AV260,data!$B$3:$E$32,2,0)*14)+(VLOOKUP(AV260,data!$B$3:$E$32,3,0))*(AS260-14)),0)</f>
        <v>0</v>
      </c>
      <c r="AX260" s="265" t="s">
        <v>96</v>
      </c>
      <c r="AY260" s="231">
        <f>IF(AT260=1,VLOOKUP(AX260,data!$B$35:$D$39,2,0),0)</f>
        <v>0</v>
      </c>
      <c r="AZ260" s="232">
        <f>IF(AND(AW260&lt;&gt;0,AY260&lt;&gt;0)=FALSE,0,data!$C$43)</f>
        <v>0</v>
      </c>
      <c r="BA260" s="269">
        <f t="shared" si="235"/>
        <v>0</v>
      </c>
      <c r="BB260" s="225">
        <f t="shared" si="236"/>
        <v>0</v>
      </c>
      <c r="BC260" s="225">
        <f t="shared" si="237"/>
        <v>0</v>
      </c>
      <c r="BD260" s="225">
        <f t="shared" si="238"/>
        <v>0</v>
      </c>
      <c r="BE260" s="431" t="str">
        <f t="shared" si="239"/>
        <v>ne</v>
      </c>
      <c r="BG260" s="229"/>
      <c r="BH260" s="225">
        <f t="shared" si="240"/>
        <v>0</v>
      </c>
      <c r="BI260" s="230">
        <f>IF(BH260=1,data!$C$41*BG260,0)</f>
        <v>0</v>
      </c>
      <c r="BJ260" s="265" t="s">
        <v>96</v>
      </c>
      <c r="BK260" s="231">
        <f>IF(BH260=1,IF(BG260&lt;15,VLOOKUP(BJ260,data!$B$3:$E$32,2,0)*BG260,(VLOOKUP(BJ260,data!$B$3:$E$32,2,0)*14)+(VLOOKUP(BJ260,data!$B$3:$E$32,3,0))*(BG260-14)),0)</f>
        <v>0</v>
      </c>
      <c r="BL260" s="265" t="s">
        <v>96</v>
      </c>
      <c r="BM260" s="231">
        <f>IF(BH260=1,VLOOKUP(BL260,data!$B$35:$D$39,2,0),0)</f>
        <v>0</v>
      </c>
      <c r="BN260" s="232">
        <f>IF(AND(BK260&lt;&gt;0,BM260&lt;&gt;0)=FALSE,0,data!$C$43)</f>
        <v>0</v>
      </c>
      <c r="BO260" s="269">
        <f t="shared" si="241"/>
        <v>0</v>
      </c>
      <c r="BP260" s="225">
        <f t="shared" si="242"/>
        <v>0</v>
      </c>
      <c r="BQ260" s="225">
        <f t="shared" si="243"/>
        <v>0</v>
      </c>
      <c r="BR260" s="225">
        <f t="shared" si="244"/>
        <v>0</v>
      </c>
      <c r="BS260" s="431" t="str">
        <f t="shared" si="245"/>
        <v>ne</v>
      </c>
      <c r="BU260" s="229"/>
      <c r="BV260" s="225">
        <f t="shared" si="246"/>
        <v>0</v>
      </c>
      <c r="BW260" s="230">
        <f>IF(BV260=1,data!$C$41*BU260,0)</f>
        <v>0</v>
      </c>
      <c r="BX260" s="265" t="s">
        <v>96</v>
      </c>
      <c r="BY260" s="231">
        <f>IF(BV260=1,IF(BU260&lt;15,VLOOKUP(BX260,data!$B$3:$E$32,2,0)*BU260,(VLOOKUP(BX260,data!$B$3:$E$32,2,0)*14)+(VLOOKUP(BX260,data!$B$3:$E$32,3,0))*(BU260-14)),0)</f>
        <v>0</v>
      </c>
      <c r="BZ260" s="265" t="s">
        <v>96</v>
      </c>
      <c r="CA260" s="231">
        <f>IF(BV260=1,VLOOKUP(BZ260,data!$B$35:$D$39,2,0),0)</f>
        <v>0</v>
      </c>
      <c r="CB260" s="232">
        <f>IF(AND(BY260&lt;&gt;0,CA260&lt;&gt;0)=FALSE,0,data!$C$43)</f>
        <v>0</v>
      </c>
      <c r="CC260" s="269">
        <f t="shared" si="247"/>
        <v>0</v>
      </c>
      <c r="CD260" s="225">
        <f t="shared" si="248"/>
        <v>0</v>
      </c>
      <c r="CE260" s="225">
        <f t="shared" si="249"/>
        <v>0</v>
      </c>
      <c r="CF260" s="225">
        <f t="shared" si="250"/>
        <v>0</v>
      </c>
      <c r="CG260" s="431" t="str">
        <f t="shared" si="251"/>
        <v>ne</v>
      </c>
      <c r="CI260" s="229"/>
      <c r="CJ260" s="225">
        <f t="shared" si="252"/>
        <v>0</v>
      </c>
      <c r="CK260" s="230">
        <f>IF(CJ260=1,data!$C$41*CI260,0)</f>
        <v>0</v>
      </c>
      <c r="CL260" s="265" t="s">
        <v>96</v>
      </c>
      <c r="CM260" s="231">
        <f>IF(CJ260=1,IF(CI260&lt;15,VLOOKUP(CL260,data!$B$3:$E$32,2,0)*CI260,(VLOOKUP(CL260,data!$B$3:$E$32,2,0)*14)+(VLOOKUP(CL260,data!$B$3:$E$32,3,0))*(CI260-14)),0)</f>
        <v>0</v>
      </c>
      <c r="CN260" s="265" t="s">
        <v>96</v>
      </c>
      <c r="CO260" s="231">
        <f>IF(CJ260=1,VLOOKUP(CN260,data!$B$35:$D$39,2,0),0)</f>
        <v>0</v>
      </c>
      <c r="CP260" s="232">
        <f>IF(AND(CM260&lt;&gt;0,CO260&lt;&gt;0)=FALSE,0,data!$C$43)</f>
        <v>0</v>
      </c>
      <c r="CQ260" s="269">
        <f t="shared" si="253"/>
        <v>0</v>
      </c>
      <c r="CR260" s="225">
        <f t="shared" si="254"/>
        <v>0</v>
      </c>
      <c r="CS260" s="225">
        <f t="shared" si="255"/>
        <v>0</v>
      </c>
      <c r="CT260" s="225">
        <f t="shared" si="256"/>
        <v>0</v>
      </c>
      <c r="CU260" s="431" t="str">
        <f t="shared" si="257"/>
        <v>ne</v>
      </c>
      <c r="CW260" s="229"/>
      <c r="CX260" s="225">
        <f t="shared" si="258"/>
        <v>0</v>
      </c>
      <c r="CY260" s="230">
        <f>IF(CX260=1,data!$C$41*CW260,0)</f>
        <v>0</v>
      </c>
      <c r="CZ260" s="265" t="s">
        <v>96</v>
      </c>
      <c r="DA260" s="231">
        <f>IF(CX260=1,IF(CW260&lt;15,VLOOKUP(CZ260,data!$B$3:$E$32,2,0)*CW260,(VLOOKUP(CZ260,data!$B$3:$E$32,2,0)*14)+(VLOOKUP(CZ260,data!$B$3:$E$32,3,0))*(CW260-14)),0)</f>
        <v>0</v>
      </c>
      <c r="DB260" s="265" t="s">
        <v>96</v>
      </c>
      <c r="DC260" s="231">
        <f>IF(CX260=1,VLOOKUP(DB260,data!$B$35:$D$39,2,0),0)</f>
        <v>0</v>
      </c>
      <c r="DD260" s="232">
        <f>IF(AND(DA260&lt;&gt;0,DC260&lt;&gt;0)=FALSE,0,data!$C$43)</f>
        <v>0</v>
      </c>
      <c r="DE260" s="269">
        <f t="shared" si="259"/>
        <v>0</v>
      </c>
      <c r="DF260" s="225">
        <f t="shared" si="260"/>
        <v>0</v>
      </c>
      <c r="DG260" s="225">
        <f t="shared" si="261"/>
        <v>0</v>
      </c>
      <c r="DH260" s="225">
        <f t="shared" si="262"/>
        <v>0</v>
      </c>
      <c r="DI260" s="431" t="str">
        <f t="shared" si="263"/>
        <v>ne</v>
      </c>
      <c r="DK260" s="229"/>
      <c r="DL260" s="225">
        <f t="shared" si="264"/>
        <v>0</v>
      </c>
      <c r="DM260" s="230">
        <f>IF(DL260=1,data!$C$41*DK260,0)</f>
        <v>0</v>
      </c>
      <c r="DN260" s="265" t="s">
        <v>96</v>
      </c>
      <c r="DO260" s="231">
        <f>IF(DL260=1,IF(DK260&lt;15,VLOOKUP(DN260,data!$B$3:$E$32,2,0)*DK260,(VLOOKUP(DN260,data!$B$3:$E$32,2,0)*14)+(VLOOKUP(DN260,data!$B$3:$E$32,3,0))*(DK260-14)),0)</f>
        <v>0</v>
      </c>
      <c r="DP260" s="265" t="s">
        <v>96</v>
      </c>
      <c r="DQ260" s="231">
        <f>IF(DL260=1,VLOOKUP(DP260,data!$B$35:$D$39,2,0),0)</f>
        <v>0</v>
      </c>
      <c r="DR260" s="232">
        <f>IF(AND(DO260&lt;&gt;0,DQ260&lt;&gt;0)=FALSE,0,data!$C$43)</f>
        <v>0</v>
      </c>
      <c r="DS260" s="269">
        <f t="shared" si="265"/>
        <v>0</v>
      </c>
      <c r="DT260" s="225">
        <f t="shared" si="266"/>
        <v>0</v>
      </c>
      <c r="DU260" s="225">
        <f t="shared" si="267"/>
        <v>0</v>
      </c>
      <c r="DV260" s="225">
        <f t="shared" si="268"/>
        <v>0</v>
      </c>
      <c r="DW260" s="431" t="str">
        <f t="shared" si="269"/>
        <v>ne</v>
      </c>
      <c r="DY260" s="229"/>
      <c r="DZ260" s="225">
        <f t="shared" si="270"/>
        <v>0</v>
      </c>
      <c r="EA260" s="230">
        <f>IF(DZ260=1,data!$C$41*DY260,0)</f>
        <v>0</v>
      </c>
      <c r="EB260" s="265" t="s">
        <v>96</v>
      </c>
      <c r="EC260" s="231">
        <f>IF(DZ260=1,IF(DY260&lt;15,VLOOKUP(EB260,data!$B$3:$E$32,2,0)*DY260,(VLOOKUP(EB260,data!$B$3:$E$32,2,0)*14)+(VLOOKUP(EB260,data!$B$3:$E$32,3,0))*(DY260-14)),0)</f>
        <v>0</v>
      </c>
      <c r="ED260" s="265" t="s">
        <v>96</v>
      </c>
      <c r="EE260" s="231">
        <f>IF(DZ260=1,VLOOKUP(ED260,data!$B$35:$D$39,2,0),0)</f>
        <v>0</v>
      </c>
      <c r="EF260" s="232">
        <f>IF(AND(EC260&lt;&gt;0,EE260&lt;&gt;0)=FALSE,0,data!$C$43)</f>
        <v>0</v>
      </c>
      <c r="EG260" s="269">
        <f t="shared" si="271"/>
        <v>0</v>
      </c>
      <c r="EH260" s="225">
        <f t="shared" si="272"/>
        <v>0</v>
      </c>
      <c r="EI260" s="225">
        <f t="shared" si="273"/>
        <v>0</v>
      </c>
      <c r="EJ260" s="225">
        <f t="shared" si="274"/>
        <v>0</v>
      </c>
      <c r="EK260" s="431" t="str">
        <f t="shared" si="275"/>
        <v>ne</v>
      </c>
      <c r="EM260" s="229"/>
      <c r="EN260" s="225">
        <f t="shared" si="276"/>
        <v>0</v>
      </c>
      <c r="EO260" s="230">
        <f>IF(EN260=1,data!$C$41*EM260,0)</f>
        <v>0</v>
      </c>
      <c r="EP260" s="265" t="s">
        <v>96</v>
      </c>
      <c r="EQ260" s="231">
        <f>IF(EN260=1,IF(EM260&lt;15,VLOOKUP(EP260,data!$B$3:$E$32,2,0)*EM260,(VLOOKUP(EP260,data!$B$3:$E$32,2,0)*14)+(VLOOKUP(EP260,data!$B$3:$E$32,3,0))*(EM260-14)),0)</f>
        <v>0</v>
      </c>
      <c r="ER260" s="265" t="s">
        <v>96</v>
      </c>
      <c r="ES260" s="231">
        <f>IF(EN260=1,VLOOKUP(ER260,data!$B$35:$D$39,2,0),0)</f>
        <v>0</v>
      </c>
      <c r="ET260" s="232">
        <f>IF(AND(EQ260&lt;&gt;0,ES260&lt;&gt;0)=FALSE,0,data!$C$43)</f>
        <v>0</v>
      </c>
      <c r="EU260" s="269">
        <f t="shared" si="277"/>
        <v>0</v>
      </c>
      <c r="EV260" s="225">
        <f t="shared" si="278"/>
        <v>0</v>
      </c>
      <c r="EW260" s="225">
        <f t="shared" si="279"/>
        <v>0</v>
      </c>
      <c r="EX260" s="225">
        <f t="shared" si="280"/>
        <v>0</v>
      </c>
      <c r="EY260" s="431" t="str">
        <f t="shared" si="281"/>
        <v>ne</v>
      </c>
      <c r="FA260" s="229"/>
      <c r="FB260" s="225">
        <f t="shared" si="282"/>
        <v>0</v>
      </c>
      <c r="FC260" s="230">
        <f>IF(FB260=1,data!$C$41*FA260,0)</f>
        <v>0</v>
      </c>
      <c r="FD260" s="265" t="s">
        <v>96</v>
      </c>
      <c r="FE260" s="231">
        <f>IF(FB260=1,IF(FA260&lt;15,VLOOKUP(FD260,data!$B$3:$E$32,2,0)*FA260,(VLOOKUP(FD260,data!$B$3:$E$32,2,0)*14)+(VLOOKUP(FD260,data!$B$3:$E$32,3,0))*(FA260-14)),0)</f>
        <v>0</v>
      </c>
      <c r="FF260" s="265" t="s">
        <v>96</v>
      </c>
      <c r="FG260" s="231">
        <f>IF(FB260=1,VLOOKUP(FF260,data!$B$35:$D$39,2,0),0)</f>
        <v>0</v>
      </c>
      <c r="FH260" s="232">
        <f>IF(AND(FE260&lt;&gt;0,FG260&lt;&gt;0)=FALSE,0,data!$C$43)</f>
        <v>0</v>
      </c>
      <c r="FI260" s="269">
        <f t="shared" si="283"/>
        <v>0</v>
      </c>
      <c r="FJ260" s="225">
        <f t="shared" si="284"/>
        <v>0</v>
      </c>
      <c r="FK260" s="225">
        <f t="shared" si="285"/>
        <v>0</v>
      </c>
      <c r="FL260" s="225">
        <f t="shared" si="286"/>
        <v>0</v>
      </c>
      <c r="FM260" s="431" t="str">
        <f t="shared" si="287"/>
        <v>ne</v>
      </c>
    </row>
    <row r="261" spans="1:169" ht="26.65" hidden="1" customHeight="1" x14ac:dyDescent="0.25">
      <c r="A261" s="233"/>
      <c r="B261" s="370" t="s">
        <v>352</v>
      </c>
      <c r="C261" s="416"/>
      <c r="D261" s="418"/>
      <c r="E261" s="229"/>
      <c r="F261" s="225">
        <f t="shared" si="219"/>
        <v>0</v>
      </c>
      <c r="G261" s="230">
        <f>IF(F261=1,data!$C$41*E261,0)</f>
        <v>0</v>
      </c>
      <c r="H261" s="265" t="s">
        <v>96</v>
      </c>
      <c r="I261" s="231">
        <f>IF($F261=1,IF($E261&lt;15,VLOOKUP(H261,data!$B$3:$E$32,2,0)*$E261,(VLOOKUP(H261,data!$B$3:$E$32,2,0)*14)+(VLOOKUP(H261,data!$B$3:$E$32,3,0))*($E261-14)),0)</f>
        <v>0</v>
      </c>
      <c r="J261" s="265" t="s">
        <v>96</v>
      </c>
      <c r="K261" s="231">
        <f>IF($F261=1,VLOOKUP(J261,data!$B$35:$D$39,2,0),0)</f>
        <v>0</v>
      </c>
      <c r="L261" s="232">
        <f>IF(AND(I261&lt;&gt;0,K261&lt;&gt;0)=FALSE,0,data!$C$43)</f>
        <v>0</v>
      </c>
      <c r="M261" s="269">
        <f t="shared" si="76"/>
        <v>0</v>
      </c>
      <c r="N261" s="225">
        <f t="shared" si="288"/>
        <v>0</v>
      </c>
      <c r="O261" s="225">
        <f t="shared" si="220"/>
        <v>0</v>
      </c>
      <c r="P261" s="225">
        <f t="shared" si="221"/>
        <v>0</v>
      </c>
      <c r="Q261" s="228"/>
      <c r="R261" s="438">
        <f t="shared" si="222"/>
        <v>0</v>
      </c>
      <c r="S261" s="225">
        <f t="shared" si="223"/>
        <v>0</v>
      </c>
      <c r="T261" s="357">
        <f>IF(S261=1,data!$C$41*R261,0)</f>
        <v>0</v>
      </c>
      <c r="U261" s="370" t="str">
        <f t="shared" si="224"/>
        <v xml:space="preserve"> </v>
      </c>
      <c r="V261" s="360">
        <f>IF($S261=1,IF(R261&lt;15,VLOOKUP(U261,data!$B$3:$E$32,2,0)*R261,(VLOOKUP(U261,data!$B$3:$E$32,2,0)*14)+(VLOOKUP(U261,data!$B$3:$E$32,3,0))*(R261-14)),0)</f>
        <v>0</v>
      </c>
      <c r="W261" s="370" t="str">
        <f t="shared" si="225"/>
        <v xml:space="preserve"> </v>
      </c>
      <c r="X261" s="360">
        <f>IF($S261=1,VLOOKUP(W261,data!$B$35:$D$39,2,0),0)</f>
        <v>0</v>
      </c>
      <c r="Y261" s="364">
        <f>IF(AND(V261&lt;&gt;0,X261&lt;&gt;0)=FALSE,0,data!$C$43)</f>
        <v>0</v>
      </c>
      <c r="Z261" s="365">
        <f t="shared" si="83"/>
        <v>0</v>
      </c>
      <c r="AA261" s="225">
        <f t="shared" si="289"/>
        <v>0</v>
      </c>
      <c r="AB261" s="225">
        <f t="shared" si="226"/>
        <v>0</v>
      </c>
      <c r="AC261" s="225">
        <f t="shared" si="227"/>
        <v>0</v>
      </c>
      <c r="AE261" s="229"/>
      <c r="AF261" s="225">
        <f t="shared" si="228"/>
        <v>0</v>
      </c>
      <c r="AG261" s="230">
        <f>IF(AF261=1,data!$C$41*AE261,0)</f>
        <v>0</v>
      </c>
      <c r="AH261" s="265" t="s">
        <v>96</v>
      </c>
      <c r="AI261" s="231">
        <f>IF(AF261=1,IF(AE261&lt;15,VLOOKUP(AH261,data!$B$3:$E$32,2,0)*AE261,(VLOOKUP(AH261,data!$B$3:$E$32,2,0)*14)+(VLOOKUP(AH261,data!$B$3:$E$32,3,0))*(AE261-14)),0)</f>
        <v>0</v>
      </c>
      <c r="AJ261" s="265" t="s">
        <v>96</v>
      </c>
      <c r="AK261" s="231">
        <f>IF(AF261=1,VLOOKUP(AJ261,data!$B$35:$D$39,2,0),0)</f>
        <v>0</v>
      </c>
      <c r="AL261" s="232">
        <f>IF(AND(AI261&lt;&gt;0,AK261&lt;&gt;0)=FALSE,0,data!$C$43)</f>
        <v>0</v>
      </c>
      <c r="AM261" s="269">
        <f t="shared" si="229"/>
        <v>0</v>
      </c>
      <c r="AN261" s="225">
        <f t="shared" si="230"/>
        <v>0</v>
      </c>
      <c r="AO261" s="225">
        <f t="shared" si="231"/>
        <v>0</v>
      </c>
      <c r="AP261" s="225">
        <f t="shared" si="232"/>
        <v>0</v>
      </c>
      <c r="AQ261" s="431" t="str">
        <f t="shared" si="233"/>
        <v>ne</v>
      </c>
      <c r="AS261" s="229"/>
      <c r="AT261" s="225">
        <f t="shared" si="234"/>
        <v>0</v>
      </c>
      <c r="AU261" s="230">
        <f>IF(AT261=1,data!$C$41*AS261,0)</f>
        <v>0</v>
      </c>
      <c r="AV261" s="265" t="s">
        <v>96</v>
      </c>
      <c r="AW261" s="231">
        <f>IF(AT261=1,IF(AS261&lt;15,VLOOKUP(AV261,data!$B$3:$E$32,2,0)*AS261,(VLOOKUP(AV261,data!$B$3:$E$32,2,0)*14)+(VLOOKUP(AV261,data!$B$3:$E$32,3,0))*(AS261-14)),0)</f>
        <v>0</v>
      </c>
      <c r="AX261" s="265" t="s">
        <v>96</v>
      </c>
      <c r="AY261" s="231">
        <f>IF(AT261=1,VLOOKUP(AX261,data!$B$35:$D$39,2,0),0)</f>
        <v>0</v>
      </c>
      <c r="AZ261" s="232">
        <f>IF(AND(AW261&lt;&gt;0,AY261&lt;&gt;0)=FALSE,0,data!$C$43)</f>
        <v>0</v>
      </c>
      <c r="BA261" s="269">
        <f t="shared" si="235"/>
        <v>0</v>
      </c>
      <c r="BB261" s="225">
        <f t="shared" si="236"/>
        <v>0</v>
      </c>
      <c r="BC261" s="225">
        <f t="shared" si="237"/>
        <v>0</v>
      </c>
      <c r="BD261" s="225">
        <f t="shared" si="238"/>
        <v>0</v>
      </c>
      <c r="BE261" s="431" t="str">
        <f t="shared" si="239"/>
        <v>ne</v>
      </c>
      <c r="BG261" s="229"/>
      <c r="BH261" s="225">
        <f t="shared" si="240"/>
        <v>0</v>
      </c>
      <c r="BI261" s="230">
        <f>IF(BH261=1,data!$C$41*BG261,0)</f>
        <v>0</v>
      </c>
      <c r="BJ261" s="265" t="s">
        <v>96</v>
      </c>
      <c r="BK261" s="231">
        <f>IF(BH261=1,IF(BG261&lt;15,VLOOKUP(BJ261,data!$B$3:$E$32,2,0)*BG261,(VLOOKUP(BJ261,data!$B$3:$E$32,2,0)*14)+(VLOOKUP(BJ261,data!$B$3:$E$32,3,0))*(BG261-14)),0)</f>
        <v>0</v>
      </c>
      <c r="BL261" s="265" t="s">
        <v>96</v>
      </c>
      <c r="BM261" s="231">
        <f>IF(BH261=1,VLOOKUP(BL261,data!$B$35:$D$39,2,0),0)</f>
        <v>0</v>
      </c>
      <c r="BN261" s="232">
        <f>IF(AND(BK261&lt;&gt;0,BM261&lt;&gt;0)=FALSE,0,data!$C$43)</f>
        <v>0</v>
      </c>
      <c r="BO261" s="269">
        <f t="shared" si="241"/>
        <v>0</v>
      </c>
      <c r="BP261" s="225">
        <f t="shared" si="242"/>
        <v>0</v>
      </c>
      <c r="BQ261" s="225">
        <f t="shared" si="243"/>
        <v>0</v>
      </c>
      <c r="BR261" s="225">
        <f t="shared" si="244"/>
        <v>0</v>
      </c>
      <c r="BS261" s="431" t="str">
        <f t="shared" si="245"/>
        <v>ne</v>
      </c>
      <c r="BU261" s="229"/>
      <c r="BV261" s="225">
        <f t="shared" si="246"/>
        <v>0</v>
      </c>
      <c r="BW261" s="230">
        <f>IF(BV261=1,data!$C$41*BU261,0)</f>
        <v>0</v>
      </c>
      <c r="BX261" s="265" t="s">
        <v>96</v>
      </c>
      <c r="BY261" s="231">
        <f>IF(BV261=1,IF(BU261&lt;15,VLOOKUP(BX261,data!$B$3:$E$32,2,0)*BU261,(VLOOKUP(BX261,data!$B$3:$E$32,2,0)*14)+(VLOOKUP(BX261,data!$B$3:$E$32,3,0))*(BU261-14)),0)</f>
        <v>0</v>
      </c>
      <c r="BZ261" s="265" t="s">
        <v>96</v>
      </c>
      <c r="CA261" s="231">
        <f>IF(BV261=1,VLOOKUP(BZ261,data!$B$35:$D$39,2,0),0)</f>
        <v>0</v>
      </c>
      <c r="CB261" s="232">
        <f>IF(AND(BY261&lt;&gt;0,CA261&lt;&gt;0)=FALSE,0,data!$C$43)</f>
        <v>0</v>
      </c>
      <c r="CC261" s="269">
        <f t="shared" si="247"/>
        <v>0</v>
      </c>
      <c r="CD261" s="225">
        <f t="shared" si="248"/>
        <v>0</v>
      </c>
      <c r="CE261" s="225">
        <f t="shared" si="249"/>
        <v>0</v>
      </c>
      <c r="CF261" s="225">
        <f t="shared" si="250"/>
        <v>0</v>
      </c>
      <c r="CG261" s="431" t="str">
        <f t="shared" si="251"/>
        <v>ne</v>
      </c>
      <c r="CI261" s="229"/>
      <c r="CJ261" s="225">
        <f t="shared" si="252"/>
        <v>0</v>
      </c>
      <c r="CK261" s="230">
        <f>IF(CJ261=1,data!$C$41*CI261,0)</f>
        <v>0</v>
      </c>
      <c r="CL261" s="265" t="s">
        <v>96</v>
      </c>
      <c r="CM261" s="231">
        <f>IF(CJ261=1,IF(CI261&lt;15,VLOOKUP(CL261,data!$B$3:$E$32,2,0)*CI261,(VLOOKUP(CL261,data!$B$3:$E$32,2,0)*14)+(VLOOKUP(CL261,data!$B$3:$E$32,3,0))*(CI261-14)),0)</f>
        <v>0</v>
      </c>
      <c r="CN261" s="265" t="s">
        <v>96</v>
      </c>
      <c r="CO261" s="231">
        <f>IF(CJ261=1,VLOOKUP(CN261,data!$B$35:$D$39,2,0),0)</f>
        <v>0</v>
      </c>
      <c r="CP261" s="232">
        <f>IF(AND(CM261&lt;&gt;0,CO261&lt;&gt;0)=FALSE,0,data!$C$43)</f>
        <v>0</v>
      </c>
      <c r="CQ261" s="269">
        <f t="shared" si="253"/>
        <v>0</v>
      </c>
      <c r="CR261" s="225">
        <f t="shared" si="254"/>
        <v>0</v>
      </c>
      <c r="CS261" s="225">
        <f t="shared" si="255"/>
        <v>0</v>
      </c>
      <c r="CT261" s="225">
        <f t="shared" si="256"/>
        <v>0</v>
      </c>
      <c r="CU261" s="431" t="str">
        <f t="shared" si="257"/>
        <v>ne</v>
      </c>
      <c r="CW261" s="229"/>
      <c r="CX261" s="225">
        <f t="shared" si="258"/>
        <v>0</v>
      </c>
      <c r="CY261" s="230">
        <f>IF(CX261=1,data!$C$41*CW261,0)</f>
        <v>0</v>
      </c>
      <c r="CZ261" s="265" t="s">
        <v>96</v>
      </c>
      <c r="DA261" s="231">
        <f>IF(CX261=1,IF(CW261&lt;15,VLOOKUP(CZ261,data!$B$3:$E$32,2,0)*CW261,(VLOOKUP(CZ261,data!$B$3:$E$32,2,0)*14)+(VLOOKUP(CZ261,data!$B$3:$E$32,3,0))*(CW261-14)),0)</f>
        <v>0</v>
      </c>
      <c r="DB261" s="265" t="s">
        <v>96</v>
      </c>
      <c r="DC261" s="231">
        <f>IF(CX261=1,VLOOKUP(DB261,data!$B$35:$D$39,2,0),0)</f>
        <v>0</v>
      </c>
      <c r="DD261" s="232">
        <f>IF(AND(DA261&lt;&gt;0,DC261&lt;&gt;0)=FALSE,0,data!$C$43)</f>
        <v>0</v>
      </c>
      <c r="DE261" s="269">
        <f t="shared" si="259"/>
        <v>0</v>
      </c>
      <c r="DF261" s="225">
        <f t="shared" si="260"/>
        <v>0</v>
      </c>
      <c r="DG261" s="225">
        <f t="shared" si="261"/>
        <v>0</v>
      </c>
      <c r="DH261" s="225">
        <f t="shared" si="262"/>
        <v>0</v>
      </c>
      <c r="DI261" s="431" t="str">
        <f t="shared" si="263"/>
        <v>ne</v>
      </c>
      <c r="DK261" s="229"/>
      <c r="DL261" s="225">
        <f t="shared" si="264"/>
        <v>0</v>
      </c>
      <c r="DM261" s="230">
        <f>IF(DL261=1,data!$C$41*DK261,0)</f>
        <v>0</v>
      </c>
      <c r="DN261" s="265" t="s">
        <v>96</v>
      </c>
      <c r="DO261" s="231">
        <f>IF(DL261=1,IF(DK261&lt;15,VLOOKUP(DN261,data!$B$3:$E$32,2,0)*DK261,(VLOOKUP(DN261,data!$B$3:$E$32,2,0)*14)+(VLOOKUP(DN261,data!$B$3:$E$32,3,0))*(DK261-14)),0)</f>
        <v>0</v>
      </c>
      <c r="DP261" s="265" t="s">
        <v>96</v>
      </c>
      <c r="DQ261" s="231">
        <f>IF(DL261=1,VLOOKUP(DP261,data!$B$35:$D$39,2,0),0)</f>
        <v>0</v>
      </c>
      <c r="DR261" s="232">
        <f>IF(AND(DO261&lt;&gt;0,DQ261&lt;&gt;0)=FALSE,0,data!$C$43)</f>
        <v>0</v>
      </c>
      <c r="DS261" s="269">
        <f t="shared" si="265"/>
        <v>0</v>
      </c>
      <c r="DT261" s="225">
        <f t="shared" si="266"/>
        <v>0</v>
      </c>
      <c r="DU261" s="225">
        <f t="shared" si="267"/>
        <v>0</v>
      </c>
      <c r="DV261" s="225">
        <f t="shared" si="268"/>
        <v>0</v>
      </c>
      <c r="DW261" s="431" t="str">
        <f t="shared" si="269"/>
        <v>ne</v>
      </c>
      <c r="DY261" s="229"/>
      <c r="DZ261" s="225">
        <f t="shared" si="270"/>
        <v>0</v>
      </c>
      <c r="EA261" s="230">
        <f>IF(DZ261=1,data!$C$41*DY261,0)</f>
        <v>0</v>
      </c>
      <c r="EB261" s="265" t="s">
        <v>96</v>
      </c>
      <c r="EC261" s="231">
        <f>IF(DZ261=1,IF(DY261&lt;15,VLOOKUP(EB261,data!$B$3:$E$32,2,0)*DY261,(VLOOKUP(EB261,data!$B$3:$E$32,2,0)*14)+(VLOOKUP(EB261,data!$B$3:$E$32,3,0))*(DY261-14)),0)</f>
        <v>0</v>
      </c>
      <c r="ED261" s="265" t="s">
        <v>96</v>
      </c>
      <c r="EE261" s="231">
        <f>IF(DZ261=1,VLOOKUP(ED261,data!$B$35:$D$39,2,0),0)</f>
        <v>0</v>
      </c>
      <c r="EF261" s="232">
        <f>IF(AND(EC261&lt;&gt;0,EE261&lt;&gt;0)=FALSE,0,data!$C$43)</f>
        <v>0</v>
      </c>
      <c r="EG261" s="269">
        <f t="shared" si="271"/>
        <v>0</v>
      </c>
      <c r="EH261" s="225">
        <f t="shared" si="272"/>
        <v>0</v>
      </c>
      <c r="EI261" s="225">
        <f t="shared" si="273"/>
        <v>0</v>
      </c>
      <c r="EJ261" s="225">
        <f t="shared" si="274"/>
        <v>0</v>
      </c>
      <c r="EK261" s="431" t="str">
        <f t="shared" si="275"/>
        <v>ne</v>
      </c>
      <c r="EM261" s="229"/>
      <c r="EN261" s="225">
        <f t="shared" si="276"/>
        <v>0</v>
      </c>
      <c r="EO261" s="230">
        <f>IF(EN261=1,data!$C$41*EM261,0)</f>
        <v>0</v>
      </c>
      <c r="EP261" s="265" t="s">
        <v>96</v>
      </c>
      <c r="EQ261" s="231">
        <f>IF(EN261=1,IF(EM261&lt;15,VLOOKUP(EP261,data!$B$3:$E$32,2,0)*EM261,(VLOOKUP(EP261,data!$B$3:$E$32,2,0)*14)+(VLOOKUP(EP261,data!$B$3:$E$32,3,0))*(EM261-14)),0)</f>
        <v>0</v>
      </c>
      <c r="ER261" s="265" t="s">
        <v>96</v>
      </c>
      <c r="ES261" s="231">
        <f>IF(EN261=1,VLOOKUP(ER261,data!$B$35:$D$39,2,0),0)</f>
        <v>0</v>
      </c>
      <c r="ET261" s="232">
        <f>IF(AND(EQ261&lt;&gt;0,ES261&lt;&gt;0)=FALSE,0,data!$C$43)</f>
        <v>0</v>
      </c>
      <c r="EU261" s="269">
        <f t="shared" si="277"/>
        <v>0</v>
      </c>
      <c r="EV261" s="225">
        <f t="shared" si="278"/>
        <v>0</v>
      </c>
      <c r="EW261" s="225">
        <f t="shared" si="279"/>
        <v>0</v>
      </c>
      <c r="EX261" s="225">
        <f t="shared" si="280"/>
        <v>0</v>
      </c>
      <c r="EY261" s="431" t="str">
        <f t="shared" si="281"/>
        <v>ne</v>
      </c>
      <c r="FA261" s="229"/>
      <c r="FB261" s="225">
        <f t="shared" si="282"/>
        <v>0</v>
      </c>
      <c r="FC261" s="230">
        <f>IF(FB261=1,data!$C$41*FA261,0)</f>
        <v>0</v>
      </c>
      <c r="FD261" s="265" t="s">
        <v>96</v>
      </c>
      <c r="FE261" s="231">
        <f>IF(FB261=1,IF(FA261&lt;15,VLOOKUP(FD261,data!$B$3:$E$32,2,0)*FA261,(VLOOKUP(FD261,data!$B$3:$E$32,2,0)*14)+(VLOOKUP(FD261,data!$B$3:$E$32,3,0))*(FA261-14)),0)</f>
        <v>0</v>
      </c>
      <c r="FF261" s="265" t="s">
        <v>96</v>
      </c>
      <c r="FG261" s="231">
        <f>IF(FB261=1,VLOOKUP(FF261,data!$B$35:$D$39,2,0),0)</f>
        <v>0</v>
      </c>
      <c r="FH261" s="232">
        <f>IF(AND(FE261&lt;&gt;0,FG261&lt;&gt;0)=FALSE,0,data!$C$43)</f>
        <v>0</v>
      </c>
      <c r="FI261" s="269">
        <f t="shared" si="283"/>
        <v>0</v>
      </c>
      <c r="FJ261" s="225">
        <f t="shared" si="284"/>
        <v>0</v>
      </c>
      <c r="FK261" s="225">
        <f t="shared" si="285"/>
        <v>0</v>
      </c>
      <c r="FL261" s="225">
        <f t="shared" si="286"/>
        <v>0</v>
      </c>
      <c r="FM261" s="431" t="str">
        <f t="shared" si="287"/>
        <v>ne</v>
      </c>
    </row>
    <row r="262" spans="1:169" ht="26.65" hidden="1" customHeight="1" x14ac:dyDescent="0.25">
      <c r="A262" s="233"/>
      <c r="B262" s="370" t="s">
        <v>353</v>
      </c>
      <c r="C262" s="416"/>
      <c r="D262" s="418"/>
      <c r="E262" s="229"/>
      <c r="F262" s="225">
        <f t="shared" si="219"/>
        <v>0</v>
      </c>
      <c r="G262" s="230">
        <f>IF(F262=1,data!$C$41*E262,0)</f>
        <v>0</v>
      </c>
      <c r="H262" s="265" t="s">
        <v>96</v>
      </c>
      <c r="I262" s="231">
        <f>IF($F262=1,IF($E262&lt;15,VLOOKUP(H262,data!$B$3:$E$32,2,0)*$E262,(VLOOKUP(H262,data!$B$3:$E$32,2,0)*14)+(VLOOKUP(H262,data!$B$3:$E$32,3,0))*($E262-14)),0)</f>
        <v>0</v>
      </c>
      <c r="J262" s="265" t="s">
        <v>96</v>
      </c>
      <c r="K262" s="231">
        <f>IF($F262=1,VLOOKUP(J262,data!$B$35:$D$39,2,0),0)</f>
        <v>0</v>
      </c>
      <c r="L262" s="232">
        <f>IF(AND(I262&lt;&gt;0,K262&lt;&gt;0)=FALSE,0,data!$C$43)</f>
        <v>0</v>
      </c>
      <c r="M262" s="269">
        <f t="shared" si="76"/>
        <v>0</v>
      </c>
      <c r="N262" s="225">
        <f t="shared" si="288"/>
        <v>0</v>
      </c>
      <c r="O262" s="225">
        <f t="shared" si="220"/>
        <v>0</v>
      </c>
      <c r="P262" s="225">
        <f t="shared" si="221"/>
        <v>0</v>
      </c>
      <c r="Q262" s="228"/>
      <c r="R262" s="438">
        <f t="shared" si="222"/>
        <v>0</v>
      </c>
      <c r="S262" s="225">
        <f t="shared" si="223"/>
        <v>0</v>
      </c>
      <c r="T262" s="357">
        <f>IF(S262=1,data!$C$41*R262,0)</f>
        <v>0</v>
      </c>
      <c r="U262" s="370" t="str">
        <f t="shared" si="224"/>
        <v xml:space="preserve"> </v>
      </c>
      <c r="V262" s="360">
        <f>IF($S262=1,IF(R262&lt;15,VLOOKUP(U262,data!$B$3:$E$32,2,0)*R262,(VLOOKUP(U262,data!$B$3:$E$32,2,0)*14)+(VLOOKUP(U262,data!$B$3:$E$32,3,0))*(R262-14)),0)</f>
        <v>0</v>
      </c>
      <c r="W262" s="370" t="str">
        <f t="shared" si="225"/>
        <v xml:space="preserve"> </v>
      </c>
      <c r="X262" s="360">
        <f>IF($S262=1,VLOOKUP(W262,data!$B$35:$D$39,2,0),0)</f>
        <v>0</v>
      </c>
      <c r="Y262" s="364">
        <f>IF(AND(V262&lt;&gt;0,X262&lt;&gt;0)=FALSE,0,data!$C$43)</f>
        <v>0</v>
      </c>
      <c r="Z262" s="365">
        <f t="shared" si="83"/>
        <v>0</v>
      </c>
      <c r="AA262" s="225">
        <f t="shared" si="289"/>
        <v>0</v>
      </c>
      <c r="AB262" s="225">
        <f t="shared" si="226"/>
        <v>0</v>
      </c>
      <c r="AC262" s="225">
        <f t="shared" si="227"/>
        <v>0</v>
      </c>
      <c r="AE262" s="229"/>
      <c r="AF262" s="225">
        <f t="shared" si="228"/>
        <v>0</v>
      </c>
      <c r="AG262" s="230">
        <f>IF(AF262=1,data!$C$41*AE262,0)</f>
        <v>0</v>
      </c>
      <c r="AH262" s="265" t="s">
        <v>96</v>
      </c>
      <c r="AI262" s="231">
        <f>IF(AF262=1,IF(AE262&lt;15,VLOOKUP(AH262,data!$B$3:$E$32,2,0)*AE262,(VLOOKUP(AH262,data!$B$3:$E$32,2,0)*14)+(VLOOKUP(AH262,data!$B$3:$E$32,3,0))*(AE262-14)),0)</f>
        <v>0</v>
      </c>
      <c r="AJ262" s="265" t="s">
        <v>96</v>
      </c>
      <c r="AK262" s="231">
        <f>IF(AF262=1,VLOOKUP(AJ262,data!$B$35:$D$39,2,0),0)</f>
        <v>0</v>
      </c>
      <c r="AL262" s="232">
        <f>IF(AND(AI262&lt;&gt;0,AK262&lt;&gt;0)=FALSE,0,data!$C$43)</f>
        <v>0</v>
      </c>
      <c r="AM262" s="269">
        <f t="shared" si="229"/>
        <v>0</v>
      </c>
      <c r="AN262" s="225">
        <f t="shared" si="230"/>
        <v>0</v>
      </c>
      <c r="AO262" s="225">
        <f t="shared" si="231"/>
        <v>0</v>
      </c>
      <c r="AP262" s="225">
        <f t="shared" si="232"/>
        <v>0</v>
      </c>
      <c r="AQ262" s="431" t="str">
        <f t="shared" si="233"/>
        <v>ne</v>
      </c>
      <c r="AS262" s="229"/>
      <c r="AT262" s="225">
        <f t="shared" si="234"/>
        <v>0</v>
      </c>
      <c r="AU262" s="230">
        <f>IF(AT262=1,data!$C$41*AS262,0)</f>
        <v>0</v>
      </c>
      <c r="AV262" s="265" t="s">
        <v>96</v>
      </c>
      <c r="AW262" s="231">
        <f>IF(AT262=1,IF(AS262&lt;15,VLOOKUP(AV262,data!$B$3:$E$32,2,0)*AS262,(VLOOKUP(AV262,data!$B$3:$E$32,2,0)*14)+(VLOOKUP(AV262,data!$B$3:$E$32,3,0))*(AS262-14)),0)</f>
        <v>0</v>
      </c>
      <c r="AX262" s="265" t="s">
        <v>96</v>
      </c>
      <c r="AY262" s="231">
        <f>IF(AT262=1,VLOOKUP(AX262,data!$B$35:$D$39,2,0),0)</f>
        <v>0</v>
      </c>
      <c r="AZ262" s="232">
        <f>IF(AND(AW262&lt;&gt;0,AY262&lt;&gt;0)=FALSE,0,data!$C$43)</f>
        <v>0</v>
      </c>
      <c r="BA262" s="269">
        <f t="shared" si="235"/>
        <v>0</v>
      </c>
      <c r="BB262" s="225">
        <f t="shared" si="236"/>
        <v>0</v>
      </c>
      <c r="BC262" s="225">
        <f t="shared" si="237"/>
        <v>0</v>
      </c>
      <c r="BD262" s="225">
        <f t="shared" si="238"/>
        <v>0</v>
      </c>
      <c r="BE262" s="431" t="str">
        <f t="shared" si="239"/>
        <v>ne</v>
      </c>
      <c r="BG262" s="229"/>
      <c r="BH262" s="225">
        <f t="shared" si="240"/>
        <v>0</v>
      </c>
      <c r="BI262" s="230">
        <f>IF(BH262=1,data!$C$41*BG262,0)</f>
        <v>0</v>
      </c>
      <c r="BJ262" s="265" t="s">
        <v>96</v>
      </c>
      <c r="BK262" s="231">
        <f>IF(BH262=1,IF(BG262&lt;15,VLOOKUP(BJ262,data!$B$3:$E$32,2,0)*BG262,(VLOOKUP(BJ262,data!$B$3:$E$32,2,0)*14)+(VLOOKUP(BJ262,data!$B$3:$E$32,3,0))*(BG262-14)),0)</f>
        <v>0</v>
      </c>
      <c r="BL262" s="265" t="s">
        <v>96</v>
      </c>
      <c r="BM262" s="231">
        <f>IF(BH262=1,VLOOKUP(BL262,data!$B$35:$D$39,2,0),0)</f>
        <v>0</v>
      </c>
      <c r="BN262" s="232">
        <f>IF(AND(BK262&lt;&gt;0,BM262&lt;&gt;0)=FALSE,0,data!$C$43)</f>
        <v>0</v>
      </c>
      <c r="BO262" s="269">
        <f t="shared" si="241"/>
        <v>0</v>
      </c>
      <c r="BP262" s="225">
        <f t="shared" si="242"/>
        <v>0</v>
      </c>
      <c r="BQ262" s="225">
        <f t="shared" si="243"/>
        <v>0</v>
      </c>
      <c r="BR262" s="225">
        <f t="shared" si="244"/>
        <v>0</v>
      </c>
      <c r="BS262" s="431" t="str">
        <f t="shared" si="245"/>
        <v>ne</v>
      </c>
      <c r="BU262" s="229"/>
      <c r="BV262" s="225">
        <f t="shared" si="246"/>
        <v>0</v>
      </c>
      <c r="BW262" s="230">
        <f>IF(BV262=1,data!$C$41*BU262,0)</f>
        <v>0</v>
      </c>
      <c r="BX262" s="265" t="s">
        <v>96</v>
      </c>
      <c r="BY262" s="231">
        <f>IF(BV262=1,IF(BU262&lt;15,VLOOKUP(BX262,data!$B$3:$E$32,2,0)*BU262,(VLOOKUP(BX262,data!$B$3:$E$32,2,0)*14)+(VLOOKUP(BX262,data!$B$3:$E$32,3,0))*(BU262-14)),0)</f>
        <v>0</v>
      </c>
      <c r="BZ262" s="265" t="s">
        <v>96</v>
      </c>
      <c r="CA262" s="231">
        <f>IF(BV262=1,VLOOKUP(BZ262,data!$B$35:$D$39,2,0),0)</f>
        <v>0</v>
      </c>
      <c r="CB262" s="232">
        <f>IF(AND(BY262&lt;&gt;0,CA262&lt;&gt;0)=FALSE,0,data!$C$43)</f>
        <v>0</v>
      </c>
      <c r="CC262" s="269">
        <f t="shared" si="247"/>
        <v>0</v>
      </c>
      <c r="CD262" s="225">
        <f t="shared" si="248"/>
        <v>0</v>
      </c>
      <c r="CE262" s="225">
        <f t="shared" si="249"/>
        <v>0</v>
      </c>
      <c r="CF262" s="225">
        <f t="shared" si="250"/>
        <v>0</v>
      </c>
      <c r="CG262" s="431" t="str">
        <f t="shared" si="251"/>
        <v>ne</v>
      </c>
      <c r="CI262" s="229"/>
      <c r="CJ262" s="225">
        <f t="shared" si="252"/>
        <v>0</v>
      </c>
      <c r="CK262" s="230">
        <f>IF(CJ262=1,data!$C$41*CI262,0)</f>
        <v>0</v>
      </c>
      <c r="CL262" s="265" t="s">
        <v>96</v>
      </c>
      <c r="CM262" s="231">
        <f>IF(CJ262=1,IF(CI262&lt;15,VLOOKUP(CL262,data!$B$3:$E$32,2,0)*CI262,(VLOOKUP(CL262,data!$B$3:$E$32,2,0)*14)+(VLOOKUP(CL262,data!$B$3:$E$32,3,0))*(CI262-14)),0)</f>
        <v>0</v>
      </c>
      <c r="CN262" s="265" t="s">
        <v>96</v>
      </c>
      <c r="CO262" s="231">
        <f>IF(CJ262=1,VLOOKUP(CN262,data!$B$35:$D$39,2,0),0)</f>
        <v>0</v>
      </c>
      <c r="CP262" s="232">
        <f>IF(AND(CM262&lt;&gt;0,CO262&lt;&gt;0)=FALSE,0,data!$C$43)</f>
        <v>0</v>
      </c>
      <c r="CQ262" s="269">
        <f t="shared" si="253"/>
        <v>0</v>
      </c>
      <c r="CR262" s="225">
        <f t="shared" si="254"/>
        <v>0</v>
      </c>
      <c r="CS262" s="225">
        <f t="shared" si="255"/>
        <v>0</v>
      </c>
      <c r="CT262" s="225">
        <f t="shared" si="256"/>
        <v>0</v>
      </c>
      <c r="CU262" s="431" t="str">
        <f t="shared" si="257"/>
        <v>ne</v>
      </c>
      <c r="CW262" s="229"/>
      <c r="CX262" s="225">
        <f t="shared" si="258"/>
        <v>0</v>
      </c>
      <c r="CY262" s="230">
        <f>IF(CX262=1,data!$C$41*CW262,0)</f>
        <v>0</v>
      </c>
      <c r="CZ262" s="265" t="s">
        <v>96</v>
      </c>
      <c r="DA262" s="231">
        <f>IF(CX262=1,IF(CW262&lt;15,VLOOKUP(CZ262,data!$B$3:$E$32,2,0)*CW262,(VLOOKUP(CZ262,data!$B$3:$E$32,2,0)*14)+(VLOOKUP(CZ262,data!$B$3:$E$32,3,0))*(CW262-14)),0)</f>
        <v>0</v>
      </c>
      <c r="DB262" s="265" t="s">
        <v>96</v>
      </c>
      <c r="DC262" s="231">
        <f>IF(CX262=1,VLOOKUP(DB262,data!$B$35:$D$39,2,0),0)</f>
        <v>0</v>
      </c>
      <c r="DD262" s="232">
        <f>IF(AND(DA262&lt;&gt;0,DC262&lt;&gt;0)=FALSE,0,data!$C$43)</f>
        <v>0</v>
      </c>
      <c r="DE262" s="269">
        <f t="shared" si="259"/>
        <v>0</v>
      </c>
      <c r="DF262" s="225">
        <f t="shared" si="260"/>
        <v>0</v>
      </c>
      <c r="DG262" s="225">
        <f t="shared" si="261"/>
        <v>0</v>
      </c>
      <c r="DH262" s="225">
        <f t="shared" si="262"/>
        <v>0</v>
      </c>
      <c r="DI262" s="431" t="str">
        <f t="shared" si="263"/>
        <v>ne</v>
      </c>
      <c r="DK262" s="229"/>
      <c r="DL262" s="225">
        <f t="shared" si="264"/>
        <v>0</v>
      </c>
      <c r="DM262" s="230">
        <f>IF(DL262=1,data!$C$41*DK262,0)</f>
        <v>0</v>
      </c>
      <c r="DN262" s="265" t="s">
        <v>96</v>
      </c>
      <c r="DO262" s="231">
        <f>IF(DL262=1,IF(DK262&lt;15,VLOOKUP(DN262,data!$B$3:$E$32,2,0)*DK262,(VLOOKUP(DN262,data!$B$3:$E$32,2,0)*14)+(VLOOKUP(DN262,data!$B$3:$E$32,3,0))*(DK262-14)),0)</f>
        <v>0</v>
      </c>
      <c r="DP262" s="265" t="s">
        <v>96</v>
      </c>
      <c r="DQ262" s="231">
        <f>IF(DL262=1,VLOOKUP(DP262,data!$B$35:$D$39,2,0),0)</f>
        <v>0</v>
      </c>
      <c r="DR262" s="232">
        <f>IF(AND(DO262&lt;&gt;0,DQ262&lt;&gt;0)=FALSE,0,data!$C$43)</f>
        <v>0</v>
      </c>
      <c r="DS262" s="269">
        <f t="shared" si="265"/>
        <v>0</v>
      </c>
      <c r="DT262" s="225">
        <f t="shared" si="266"/>
        <v>0</v>
      </c>
      <c r="DU262" s="225">
        <f t="shared" si="267"/>
        <v>0</v>
      </c>
      <c r="DV262" s="225">
        <f t="shared" si="268"/>
        <v>0</v>
      </c>
      <c r="DW262" s="431" t="str">
        <f t="shared" si="269"/>
        <v>ne</v>
      </c>
      <c r="DY262" s="229"/>
      <c r="DZ262" s="225">
        <f t="shared" si="270"/>
        <v>0</v>
      </c>
      <c r="EA262" s="230">
        <f>IF(DZ262=1,data!$C$41*DY262,0)</f>
        <v>0</v>
      </c>
      <c r="EB262" s="265" t="s">
        <v>96</v>
      </c>
      <c r="EC262" s="231">
        <f>IF(DZ262=1,IF(DY262&lt;15,VLOOKUP(EB262,data!$B$3:$E$32,2,0)*DY262,(VLOOKUP(EB262,data!$B$3:$E$32,2,0)*14)+(VLOOKUP(EB262,data!$B$3:$E$32,3,0))*(DY262-14)),0)</f>
        <v>0</v>
      </c>
      <c r="ED262" s="265" t="s">
        <v>96</v>
      </c>
      <c r="EE262" s="231">
        <f>IF(DZ262=1,VLOOKUP(ED262,data!$B$35:$D$39,2,0),0)</f>
        <v>0</v>
      </c>
      <c r="EF262" s="232">
        <f>IF(AND(EC262&lt;&gt;0,EE262&lt;&gt;0)=FALSE,0,data!$C$43)</f>
        <v>0</v>
      </c>
      <c r="EG262" s="269">
        <f t="shared" si="271"/>
        <v>0</v>
      </c>
      <c r="EH262" s="225">
        <f t="shared" si="272"/>
        <v>0</v>
      </c>
      <c r="EI262" s="225">
        <f t="shared" si="273"/>
        <v>0</v>
      </c>
      <c r="EJ262" s="225">
        <f t="shared" si="274"/>
        <v>0</v>
      </c>
      <c r="EK262" s="431" t="str">
        <f t="shared" si="275"/>
        <v>ne</v>
      </c>
      <c r="EM262" s="229"/>
      <c r="EN262" s="225">
        <f t="shared" si="276"/>
        <v>0</v>
      </c>
      <c r="EO262" s="230">
        <f>IF(EN262=1,data!$C$41*EM262,0)</f>
        <v>0</v>
      </c>
      <c r="EP262" s="265" t="s">
        <v>96</v>
      </c>
      <c r="EQ262" s="231">
        <f>IF(EN262=1,IF(EM262&lt;15,VLOOKUP(EP262,data!$B$3:$E$32,2,0)*EM262,(VLOOKUP(EP262,data!$B$3:$E$32,2,0)*14)+(VLOOKUP(EP262,data!$B$3:$E$32,3,0))*(EM262-14)),0)</f>
        <v>0</v>
      </c>
      <c r="ER262" s="265" t="s">
        <v>96</v>
      </c>
      <c r="ES262" s="231">
        <f>IF(EN262=1,VLOOKUP(ER262,data!$B$35:$D$39,2,0),0)</f>
        <v>0</v>
      </c>
      <c r="ET262" s="232">
        <f>IF(AND(EQ262&lt;&gt;0,ES262&lt;&gt;0)=FALSE,0,data!$C$43)</f>
        <v>0</v>
      </c>
      <c r="EU262" s="269">
        <f t="shared" si="277"/>
        <v>0</v>
      </c>
      <c r="EV262" s="225">
        <f t="shared" si="278"/>
        <v>0</v>
      </c>
      <c r="EW262" s="225">
        <f t="shared" si="279"/>
        <v>0</v>
      </c>
      <c r="EX262" s="225">
        <f t="shared" si="280"/>
        <v>0</v>
      </c>
      <c r="EY262" s="431" t="str">
        <f t="shared" si="281"/>
        <v>ne</v>
      </c>
      <c r="FA262" s="229"/>
      <c r="FB262" s="225">
        <f t="shared" si="282"/>
        <v>0</v>
      </c>
      <c r="FC262" s="230">
        <f>IF(FB262=1,data!$C$41*FA262,0)</f>
        <v>0</v>
      </c>
      <c r="FD262" s="265" t="s">
        <v>96</v>
      </c>
      <c r="FE262" s="231">
        <f>IF(FB262=1,IF(FA262&lt;15,VLOOKUP(FD262,data!$B$3:$E$32,2,0)*FA262,(VLOOKUP(FD262,data!$B$3:$E$32,2,0)*14)+(VLOOKUP(FD262,data!$B$3:$E$32,3,0))*(FA262-14)),0)</f>
        <v>0</v>
      </c>
      <c r="FF262" s="265" t="s">
        <v>96</v>
      </c>
      <c r="FG262" s="231">
        <f>IF(FB262=1,VLOOKUP(FF262,data!$B$35:$D$39,2,0),0)</f>
        <v>0</v>
      </c>
      <c r="FH262" s="232">
        <f>IF(AND(FE262&lt;&gt;0,FG262&lt;&gt;0)=FALSE,0,data!$C$43)</f>
        <v>0</v>
      </c>
      <c r="FI262" s="269">
        <f t="shared" si="283"/>
        <v>0</v>
      </c>
      <c r="FJ262" s="225">
        <f t="shared" si="284"/>
        <v>0</v>
      </c>
      <c r="FK262" s="225">
        <f t="shared" si="285"/>
        <v>0</v>
      </c>
      <c r="FL262" s="225">
        <f t="shared" si="286"/>
        <v>0</v>
      </c>
      <c r="FM262" s="431" t="str">
        <f t="shared" si="287"/>
        <v>ne</v>
      </c>
    </row>
    <row r="263" spans="1:169" ht="26.65" hidden="1" customHeight="1" x14ac:dyDescent="0.25">
      <c r="A263" s="233"/>
      <c r="B263" s="370" t="s">
        <v>354</v>
      </c>
      <c r="C263" s="416"/>
      <c r="D263" s="418"/>
      <c r="E263" s="229"/>
      <c r="F263" s="225">
        <f t="shared" si="219"/>
        <v>0</v>
      </c>
      <c r="G263" s="230">
        <f>IF(F263=1,data!$C$41*E263,0)</f>
        <v>0</v>
      </c>
      <c r="H263" s="265" t="s">
        <v>96</v>
      </c>
      <c r="I263" s="231">
        <f>IF($F263=1,IF($E263&lt;15,VLOOKUP(H263,data!$B$3:$E$32,2,0)*$E263,(VLOOKUP(H263,data!$B$3:$E$32,2,0)*14)+(VLOOKUP(H263,data!$B$3:$E$32,3,0))*($E263-14)),0)</f>
        <v>0</v>
      </c>
      <c r="J263" s="265" t="s">
        <v>96</v>
      </c>
      <c r="K263" s="231">
        <f>IF($F263=1,VLOOKUP(J263,data!$B$35:$D$39,2,0),0)</f>
        <v>0</v>
      </c>
      <c r="L263" s="232">
        <f>IF(AND(I263&lt;&gt;0,K263&lt;&gt;0)=FALSE,0,data!$C$43)</f>
        <v>0</v>
      </c>
      <c r="M263" s="269">
        <f t="shared" si="76"/>
        <v>0</v>
      </c>
      <c r="N263" s="225">
        <f t="shared" si="288"/>
        <v>0</v>
      </c>
      <c r="O263" s="225">
        <f t="shared" si="220"/>
        <v>0</v>
      </c>
      <c r="P263" s="225">
        <f t="shared" si="221"/>
        <v>0</v>
      </c>
      <c r="Q263" s="228"/>
      <c r="R263" s="438">
        <f t="shared" si="222"/>
        <v>0</v>
      </c>
      <c r="S263" s="225">
        <f t="shared" si="223"/>
        <v>0</v>
      </c>
      <c r="T263" s="357">
        <f>IF(S263=1,data!$C$41*R263,0)</f>
        <v>0</v>
      </c>
      <c r="U263" s="370" t="str">
        <f t="shared" si="224"/>
        <v xml:space="preserve"> </v>
      </c>
      <c r="V263" s="360">
        <f>IF($S263=1,IF(R263&lt;15,VLOOKUP(U263,data!$B$3:$E$32,2,0)*R263,(VLOOKUP(U263,data!$B$3:$E$32,2,0)*14)+(VLOOKUP(U263,data!$B$3:$E$32,3,0))*(R263-14)),0)</f>
        <v>0</v>
      </c>
      <c r="W263" s="370" t="str">
        <f t="shared" si="225"/>
        <v xml:space="preserve"> </v>
      </c>
      <c r="X263" s="360">
        <f>IF($S263=1,VLOOKUP(W263,data!$B$35:$D$39,2,0),0)</f>
        <v>0</v>
      </c>
      <c r="Y263" s="364">
        <f>IF(AND(V263&lt;&gt;0,X263&lt;&gt;0)=FALSE,0,data!$C$43)</f>
        <v>0</v>
      </c>
      <c r="Z263" s="365">
        <f t="shared" si="83"/>
        <v>0</v>
      </c>
      <c r="AA263" s="225">
        <f t="shared" si="289"/>
        <v>0</v>
      </c>
      <c r="AB263" s="225">
        <f t="shared" si="226"/>
        <v>0</v>
      </c>
      <c r="AC263" s="225">
        <f t="shared" si="227"/>
        <v>0</v>
      </c>
      <c r="AE263" s="229"/>
      <c r="AF263" s="225">
        <f t="shared" si="228"/>
        <v>0</v>
      </c>
      <c r="AG263" s="230">
        <f>IF(AF263=1,data!$C$41*AE263,0)</f>
        <v>0</v>
      </c>
      <c r="AH263" s="265" t="s">
        <v>96</v>
      </c>
      <c r="AI263" s="231">
        <f>IF(AF263=1,IF(AE263&lt;15,VLOOKUP(AH263,data!$B$3:$E$32,2,0)*AE263,(VLOOKUP(AH263,data!$B$3:$E$32,2,0)*14)+(VLOOKUP(AH263,data!$B$3:$E$32,3,0))*(AE263-14)),0)</f>
        <v>0</v>
      </c>
      <c r="AJ263" s="265" t="s">
        <v>96</v>
      </c>
      <c r="AK263" s="231">
        <f>IF(AF263=1,VLOOKUP(AJ263,data!$B$35:$D$39,2,0),0)</f>
        <v>0</v>
      </c>
      <c r="AL263" s="232">
        <f>IF(AND(AI263&lt;&gt;0,AK263&lt;&gt;0)=FALSE,0,data!$C$43)</f>
        <v>0</v>
      </c>
      <c r="AM263" s="269">
        <f t="shared" si="229"/>
        <v>0</v>
      </c>
      <c r="AN263" s="225">
        <f t="shared" si="230"/>
        <v>0</v>
      </c>
      <c r="AO263" s="225">
        <f t="shared" si="231"/>
        <v>0</v>
      </c>
      <c r="AP263" s="225">
        <f t="shared" si="232"/>
        <v>0</v>
      </c>
      <c r="AQ263" s="431" t="str">
        <f t="shared" si="233"/>
        <v>ne</v>
      </c>
      <c r="AS263" s="229"/>
      <c r="AT263" s="225">
        <f t="shared" si="234"/>
        <v>0</v>
      </c>
      <c r="AU263" s="230">
        <f>IF(AT263=1,data!$C$41*AS263,0)</f>
        <v>0</v>
      </c>
      <c r="AV263" s="265" t="s">
        <v>96</v>
      </c>
      <c r="AW263" s="231">
        <f>IF(AT263=1,IF(AS263&lt;15,VLOOKUP(AV263,data!$B$3:$E$32,2,0)*AS263,(VLOOKUP(AV263,data!$B$3:$E$32,2,0)*14)+(VLOOKUP(AV263,data!$B$3:$E$32,3,0))*(AS263-14)),0)</f>
        <v>0</v>
      </c>
      <c r="AX263" s="265" t="s">
        <v>96</v>
      </c>
      <c r="AY263" s="231">
        <f>IF(AT263=1,VLOOKUP(AX263,data!$B$35:$D$39,2,0),0)</f>
        <v>0</v>
      </c>
      <c r="AZ263" s="232">
        <f>IF(AND(AW263&lt;&gt;0,AY263&lt;&gt;0)=FALSE,0,data!$C$43)</f>
        <v>0</v>
      </c>
      <c r="BA263" s="269">
        <f t="shared" si="235"/>
        <v>0</v>
      </c>
      <c r="BB263" s="225">
        <f t="shared" si="236"/>
        <v>0</v>
      </c>
      <c r="BC263" s="225">
        <f t="shared" si="237"/>
        <v>0</v>
      </c>
      <c r="BD263" s="225">
        <f t="shared" si="238"/>
        <v>0</v>
      </c>
      <c r="BE263" s="431" t="str">
        <f t="shared" si="239"/>
        <v>ne</v>
      </c>
      <c r="BG263" s="229"/>
      <c r="BH263" s="225">
        <f t="shared" si="240"/>
        <v>0</v>
      </c>
      <c r="BI263" s="230">
        <f>IF(BH263=1,data!$C$41*BG263,0)</f>
        <v>0</v>
      </c>
      <c r="BJ263" s="265" t="s">
        <v>96</v>
      </c>
      <c r="BK263" s="231">
        <f>IF(BH263=1,IF(BG263&lt;15,VLOOKUP(BJ263,data!$B$3:$E$32,2,0)*BG263,(VLOOKUP(BJ263,data!$B$3:$E$32,2,0)*14)+(VLOOKUP(BJ263,data!$B$3:$E$32,3,0))*(BG263-14)),0)</f>
        <v>0</v>
      </c>
      <c r="BL263" s="265" t="s">
        <v>96</v>
      </c>
      <c r="BM263" s="231">
        <f>IF(BH263=1,VLOOKUP(BL263,data!$B$35:$D$39,2,0),0)</f>
        <v>0</v>
      </c>
      <c r="BN263" s="232">
        <f>IF(AND(BK263&lt;&gt;0,BM263&lt;&gt;0)=FALSE,0,data!$C$43)</f>
        <v>0</v>
      </c>
      <c r="BO263" s="269">
        <f t="shared" si="241"/>
        <v>0</v>
      </c>
      <c r="BP263" s="225">
        <f t="shared" si="242"/>
        <v>0</v>
      </c>
      <c r="BQ263" s="225">
        <f t="shared" si="243"/>
        <v>0</v>
      </c>
      <c r="BR263" s="225">
        <f t="shared" si="244"/>
        <v>0</v>
      </c>
      <c r="BS263" s="431" t="str">
        <f t="shared" si="245"/>
        <v>ne</v>
      </c>
      <c r="BU263" s="229"/>
      <c r="BV263" s="225">
        <f t="shared" si="246"/>
        <v>0</v>
      </c>
      <c r="BW263" s="230">
        <f>IF(BV263=1,data!$C$41*BU263,0)</f>
        <v>0</v>
      </c>
      <c r="BX263" s="265" t="s">
        <v>96</v>
      </c>
      <c r="BY263" s="231">
        <f>IF(BV263=1,IF(BU263&lt;15,VLOOKUP(BX263,data!$B$3:$E$32,2,0)*BU263,(VLOOKUP(BX263,data!$B$3:$E$32,2,0)*14)+(VLOOKUP(BX263,data!$B$3:$E$32,3,0))*(BU263-14)),0)</f>
        <v>0</v>
      </c>
      <c r="BZ263" s="265" t="s">
        <v>96</v>
      </c>
      <c r="CA263" s="231">
        <f>IF(BV263=1,VLOOKUP(BZ263,data!$B$35:$D$39,2,0),0)</f>
        <v>0</v>
      </c>
      <c r="CB263" s="232">
        <f>IF(AND(BY263&lt;&gt;0,CA263&lt;&gt;0)=FALSE,0,data!$C$43)</f>
        <v>0</v>
      </c>
      <c r="CC263" s="269">
        <f t="shared" si="247"/>
        <v>0</v>
      </c>
      <c r="CD263" s="225">
        <f t="shared" si="248"/>
        <v>0</v>
      </c>
      <c r="CE263" s="225">
        <f t="shared" si="249"/>
        <v>0</v>
      </c>
      <c r="CF263" s="225">
        <f t="shared" si="250"/>
        <v>0</v>
      </c>
      <c r="CG263" s="431" t="str">
        <f t="shared" si="251"/>
        <v>ne</v>
      </c>
      <c r="CI263" s="229"/>
      <c r="CJ263" s="225">
        <f t="shared" si="252"/>
        <v>0</v>
      </c>
      <c r="CK263" s="230">
        <f>IF(CJ263=1,data!$C$41*CI263,0)</f>
        <v>0</v>
      </c>
      <c r="CL263" s="265" t="s">
        <v>96</v>
      </c>
      <c r="CM263" s="231">
        <f>IF(CJ263=1,IF(CI263&lt;15,VLOOKUP(CL263,data!$B$3:$E$32,2,0)*CI263,(VLOOKUP(CL263,data!$B$3:$E$32,2,0)*14)+(VLOOKUP(CL263,data!$B$3:$E$32,3,0))*(CI263-14)),0)</f>
        <v>0</v>
      </c>
      <c r="CN263" s="265" t="s">
        <v>96</v>
      </c>
      <c r="CO263" s="231">
        <f>IF(CJ263=1,VLOOKUP(CN263,data!$B$35:$D$39,2,0),0)</f>
        <v>0</v>
      </c>
      <c r="CP263" s="232">
        <f>IF(AND(CM263&lt;&gt;0,CO263&lt;&gt;0)=FALSE,0,data!$C$43)</f>
        <v>0</v>
      </c>
      <c r="CQ263" s="269">
        <f t="shared" si="253"/>
        <v>0</v>
      </c>
      <c r="CR263" s="225">
        <f t="shared" si="254"/>
        <v>0</v>
      </c>
      <c r="CS263" s="225">
        <f t="shared" si="255"/>
        <v>0</v>
      </c>
      <c r="CT263" s="225">
        <f t="shared" si="256"/>
        <v>0</v>
      </c>
      <c r="CU263" s="431" t="str">
        <f t="shared" si="257"/>
        <v>ne</v>
      </c>
      <c r="CW263" s="229"/>
      <c r="CX263" s="225">
        <f t="shared" si="258"/>
        <v>0</v>
      </c>
      <c r="CY263" s="230">
        <f>IF(CX263=1,data!$C$41*CW263,0)</f>
        <v>0</v>
      </c>
      <c r="CZ263" s="265" t="s">
        <v>96</v>
      </c>
      <c r="DA263" s="231">
        <f>IF(CX263=1,IF(CW263&lt;15,VLOOKUP(CZ263,data!$B$3:$E$32,2,0)*CW263,(VLOOKUP(CZ263,data!$B$3:$E$32,2,0)*14)+(VLOOKUP(CZ263,data!$B$3:$E$32,3,0))*(CW263-14)),0)</f>
        <v>0</v>
      </c>
      <c r="DB263" s="265" t="s">
        <v>96</v>
      </c>
      <c r="DC263" s="231">
        <f>IF(CX263=1,VLOOKUP(DB263,data!$B$35:$D$39,2,0),0)</f>
        <v>0</v>
      </c>
      <c r="DD263" s="232">
        <f>IF(AND(DA263&lt;&gt;0,DC263&lt;&gt;0)=FALSE,0,data!$C$43)</f>
        <v>0</v>
      </c>
      <c r="DE263" s="269">
        <f t="shared" si="259"/>
        <v>0</v>
      </c>
      <c r="DF263" s="225">
        <f t="shared" si="260"/>
        <v>0</v>
      </c>
      <c r="DG263" s="225">
        <f t="shared" si="261"/>
        <v>0</v>
      </c>
      <c r="DH263" s="225">
        <f t="shared" si="262"/>
        <v>0</v>
      </c>
      <c r="DI263" s="431" t="str">
        <f t="shared" si="263"/>
        <v>ne</v>
      </c>
      <c r="DK263" s="229"/>
      <c r="DL263" s="225">
        <f t="shared" si="264"/>
        <v>0</v>
      </c>
      <c r="DM263" s="230">
        <f>IF(DL263=1,data!$C$41*DK263,0)</f>
        <v>0</v>
      </c>
      <c r="DN263" s="265" t="s">
        <v>96</v>
      </c>
      <c r="DO263" s="231">
        <f>IF(DL263=1,IF(DK263&lt;15,VLOOKUP(DN263,data!$B$3:$E$32,2,0)*DK263,(VLOOKUP(DN263,data!$B$3:$E$32,2,0)*14)+(VLOOKUP(DN263,data!$B$3:$E$32,3,0))*(DK263-14)),0)</f>
        <v>0</v>
      </c>
      <c r="DP263" s="265" t="s">
        <v>96</v>
      </c>
      <c r="DQ263" s="231">
        <f>IF(DL263=1,VLOOKUP(DP263,data!$B$35:$D$39,2,0),0)</f>
        <v>0</v>
      </c>
      <c r="DR263" s="232">
        <f>IF(AND(DO263&lt;&gt;0,DQ263&lt;&gt;0)=FALSE,0,data!$C$43)</f>
        <v>0</v>
      </c>
      <c r="DS263" s="269">
        <f t="shared" si="265"/>
        <v>0</v>
      </c>
      <c r="DT263" s="225">
        <f t="shared" si="266"/>
        <v>0</v>
      </c>
      <c r="DU263" s="225">
        <f t="shared" si="267"/>
        <v>0</v>
      </c>
      <c r="DV263" s="225">
        <f t="shared" si="268"/>
        <v>0</v>
      </c>
      <c r="DW263" s="431" t="str">
        <f t="shared" si="269"/>
        <v>ne</v>
      </c>
      <c r="DY263" s="229"/>
      <c r="DZ263" s="225">
        <f t="shared" si="270"/>
        <v>0</v>
      </c>
      <c r="EA263" s="230">
        <f>IF(DZ263=1,data!$C$41*DY263,0)</f>
        <v>0</v>
      </c>
      <c r="EB263" s="265" t="s">
        <v>96</v>
      </c>
      <c r="EC263" s="231">
        <f>IF(DZ263=1,IF(DY263&lt;15,VLOOKUP(EB263,data!$B$3:$E$32,2,0)*DY263,(VLOOKUP(EB263,data!$B$3:$E$32,2,0)*14)+(VLOOKUP(EB263,data!$B$3:$E$32,3,0))*(DY263-14)),0)</f>
        <v>0</v>
      </c>
      <c r="ED263" s="265" t="s">
        <v>96</v>
      </c>
      <c r="EE263" s="231">
        <f>IF(DZ263=1,VLOOKUP(ED263,data!$B$35:$D$39,2,0),0)</f>
        <v>0</v>
      </c>
      <c r="EF263" s="232">
        <f>IF(AND(EC263&lt;&gt;0,EE263&lt;&gt;0)=FALSE,0,data!$C$43)</f>
        <v>0</v>
      </c>
      <c r="EG263" s="269">
        <f t="shared" si="271"/>
        <v>0</v>
      </c>
      <c r="EH263" s="225">
        <f t="shared" si="272"/>
        <v>0</v>
      </c>
      <c r="EI263" s="225">
        <f t="shared" si="273"/>
        <v>0</v>
      </c>
      <c r="EJ263" s="225">
        <f t="shared" si="274"/>
        <v>0</v>
      </c>
      <c r="EK263" s="431" t="str">
        <f t="shared" si="275"/>
        <v>ne</v>
      </c>
      <c r="EM263" s="229"/>
      <c r="EN263" s="225">
        <f t="shared" si="276"/>
        <v>0</v>
      </c>
      <c r="EO263" s="230">
        <f>IF(EN263=1,data!$C$41*EM263,0)</f>
        <v>0</v>
      </c>
      <c r="EP263" s="265" t="s">
        <v>96</v>
      </c>
      <c r="EQ263" s="231">
        <f>IF(EN263=1,IF(EM263&lt;15,VLOOKUP(EP263,data!$B$3:$E$32,2,0)*EM263,(VLOOKUP(EP263,data!$B$3:$E$32,2,0)*14)+(VLOOKUP(EP263,data!$B$3:$E$32,3,0))*(EM263-14)),0)</f>
        <v>0</v>
      </c>
      <c r="ER263" s="265" t="s">
        <v>96</v>
      </c>
      <c r="ES263" s="231">
        <f>IF(EN263=1,VLOOKUP(ER263,data!$B$35:$D$39,2,0),0)</f>
        <v>0</v>
      </c>
      <c r="ET263" s="232">
        <f>IF(AND(EQ263&lt;&gt;0,ES263&lt;&gt;0)=FALSE,0,data!$C$43)</f>
        <v>0</v>
      </c>
      <c r="EU263" s="269">
        <f t="shared" si="277"/>
        <v>0</v>
      </c>
      <c r="EV263" s="225">
        <f t="shared" si="278"/>
        <v>0</v>
      </c>
      <c r="EW263" s="225">
        <f t="shared" si="279"/>
        <v>0</v>
      </c>
      <c r="EX263" s="225">
        <f t="shared" si="280"/>
        <v>0</v>
      </c>
      <c r="EY263" s="431" t="str">
        <f t="shared" si="281"/>
        <v>ne</v>
      </c>
      <c r="FA263" s="229"/>
      <c r="FB263" s="225">
        <f t="shared" si="282"/>
        <v>0</v>
      </c>
      <c r="FC263" s="230">
        <f>IF(FB263=1,data!$C$41*FA263,0)</f>
        <v>0</v>
      </c>
      <c r="FD263" s="265" t="s">
        <v>96</v>
      </c>
      <c r="FE263" s="231">
        <f>IF(FB263=1,IF(FA263&lt;15,VLOOKUP(FD263,data!$B$3:$E$32,2,0)*FA263,(VLOOKUP(FD263,data!$B$3:$E$32,2,0)*14)+(VLOOKUP(FD263,data!$B$3:$E$32,3,0))*(FA263-14)),0)</f>
        <v>0</v>
      </c>
      <c r="FF263" s="265" t="s">
        <v>96</v>
      </c>
      <c r="FG263" s="231">
        <f>IF(FB263=1,VLOOKUP(FF263,data!$B$35:$D$39,2,0),0)</f>
        <v>0</v>
      </c>
      <c r="FH263" s="232">
        <f>IF(AND(FE263&lt;&gt;0,FG263&lt;&gt;0)=FALSE,0,data!$C$43)</f>
        <v>0</v>
      </c>
      <c r="FI263" s="269">
        <f t="shared" si="283"/>
        <v>0</v>
      </c>
      <c r="FJ263" s="225">
        <f t="shared" si="284"/>
        <v>0</v>
      </c>
      <c r="FK263" s="225">
        <f t="shared" si="285"/>
        <v>0</v>
      </c>
      <c r="FL263" s="225">
        <f t="shared" si="286"/>
        <v>0</v>
      </c>
      <c r="FM263" s="431" t="str">
        <f t="shared" si="287"/>
        <v>ne</v>
      </c>
    </row>
    <row r="264" spans="1:169" ht="26.65" hidden="1" customHeight="1" x14ac:dyDescent="0.25">
      <c r="A264" s="233"/>
      <c r="B264" s="370" t="s">
        <v>355</v>
      </c>
      <c r="C264" s="416"/>
      <c r="D264" s="418"/>
      <c r="E264" s="229"/>
      <c r="F264" s="225">
        <f t="shared" ref="F264:F327" si="290">IF(D264&gt;0,IF(E264&gt;0,1,0),0)</f>
        <v>0</v>
      </c>
      <c r="G264" s="230">
        <f>IF(F264=1,data!$C$41*E264,0)</f>
        <v>0</v>
      </c>
      <c r="H264" s="265" t="s">
        <v>96</v>
      </c>
      <c r="I264" s="231">
        <f>IF($F264=1,IF($E264&lt;15,VLOOKUP(H264,data!$B$3:$E$32,2,0)*$E264,(VLOOKUP(H264,data!$B$3:$E$32,2,0)*14)+(VLOOKUP(H264,data!$B$3:$E$32,3,0))*($E264-14)),0)</f>
        <v>0</v>
      </c>
      <c r="J264" s="265" t="s">
        <v>96</v>
      </c>
      <c r="K264" s="231">
        <f>IF($F264=1,VLOOKUP(J264,data!$B$35:$D$39,2,0),0)</f>
        <v>0</v>
      </c>
      <c r="L264" s="232">
        <f>IF(AND(I264&lt;&gt;0,K264&lt;&gt;0)=FALSE,0,data!$C$43)</f>
        <v>0</v>
      </c>
      <c r="M264" s="269">
        <f t="shared" si="76"/>
        <v>0</v>
      </c>
      <c r="N264" s="225">
        <f t="shared" si="288"/>
        <v>0</v>
      </c>
      <c r="O264" s="225">
        <f t="shared" ref="O264:O327" si="291">IF(N264=1,E264,0)</f>
        <v>0</v>
      </c>
      <c r="P264" s="225">
        <f t="shared" ref="P264:P327" si="292">IF(OR(H264="Spojené Království",H264="Norsko",H264="Island"),M264,0)</f>
        <v>0</v>
      </c>
      <c r="Q264" s="228"/>
      <c r="R264" s="438">
        <f t="shared" ref="R264:R327" si="293">IF($FM264="ANO",FA264,IF($EY264="ANO",EM264,IF($EK264="ANO",DY264,IF($DW264="ANO",DK264,IF($DI264="ANO",CW264,IF($CU264="ANO",CI264,IF($CG264="ANO",BU264,IF($BS264="ANO",BG264,IF($BE264="ANO",AS264,IF($AQ264="ANO",AE264,E264))))))))))</f>
        <v>0</v>
      </c>
      <c r="S264" s="225">
        <f t="shared" ref="S264:S327" si="294">IF($D264&gt;0,IF(R264&gt;0,1,0),0)</f>
        <v>0</v>
      </c>
      <c r="T264" s="357">
        <f>IF(S264=1,data!$C$41*R264,0)</f>
        <v>0</v>
      </c>
      <c r="U264" s="370" t="str">
        <f t="shared" ref="U264:U327" si="295">IF($FM264="ANO",FD264,IF($EY264="ANO",EP264,IF($EK264="ANO",EB264,IF($DW264="ANO",DN264,IF($DI264="ANO",CZ264,IF($CU264="ANO",CL264,IF($CG264="ANO",BX264,IF($BS264="ANO",BJ264,IF($BE264="ANO",AV264,IF($AQ264="ANO",AH264,H264))))))))))</f>
        <v xml:space="preserve"> </v>
      </c>
      <c r="V264" s="360">
        <f>IF($S264=1,IF(R264&lt;15,VLOOKUP(U264,data!$B$3:$E$32,2,0)*R264,(VLOOKUP(U264,data!$B$3:$E$32,2,0)*14)+(VLOOKUP(U264,data!$B$3:$E$32,3,0))*(R264-14)),0)</f>
        <v>0</v>
      </c>
      <c r="W264" s="370" t="str">
        <f t="shared" ref="W264:W327" si="296">IF($FM264="ANO",FF264,IF($EY264="ANO",ER264,IF($EK264="ANO",ED264,IF($DW264="ANO",DP264,IF($DI264="ANO",DB264,IF($CU264="ANO",CN264,IF($CG264="ANO",BZ264,IF($BS264="ANO",BL264,IF($BE264="ANO",AX264,IF($AQ264="ANO",AJ264,J264))))))))))</f>
        <v xml:space="preserve"> </v>
      </c>
      <c r="X264" s="360">
        <f>IF($S264=1,VLOOKUP(W264,data!$B$35:$D$39,2,0),0)</f>
        <v>0</v>
      </c>
      <c r="Y264" s="364">
        <f>IF(AND(V264&lt;&gt;0,X264&lt;&gt;0)=FALSE,0,data!$C$43)</f>
        <v>0</v>
      </c>
      <c r="Z264" s="365">
        <f t="shared" si="83"/>
        <v>0</v>
      </c>
      <c r="AA264" s="225">
        <f t="shared" si="289"/>
        <v>0</v>
      </c>
      <c r="AB264" s="225">
        <f t="shared" ref="AB264:AB327" si="297">IF(AA264=1,R264,0)</f>
        <v>0</v>
      </c>
      <c r="AC264" s="225">
        <f t="shared" ref="AC264:AC327" si="298">IF(OR(U264="Spojené Království",U264="Norsko",U264="Island"),Z264,0)</f>
        <v>0</v>
      </c>
      <c r="AE264" s="229"/>
      <c r="AF264" s="225">
        <f t="shared" ref="AF264:AF327" si="299">IF($D264&gt;0,IF(AE264&gt;0,1,0),0)</f>
        <v>0</v>
      </c>
      <c r="AG264" s="230">
        <f>IF(AF264=1,data!$C$41*AE264,0)</f>
        <v>0</v>
      </c>
      <c r="AH264" s="265" t="s">
        <v>96</v>
      </c>
      <c r="AI264" s="231">
        <f>IF(AF264=1,IF(AE264&lt;15,VLOOKUP(AH264,data!$B$3:$E$32,2,0)*AE264,(VLOOKUP(AH264,data!$B$3:$E$32,2,0)*14)+(VLOOKUP(AH264,data!$B$3:$E$32,3,0))*(AE264-14)),0)</f>
        <v>0</v>
      </c>
      <c r="AJ264" s="265" t="s">
        <v>96</v>
      </c>
      <c r="AK264" s="231">
        <f>IF(AF264=1,VLOOKUP(AJ264,data!$B$35:$D$39,2,0),0)</f>
        <v>0</v>
      </c>
      <c r="AL264" s="232">
        <f>IF(AND(AI264&lt;&gt;0,AK264&lt;&gt;0)=FALSE,0,data!$C$43)</f>
        <v>0</v>
      </c>
      <c r="AM264" s="269">
        <f t="shared" ref="AM264:AM327" si="300">IF(AM$3="",0,IF(AQ264="ano",IF(AND(AI264&lt;&gt;0,AK264&lt;&gt;0)=FALSE,0,INT(AG264+AI264+AK264+AL264)),M264))</f>
        <v>0</v>
      </c>
      <c r="AN264" s="225">
        <f t="shared" ref="AN264:AN327" si="301">IF(AM264&gt;0,1,0)</f>
        <v>0</v>
      </c>
      <c r="AO264" s="225">
        <f t="shared" ref="AO264:AO327" si="302">IF(AM$3="",0,IF(AQ264="ano",IF(AN264=1,AE264,0),O264))</f>
        <v>0</v>
      </c>
      <c r="AP264" s="225">
        <f t="shared" ref="AP264:AP327" si="303">IF(AM$3="",0,IF(AQ264="ano",IF(OR(AH264="Spojené Království",AH264="Norsko",AH264="Island"),AM264,0),IF(OR(H264="Spojené Království",H264="Norsko",H264="Island"),M264,0)))</f>
        <v>0</v>
      </c>
      <c r="AQ264" s="431" t="str">
        <f t="shared" ref="AQ264:AQ327" si="304">IF(AE264="","ne",IF(AE264=0,"ano",IF(AND(AE264&gt;=5,AE264&lt;=20,AH264&lt;&gt;"",AH264&lt;&gt;" ",AJ264&lt;&gt;"",AJ264&lt;&gt;" ")=TRUE,"ano","ne")))</f>
        <v>ne</v>
      </c>
      <c r="AS264" s="229"/>
      <c r="AT264" s="225">
        <f t="shared" ref="AT264:AT327" si="305">IF($D264&gt;0,IF(AS264&gt;0,1,0),0)</f>
        <v>0</v>
      </c>
      <c r="AU264" s="230">
        <f>IF(AT264=1,data!$C$41*AS264,0)</f>
        <v>0</v>
      </c>
      <c r="AV264" s="265" t="s">
        <v>96</v>
      </c>
      <c r="AW264" s="231">
        <f>IF(AT264=1,IF(AS264&lt;15,VLOOKUP(AV264,data!$B$3:$E$32,2,0)*AS264,(VLOOKUP(AV264,data!$B$3:$E$32,2,0)*14)+(VLOOKUP(AV264,data!$B$3:$E$32,3,0))*(AS264-14)),0)</f>
        <v>0</v>
      </c>
      <c r="AX264" s="265" t="s">
        <v>96</v>
      </c>
      <c r="AY264" s="231">
        <f>IF(AT264=1,VLOOKUP(AX264,data!$B$35:$D$39,2,0),0)</f>
        <v>0</v>
      </c>
      <c r="AZ264" s="232">
        <f>IF(AND(AW264&lt;&gt;0,AY264&lt;&gt;0)=FALSE,0,data!$C$43)</f>
        <v>0</v>
      </c>
      <c r="BA264" s="269">
        <f t="shared" ref="BA264:BA327" si="306">IF(BA$3="",0,IF(BE264="ano",IF(AND(AW264&lt;&gt;0,AY264&lt;&gt;0)=FALSE,0,INT(AU264+AW264+AY264+AZ264)),AM264))</f>
        <v>0</v>
      </c>
      <c r="BB264" s="225">
        <f t="shared" ref="BB264:BB327" si="307">IF(BA264&gt;0,1,0)</f>
        <v>0</v>
      </c>
      <c r="BC264" s="225">
        <f t="shared" ref="BC264:BC327" si="308">IF(BA$3="",0,IF(BE264="ano",IF(BB264=1,AS264,0),AO264))</f>
        <v>0</v>
      </c>
      <c r="BD264" s="225">
        <f t="shared" ref="BD264:BD327" si="309">IF(BA$3="",0,IF(BE264="ano",IF(OR(AV264="Spojené Království",AV264="Norsko",AV264="Island"),BA264,0),AP264))</f>
        <v>0</v>
      </c>
      <c r="BE264" s="431" t="str">
        <f t="shared" ref="BE264:BE327" si="310">IF(AS264="","ne",IF(AS264=0,"ano",IF(AND(AS264&gt;=5,AS264&lt;=20,AV264&lt;&gt;"",AV264&lt;&gt;" ",AX264&lt;&gt;"",AX264&lt;&gt;" ")=TRUE,"ano","ne")))</f>
        <v>ne</v>
      </c>
      <c r="BG264" s="229"/>
      <c r="BH264" s="225">
        <f t="shared" ref="BH264:BH327" si="311">IF($D264&gt;0,IF(BG264&gt;0,1,0),0)</f>
        <v>0</v>
      </c>
      <c r="BI264" s="230">
        <f>IF(BH264=1,data!$C$41*BG264,0)</f>
        <v>0</v>
      </c>
      <c r="BJ264" s="265" t="s">
        <v>96</v>
      </c>
      <c r="BK264" s="231">
        <f>IF(BH264=1,IF(BG264&lt;15,VLOOKUP(BJ264,data!$B$3:$E$32,2,0)*BG264,(VLOOKUP(BJ264,data!$B$3:$E$32,2,0)*14)+(VLOOKUP(BJ264,data!$B$3:$E$32,3,0))*(BG264-14)),0)</f>
        <v>0</v>
      </c>
      <c r="BL264" s="265" t="s">
        <v>96</v>
      </c>
      <c r="BM264" s="231">
        <f>IF(BH264=1,VLOOKUP(BL264,data!$B$35:$D$39,2,0),0)</f>
        <v>0</v>
      </c>
      <c r="BN264" s="232">
        <f>IF(AND(BK264&lt;&gt;0,BM264&lt;&gt;0)=FALSE,0,data!$C$43)</f>
        <v>0</v>
      </c>
      <c r="BO264" s="269">
        <f t="shared" ref="BO264:BO327" si="312">IF(BO$3="",0,IF(BS264="ano",IF(AND(BK264&lt;&gt;0,BM264&lt;&gt;0)=FALSE,0,INT(BI264+BK264+BM264+BN264)),BA264))</f>
        <v>0</v>
      </c>
      <c r="BP264" s="225">
        <f t="shared" ref="BP264:BP327" si="313">IF(BO264&gt;0,1,0)</f>
        <v>0</v>
      </c>
      <c r="BQ264" s="225">
        <f t="shared" ref="BQ264:BQ327" si="314">IF(BO$3="",0,IF(BS264="ano",IF(BP264=1,BG264,0),BC264))</f>
        <v>0</v>
      </c>
      <c r="BR264" s="225">
        <f t="shared" ref="BR264:BR327" si="315">IF(BO$3="",0,IF(BS264="ano",IF(OR(BJ264="Spojené Království",BJ264="Norsko",BJ264="Island"),BO264,0),BD264))</f>
        <v>0</v>
      </c>
      <c r="BS264" s="431" t="str">
        <f t="shared" ref="BS264:BS327" si="316">IF(BG264="","ne",IF(BG264=0,"ano",IF(AND(BG264&gt;=5,BG264&lt;=20,BJ264&lt;&gt;"",BJ264&lt;&gt;" ",BL264&lt;&gt;"",BL264&lt;&gt;" ")=TRUE,"ano","ne")))</f>
        <v>ne</v>
      </c>
      <c r="BU264" s="229"/>
      <c r="BV264" s="225">
        <f t="shared" ref="BV264:BV327" si="317">IF($D264&gt;0,IF(BU264&gt;0,1,0),0)</f>
        <v>0</v>
      </c>
      <c r="BW264" s="230">
        <f>IF(BV264=1,data!$C$41*BU264,0)</f>
        <v>0</v>
      </c>
      <c r="BX264" s="265" t="s">
        <v>96</v>
      </c>
      <c r="BY264" s="231">
        <f>IF(BV264=1,IF(BU264&lt;15,VLOOKUP(BX264,data!$B$3:$E$32,2,0)*BU264,(VLOOKUP(BX264,data!$B$3:$E$32,2,0)*14)+(VLOOKUP(BX264,data!$B$3:$E$32,3,0))*(BU264-14)),0)</f>
        <v>0</v>
      </c>
      <c r="BZ264" s="265" t="s">
        <v>96</v>
      </c>
      <c r="CA264" s="231">
        <f>IF(BV264=1,VLOOKUP(BZ264,data!$B$35:$D$39,2,0),0)</f>
        <v>0</v>
      </c>
      <c r="CB264" s="232">
        <f>IF(AND(BY264&lt;&gt;0,CA264&lt;&gt;0)=FALSE,0,data!$C$43)</f>
        <v>0</v>
      </c>
      <c r="CC264" s="269">
        <f t="shared" ref="CC264:CC327" si="318">IF(CC$3="",0,IF(CG264="ano",IF(AND(BY264&lt;&gt;0,CA264&lt;&gt;0)=FALSE,0,INT(BW264+BY264+CA264+CB264)),BO264))</f>
        <v>0</v>
      </c>
      <c r="CD264" s="225">
        <f t="shared" ref="CD264:CD327" si="319">IF(CC264&gt;0,1,0)</f>
        <v>0</v>
      </c>
      <c r="CE264" s="225">
        <f t="shared" ref="CE264:CE327" si="320">IF(CC$3="",0,IF(CG264="ano",IF(CD264=1,BU264,0),BQ264))</f>
        <v>0</v>
      </c>
      <c r="CF264" s="225">
        <f t="shared" ref="CF264:CF327" si="321">IF(CC$3="",0,IF(CG264="ano",IF(OR(BX264="Spojené Království",BX264="Norsko",BX264="Island"),CC264,0),BR264))</f>
        <v>0</v>
      </c>
      <c r="CG264" s="431" t="str">
        <f t="shared" ref="CG264:CG327" si="322">IF(BU264="","ne",IF(BU264=0,"ano",IF(AND(BU264&gt;=5,BU264&lt;=20,BX264&lt;&gt;"",BX264&lt;&gt;" ",BZ264&lt;&gt;"",BZ264&lt;&gt;" ")=TRUE,"ano","ne")))</f>
        <v>ne</v>
      </c>
      <c r="CI264" s="229"/>
      <c r="CJ264" s="225">
        <f t="shared" ref="CJ264:CJ327" si="323">IF($D264&gt;0,IF(CI264&gt;0,1,0),0)</f>
        <v>0</v>
      </c>
      <c r="CK264" s="230">
        <f>IF(CJ264=1,data!$C$41*CI264,0)</f>
        <v>0</v>
      </c>
      <c r="CL264" s="265" t="s">
        <v>96</v>
      </c>
      <c r="CM264" s="231">
        <f>IF(CJ264=1,IF(CI264&lt;15,VLOOKUP(CL264,data!$B$3:$E$32,2,0)*CI264,(VLOOKUP(CL264,data!$B$3:$E$32,2,0)*14)+(VLOOKUP(CL264,data!$B$3:$E$32,3,0))*(CI264-14)),0)</f>
        <v>0</v>
      </c>
      <c r="CN264" s="265" t="s">
        <v>96</v>
      </c>
      <c r="CO264" s="231">
        <f>IF(CJ264=1,VLOOKUP(CN264,data!$B$35:$D$39,2,0),0)</f>
        <v>0</v>
      </c>
      <c r="CP264" s="232">
        <f>IF(AND(CM264&lt;&gt;0,CO264&lt;&gt;0)=FALSE,0,data!$C$43)</f>
        <v>0</v>
      </c>
      <c r="CQ264" s="269">
        <f t="shared" ref="CQ264:CQ327" si="324">IF(CQ$3="",0,IF(CU264="ano",IF(AND(CM264&lt;&gt;0,CO264&lt;&gt;0)=FALSE,0,INT(CK264+CM264+CO264+CP264)),CC264))</f>
        <v>0</v>
      </c>
      <c r="CR264" s="225">
        <f t="shared" ref="CR264:CR327" si="325">IF(CQ264&gt;0,1,0)</f>
        <v>0</v>
      </c>
      <c r="CS264" s="225">
        <f t="shared" ref="CS264:CS327" si="326">IF(CQ$3="",0,IF(CU264="ano",IF(CR264=1,CI264,0),CE264))</f>
        <v>0</v>
      </c>
      <c r="CT264" s="225">
        <f t="shared" ref="CT264:CT327" si="327">IF(CQ$3="",0,IF(CU264="ano",IF(OR(CL264="Spojené Království",CL264="Norsko",CL264="Island"),CQ264,0),CF264))</f>
        <v>0</v>
      </c>
      <c r="CU264" s="431" t="str">
        <f t="shared" ref="CU264:CU327" si="328">IF(CI264="","ne",IF(CI264=0,"ano",IF(AND(CI264&gt;=5,CI264&lt;=20,CL264&lt;&gt;"",CL264&lt;&gt;" ",CN264&lt;&gt;"",CN264&lt;&gt;" ")=TRUE,"ano","ne")))</f>
        <v>ne</v>
      </c>
      <c r="CW264" s="229"/>
      <c r="CX264" s="225">
        <f t="shared" ref="CX264:CX327" si="329">IF($D264&gt;0,IF(CW264&gt;0,1,0),0)</f>
        <v>0</v>
      </c>
      <c r="CY264" s="230">
        <f>IF(CX264=1,data!$C$41*CW264,0)</f>
        <v>0</v>
      </c>
      <c r="CZ264" s="265" t="s">
        <v>96</v>
      </c>
      <c r="DA264" s="231">
        <f>IF(CX264=1,IF(CW264&lt;15,VLOOKUP(CZ264,data!$B$3:$E$32,2,0)*CW264,(VLOOKUP(CZ264,data!$B$3:$E$32,2,0)*14)+(VLOOKUP(CZ264,data!$B$3:$E$32,3,0))*(CW264-14)),0)</f>
        <v>0</v>
      </c>
      <c r="DB264" s="265" t="s">
        <v>96</v>
      </c>
      <c r="DC264" s="231">
        <f>IF(CX264=1,VLOOKUP(DB264,data!$B$35:$D$39,2,0),0)</f>
        <v>0</v>
      </c>
      <c r="DD264" s="232">
        <f>IF(AND(DA264&lt;&gt;0,DC264&lt;&gt;0)=FALSE,0,data!$C$43)</f>
        <v>0</v>
      </c>
      <c r="DE264" s="269">
        <f t="shared" ref="DE264:DE327" si="330">IF(DE$3="",0,IF(DI264="ano",IF(AND(DA264&lt;&gt;0,DC264&lt;&gt;0)=FALSE,0,INT(CY264+DA264+DC264+DD264)),CQ264))</f>
        <v>0</v>
      </c>
      <c r="DF264" s="225">
        <f t="shared" ref="DF264:DF327" si="331">IF(DE264&gt;0,1,0)</f>
        <v>0</v>
      </c>
      <c r="DG264" s="225">
        <f t="shared" ref="DG264:DG327" si="332">IF(DE$3="",0,IF(DI264="ano",IF(DF264=1,CW264,0),CS264))</f>
        <v>0</v>
      </c>
      <c r="DH264" s="225">
        <f t="shared" ref="DH264:DH327" si="333">IF(DE$3="",0,IF(DI264="ano",IF(OR(CZ264="Spojené Království",CZ264="Norsko",CZ264="Island"),DE264,0),CT264))</f>
        <v>0</v>
      </c>
      <c r="DI264" s="431" t="str">
        <f t="shared" ref="DI264:DI327" si="334">IF(CW264="","ne",IF(CW264=0,"ano",IF(AND(CW264&gt;=5,CW264&lt;=20,CZ264&lt;&gt;"",CZ264&lt;&gt;" ",DB264&lt;&gt;"",DB264&lt;&gt;" ")=TRUE,"ano","ne")))</f>
        <v>ne</v>
      </c>
      <c r="DK264" s="229"/>
      <c r="DL264" s="225">
        <f t="shared" ref="DL264:DL327" si="335">IF($D264&gt;0,IF(DK264&gt;0,1,0),0)</f>
        <v>0</v>
      </c>
      <c r="DM264" s="230">
        <f>IF(DL264=1,data!$C$41*DK264,0)</f>
        <v>0</v>
      </c>
      <c r="DN264" s="265" t="s">
        <v>96</v>
      </c>
      <c r="DO264" s="231">
        <f>IF(DL264=1,IF(DK264&lt;15,VLOOKUP(DN264,data!$B$3:$E$32,2,0)*DK264,(VLOOKUP(DN264,data!$B$3:$E$32,2,0)*14)+(VLOOKUP(DN264,data!$B$3:$E$32,3,0))*(DK264-14)),0)</f>
        <v>0</v>
      </c>
      <c r="DP264" s="265" t="s">
        <v>96</v>
      </c>
      <c r="DQ264" s="231">
        <f>IF(DL264=1,VLOOKUP(DP264,data!$B$35:$D$39,2,0),0)</f>
        <v>0</v>
      </c>
      <c r="DR264" s="232">
        <f>IF(AND(DO264&lt;&gt;0,DQ264&lt;&gt;0)=FALSE,0,data!$C$43)</f>
        <v>0</v>
      </c>
      <c r="DS264" s="269">
        <f t="shared" ref="DS264:DS327" si="336">IF(DS$3="",0,IF(DW264="ano",IF(AND(DO264&lt;&gt;0,DQ264&lt;&gt;0)=FALSE,0,INT(DM264+DO264+DQ264+DR264)),DE264))</f>
        <v>0</v>
      </c>
      <c r="DT264" s="225">
        <f t="shared" ref="DT264:DT327" si="337">IF(DS264&gt;0,1,0)</f>
        <v>0</v>
      </c>
      <c r="DU264" s="225">
        <f t="shared" ref="DU264:DU327" si="338">IF(DS$3="",0,IF(DW264="ano",IF(DT264=1,DK264,0),DG264))</f>
        <v>0</v>
      </c>
      <c r="DV264" s="225">
        <f t="shared" ref="DV264:DV327" si="339">IF(DS$3="",0,IF(DW264="ano",IF(OR(DN264="Spojené Království",DN264="Norsko",DN264="Island"),DS264,0),DH264))</f>
        <v>0</v>
      </c>
      <c r="DW264" s="431" t="str">
        <f t="shared" ref="DW264:DW327" si="340">IF(DK264="","ne",IF(DK264=0,"ano",IF(AND(DK264&gt;=5,DK264&lt;=20,DN264&lt;&gt;"",DN264&lt;&gt;" ",DP264&lt;&gt;"",DP264&lt;&gt;" ")=TRUE,"ano","ne")))</f>
        <v>ne</v>
      </c>
      <c r="DY264" s="229"/>
      <c r="DZ264" s="225">
        <f t="shared" ref="DZ264:DZ327" si="341">IF($D264&gt;0,IF(DY264&gt;0,1,0),0)</f>
        <v>0</v>
      </c>
      <c r="EA264" s="230">
        <f>IF(DZ264=1,data!$C$41*DY264,0)</f>
        <v>0</v>
      </c>
      <c r="EB264" s="265" t="s">
        <v>96</v>
      </c>
      <c r="EC264" s="231">
        <f>IF(DZ264=1,IF(DY264&lt;15,VLOOKUP(EB264,data!$B$3:$E$32,2,0)*DY264,(VLOOKUP(EB264,data!$B$3:$E$32,2,0)*14)+(VLOOKUP(EB264,data!$B$3:$E$32,3,0))*(DY264-14)),0)</f>
        <v>0</v>
      </c>
      <c r="ED264" s="265" t="s">
        <v>96</v>
      </c>
      <c r="EE264" s="231">
        <f>IF(DZ264=1,VLOOKUP(ED264,data!$B$35:$D$39,2,0),0)</f>
        <v>0</v>
      </c>
      <c r="EF264" s="232">
        <f>IF(AND(EC264&lt;&gt;0,EE264&lt;&gt;0)=FALSE,0,data!$C$43)</f>
        <v>0</v>
      </c>
      <c r="EG264" s="269">
        <f t="shared" ref="EG264:EG327" si="342">IF(EG$3="",0,IF(EK264="ano",IF(AND(EC264&lt;&gt;0,EE264&lt;&gt;0)=FALSE,0,INT(EA264+EC264+EE264+EF264)),DS264))</f>
        <v>0</v>
      </c>
      <c r="EH264" s="225">
        <f t="shared" ref="EH264:EH327" si="343">IF(EG264&gt;0,1,0)</f>
        <v>0</v>
      </c>
      <c r="EI264" s="225">
        <f t="shared" ref="EI264:EI327" si="344">IF(EG$3="",0,IF(EK264="ano",IF(EH264=1,DY264,0),DU264))</f>
        <v>0</v>
      </c>
      <c r="EJ264" s="225">
        <f t="shared" ref="EJ264:EJ327" si="345">IF(EG$3="",0,IF(EK264="ano",IF(OR(EB264="Spojené Království",EB264="Norsko",EB264="Island"),EG264,0),DV264))</f>
        <v>0</v>
      </c>
      <c r="EK264" s="431" t="str">
        <f t="shared" ref="EK264:EK327" si="346">IF(DY264="","ne",IF(DY264=0,"ano",IF(AND(DY264&gt;=5,DY264&lt;=20,EB264&lt;&gt;"",EB264&lt;&gt;" ",ED264&lt;&gt;"",ED264&lt;&gt;" ")=TRUE,"ano","ne")))</f>
        <v>ne</v>
      </c>
      <c r="EM264" s="229"/>
      <c r="EN264" s="225">
        <f t="shared" ref="EN264:EN327" si="347">IF($D264&gt;0,IF(EM264&gt;0,1,0),0)</f>
        <v>0</v>
      </c>
      <c r="EO264" s="230">
        <f>IF(EN264=1,data!$C$41*EM264,0)</f>
        <v>0</v>
      </c>
      <c r="EP264" s="265" t="s">
        <v>96</v>
      </c>
      <c r="EQ264" s="231">
        <f>IF(EN264=1,IF(EM264&lt;15,VLOOKUP(EP264,data!$B$3:$E$32,2,0)*EM264,(VLOOKUP(EP264,data!$B$3:$E$32,2,0)*14)+(VLOOKUP(EP264,data!$B$3:$E$32,3,0))*(EM264-14)),0)</f>
        <v>0</v>
      </c>
      <c r="ER264" s="265" t="s">
        <v>96</v>
      </c>
      <c r="ES264" s="231">
        <f>IF(EN264=1,VLOOKUP(ER264,data!$B$35:$D$39,2,0),0)</f>
        <v>0</v>
      </c>
      <c r="ET264" s="232">
        <f>IF(AND(EQ264&lt;&gt;0,ES264&lt;&gt;0)=FALSE,0,data!$C$43)</f>
        <v>0</v>
      </c>
      <c r="EU264" s="269">
        <f t="shared" ref="EU264:EU327" si="348">IF(EU$3="",0,IF(EY264="ano",IF(AND(EQ264&lt;&gt;0,ES264&lt;&gt;0)=FALSE,0,INT(EO264+EQ264+ES264+ET264)),EG264))</f>
        <v>0</v>
      </c>
      <c r="EV264" s="225">
        <f t="shared" ref="EV264:EV327" si="349">IF(EU264&gt;0,1,0)</f>
        <v>0</v>
      </c>
      <c r="EW264" s="225">
        <f t="shared" ref="EW264:EW327" si="350">IF(EU$3="",0,IF(EY264="ano",IF(EV264=1,EM264,0),EI264))</f>
        <v>0</v>
      </c>
      <c r="EX264" s="225">
        <f t="shared" ref="EX264:EX327" si="351">IF(EU$3="",0,IF(EY264="ano",IF(OR(EP264="Spojené Království",EP264="Norsko",EP264="Island"),EU264,0),EJ264))</f>
        <v>0</v>
      </c>
      <c r="EY264" s="431" t="str">
        <f t="shared" ref="EY264:EY327" si="352">IF(EM264="","ne",IF(EM264=0,"ano",IF(AND(EM264&gt;=5,EM264&lt;=20,EP264&lt;&gt;"",EP264&lt;&gt;" ",ER264&lt;&gt;"",ER264&lt;&gt;" ")=TRUE,"ano","ne")))</f>
        <v>ne</v>
      </c>
      <c r="FA264" s="229"/>
      <c r="FB264" s="225">
        <f t="shared" ref="FB264:FB327" si="353">IF($D264&gt;0,IF(FA264&gt;0,1,0),0)</f>
        <v>0</v>
      </c>
      <c r="FC264" s="230">
        <f>IF(FB264=1,data!$C$41*FA264,0)</f>
        <v>0</v>
      </c>
      <c r="FD264" s="265" t="s">
        <v>96</v>
      </c>
      <c r="FE264" s="231">
        <f>IF(FB264=1,IF(FA264&lt;15,VLOOKUP(FD264,data!$B$3:$E$32,2,0)*FA264,(VLOOKUP(FD264,data!$B$3:$E$32,2,0)*14)+(VLOOKUP(FD264,data!$B$3:$E$32,3,0))*(FA264-14)),0)</f>
        <v>0</v>
      </c>
      <c r="FF264" s="265" t="s">
        <v>96</v>
      </c>
      <c r="FG264" s="231">
        <f>IF(FB264=1,VLOOKUP(FF264,data!$B$35:$D$39,2,0),0)</f>
        <v>0</v>
      </c>
      <c r="FH264" s="232">
        <f>IF(AND(FE264&lt;&gt;0,FG264&lt;&gt;0)=FALSE,0,data!$C$43)</f>
        <v>0</v>
      </c>
      <c r="FI264" s="269">
        <f t="shared" ref="FI264:FI327" si="354">IF(FI$3="",0,IF(FM264="ano",IF(AND(FE264&lt;&gt;0,FG264&lt;&gt;0)=FALSE,0,INT(FC264+FE264+FG264+FH264)),EU264))</f>
        <v>0</v>
      </c>
      <c r="FJ264" s="225">
        <f t="shared" ref="FJ264:FJ327" si="355">IF(FI264&gt;0,1,0)</f>
        <v>0</v>
      </c>
      <c r="FK264" s="225">
        <f t="shared" ref="FK264:FK327" si="356">IF(FI$3="",0,IF(FM264="ano",IF(FJ264=1,FA264,0),EW264))</f>
        <v>0</v>
      </c>
      <c r="FL264" s="225">
        <f t="shared" ref="FL264:FL327" si="357">IF(FI$3="",0,IF(FM264="ano",IF(OR(FD264="Spojené Království",FD264="Norsko",FD264="Island"),FI264,0),EX264))</f>
        <v>0</v>
      </c>
      <c r="FM264" s="431" t="str">
        <f t="shared" ref="FM264:FM327" si="358">IF(FA264="","ne",IF(FA264=0,"ano",IF(AND(FA264&gt;=5,FA264&lt;=20,FD264&lt;&gt;"",FD264&lt;&gt;" ",FF264&lt;&gt;"",FF264&lt;&gt;" ")=TRUE,"ano","ne")))</f>
        <v>ne</v>
      </c>
    </row>
    <row r="265" spans="1:169" ht="26.65" hidden="1" customHeight="1" x14ac:dyDescent="0.25">
      <c r="A265" s="233"/>
      <c r="B265" s="370" t="s">
        <v>356</v>
      </c>
      <c r="C265" s="416"/>
      <c r="D265" s="418"/>
      <c r="E265" s="229"/>
      <c r="F265" s="225">
        <f t="shared" si="290"/>
        <v>0</v>
      </c>
      <c r="G265" s="230">
        <f>IF(F265=1,data!$C$41*E265,0)</f>
        <v>0</v>
      </c>
      <c r="H265" s="265" t="s">
        <v>96</v>
      </c>
      <c r="I265" s="231">
        <f>IF($F265=1,IF($E265&lt;15,VLOOKUP(H265,data!$B$3:$E$32,2,0)*$E265,(VLOOKUP(H265,data!$B$3:$E$32,2,0)*14)+(VLOOKUP(H265,data!$B$3:$E$32,3,0))*($E265-14)),0)</f>
        <v>0</v>
      </c>
      <c r="J265" s="265" t="s">
        <v>96</v>
      </c>
      <c r="K265" s="231">
        <f>IF($F265=1,VLOOKUP(J265,data!$B$35:$D$39,2,0),0)</f>
        <v>0</v>
      </c>
      <c r="L265" s="232">
        <f>IF(AND(I265&lt;&gt;0,K265&lt;&gt;0)=FALSE,0,data!$C$43)</f>
        <v>0</v>
      </c>
      <c r="M265" s="269">
        <f t="shared" si="76"/>
        <v>0</v>
      </c>
      <c r="N265" s="225">
        <f t="shared" si="288"/>
        <v>0</v>
      </c>
      <c r="O265" s="225">
        <f t="shared" si="291"/>
        <v>0</v>
      </c>
      <c r="P265" s="225">
        <f t="shared" si="292"/>
        <v>0</v>
      </c>
      <c r="Q265" s="228"/>
      <c r="R265" s="438">
        <f t="shared" si="293"/>
        <v>0</v>
      </c>
      <c r="S265" s="225">
        <f t="shared" si="294"/>
        <v>0</v>
      </c>
      <c r="T265" s="357">
        <f>IF(S265=1,data!$C$41*R265,0)</f>
        <v>0</v>
      </c>
      <c r="U265" s="370" t="str">
        <f t="shared" si="295"/>
        <v xml:space="preserve"> </v>
      </c>
      <c r="V265" s="360">
        <f>IF($S265=1,IF(R265&lt;15,VLOOKUP(U265,data!$B$3:$E$32,2,0)*R265,(VLOOKUP(U265,data!$B$3:$E$32,2,0)*14)+(VLOOKUP(U265,data!$B$3:$E$32,3,0))*(R265-14)),0)</f>
        <v>0</v>
      </c>
      <c r="W265" s="370" t="str">
        <f t="shared" si="296"/>
        <v xml:space="preserve"> </v>
      </c>
      <c r="X265" s="360">
        <f>IF($S265=1,VLOOKUP(W265,data!$B$35:$D$39,2,0),0)</f>
        <v>0</v>
      </c>
      <c r="Y265" s="364">
        <f>IF(AND(V265&lt;&gt;0,X265&lt;&gt;0)=FALSE,0,data!$C$43)</f>
        <v>0</v>
      </c>
      <c r="Z265" s="365">
        <f t="shared" si="83"/>
        <v>0</v>
      </c>
      <c r="AA265" s="225">
        <f t="shared" si="289"/>
        <v>0</v>
      </c>
      <c r="AB265" s="225">
        <f t="shared" si="297"/>
        <v>0</v>
      </c>
      <c r="AC265" s="225">
        <f t="shared" si="298"/>
        <v>0</v>
      </c>
      <c r="AE265" s="229"/>
      <c r="AF265" s="225">
        <f t="shared" si="299"/>
        <v>0</v>
      </c>
      <c r="AG265" s="230">
        <f>IF(AF265=1,data!$C$41*AE265,0)</f>
        <v>0</v>
      </c>
      <c r="AH265" s="265" t="s">
        <v>96</v>
      </c>
      <c r="AI265" s="231">
        <f>IF(AF265=1,IF(AE265&lt;15,VLOOKUP(AH265,data!$B$3:$E$32,2,0)*AE265,(VLOOKUP(AH265,data!$B$3:$E$32,2,0)*14)+(VLOOKUP(AH265,data!$B$3:$E$32,3,0))*(AE265-14)),0)</f>
        <v>0</v>
      </c>
      <c r="AJ265" s="265" t="s">
        <v>96</v>
      </c>
      <c r="AK265" s="231">
        <f>IF(AF265=1,VLOOKUP(AJ265,data!$B$35:$D$39,2,0),0)</f>
        <v>0</v>
      </c>
      <c r="AL265" s="232">
        <f>IF(AND(AI265&lt;&gt;0,AK265&lt;&gt;0)=FALSE,0,data!$C$43)</f>
        <v>0</v>
      </c>
      <c r="AM265" s="269">
        <f t="shared" si="300"/>
        <v>0</v>
      </c>
      <c r="AN265" s="225">
        <f t="shared" si="301"/>
        <v>0</v>
      </c>
      <c r="AO265" s="225">
        <f t="shared" si="302"/>
        <v>0</v>
      </c>
      <c r="AP265" s="225">
        <f t="shared" si="303"/>
        <v>0</v>
      </c>
      <c r="AQ265" s="431" t="str">
        <f t="shared" si="304"/>
        <v>ne</v>
      </c>
      <c r="AS265" s="229"/>
      <c r="AT265" s="225">
        <f t="shared" si="305"/>
        <v>0</v>
      </c>
      <c r="AU265" s="230">
        <f>IF(AT265=1,data!$C$41*AS265,0)</f>
        <v>0</v>
      </c>
      <c r="AV265" s="265" t="s">
        <v>96</v>
      </c>
      <c r="AW265" s="231">
        <f>IF(AT265=1,IF(AS265&lt;15,VLOOKUP(AV265,data!$B$3:$E$32,2,0)*AS265,(VLOOKUP(AV265,data!$B$3:$E$32,2,0)*14)+(VLOOKUP(AV265,data!$B$3:$E$32,3,0))*(AS265-14)),0)</f>
        <v>0</v>
      </c>
      <c r="AX265" s="265" t="s">
        <v>96</v>
      </c>
      <c r="AY265" s="231">
        <f>IF(AT265=1,VLOOKUP(AX265,data!$B$35:$D$39,2,0),0)</f>
        <v>0</v>
      </c>
      <c r="AZ265" s="232">
        <f>IF(AND(AW265&lt;&gt;0,AY265&lt;&gt;0)=FALSE,0,data!$C$43)</f>
        <v>0</v>
      </c>
      <c r="BA265" s="269">
        <f t="shared" si="306"/>
        <v>0</v>
      </c>
      <c r="BB265" s="225">
        <f t="shared" si="307"/>
        <v>0</v>
      </c>
      <c r="BC265" s="225">
        <f t="shared" si="308"/>
        <v>0</v>
      </c>
      <c r="BD265" s="225">
        <f t="shared" si="309"/>
        <v>0</v>
      </c>
      <c r="BE265" s="431" t="str">
        <f t="shared" si="310"/>
        <v>ne</v>
      </c>
      <c r="BG265" s="229"/>
      <c r="BH265" s="225">
        <f t="shared" si="311"/>
        <v>0</v>
      </c>
      <c r="BI265" s="230">
        <f>IF(BH265=1,data!$C$41*BG265,0)</f>
        <v>0</v>
      </c>
      <c r="BJ265" s="265" t="s">
        <v>96</v>
      </c>
      <c r="BK265" s="231">
        <f>IF(BH265=1,IF(BG265&lt;15,VLOOKUP(BJ265,data!$B$3:$E$32,2,0)*BG265,(VLOOKUP(BJ265,data!$B$3:$E$32,2,0)*14)+(VLOOKUP(BJ265,data!$B$3:$E$32,3,0))*(BG265-14)),0)</f>
        <v>0</v>
      </c>
      <c r="BL265" s="265" t="s">
        <v>96</v>
      </c>
      <c r="BM265" s="231">
        <f>IF(BH265=1,VLOOKUP(BL265,data!$B$35:$D$39,2,0),0)</f>
        <v>0</v>
      </c>
      <c r="BN265" s="232">
        <f>IF(AND(BK265&lt;&gt;0,BM265&lt;&gt;0)=FALSE,0,data!$C$43)</f>
        <v>0</v>
      </c>
      <c r="BO265" s="269">
        <f t="shared" si="312"/>
        <v>0</v>
      </c>
      <c r="BP265" s="225">
        <f t="shared" si="313"/>
        <v>0</v>
      </c>
      <c r="BQ265" s="225">
        <f t="shared" si="314"/>
        <v>0</v>
      </c>
      <c r="BR265" s="225">
        <f t="shared" si="315"/>
        <v>0</v>
      </c>
      <c r="BS265" s="431" t="str">
        <f t="shared" si="316"/>
        <v>ne</v>
      </c>
      <c r="BU265" s="229"/>
      <c r="BV265" s="225">
        <f t="shared" si="317"/>
        <v>0</v>
      </c>
      <c r="BW265" s="230">
        <f>IF(BV265=1,data!$C$41*BU265,0)</f>
        <v>0</v>
      </c>
      <c r="BX265" s="265" t="s">
        <v>96</v>
      </c>
      <c r="BY265" s="231">
        <f>IF(BV265=1,IF(BU265&lt;15,VLOOKUP(BX265,data!$B$3:$E$32,2,0)*BU265,(VLOOKUP(BX265,data!$B$3:$E$32,2,0)*14)+(VLOOKUP(BX265,data!$B$3:$E$32,3,0))*(BU265-14)),0)</f>
        <v>0</v>
      </c>
      <c r="BZ265" s="265" t="s">
        <v>96</v>
      </c>
      <c r="CA265" s="231">
        <f>IF(BV265=1,VLOOKUP(BZ265,data!$B$35:$D$39,2,0),0)</f>
        <v>0</v>
      </c>
      <c r="CB265" s="232">
        <f>IF(AND(BY265&lt;&gt;0,CA265&lt;&gt;0)=FALSE,0,data!$C$43)</f>
        <v>0</v>
      </c>
      <c r="CC265" s="269">
        <f t="shared" si="318"/>
        <v>0</v>
      </c>
      <c r="CD265" s="225">
        <f t="shared" si="319"/>
        <v>0</v>
      </c>
      <c r="CE265" s="225">
        <f t="shared" si="320"/>
        <v>0</v>
      </c>
      <c r="CF265" s="225">
        <f t="shared" si="321"/>
        <v>0</v>
      </c>
      <c r="CG265" s="431" t="str">
        <f t="shared" si="322"/>
        <v>ne</v>
      </c>
      <c r="CI265" s="229"/>
      <c r="CJ265" s="225">
        <f t="shared" si="323"/>
        <v>0</v>
      </c>
      <c r="CK265" s="230">
        <f>IF(CJ265=1,data!$C$41*CI265,0)</f>
        <v>0</v>
      </c>
      <c r="CL265" s="265" t="s">
        <v>96</v>
      </c>
      <c r="CM265" s="231">
        <f>IF(CJ265=1,IF(CI265&lt;15,VLOOKUP(CL265,data!$B$3:$E$32,2,0)*CI265,(VLOOKUP(CL265,data!$B$3:$E$32,2,0)*14)+(VLOOKUP(CL265,data!$B$3:$E$32,3,0))*(CI265-14)),0)</f>
        <v>0</v>
      </c>
      <c r="CN265" s="265" t="s">
        <v>96</v>
      </c>
      <c r="CO265" s="231">
        <f>IF(CJ265=1,VLOOKUP(CN265,data!$B$35:$D$39,2,0),0)</f>
        <v>0</v>
      </c>
      <c r="CP265" s="232">
        <f>IF(AND(CM265&lt;&gt;0,CO265&lt;&gt;0)=FALSE,0,data!$C$43)</f>
        <v>0</v>
      </c>
      <c r="CQ265" s="269">
        <f t="shared" si="324"/>
        <v>0</v>
      </c>
      <c r="CR265" s="225">
        <f t="shared" si="325"/>
        <v>0</v>
      </c>
      <c r="CS265" s="225">
        <f t="shared" si="326"/>
        <v>0</v>
      </c>
      <c r="CT265" s="225">
        <f t="shared" si="327"/>
        <v>0</v>
      </c>
      <c r="CU265" s="431" t="str">
        <f t="shared" si="328"/>
        <v>ne</v>
      </c>
      <c r="CW265" s="229"/>
      <c r="CX265" s="225">
        <f t="shared" si="329"/>
        <v>0</v>
      </c>
      <c r="CY265" s="230">
        <f>IF(CX265=1,data!$C$41*CW265,0)</f>
        <v>0</v>
      </c>
      <c r="CZ265" s="265" t="s">
        <v>96</v>
      </c>
      <c r="DA265" s="231">
        <f>IF(CX265=1,IF(CW265&lt;15,VLOOKUP(CZ265,data!$B$3:$E$32,2,0)*CW265,(VLOOKUP(CZ265,data!$B$3:$E$32,2,0)*14)+(VLOOKUP(CZ265,data!$B$3:$E$32,3,0))*(CW265-14)),0)</f>
        <v>0</v>
      </c>
      <c r="DB265" s="265" t="s">
        <v>96</v>
      </c>
      <c r="DC265" s="231">
        <f>IF(CX265=1,VLOOKUP(DB265,data!$B$35:$D$39,2,0),0)</f>
        <v>0</v>
      </c>
      <c r="DD265" s="232">
        <f>IF(AND(DA265&lt;&gt;0,DC265&lt;&gt;0)=FALSE,0,data!$C$43)</f>
        <v>0</v>
      </c>
      <c r="DE265" s="269">
        <f t="shared" si="330"/>
        <v>0</v>
      </c>
      <c r="DF265" s="225">
        <f t="shared" si="331"/>
        <v>0</v>
      </c>
      <c r="DG265" s="225">
        <f t="shared" si="332"/>
        <v>0</v>
      </c>
      <c r="DH265" s="225">
        <f t="shared" si="333"/>
        <v>0</v>
      </c>
      <c r="DI265" s="431" t="str">
        <f t="shared" si="334"/>
        <v>ne</v>
      </c>
      <c r="DK265" s="229"/>
      <c r="DL265" s="225">
        <f t="shared" si="335"/>
        <v>0</v>
      </c>
      <c r="DM265" s="230">
        <f>IF(DL265=1,data!$C$41*DK265,0)</f>
        <v>0</v>
      </c>
      <c r="DN265" s="265" t="s">
        <v>96</v>
      </c>
      <c r="DO265" s="231">
        <f>IF(DL265=1,IF(DK265&lt;15,VLOOKUP(DN265,data!$B$3:$E$32,2,0)*DK265,(VLOOKUP(DN265,data!$B$3:$E$32,2,0)*14)+(VLOOKUP(DN265,data!$B$3:$E$32,3,0))*(DK265-14)),0)</f>
        <v>0</v>
      </c>
      <c r="DP265" s="265" t="s">
        <v>96</v>
      </c>
      <c r="DQ265" s="231">
        <f>IF(DL265=1,VLOOKUP(DP265,data!$B$35:$D$39,2,0),0)</f>
        <v>0</v>
      </c>
      <c r="DR265" s="232">
        <f>IF(AND(DO265&lt;&gt;0,DQ265&lt;&gt;0)=FALSE,0,data!$C$43)</f>
        <v>0</v>
      </c>
      <c r="DS265" s="269">
        <f t="shared" si="336"/>
        <v>0</v>
      </c>
      <c r="DT265" s="225">
        <f t="shared" si="337"/>
        <v>0</v>
      </c>
      <c r="DU265" s="225">
        <f t="shared" si="338"/>
        <v>0</v>
      </c>
      <c r="DV265" s="225">
        <f t="shared" si="339"/>
        <v>0</v>
      </c>
      <c r="DW265" s="431" t="str">
        <f t="shared" si="340"/>
        <v>ne</v>
      </c>
      <c r="DY265" s="229"/>
      <c r="DZ265" s="225">
        <f t="shared" si="341"/>
        <v>0</v>
      </c>
      <c r="EA265" s="230">
        <f>IF(DZ265=1,data!$C$41*DY265,0)</f>
        <v>0</v>
      </c>
      <c r="EB265" s="265" t="s">
        <v>96</v>
      </c>
      <c r="EC265" s="231">
        <f>IF(DZ265=1,IF(DY265&lt;15,VLOOKUP(EB265,data!$B$3:$E$32,2,0)*DY265,(VLOOKUP(EB265,data!$B$3:$E$32,2,0)*14)+(VLOOKUP(EB265,data!$B$3:$E$32,3,0))*(DY265-14)),0)</f>
        <v>0</v>
      </c>
      <c r="ED265" s="265" t="s">
        <v>96</v>
      </c>
      <c r="EE265" s="231">
        <f>IF(DZ265=1,VLOOKUP(ED265,data!$B$35:$D$39,2,0),0)</f>
        <v>0</v>
      </c>
      <c r="EF265" s="232">
        <f>IF(AND(EC265&lt;&gt;0,EE265&lt;&gt;0)=FALSE,0,data!$C$43)</f>
        <v>0</v>
      </c>
      <c r="EG265" s="269">
        <f t="shared" si="342"/>
        <v>0</v>
      </c>
      <c r="EH265" s="225">
        <f t="shared" si="343"/>
        <v>0</v>
      </c>
      <c r="EI265" s="225">
        <f t="shared" si="344"/>
        <v>0</v>
      </c>
      <c r="EJ265" s="225">
        <f t="shared" si="345"/>
        <v>0</v>
      </c>
      <c r="EK265" s="431" t="str">
        <f t="shared" si="346"/>
        <v>ne</v>
      </c>
      <c r="EM265" s="229"/>
      <c r="EN265" s="225">
        <f t="shared" si="347"/>
        <v>0</v>
      </c>
      <c r="EO265" s="230">
        <f>IF(EN265=1,data!$C$41*EM265,0)</f>
        <v>0</v>
      </c>
      <c r="EP265" s="265" t="s">
        <v>96</v>
      </c>
      <c r="EQ265" s="231">
        <f>IF(EN265=1,IF(EM265&lt;15,VLOOKUP(EP265,data!$B$3:$E$32,2,0)*EM265,(VLOOKUP(EP265,data!$B$3:$E$32,2,0)*14)+(VLOOKUP(EP265,data!$B$3:$E$32,3,0))*(EM265-14)),0)</f>
        <v>0</v>
      </c>
      <c r="ER265" s="265" t="s">
        <v>96</v>
      </c>
      <c r="ES265" s="231">
        <f>IF(EN265=1,VLOOKUP(ER265,data!$B$35:$D$39,2,0),0)</f>
        <v>0</v>
      </c>
      <c r="ET265" s="232">
        <f>IF(AND(EQ265&lt;&gt;0,ES265&lt;&gt;0)=FALSE,0,data!$C$43)</f>
        <v>0</v>
      </c>
      <c r="EU265" s="269">
        <f t="shared" si="348"/>
        <v>0</v>
      </c>
      <c r="EV265" s="225">
        <f t="shared" si="349"/>
        <v>0</v>
      </c>
      <c r="EW265" s="225">
        <f t="shared" si="350"/>
        <v>0</v>
      </c>
      <c r="EX265" s="225">
        <f t="shared" si="351"/>
        <v>0</v>
      </c>
      <c r="EY265" s="431" t="str">
        <f t="shared" si="352"/>
        <v>ne</v>
      </c>
      <c r="FA265" s="229"/>
      <c r="FB265" s="225">
        <f t="shared" si="353"/>
        <v>0</v>
      </c>
      <c r="FC265" s="230">
        <f>IF(FB265=1,data!$C$41*FA265,0)</f>
        <v>0</v>
      </c>
      <c r="FD265" s="265" t="s">
        <v>96</v>
      </c>
      <c r="FE265" s="231">
        <f>IF(FB265=1,IF(FA265&lt;15,VLOOKUP(FD265,data!$B$3:$E$32,2,0)*FA265,(VLOOKUP(FD265,data!$B$3:$E$32,2,0)*14)+(VLOOKUP(FD265,data!$B$3:$E$32,3,0))*(FA265-14)),0)</f>
        <v>0</v>
      </c>
      <c r="FF265" s="265" t="s">
        <v>96</v>
      </c>
      <c r="FG265" s="231">
        <f>IF(FB265=1,VLOOKUP(FF265,data!$B$35:$D$39,2,0),0)</f>
        <v>0</v>
      </c>
      <c r="FH265" s="232">
        <f>IF(AND(FE265&lt;&gt;0,FG265&lt;&gt;0)=FALSE,0,data!$C$43)</f>
        <v>0</v>
      </c>
      <c r="FI265" s="269">
        <f t="shared" si="354"/>
        <v>0</v>
      </c>
      <c r="FJ265" s="225">
        <f t="shared" si="355"/>
        <v>0</v>
      </c>
      <c r="FK265" s="225">
        <f t="shared" si="356"/>
        <v>0</v>
      </c>
      <c r="FL265" s="225">
        <f t="shared" si="357"/>
        <v>0</v>
      </c>
      <c r="FM265" s="431" t="str">
        <f t="shared" si="358"/>
        <v>ne</v>
      </c>
    </row>
    <row r="266" spans="1:169" ht="26.65" hidden="1" customHeight="1" x14ac:dyDescent="0.25">
      <c r="A266" s="233"/>
      <c r="B266" s="370" t="s">
        <v>357</v>
      </c>
      <c r="C266" s="416"/>
      <c r="D266" s="418"/>
      <c r="E266" s="229"/>
      <c r="F266" s="225">
        <f t="shared" si="290"/>
        <v>0</v>
      </c>
      <c r="G266" s="230">
        <f>IF(F266=1,data!$C$41*E266,0)</f>
        <v>0</v>
      </c>
      <c r="H266" s="265" t="s">
        <v>96</v>
      </c>
      <c r="I266" s="231">
        <f>IF($F266=1,IF($E266&lt;15,VLOOKUP(H266,data!$B$3:$E$32,2,0)*$E266,(VLOOKUP(H266,data!$B$3:$E$32,2,0)*14)+(VLOOKUP(H266,data!$B$3:$E$32,3,0))*($E266-14)),0)</f>
        <v>0</v>
      </c>
      <c r="J266" s="265" t="s">
        <v>96</v>
      </c>
      <c r="K266" s="231">
        <f>IF($F266=1,VLOOKUP(J266,data!$B$35:$D$39,2,0),0)</f>
        <v>0</v>
      </c>
      <c r="L266" s="232">
        <f>IF(AND(I266&lt;&gt;0,K266&lt;&gt;0)=FALSE,0,data!$C$43)</f>
        <v>0</v>
      </c>
      <c r="M266" s="269">
        <f t="shared" si="76"/>
        <v>0</v>
      </c>
      <c r="N266" s="225">
        <f t="shared" si="288"/>
        <v>0</v>
      </c>
      <c r="O266" s="225">
        <f t="shared" si="291"/>
        <v>0</v>
      </c>
      <c r="P266" s="225">
        <f t="shared" si="292"/>
        <v>0</v>
      </c>
      <c r="Q266" s="228"/>
      <c r="R266" s="438">
        <f t="shared" si="293"/>
        <v>0</v>
      </c>
      <c r="S266" s="225">
        <f t="shared" si="294"/>
        <v>0</v>
      </c>
      <c r="T266" s="357">
        <f>IF(S266=1,data!$C$41*R266,0)</f>
        <v>0</v>
      </c>
      <c r="U266" s="370" t="str">
        <f t="shared" si="295"/>
        <v xml:space="preserve"> </v>
      </c>
      <c r="V266" s="360">
        <f>IF($S266=1,IF(R266&lt;15,VLOOKUP(U266,data!$B$3:$E$32,2,0)*R266,(VLOOKUP(U266,data!$B$3:$E$32,2,0)*14)+(VLOOKUP(U266,data!$B$3:$E$32,3,0))*(R266-14)),0)</f>
        <v>0</v>
      </c>
      <c r="W266" s="370" t="str">
        <f t="shared" si="296"/>
        <v xml:space="preserve"> </v>
      </c>
      <c r="X266" s="360">
        <f>IF($S266=1,VLOOKUP(W266,data!$B$35:$D$39,2,0),0)</f>
        <v>0</v>
      </c>
      <c r="Y266" s="364">
        <f>IF(AND(V266&lt;&gt;0,X266&lt;&gt;0)=FALSE,0,data!$C$43)</f>
        <v>0</v>
      </c>
      <c r="Z266" s="365">
        <f t="shared" si="83"/>
        <v>0</v>
      </c>
      <c r="AA266" s="225">
        <f t="shared" si="289"/>
        <v>0</v>
      </c>
      <c r="AB266" s="225">
        <f t="shared" si="297"/>
        <v>0</v>
      </c>
      <c r="AC266" s="225">
        <f t="shared" si="298"/>
        <v>0</v>
      </c>
      <c r="AE266" s="229"/>
      <c r="AF266" s="225">
        <f t="shared" si="299"/>
        <v>0</v>
      </c>
      <c r="AG266" s="230">
        <f>IF(AF266=1,data!$C$41*AE266,0)</f>
        <v>0</v>
      </c>
      <c r="AH266" s="265" t="s">
        <v>96</v>
      </c>
      <c r="AI266" s="231">
        <f>IF(AF266=1,IF(AE266&lt;15,VLOOKUP(AH266,data!$B$3:$E$32,2,0)*AE266,(VLOOKUP(AH266,data!$B$3:$E$32,2,0)*14)+(VLOOKUP(AH266,data!$B$3:$E$32,3,0))*(AE266-14)),0)</f>
        <v>0</v>
      </c>
      <c r="AJ266" s="265" t="s">
        <v>96</v>
      </c>
      <c r="AK266" s="231">
        <f>IF(AF266=1,VLOOKUP(AJ266,data!$B$35:$D$39,2,0),0)</f>
        <v>0</v>
      </c>
      <c r="AL266" s="232">
        <f>IF(AND(AI266&lt;&gt;0,AK266&lt;&gt;0)=FALSE,0,data!$C$43)</f>
        <v>0</v>
      </c>
      <c r="AM266" s="269">
        <f t="shared" si="300"/>
        <v>0</v>
      </c>
      <c r="AN266" s="225">
        <f t="shared" si="301"/>
        <v>0</v>
      </c>
      <c r="AO266" s="225">
        <f t="shared" si="302"/>
        <v>0</v>
      </c>
      <c r="AP266" s="225">
        <f t="shared" si="303"/>
        <v>0</v>
      </c>
      <c r="AQ266" s="431" t="str">
        <f t="shared" si="304"/>
        <v>ne</v>
      </c>
      <c r="AS266" s="229"/>
      <c r="AT266" s="225">
        <f t="shared" si="305"/>
        <v>0</v>
      </c>
      <c r="AU266" s="230">
        <f>IF(AT266=1,data!$C$41*AS266,0)</f>
        <v>0</v>
      </c>
      <c r="AV266" s="265" t="s">
        <v>96</v>
      </c>
      <c r="AW266" s="231">
        <f>IF(AT266=1,IF(AS266&lt;15,VLOOKUP(AV266,data!$B$3:$E$32,2,0)*AS266,(VLOOKUP(AV266,data!$B$3:$E$32,2,0)*14)+(VLOOKUP(AV266,data!$B$3:$E$32,3,0))*(AS266-14)),0)</f>
        <v>0</v>
      </c>
      <c r="AX266" s="265" t="s">
        <v>96</v>
      </c>
      <c r="AY266" s="231">
        <f>IF(AT266=1,VLOOKUP(AX266,data!$B$35:$D$39,2,0),0)</f>
        <v>0</v>
      </c>
      <c r="AZ266" s="232">
        <f>IF(AND(AW266&lt;&gt;0,AY266&lt;&gt;0)=FALSE,0,data!$C$43)</f>
        <v>0</v>
      </c>
      <c r="BA266" s="269">
        <f t="shared" si="306"/>
        <v>0</v>
      </c>
      <c r="BB266" s="225">
        <f t="shared" si="307"/>
        <v>0</v>
      </c>
      <c r="BC266" s="225">
        <f t="shared" si="308"/>
        <v>0</v>
      </c>
      <c r="BD266" s="225">
        <f t="shared" si="309"/>
        <v>0</v>
      </c>
      <c r="BE266" s="431" t="str">
        <f t="shared" si="310"/>
        <v>ne</v>
      </c>
      <c r="BG266" s="229"/>
      <c r="BH266" s="225">
        <f t="shared" si="311"/>
        <v>0</v>
      </c>
      <c r="BI266" s="230">
        <f>IF(BH266=1,data!$C$41*BG266,0)</f>
        <v>0</v>
      </c>
      <c r="BJ266" s="265" t="s">
        <v>96</v>
      </c>
      <c r="BK266" s="231">
        <f>IF(BH266=1,IF(BG266&lt;15,VLOOKUP(BJ266,data!$B$3:$E$32,2,0)*BG266,(VLOOKUP(BJ266,data!$B$3:$E$32,2,0)*14)+(VLOOKUP(BJ266,data!$B$3:$E$32,3,0))*(BG266-14)),0)</f>
        <v>0</v>
      </c>
      <c r="BL266" s="265" t="s">
        <v>96</v>
      </c>
      <c r="BM266" s="231">
        <f>IF(BH266=1,VLOOKUP(BL266,data!$B$35:$D$39,2,0),0)</f>
        <v>0</v>
      </c>
      <c r="BN266" s="232">
        <f>IF(AND(BK266&lt;&gt;0,BM266&lt;&gt;0)=FALSE,0,data!$C$43)</f>
        <v>0</v>
      </c>
      <c r="BO266" s="269">
        <f t="shared" si="312"/>
        <v>0</v>
      </c>
      <c r="BP266" s="225">
        <f t="shared" si="313"/>
        <v>0</v>
      </c>
      <c r="BQ266" s="225">
        <f t="shared" si="314"/>
        <v>0</v>
      </c>
      <c r="BR266" s="225">
        <f t="shared" si="315"/>
        <v>0</v>
      </c>
      <c r="BS266" s="431" t="str">
        <f t="shared" si="316"/>
        <v>ne</v>
      </c>
      <c r="BU266" s="229"/>
      <c r="BV266" s="225">
        <f t="shared" si="317"/>
        <v>0</v>
      </c>
      <c r="BW266" s="230">
        <f>IF(BV266=1,data!$C$41*BU266,0)</f>
        <v>0</v>
      </c>
      <c r="BX266" s="265" t="s">
        <v>96</v>
      </c>
      <c r="BY266" s="231">
        <f>IF(BV266=1,IF(BU266&lt;15,VLOOKUP(BX266,data!$B$3:$E$32,2,0)*BU266,(VLOOKUP(BX266,data!$B$3:$E$32,2,0)*14)+(VLOOKUP(BX266,data!$B$3:$E$32,3,0))*(BU266-14)),0)</f>
        <v>0</v>
      </c>
      <c r="BZ266" s="265" t="s">
        <v>96</v>
      </c>
      <c r="CA266" s="231">
        <f>IF(BV266=1,VLOOKUP(BZ266,data!$B$35:$D$39,2,0),0)</f>
        <v>0</v>
      </c>
      <c r="CB266" s="232">
        <f>IF(AND(BY266&lt;&gt;0,CA266&lt;&gt;0)=FALSE,0,data!$C$43)</f>
        <v>0</v>
      </c>
      <c r="CC266" s="269">
        <f t="shared" si="318"/>
        <v>0</v>
      </c>
      <c r="CD266" s="225">
        <f t="shared" si="319"/>
        <v>0</v>
      </c>
      <c r="CE266" s="225">
        <f t="shared" si="320"/>
        <v>0</v>
      </c>
      <c r="CF266" s="225">
        <f t="shared" si="321"/>
        <v>0</v>
      </c>
      <c r="CG266" s="431" t="str">
        <f t="shared" si="322"/>
        <v>ne</v>
      </c>
      <c r="CI266" s="229"/>
      <c r="CJ266" s="225">
        <f t="shared" si="323"/>
        <v>0</v>
      </c>
      <c r="CK266" s="230">
        <f>IF(CJ266=1,data!$C$41*CI266,0)</f>
        <v>0</v>
      </c>
      <c r="CL266" s="265" t="s">
        <v>96</v>
      </c>
      <c r="CM266" s="231">
        <f>IF(CJ266=1,IF(CI266&lt;15,VLOOKUP(CL266,data!$B$3:$E$32,2,0)*CI266,(VLOOKUP(CL266,data!$B$3:$E$32,2,0)*14)+(VLOOKUP(CL266,data!$B$3:$E$32,3,0))*(CI266-14)),0)</f>
        <v>0</v>
      </c>
      <c r="CN266" s="265" t="s">
        <v>96</v>
      </c>
      <c r="CO266" s="231">
        <f>IF(CJ266=1,VLOOKUP(CN266,data!$B$35:$D$39,2,0),0)</f>
        <v>0</v>
      </c>
      <c r="CP266" s="232">
        <f>IF(AND(CM266&lt;&gt;0,CO266&lt;&gt;0)=FALSE,0,data!$C$43)</f>
        <v>0</v>
      </c>
      <c r="CQ266" s="269">
        <f t="shared" si="324"/>
        <v>0</v>
      </c>
      <c r="CR266" s="225">
        <f t="shared" si="325"/>
        <v>0</v>
      </c>
      <c r="CS266" s="225">
        <f t="shared" si="326"/>
        <v>0</v>
      </c>
      <c r="CT266" s="225">
        <f t="shared" si="327"/>
        <v>0</v>
      </c>
      <c r="CU266" s="431" t="str">
        <f t="shared" si="328"/>
        <v>ne</v>
      </c>
      <c r="CW266" s="229"/>
      <c r="CX266" s="225">
        <f t="shared" si="329"/>
        <v>0</v>
      </c>
      <c r="CY266" s="230">
        <f>IF(CX266=1,data!$C$41*CW266,0)</f>
        <v>0</v>
      </c>
      <c r="CZ266" s="265" t="s">
        <v>96</v>
      </c>
      <c r="DA266" s="231">
        <f>IF(CX266=1,IF(CW266&lt;15,VLOOKUP(CZ266,data!$B$3:$E$32,2,0)*CW266,(VLOOKUP(CZ266,data!$B$3:$E$32,2,0)*14)+(VLOOKUP(CZ266,data!$B$3:$E$32,3,0))*(CW266-14)),0)</f>
        <v>0</v>
      </c>
      <c r="DB266" s="265" t="s">
        <v>96</v>
      </c>
      <c r="DC266" s="231">
        <f>IF(CX266=1,VLOOKUP(DB266,data!$B$35:$D$39,2,0),0)</f>
        <v>0</v>
      </c>
      <c r="DD266" s="232">
        <f>IF(AND(DA266&lt;&gt;0,DC266&lt;&gt;0)=FALSE,0,data!$C$43)</f>
        <v>0</v>
      </c>
      <c r="DE266" s="269">
        <f t="shared" si="330"/>
        <v>0</v>
      </c>
      <c r="DF266" s="225">
        <f t="shared" si="331"/>
        <v>0</v>
      </c>
      <c r="DG266" s="225">
        <f t="shared" si="332"/>
        <v>0</v>
      </c>
      <c r="DH266" s="225">
        <f t="shared" si="333"/>
        <v>0</v>
      </c>
      <c r="DI266" s="431" t="str">
        <f t="shared" si="334"/>
        <v>ne</v>
      </c>
      <c r="DK266" s="229"/>
      <c r="DL266" s="225">
        <f t="shared" si="335"/>
        <v>0</v>
      </c>
      <c r="DM266" s="230">
        <f>IF(DL266=1,data!$C$41*DK266,0)</f>
        <v>0</v>
      </c>
      <c r="DN266" s="265" t="s">
        <v>96</v>
      </c>
      <c r="DO266" s="231">
        <f>IF(DL266=1,IF(DK266&lt;15,VLOOKUP(DN266,data!$B$3:$E$32,2,0)*DK266,(VLOOKUP(DN266,data!$B$3:$E$32,2,0)*14)+(VLOOKUP(DN266,data!$B$3:$E$32,3,0))*(DK266-14)),0)</f>
        <v>0</v>
      </c>
      <c r="DP266" s="265" t="s">
        <v>96</v>
      </c>
      <c r="DQ266" s="231">
        <f>IF(DL266=1,VLOOKUP(DP266,data!$B$35:$D$39,2,0),0)</f>
        <v>0</v>
      </c>
      <c r="DR266" s="232">
        <f>IF(AND(DO266&lt;&gt;0,DQ266&lt;&gt;0)=FALSE,0,data!$C$43)</f>
        <v>0</v>
      </c>
      <c r="DS266" s="269">
        <f t="shared" si="336"/>
        <v>0</v>
      </c>
      <c r="DT266" s="225">
        <f t="shared" si="337"/>
        <v>0</v>
      </c>
      <c r="DU266" s="225">
        <f t="shared" si="338"/>
        <v>0</v>
      </c>
      <c r="DV266" s="225">
        <f t="shared" si="339"/>
        <v>0</v>
      </c>
      <c r="DW266" s="431" t="str">
        <f t="shared" si="340"/>
        <v>ne</v>
      </c>
      <c r="DY266" s="229"/>
      <c r="DZ266" s="225">
        <f t="shared" si="341"/>
        <v>0</v>
      </c>
      <c r="EA266" s="230">
        <f>IF(DZ266=1,data!$C$41*DY266,0)</f>
        <v>0</v>
      </c>
      <c r="EB266" s="265" t="s">
        <v>96</v>
      </c>
      <c r="EC266" s="231">
        <f>IF(DZ266=1,IF(DY266&lt;15,VLOOKUP(EB266,data!$B$3:$E$32,2,0)*DY266,(VLOOKUP(EB266,data!$B$3:$E$32,2,0)*14)+(VLOOKUP(EB266,data!$B$3:$E$32,3,0))*(DY266-14)),0)</f>
        <v>0</v>
      </c>
      <c r="ED266" s="265" t="s">
        <v>96</v>
      </c>
      <c r="EE266" s="231">
        <f>IF(DZ266=1,VLOOKUP(ED266,data!$B$35:$D$39,2,0),0)</f>
        <v>0</v>
      </c>
      <c r="EF266" s="232">
        <f>IF(AND(EC266&lt;&gt;0,EE266&lt;&gt;0)=FALSE,0,data!$C$43)</f>
        <v>0</v>
      </c>
      <c r="EG266" s="269">
        <f t="shared" si="342"/>
        <v>0</v>
      </c>
      <c r="EH266" s="225">
        <f t="shared" si="343"/>
        <v>0</v>
      </c>
      <c r="EI266" s="225">
        <f t="shared" si="344"/>
        <v>0</v>
      </c>
      <c r="EJ266" s="225">
        <f t="shared" si="345"/>
        <v>0</v>
      </c>
      <c r="EK266" s="431" t="str">
        <f t="shared" si="346"/>
        <v>ne</v>
      </c>
      <c r="EM266" s="229"/>
      <c r="EN266" s="225">
        <f t="shared" si="347"/>
        <v>0</v>
      </c>
      <c r="EO266" s="230">
        <f>IF(EN266=1,data!$C$41*EM266,0)</f>
        <v>0</v>
      </c>
      <c r="EP266" s="265" t="s">
        <v>96</v>
      </c>
      <c r="EQ266" s="231">
        <f>IF(EN266=1,IF(EM266&lt;15,VLOOKUP(EP266,data!$B$3:$E$32,2,0)*EM266,(VLOOKUP(EP266,data!$B$3:$E$32,2,0)*14)+(VLOOKUP(EP266,data!$B$3:$E$32,3,0))*(EM266-14)),0)</f>
        <v>0</v>
      </c>
      <c r="ER266" s="265" t="s">
        <v>96</v>
      </c>
      <c r="ES266" s="231">
        <f>IF(EN266=1,VLOOKUP(ER266,data!$B$35:$D$39,2,0),0)</f>
        <v>0</v>
      </c>
      <c r="ET266" s="232">
        <f>IF(AND(EQ266&lt;&gt;0,ES266&lt;&gt;0)=FALSE,0,data!$C$43)</f>
        <v>0</v>
      </c>
      <c r="EU266" s="269">
        <f t="shared" si="348"/>
        <v>0</v>
      </c>
      <c r="EV266" s="225">
        <f t="shared" si="349"/>
        <v>0</v>
      </c>
      <c r="EW266" s="225">
        <f t="shared" si="350"/>
        <v>0</v>
      </c>
      <c r="EX266" s="225">
        <f t="shared" si="351"/>
        <v>0</v>
      </c>
      <c r="EY266" s="431" t="str">
        <f t="shared" si="352"/>
        <v>ne</v>
      </c>
      <c r="FA266" s="229"/>
      <c r="FB266" s="225">
        <f t="shared" si="353"/>
        <v>0</v>
      </c>
      <c r="FC266" s="230">
        <f>IF(FB266=1,data!$C$41*FA266,0)</f>
        <v>0</v>
      </c>
      <c r="FD266" s="265" t="s">
        <v>96</v>
      </c>
      <c r="FE266" s="231">
        <f>IF(FB266=1,IF(FA266&lt;15,VLOOKUP(FD266,data!$B$3:$E$32,2,0)*FA266,(VLOOKUP(FD266,data!$B$3:$E$32,2,0)*14)+(VLOOKUP(FD266,data!$B$3:$E$32,3,0))*(FA266-14)),0)</f>
        <v>0</v>
      </c>
      <c r="FF266" s="265" t="s">
        <v>96</v>
      </c>
      <c r="FG266" s="231">
        <f>IF(FB266=1,VLOOKUP(FF266,data!$B$35:$D$39,2,0),0)</f>
        <v>0</v>
      </c>
      <c r="FH266" s="232">
        <f>IF(AND(FE266&lt;&gt;0,FG266&lt;&gt;0)=FALSE,0,data!$C$43)</f>
        <v>0</v>
      </c>
      <c r="FI266" s="269">
        <f t="shared" si="354"/>
        <v>0</v>
      </c>
      <c r="FJ266" s="225">
        <f t="shared" si="355"/>
        <v>0</v>
      </c>
      <c r="FK266" s="225">
        <f t="shared" si="356"/>
        <v>0</v>
      </c>
      <c r="FL266" s="225">
        <f t="shared" si="357"/>
        <v>0</v>
      </c>
      <c r="FM266" s="431" t="str">
        <f t="shared" si="358"/>
        <v>ne</v>
      </c>
    </row>
    <row r="267" spans="1:169" ht="26.65" hidden="1" customHeight="1" x14ac:dyDescent="0.25">
      <c r="A267" s="233"/>
      <c r="B267" s="370" t="s">
        <v>358</v>
      </c>
      <c r="C267" s="416"/>
      <c r="D267" s="418"/>
      <c r="E267" s="229"/>
      <c r="F267" s="225">
        <f t="shared" si="290"/>
        <v>0</v>
      </c>
      <c r="G267" s="230">
        <f>IF(F267=1,data!$C$41*E267,0)</f>
        <v>0</v>
      </c>
      <c r="H267" s="265" t="s">
        <v>96</v>
      </c>
      <c r="I267" s="231">
        <f>IF($F267=1,IF($E267&lt;15,VLOOKUP(H267,data!$B$3:$E$32,2,0)*$E267,(VLOOKUP(H267,data!$B$3:$E$32,2,0)*14)+(VLOOKUP(H267,data!$B$3:$E$32,3,0))*($E267-14)),0)</f>
        <v>0</v>
      </c>
      <c r="J267" s="265" t="s">
        <v>96</v>
      </c>
      <c r="K267" s="231">
        <f>IF($F267=1,VLOOKUP(J267,data!$B$35:$D$39,2,0),0)</f>
        <v>0</v>
      </c>
      <c r="L267" s="232">
        <f>IF(AND(I267&lt;&gt;0,K267&lt;&gt;0)=FALSE,0,data!$C$43)</f>
        <v>0</v>
      </c>
      <c r="M267" s="269">
        <f t="shared" si="76"/>
        <v>0</v>
      </c>
      <c r="N267" s="225">
        <f t="shared" si="288"/>
        <v>0</v>
      </c>
      <c r="O267" s="225">
        <f t="shared" si="291"/>
        <v>0</v>
      </c>
      <c r="P267" s="225">
        <f t="shared" si="292"/>
        <v>0</v>
      </c>
      <c r="Q267" s="228"/>
      <c r="R267" s="438">
        <f t="shared" si="293"/>
        <v>0</v>
      </c>
      <c r="S267" s="225">
        <f t="shared" si="294"/>
        <v>0</v>
      </c>
      <c r="T267" s="357">
        <f>IF(S267=1,data!$C$41*R267,0)</f>
        <v>0</v>
      </c>
      <c r="U267" s="370" t="str">
        <f t="shared" si="295"/>
        <v xml:space="preserve"> </v>
      </c>
      <c r="V267" s="360">
        <f>IF($S267=1,IF(R267&lt;15,VLOOKUP(U267,data!$B$3:$E$32,2,0)*R267,(VLOOKUP(U267,data!$B$3:$E$32,2,0)*14)+(VLOOKUP(U267,data!$B$3:$E$32,3,0))*(R267-14)),0)</f>
        <v>0</v>
      </c>
      <c r="W267" s="370" t="str">
        <f t="shared" si="296"/>
        <v xml:space="preserve"> </v>
      </c>
      <c r="X267" s="360">
        <f>IF($S267=1,VLOOKUP(W267,data!$B$35:$D$39,2,0),0)</f>
        <v>0</v>
      </c>
      <c r="Y267" s="364">
        <f>IF(AND(V267&lt;&gt;0,X267&lt;&gt;0)=FALSE,0,data!$C$43)</f>
        <v>0</v>
      </c>
      <c r="Z267" s="365">
        <f t="shared" si="83"/>
        <v>0</v>
      </c>
      <c r="AA267" s="225">
        <f t="shared" si="289"/>
        <v>0</v>
      </c>
      <c r="AB267" s="225">
        <f t="shared" si="297"/>
        <v>0</v>
      </c>
      <c r="AC267" s="225">
        <f t="shared" si="298"/>
        <v>0</v>
      </c>
      <c r="AE267" s="229"/>
      <c r="AF267" s="225">
        <f t="shared" si="299"/>
        <v>0</v>
      </c>
      <c r="AG267" s="230">
        <f>IF(AF267=1,data!$C$41*AE267,0)</f>
        <v>0</v>
      </c>
      <c r="AH267" s="265" t="s">
        <v>96</v>
      </c>
      <c r="AI267" s="231">
        <f>IF(AF267=1,IF(AE267&lt;15,VLOOKUP(AH267,data!$B$3:$E$32,2,0)*AE267,(VLOOKUP(AH267,data!$B$3:$E$32,2,0)*14)+(VLOOKUP(AH267,data!$B$3:$E$32,3,0))*(AE267-14)),0)</f>
        <v>0</v>
      </c>
      <c r="AJ267" s="265" t="s">
        <v>96</v>
      </c>
      <c r="AK267" s="231">
        <f>IF(AF267=1,VLOOKUP(AJ267,data!$B$35:$D$39,2,0),0)</f>
        <v>0</v>
      </c>
      <c r="AL267" s="232">
        <f>IF(AND(AI267&lt;&gt;0,AK267&lt;&gt;0)=FALSE,0,data!$C$43)</f>
        <v>0</v>
      </c>
      <c r="AM267" s="269">
        <f t="shared" si="300"/>
        <v>0</v>
      </c>
      <c r="AN267" s="225">
        <f t="shared" si="301"/>
        <v>0</v>
      </c>
      <c r="AO267" s="225">
        <f t="shared" si="302"/>
        <v>0</v>
      </c>
      <c r="AP267" s="225">
        <f t="shared" si="303"/>
        <v>0</v>
      </c>
      <c r="AQ267" s="431" t="str">
        <f t="shared" si="304"/>
        <v>ne</v>
      </c>
      <c r="AS267" s="229"/>
      <c r="AT267" s="225">
        <f t="shared" si="305"/>
        <v>0</v>
      </c>
      <c r="AU267" s="230">
        <f>IF(AT267=1,data!$C$41*AS267,0)</f>
        <v>0</v>
      </c>
      <c r="AV267" s="265" t="s">
        <v>96</v>
      </c>
      <c r="AW267" s="231">
        <f>IF(AT267=1,IF(AS267&lt;15,VLOOKUP(AV267,data!$B$3:$E$32,2,0)*AS267,(VLOOKUP(AV267,data!$B$3:$E$32,2,0)*14)+(VLOOKUP(AV267,data!$B$3:$E$32,3,0))*(AS267-14)),0)</f>
        <v>0</v>
      </c>
      <c r="AX267" s="265" t="s">
        <v>96</v>
      </c>
      <c r="AY267" s="231">
        <f>IF(AT267=1,VLOOKUP(AX267,data!$B$35:$D$39,2,0),0)</f>
        <v>0</v>
      </c>
      <c r="AZ267" s="232">
        <f>IF(AND(AW267&lt;&gt;0,AY267&lt;&gt;0)=FALSE,0,data!$C$43)</f>
        <v>0</v>
      </c>
      <c r="BA267" s="269">
        <f t="shared" si="306"/>
        <v>0</v>
      </c>
      <c r="BB267" s="225">
        <f t="shared" si="307"/>
        <v>0</v>
      </c>
      <c r="BC267" s="225">
        <f t="shared" si="308"/>
        <v>0</v>
      </c>
      <c r="BD267" s="225">
        <f t="shared" si="309"/>
        <v>0</v>
      </c>
      <c r="BE267" s="431" t="str">
        <f t="shared" si="310"/>
        <v>ne</v>
      </c>
      <c r="BG267" s="229"/>
      <c r="BH267" s="225">
        <f t="shared" si="311"/>
        <v>0</v>
      </c>
      <c r="BI267" s="230">
        <f>IF(BH267=1,data!$C$41*BG267,0)</f>
        <v>0</v>
      </c>
      <c r="BJ267" s="265" t="s">
        <v>96</v>
      </c>
      <c r="BK267" s="231">
        <f>IF(BH267=1,IF(BG267&lt;15,VLOOKUP(BJ267,data!$B$3:$E$32,2,0)*BG267,(VLOOKUP(BJ267,data!$B$3:$E$32,2,0)*14)+(VLOOKUP(BJ267,data!$B$3:$E$32,3,0))*(BG267-14)),0)</f>
        <v>0</v>
      </c>
      <c r="BL267" s="265" t="s">
        <v>96</v>
      </c>
      <c r="BM267" s="231">
        <f>IF(BH267=1,VLOOKUP(BL267,data!$B$35:$D$39,2,0),0)</f>
        <v>0</v>
      </c>
      <c r="BN267" s="232">
        <f>IF(AND(BK267&lt;&gt;0,BM267&lt;&gt;0)=FALSE,0,data!$C$43)</f>
        <v>0</v>
      </c>
      <c r="BO267" s="269">
        <f t="shared" si="312"/>
        <v>0</v>
      </c>
      <c r="BP267" s="225">
        <f t="shared" si="313"/>
        <v>0</v>
      </c>
      <c r="BQ267" s="225">
        <f t="shared" si="314"/>
        <v>0</v>
      </c>
      <c r="BR267" s="225">
        <f t="shared" si="315"/>
        <v>0</v>
      </c>
      <c r="BS267" s="431" t="str">
        <f t="shared" si="316"/>
        <v>ne</v>
      </c>
      <c r="BU267" s="229"/>
      <c r="BV267" s="225">
        <f t="shared" si="317"/>
        <v>0</v>
      </c>
      <c r="BW267" s="230">
        <f>IF(BV267=1,data!$C$41*BU267,0)</f>
        <v>0</v>
      </c>
      <c r="BX267" s="265" t="s">
        <v>96</v>
      </c>
      <c r="BY267" s="231">
        <f>IF(BV267=1,IF(BU267&lt;15,VLOOKUP(BX267,data!$B$3:$E$32,2,0)*BU267,(VLOOKUP(BX267,data!$B$3:$E$32,2,0)*14)+(VLOOKUP(BX267,data!$B$3:$E$32,3,0))*(BU267-14)),0)</f>
        <v>0</v>
      </c>
      <c r="BZ267" s="265" t="s">
        <v>96</v>
      </c>
      <c r="CA267" s="231">
        <f>IF(BV267=1,VLOOKUP(BZ267,data!$B$35:$D$39,2,0),0)</f>
        <v>0</v>
      </c>
      <c r="CB267" s="232">
        <f>IF(AND(BY267&lt;&gt;0,CA267&lt;&gt;0)=FALSE,0,data!$C$43)</f>
        <v>0</v>
      </c>
      <c r="CC267" s="269">
        <f t="shared" si="318"/>
        <v>0</v>
      </c>
      <c r="CD267" s="225">
        <f t="shared" si="319"/>
        <v>0</v>
      </c>
      <c r="CE267" s="225">
        <f t="shared" si="320"/>
        <v>0</v>
      </c>
      <c r="CF267" s="225">
        <f t="shared" si="321"/>
        <v>0</v>
      </c>
      <c r="CG267" s="431" t="str">
        <f t="shared" si="322"/>
        <v>ne</v>
      </c>
      <c r="CI267" s="229"/>
      <c r="CJ267" s="225">
        <f t="shared" si="323"/>
        <v>0</v>
      </c>
      <c r="CK267" s="230">
        <f>IF(CJ267=1,data!$C$41*CI267,0)</f>
        <v>0</v>
      </c>
      <c r="CL267" s="265" t="s">
        <v>96</v>
      </c>
      <c r="CM267" s="231">
        <f>IF(CJ267=1,IF(CI267&lt;15,VLOOKUP(CL267,data!$B$3:$E$32,2,0)*CI267,(VLOOKUP(CL267,data!$B$3:$E$32,2,0)*14)+(VLOOKUP(CL267,data!$B$3:$E$32,3,0))*(CI267-14)),0)</f>
        <v>0</v>
      </c>
      <c r="CN267" s="265" t="s">
        <v>96</v>
      </c>
      <c r="CO267" s="231">
        <f>IF(CJ267=1,VLOOKUP(CN267,data!$B$35:$D$39,2,0),0)</f>
        <v>0</v>
      </c>
      <c r="CP267" s="232">
        <f>IF(AND(CM267&lt;&gt;0,CO267&lt;&gt;0)=FALSE,0,data!$C$43)</f>
        <v>0</v>
      </c>
      <c r="CQ267" s="269">
        <f t="shared" si="324"/>
        <v>0</v>
      </c>
      <c r="CR267" s="225">
        <f t="shared" si="325"/>
        <v>0</v>
      </c>
      <c r="CS267" s="225">
        <f t="shared" si="326"/>
        <v>0</v>
      </c>
      <c r="CT267" s="225">
        <f t="shared" si="327"/>
        <v>0</v>
      </c>
      <c r="CU267" s="431" t="str">
        <f t="shared" si="328"/>
        <v>ne</v>
      </c>
      <c r="CW267" s="229"/>
      <c r="CX267" s="225">
        <f t="shared" si="329"/>
        <v>0</v>
      </c>
      <c r="CY267" s="230">
        <f>IF(CX267=1,data!$C$41*CW267,0)</f>
        <v>0</v>
      </c>
      <c r="CZ267" s="265" t="s">
        <v>96</v>
      </c>
      <c r="DA267" s="231">
        <f>IF(CX267=1,IF(CW267&lt;15,VLOOKUP(CZ267,data!$B$3:$E$32,2,0)*CW267,(VLOOKUP(CZ267,data!$B$3:$E$32,2,0)*14)+(VLOOKUP(CZ267,data!$B$3:$E$32,3,0))*(CW267-14)),0)</f>
        <v>0</v>
      </c>
      <c r="DB267" s="265" t="s">
        <v>96</v>
      </c>
      <c r="DC267" s="231">
        <f>IF(CX267=1,VLOOKUP(DB267,data!$B$35:$D$39,2,0),0)</f>
        <v>0</v>
      </c>
      <c r="DD267" s="232">
        <f>IF(AND(DA267&lt;&gt;0,DC267&lt;&gt;0)=FALSE,0,data!$C$43)</f>
        <v>0</v>
      </c>
      <c r="DE267" s="269">
        <f t="shared" si="330"/>
        <v>0</v>
      </c>
      <c r="DF267" s="225">
        <f t="shared" si="331"/>
        <v>0</v>
      </c>
      <c r="DG267" s="225">
        <f t="shared" si="332"/>
        <v>0</v>
      </c>
      <c r="DH267" s="225">
        <f t="shared" si="333"/>
        <v>0</v>
      </c>
      <c r="DI267" s="431" t="str">
        <f t="shared" si="334"/>
        <v>ne</v>
      </c>
      <c r="DK267" s="229"/>
      <c r="DL267" s="225">
        <f t="shared" si="335"/>
        <v>0</v>
      </c>
      <c r="DM267" s="230">
        <f>IF(DL267=1,data!$C$41*DK267,0)</f>
        <v>0</v>
      </c>
      <c r="DN267" s="265" t="s">
        <v>96</v>
      </c>
      <c r="DO267" s="231">
        <f>IF(DL267=1,IF(DK267&lt;15,VLOOKUP(DN267,data!$B$3:$E$32,2,0)*DK267,(VLOOKUP(DN267,data!$B$3:$E$32,2,0)*14)+(VLOOKUP(DN267,data!$B$3:$E$32,3,0))*(DK267-14)),0)</f>
        <v>0</v>
      </c>
      <c r="DP267" s="265" t="s">
        <v>96</v>
      </c>
      <c r="DQ267" s="231">
        <f>IF(DL267=1,VLOOKUP(DP267,data!$B$35:$D$39,2,0),0)</f>
        <v>0</v>
      </c>
      <c r="DR267" s="232">
        <f>IF(AND(DO267&lt;&gt;0,DQ267&lt;&gt;0)=FALSE,0,data!$C$43)</f>
        <v>0</v>
      </c>
      <c r="DS267" s="269">
        <f t="shared" si="336"/>
        <v>0</v>
      </c>
      <c r="DT267" s="225">
        <f t="shared" si="337"/>
        <v>0</v>
      </c>
      <c r="DU267" s="225">
        <f t="shared" si="338"/>
        <v>0</v>
      </c>
      <c r="DV267" s="225">
        <f t="shared" si="339"/>
        <v>0</v>
      </c>
      <c r="DW267" s="431" t="str">
        <f t="shared" si="340"/>
        <v>ne</v>
      </c>
      <c r="DY267" s="229"/>
      <c r="DZ267" s="225">
        <f t="shared" si="341"/>
        <v>0</v>
      </c>
      <c r="EA267" s="230">
        <f>IF(DZ267=1,data!$C$41*DY267,0)</f>
        <v>0</v>
      </c>
      <c r="EB267" s="265" t="s">
        <v>96</v>
      </c>
      <c r="EC267" s="231">
        <f>IF(DZ267=1,IF(DY267&lt;15,VLOOKUP(EB267,data!$B$3:$E$32,2,0)*DY267,(VLOOKUP(EB267,data!$B$3:$E$32,2,0)*14)+(VLOOKUP(EB267,data!$B$3:$E$32,3,0))*(DY267-14)),0)</f>
        <v>0</v>
      </c>
      <c r="ED267" s="265" t="s">
        <v>96</v>
      </c>
      <c r="EE267" s="231">
        <f>IF(DZ267=1,VLOOKUP(ED267,data!$B$35:$D$39,2,0),0)</f>
        <v>0</v>
      </c>
      <c r="EF267" s="232">
        <f>IF(AND(EC267&lt;&gt;0,EE267&lt;&gt;0)=FALSE,0,data!$C$43)</f>
        <v>0</v>
      </c>
      <c r="EG267" s="269">
        <f t="shared" si="342"/>
        <v>0</v>
      </c>
      <c r="EH267" s="225">
        <f t="shared" si="343"/>
        <v>0</v>
      </c>
      <c r="EI267" s="225">
        <f t="shared" si="344"/>
        <v>0</v>
      </c>
      <c r="EJ267" s="225">
        <f t="shared" si="345"/>
        <v>0</v>
      </c>
      <c r="EK267" s="431" t="str">
        <f t="shared" si="346"/>
        <v>ne</v>
      </c>
      <c r="EM267" s="229"/>
      <c r="EN267" s="225">
        <f t="shared" si="347"/>
        <v>0</v>
      </c>
      <c r="EO267" s="230">
        <f>IF(EN267=1,data!$C$41*EM267,0)</f>
        <v>0</v>
      </c>
      <c r="EP267" s="265" t="s">
        <v>96</v>
      </c>
      <c r="EQ267" s="231">
        <f>IF(EN267=1,IF(EM267&lt;15,VLOOKUP(EP267,data!$B$3:$E$32,2,0)*EM267,(VLOOKUP(EP267,data!$B$3:$E$32,2,0)*14)+(VLOOKUP(EP267,data!$B$3:$E$32,3,0))*(EM267-14)),0)</f>
        <v>0</v>
      </c>
      <c r="ER267" s="265" t="s">
        <v>96</v>
      </c>
      <c r="ES267" s="231">
        <f>IF(EN267=1,VLOOKUP(ER267,data!$B$35:$D$39,2,0),0)</f>
        <v>0</v>
      </c>
      <c r="ET267" s="232">
        <f>IF(AND(EQ267&lt;&gt;0,ES267&lt;&gt;0)=FALSE,0,data!$C$43)</f>
        <v>0</v>
      </c>
      <c r="EU267" s="269">
        <f t="shared" si="348"/>
        <v>0</v>
      </c>
      <c r="EV267" s="225">
        <f t="shared" si="349"/>
        <v>0</v>
      </c>
      <c r="EW267" s="225">
        <f t="shared" si="350"/>
        <v>0</v>
      </c>
      <c r="EX267" s="225">
        <f t="shared" si="351"/>
        <v>0</v>
      </c>
      <c r="EY267" s="431" t="str">
        <f t="shared" si="352"/>
        <v>ne</v>
      </c>
      <c r="FA267" s="229"/>
      <c r="FB267" s="225">
        <f t="shared" si="353"/>
        <v>0</v>
      </c>
      <c r="FC267" s="230">
        <f>IF(FB267=1,data!$C$41*FA267,0)</f>
        <v>0</v>
      </c>
      <c r="FD267" s="265" t="s">
        <v>96</v>
      </c>
      <c r="FE267" s="231">
        <f>IF(FB267=1,IF(FA267&lt;15,VLOOKUP(FD267,data!$B$3:$E$32,2,0)*FA267,(VLOOKUP(FD267,data!$B$3:$E$32,2,0)*14)+(VLOOKUP(FD267,data!$B$3:$E$32,3,0))*(FA267-14)),0)</f>
        <v>0</v>
      </c>
      <c r="FF267" s="265" t="s">
        <v>96</v>
      </c>
      <c r="FG267" s="231">
        <f>IF(FB267=1,VLOOKUP(FF267,data!$B$35:$D$39,2,0),0)</f>
        <v>0</v>
      </c>
      <c r="FH267" s="232">
        <f>IF(AND(FE267&lt;&gt;0,FG267&lt;&gt;0)=FALSE,0,data!$C$43)</f>
        <v>0</v>
      </c>
      <c r="FI267" s="269">
        <f t="shared" si="354"/>
        <v>0</v>
      </c>
      <c r="FJ267" s="225">
        <f t="shared" si="355"/>
        <v>0</v>
      </c>
      <c r="FK267" s="225">
        <f t="shared" si="356"/>
        <v>0</v>
      </c>
      <c r="FL267" s="225">
        <f t="shared" si="357"/>
        <v>0</v>
      </c>
      <c r="FM267" s="431" t="str">
        <f t="shared" si="358"/>
        <v>ne</v>
      </c>
    </row>
    <row r="268" spans="1:169" ht="26.65" hidden="1" customHeight="1" x14ac:dyDescent="0.25">
      <c r="A268" s="233"/>
      <c r="B268" s="370" t="s">
        <v>359</v>
      </c>
      <c r="C268" s="416"/>
      <c r="D268" s="418"/>
      <c r="E268" s="229"/>
      <c r="F268" s="225">
        <f t="shared" si="290"/>
        <v>0</v>
      </c>
      <c r="G268" s="230">
        <f>IF(F268=1,data!$C$41*E268,0)</f>
        <v>0</v>
      </c>
      <c r="H268" s="265" t="s">
        <v>96</v>
      </c>
      <c r="I268" s="231">
        <f>IF($F268=1,IF($E268&lt;15,VLOOKUP(H268,data!$B$3:$E$32,2,0)*$E268,(VLOOKUP(H268,data!$B$3:$E$32,2,0)*14)+(VLOOKUP(H268,data!$B$3:$E$32,3,0))*($E268-14)),0)</f>
        <v>0</v>
      </c>
      <c r="J268" s="265" t="s">
        <v>96</v>
      </c>
      <c r="K268" s="231">
        <f>IF($F268=1,VLOOKUP(J268,data!$B$35:$D$39,2,0),0)</f>
        <v>0</v>
      </c>
      <c r="L268" s="232">
        <f>IF(AND(I268&lt;&gt;0,K268&lt;&gt;0)=FALSE,0,data!$C$43)</f>
        <v>0</v>
      </c>
      <c r="M268" s="269">
        <f t="shared" si="76"/>
        <v>0</v>
      </c>
      <c r="N268" s="225">
        <f t="shared" si="288"/>
        <v>0</v>
      </c>
      <c r="O268" s="225">
        <f t="shared" si="291"/>
        <v>0</v>
      </c>
      <c r="P268" s="225">
        <f t="shared" si="292"/>
        <v>0</v>
      </c>
      <c r="Q268" s="228"/>
      <c r="R268" s="438">
        <f t="shared" si="293"/>
        <v>0</v>
      </c>
      <c r="S268" s="225">
        <f t="shared" si="294"/>
        <v>0</v>
      </c>
      <c r="T268" s="357">
        <f>IF(S268=1,data!$C$41*R268,0)</f>
        <v>0</v>
      </c>
      <c r="U268" s="370" t="str">
        <f t="shared" si="295"/>
        <v xml:space="preserve"> </v>
      </c>
      <c r="V268" s="360">
        <f>IF($S268=1,IF(R268&lt;15,VLOOKUP(U268,data!$B$3:$E$32,2,0)*R268,(VLOOKUP(U268,data!$B$3:$E$32,2,0)*14)+(VLOOKUP(U268,data!$B$3:$E$32,3,0))*(R268-14)),0)</f>
        <v>0</v>
      </c>
      <c r="W268" s="370" t="str">
        <f t="shared" si="296"/>
        <v xml:space="preserve"> </v>
      </c>
      <c r="X268" s="360">
        <f>IF($S268=1,VLOOKUP(W268,data!$B$35:$D$39,2,0),0)</f>
        <v>0</v>
      </c>
      <c r="Y268" s="364">
        <f>IF(AND(V268&lt;&gt;0,X268&lt;&gt;0)=FALSE,0,data!$C$43)</f>
        <v>0</v>
      </c>
      <c r="Z268" s="365">
        <f t="shared" si="83"/>
        <v>0</v>
      </c>
      <c r="AA268" s="225">
        <f t="shared" si="289"/>
        <v>0</v>
      </c>
      <c r="AB268" s="225">
        <f t="shared" si="297"/>
        <v>0</v>
      </c>
      <c r="AC268" s="225">
        <f t="shared" si="298"/>
        <v>0</v>
      </c>
      <c r="AE268" s="229"/>
      <c r="AF268" s="225">
        <f t="shared" si="299"/>
        <v>0</v>
      </c>
      <c r="AG268" s="230">
        <f>IF(AF268=1,data!$C$41*AE268,0)</f>
        <v>0</v>
      </c>
      <c r="AH268" s="265" t="s">
        <v>96</v>
      </c>
      <c r="AI268" s="231">
        <f>IF(AF268=1,IF(AE268&lt;15,VLOOKUP(AH268,data!$B$3:$E$32,2,0)*AE268,(VLOOKUP(AH268,data!$B$3:$E$32,2,0)*14)+(VLOOKUP(AH268,data!$B$3:$E$32,3,0))*(AE268-14)),0)</f>
        <v>0</v>
      </c>
      <c r="AJ268" s="265" t="s">
        <v>96</v>
      </c>
      <c r="AK268" s="231">
        <f>IF(AF268=1,VLOOKUP(AJ268,data!$B$35:$D$39,2,0),0)</f>
        <v>0</v>
      </c>
      <c r="AL268" s="232">
        <f>IF(AND(AI268&lt;&gt;0,AK268&lt;&gt;0)=FALSE,0,data!$C$43)</f>
        <v>0</v>
      </c>
      <c r="AM268" s="269">
        <f t="shared" si="300"/>
        <v>0</v>
      </c>
      <c r="AN268" s="225">
        <f t="shared" si="301"/>
        <v>0</v>
      </c>
      <c r="AO268" s="225">
        <f t="shared" si="302"/>
        <v>0</v>
      </c>
      <c r="AP268" s="225">
        <f t="shared" si="303"/>
        <v>0</v>
      </c>
      <c r="AQ268" s="431" t="str">
        <f t="shared" si="304"/>
        <v>ne</v>
      </c>
      <c r="AS268" s="229"/>
      <c r="AT268" s="225">
        <f t="shared" si="305"/>
        <v>0</v>
      </c>
      <c r="AU268" s="230">
        <f>IF(AT268=1,data!$C$41*AS268,0)</f>
        <v>0</v>
      </c>
      <c r="AV268" s="265" t="s">
        <v>96</v>
      </c>
      <c r="AW268" s="231">
        <f>IF(AT268=1,IF(AS268&lt;15,VLOOKUP(AV268,data!$B$3:$E$32,2,0)*AS268,(VLOOKUP(AV268,data!$B$3:$E$32,2,0)*14)+(VLOOKUP(AV268,data!$B$3:$E$32,3,0))*(AS268-14)),0)</f>
        <v>0</v>
      </c>
      <c r="AX268" s="265" t="s">
        <v>96</v>
      </c>
      <c r="AY268" s="231">
        <f>IF(AT268=1,VLOOKUP(AX268,data!$B$35:$D$39,2,0),0)</f>
        <v>0</v>
      </c>
      <c r="AZ268" s="232">
        <f>IF(AND(AW268&lt;&gt;0,AY268&lt;&gt;0)=FALSE,0,data!$C$43)</f>
        <v>0</v>
      </c>
      <c r="BA268" s="269">
        <f t="shared" si="306"/>
        <v>0</v>
      </c>
      <c r="BB268" s="225">
        <f t="shared" si="307"/>
        <v>0</v>
      </c>
      <c r="BC268" s="225">
        <f t="shared" si="308"/>
        <v>0</v>
      </c>
      <c r="BD268" s="225">
        <f t="shared" si="309"/>
        <v>0</v>
      </c>
      <c r="BE268" s="431" t="str">
        <f t="shared" si="310"/>
        <v>ne</v>
      </c>
      <c r="BG268" s="229"/>
      <c r="BH268" s="225">
        <f t="shared" si="311"/>
        <v>0</v>
      </c>
      <c r="BI268" s="230">
        <f>IF(BH268=1,data!$C$41*BG268,0)</f>
        <v>0</v>
      </c>
      <c r="BJ268" s="265" t="s">
        <v>96</v>
      </c>
      <c r="BK268" s="231">
        <f>IF(BH268=1,IF(BG268&lt;15,VLOOKUP(BJ268,data!$B$3:$E$32,2,0)*BG268,(VLOOKUP(BJ268,data!$B$3:$E$32,2,0)*14)+(VLOOKUP(BJ268,data!$B$3:$E$32,3,0))*(BG268-14)),0)</f>
        <v>0</v>
      </c>
      <c r="BL268" s="265" t="s">
        <v>96</v>
      </c>
      <c r="BM268" s="231">
        <f>IF(BH268=1,VLOOKUP(BL268,data!$B$35:$D$39,2,0),0)</f>
        <v>0</v>
      </c>
      <c r="BN268" s="232">
        <f>IF(AND(BK268&lt;&gt;0,BM268&lt;&gt;0)=FALSE,0,data!$C$43)</f>
        <v>0</v>
      </c>
      <c r="BO268" s="269">
        <f t="shared" si="312"/>
        <v>0</v>
      </c>
      <c r="BP268" s="225">
        <f t="shared" si="313"/>
        <v>0</v>
      </c>
      <c r="BQ268" s="225">
        <f t="shared" si="314"/>
        <v>0</v>
      </c>
      <c r="BR268" s="225">
        <f t="shared" si="315"/>
        <v>0</v>
      </c>
      <c r="BS268" s="431" t="str">
        <f t="shared" si="316"/>
        <v>ne</v>
      </c>
      <c r="BU268" s="229"/>
      <c r="BV268" s="225">
        <f t="shared" si="317"/>
        <v>0</v>
      </c>
      <c r="BW268" s="230">
        <f>IF(BV268=1,data!$C$41*BU268,0)</f>
        <v>0</v>
      </c>
      <c r="BX268" s="265" t="s">
        <v>96</v>
      </c>
      <c r="BY268" s="231">
        <f>IF(BV268=1,IF(BU268&lt;15,VLOOKUP(BX268,data!$B$3:$E$32,2,0)*BU268,(VLOOKUP(BX268,data!$B$3:$E$32,2,0)*14)+(VLOOKUP(BX268,data!$B$3:$E$32,3,0))*(BU268-14)),0)</f>
        <v>0</v>
      </c>
      <c r="BZ268" s="265" t="s">
        <v>96</v>
      </c>
      <c r="CA268" s="231">
        <f>IF(BV268=1,VLOOKUP(BZ268,data!$B$35:$D$39,2,0),0)</f>
        <v>0</v>
      </c>
      <c r="CB268" s="232">
        <f>IF(AND(BY268&lt;&gt;0,CA268&lt;&gt;0)=FALSE,0,data!$C$43)</f>
        <v>0</v>
      </c>
      <c r="CC268" s="269">
        <f t="shared" si="318"/>
        <v>0</v>
      </c>
      <c r="CD268" s="225">
        <f t="shared" si="319"/>
        <v>0</v>
      </c>
      <c r="CE268" s="225">
        <f t="shared" si="320"/>
        <v>0</v>
      </c>
      <c r="CF268" s="225">
        <f t="shared" si="321"/>
        <v>0</v>
      </c>
      <c r="CG268" s="431" t="str">
        <f t="shared" si="322"/>
        <v>ne</v>
      </c>
      <c r="CI268" s="229"/>
      <c r="CJ268" s="225">
        <f t="shared" si="323"/>
        <v>0</v>
      </c>
      <c r="CK268" s="230">
        <f>IF(CJ268=1,data!$C$41*CI268,0)</f>
        <v>0</v>
      </c>
      <c r="CL268" s="265" t="s">
        <v>96</v>
      </c>
      <c r="CM268" s="231">
        <f>IF(CJ268=1,IF(CI268&lt;15,VLOOKUP(CL268,data!$B$3:$E$32,2,0)*CI268,(VLOOKUP(CL268,data!$B$3:$E$32,2,0)*14)+(VLOOKUP(CL268,data!$B$3:$E$32,3,0))*(CI268-14)),0)</f>
        <v>0</v>
      </c>
      <c r="CN268" s="265" t="s">
        <v>96</v>
      </c>
      <c r="CO268" s="231">
        <f>IF(CJ268=1,VLOOKUP(CN268,data!$B$35:$D$39,2,0),0)</f>
        <v>0</v>
      </c>
      <c r="CP268" s="232">
        <f>IF(AND(CM268&lt;&gt;0,CO268&lt;&gt;0)=FALSE,0,data!$C$43)</f>
        <v>0</v>
      </c>
      <c r="CQ268" s="269">
        <f t="shared" si="324"/>
        <v>0</v>
      </c>
      <c r="CR268" s="225">
        <f t="shared" si="325"/>
        <v>0</v>
      </c>
      <c r="CS268" s="225">
        <f t="shared" si="326"/>
        <v>0</v>
      </c>
      <c r="CT268" s="225">
        <f t="shared" si="327"/>
        <v>0</v>
      </c>
      <c r="CU268" s="431" t="str">
        <f t="shared" si="328"/>
        <v>ne</v>
      </c>
      <c r="CW268" s="229"/>
      <c r="CX268" s="225">
        <f t="shared" si="329"/>
        <v>0</v>
      </c>
      <c r="CY268" s="230">
        <f>IF(CX268=1,data!$C$41*CW268,0)</f>
        <v>0</v>
      </c>
      <c r="CZ268" s="265" t="s">
        <v>96</v>
      </c>
      <c r="DA268" s="231">
        <f>IF(CX268=1,IF(CW268&lt;15,VLOOKUP(CZ268,data!$B$3:$E$32,2,0)*CW268,(VLOOKUP(CZ268,data!$B$3:$E$32,2,0)*14)+(VLOOKUP(CZ268,data!$B$3:$E$32,3,0))*(CW268-14)),0)</f>
        <v>0</v>
      </c>
      <c r="DB268" s="265" t="s">
        <v>96</v>
      </c>
      <c r="DC268" s="231">
        <f>IF(CX268=1,VLOOKUP(DB268,data!$B$35:$D$39,2,0),0)</f>
        <v>0</v>
      </c>
      <c r="DD268" s="232">
        <f>IF(AND(DA268&lt;&gt;0,DC268&lt;&gt;0)=FALSE,0,data!$C$43)</f>
        <v>0</v>
      </c>
      <c r="DE268" s="269">
        <f t="shared" si="330"/>
        <v>0</v>
      </c>
      <c r="DF268" s="225">
        <f t="shared" si="331"/>
        <v>0</v>
      </c>
      <c r="DG268" s="225">
        <f t="shared" si="332"/>
        <v>0</v>
      </c>
      <c r="DH268" s="225">
        <f t="shared" si="333"/>
        <v>0</v>
      </c>
      <c r="DI268" s="431" t="str">
        <f t="shared" si="334"/>
        <v>ne</v>
      </c>
      <c r="DK268" s="229"/>
      <c r="DL268" s="225">
        <f t="shared" si="335"/>
        <v>0</v>
      </c>
      <c r="DM268" s="230">
        <f>IF(DL268=1,data!$C$41*DK268,0)</f>
        <v>0</v>
      </c>
      <c r="DN268" s="265" t="s">
        <v>96</v>
      </c>
      <c r="DO268" s="231">
        <f>IF(DL268=1,IF(DK268&lt;15,VLOOKUP(DN268,data!$B$3:$E$32,2,0)*DK268,(VLOOKUP(DN268,data!$B$3:$E$32,2,0)*14)+(VLOOKUP(DN268,data!$B$3:$E$32,3,0))*(DK268-14)),0)</f>
        <v>0</v>
      </c>
      <c r="DP268" s="265" t="s">
        <v>96</v>
      </c>
      <c r="DQ268" s="231">
        <f>IF(DL268=1,VLOOKUP(DP268,data!$B$35:$D$39,2,0),0)</f>
        <v>0</v>
      </c>
      <c r="DR268" s="232">
        <f>IF(AND(DO268&lt;&gt;0,DQ268&lt;&gt;0)=FALSE,0,data!$C$43)</f>
        <v>0</v>
      </c>
      <c r="DS268" s="269">
        <f t="shared" si="336"/>
        <v>0</v>
      </c>
      <c r="DT268" s="225">
        <f t="shared" si="337"/>
        <v>0</v>
      </c>
      <c r="DU268" s="225">
        <f t="shared" si="338"/>
        <v>0</v>
      </c>
      <c r="DV268" s="225">
        <f t="shared" si="339"/>
        <v>0</v>
      </c>
      <c r="DW268" s="431" t="str">
        <f t="shared" si="340"/>
        <v>ne</v>
      </c>
      <c r="DY268" s="229"/>
      <c r="DZ268" s="225">
        <f t="shared" si="341"/>
        <v>0</v>
      </c>
      <c r="EA268" s="230">
        <f>IF(DZ268=1,data!$C$41*DY268,0)</f>
        <v>0</v>
      </c>
      <c r="EB268" s="265" t="s">
        <v>96</v>
      </c>
      <c r="EC268" s="231">
        <f>IF(DZ268=1,IF(DY268&lt;15,VLOOKUP(EB268,data!$B$3:$E$32,2,0)*DY268,(VLOOKUP(EB268,data!$B$3:$E$32,2,0)*14)+(VLOOKUP(EB268,data!$B$3:$E$32,3,0))*(DY268-14)),0)</f>
        <v>0</v>
      </c>
      <c r="ED268" s="265" t="s">
        <v>96</v>
      </c>
      <c r="EE268" s="231">
        <f>IF(DZ268=1,VLOOKUP(ED268,data!$B$35:$D$39,2,0),0)</f>
        <v>0</v>
      </c>
      <c r="EF268" s="232">
        <f>IF(AND(EC268&lt;&gt;0,EE268&lt;&gt;0)=FALSE,0,data!$C$43)</f>
        <v>0</v>
      </c>
      <c r="EG268" s="269">
        <f t="shared" si="342"/>
        <v>0</v>
      </c>
      <c r="EH268" s="225">
        <f t="shared" si="343"/>
        <v>0</v>
      </c>
      <c r="EI268" s="225">
        <f t="shared" si="344"/>
        <v>0</v>
      </c>
      <c r="EJ268" s="225">
        <f t="shared" si="345"/>
        <v>0</v>
      </c>
      <c r="EK268" s="431" t="str">
        <f t="shared" si="346"/>
        <v>ne</v>
      </c>
      <c r="EM268" s="229"/>
      <c r="EN268" s="225">
        <f t="shared" si="347"/>
        <v>0</v>
      </c>
      <c r="EO268" s="230">
        <f>IF(EN268=1,data!$C$41*EM268,0)</f>
        <v>0</v>
      </c>
      <c r="EP268" s="265" t="s">
        <v>96</v>
      </c>
      <c r="EQ268" s="231">
        <f>IF(EN268=1,IF(EM268&lt;15,VLOOKUP(EP268,data!$B$3:$E$32,2,0)*EM268,(VLOOKUP(EP268,data!$B$3:$E$32,2,0)*14)+(VLOOKUP(EP268,data!$B$3:$E$32,3,0))*(EM268-14)),0)</f>
        <v>0</v>
      </c>
      <c r="ER268" s="265" t="s">
        <v>96</v>
      </c>
      <c r="ES268" s="231">
        <f>IF(EN268=1,VLOOKUP(ER268,data!$B$35:$D$39,2,0),0)</f>
        <v>0</v>
      </c>
      <c r="ET268" s="232">
        <f>IF(AND(EQ268&lt;&gt;0,ES268&lt;&gt;0)=FALSE,0,data!$C$43)</f>
        <v>0</v>
      </c>
      <c r="EU268" s="269">
        <f t="shared" si="348"/>
        <v>0</v>
      </c>
      <c r="EV268" s="225">
        <f t="shared" si="349"/>
        <v>0</v>
      </c>
      <c r="EW268" s="225">
        <f t="shared" si="350"/>
        <v>0</v>
      </c>
      <c r="EX268" s="225">
        <f t="shared" si="351"/>
        <v>0</v>
      </c>
      <c r="EY268" s="431" t="str">
        <f t="shared" si="352"/>
        <v>ne</v>
      </c>
      <c r="FA268" s="229"/>
      <c r="FB268" s="225">
        <f t="shared" si="353"/>
        <v>0</v>
      </c>
      <c r="FC268" s="230">
        <f>IF(FB268=1,data!$C$41*FA268,0)</f>
        <v>0</v>
      </c>
      <c r="FD268" s="265" t="s">
        <v>96</v>
      </c>
      <c r="FE268" s="231">
        <f>IF(FB268=1,IF(FA268&lt;15,VLOOKUP(FD268,data!$B$3:$E$32,2,0)*FA268,(VLOOKUP(FD268,data!$B$3:$E$32,2,0)*14)+(VLOOKUP(FD268,data!$B$3:$E$32,3,0))*(FA268-14)),0)</f>
        <v>0</v>
      </c>
      <c r="FF268" s="265" t="s">
        <v>96</v>
      </c>
      <c r="FG268" s="231">
        <f>IF(FB268=1,VLOOKUP(FF268,data!$B$35:$D$39,2,0),0)</f>
        <v>0</v>
      </c>
      <c r="FH268" s="232">
        <f>IF(AND(FE268&lt;&gt;0,FG268&lt;&gt;0)=FALSE,0,data!$C$43)</f>
        <v>0</v>
      </c>
      <c r="FI268" s="269">
        <f t="shared" si="354"/>
        <v>0</v>
      </c>
      <c r="FJ268" s="225">
        <f t="shared" si="355"/>
        <v>0</v>
      </c>
      <c r="FK268" s="225">
        <f t="shared" si="356"/>
        <v>0</v>
      </c>
      <c r="FL268" s="225">
        <f t="shared" si="357"/>
        <v>0</v>
      </c>
      <c r="FM268" s="431" t="str">
        <f t="shared" si="358"/>
        <v>ne</v>
      </c>
    </row>
    <row r="269" spans="1:169" ht="26.65" hidden="1" customHeight="1" x14ac:dyDescent="0.25">
      <c r="A269" s="233"/>
      <c r="B269" s="370" t="s">
        <v>360</v>
      </c>
      <c r="C269" s="416"/>
      <c r="D269" s="418"/>
      <c r="E269" s="229"/>
      <c r="F269" s="225">
        <f t="shared" si="290"/>
        <v>0</v>
      </c>
      <c r="G269" s="230">
        <f>IF(F269=1,data!$C$41*E269,0)</f>
        <v>0</v>
      </c>
      <c r="H269" s="265" t="s">
        <v>96</v>
      </c>
      <c r="I269" s="231">
        <f>IF($F269=1,IF($E269&lt;15,VLOOKUP(H269,data!$B$3:$E$32,2,0)*$E269,(VLOOKUP(H269,data!$B$3:$E$32,2,0)*14)+(VLOOKUP(H269,data!$B$3:$E$32,3,0))*($E269-14)),0)</f>
        <v>0</v>
      </c>
      <c r="J269" s="265" t="s">
        <v>96</v>
      </c>
      <c r="K269" s="231">
        <f>IF($F269=1,VLOOKUP(J269,data!$B$35:$D$39,2,0),0)</f>
        <v>0</v>
      </c>
      <c r="L269" s="232">
        <f>IF(AND(I269&lt;&gt;0,K269&lt;&gt;0)=FALSE,0,data!$C$43)</f>
        <v>0</v>
      </c>
      <c r="M269" s="269">
        <f t="shared" si="76"/>
        <v>0</v>
      </c>
      <c r="N269" s="225">
        <f t="shared" si="288"/>
        <v>0</v>
      </c>
      <c r="O269" s="225">
        <f t="shared" si="291"/>
        <v>0</v>
      </c>
      <c r="P269" s="225">
        <f t="shared" si="292"/>
        <v>0</v>
      </c>
      <c r="Q269" s="228"/>
      <c r="R269" s="438">
        <f t="shared" si="293"/>
        <v>0</v>
      </c>
      <c r="S269" s="225">
        <f t="shared" si="294"/>
        <v>0</v>
      </c>
      <c r="T269" s="357">
        <f>IF(S269=1,data!$C$41*R269,0)</f>
        <v>0</v>
      </c>
      <c r="U269" s="370" t="str">
        <f t="shared" si="295"/>
        <v xml:space="preserve"> </v>
      </c>
      <c r="V269" s="360">
        <f>IF($S269=1,IF(R269&lt;15,VLOOKUP(U269,data!$B$3:$E$32,2,0)*R269,(VLOOKUP(U269,data!$B$3:$E$32,2,0)*14)+(VLOOKUP(U269,data!$B$3:$E$32,3,0))*(R269-14)),0)</f>
        <v>0</v>
      </c>
      <c r="W269" s="370" t="str">
        <f t="shared" si="296"/>
        <v xml:space="preserve"> </v>
      </c>
      <c r="X269" s="360">
        <f>IF($S269=1,VLOOKUP(W269,data!$B$35:$D$39,2,0),0)</f>
        <v>0</v>
      </c>
      <c r="Y269" s="364">
        <f>IF(AND(V269&lt;&gt;0,X269&lt;&gt;0)=FALSE,0,data!$C$43)</f>
        <v>0</v>
      </c>
      <c r="Z269" s="365">
        <f t="shared" si="83"/>
        <v>0</v>
      </c>
      <c r="AA269" s="225">
        <f t="shared" si="289"/>
        <v>0</v>
      </c>
      <c r="AB269" s="225">
        <f t="shared" si="297"/>
        <v>0</v>
      </c>
      <c r="AC269" s="225">
        <f t="shared" si="298"/>
        <v>0</v>
      </c>
      <c r="AE269" s="229"/>
      <c r="AF269" s="225">
        <f t="shared" si="299"/>
        <v>0</v>
      </c>
      <c r="AG269" s="230">
        <f>IF(AF269=1,data!$C$41*AE269,0)</f>
        <v>0</v>
      </c>
      <c r="AH269" s="265" t="s">
        <v>96</v>
      </c>
      <c r="AI269" s="231">
        <f>IF(AF269=1,IF(AE269&lt;15,VLOOKUP(AH269,data!$B$3:$E$32,2,0)*AE269,(VLOOKUP(AH269,data!$B$3:$E$32,2,0)*14)+(VLOOKUP(AH269,data!$B$3:$E$32,3,0))*(AE269-14)),0)</f>
        <v>0</v>
      </c>
      <c r="AJ269" s="265" t="s">
        <v>96</v>
      </c>
      <c r="AK269" s="231">
        <f>IF(AF269=1,VLOOKUP(AJ269,data!$B$35:$D$39,2,0),0)</f>
        <v>0</v>
      </c>
      <c r="AL269" s="232">
        <f>IF(AND(AI269&lt;&gt;0,AK269&lt;&gt;0)=FALSE,0,data!$C$43)</f>
        <v>0</v>
      </c>
      <c r="AM269" s="269">
        <f t="shared" si="300"/>
        <v>0</v>
      </c>
      <c r="AN269" s="225">
        <f t="shared" si="301"/>
        <v>0</v>
      </c>
      <c r="AO269" s="225">
        <f t="shared" si="302"/>
        <v>0</v>
      </c>
      <c r="AP269" s="225">
        <f t="shared" si="303"/>
        <v>0</v>
      </c>
      <c r="AQ269" s="431" t="str">
        <f t="shared" si="304"/>
        <v>ne</v>
      </c>
      <c r="AS269" s="229"/>
      <c r="AT269" s="225">
        <f t="shared" si="305"/>
        <v>0</v>
      </c>
      <c r="AU269" s="230">
        <f>IF(AT269=1,data!$C$41*AS269,0)</f>
        <v>0</v>
      </c>
      <c r="AV269" s="265" t="s">
        <v>96</v>
      </c>
      <c r="AW269" s="231">
        <f>IF(AT269=1,IF(AS269&lt;15,VLOOKUP(AV269,data!$B$3:$E$32,2,0)*AS269,(VLOOKUP(AV269,data!$B$3:$E$32,2,0)*14)+(VLOOKUP(AV269,data!$B$3:$E$32,3,0))*(AS269-14)),0)</f>
        <v>0</v>
      </c>
      <c r="AX269" s="265" t="s">
        <v>96</v>
      </c>
      <c r="AY269" s="231">
        <f>IF(AT269=1,VLOOKUP(AX269,data!$B$35:$D$39,2,0),0)</f>
        <v>0</v>
      </c>
      <c r="AZ269" s="232">
        <f>IF(AND(AW269&lt;&gt;0,AY269&lt;&gt;0)=FALSE,0,data!$C$43)</f>
        <v>0</v>
      </c>
      <c r="BA269" s="269">
        <f t="shared" si="306"/>
        <v>0</v>
      </c>
      <c r="BB269" s="225">
        <f t="shared" si="307"/>
        <v>0</v>
      </c>
      <c r="BC269" s="225">
        <f t="shared" si="308"/>
        <v>0</v>
      </c>
      <c r="BD269" s="225">
        <f t="shared" si="309"/>
        <v>0</v>
      </c>
      <c r="BE269" s="431" t="str">
        <f t="shared" si="310"/>
        <v>ne</v>
      </c>
      <c r="BG269" s="229"/>
      <c r="BH269" s="225">
        <f t="shared" si="311"/>
        <v>0</v>
      </c>
      <c r="BI269" s="230">
        <f>IF(BH269=1,data!$C$41*BG269,0)</f>
        <v>0</v>
      </c>
      <c r="BJ269" s="265" t="s">
        <v>96</v>
      </c>
      <c r="BK269" s="231">
        <f>IF(BH269=1,IF(BG269&lt;15,VLOOKUP(BJ269,data!$B$3:$E$32,2,0)*BG269,(VLOOKUP(BJ269,data!$B$3:$E$32,2,0)*14)+(VLOOKUP(BJ269,data!$B$3:$E$32,3,0))*(BG269-14)),0)</f>
        <v>0</v>
      </c>
      <c r="BL269" s="265" t="s">
        <v>96</v>
      </c>
      <c r="BM269" s="231">
        <f>IF(BH269=1,VLOOKUP(BL269,data!$B$35:$D$39,2,0),0)</f>
        <v>0</v>
      </c>
      <c r="BN269" s="232">
        <f>IF(AND(BK269&lt;&gt;0,BM269&lt;&gt;0)=FALSE,0,data!$C$43)</f>
        <v>0</v>
      </c>
      <c r="BO269" s="269">
        <f t="shared" si="312"/>
        <v>0</v>
      </c>
      <c r="BP269" s="225">
        <f t="shared" si="313"/>
        <v>0</v>
      </c>
      <c r="BQ269" s="225">
        <f t="shared" si="314"/>
        <v>0</v>
      </c>
      <c r="BR269" s="225">
        <f t="shared" si="315"/>
        <v>0</v>
      </c>
      <c r="BS269" s="431" t="str">
        <f t="shared" si="316"/>
        <v>ne</v>
      </c>
      <c r="BU269" s="229"/>
      <c r="BV269" s="225">
        <f t="shared" si="317"/>
        <v>0</v>
      </c>
      <c r="BW269" s="230">
        <f>IF(BV269=1,data!$C$41*BU269,0)</f>
        <v>0</v>
      </c>
      <c r="BX269" s="265" t="s">
        <v>96</v>
      </c>
      <c r="BY269" s="231">
        <f>IF(BV269=1,IF(BU269&lt;15,VLOOKUP(BX269,data!$B$3:$E$32,2,0)*BU269,(VLOOKUP(BX269,data!$B$3:$E$32,2,0)*14)+(VLOOKUP(BX269,data!$B$3:$E$32,3,0))*(BU269-14)),0)</f>
        <v>0</v>
      </c>
      <c r="BZ269" s="265" t="s">
        <v>96</v>
      </c>
      <c r="CA269" s="231">
        <f>IF(BV269=1,VLOOKUP(BZ269,data!$B$35:$D$39,2,0),0)</f>
        <v>0</v>
      </c>
      <c r="CB269" s="232">
        <f>IF(AND(BY269&lt;&gt;0,CA269&lt;&gt;0)=FALSE,0,data!$C$43)</f>
        <v>0</v>
      </c>
      <c r="CC269" s="269">
        <f t="shared" si="318"/>
        <v>0</v>
      </c>
      <c r="CD269" s="225">
        <f t="shared" si="319"/>
        <v>0</v>
      </c>
      <c r="CE269" s="225">
        <f t="shared" si="320"/>
        <v>0</v>
      </c>
      <c r="CF269" s="225">
        <f t="shared" si="321"/>
        <v>0</v>
      </c>
      <c r="CG269" s="431" t="str">
        <f t="shared" si="322"/>
        <v>ne</v>
      </c>
      <c r="CI269" s="229"/>
      <c r="CJ269" s="225">
        <f t="shared" si="323"/>
        <v>0</v>
      </c>
      <c r="CK269" s="230">
        <f>IF(CJ269=1,data!$C$41*CI269,0)</f>
        <v>0</v>
      </c>
      <c r="CL269" s="265" t="s">
        <v>96</v>
      </c>
      <c r="CM269" s="231">
        <f>IF(CJ269=1,IF(CI269&lt;15,VLOOKUP(CL269,data!$B$3:$E$32,2,0)*CI269,(VLOOKUP(CL269,data!$B$3:$E$32,2,0)*14)+(VLOOKUP(CL269,data!$B$3:$E$32,3,0))*(CI269-14)),0)</f>
        <v>0</v>
      </c>
      <c r="CN269" s="265" t="s">
        <v>96</v>
      </c>
      <c r="CO269" s="231">
        <f>IF(CJ269=1,VLOOKUP(CN269,data!$B$35:$D$39,2,0),0)</f>
        <v>0</v>
      </c>
      <c r="CP269" s="232">
        <f>IF(AND(CM269&lt;&gt;0,CO269&lt;&gt;0)=FALSE,0,data!$C$43)</f>
        <v>0</v>
      </c>
      <c r="CQ269" s="269">
        <f t="shared" si="324"/>
        <v>0</v>
      </c>
      <c r="CR269" s="225">
        <f t="shared" si="325"/>
        <v>0</v>
      </c>
      <c r="CS269" s="225">
        <f t="shared" si="326"/>
        <v>0</v>
      </c>
      <c r="CT269" s="225">
        <f t="shared" si="327"/>
        <v>0</v>
      </c>
      <c r="CU269" s="431" t="str">
        <f t="shared" si="328"/>
        <v>ne</v>
      </c>
      <c r="CW269" s="229"/>
      <c r="CX269" s="225">
        <f t="shared" si="329"/>
        <v>0</v>
      </c>
      <c r="CY269" s="230">
        <f>IF(CX269=1,data!$C$41*CW269,0)</f>
        <v>0</v>
      </c>
      <c r="CZ269" s="265" t="s">
        <v>96</v>
      </c>
      <c r="DA269" s="231">
        <f>IF(CX269=1,IF(CW269&lt;15,VLOOKUP(CZ269,data!$B$3:$E$32,2,0)*CW269,(VLOOKUP(CZ269,data!$B$3:$E$32,2,0)*14)+(VLOOKUP(CZ269,data!$B$3:$E$32,3,0))*(CW269-14)),0)</f>
        <v>0</v>
      </c>
      <c r="DB269" s="265" t="s">
        <v>96</v>
      </c>
      <c r="DC269" s="231">
        <f>IF(CX269=1,VLOOKUP(DB269,data!$B$35:$D$39,2,0),0)</f>
        <v>0</v>
      </c>
      <c r="DD269" s="232">
        <f>IF(AND(DA269&lt;&gt;0,DC269&lt;&gt;0)=FALSE,0,data!$C$43)</f>
        <v>0</v>
      </c>
      <c r="DE269" s="269">
        <f t="shared" si="330"/>
        <v>0</v>
      </c>
      <c r="DF269" s="225">
        <f t="shared" si="331"/>
        <v>0</v>
      </c>
      <c r="DG269" s="225">
        <f t="shared" si="332"/>
        <v>0</v>
      </c>
      <c r="DH269" s="225">
        <f t="shared" si="333"/>
        <v>0</v>
      </c>
      <c r="DI269" s="431" t="str">
        <f t="shared" si="334"/>
        <v>ne</v>
      </c>
      <c r="DK269" s="229"/>
      <c r="DL269" s="225">
        <f t="shared" si="335"/>
        <v>0</v>
      </c>
      <c r="DM269" s="230">
        <f>IF(DL269=1,data!$C$41*DK269,0)</f>
        <v>0</v>
      </c>
      <c r="DN269" s="265" t="s">
        <v>96</v>
      </c>
      <c r="DO269" s="231">
        <f>IF(DL269=1,IF(DK269&lt;15,VLOOKUP(DN269,data!$B$3:$E$32,2,0)*DK269,(VLOOKUP(DN269,data!$B$3:$E$32,2,0)*14)+(VLOOKUP(DN269,data!$B$3:$E$32,3,0))*(DK269-14)),0)</f>
        <v>0</v>
      </c>
      <c r="DP269" s="265" t="s">
        <v>96</v>
      </c>
      <c r="DQ269" s="231">
        <f>IF(DL269=1,VLOOKUP(DP269,data!$B$35:$D$39,2,0),0)</f>
        <v>0</v>
      </c>
      <c r="DR269" s="232">
        <f>IF(AND(DO269&lt;&gt;0,DQ269&lt;&gt;0)=FALSE,0,data!$C$43)</f>
        <v>0</v>
      </c>
      <c r="DS269" s="269">
        <f t="shared" si="336"/>
        <v>0</v>
      </c>
      <c r="DT269" s="225">
        <f t="shared" si="337"/>
        <v>0</v>
      </c>
      <c r="DU269" s="225">
        <f t="shared" si="338"/>
        <v>0</v>
      </c>
      <c r="DV269" s="225">
        <f t="shared" si="339"/>
        <v>0</v>
      </c>
      <c r="DW269" s="431" t="str">
        <f t="shared" si="340"/>
        <v>ne</v>
      </c>
      <c r="DY269" s="229"/>
      <c r="DZ269" s="225">
        <f t="shared" si="341"/>
        <v>0</v>
      </c>
      <c r="EA269" s="230">
        <f>IF(DZ269=1,data!$C$41*DY269,0)</f>
        <v>0</v>
      </c>
      <c r="EB269" s="265" t="s">
        <v>96</v>
      </c>
      <c r="EC269" s="231">
        <f>IF(DZ269=1,IF(DY269&lt;15,VLOOKUP(EB269,data!$B$3:$E$32,2,0)*DY269,(VLOOKUP(EB269,data!$B$3:$E$32,2,0)*14)+(VLOOKUP(EB269,data!$B$3:$E$32,3,0))*(DY269-14)),0)</f>
        <v>0</v>
      </c>
      <c r="ED269" s="265" t="s">
        <v>96</v>
      </c>
      <c r="EE269" s="231">
        <f>IF(DZ269=1,VLOOKUP(ED269,data!$B$35:$D$39,2,0),0)</f>
        <v>0</v>
      </c>
      <c r="EF269" s="232">
        <f>IF(AND(EC269&lt;&gt;0,EE269&lt;&gt;0)=FALSE,0,data!$C$43)</f>
        <v>0</v>
      </c>
      <c r="EG269" s="269">
        <f t="shared" si="342"/>
        <v>0</v>
      </c>
      <c r="EH269" s="225">
        <f t="shared" si="343"/>
        <v>0</v>
      </c>
      <c r="EI269" s="225">
        <f t="shared" si="344"/>
        <v>0</v>
      </c>
      <c r="EJ269" s="225">
        <f t="shared" si="345"/>
        <v>0</v>
      </c>
      <c r="EK269" s="431" t="str">
        <f t="shared" si="346"/>
        <v>ne</v>
      </c>
      <c r="EM269" s="229"/>
      <c r="EN269" s="225">
        <f t="shared" si="347"/>
        <v>0</v>
      </c>
      <c r="EO269" s="230">
        <f>IF(EN269=1,data!$C$41*EM269,0)</f>
        <v>0</v>
      </c>
      <c r="EP269" s="265" t="s">
        <v>96</v>
      </c>
      <c r="EQ269" s="231">
        <f>IF(EN269=1,IF(EM269&lt;15,VLOOKUP(EP269,data!$B$3:$E$32,2,0)*EM269,(VLOOKUP(EP269,data!$B$3:$E$32,2,0)*14)+(VLOOKUP(EP269,data!$B$3:$E$32,3,0))*(EM269-14)),0)</f>
        <v>0</v>
      </c>
      <c r="ER269" s="265" t="s">
        <v>96</v>
      </c>
      <c r="ES269" s="231">
        <f>IF(EN269=1,VLOOKUP(ER269,data!$B$35:$D$39,2,0),0)</f>
        <v>0</v>
      </c>
      <c r="ET269" s="232">
        <f>IF(AND(EQ269&lt;&gt;0,ES269&lt;&gt;0)=FALSE,0,data!$C$43)</f>
        <v>0</v>
      </c>
      <c r="EU269" s="269">
        <f t="shared" si="348"/>
        <v>0</v>
      </c>
      <c r="EV269" s="225">
        <f t="shared" si="349"/>
        <v>0</v>
      </c>
      <c r="EW269" s="225">
        <f t="shared" si="350"/>
        <v>0</v>
      </c>
      <c r="EX269" s="225">
        <f t="shared" si="351"/>
        <v>0</v>
      </c>
      <c r="EY269" s="431" t="str">
        <f t="shared" si="352"/>
        <v>ne</v>
      </c>
      <c r="FA269" s="229"/>
      <c r="FB269" s="225">
        <f t="shared" si="353"/>
        <v>0</v>
      </c>
      <c r="FC269" s="230">
        <f>IF(FB269=1,data!$C$41*FA269,0)</f>
        <v>0</v>
      </c>
      <c r="FD269" s="265" t="s">
        <v>96</v>
      </c>
      <c r="FE269" s="231">
        <f>IF(FB269=1,IF(FA269&lt;15,VLOOKUP(FD269,data!$B$3:$E$32,2,0)*FA269,(VLOOKUP(FD269,data!$B$3:$E$32,2,0)*14)+(VLOOKUP(FD269,data!$B$3:$E$32,3,0))*(FA269-14)),0)</f>
        <v>0</v>
      </c>
      <c r="FF269" s="265" t="s">
        <v>96</v>
      </c>
      <c r="FG269" s="231">
        <f>IF(FB269=1,VLOOKUP(FF269,data!$B$35:$D$39,2,0),0)</f>
        <v>0</v>
      </c>
      <c r="FH269" s="232">
        <f>IF(AND(FE269&lt;&gt;0,FG269&lt;&gt;0)=FALSE,0,data!$C$43)</f>
        <v>0</v>
      </c>
      <c r="FI269" s="269">
        <f t="shared" si="354"/>
        <v>0</v>
      </c>
      <c r="FJ269" s="225">
        <f t="shared" si="355"/>
        <v>0</v>
      </c>
      <c r="FK269" s="225">
        <f t="shared" si="356"/>
        <v>0</v>
      </c>
      <c r="FL269" s="225">
        <f t="shared" si="357"/>
        <v>0</v>
      </c>
      <c r="FM269" s="431" t="str">
        <f t="shared" si="358"/>
        <v>ne</v>
      </c>
    </row>
    <row r="270" spans="1:169" ht="26.65" hidden="1" customHeight="1" x14ac:dyDescent="0.25">
      <c r="A270" s="233"/>
      <c r="B270" s="370" t="s">
        <v>361</v>
      </c>
      <c r="C270" s="416"/>
      <c r="D270" s="418"/>
      <c r="E270" s="229"/>
      <c r="F270" s="225">
        <f t="shared" si="290"/>
        <v>0</v>
      </c>
      <c r="G270" s="230">
        <f>IF(F270=1,data!$C$41*E270,0)</f>
        <v>0</v>
      </c>
      <c r="H270" s="265" t="s">
        <v>96</v>
      </c>
      <c r="I270" s="231">
        <f>IF($F270=1,IF($E270&lt;15,VLOOKUP(H270,data!$B$3:$E$32,2,0)*$E270,(VLOOKUP(H270,data!$B$3:$E$32,2,0)*14)+(VLOOKUP(H270,data!$B$3:$E$32,3,0))*($E270-14)),0)</f>
        <v>0</v>
      </c>
      <c r="J270" s="265" t="s">
        <v>96</v>
      </c>
      <c r="K270" s="231">
        <f>IF($F270=1,VLOOKUP(J270,data!$B$35:$D$39,2,0),0)</f>
        <v>0</v>
      </c>
      <c r="L270" s="232">
        <f>IF(AND(I270&lt;&gt;0,K270&lt;&gt;0)=FALSE,0,data!$C$43)</f>
        <v>0</v>
      </c>
      <c r="M270" s="269">
        <f t="shared" si="76"/>
        <v>0</v>
      </c>
      <c r="N270" s="225">
        <f t="shared" si="288"/>
        <v>0</v>
      </c>
      <c r="O270" s="225">
        <f t="shared" si="291"/>
        <v>0</v>
      </c>
      <c r="P270" s="225">
        <f t="shared" si="292"/>
        <v>0</v>
      </c>
      <c r="Q270" s="228"/>
      <c r="R270" s="438">
        <f t="shared" si="293"/>
        <v>0</v>
      </c>
      <c r="S270" s="225">
        <f t="shared" si="294"/>
        <v>0</v>
      </c>
      <c r="T270" s="357">
        <f>IF(S270=1,data!$C$41*R270,0)</f>
        <v>0</v>
      </c>
      <c r="U270" s="370" t="str">
        <f t="shared" si="295"/>
        <v xml:space="preserve"> </v>
      </c>
      <c r="V270" s="360">
        <f>IF($S270=1,IF(R270&lt;15,VLOOKUP(U270,data!$B$3:$E$32,2,0)*R270,(VLOOKUP(U270,data!$B$3:$E$32,2,0)*14)+(VLOOKUP(U270,data!$B$3:$E$32,3,0))*(R270-14)),0)</f>
        <v>0</v>
      </c>
      <c r="W270" s="370" t="str">
        <f t="shared" si="296"/>
        <v xml:space="preserve"> </v>
      </c>
      <c r="X270" s="360">
        <f>IF($S270=1,VLOOKUP(W270,data!$B$35:$D$39,2,0),0)</f>
        <v>0</v>
      </c>
      <c r="Y270" s="364">
        <f>IF(AND(V270&lt;&gt;0,X270&lt;&gt;0)=FALSE,0,data!$C$43)</f>
        <v>0</v>
      </c>
      <c r="Z270" s="365">
        <f t="shared" si="83"/>
        <v>0</v>
      </c>
      <c r="AA270" s="225">
        <f t="shared" si="289"/>
        <v>0</v>
      </c>
      <c r="AB270" s="225">
        <f t="shared" si="297"/>
        <v>0</v>
      </c>
      <c r="AC270" s="225">
        <f t="shared" si="298"/>
        <v>0</v>
      </c>
      <c r="AE270" s="229"/>
      <c r="AF270" s="225">
        <f t="shared" si="299"/>
        <v>0</v>
      </c>
      <c r="AG270" s="230">
        <f>IF(AF270=1,data!$C$41*AE270,0)</f>
        <v>0</v>
      </c>
      <c r="AH270" s="265" t="s">
        <v>96</v>
      </c>
      <c r="AI270" s="231">
        <f>IF(AF270=1,IF(AE270&lt;15,VLOOKUP(AH270,data!$B$3:$E$32,2,0)*AE270,(VLOOKUP(AH270,data!$B$3:$E$32,2,0)*14)+(VLOOKUP(AH270,data!$B$3:$E$32,3,0))*(AE270-14)),0)</f>
        <v>0</v>
      </c>
      <c r="AJ270" s="265" t="s">
        <v>96</v>
      </c>
      <c r="AK270" s="231">
        <f>IF(AF270=1,VLOOKUP(AJ270,data!$B$35:$D$39,2,0),0)</f>
        <v>0</v>
      </c>
      <c r="AL270" s="232">
        <f>IF(AND(AI270&lt;&gt;0,AK270&lt;&gt;0)=FALSE,0,data!$C$43)</f>
        <v>0</v>
      </c>
      <c r="AM270" s="269">
        <f t="shared" si="300"/>
        <v>0</v>
      </c>
      <c r="AN270" s="225">
        <f t="shared" si="301"/>
        <v>0</v>
      </c>
      <c r="AO270" s="225">
        <f t="shared" si="302"/>
        <v>0</v>
      </c>
      <c r="AP270" s="225">
        <f t="shared" si="303"/>
        <v>0</v>
      </c>
      <c r="AQ270" s="431" t="str">
        <f t="shared" si="304"/>
        <v>ne</v>
      </c>
      <c r="AS270" s="229"/>
      <c r="AT270" s="225">
        <f t="shared" si="305"/>
        <v>0</v>
      </c>
      <c r="AU270" s="230">
        <f>IF(AT270=1,data!$C$41*AS270,0)</f>
        <v>0</v>
      </c>
      <c r="AV270" s="265" t="s">
        <v>96</v>
      </c>
      <c r="AW270" s="231">
        <f>IF(AT270=1,IF(AS270&lt;15,VLOOKUP(AV270,data!$B$3:$E$32,2,0)*AS270,(VLOOKUP(AV270,data!$B$3:$E$32,2,0)*14)+(VLOOKUP(AV270,data!$B$3:$E$32,3,0))*(AS270-14)),0)</f>
        <v>0</v>
      </c>
      <c r="AX270" s="265" t="s">
        <v>96</v>
      </c>
      <c r="AY270" s="231">
        <f>IF(AT270=1,VLOOKUP(AX270,data!$B$35:$D$39,2,0),0)</f>
        <v>0</v>
      </c>
      <c r="AZ270" s="232">
        <f>IF(AND(AW270&lt;&gt;0,AY270&lt;&gt;0)=FALSE,0,data!$C$43)</f>
        <v>0</v>
      </c>
      <c r="BA270" s="269">
        <f t="shared" si="306"/>
        <v>0</v>
      </c>
      <c r="BB270" s="225">
        <f t="shared" si="307"/>
        <v>0</v>
      </c>
      <c r="BC270" s="225">
        <f t="shared" si="308"/>
        <v>0</v>
      </c>
      <c r="BD270" s="225">
        <f t="shared" si="309"/>
        <v>0</v>
      </c>
      <c r="BE270" s="431" t="str">
        <f t="shared" si="310"/>
        <v>ne</v>
      </c>
      <c r="BG270" s="229"/>
      <c r="BH270" s="225">
        <f t="shared" si="311"/>
        <v>0</v>
      </c>
      <c r="BI270" s="230">
        <f>IF(BH270=1,data!$C$41*BG270,0)</f>
        <v>0</v>
      </c>
      <c r="BJ270" s="265" t="s">
        <v>96</v>
      </c>
      <c r="BK270" s="231">
        <f>IF(BH270=1,IF(BG270&lt;15,VLOOKUP(BJ270,data!$B$3:$E$32,2,0)*BG270,(VLOOKUP(BJ270,data!$B$3:$E$32,2,0)*14)+(VLOOKUP(BJ270,data!$B$3:$E$32,3,0))*(BG270-14)),0)</f>
        <v>0</v>
      </c>
      <c r="BL270" s="265" t="s">
        <v>96</v>
      </c>
      <c r="BM270" s="231">
        <f>IF(BH270=1,VLOOKUP(BL270,data!$B$35:$D$39,2,0),0)</f>
        <v>0</v>
      </c>
      <c r="BN270" s="232">
        <f>IF(AND(BK270&lt;&gt;0,BM270&lt;&gt;0)=FALSE,0,data!$C$43)</f>
        <v>0</v>
      </c>
      <c r="BO270" s="269">
        <f t="shared" si="312"/>
        <v>0</v>
      </c>
      <c r="BP270" s="225">
        <f t="shared" si="313"/>
        <v>0</v>
      </c>
      <c r="BQ270" s="225">
        <f t="shared" si="314"/>
        <v>0</v>
      </c>
      <c r="BR270" s="225">
        <f t="shared" si="315"/>
        <v>0</v>
      </c>
      <c r="BS270" s="431" t="str">
        <f t="shared" si="316"/>
        <v>ne</v>
      </c>
      <c r="BU270" s="229"/>
      <c r="BV270" s="225">
        <f t="shared" si="317"/>
        <v>0</v>
      </c>
      <c r="BW270" s="230">
        <f>IF(BV270=1,data!$C$41*BU270,0)</f>
        <v>0</v>
      </c>
      <c r="BX270" s="265" t="s">
        <v>96</v>
      </c>
      <c r="BY270" s="231">
        <f>IF(BV270=1,IF(BU270&lt;15,VLOOKUP(BX270,data!$B$3:$E$32,2,0)*BU270,(VLOOKUP(BX270,data!$B$3:$E$32,2,0)*14)+(VLOOKUP(BX270,data!$B$3:$E$32,3,0))*(BU270-14)),0)</f>
        <v>0</v>
      </c>
      <c r="BZ270" s="265" t="s">
        <v>96</v>
      </c>
      <c r="CA270" s="231">
        <f>IF(BV270=1,VLOOKUP(BZ270,data!$B$35:$D$39,2,0),0)</f>
        <v>0</v>
      </c>
      <c r="CB270" s="232">
        <f>IF(AND(BY270&lt;&gt;0,CA270&lt;&gt;0)=FALSE,0,data!$C$43)</f>
        <v>0</v>
      </c>
      <c r="CC270" s="269">
        <f t="shared" si="318"/>
        <v>0</v>
      </c>
      <c r="CD270" s="225">
        <f t="shared" si="319"/>
        <v>0</v>
      </c>
      <c r="CE270" s="225">
        <f t="shared" si="320"/>
        <v>0</v>
      </c>
      <c r="CF270" s="225">
        <f t="shared" si="321"/>
        <v>0</v>
      </c>
      <c r="CG270" s="431" t="str">
        <f t="shared" si="322"/>
        <v>ne</v>
      </c>
      <c r="CI270" s="229"/>
      <c r="CJ270" s="225">
        <f t="shared" si="323"/>
        <v>0</v>
      </c>
      <c r="CK270" s="230">
        <f>IF(CJ270=1,data!$C$41*CI270,0)</f>
        <v>0</v>
      </c>
      <c r="CL270" s="265" t="s">
        <v>96</v>
      </c>
      <c r="CM270" s="231">
        <f>IF(CJ270=1,IF(CI270&lt;15,VLOOKUP(CL270,data!$B$3:$E$32,2,0)*CI270,(VLOOKUP(CL270,data!$B$3:$E$32,2,0)*14)+(VLOOKUP(CL270,data!$B$3:$E$32,3,0))*(CI270-14)),0)</f>
        <v>0</v>
      </c>
      <c r="CN270" s="265" t="s">
        <v>96</v>
      </c>
      <c r="CO270" s="231">
        <f>IF(CJ270=1,VLOOKUP(CN270,data!$B$35:$D$39,2,0),0)</f>
        <v>0</v>
      </c>
      <c r="CP270" s="232">
        <f>IF(AND(CM270&lt;&gt;0,CO270&lt;&gt;0)=FALSE,0,data!$C$43)</f>
        <v>0</v>
      </c>
      <c r="CQ270" s="269">
        <f t="shared" si="324"/>
        <v>0</v>
      </c>
      <c r="CR270" s="225">
        <f t="shared" si="325"/>
        <v>0</v>
      </c>
      <c r="CS270" s="225">
        <f t="shared" si="326"/>
        <v>0</v>
      </c>
      <c r="CT270" s="225">
        <f t="shared" si="327"/>
        <v>0</v>
      </c>
      <c r="CU270" s="431" t="str">
        <f t="shared" si="328"/>
        <v>ne</v>
      </c>
      <c r="CW270" s="229"/>
      <c r="CX270" s="225">
        <f t="shared" si="329"/>
        <v>0</v>
      </c>
      <c r="CY270" s="230">
        <f>IF(CX270=1,data!$C$41*CW270,0)</f>
        <v>0</v>
      </c>
      <c r="CZ270" s="265" t="s">
        <v>96</v>
      </c>
      <c r="DA270" s="231">
        <f>IF(CX270=1,IF(CW270&lt;15,VLOOKUP(CZ270,data!$B$3:$E$32,2,0)*CW270,(VLOOKUP(CZ270,data!$B$3:$E$32,2,0)*14)+(VLOOKUP(CZ270,data!$B$3:$E$32,3,0))*(CW270-14)),0)</f>
        <v>0</v>
      </c>
      <c r="DB270" s="265" t="s">
        <v>96</v>
      </c>
      <c r="DC270" s="231">
        <f>IF(CX270=1,VLOOKUP(DB270,data!$B$35:$D$39,2,0),0)</f>
        <v>0</v>
      </c>
      <c r="DD270" s="232">
        <f>IF(AND(DA270&lt;&gt;0,DC270&lt;&gt;0)=FALSE,0,data!$C$43)</f>
        <v>0</v>
      </c>
      <c r="DE270" s="269">
        <f t="shared" si="330"/>
        <v>0</v>
      </c>
      <c r="DF270" s="225">
        <f t="shared" si="331"/>
        <v>0</v>
      </c>
      <c r="DG270" s="225">
        <f t="shared" si="332"/>
        <v>0</v>
      </c>
      <c r="DH270" s="225">
        <f t="shared" si="333"/>
        <v>0</v>
      </c>
      <c r="DI270" s="431" t="str">
        <f t="shared" si="334"/>
        <v>ne</v>
      </c>
      <c r="DK270" s="229"/>
      <c r="DL270" s="225">
        <f t="shared" si="335"/>
        <v>0</v>
      </c>
      <c r="DM270" s="230">
        <f>IF(DL270=1,data!$C$41*DK270,0)</f>
        <v>0</v>
      </c>
      <c r="DN270" s="265" t="s">
        <v>96</v>
      </c>
      <c r="DO270" s="231">
        <f>IF(DL270=1,IF(DK270&lt;15,VLOOKUP(DN270,data!$B$3:$E$32,2,0)*DK270,(VLOOKUP(DN270,data!$B$3:$E$32,2,0)*14)+(VLOOKUP(DN270,data!$B$3:$E$32,3,0))*(DK270-14)),0)</f>
        <v>0</v>
      </c>
      <c r="DP270" s="265" t="s">
        <v>96</v>
      </c>
      <c r="DQ270" s="231">
        <f>IF(DL270=1,VLOOKUP(DP270,data!$B$35:$D$39,2,0),0)</f>
        <v>0</v>
      </c>
      <c r="DR270" s="232">
        <f>IF(AND(DO270&lt;&gt;0,DQ270&lt;&gt;0)=FALSE,0,data!$C$43)</f>
        <v>0</v>
      </c>
      <c r="DS270" s="269">
        <f t="shared" si="336"/>
        <v>0</v>
      </c>
      <c r="DT270" s="225">
        <f t="shared" si="337"/>
        <v>0</v>
      </c>
      <c r="DU270" s="225">
        <f t="shared" si="338"/>
        <v>0</v>
      </c>
      <c r="DV270" s="225">
        <f t="shared" si="339"/>
        <v>0</v>
      </c>
      <c r="DW270" s="431" t="str">
        <f t="shared" si="340"/>
        <v>ne</v>
      </c>
      <c r="DY270" s="229"/>
      <c r="DZ270" s="225">
        <f t="shared" si="341"/>
        <v>0</v>
      </c>
      <c r="EA270" s="230">
        <f>IF(DZ270=1,data!$C$41*DY270,0)</f>
        <v>0</v>
      </c>
      <c r="EB270" s="265" t="s">
        <v>96</v>
      </c>
      <c r="EC270" s="231">
        <f>IF(DZ270=1,IF(DY270&lt;15,VLOOKUP(EB270,data!$B$3:$E$32,2,0)*DY270,(VLOOKUP(EB270,data!$B$3:$E$32,2,0)*14)+(VLOOKUP(EB270,data!$B$3:$E$32,3,0))*(DY270-14)),0)</f>
        <v>0</v>
      </c>
      <c r="ED270" s="265" t="s">
        <v>96</v>
      </c>
      <c r="EE270" s="231">
        <f>IF(DZ270=1,VLOOKUP(ED270,data!$B$35:$D$39,2,0),0)</f>
        <v>0</v>
      </c>
      <c r="EF270" s="232">
        <f>IF(AND(EC270&lt;&gt;0,EE270&lt;&gt;0)=FALSE,0,data!$C$43)</f>
        <v>0</v>
      </c>
      <c r="EG270" s="269">
        <f t="shared" si="342"/>
        <v>0</v>
      </c>
      <c r="EH270" s="225">
        <f t="shared" si="343"/>
        <v>0</v>
      </c>
      <c r="EI270" s="225">
        <f t="shared" si="344"/>
        <v>0</v>
      </c>
      <c r="EJ270" s="225">
        <f t="shared" si="345"/>
        <v>0</v>
      </c>
      <c r="EK270" s="431" t="str">
        <f t="shared" si="346"/>
        <v>ne</v>
      </c>
      <c r="EM270" s="229"/>
      <c r="EN270" s="225">
        <f t="shared" si="347"/>
        <v>0</v>
      </c>
      <c r="EO270" s="230">
        <f>IF(EN270=1,data!$C$41*EM270,0)</f>
        <v>0</v>
      </c>
      <c r="EP270" s="265" t="s">
        <v>96</v>
      </c>
      <c r="EQ270" s="231">
        <f>IF(EN270=1,IF(EM270&lt;15,VLOOKUP(EP270,data!$B$3:$E$32,2,0)*EM270,(VLOOKUP(EP270,data!$B$3:$E$32,2,0)*14)+(VLOOKUP(EP270,data!$B$3:$E$32,3,0))*(EM270-14)),0)</f>
        <v>0</v>
      </c>
      <c r="ER270" s="265" t="s">
        <v>96</v>
      </c>
      <c r="ES270" s="231">
        <f>IF(EN270=1,VLOOKUP(ER270,data!$B$35:$D$39,2,0),0)</f>
        <v>0</v>
      </c>
      <c r="ET270" s="232">
        <f>IF(AND(EQ270&lt;&gt;0,ES270&lt;&gt;0)=FALSE,0,data!$C$43)</f>
        <v>0</v>
      </c>
      <c r="EU270" s="269">
        <f t="shared" si="348"/>
        <v>0</v>
      </c>
      <c r="EV270" s="225">
        <f t="shared" si="349"/>
        <v>0</v>
      </c>
      <c r="EW270" s="225">
        <f t="shared" si="350"/>
        <v>0</v>
      </c>
      <c r="EX270" s="225">
        <f t="shared" si="351"/>
        <v>0</v>
      </c>
      <c r="EY270" s="431" t="str">
        <f t="shared" si="352"/>
        <v>ne</v>
      </c>
      <c r="FA270" s="229"/>
      <c r="FB270" s="225">
        <f t="shared" si="353"/>
        <v>0</v>
      </c>
      <c r="FC270" s="230">
        <f>IF(FB270=1,data!$C$41*FA270,0)</f>
        <v>0</v>
      </c>
      <c r="FD270" s="265" t="s">
        <v>96</v>
      </c>
      <c r="FE270" s="231">
        <f>IF(FB270=1,IF(FA270&lt;15,VLOOKUP(FD270,data!$B$3:$E$32,2,0)*FA270,(VLOOKUP(FD270,data!$B$3:$E$32,2,0)*14)+(VLOOKUP(FD270,data!$B$3:$E$32,3,0))*(FA270-14)),0)</f>
        <v>0</v>
      </c>
      <c r="FF270" s="265" t="s">
        <v>96</v>
      </c>
      <c r="FG270" s="231">
        <f>IF(FB270=1,VLOOKUP(FF270,data!$B$35:$D$39,2,0),0)</f>
        <v>0</v>
      </c>
      <c r="FH270" s="232">
        <f>IF(AND(FE270&lt;&gt;0,FG270&lt;&gt;0)=FALSE,0,data!$C$43)</f>
        <v>0</v>
      </c>
      <c r="FI270" s="269">
        <f t="shared" si="354"/>
        <v>0</v>
      </c>
      <c r="FJ270" s="225">
        <f t="shared" si="355"/>
        <v>0</v>
      </c>
      <c r="FK270" s="225">
        <f t="shared" si="356"/>
        <v>0</v>
      </c>
      <c r="FL270" s="225">
        <f t="shared" si="357"/>
        <v>0</v>
      </c>
      <c r="FM270" s="431" t="str">
        <f t="shared" si="358"/>
        <v>ne</v>
      </c>
    </row>
    <row r="271" spans="1:169" ht="26.65" hidden="1" customHeight="1" x14ac:dyDescent="0.25">
      <c r="A271" s="233"/>
      <c r="B271" s="370" t="s">
        <v>362</v>
      </c>
      <c r="C271" s="416"/>
      <c r="D271" s="418"/>
      <c r="E271" s="229"/>
      <c r="F271" s="225">
        <f t="shared" si="290"/>
        <v>0</v>
      </c>
      <c r="G271" s="230">
        <f>IF(F271=1,data!$C$41*E271,0)</f>
        <v>0</v>
      </c>
      <c r="H271" s="265" t="s">
        <v>96</v>
      </c>
      <c r="I271" s="231">
        <f>IF($F271=1,IF($E271&lt;15,VLOOKUP(H271,data!$B$3:$E$32,2,0)*$E271,(VLOOKUP(H271,data!$B$3:$E$32,2,0)*14)+(VLOOKUP(H271,data!$B$3:$E$32,3,0))*($E271-14)),0)</f>
        <v>0</v>
      </c>
      <c r="J271" s="265" t="s">
        <v>96</v>
      </c>
      <c r="K271" s="231">
        <f>IF($F271=1,VLOOKUP(J271,data!$B$35:$D$39,2,0),0)</f>
        <v>0</v>
      </c>
      <c r="L271" s="232">
        <f>IF(AND(I271&lt;&gt;0,K271&lt;&gt;0)=FALSE,0,data!$C$43)</f>
        <v>0</v>
      </c>
      <c r="M271" s="269">
        <f t="shared" si="76"/>
        <v>0</v>
      </c>
      <c r="N271" s="225">
        <f t="shared" si="288"/>
        <v>0</v>
      </c>
      <c r="O271" s="225">
        <f t="shared" si="291"/>
        <v>0</v>
      </c>
      <c r="P271" s="225">
        <f t="shared" si="292"/>
        <v>0</v>
      </c>
      <c r="Q271" s="228"/>
      <c r="R271" s="438">
        <f t="shared" si="293"/>
        <v>0</v>
      </c>
      <c r="S271" s="225">
        <f t="shared" si="294"/>
        <v>0</v>
      </c>
      <c r="T271" s="357">
        <f>IF(S271=1,data!$C$41*R271,0)</f>
        <v>0</v>
      </c>
      <c r="U271" s="370" t="str">
        <f t="shared" si="295"/>
        <v xml:space="preserve"> </v>
      </c>
      <c r="V271" s="360">
        <f>IF($S271=1,IF(R271&lt;15,VLOOKUP(U271,data!$B$3:$E$32,2,0)*R271,(VLOOKUP(U271,data!$B$3:$E$32,2,0)*14)+(VLOOKUP(U271,data!$B$3:$E$32,3,0))*(R271-14)),0)</f>
        <v>0</v>
      </c>
      <c r="W271" s="370" t="str">
        <f t="shared" si="296"/>
        <v xml:space="preserve"> </v>
      </c>
      <c r="X271" s="360">
        <f>IF($S271=1,VLOOKUP(W271,data!$B$35:$D$39,2,0),0)</f>
        <v>0</v>
      </c>
      <c r="Y271" s="364">
        <f>IF(AND(V271&lt;&gt;0,X271&lt;&gt;0)=FALSE,0,data!$C$43)</f>
        <v>0</v>
      </c>
      <c r="Z271" s="365">
        <f t="shared" si="83"/>
        <v>0</v>
      </c>
      <c r="AA271" s="225">
        <f t="shared" si="289"/>
        <v>0</v>
      </c>
      <c r="AB271" s="225">
        <f t="shared" si="297"/>
        <v>0</v>
      </c>
      <c r="AC271" s="225">
        <f t="shared" si="298"/>
        <v>0</v>
      </c>
      <c r="AE271" s="229"/>
      <c r="AF271" s="225">
        <f t="shared" si="299"/>
        <v>0</v>
      </c>
      <c r="AG271" s="230">
        <f>IF(AF271=1,data!$C$41*AE271,0)</f>
        <v>0</v>
      </c>
      <c r="AH271" s="265" t="s">
        <v>96</v>
      </c>
      <c r="AI271" s="231">
        <f>IF(AF271=1,IF(AE271&lt;15,VLOOKUP(AH271,data!$B$3:$E$32,2,0)*AE271,(VLOOKUP(AH271,data!$B$3:$E$32,2,0)*14)+(VLOOKUP(AH271,data!$B$3:$E$32,3,0))*(AE271-14)),0)</f>
        <v>0</v>
      </c>
      <c r="AJ271" s="265" t="s">
        <v>96</v>
      </c>
      <c r="AK271" s="231">
        <f>IF(AF271=1,VLOOKUP(AJ271,data!$B$35:$D$39,2,0),0)</f>
        <v>0</v>
      </c>
      <c r="AL271" s="232">
        <f>IF(AND(AI271&lt;&gt;0,AK271&lt;&gt;0)=FALSE,0,data!$C$43)</f>
        <v>0</v>
      </c>
      <c r="AM271" s="269">
        <f t="shared" si="300"/>
        <v>0</v>
      </c>
      <c r="AN271" s="225">
        <f t="shared" si="301"/>
        <v>0</v>
      </c>
      <c r="AO271" s="225">
        <f t="shared" si="302"/>
        <v>0</v>
      </c>
      <c r="AP271" s="225">
        <f t="shared" si="303"/>
        <v>0</v>
      </c>
      <c r="AQ271" s="431" t="str">
        <f t="shared" si="304"/>
        <v>ne</v>
      </c>
      <c r="AS271" s="229"/>
      <c r="AT271" s="225">
        <f t="shared" si="305"/>
        <v>0</v>
      </c>
      <c r="AU271" s="230">
        <f>IF(AT271=1,data!$C$41*AS271,0)</f>
        <v>0</v>
      </c>
      <c r="AV271" s="265" t="s">
        <v>96</v>
      </c>
      <c r="AW271" s="231">
        <f>IF(AT271=1,IF(AS271&lt;15,VLOOKUP(AV271,data!$B$3:$E$32,2,0)*AS271,(VLOOKUP(AV271,data!$B$3:$E$32,2,0)*14)+(VLOOKUP(AV271,data!$B$3:$E$32,3,0))*(AS271-14)),0)</f>
        <v>0</v>
      </c>
      <c r="AX271" s="265" t="s">
        <v>96</v>
      </c>
      <c r="AY271" s="231">
        <f>IF(AT271=1,VLOOKUP(AX271,data!$B$35:$D$39,2,0),0)</f>
        <v>0</v>
      </c>
      <c r="AZ271" s="232">
        <f>IF(AND(AW271&lt;&gt;0,AY271&lt;&gt;0)=FALSE,0,data!$C$43)</f>
        <v>0</v>
      </c>
      <c r="BA271" s="269">
        <f t="shared" si="306"/>
        <v>0</v>
      </c>
      <c r="BB271" s="225">
        <f t="shared" si="307"/>
        <v>0</v>
      </c>
      <c r="BC271" s="225">
        <f t="shared" si="308"/>
        <v>0</v>
      </c>
      <c r="BD271" s="225">
        <f t="shared" si="309"/>
        <v>0</v>
      </c>
      <c r="BE271" s="431" t="str">
        <f t="shared" si="310"/>
        <v>ne</v>
      </c>
      <c r="BG271" s="229"/>
      <c r="BH271" s="225">
        <f t="shared" si="311"/>
        <v>0</v>
      </c>
      <c r="BI271" s="230">
        <f>IF(BH271=1,data!$C$41*BG271,0)</f>
        <v>0</v>
      </c>
      <c r="BJ271" s="265" t="s">
        <v>96</v>
      </c>
      <c r="BK271" s="231">
        <f>IF(BH271=1,IF(BG271&lt;15,VLOOKUP(BJ271,data!$B$3:$E$32,2,0)*BG271,(VLOOKUP(BJ271,data!$B$3:$E$32,2,0)*14)+(VLOOKUP(BJ271,data!$B$3:$E$32,3,0))*(BG271-14)),0)</f>
        <v>0</v>
      </c>
      <c r="BL271" s="265" t="s">
        <v>96</v>
      </c>
      <c r="BM271" s="231">
        <f>IF(BH271=1,VLOOKUP(BL271,data!$B$35:$D$39,2,0),0)</f>
        <v>0</v>
      </c>
      <c r="BN271" s="232">
        <f>IF(AND(BK271&lt;&gt;0,BM271&lt;&gt;0)=FALSE,0,data!$C$43)</f>
        <v>0</v>
      </c>
      <c r="BO271" s="269">
        <f t="shared" si="312"/>
        <v>0</v>
      </c>
      <c r="BP271" s="225">
        <f t="shared" si="313"/>
        <v>0</v>
      </c>
      <c r="BQ271" s="225">
        <f t="shared" si="314"/>
        <v>0</v>
      </c>
      <c r="BR271" s="225">
        <f t="shared" si="315"/>
        <v>0</v>
      </c>
      <c r="BS271" s="431" t="str">
        <f t="shared" si="316"/>
        <v>ne</v>
      </c>
      <c r="BU271" s="229"/>
      <c r="BV271" s="225">
        <f t="shared" si="317"/>
        <v>0</v>
      </c>
      <c r="BW271" s="230">
        <f>IF(BV271=1,data!$C$41*BU271,0)</f>
        <v>0</v>
      </c>
      <c r="BX271" s="265" t="s">
        <v>96</v>
      </c>
      <c r="BY271" s="231">
        <f>IF(BV271=1,IF(BU271&lt;15,VLOOKUP(BX271,data!$B$3:$E$32,2,0)*BU271,(VLOOKUP(BX271,data!$B$3:$E$32,2,0)*14)+(VLOOKUP(BX271,data!$B$3:$E$32,3,0))*(BU271-14)),0)</f>
        <v>0</v>
      </c>
      <c r="BZ271" s="265" t="s">
        <v>96</v>
      </c>
      <c r="CA271" s="231">
        <f>IF(BV271=1,VLOOKUP(BZ271,data!$B$35:$D$39,2,0),0)</f>
        <v>0</v>
      </c>
      <c r="CB271" s="232">
        <f>IF(AND(BY271&lt;&gt;0,CA271&lt;&gt;0)=FALSE,0,data!$C$43)</f>
        <v>0</v>
      </c>
      <c r="CC271" s="269">
        <f t="shared" si="318"/>
        <v>0</v>
      </c>
      <c r="CD271" s="225">
        <f t="shared" si="319"/>
        <v>0</v>
      </c>
      <c r="CE271" s="225">
        <f t="shared" si="320"/>
        <v>0</v>
      </c>
      <c r="CF271" s="225">
        <f t="shared" si="321"/>
        <v>0</v>
      </c>
      <c r="CG271" s="431" t="str">
        <f t="shared" si="322"/>
        <v>ne</v>
      </c>
      <c r="CI271" s="229"/>
      <c r="CJ271" s="225">
        <f t="shared" si="323"/>
        <v>0</v>
      </c>
      <c r="CK271" s="230">
        <f>IF(CJ271=1,data!$C$41*CI271,0)</f>
        <v>0</v>
      </c>
      <c r="CL271" s="265" t="s">
        <v>96</v>
      </c>
      <c r="CM271" s="231">
        <f>IF(CJ271=1,IF(CI271&lt;15,VLOOKUP(CL271,data!$B$3:$E$32,2,0)*CI271,(VLOOKUP(CL271,data!$B$3:$E$32,2,0)*14)+(VLOOKUP(CL271,data!$B$3:$E$32,3,0))*(CI271-14)),0)</f>
        <v>0</v>
      </c>
      <c r="CN271" s="265" t="s">
        <v>96</v>
      </c>
      <c r="CO271" s="231">
        <f>IF(CJ271=1,VLOOKUP(CN271,data!$B$35:$D$39,2,0),0)</f>
        <v>0</v>
      </c>
      <c r="CP271" s="232">
        <f>IF(AND(CM271&lt;&gt;0,CO271&lt;&gt;0)=FALSE,0,data!$C$43)</f>
        <v>0</v>
      </c>
      <c r="CQ271" s="269">
        <f t="shared" si="324"/>
        <v>0</v>
      </c>
      <c r="CR271" s="225">
        <f t="shared" si="325"/>
        <v>0</v>
      </c>
      <c r="CS271" s="225">
        <f t="shared" si="326"/>
        <v>0</v>
      </c>
      <c r="CT271" s="225">
        <f t="shared" si="327"/>
        <v>0</v>
      </c>
      <c r="CU271" s="431" t="str">
        <f t="shared" si="328"/>
        <v>ne</v>
      </c>
      <c r="CW271" s="229"/>
      <c r="CX271" s="225">
        <f t="shared" si="329"/>
        <v>0</v>
      </c>
      <c r="CY271" s="230">
        <f>IF(CX271=1,data!$C$41*CW271,0)</f>
        <v>0</v>
      </c>
      <c r="CZ271" s="265" t="s">
        <v>96</v>
      </c>
      <c r="DA271" s="231">
        <f>IF(CX271=1,IF(CW271&lt;15,VLOOKUP(CZ271,data!$B$3:$E$32,2,0)*CW271,(VLOOKUP(CZ271,data!$B$3:$E$32,2,0)*14)+(VLOOKUP(CZ271,data!$B$3:$E$32,3,0))*(CW271-14)),0)</f>
        <v>0</v>
      </c>
      <c r="DB271" s="265" t="s">
        <v>96</v>
      </c>
      <c r="DC271" s="231">
        <f>IF(CX271=1,VLOOKUP(DB271,data!$B$35:$D$39,2,0),0)</f>
        <v>0</v>
      </c>
      <c r="DD271" s="232">
        <f>IF(AND(DA271&lt;&gt;0,DC271&lt;&gt;0)=FALSE,0,data!$C$43)</f>
        <v>0</v>
      </c>
      <c r="DE271" s="269">
        <f t="shared" si="330"/>
        <v>0</v>
      </c>
      <c r="DF271" s="225">
        <f t="shared" si="331"/>
        <v>0</v>
      </c>
      <c r="DG271" s="225">
        <f t="shared" si="332"/>
        <v>0</v>
      </c>
      <c r="DH271" s="225">
        <f t="shared" si="333"/>
        <v>0</v>
      </c>
      <c r="DI271" s="431" t="str">
        <f t="shared" si="334"/>
        <v>ne</v>
      </c>
      <c r="DK271" s="229"/>
      <c r="DL271" s="225">
        <f t="shared" si="335"/>
        <v>0</v>
      </c>
      <c r="DM271" s="230">
        <f>IF(DL271=1,data!$C$41*DK271,0)</f>
        <v>0</v>
      </c>
      <c r="DN271" s="265" t="s">
        <v>96</v>
      </c>
      <c r="DO271" s="231">
        <f>IF(DL271=1,IF(DK271&lt;15,VLOOKUP(DN271,data!$B$3:$E$32,2,0)*DK271,(VLOOKUP(DN271,data!$B$3:$E$32,2,0)*14)+(VLOOKUP(DN271,data!$B$3:$E$32,3,0))*(DK271-14)),0)</f>
        <v>0</v>
      </c>
      <c r="DP271" s="265" t="s">
        <v>96</v>
      </c>
      <c r="DQ271" s="231">
        <f>IF(DL271=1,VLOOKUP(DP271,data!$B$35:$D$39,2,0),0)</f>
        <v>0</v>
      </c>
      <c r="DR271" s="232">
        <f>IF(AND(DO271&lt;&gt;0,DQ271&lt;&gt;0)=FALSE,0,data!$C$43)</f>
        <v>0</v>
      </c>
      <c r="DS271" s="269">
        <f t="shared" si="336"/>
        <v>0</v>
      </c>
      <c r="DT271" s="225">
        <f t="shared" si="337"/>
        <v>0</v>
      </c>
      <c r="DU271" s="225">
        <f t="shared" si="338"/>
        <v>0</v>
      </c>
      <c r="DV271" s="225">
        <f t="shared" si="339"/>
        <v>0</v>
      </c>
      <c r="DW271" s="431" t="str">
        <f t="shared" si="340"/>
        <v>ne</v>
      </c>
      <c r="DY271" s="229"/>
      <c r="DZ271" s="225">
        <f t="shared" si="341"/>
        <v>0</v>
      </c>
      <c r="EA271" s="230">
        <f>IF(DZ271=1,data!$C$41*DY271,0)</f>
        <v>0</v>
      </c>
      <c r="EB271" s="265" t="s">
        <v>96</v>
      </c>
      <c r="EC271" s="231">
        <f>IF(DZ271=1,IF(DY271&lt;15,VLOOKUP(EB271,data!$B$3:$E$32,2,0)*DY271,(VLOOKUP(EB271,data!$B$3:$E$32,2,0)*14)+(VLOOKUP(EB271,data!$B$3:$E$32,3,0))*(DY271-14)),0)</f>
        <v>0</v>
      </c>
      <c r="ED271" s="265" t="s">
        <v>96</v>
      </c>
      <c r="EE271" s="231">
        <f>IF(DZ271=1,VLOOKUP(ED271,data!$B$35:$D$39,2,0),0)</f>
        <v>0</v>
      </c>
      <c r="EF271" s="232">
        <f>IF(AND(EC271&lt;&gt;0,EE271&lt;&gt;0)=FALSE,0,data!$C$43)</f>
        <v>0</v>
      </c>
      <c r="EG271" s="269">
        <f t="shared" si="342"/>
        <v>0</v>
      </c>
      <c r="EH271" s="225">
        <f t="shared" si="343"/>
        <v>0</v>
      </c>
      <c r="EI271" s="225">
        <f t="shared" si="344"/>
        <v>0</v>
      </c>
      <c r="EJ271" s="225">
        <f t="shared" si="345"/>
        <v>0</v>
      </c>
      <c r="EK271" s="431" t="str">
        <f t="shared" si="346"/>
        <v>ne</v>
      </c>
      <c r="EM271" s="229"/>
      <c r="EN271" s="225">
        <f t="shared" si="347"/>
        <v>0</v>
      </c>
      <c r="EO271" s="230">
        <f>IF(EN271=1,data!$C$41*EM271,0)</f>
        <v>0</v>
      </c>
      <c r="EP271" s="265" t="s">
        <v>96</v>
      </c>
      <c r="EQ271" s="231">
        <f>IF(EN271=1,IF(EM271&lt;15,VLOOKUP(EP271,data!$B$3:$E$32,2,0)*EM271,(VLOOKUP(EP271,data!$B$3:$E$32,2,0)*14)+(VLOOKUP(EP271,data!$B$3:$E$32,3,0))*(EM271-14)),0)</f>
        <v>0</v>
      </c>
      <c r="ER271" s="265" t="s">
        <v>96</v>
      </c>
      <c r="ES271" s="231">
        <f>IF(EN271=1,VLOOKUP(ER271,data!$B$35:$D$39,2,0),0)</f>
        <v>0</v>
      </c>
      <c r="ET271" s="232">
        <f>IF(AND(EQ271&lt;&gt;0,ES271&lt;&gt;0)=FALSE,0,data!$C$43)</f>
        <v>0</v>
      </c>
      <c r="EU271" s="269">
        <f t="shared" si="348"/>
        <v>0</v>
      </c>
      <c r="EV271" s="225">
        <f t="shared" si="349"/>
        <v>0</v>
      </c>
      <c r="EW271" s="225">
        <f t="shared" si="350"/>
        <v>0</v>
      </c>
      <c r="EX271" s="225">
        <f t="shared" si="351"/>
        <v>0</v>
      </c>
      <c r="EY271" s="431" t="str">
        <f t="shared" si="352"/>
        <v>ne</v>
      </c>
      <c r="FA271" s="229"/>
      <c r="FB271" s="225">
        <f t="shared" si="353"/>
        <v>0</v>
      </c>
      <c r="FC271" s="230">
        <f>IF(FB271=1,data!$C$41*FA271,0)</f>
        <v>0</v>
      </c>
      <c r="FD271" s="265" t="s">
        <v>96</v>
      </c>
      <c r="FE271" s="231">
        <f>IF(FB271=1,IF(FA271&lt;15,VLOOKUP(FD271,data!$B$3:$E$32,2,0)*FA271,(VLOOKUP(FD271,data!$B$3:$E$32,2,0)*14)+(VLOOKUP(FD271,data!$B$3:$E$32,3,0))*(FA271-14)),0)</f>
        <v>0</v>
      </c>
      <c r="FF271" s="265" t="s">
        <v>96</v>
      </c>
      <c r="FG271" s="231">
        <f>IF(FB271=1,VLOOKUP(FF271,data!$B$35:$D$39,2,0),0)</f>
        <v>0</v>
      </c>
      <c r="FH271" s="232">
        <f>IF(AND(FE271&lt;&gt;0,FG271&lt;&gt;0)=FALSE,0,data!$C$43)</f>
        <v>0</v>
      </c>
      <c r="FI271" s="269">
        <f t="shared" si="354"/>
        <v>0</v>
      </c>
      <c r="FJ271" s="225">
        <f t="shared" si="355"/>
        <v>0</v>
      </c>
      <c r="FK271" s="225">
        <f t="shared" si="356"/>
        <v>0</v>
      </c>
      <c r="FL271" s="225">
        <f t="shared" si="357"/>
        <v>0</v>
      </c>
      <c r="FM271" s="431" t="str">
        <f t="shared" si="358"/>
        <v>ne</v>
      </c>
    </row>
    <row r="272" spans="1:169" ht="26.65" hidden="1" customHeight="1" x14ac:dyDescent="0.25">
      <c r="A272" s="233"/>
      <c r="B272" s="370" t="s">
        <v>363</v>
      </c>
      <c r="C272" s="416"/>
      <c r="D272" s="418"/>
      <c r="E272" s="229"/>
      <c r="F272" s="225">
        <f t="shared" si="290"/>
        <v>0</v>
      </c>
      <c r="G272" s="230">
        <f>IF(F272=1,data!$C$41*E272,0)</f>
        <v>0</v>
      </c>
      <c r="H272" s="265" t="s">
        <v>96</v>
      </c>
      <c r="I272" s="231">
        <f>IF($F272=1,IF($E272&lt;15,VLOOKUP(H272,data!$B$3:$E$32,2,0)*$E272,(VLOOKUP(H272,data!$B$3:$E$32,2,0)*14)+(VLOOKUP(H272,data!$B$3:$E$32,3,0))*($E272-14)),0)</f>
        <v>0</v>
      </c>
      <c r="J272" s="265" t="s">
        <v>96</v>
      </c>
      <c r="K272" s="231">
        <f>IF($F272=1,VLOOKUP(J272,data!$B$35:$D$39,2,0),0)</f>
        <v>0</v>
      </c>
      <c r="L272" s="232">
        <f>IF(AND(I272&lt;&gt;0,K272&lt;&gt;0)=FALSE,0,data!$C$43)</f>
        <v>0</v>
      </c>
      <c r="M272" s="269">
        <f t="shared" si="76"/>
        <v>0</v>
      </c>
      <c r="N272" s="225">
        <f t="shared" ref="N272:N335" si="359">IF(M272&gt;0,1,0)</f>
        <v>0</v>
      </c>
      <c r="O272" s="225">
        <f t="shared" si="291"/>
        <v>0</v>
      </c>
      <c r="P272" s="225">
        <f t="shared" si="292"/>
        <v>0</v>
      </c>
      <c r="Q272" s="228"/>
      <c r="R272" s="438">
        <f t="shared" si="293"/>
        <v>0</v>
      </c>
      <c r="S272" s="225">
        <f t="shared" si="294"/>
        <v>0</v>
      </c>
      <c r="T272" s="357">
        <f>IF(S272=1,data!$C$41*R272,0)</f>
        <v>0</v>
      </c>
      <c r="U272" s="370" t="str">
        <f t="shared" si="295"/>
        <v xml:space="preserve"> </v>
      </c>
      <c r="V272" s="360">
        <f>IF($S272=1,IF(R272&lt;15,VLOOKUP(U272,data!$B$3:$E$32,2,0)*R272,(VLOOKUP(U272,data!$B$3:$E$32,2,0)*14)+(VLOOKUP(U272,data!$B$3:$E$32,3,0))*(R272-14)),0)</f>
        <v>0</v>
      </c>
      <c r="W272" s="370" t="str">
        <f t="shared" si="296"/>
        <v xml:space="preserve"> </v>
      </c>
      <c r="X272" s="360">
        <f>IF($S272=1,VLOOKUP(W272,data!$B$35:$D$39,2,0),0)</f>
        <v>0</v>
      </c>
      <c r="Y272" s="364">
        <f>IF(AND(V272&lt;&gt;0,X272&lt;&gt;0)=FALSE,0,data!$C$43)</f>
        <v>0</v>
      </c>
      <c r="Z272" s="365">
        <f t="shared" si="83"/>
        <v>0</v>
      </c>
      <c r="AA272" s="225">
        <f t="shared" ref="AA272:AA335" si="360">IF(Z272&gt;0,1,0)</f>
        <v>0</v>
      </c>
      <c r="AB272" s="225">
        <f t="shared" si="297"/>
        <v>0</v>
      </c>
      <c r="AC272" s="225">
        <f t="shared" si="298"/>
        <v>0</v>
      </c>
      <c r="AE272" s="229"/>
      <c r="AF272" s="225">
        <f t="shared" si="299"/>
        <v>0</v>
      </c>
      <c r="AG272" s="230">
        <f>IF(AF272=1,data!$C$41*AE272,0)</f>
        <v>0</v>
      </c>
      <c r="AH272" s="265" t="s">
        <v>96</v>
      </c>
      <c r="AI272" s="231">
        <f>IF(AF272=1,IF(AE272&lt;15,VLOOKUP(AH272,data!$B$3:$E$32,2,0)*AE272,(VLOOKUP(AH272,data!$B$3:$E$32,2,0)*14)+(VLOOKUP(AH272,data!$B$3:$E$32,3,0))*(AE272-14)),0)</f>
        <v>0</v>
      </c>
      <c r="AJ272" s="265" t="s">
        <v>96</v>
      </c>
      <c r="AK272" s="231">
        <f>IF(AF272=1,VLOOKUP(AJ272,data!$B$35:$D$39,2,0),0)</f>
        <v>0</v>
      </c>
      <c r="AL272" s="232">
        <f>IF(AND(AI272&lt;&gt;0,AK272&lt;&gt;0)=FALSE,0,data!$C$43)</f>
        <v>0</v>
      </c>
      <c r="AM272" s="269">
        <f t="shared" si="300"/>
        <v>0</v>
      </c>
      <c r="AN272" s="225">
        <f t="shared" si="301"/>
        <v>0</v>
      </c>
      <c r="AO272" s="225">
        <f t="shared" si="302"/>
        <v>0</v>
      </c>
      <c r="AP272" s="225">
        <f t="shared" si="303"/>
        <v>0</v>
      </c>
      <c r="AQ272" s="431" t="str">
        <f t="shared" si="304"/>
        <v>ne</v>
      </c>
      <c r="AS272" s="229"/>
      <c r="AT272" s="225">
        <f t="shared" si="305"/>
        <v>0</v>
      </c>
      <c r="AU272" s="230">
        <f>IF(AT272=1,data!$C$41*AS272,0)</f>
        <v>0</v>
      </c>
      <c r="AV272" s="265" t="s">
        <v>96</v>
      </c>
      <c r="AW272" s="231">
        <f>IF(AT272=1,IF(AS272&lt;15,VLOOKUP(AV272,data!$B$3:$E$32,2,0)*AS272,(VLOOKUP(AV272,data!$B$3:$E$32,2,0)*14)+(VLOOKUP(AV272,data!$B$3:$E$32,3,0))*(AS272-14)),0)</f>
        <v>0</v>
      </c>
      <c r="AX272" s="265" t="s">
        <v>96</v>
      </c>
      <c r="AY272" s="231">
        <f>IF(AT272=1,VLOOKUP(AX272,data!$B$35:$D$39,2,0),0)</f>
        <v>0</v>
      </c>
      <c r="AZ272" s="232">
        <f>IF(AND(AW272&lt;&gt;0,AY272&lt;&gt;0)=FALSE,0,data!$C$43)</f>
        <v>0</v>
      </c>
      <c r="BA272" s="269">
        <f t="shared" si="306"/>
        <v>0</v>
      </c>
      <c r="BB272" s="225">
        <f t="shared" si="307"/>
        <v>0</v>
      </c>
      <c r="BC272" s="225">
        <f t="shared" si="308"/>
        <v>0</v>
      </c>
      <c r="BD272" s="225">
        <f t="shared" si="309"/>
        <v>0</v>
      </c>
      <c r="BE272" s="431" t="str">
        <f t="shared" si="310"/>
        <v>ne</v>
      </c>
      <c r="BG272" s="229"/>
      <c r="BH272" s="225">
        <f t="shared" si="311"/>
        <v>0</v>
      </c>
      <c r="BI272" s="230">
        <f>IF(BH272=1,data!$C$41*BG272,0)</f>
        <v>0</v>
      </c>
      <c r="BJ272" s="265" t="s">
        <v>96</v>
      </c>
      <c r="BK272" s="231">
        <f>IF(BH272=1,IF(BG272&lt;15,VLOOKUP(BJ272,data!$B$3:$E$32,2,0)*BG272,(VLOOKUP(BJ272,data!$B$3:$E$32,2,0)*14)+(VLOOKUP(BJ272,data!$B$3:$E$32,3,0))*(BG272-14)),0)</f>
        <v>0</v>
      </c>
      <c r="BL272" s="265" t="s">
        <v>96</v>
      </c>
      <c r="BM272" s="231">
        <f>IF(BH272=1,VLOOKUP(BL272,data!$B$35:$D$39,2,0),0)</f>
        <v>0</v>
      </c>
      <c r="BN272" s="232">
        <f>IF(AND(BK272&lt;&gt;0,BM272&lt;&gt;0)=FALSE,0,data!$C$43)</f>
        <v>0</v>
      </c>
      <c r="BO272" s="269">
        <f t="shared" si="312"/>
        <v>0</v>
      </c>
      <c r="BP272" s="225">
        <f t="shared" si="313"/>
        <v>0</v>
      </c>
      <c r="BQ272" s="225">
        <f t="shared" si="314"/>
        <v>0</v>
      </c>
      <c r="BR272" s="225">
        <f t="shared" si="315"/>
        <v>0</v>
      </c>
      <c r="BS272" s="431" t="str">
        <f t="shared" si="316"/>
        <v>ne</v>
      </c>
      <c r="BU272" s="229"/>
      <c r="BV272" s="225">
        <f t="shared" si="317"/>
        <v>0</v>
      </c>
      <c r="BW272" s="230">
        <f>IF(BV272=1,data!$C$41*BU272,0)</f>
        <v>0</v>
      </c>
      <c r="BX272" s="265" t="s">
        <v>96</v>
      </c>
      <c r="BY272" s="231">
        <f>IF(BV272=1,IF(BU272&lt;15,VLOOKUP(BX272,data!$B$3:$E$32,2,0)*BU272,(VLOOKUP(BX272,data!$B$3:$E$32,2,0)*14)+(VLOOKUP(BX272,data!$B$3:$E$32,3,0))*(BU272-14)),0)</f>
        <v>0</v>
      </c>
      <c r="BZ272" s="265" t="s">
        <v>96</v>
      </c>
      <c r="CA272" s="231">
        <f>IF(BV272=1,VLOOKUP(BZ272,data!$B$35:$D$39,2,0),0)</f>
        <v>0</v>
      </c>
      <c r="CB272" s="232">
        <f>IF(AND(BY272&lt;&gt;0,CA272&lt;&gt;0)=FALSE,0,data!$C$43)</f>
        <v>0</v>
      </c>
      <c r="CC272" s="269">
        <f t="shared" si="318"/>
        <v>0</v>
      </c>
      <c r="CD272" s="225">
        <f t="shared" si="319"/>
        <v>0</v>
      </c>
      <c r="CE272" s="225">
        <f t="shared" si="320"/>
        <v>0</v>
      </c>
      <c r="CF272" s="225">
        <f t="shared" si="321"/>
        <v>0</v>
      </c>
      <c r="CG272" s="431" t="str">
        <f t="shared" si="322"/>
        <v>ne</v>
      </c>
      <c r="CI272" s="229"/>
      <c r="CJ272" s="225">
        <f t="shared" si="323"/>
        <v>0</v>
      </c>
      <c r="CK272" s="230">
        <f>IF(CJ272=1,data!$C$41*CI272,0)</f>
        <v>0</v>
      </c>
      <c r="CL272" s="265" t="s">
        <v>96</v>
      </c>
      <c r="CM272" s="231">
        <f>IF(CJ272=1,IF(CI272&lt;15,VLOOKUP(CL272,data!$B$3:$E$32,2,0)*CI272,(VLOOKUP(CL272,data!$B$3:$E$32,2,0)*14)+(VLOOKUP(CL272,data!$B$3:$E$32,3,0))*(CI272-14)),0)</f>
        <v>0</v>
      </c>
      <c r="CN272" s="265" t="s">
        <v>96</v>
      </c>
      <c r="CO272" s="231">
        <f>IF(CJ272=1,VLOOKUP(CN272,data!$B$35:$D$39,2,0),0)</f>
        <v>0</v>
      </c>
      <c r="CP272" s="232">
        <f>IF(AND(CM272&lt;&gt;0,CO272&lt;&gt;0)=FALSE,0,data!$C$43)</f>
        <v>0</v>
      </c>
      <c r="CQ272" s="269">
        <f t="shared" si="324"/>
        <v>0</v>
      </c>
      <c r="CR272" s="225">
        <f t="shared" si="325"/>
        <v>0</v>
      </c>
      <c r="CS272" s="225">
        <f t="shared" si="326"/>
        <v>0</v>
      </c>
      <c r="CT272" s="225">
        <f t="shared" si="327"/>
        <v>0</v>
      </c>
      <c r="CU272" s="431" t="str">
        <f t="shared" si="328"/>
        <v>ne</v>
      </c>
      <c r="CW272" s="229"/>
      <c r="CX272" s="225">
        <f t="shared" si="329"/>
        <v>0</v>
      </c>
      <c r="CY272" s="230">
        <f>IF(CX272=1,data!$C$41*CW272,0)</f>
        <v>0</v>
      </c>
      <c r="CZ272" s="265" t="s">
        <v>96</v>
      </c>
      <c r="DA272" s="231">
        <f>IF(CX272=1,IF(CW272&lt;15,VLOOKUP(CZ272,data!$B$3:$E$32,2,0)*CW272,(VLOOKUP(CZ272,data!$B$3:$E$32,2,0)*14)+(VLOOKUP(CZ272,data!$B$3:$E$32,3,0))*(CW272-14)),0)</f>
        <v>0</v>
      </c>
      <c r="DB272" s="265" t="s">
        <v>96</v>
      </c>
      <c r="DC272" s="231">
        <f>IF(CX272=1,VLOOKUP(DB272,data!$B$35:$D$39,2,0),0)</f>
        <v>0</v>
      </c>
      <c r="DD272" s="232">
        <f>IF(AND(DA272&lt;&gt;0,DC272&lt;&gt;0)=FALSE,0,data!$C$43)</f>
        <v>0</v>
      </c>
      <c r="DE272" s="269">
        <f t="shared" si="330"/>
        <v>0</v>
      </c>
      <c r="DF272" s="225">
        <f t="shared" si="331"/>
        <v>0</v>
      </c>
      <c r="DG272" s="225">
        <f t="shared" si="332"/>
        <v>0</v>
      </c>
      <c r="DH272" s="225">
        <f t="shared" si="333"/>
        <v>0</v>
      </c>
      <c r="DI272" s="431" t="str">
        <f t="shared" si="334"/>
        <v>ne</v>
      </c>
      <c r="DK272" s="229"/>
      <c r="DL272" s="225">
        <f t="shared" si="335"/>
        <v>0</v>
      </c>
      <c r="DM272" s="230">
        <f>IF(DL272=1,data!$C$41*DK272,0)</f>
        <v>0</v>
      </c>
      <c r="DN272" s="265" t="s">
        <v>96</v>
      </c>
      <c r="DO272" s="231">
        <f>IF(DL272=1,IF(DK272&lt;15,VLOOKUP(DN272,data!$B$3:$E$32,2,0)*DK272,(VLOOKUP(DN272,data!$B$3:$E$32,2,0)*14)+(VLOOKUP(DN272,data!$B$3:$E$32,3,0))*(DK272-14)),0)</f>
        <v>0</v>
      </c>
      <c r="DP272" s="265" t="s">
        <v>96</v>
      </c>
      <c r="DQ272" s="231">
        <f>IF(DL272=1,VLOOKUP(DP272,data!$B$35:$D$39,2,0),0)</f>
        <v>0</v>
      </c>
      <c r="DR272" s="232">
        <f>IF(AND(DO272&lt;&gt;0,DQ272&lt;&gt;0)=FALSE,0,data!$C$43)</f>
        <v>0</v>
      </c>
      <c r="DS272" s="269">
        <f t="shared" si="336"/>
        <v>0</v>
      </c>
      <c r="DT272" s="225">
        <f t="shared" si="337"/>
        <v>0</v>
      </c>
      <c r="DU272" s="225">
        <f t="shared" si="338"/>
        <v>0</v>
      </c>
      <c r="DV272" s="225">
        <f t="shared" si="339"/>
        <v>0</v>
      </c>
      <c r="DW272" s="431" t="str">
        <f t="shared" si="340"/>
        <v>ne</v>
      </c>
      <c r="DY272" s="229"/>
      <c r="DZ272" s="225">
        <f t="shared" si="341"/>
        <v>0</v>
      </c>
      <c r="EA272" s="230">
        <f>IF(DZ272=1,data!$C$41*DY272,0)</f>
        <v>0</v>
      </c>
      <c r="EB272" s="265" t="s">
        <v>96</v>
      </c>
      <c r="EC272" s="231">
        <f>IF(DZ272=1,IF(DY272&lt;15,VLOOKUP(EB272,data!$B$3:$E$32,2,0)*DY272,(VLOOKUP(EB272,data!$B$3:$E$32,2,0)*14)+(VLOOKUP(EB272,data!$B$3:$E$32,3,0))*(DY272-14)),0)</f>
        <v>0</v>
      </c>
      <c r="ED272" s="265" t="s">
        <v>96</v>
      </c>
      <c r="EE272" s="231">
        <f>IF(DZ272=1,VLOOKUP(ED272,data!$B$35:$D$39,2,0),0)</f>
        <v>0</v>
      </c>
      <c r="EF272" s="232">
        <f>IF(AND(EC272&lt;&gt;0,EE272&lt;&gt;0)=FALSE,0,data!$C$43)</f>
        <v>0</v>
      </c>
      <c r="EG272" s="269">
        <f t="shared" si="342"/>
        <v>0</v>
      </c>
      <c r="EH272" s="225">
        <f t="shared" si="343"/>
        <v>0</v>
      </c>
      <c r="EI272" s="225">
        <f t="shared" si="344"/>
        <v>0</v>
      </c>
      <c r="EJ272" s="225">
        <f t="shared" si="345"/>
        <v>0</v>
      </c>
      <c r="EK272" s="431" t="str">
        <f t="shared" si="346"/>
        <v>ne</v>
      </c>
      <c r="EM272" s="229"/>
      <c r="EN272" s="225">
        <f t="shared" si="347"/>
        <v>0</v>
      </c>
      <c r="EO272" s="230">
        <f>IF(EN272=1,data!$C$41*EM272,0)</f>
        <v>0</v>
      </c>
      <c r="EP272" s="265" t="s">
        <v>96</v>
      </c>
      <c r="EQ272" s="231">
        <f>IF(EN272=1,IF(EM272&lt;15,VLOOKUP(EP272,data!$B$3:$E$32,2,0)*EM272,(VLOOKUP(EP272,data!$B$3:$E$32,2,0)*14)+(VLOOKUP(EP272,data!$B$3:$E$32,3,0))*(EM272-14)),0)</f>
        <v>0</v>
      </c>
      <c r="ER272" s="265" t="s">
        <v>96</v>
      </c>
      <c r="ES272" s="231">
        <f>IF(EN272=1,VLOOKUP(ER272,data!$B$35:$D$39,2,0),0)</f>
        <v>0</v>
      </c>
      <c r="ET272" s="232">
        <f>IF(AND(EQ272&lt;&gt;0,ES272&lt;&gt;0)=FALSE,0,data!$C$43)</f>
        <v>0</v>
      </c>
      <c r="EU272" s="269">
        <f t="shared" si="348"/>
        <v>0</v>
      </c>
      <c r="EV272" s="225">
        <f t="shared" si="349"/>
        <v>0</v>
      </c>
      <c r="EW272" s="225">
        <f t="shared" si="350"/>
        <v>0</v>
      </c>
      <c r="EX272" s="225">
        <f t="shared" si="351"/>
        <v>0</v>
      </c>
      <c r="EY272" s="431" t="str">
        <f t="shared" si="352"/>
        <v>ne</v>
      </c>
      <c r="FA272" s="229"/>
      <c r="FB272" s="225">
        <f t="shared" si="353"/>
        <v>0</v>
      </c>
      <c r="FC272" s="230">
        <f>IF(FB272=1,data!$C$41*FA272,0)</f>
        <v>0</v>
      </c>
      <c r="FD272" s="265" t="s">
        <v>96</v>
      </c>
      <c r="FE272" s="231">
        <f>IF(FB272=1,IF(FA272&lt;15,VLOOKUP(FD272,data!$B$3:$E$32,2,0)*FA272,(VLOOKUP(FD272,data!$B$3:$E$32,2,0)*14)+(VLOOKUP(FD272,data!$B$3:$E$32,3,0))*(FA272-14)),0)</f>
        <v>0</v>
      </c>
      <c r="FF272" s="265" t="s">
        <v>96</v>
      </c>
      <c r="FG272" s="231">
        <f>IF(FB272=1,VLOOKUP(FF272,data!$B$35:$D$39,2,0),0)</f>
        <v>0</v>
      </c>
      <c r="FH272" s="232">
        <f>IF(AND(FE272&lt;&gt;0,FG272&lt;&gt;0)=FALSE,0,data!$C$43)</f>
        <v>0</v>
      </c>
      <c r="FI272" s="269">
        <f t="shared" si="354"/>
        <v>0</v>
      </c>
      <c r="FJ272" s="225">
        <f t="shared" si="355"/>
        <v>0</v>
      </c>
      <c r="FK272" s="225">
        <f t="shared" si="356"/>
        <v>0</v>
      </c>
      <c r="FL272" s="225">
        <f t="shared" si="357"/>
        <v>0</v>
      </c>
      <c r="FM272" s="431" t="str">
        <f t="shared" si="358"/>
        <v>ne</v>
      </c>
    </row>
    <row r="273" spans="1:169" ht="26.65" hidden="1" customHeight="1" x14ac:dyDescent="0.25">
      <c r="A273" s="233"/>
      <c r="B273" s="370" t="s">
        <v>364</v>
      </c>
      <c r="C273" s="416"/>
      <c r="D273" s="418"/>
      <c r="E273" s="229"/>
      <c r="F273" s="225">
        <f t="shared" si="290"/>
        <v>0</v>
      </c>
      <c r="G273" s="230">
        <f>IF(F273=1,data!$C$41*E273,0)</f>
        <v>0</v>
      </c>
      <c r="H273" s="265" t="s">
        <v>96</v>
      </c>
      <c r="I273" s="231">
        <f>IF($F273=1,IF($E273&lt;15,VLOOKUP(H273,data!$B$3:$E$32,2,0)*$E273,(VLOOKUP(H273,data!$B$3:$E$32,2,0)*14)+(VLOOKUP(H273,data!$B$3:$E$32,3,0))*($E273-14)),0)</f>
        <v>0</v>
      </c>
      <c r="J273" s="265" t="s">
        <v>96</v>
      </c>
      <c r="K273" s="231">
        <f>IF($F273=1,VLOOKUP(J273,data!$B$35:$D$39,2,0),0)</f>
        <v>0</v>
      </c>
      <c r="L273" s="232">
        <f>IF(AND(I273&lt;&gt;0,K273&lt;&gt;0)=FALSE,0,data!$C$43)</f>
        <v>0</v>
      </c>
      <c r="M273" s="269">
        <f t="shared" si="76"/>
        <v>0</v>
      </c>
      <c r="N273" s="225">
        <f t="shared" si="359"/>
        <v>0</v>
      </c>
      <c r="O273" s="225">
        <f t="shared" si="291"/>
        <v>0</v>
      </c>
      <c r="P273" s="225">
        <f t="shared" si="292"/>
        <v>0</v>
      </c>
      <c r="Q273" s="228"/>
      <c r="R273" s="438">
        <f t="shared" si="293"/>
        <v>0</v>
      </c>
      <c r="S273" s="225">
        <f t="shared" si="294"/>
        <v>0</v>
      </c>
      <c r="T273" s="357">
        <f>IF(S273=1,data!$C$41*R273,0)</f>
        <v>0</v>
      </c>
      <c r="U273" s="370" t="str">
        <f t="shared" si="295"/>
        <v xml:space="preserve"> </v>
      </c>
      <c r="V273" s="360">
        <f>IF($S273=1,IF(R273&lt;15,VLOOKUP(U273,data!$B$3:$E$32,2,0)*R273,(VLOOKUP(U273,data!$B$3:$E$32,2,0)*14)+(VLOOKUP(U273,data!$B$3:$E$32,3,0))*(R273-14)),0)</f>
        <v>0</v>
      </c>
      <c r="W273" s="370" t="str">
        <f t="shared" si="296"/>
        <v xml:space="preserve"> </v>
      </c>
      <c r="X273" s="360">
        <f>IF($S273=1,VLOOKUP(W273,data!$B$35:$D$39,2,0),0)</f>
        <v>0</v>
      </c>
      <c r="Y273" s="364">
        <f>IF(AND(V273&lt;&gt;0,X273&lt;&gt;0)=FALSE,0,data!$C$43)</f>
        <v>0</v>
      </c>
      <c r="Z273" s="365">
        <f t="shared" si="83"/>
        <v>0</v>
      </c>
      <c r="AA273" s="225">
        <f t="shared" si="360"/>
        <v>0</v>
      </c>
      <c r="AB273" s="225">
        <f t="shared" si="297"/>
        <v>0</v>
      </c>
      <c r="AC273" s="225">
        <f t="shared" si="298"/>
        <v>0</v>
      </c>
      <c r="AE273" s="229"/>
      <c r="AF273" s="225">
        <f t="shared" si="299"/>
        <v>0</v>
      </c>
      <c r="AG273" s="230">
        <f>IF(AF273=1,data!$C$41*AE273,0)</f>
        <v>0</v>
      </c>
      <c r="AH273" s="265" t="s">
        <v>96</v>
      </c>
      <c r="AI273" s="231">
        <f>IF(AF273=1,IF(AE273&lt;15,VLOOKUP(AH273,data!$B$3:$E$32,2,0)*AE273,(VLOOKUP(AH273,data!$B$3:$E$32,2,0)*14)+(VLOOKUP(AH273,data!$B$3:$E$32,3,0))*(AE273-14)),0)</f>
        <v>0</v>
      </c>
      <c r="AJ273" s="265" t="s">
        <v>96</v>
      </c>
      <c r="AK273" s="231">
        <f>IF(AF273=1,VLOOKUP(AJ273,data!$B$35:$D$39,2,0),0)</f>
        <v>0</v>
      </c>
      <c r="AL273" s="232">
        <f>IF(AND(AI273&lt;&gt;0,AK273&lt;&gt;0)=FALSE,0,data!$C$43)</f>
        <v>0</v>
      </c>
      <c r="AM273" s="269">
        <f t="shared" si="300"/>
        <v>0</v>
      </c>
      <c r="AN273" s="225">
        <f t="shared" si="301"/>
        <v>0</v>
      </c>
      <c r="AO273" s="225">
        <f t="shared" si="302"/>
        <v>0</v>
      </c>
      <c r="AP273" s="225">
        <f t="shared" si="303"/>
        <v>0</v>
      </c>
      <c r="AQ273" s="431" t="str">
        <f t="shared" si="304"/>
        <v>ne</v>
      </c>
      <c r="AS273" s="229"/>
      <c r="AT273" s="225">
        <f t="shared" si="305"/>
        <v>0</v>
      </c>
      <c r="AU273" s="230">
        <f>IF(AT273=1,data!$C$41*AS273,0)</f>
        <v>0</v>
      </c>
      <c r="AV273" s="265" t="s">
        <v>96</v>
      </c>
      <c r="AW273" s="231">
        <f>IF(AT273=1,IF(AS273&lt;15,VLOOKUP(AV273,data!$B$3:$E$32,2,0)*AS273,(VLOOKUP(AV273,data!$B$3:$E$32,2,0)*14)+(VLOOKUP(AV273,data!$B$3:$E$32,3,0))*(AS273-14)),0)</f>
        <v>0</v>
      </c>
      <c r="AX273" s="265" t="s">
        <v>96</v>
      </c>
      <c r="AY273" s="231">
        <f>IF(AT273=1,VLOOKUP(AX273,data!$B$35:$D$39,2,0),0)</f>
        <v>0</v>
      </c>
      <c r="AZ273" s="232">
        <f>IF(AND(AW273&lt;&gt;0,AY273&lt;&gt;0)=FALSE,0,data!$C$43)</f>
        <v>0</v>
      </c>
      <c r="BA273" s="269">
        <f t="shared" si="306"/>
        <v>0</v>
      </c>
      <c r="BB273" s="225">
        <f t="shared" si="307"/>
        <v>0</v>
      </c>
      <c r="BC273" s="225">
        <f t="shared" si="308"/>
        <v>0</v>
      </c>
      <c r="BD273" s="225">
        <f t="shared" si="309"/>
        <v>0</v>
      </c>
      <c r="BE273" s="431" t="str">
        <f t="shared" si="310"/>
        <v>ne</v>
      </c>
      <c r="BG273" s="229"/>
      <c r="BH273" s="225">
        <f t="shared" si="311"/>
        <v>0</v>
      </c>
      <c r="BI273" s="230">
        <f>IF(BH273=1,data!$C$41*BG273,0)</f>
        <v>0</v>
      </c>
      <c r="BJ273" s="265" t="s">
        <v>96</v>
      </c>
      <c r="BK273" s="231">
        <f>IF(BH273=1,IF(BG273&lt;15,VLOOKUP(BJ273,data!$B$3:$E$32,2,0)*BG273,(VLOOKUP(BJ273,data!$B$3:$E$32,2,0)*14)+(VLOOKUP(BJ273,data!$B$3:$E$32,3,0))*(BG273-14)),0)</f>
        <v>0</v>
      </c>
      <c r="BL273" s="265" t="s">
        <v>96</v>
      </c>
      <c r="BM273" s="231">
        <f>IF(BH273=1,VLOOKUP(BL273,data!$B$35:$D$39,2,0),0)</f>
        <v>0</v>
      </c>
      <c r="BN273" s="232">
        <f>IF(AND(BK273&lt;&gt;0,BM273&lt;&gt;0)=FALSE,0,data!$C$43)</f>
        <v>0</v>
      </c>
      <c r="BO273" s="269">
        <f t="shared" si="312"/>
        <v>0</v>
      </c>
      <c r="BP273" s="225">
        <f t="shared" si="313"/>
        <v>0</v>
      </c>
      <c r="BQ273" s="225">
        <f t="shared" si="314"/>
        <v>0</v>
      </c>
      <c r="BR273" s="225">
        <f t="shared" si="315"/>
        <v>0</v>
      </c>
      <c r="BS273" s="431" t="str">
        <f t="shared" si="316"/>
        <v>ne</v>
      </c>
      <c r="BU273" s="229"/>
      <c r="BV273" s="225">
        <f t="shared" si="317"/>
        <v>0</v>
      </c>
      <c r="BW273" s="230">
        <f>IF(BV273=1,data!$C$41*BU273,0)</f>
        <v>0</v>
      </c>
      <c r="BX273" s="265" t="s">
        <v>96</v>
      </c>
      <c r="BY273" s="231">
        <f>IF(BV273=1,IF(BU273&lt;15,VLOOKUP(BX273,data!$B$3:$E$32,2,0)*BU273,(VLOOKUP(BX273,data!$B$3:$E$32,2,0)*14)+(VLOOKUP(BX273,data!$B$3:$E$32,3,0))*(BU273-14)),0)</f>
        <v>0</v>
      </c>
      <c r="BZ273" s="265" t="s">
        <v>96</v>
      </c>
      <c r="CA273" s="231">
        <f>IF(BV273=1,VLOOKUP(BZ273,data!$B$35:$D$39,2,0),0)</f>
        <v>0</v>
      </c>
      <c r="CB273" s="232">
        <f>IF(AND(BY273&lt;&gt;0,CA273&lt;&gt;0)=FALSE,0,data!$C$43)</f>
        <v>0</v>
      </c>
      <c r="CC273" s="269">
        <f t="shared" si="318"/>
        <v>0</v>
      </c>
      <c r="CD273" s="225">
        <f t="shared" si="319"/>
        <v>0</v>
      </c>
      <c r="CE273" s="225">
        <f t="shared" si="320"/>
        <v>0</v>
      </c>
      <c r="CF273" s="225">
        <f t="shared" si="321"/>
        <v>0</v>
      </c>
      <c r="CG273" s="431" t="str">
        <f t="shared" si="322"/>
        <v>ne</v>
      </c>
      <c r="CI273" s="229"/>
      <c r="CJ273" s="225">
        <f t="shared" si="323"/>
        <v>0</v>
      </c>
      <c r="CK273" s="230">
        <f>IF(CJ273=1,data!$C$41*CI273,0)</f>
        <v>0</v>
      </c>
      <c r="CL273" s="265" t="s">
        <v>96</v>
      </c>
      <c r="CM273" s="231">
        <f>IF(CJ273=1,IF(CI273&lt;15,VLOOKUP(CL273,data!$B$3:$E$32,2,0)*CI273,(VLOOKUP(CL273,data!$B$3:$E$32,2,0)*14)+(VLOOKUP(CL273,data!$B$3:$E$32,3,0))*(CI273-14)),0)</f>
        <v>0</v>
      </c>
      <c r="CN273" s="265" t="s">
        <v>96</v>
      </c>
      <c r="CO273" s="231">
        <f>IF(CJ273=1,VLOOKUP(CN273,data!$B$35:$D$39,2,0),0)</f>
        <v>0</v>
      </c>
      <c r="CP273" s="232">
        <f>IF(AND(CM273&lt;&gt;0,CO273&lt;&gt;0)=FALSE,0,data!$C$43)</f>
        <v>0</v>
      </c>
      <c r="CQ273" s="269">
        <f t="shared" si="324"/>
        <v>0</v>
      </c>
      <c r="CR273" s="225">
        <f t="shared" si="325"/>
        <v>0</v>
      </c>
      <c r="CS273" s="225">
        <f t="shared" si="326"/>
        <v>0</v>
      </c>
      <c r="CT273" s="225">
        <f t="shared" si="327"/>
        <v>0</v>
      </c>
      <c r="CU273" s="431" t="str">
        <f t="shared" si="328"/>
        <v>ne</v>
      </c>
      <c r="CW273" s="229"/>
      <c r="CX273" s="225">
        <f t="shared" si="329"/>
        <v>0</v>
      </c>
      <c r="CY273" s="230">
        <f>IF(CX273=1,data!$C$41*CW273,0)</f>
        <v>0</v>
      </c>
      <c r="CZ273" s="265" t="s">
        <v>96</v>
      </c>
      <c r="DA273" s="231">
        <f>IF(CX273=1,IF(CW273&lt;15,VLOOKUP(CZ273,data!$B$3:$E$32,2,0)*CW273,(VLOOKUP(CZ273,data!$B$3:$E$32,2,0)*14)+(VLOOKUP(CZ273,data!$B$3:$E$32,3,0))*(CW273-14)),0)</f>
        <v>0</v>
      </c>
      <c r="DB273" s="265" t="s">
        <v>96</v>
      </c>
      <c r="DC273" s="231">
        <f>IF(CX273=1,VLOOKUP(DB273,data!$B$35:$D$39,2,0),0)</f>
        <v>0</v>
      </c>
      <c r="DD273" s="232">
        <f>IF(AND(DA273&lt;&gt;0,DC273&lt;&gt;0)=FALSE,0,data!$C$43)</f>
        <v>0</v>
      </c>
      <c r="DE273" s="269">
        <f t="shared" si="330"/>
        <v>0</v>
      </c>
      <c r="DF273" s="225">
        <f t="shared" si="331"/>
        <v>0</v>
      </c>
      <c r="DG273" s="225">
        <f t="shared" si="332"/>
        <v>0</v>
      </c>
      <c r="DH273" s="225">
        <f t="shared" si="333"/>
        <v>0</v>
      </c>
      <c r="DI273" s="431" t="str">
        <f t="shared" si="334"/>
        <v>ne</v>
      </c>
      <c r="DK273" s="229"/>
      <c r="DL273" s="225">
        <f t="shared" si="335"/>
        <v>0</v>
      </c>
      <c r="DM273" s="230">
        <f>IF(DL273=1,data!$C$41*DK273,0)</f>
        <v>0</v>
      </c>
      <c r="DN273" s="265" t="s">
        <v>96</v>
      </c>
      <c r="DO273" s="231">
        <f>IF(DL273=1,IF(DK273&lt;15,VLOOKUP(DN273,data!$B$3:$E$32,2,0)*DK273,(VLOOKUP(DN273,data!$B$3:$E$32,2,0)*14)+(VLOOKUP(DN273,data!$B$3:$E$32,3,0))*(DK273-14)),0)</f>
        <v>0</v>
      </c>
      <c r="DP273" s="265" t="s">
        <v>96</v>
      </c>
      <c r="DQ273" s="231">
        <f>IF(DL273=1,VLOOKUP(DP273,data!$B$35:$D$39,2,0),0)</f>
        <v>0</v>
      </c>
      <c r="DR273" s="232">
        <f>IF(AND(DO273&lt;&gt;0,DQ273&lt;&gt;0)=FALSE,0,data!$C$43)</f>
        <v>0</v>
      </c>
      <c r="DS273" s="269">
        <f t="shared" si="336"/>
        <v>0</v>
      </c>
      <c r="DT273" s="225">
        <f t="shared" si="337"/>
        <v>0</v>
      </c>
      <c r="DU273" s="225">
        <f t="shared" si="338"/>
        <v>0</v>
      </c>
      <c r="DV273" s="225">
        <f t="shared" si="339"/>
        <v>0</v>
      </c>
      <c r="DW273" s="431" t="str">
        <f t="shared" si="340"/>
        <v>ne</v>
      </c>
      <c r="DY273" s="229"/>
      <c r="DZ273" s="225">
        <f t="shared" si="341"/>
        <v>0</v>
      </c>
      <c r="EA273" s="230">
        <f>IF(DZ273=1,data!$C$41*DY273,0)</f>
        <v>0</v>
      </c>
      <c r="EB273" s="265" t="s">
        <v>96</v>
      </c>
      <c r="EC273" s="231">
        <f>IF(DZ273=1,IF(DY273&lt;15,VLOOKUP(EB273,data!$B$3:$E$32,2,0)*DY273,(VLOOKUP(EB273,data!$B$3:$E$32,2,0)*14)+(VLOOKUP(EB273,data!$B$3:$E$32,3,0))*(DY273-14)),0)</f>
        <v>0</v>
      </c>
      <c r="ED273" s="265" t="s">
        <v>96</v>
      </c>
      <c r="EE273" s="231">
        <f>IF(DZ273=1,VLOOKUP(ED273,data!$B$35:$D$39,2,0),0)</f>
        <v>0</v>
      </c>
      <c r="EF273" s="232">
        <f>IF(AND(EC273&lt;&gt;0,EE273&lt;&gt;0)=FALSE,0,data!$C$43)</f>
        <v>0</v>
      </c>
      <c r="EG273" s="269">
        <f t="shared" si="342"/>
        <v>0</v>
      </c>
      <c r="EH273" s="225">
        <f t="shared" si="343"/>
        <v>0</v>
      </c>
      <c r="EI273" s="225">
        <f t="shared" si="344"/>
        <v>0</v>
      </c>
      <c r="EJ273" s="225">
        <f t="shared" si="345"/>
        <v>0</v>
      </c>
      <c r="EK273" s="431" t="str">
        <f t="shared" si="346"/>
        <v>ne</v>
      </c>
      <c r="EM273" s="229"/>
      <c r="EN273" s="225">
        <f t="shared" si="347"/>
        <v>0</v>
      </c>
      <c r="EO273" s="230">
        <f>IF(EN273=1,data!$C$41*EM273,0)</f>
        <v>0</v>
      </c>
      <c r="EP273" s="265" t="s">
        <v>96</v>
      </c>
      <c r="EQ273" s="231">
        <f>IF(EN273=1,IF(EM273&lt;15,VLOOKUP(EP273,data!$B$3:$E$32,2,0)*EM273,(VLOOKUP(EP273,data!$B$3:$E$32,2,0)*14)+(VLOOKUP(EP273,data!$B$3:$E$32,3,0))*(EM273-14)),0)</f>
        <v>0</v>
      </c>
      <c r="ER273" s="265" t="s">
        <v>96</v>
      </c>
      <c r="ES273" s="231">
        <f>IF(EN273=1,VLOOKUP(ER273,data!$B$35:$D$39,2,0),0)</f>
        <v>0</v>
      </c>
      <c r="ET273" s="232">
        <f>IF(AND(EQ273&lt;&gt;0,ES273&lt;&gt;0)=FALSE,0,data!$C$43)</f>
        <v>0</v>
      </c>
      <c r="EU273" s="269">
        <f t="shared" si="348"/>
        <v>0</v>
      </c>
      <c r="EV273" s="225">
        <f t="shared" si="349"/>
        <v>0</v>
      </c>
      <c r="EW273" s="225">
        <f t="shared" si="350"/>
        <v>0</v>
      </c>
      <c r="EX273" s="225">
        <f t="shared" si="351"/>
        <v>0</v>
      </c>
      <c r="EY273" s="431" t="str">
        <f t="shared" si="352"/>
        <v>ne</v>
      </c>
      <c r="FA273" s="229"/>
      <c r="FB273" s="225">
        <f t="shared" si="353"/>
        <v>0</v>
      </c>
      <c r="FC273" s="230">
        <f>IF(FB273=1,data!$C$41*FA273,0)</f>
        <v>0</v>
      </c>
      <c r="FD273" s="265" t="s">
        <v>96</v>
      </c>
      <c r="FE273" s="231">
        <f>IF(FB273=1,IF(FA273&lt;15,VLOOKUP(FD273,data!$B$3:$E$32,2,0)*FA273,(VLOOKUP(FD273,data!$B$3:$E$32,2,0)*14)+(VLOOKUP(FD273,data!$B$3:$E$32,3,0))*(FA273-14)),0)</f>
        <v>0</v>
      </c>
      <c r="FF273" s="265" t="s">
        <v>96</v>
      </c>
      <c r="FG273" s="231">
        <f>IF(FB273=1,VLOOKUP(FF273,data!$B$35:$D$39,2,0),0)</f>
        <v>0</v>
      </c>
      <c r="FH273" s="232">
        <f>IF(AND(FE273&lt;&gt;0,FG273&lt;&gt;0)=FALSE,0,data!$C$43)</f>
        <v>0</v>
      </c>
      <c r="FI273" s="269">
        <f t="shared" si="354"/>
        <v>0</v>
      </c>
      <c r="FJ273" s="225">
        <f t="shared" si="355"/>
        <v>0</v>
      </c>
      <c r="FK273" s="225">
        <f t="shared" si="356"/>
        <v>0</v>
      </c>
      <c r="FL273" s="225">
        <f t="shared" si="357"/>
        <v>0</v>
      </c>
      <c r="FM273" s="431" t="str">
        <f t="shared" si="358"/>
        <v>ne</v>
      </c>
    </row>
    <row r="274" spans="1:169" ht="26.65" hidden="1" customHeight="1" x14ac:dyDescent="0.25">
      <c r="A274" s="233"/>
      <c r="B274" s="370" t="s">
        <v>365</v>
      </c>
      <c r="C274" s="416"/>
      <c r="D274" s="418"/>
      <c r="E274" s="229"/>
      <c r="F274" s="225">
        <f t="shared" si="290"/>
        <v>0</v>
      </c>
      <c r="G274" s="230">
        <f>IF(F274=1,data!$C$41*E274,0)</f>
        <v>0</v>
      </c>
      <c r="H274" s="265" t="s">
        <v>96</v>
      </c>
      <c r="I274" s="231">
        <f>IF($F274=1,IF($E274&lt;15,VLOOKUP(H274,data!$B$3:$E$32,2,0)*$E274,(VLOOKUP(H274,data!$B$3:$E$32,2,0)*14)+(VLOOKUP(H274,data!$B$3:$E$32,3,0))*($E274-14)),0)</f>
        <v>0</v>
      </c>
      <c r="J274" s="265" t="s">
        <v>96</v>
      </c>
      <c r="K274" s="231">
        <f>IF($F274=1,VLOOKUP(J274,data!$B$35:$D$39,2,0),0)</f>
        <v>0</v>
      </c>
      <c r="L274" s="232">
        <f>IF(AND(I274&lt;&gt;0,K274&lt;&gt;0)=FALSE,0,data!$C$43)</f>
        <v>0</v>
      </c>
      <c r="M274" s="269">
        <f t="shared" si="76"/>
        <v>0</v>
      </c>
      <c r="N274" s="225">
        <f t="shared" si="359"/>
        <v>0</v>
      </c>
      <c r="O274" s="225">
        <f t="shared" si="291"/>
        <v>0</v>
      </c>
      <c r="P274" s="225">
        <f t="shared" si="292"/>
        <v>0</v>
      </c>
      <c r="Q274" s="228"/>
      <c r="R274" s="438">
        <f t="shared" si="293"/>
        <v>0</v>
      </c>
      <c r="S274" s="225">
        <f t="shared" si="294"/>
        <v>0</v>
      </c>
      <c r="T274" s="357">
        <f>IF(S274=1,data!$C$41*R274,0)</f>
        <v>0</v>
      </c>
      <c r="U274" s="370" t="str">
        <f t="shared" si="295"/>
        <v xml:space="preserve"> </v>
      </c>
      <c r="V274" s="360">
        <f>IF($S274=1,IF(R274&lt;15,VLOOKUP(U274,data!$B$3:$E$32,2,0)*R274,(VLOOKUP(U274,data!$B$3:$E$32,2,0)*14)+(VLOOKUP(U274,data!$B$3:$E$32,3,0))*(R274-14)),0)</f>
        <v>0</v>
      </c>
      <c r="W274" s="370" t="str">
        <f t="shared" si="296"/>
        <v xml:space="preserve"> </v>
      </c>
      <c r="X274" s="360">
        <f>IF($S274=1,VLOOKUP(W274,data!$B$35:$D$39,2,0),0)</f>
        <v>0</v>
      </c>
      <c r="Y274" s="364">
        <f>IF(AND(V274&lt;&gt;0,X274&lt;&gt;0)=FALSE,0,data!$C$43)</f>
        <v>0</v>
      </c>
      <c r="Z274" s="365">
        <f t="shared" si="83"/>
        <v>0</v>
      </c>
      <c r="AA274" s="225">
        <f t="shared" si="360"/>
        <v>0</v>
      </c>
      <c r="AB274" s="225">
        <f t="shared" si="297"/>
        <v>0</v>
      </c>
      <c r="AC274" s="225">
        <f t="shared" si="298"/>
        <v>0</v>
      </c>
      <c r="AE274" s="229"/>
      <c r="AF274" s="225">
        <f t="shared" si="299"/>
        <v>0</v>
      </c>
      <c r="AG274" s="230">
        <f>IF(AF274=1,data!$C$41*AE274,0)</f>
        <v>0</v>
      </c>
      <c r="AH274" s="265" t="s">
        <v>96</v>
      </c>
      <c r="AI274" s="231">
        <f>IF(AF274=1,IF(AE274&lt;15,VLOOKUP(AH274,data!$B$3:$E$32,2,0)*AE274,(VLOOKUP(AH274,data!$B$3:$E$32,2,0)*14)+(VLOOKUP(AH274,data!$B$3:$E$32,3,0))*(AE274-14)),0)</f>
        <v>0</v>
      </c>
      <c r="AJ274" s="265" t="s">
        <v>96</v>
      </c>
      <c r="AK274" s="231">
        <f>IF(AF274=1,VLOOKUP(AJ274,data!$B$35:$D$39,2,0),0)</f>
        <v>0</v>
      </c>
      <c r="AL274" s="232">
        <f>IF(AND(AI274&lt;&gt;0,AK274&lt;&gt;0)=FALSE,0,data!$C$43)</f>
        <v>0</v>
      </c>
      <c r="AM274" s="269">
        <f t="shared" si="300"/>
        <v>0</v>
      </c>
      <c r="AN274" s="225">
        <f t="shared" si="301"/>
        <v>0</v>
      </c>
      <c r="AO274" s="225">
        <f t="shared" si="302"/>
        <v>0</v>
      </c>
      <c r="AP274" s="225">
        <f t="shared" si="303"/>
        <v>0</v>
      </c>
      <c r="AQ274" s="431" t="str">
        <f t="shared" si="304"/>
        <v>ne</v>
      </c>
      <c r="AS274" s="229"/>
      <c r="AT274" s="225">
        <f t="shared" si="305"/>
        <v>0</v>
      </c>
      <c r="AU274" s="230">
        <f>IF(AT274=1,data!$C$41*AS274,0)</f>
        <v>0</v>
      </c>
      <c r="AV274" s="265" t="s">
        <v>96</v>
      </c>
      <c r="AW274" s="231">
        <f>IF(AT274=1,IF(AS274&lt;15,VLOOKUP(AV274,data!$B$3:$E$32,2,0)*AS274,(VLOOKUP(AV274,data!$B$3:$E$32,2,0)*14)+(VLOOKUP(AV274,data!$B$3:$E$32,3,0))*(AS274-14)),0)</f>
        <v>0</v>
      </c>
      <c r="AX274" s="265" t="s">
        <v>96</v>
      </c>
      <c r="AY274" s="231">
        <f>IF(AT274=1,VLOOKUP(AX274,data!$B$35:$D$39,2,0),0)</f>
        <v>0</v>
      </c>
      <c r="AZ274" s="232">
        <f>IF(AND(AW274&lt;&gt;0,AY274&lt;&gt;0)=FALSE,0,data!$C$43)</f>
        <v>0</v>
      </c>
      <c r="BA274" s="269">
        <f t="shared" si="306"/>
        <v>0</v>
      </c>
      <c r="BB274" s="225">
        <f t="shared" si="307"/>
        <v>0</v>
      </c>
      <c r="BC274" s="225">
        <f t="shared" si="308"/>
        <v>0</v>
      </c>
      <c r="BD274" s="225">
        <f t="shared" si="309"/>
        <v>0</v>
      </c>
      <c r="BE274" s="431" t="str">
        <f t="shared" si="310"/>
        <v>ne</v>
      </c>
      <c r="BG274" s="229"/>
      <c r="BH274" s="225">
        <f t="shared" si="311"/>
        <v>0</v>
      </c>
      <c r="BI274" s="230">
        <f>IF(BH274=1,data!$C$41*BG274,0)</f>
        <v>0</v>
      </c>
      <c r="BJ274" s="265" t="s">
        <v>96</v>
      </c>
      <c r="BK274" s="231">
        <f>IF(BH274=1,IF(BG274&lt;15,VLOOKUP(BJ274,data!$B$3:$E$32,2,0)*BG274,(VLOOKUP(BJ274,data!$B$3:$E$32,2,0)*14)+(VLOOKUP(BJ274,data!$B$3:$E$32,3,0))*(BG274-14)),0)</f>
        <v>0</v>
      </c>
      <c r="BL274" s="265" t="s">
        <v>96</v>
      </c>
      <c r="BM274" s="231">
        <f>IF(BH274=1,VLOOKUP(BL274,data!$B$35:$D$39,2,0),0)</f>
        <v>0</v>
      </c>
      <c r="BN274" s="232">
        <f>IF(AND(BK274&lt;&gt;0,BM274&lt;&gt;0)=FALSE,0,data!$C$43)</f>
        <v>0</v>
      </c>
      <c r="BO274" s="269">
        <f t="shared" si="312"/>
        <v>0</v>
      </c>
      <c r="BP274" s="225">
        <f t="shared" si="313"/>
        <v>0</v>
      </c>
      <c r="BQ274" s="225">
        <f t="shared" si="314"/>
        <v>0</v>
      </c>
      <c r="BR274" s="225">
        <f t="shared" si="315"/>
        <v>0</v>
      </c>
      <c r="BS274" s="431" t="str">
        <f t="shared" si="316"/>
        <v>ne</v>
      </c>
      <c r="BU274" s="229"/>
      <c r="BV274" s="225">
        <f t="shared" si="317"/>
        <v>0</v>
      </c>
      <c r="BW274" s="230">
        <f>IF(BV274=1,data!$C$41*BU274,0)</f>
        <v>0</v>
      </c>
      <c r="BX274" s="265" t="s">
        <v>96</v>
      </c>
      <c r="BY274" s="231">
        <f>IF(BV274=1,IF(BU274&lt;15,VLOOKUP(BX274,data!$B$3:$E$32,2,0)*BU274,(VLOOKUP(BX274,data!$B$3:$E$32,2,0)*14)+(VLOOKUP(BX274,data!$B$3:$E$32,3,0))*(BU274-14)),0)</f>
        <v>0</v>
      </c>
      <c r="BZ274" s="265" t="s">
        <v>96</v>
      </c>
      <c r="CA274" s="231">
        <f>IF(BV274=1,VLOOKUP(BZ274,data!$B$35:$D$39,2,0),0)</f>
        <v>0</v>
      </c>
      <c r="CB274" s="232">
        <f>IF(AND(BY274&lt;&gt;0,CA274&lt;&gt;0)=FALSE,0,data!$C$43)</f>
        <v>0</v>
      </c>
      <c r="CC274" s="269">
        <f t="shared" si="318"/>
        <v>0</v>
      </c>
      <c r="CD274" s="225">
        <f t="shared" si="319"/>
        <v>0</v>
      </c>
      <c r="CE274" s="225">
        <f t="shared" si="320"/>
        <v>0</v>
      </c>
      <c r="CF274" s="225">
        <f t="shared" si="321"/>
        <v>0</v>
      </c>
      <c r="CG274" s="431" t="str">
        <f t="shared" si="322"/>
        <v>ne</v>
      </c>
      <c r="CI274" s="229"/>
      <c r="CJ274" s="225">
        <f t="shared" si="323"/>
        <v>0</v>
      </c>
      <c r="CK274" s="230">
        <f>IF(CJ274=1,data!$C$41*CI274,0)</f>
        <v>0</v>
      </c>
      <c r="CL274" s="265" t="s">
        <v>96</v>
      </c>
      <c r="CM274" s="231">
        <f>IF(CJ274=1,IF(CI274&lt;15,VLOOKUP(CL274,data!$B$3:$E$32,2,0)*CI274,(VLOOKUP(CL274,data!$B$3:$E$32,2,0)*14)+(VLOOKUP(CL274,data!$B$3:$E$32,3,0))*(CI274-14)),0)</f>
        <v>0</v>
      </c>
      <c r="CN274" s="265" t="s">
        <v>96</v>
      </c>
      <c r="CO274" s="231">
        <f>IF(CJ274=1,VLOOKUP(CN274,data!$B$35:$D$39,2,0),0)</f>
        <v>0</v>
      </c>
      <c r="CP274" s="232">
        <f>IF(AND(CM274&lt;&gt;0,CO274&lt;&gt;0)=FALSE,0,data!$C$43)</f>
        <v>0</v>
      </c>
      <c r="CQ274" s="269">
        <f t="shared" si="324"/>
        <v>0</v>
      </c>
      <c r="CR274" s="225">
        <f t="shared" si="325"/>
        <v>0</v>
      </c>
      <c r="CS274" s="225">
        <f t="shared" si="326"/>
        <v>0</v>
      </c>
      <c r="CT274" s="225">
        <f t="shared" si="327"/>
        <v>0</v>
      </c>
      <c r="CU274" s="431" t="str">
        <f t="shared" si="328"/>
        <v>ne</v>
      </c>
      <c r="CW274" s="229"/>
      <c r="CX274" s="225">
        <f t="shared" si="329"/>
        <v>0</v>
      </c>
      <c r="CY274" s="230">
        <f>IF(CX274=1,data!$C$41*CW274,0)</f>
        <v>0</v>
      </c>
      <c r="CZ274" s="265" t="s">
        <v>96</v>
      </c>
      <c r="DA274" s="231">
        <f>IF(CX274=1,IF(CW274&lt;15,VLOOKUP(CZ274,data!$B$3:$E$32,2,0)*CW274,(VLOOKUP(CZ274,data!$B$3:$E$32,2,0)*14)+(VLOOKUP(CZ274,data!$B$3:$E$32,3,0))*(CW274-14)),0)</f>
        <v>0</v>
      </c>
      <c r="DB274" s="265" t="s">
        <v>96</v>
      </c>
      <c r="DC274" s="231">
        <f>IF(CX274=1,VLOOKUP(DB274,data!$B$35:$D$39,2,0),0)</f>
        <v>0</v>
      </c>
      <c r="DD274" s="232">
        <f>IF(AND(DA274&lt;&gt;0,DC274&lt;&gt;0)=FALSE,0,data!$C$43)</f>
        <v>0</v>
      </c>
      <c r="DE274" s="269">
        <f t="shared" si="330"/>
        <v>0</v>
      </c>
      <c r="DF274" s="225">
        <f t="shared" si="331"/>
        <v>0</v>
      </c>
      <c r="DG274" s="225">
        <f t="shared" si="332"/>
        <v>0</v>
      </c>
      <c r="DH274" s="225">
        <f t="shared" si="333"/>
        <v>0</v>
      </c>
      <c r="DI274" s="431" t="str">
        <f t="shared" si="334"/>
        <v>ne</v>
      </c>
      <c r="DK274" s="229"/>
      <c r="DL274" s="225">
        <f t="shared" si="335"/>
        <v>0</v>
      </c>
      <c r="DM274" s="230">
        <f>IF(DL274=1,data!$C$41*DK274,0)</f>
        <v>0</v>
      </c>
      <c r="DN274" s="265" t="s">
        <v>96</v>
      </c>
      <c r="DO274" s="231">
        <f>IF(DL274=1,IF(DK274&lt;15,VLOOKUP(DN274,data!$B$3:$E$32,2,0)*DK274,(VLOOKUP(DN274,data!$B$3:$E$32,2,0)*14)+(VLOOKUP(DN274,data!$B$3:$E$32,3,0))*(DK274-14)),0)</f>
        <v>0</v>
      </c>
      <c r="DP274" s="265" t="s">
        <v>96</v>
      </c>
      <c r="DQ274" s="231">
        <f>IF(DL274=1,VLOOKUP(DP274,data!$B$35:$D$39,2,0),0)</f>
        <v>0</v>
      </c>
      <c r="DR274" s="232">
        <f>IF(AND(DO274&lt;&gt;0,DQ274&lt;&gt;0)=FALSE,0,data!$C$43)</f>
        <v>0</v>
      </c>
      <c r="DS274" s="269">
        <f t="shared" si="336"/>
        <v>0</v>
      </c>
      <c r="DT274" s="225">
        <f t="shared" si="337"/>
        <v>0</v>
      </c>
      <c r="DU274" s="225">
        <f t="shared" si="338"/>
        <v>0</v>
      </c>
      <c r="DV274" s="225">
        <f t="shared" si="339"/>
        <v>0</v>
      </c>
      <c r="DW274" s="431" t="str">
        <f t="shared" si="340"/>
        <v>ne</v>
      </c>
      <c r="DY274" s="229"/>
      <c r="DZ274" s="225">
        <f t="shared" si="341"/>
        <v>0</v>
      </c>
      <c r="EA274" s="230">
        <f>IF(DZ274=1,data!$C$41*DY274,0)</f>
        <v>0</v>
      </c>
      <c r="EB274" s="265" t="s">
        <v>96</v>
      </c>
      <c r="EC274" s="231">
        <f>IF(DZ274=1,IF(DY274&lt;15,VLOOKUP(EB274,data!$B$3:$E$32,2,0)*DY274,(VLOOKUP(EB274,data!$B$3:$E$32,2,0)*14)+(VLOOKUP(EB274,data!$B$3:$E$32,3,0))*(DY274-14)),0)</f>
        <v>0</v>
      </c>
      <c r="ED274" s="265" t="s">
        <v>96</v>
      </c>
      <c r="EE274" s="231">
        <f>IF(DZ274=1,VLOOKUP(ED274,data!$B$35:$D$39,2,0),0)</f>
        <v>0</v>
      </c>
      <c r="EF274" s="232">
        <f>IF(AND(EC274&lt;&gt;0,EE274&lt;&gt;0)=FALSE,0,data!$C$43)</f>
        <v>0</v>
      </c>
      <c r="EG274" s="269">
        <f t="shared" si="342"/>
        <v>0</v>
      </c>
      <c r="EH274" s="225">
        <f t="shared" si="343"/>
        <v>0</v>
      </c>
      <c r="EI274" s="225">
        <f t="shared" si="344"/>
        <v>0</v>
      </c>
      <c r="EJ274" s="225">
        <f t="shared" si="345"/>
        <v>0</v>
      </c>
      <c r="EK274" s="431" t="str">
        <f t="shared" si="346"/>
        <v>ne</v>
      </c>
      <c r="EM274" s="229"/>
      <c r="EN274" s="225">
        <f t="shared" si="347"/>
        <v>0</v>
      </c>
      <c r="EO274" s="230">
        <f>IF(EN274=1,data!$C$41*EM274,0)</f>
        <v>0</v>
      </c>
      <c r="EP274" s="265" t="s">
        <v>96</v>
      </c>
      <c r="EQ274" s="231">
        <f>IF(EN274=1,IF(EM274&lt;15,VLOOKUP(EP274,data!$B$3:$E$32,2,0)*EM274,(VLOOKUP(EP274,data!$B$3:$E$32,2,0)*14)+(VLOOKUP(EP274,data!$B$3:$E$32,3,0))*(EM274-14)),0)</f>
        <v>0</v>
      </c>
      <c r="ER274" s="265" t="s">
        <v>96</v>
      </c>
      <c r="ES274" s="231">
        <f>IF(EN274=1,VLOOKUP(ER274,data!$B$35:$D$39,2,0),0)</f>
        <v>0</v>
      </c>
      <c r="ET274" s="232">
        <f>IF(AND(EQ274&lt;&gt;0,ES274&lt;&gt;0)=FALSE,0,data!$C$43)</f>
        <v>0</v>
      </c>
      <c r="EU274" s="269">
        <f t="shared" si="348"/>
        <v>0</v>
      </c>
      <c r="EV274" s="225">
        <f t="shared" si="349"/>
        <v>0</v>
      </c>
      <c r="EW274" s="225">
        <f t="shared" si="350"/>
        <v>0</v>
      </c>
      <c r="EX274" s="225">
        <f t="shared" si="351"/>
        <v>0</v>
      </c>
      <c r="EY274" s="431" t="str">
        <f t="shared" si="352"/>
        <v>ne</v>
      </c>
      <c r="FA274" s="229"/>
      <c r="FB274" s="225">
        <f t="shared" si="353"/>
        <v>0</v>
      </c>
      <c r="FC274" s="230">
        <f>IF(FB274=1,data!$C$41*FA274,0)</f>
        <v>0</v>
      </c>
      <c r="FD274" s="265" t="s">
        <v>96</v>
      </c>
      <c r="FE274" s="231">
        <f>IF(FB274=1,IF(FA274&lt;15,VLOOKUP(FD274,data!$B$3:$E$32,2,0)*FA274,(VLOOKUP(FD274,data!$B$3:$E$32,2,0)*14)+(VLOOKUP(FD274,data!$B$3:$E$32,3,0))*(FA274-14)),0)</f>
        <v>0</v>
      </c>
      <c r="FF274" s="265" t="s">
        <v>96</v>
      </c>
      <c r="FG274" s="231">
        <f>IF(FB274=1,VLOOKUP(FF274,data!$B$35:$D$39,2,0),0)</f>
        <v>0</v>
      </c>
      <c r="FH274" s="232">
        <f>IF(AND(FE274&lt;&gt;0,FG274&lt;&gt;0)=FALSE,0,data!$C$43)</f>
        <v>0</v>
      </c>
      <c r="FI274" s="269">
        <f t="shared" si="354"/>
        <v>0</v>
      </c>
      <c r="FJ274" s="225">
        <f t="shared" si="355"/>
        <v>0</v>
      </c>
      <c r="FK274" s="225">
        <f t="shared" si="356"/>
        <v>0</v>
      </c>
      <c r="FL274" s="225">
        <f t="shared" si="357"/>
        <v>0</v>
      </c>
      <c r="FM274" s="431" t="str">
        <f t="shared" si="358"/>
        <v>ne</v>
      </c>
    </row>
    <row r="275" spans="1:169" ht="26.65" hidden="1" customHeight="1" x14ac:dyDescent="0.25">
      <c r="A275" s="233"/>
      <c r="B275" s="370" t="s">
        <v>366</v>
      </c>
      <c r="C275" s="416"/>
      <c r="D275" s="418"/>
      <c r="E275" s="229"/>
      <c r="F275" s="225">
        <f t="shared" si="290"/>
        <v>0</v>
      </c>
      <c r="G275" s="230">
        <f>IF(F275=1,data!$C$41*E275,0)</f>
        <v>0</v>
      </c>
      <c r="H275" s="265" t="s">
        <v>96</v>
      </c>
      <c r="I275" s="231">
        <f>IF($F275=1,IF($E275&lt;15,VLOOKUP(H275,data!$B$3:$E$32,2,0)*$E275,(VLOOKUP(H275,data!$B$3:$E$32,2,0)*14)+(VLOOKUP(H275,data!$B$3:$E$32,3,0))*($E275-14)),0)</f>
        <v>0</v>
      </c>
      <c r="J275" s="265" t="s">
        <v>96</v>
      </c>
      <c r="K275" s="231">
        <f>IF($F275=1,VLOOKUP(J275,data!$B$35:$D$39,2,0),0)</f>
        <v>0</v>
      </c>
      <c r="L275" s="232">
        <f>IF(AND(I275&lt;&gt;0,K275&lt;&gt;0)=FALSE,0,data!$C$43)</f>
        <v>0</v>
      </c>
      <c r="M275" s="269">
        <f t="shared" si="76"/>
        <v>0</v>
      </c>
      <c r="N275" s="225">
        <f t="shared" si="359"/>
        <v>0</v>
      </c>
      <c r="O275" s="225">
        <f t="shared" si="291"/>
        <v>0</v>
      </c>
      <c r="P275" s="225">
        <f t="shared" si="292"/>
        <v>0</v>
      </c>
      <c r="Q275" s="228"/>
      <c r="R275" s="438">
        <f t="shared" si="293"/>
        <v>0</v>
      </c>
      <c r="S275" s="225">
        <f t="shared" si="294"/>
        <v>0</v>
      </c>
      <c r="T275" s="357">
        <f>IF(S275=1,data!$C$41*R275,0)</f>
        <v>0</v>
      </c>
      <c r="U275" s="370" t="str">
        <f t="shared" si="295"/>
        <v xml:space="preserve"> </v>
      </c>
      <c r="V275" s="360">
        <f>IF($S275=1,IF(R275&lt;15,VLOOKUP(U275,data!$B$3:$E$32,2,0)*R275,(VLOOKUP(U275,data!$B$3:$E$32,2,0)*14)+(VLOOKUP(U275,data!$B$3:$E$32,3,0))*(R275-14)),0)</f>
        <v>0</v>
      </c>
      <c r="W275" s="370" t="str">
        <f t="shared" si="296"/>
        <v xml:space="preserve"> </v>
      </c>
      <c r="X275" s="360">
        <f>IF($S275=1,VLOOKUP(W275,data!$B$35:$D$39,2,0),0)</f>
        <v>0</v>
      </c>
      <c r="Y275" s="364">
        <f>IF(AND(V275&lt;&gt;0,X275&lt;&gt;0)=FALSE,0,data!$C$43)</f>
        <v>0</v>
      </c>
      <c r="Z275" s="365">
        <f t="shared" si="83"/>
        <v>0</v>
      </c>
      <c r="AA275" s="225">
        <f t="shared" si="360"/>
        <v>0</v>
      </c>
      <c r="AB275" s="225">
        <f t="shared" si="297"/>
        <v>0</v>
      </c>
      <c r="AC275" s="225">
        <f t="shared" si="298"/>
        <v>0</v>
      </c>
      <c r="AE275" s="229"/>
      <c r="AF275" s="225">
        <f t="shared" si="299"/>
        <v>0</v>
      </c>
      <c r="AG275" s="230">
        <f>IF(AF275=1,data!$C$41*AE275,0)</f>
        <v>0</v>
      </c>
      <c r="AH275" s="265" t="s">
        <v>96</v>
      </c>
      <c r="AI275" s="231">
        <f>IF(AF275=1,IF(AE275&lt;15,VLOOKUP(AH275,data!$B$3:$E$32,2,0)*AE275,(VLOOKUP(AH275,data!$B$3:$E$32,2,0)*14)+(VLOOKUP(AH275,data!$B$3:$E$32,3,0))*(AE275-14)),0)</f>
        <v>0</v>
      </c>
      <c r="AJ275" s="265" t="s">
        <v>96</v>
      </c>
      <c r="AK275" s="231">
        <f>IF(AF275=1,VLOOKUP(AJ275,data!$B$35:$D$39,2,0),0)</f>
        <v>0</v>
      </c>
      <c r="AL275" s="232">
        <f>IF(AND(AI275&lt;&gt;0,AK275&lt;&gt;0)=FALSE,0,data!$C$43)</f>
        <v>0</v>
      </c>
      <c r="AM275" s="269">
        <f t="shared" si="300"/>
        <v>0</v>
      </c>
      <c r="AN275" s="225">
        <f t="shared" si="301"/>
        <v>0</v>
      </c>
      <c r="AO275" s="225">
        <f t="shared" si="302"/>
        <v>0</v>
      </c>
      <c r="AP275" s="225">
        <f t="shared" si="303"/>
        <v>0</v>
      </c>
      <c r="AQ275" s="431" t="str">
        <f t="shared" si="304"/>
        <v>ne</v>
      </c>
      <c r="AS275" s="229"/>
      <c r="AT275" s="225">
        <f t="shared" si="305"/>
        <v>0</v>
      </c>
      <c r="AU275" s="230">
        <f>IF(AT275=1,data!$C$41*AS275,0)</f>
        <v>0</v>
      </c>
      <c r="AV275" s="265" t="s">
        <v>96</v>
      </c>
      <c r="AW275" s="231">
        <f>IF(AT275=1,IF(AS275&lt;15,VLOOKUP(AV275,data!$B$3:$E$32,2,0)*AS275,(VLOOKUP(AV275,data!$B$3:$E$32,2,0)*14)+(VLOOKUP(AV275,data!$B$3:$E$32,3,0))*(AS275-14)),0)</f>
        <v>0</v>
      </c>
      <c r="AX275" s="265" t="s">
        <v>96</v>
      </c>
      <c r="AY275" s="231">
        <f>IF(AT275=1,VLOOKUP(AX275,data!$B$35:$D$39,2,0),0)</f>
        <v>0</v>
      </c>
      <c r="AZ275" s="232">
        <f>IF(AND(AW275&lt;&gt;0,AY275&lt;&gt;0)=FALSE,0,data!$C$43)</f>
        <v>0</v>
      </c>
      <c r="BA275" s="269">
        <f t="shared" si="306"/>
        <v>0</v>
      </c>
      <c r="BB275" s="225">
        <f t="shared" si="307"/>
        <v>0</v>
      </c>
      <c r="BC275" s="225">
        <f t="shared" si="308"/>
        <v>0</v>
      </c>
      <c r="BD275" s="225">
        <f t="shared" si="309"/>
        <v>0</v>
      </c>
      <c r="BE275" s="431" t="str">
        <f t="shared" si="310"/>
        <v>ne</v>
      </c>
      <c r="BG275" s="229"/>
      <c r="BH275" s="225">
        <f t="shared" si="311"/>
        <v>0</v>
      </c>
      <c r="BI275" s="230">
        <f>IF(BH275=1,data!$C$41*BG275,0)</f>
        <v>0</v>
      </c>
      <c r="BJ275" s="265" t="s">
        <v>96</v>
      </c>
      <c r="BK275" s="231">
        <f>IF(BH275=1,IF(BG275&lt;15,VLOOKUP(BJ275,data!$B$3:$E$32,2,0)*BG275,(VLOOKUP(BJ275,data!$B$3:$E$32,2,0)*14)+(VLOOKUP(BJ275,data!$B$3:$E$32,3,0))*(BG275-14)),0)</f>
        <v>0</v>
      </c>
      <c r="BL275" s="265" t="s">
        <v>96</v>
      </c>
      <c r="BM275" s="231">
        <f>IF(BH275=1,VLOOKUP(BL275,data!$B$35:$D$39,2,0),0)</f>
        <v>0</v>
      </c>
      <c r="BN275" s="232">
        <f>IF(AND(BK275&lt;&gt;0,BM275&lt;&gt;0)=FALSE,0,data!$C$43)</f>
        <v>0</v>
      </c>
      <c r="BO275" s="269">
        <f t="shared" si="312"/>
        <v>0</v>
      </c>
      <c r="BP275" s="225">
        <f t="shared" si="313"/>
        <v>0</v>
      </c>
      <c r="BQ275" s="225">
        <f t="shared" si="314"/>
        <v>0</v>
      </c>
      <c r="BR275" s="225">
        <f t="shared" si="315"/>
        <v>0</v>
      </c>
      <c r="BS275" s="431" t="str">
        <f t="shared" si="316"/>
        <v>ne</v>
      </c>
      <c r="BU275" s="229"/>
      <c r="BV275" s="225">
        <f t="shared" si="317"/>
        <v>0</v>
      </c>
      <c r="BW275" s="230">
        <f>IF(BV275=1,data!$C$41*BU275,0)</f>
        <v>0</v>
      </c>
      <c r="BX275" s="265" t="s">
        <v>96</v>
      </c>
      <c r="BY275" s="231">
        <f>IF(BV275=1,IF(BU275&lt;15,VLOOKUP(BX275,data!$B$3:$E$32,2,0)*BU275,(VLOOKUP(BX275,data!$B$3:$E$32,2,0)*14)+(VLOOKUP(BX275,data!$B$3:$E$32,3,0))*(BU275-14)),0)</f>
        <v>0</v>
      </c>
      <c r="BZ275" s="265" t="s">
        <v>96</v>
      </c>
      <c r="CA275" s="231">
        <f>IF(BV275=1,VLOOKUP(BZ275,data!$B$35:$D$39,2,0),0)</f>
        <v>0</v>
      </c>
      <c r="CB275" s="232">
        <f>IF(AND(BY275&lt;&gt;0,CA275&lt;&gt;0)=FALSE,0,data!$C$43)</f>
        <v>0</v>
      </c>
      <c r="CC275" s="269">
        <f t="shared" si="318"/>
        <v>0</v>
      </c>
      <c r="CD275" s="225">
        <f t="shared" si="319"/>
        <v>0</v>
      </c>
      <c r="CE275" s="225">
        <f t="shared" si="320"/>
        <v>0</v>
      </c>
      <c r="CF275" s="225">
        <f t="shared" si="321"/>
        <v>0</v>
      </c>
      <c r="CG275" s="431" t="str">
        <f t="shared" si="322"/>
        <v>ne</v>
      </c>
      <c r="CI275" s="229"/>
      <c r="CJ275" s="225">
        <f t="shared" si="323"/>
        <v>0</v>
      </c>
      <c r="CK275" s="230">
        <f>IF(CJ275=1,data!$C$41*CI275,0)</f>
        <v>0</v>
      </c>
      <c r="CL275" s="265" t="s">
        <v>96</v>
      </c>
      <c r="CM275" s="231">
        <f>IF(CJ275=1,IF(CI275&lt;15,VLOOKUP(CL275,data!$B$3:$E$32,2,0)*CI275,(VLOOKUP(CL275,data!$B$3:$E$32,2,0)*14)+(VLOOKUP(CL275,data!$B$3:$E$32,3,0))*(CI275-14)),0)</f>
        <v>0</v>
      </c>
      <c r="CN275" s="265" t="s">
        <v>96</v>
      </c>
      <c r="CO275" s="231">
        <f>IF(CJ275=1,VLOOKUP(CN275,data!$B$35:$D$39,2,0),0)</f>
        <v>0</v>
      </c>
      <c r="CP275" s="232">
        <f>IF(AND(CM275&lt;&gt;0,CO275&lt;&gt;0)=FALSE,0,data!$C$43)</f>
        <v>0</v>
      </c>
      <c r="CQ275" s="269">
        <f t="shared" si="324"/>
        <v>0</v>
      </c>
      <c r="CR275" s="225">
        <f t="shared" si="325"/>
        <v>0</v>
      </c>
      <c r="CS275" s="225">
        <f t="shared" si="326"/>
        <v>0</v>
      </c>
      <c r="CT275" s="225">
        <f t="shared" si="327"/>
        <v>0</v>
      </c>
      <c r="CU275" s="431" t="str">
        <f t="shared" si="328"/>
        <v>ne</v>
      </c>
      <c r="CW275" s="229"/>
      <c r="CX275" s="225">
        <f t="shared" si="329"/>
        <v>0</v>
      </c>
      <c r="CY275" s="230">
        <f>IF(CX275=1,data!$C$41*CW275,0)</f>
        <v>0</v>
      </c>
      <c r="CZ275" s="265" t="s">
        <v>96</v>
      </c>
      <c r="DA275" s="231">
        <f>IF(CX275=1,IF(CW275&lt;15,VLOOKUP(CZ275,data!$B$3:$E$32,2,0)*CW275,(VLOOKUP(CZ275,data!$B$3:$E$32,2,0)*14)+(VLOOKUP(CZ275,data!$B$3:$E$32,3,0))*(CW275-14)),0)</f>
        <v>0</v>
      </c>
      <c r="DB275" s="265" t="s">
        <v>96</v>
      </c>
      <c r="DC275" s="231">
        <f>IF(CX275=1,VLOOKUP(DB275,data!$B$35:$D$39,2,0),0)</f>
        <v>0</v>
      </c>
      <c r="DD275" s="232">
        <f>IF(AND(DA275&lt;&gt;0,DC275&lt;&gt;0)=FALSE,0,data!$C$43)</f>
        <v>0</v>
      </c>
      <c r="DE275" s="269">
        <f t="shared" si="330"/>
        <v>0</v>
      </c>
      <c r="DF275" s="225">
        <f t="shared" si="331"/>
        <v>0</v>
      </c>
      <c r="DG275" s="225">
        <f t="shared" si="332"/>
        <v>0</v>
      </c>
      <c r="DH275" s="225">
        <f t="shared" si="333"/>
        <v>0</v>
      </c>
      <c r="DI275" s="431" t="str">
        <f t="shared" si="334"/>
        <v>ne</v>
      </c>
      <c r="DK275" s="229"/>
      <c r="DL275" s="225">
        <f t="shared" si="335"/>
        <v>0</v>
      </c>
      <c r="DM275" s="230">
        <f>IF(DL275=1,data!$C$41*DK275,0)</f>
        <v>0</v>
      </c>
      <c r="DN275" s="265" t="s">
        <v>96</v>
      </c>
      <c r="DO275" s="231">
        <f>IF(DL275=1,IF(DK275&lt;15,VLOOKUP(DN275,data!$B$3:$E$32,2,0)*DK275,(VLOOKUP(DN275,data!$B$3:$E$32,2,0)*14)+(VLOOKUP(DN275,data!$B$3:$E$32,3,0))*(DK275-14)),0)</f>
        <v>0</v>
      </c>
      <c r="DP275" s="265" t="s">
        <v>96</v>
      </c>
      <c r="DQ275" s="231">
        <f>IF(DL275=1,VLOOKUP(DP275,data!$B$35:$D$39,2,0),0)</f>
        <v>0</v>
      </c>
      <c r="DR275" s="232">
        <f>IF(AND(DO275&lt;&gt;0,DQ275&lt;&gt;0)=FALSE,0,data!$C$43)</f>
        <v>0</v>
      </c>
      <c r="DS275" s="269">
        <f t="shared" si="336"/>
        <v>0</v>
      </c>
      <c r="DT275" s="225">
        <f t="shared" si="337"/>
        <v>0</v>
      </c>
      <c r="DU275" s="225">
        <f t="shared" si="338"/>
        <v>0</v>
      </c>
      <c r="DV275" s="225">
        <f t="shared" si="339"/>
        <v>0</v>
      </c>
      <c r="DW275" s="431" t="str">
        <f t="shared" si="340"/>
        <v>ne</v>
      </c>
      <c r="DY275" s="229"/>
      <c r="DZ275" s="225">
        <f t="shared" si="341"/>
        <v>0</v>
      </c>
      <c r="EA275" s="230">
        <f>IF(DZ275=1,data!$C$41*DY275,0)</f>
        <v>0</v>
      </c>
      <c r="EB275" s="265" t="s">
        <v>96</v>
      </c>
      <c r="EC275" s="231">
        <f>IF(DZ275=1,IF(DY275&lt;15,VLOOKUP(EB275,data!$B$3:$E$32,2,0)*DY275,(VLOOKUP(EB275,data!$B$3:$E$32,2,0)*14)+(VLOOKUP(EB275,data!$B$3:$E$32,3,0))*(DY275-14)),0)</f>
        <v>0</v>
      </c>
      <c r="ED275" s="265" t="s">
        <v>96</v>
      </c>
      <c r="EE275" s="231">
        <f>IF(DZ275=1,VLOOKUP(ED275,data!$B$35:$D$39,2,0),0)</f>
        <v>0</v>
      </c>
      <c r="EF275" s="232">
        <f>IF(AND(EC275&lt;&gt;0,EE275&lt;&gt;0)=FALSE,0,data!$C$43)</f>
        <v>0</v>
      </c>
      <c r="EG275" s="269">
        <f t="shared" si="342"/>
        <v>0</v>
      </c>
      <c r="EH275" s="225">
        <f t="shared" si="343"/>
        <v>0</v>
      </c>
      <c r="EI275" s="225">
        <f t="shared" si="344"/>
        <v>0</v>
      </c>
      <c r="EJ275" s="225">
        <f t="shared" si="345"/>
        <v>0</v>
      </c>
      <c r="EK275" s="431" t="str">
        <f t="shared" si="346"/>
        <v>ne</v>
      </c>
      <c r="EM275" s="229"/>
      <c r="EN275" s="225">
        <f t="shared" si="347"/>
        <v>0</v>
      </c>
      <c r="EO275" s="230">
        <f>IF(EN275=1,data!$C$41*EM275,0)</f>
        <v>0</v>
      </c>
      <c r="EP275" s="265" t="s">
        <v>96</v>
      </c>
      <c r="EQ275" s="231">
        <f>IF(EN275=1,IF(EM275&lt;15,VLOOKUP(EP275,data!$B$3:$E$32,2,0)*EM275,(VLOOKUP(EP275,data!$B$3:$E$32,2,0)*14)+(VLOOKUP(EP275,data!$B$3:$E$32,3,0))*(EM275-14)),0)</f>
        <v>0</v>
      </c>
      <c r="ER275" s="265" t="s">
        <v>96</v>
      </c>
      <c r="ES275" s="231">
        <f>IF(EN275=1,VLOOKUP(ER275,data!$B$35:$D$39,2,0),0)</f>
        <v>0</v>
      </c>
      <c r="ET275" s="232">
        <f>IF(AND(EQ275&lt;&gt;0,ES275&lt;&gt;0)=FALSE,0,data!$C$43)</f>
        <v>0</v>
      </c>
      <c r="EU275" s="269">
        <f t="shared" si="348"/>
        <v>0</v>
      </c>
      <c r="EV275" s="225">
        <f t="shared" si="349"/>
        <v>0</v>
      </c>
      <c r="EW275" s="225">
        <f t="shared" si="350"/>
        <v>0</v>
      </c>
      <c r="EX275" s="225">
        <f t="shared" si="351"/>
        <v>0</v>
      </c>
      <c r="EY275" s="431" t="str">
        <f t="shared" si="352"/>
        <v>ne</v>
      </c>
      <c r="FA275" s="229"/>
      <c r="FB275" s="225">
        <f t="shared" si="353"/>
        <v>0</v>
      </c>
      <c r="FC275" s="230">
        <f>IF(FB275=1,data!$C$41*FA275,0)</f>
        <v>0</v>
      </c>
      <c r="FD275" s="265" t="s">
        <v>96</v>
      </c>
      <c r="FE275" s="231">
        <f>IF(FB275=1,IF(FA275&lt;15,VLOOKUP(FD275,data!$B$3:$E$32,2,0)*FA275,(VLOOKUP(FD275,data!$B$3:$E$32,2,0)*14)+(VLOOKUP(FD275,data!$B$3:$E$32,3,0))*(FA275-14)),0)</f>
        <v>0</v>
      </c>
      <c r="FF275" s="265" t="s">
        <v>96</v>
      </c>
      <c r="FG275" s="231">
        <f>IF(FB275=1,VLOOKUP(FF275,data!$B$35:$D$39,2,0),0)</f>
        <v>0</v>
      </c>
      <c r="FH275" s="232">
        <f>IF(AND(FE275&lt;&gt;0,FG275&lt;&gt;0)=FALSE,0,data!$C$43)</f>
        <v>0</v>
      </c>
      <c r="FI275" s="269">
        <f t="shared" si="354"/>
        <v>0</v>
      </c>
      <c r="FJ275" s="225">
        <f t="shared" si="355"/>
        <v>0</v>
      </c>
      <c r="FK275" s="225">
        <f t="shared" si="356"/>
        <v>0</v>
      </c>
      <c r="FL275" s="225">
        <f t="shared" si="357"/>
        <v>0</v>
      </c>
      <c r="FM275" s="431" t="str">
        <f t="shared" si="358"/>
        <v>ne</v>
      </c>
    </row>
    <row r="276" spans="1:169" ht="26.65" hidden="1" customHeight="1" x14ac:dyDescent="0.25">
      <c r="A276" s="233"/>
      <c r="B276" s="370" t="s">
        <v>367</v>
      </c>
      <c r="C276" s="416"/>
      <c r="D276" s="418"/>
      <c r="E276" s="229"/>
      <c r="F276" s="225">
        <f t="shared" si="290"/>
        <v>0</v>
      </c>
      <c r="G276" s="230">
        <f>IF(F276=1,data!$C$41*E276,0)</f>
        <v>0</v>
      </c>
      <c r="H276" s="265" t="s">
        <v>96</v>
      </c>
      <c r="I276" s="231">
        <f>IF($F276=1,IF($E276&lt;15,VLOOKUP(H276,data!$B$3:$E$32,2,0)*$E276,(VLOOKUP(H276,data!$B$3:$E$32,2,0)*14)+(VLOOKUP(H276,data!$B$3:$E$32,3,0))*($E276-14)),0)</f>
        <v>0</v>
      </c>
      <c r="J276" s="265" t="s">
        <v>96</v>
      </c>
      <c r="K276" s="231">
        <f>IF($F276=1,VLOOKUP(J276,data!$B$35:$D$39,2,0),0)</f>
        <v>0</v>
      </c>
      <c r="L276" s="232">
        <f>IF(AND(I276&lt;&gt;0,K276&lt;&gt;0)=FALSE,0,data!$C$43)</f>
        <v>0</v>
      </c>
      <c r="M276" s="269">
        <f t="shared" si="76"/>
        <v>0</v>
      </c>
      <c r="N276" s="225">
        <f t="shared" si="359"/>
        <v>0</v>
      </c>
      <c r="O276" s="225">
        <f t="shared" si="291"/>
        <v>0</v>
      </c>
      <c r="P276" s="225">
        <f t="shared" si="292"/>
        <v>0</v>
      </c>
      <c r="Q276" s="228"/>
      <c r="R276" s="438">
        <f t="shared" si="293"/>
        <v>0</v>
      </c>
      <c r="S276" s="225">
        <f t="shared" si="294"/>
        <v>0</v>
      </c>
      <c r="T276" s="357">
        <f>IF(S276=1,data!$C$41*R276,0)</f>
        <v>0</v>
      </c>
      <c r="U276" s="370" t="str">
        <f t="shared" si="295"/>
        <v xml:space="preserve"> </v>
      </c>
      <c r="V276" s="360">
        <f>IF($S276=1,IF(R276&lt;15,VLOOKUP(U276,data!$B$3:$E$32,2,0)*R276,(VLOOKUP(U276,data!$B$3:$E$32,2,0)*14)+(VLOOKUP(U276,data!$B$3:$E$32,3,0))*(R276-14)),0)</f>
        <v>0</v>
      </c>
      <c r="W276" s="370" t="str">
        <f t="shared" si="296"/>
        <v xml:space="preserve"> </v>
      </c>
      <c r="X276" s="360">
        <f>IF($S276=1,VLOOKUP(W276,data!$B$35:$D$39,2,0),0)</f>
        <v>0</v>
      </c>
      <c r="Y276" s="364">
        <f>IF(AND(V276&lt;&gt;0,X276&lt;&gt;0)=FALSE,0,data!$C$43)</f>
        <v>0</v>
      </c>
      <c r="Z276" s="365">
        <f t="shared" si="83"/>
        <v>0</v>
      </c>
      <c r="AA276" s="225">
        <f t="shared" si="360"/>
        <v>0</v>
      </c>
      <c r="AB276" s="225">
        <f t="shared" si="297"/>
        <v>0</v>
      </c>
      <c r="AC276" s="225">
        <f t="shared" si="298"/>
        <v>0</v>
      </c>
      <c r="AE276" s="229"/>
      <c r="AF276" s="225">
        <f t="shared" si="299"/>
        <v>0</v>
      </c>
      <c r="AG276" s="230">
        <f>IF(AF276=1,data!$C$41*AE276,0)</f>
        <v>0</v>
      </c>
      <c r="AH276" s="265" t="s">
        <v>96</v>
      </c>
      <c r="AI276" s="231">
        <f>IF(AF276=1,IF(AE276&lt;15,VLOOKUP(AH276,data!$B$3:$E$32,2,0)*AE276,(VLOOKUP(AH276,data!$B$3:$E$32,2,0)*14)+(VLOOKUP(AH276,data!$B$3:$E$32,3,0))*(AE276-14)),0)</f>
        <v>0</v>
      </c>
      <c r="AJ276" s="265" t="s">
        <v>96</v>
      </c>
      <c r="AK276" s="231">
        <f>IF(AF276=1,VLOOKUP(AJ276,data!$B$35:$D$39,2,0),0)</f>
        <v>0</v>
      </c>
      <c r="AL276" s="232">
        <f>IF(AND(AI276&lt;&gt;0,AK276&lt;&gt;0)=FALSE,0,data!$C$43)</f>
        <v>0</v>
      </c>
      <c r="AM276" s="269">
        <f t="shared" si="300"/>
        <v>0</v>
      </c>
      <c r="AN276" s="225">
        <f t="shared" si="301"/>
        <v>0</v>
      </c>
      <c r="AO276" s="225">
        <f t="shared" si="302"/>
        <v>0</v>
      </c>
      <c r="AP276" s="225">
        <f t="shared" si="303"/>
        <v>0</v>
      </c>
      <c r="AQ276" s="431" t="str">
        <f t="shared" si="304"/>
        <v>ne</v>
      </c>
      <c r="AS276" s="229"/>
      <c r="AT276" s="225">
        <f t="shared" si="305"/>
        <v>0</v>
      </c>
      <c r="AU276" s="230">
        <f>IF(AT276=1,data!$C$41*AS276,0)</f>
        <v>0</v>
      </c>
      <c r="AV276" s="265" t="s">
        <v>96</v>
      </c>
      <c r="AW276" s="231">
        <f>IF(AT276=1,IF(AS276&lt;15,VLOOKUP(AV276,data!$B$3:$E$32,2,0)*AS276,(VLOOKUP(AV276,data!$B$3:$E$32,2,0)*14)+(VLOOKUP(AV276,data!$B$3:$E$32,3,0))*(AS276-14)),0)</f>
        <v>0</v>
      </c>
      <c r="AX276" s="265" t="s">
        <v>96</v>
      </c>
      <c r="AY276" s="231">
        <f>IF(AT276=1,VLOOKUP(AX276,data!$B$35:$D$39,2,0),0)</f>
        <v>0</v>
      </c>
      <c r="AZ276" s="232">
        <f>IF(AND(AW276&lt;&gt;0,AY276&lt;&gt;0)=FALSE,0,data!$C$43)</f>
        <v>0</v>
      </c>
      <c r="BA276" s="269">
        <f t="shared" si="306"/>
        <v>0</v>
      </c>
      <c r="BB276" s="225">
        <f t="shared" si="307"/>
        <v>0</v>
      </c>
      <c r="BC276" s="225">
        <f t="shared" si="308"/>
        <v>0</v>
      </c>
      <c r="BD276" s="225">
        <f t="shared" si="309"/>
        <v>0</v>
      </c>
      <c r="BE276" s="431" t="str">
        <f t="shared" si="310"/>
        <v>ne</v>
      </c>
      <c r="BG276" s="229"/>
      <c r="BH276" s="225">
        <f t="shared" si="311"/>
        <v>0</v>
      </c>
      <c r="BI276" s="230">
        <f>IF(BH276=1,data!$C$41*BG276,0)</f>
        <v>0</v>
      </c>
      <c r="BJ276" s="265" t="s">
        <v>96</v>
      </c>
      <c r="BK276" s="231">
        <f>IF(BH276=1,IF(BG276&lt;15,VLOOKUP(BJ276,data!$B$3:$E$32,2,0)*BG276,(VLOOKUP(BJ276,data!$B$3:$E$32,2,0)*14)+(VLOOKUP(BJ276,data!$B$3:$E$32,3,0))*(BG276-14)),0)</f>
        <v>0</v>
      </c>
      <c r="BL276" s="265" t="s">
        <v>96</v>
      </c>
      <c r="BM276" s="231">
        <f>IF(BH276=1,VLOOKUP(BL276,data!$B$35:$D$39,2,0),0)</f>
        <v>0</v>
      </c>
      <c r="BN276" s="232">
        <f>IF(AND(BK276&lt;&gt;0,BM276&lt;&gt;0)=FALSE,0,data!$C$43)</f>
        <v>0</v>
      </c>
      <c r="BO276" s="269">
        <f t="shared" si="312"/>
        <v>0</v>
      </c>
      <c r="BP276" s="225">
        <f t="shared" si="313"/>
        <v>0</v>
      </c>
      <c r="BQ276" s="225">
        <f t="shared" si="314"/>
        <v>0</v>
      </c>
      <c r="BR276" s="225">
        <f t="shared" si="315"/>
        <v>0</v>
      </c>
      <c r="BS276" s="431" t="str">
        <f t="shared" si="316"/>
        <v>ne</v>
      </c>
      <c r="BU276" s="229"/>
      <c r="BV276" s="225">
        <f t="shared" si="317"/>
        <v>0</v>
      </c>
      <c r="BW276" s="230">
        <f>IF(BV276=1,data!$C$41*BU276,0)</f>
        <v>0</v>
      </c>
      <c r="BX276" s="265" t="s">
        <v>96</v>
      </c>
      <c r="BY276" s="231">
        <f>IF(BV276=1,IF(BU276&lt;15,VLOOKUP(BX276,data!$B$3:$E$32,2,0)*BU276,(VLOOKUP(BX276,data!$B$3:$E$32,2,0)*14)+(VLOOKUP(BX276,data!$B$3:$E$32,3,0))*(BU276-14)),0)</f>
        <v>0</v>
      </c>
      <c r="BZ276" s="265" t="s">
        <v>96</v>
      </c>
      <c r="CA276" s="231">
        <f>IF(BV276=1,VLOOKUP(BZ276,data!$B$35:$D$39,2,0),0)</f>
        <v>0</v>
      </c>
      <c r="CB276" s="232">
        <f>IF(AND(BY276&lt;&gt;0,CA276&lt;&gt;0)=FALSE,0,data!$C$43)</f>
        <v>0</v>
      </c>
      <c r="CC276" s="269">
        <f t="shared" si="318"/>
        <v>0</v>
      </c>
      <c r="CD276" s="225">
        <f t="shared" si="319"/>
        <v>0</v>
      </c>
      <c r="CE276" s="225">
        <f t="shared" si="320"/>
        <v>0</v>
      </c>
      <c r="CF276" s="225">
        <f t="shared" si="321"/>
        <v>0</v>
      </c>
      <c r="CG276" s="431" t="str">
        <f t="shared" si="322"/>
        <v>ne</v>
      </c>
      <c r="CI276" s="229"/>
      <c r="CJ276" s="225">
        <f t="shared" si="323"/>
        <v>0</v>
      </c>
      <c r="CK276" s="230">
        <f>IF(CJ276=1,data!$C$41*CI276,0)</f>
        <v>0</v>
      </c>
      <c r="CL276" s="265" t="s">
        <v>96</v>
      </c>
      <c r="CM276" s="231">
        <f>IF(CJ276=1,IF(CI276&lt;15,VLOOKUP(CL276,data!$B$3:$E$32,2,0)*CI276,(VLOOKUP(CL276,data!$B$3:$E$32,2,0)*14)+(VLOOKUP(CL276,data!$B$3:$E$32,3,0))*(CI276-14)),0)</f>
        <v>0</v>
      </c>
      <c r="CN276" s="265" t="s">
        <v>96</v>
      </c>
      <c r="CO276" s="231">
        <f>IF(CJ276=1,VLOOKUP(CN276,data!$B$35:$D$39,2,0),0)</f>
        <v>0</v>
      </c>
      <c r="CP276" s="232">
        <f>IF(AND(CM276&lt;&gt;0,CO276&lt;&gt;0)=FALSE,0,data!$C$43)</f>
        <v>0</v>
      </c>
      <c r="CQ276" s="269">
        <f t="shared" si="324"/>
        <v>0</v>
      </c>
      <c r="CR276" s="225">
        <f t="shared" si="325"/>
        <v>0</v>
      </c>
      <c r="CS276" s="225">
        <f t="shared" si="326"/>
        <v>0</v>
      </c>
      <c r="CT276" s="225">
        <f t="shared" si="327"/>
        <v>0</v>
      </c>
      <c r="CU276" s="431" t="str">
        <f t="shared" si="328"/>
        <v>ne</v>
      </c>
      <c r="CW276" s="229"/>
      <c r="CX276" s="225">
        <f t="shared" si="329"/>
        <v>0</v>
      </c>
      <c r="CY276" s="230">
        <f>IF(CX276=1,data!$C$41*CW276,0)</f>
        <v>0</v>
      </c>
      <c r="CZ276" s="265" t="s">
        <v>96</v>
      </c>
      <c r="DA276" s="231">
        <f>IF(CX276=1,IF(CW276&lt;15,VLOOKUP(CZ276,data!$B$3:$E$32,2,0)*CW276,(VLOOKUP(CZ276,data!$B$3:$E$32,2,0)*14)+(VLOOKUP(CZ276,data!$B$3:$E$32,3,0))*(CW276-14)),0)</f>
        <v>0</v>
      </c>
      <c r="DB276" s="265" t="s">
        <v>96</v>
      </c>
      <c r="DC276" s="231">
        <f>IF(CX276=1,VLOOKUP(DB276,data!$B$35:$D$39,2,0),0)</f>
        <v>0</v>
      </c>
      <c r="DD276" s="232">
        <f>IF(AND(DA276&lt;&gt;0,DC276&lt;&gt;0)=FALSE,0,data!$C$43)</f>
        <v>0</v>
      </c>
      <c r="DE276" s="269">
        <f t="shared" si="330"/>
        <v>0</v>
      </c>
      <c r="DF276" s="225">
        <f t="shared" si="331"/>
        <v>0</v>
      </c>
      <c r="DG276" s="225">
        <f t="shared" si="332"/>
        <v>0</v>
      </c>
      <c r="DH276" s="225">
        <f t="shared" si="333"/>
        <v>0</v>
      </c>
      <c r="DI276" s="431" t="str">
        <f t="shared" si="334"/>
        <v>ne</v>
      </c>
      <c r="DK276" s="229"/>
      <c r="DL276" s="225">
        <f t="shared" si="335"/>
        <v>0</v>
      </c>
      <c r="DM276" s="230">
        <f>IF(DL276=1,data!$C$41*DK276,0)</f>
        <v>0</v>
      </c>
      <c r="DN276" s="265" t="s">
        <v>96</v>
      </c>
      <c r="DO276" s="231">
        <f>IF(DL276=1,IF(DK276&lt;15,VLOOKUP(DN276,data!$B$3:$E$32,2,0)*DK276,(VLOOKUP(DN276,data!$B$3:$E$32,2,0)*14)+(VLOOKUP(DN276,data!$B$3:$E$32,3,0))*(DK276-14)),0)</f>
        <v>0</v>
      </c>
      <c r="DP276" s="265" t="s">
        <v>96</v>
      </c>
      <c r="DQ276" s="231">
        <f>IF(DL276=1,VLOOKUP(DP276,data!$B$35:$D$39,2,0),0)</f>
        <v>0</v>
      </c>
      <c r="DR276" s="232">
        <f>IF(AND(DO276&lt;&gt;0,DQ276&lt;&gt;0)=FALSE,0,data!$C$43)</f>
        <v>0</v>
      </c>
      <c r="DS276" s="269">
        <f t="shared" si="336"/>
        <v>0</v>
      </c>
      <c r="DT276" s="225">
        <f t="shared" si="337"/>
        <v>0</v>
      </c>
      <c r="DU276" s="225">
        <f t="shared" si="338"/>
        <v>0</v>
      </c>
      <c r="DV276" s="225">
        <f t="shared" si="339"/>
        <v>0</v>
      </c>
      <c r="DW276" s="431" t="str">
        <f t="shared" si="340"/>
        <v>ne</v>
      </c>
      <c r="DY276" s="229"/>
      <c r="DZ276" s="225">
        <f t="shared" si="341"/>
        <v>0</v>
      </c>
      <c r="EA276" s="230">
        <f>IF(DZ276=1,data!$C$41*DY276,0)</f>
        <v>0</v>
      </c>
      <c r="EB276" s="265" t="s">
        <v>96</v>
      </c>
      <c r="EC276" s="231">
        <f>IF(DZ276=1,IF(DY276&lt;15,VLOOKUP(EB276,data!$B$3:$E$32,2,0)*DY276,(VLOOKUP(EB276,data!$B$3:$E$32,2,0)*14)+(VLOOKUP(EB276,data!$B$3:$E$32,3,0))*(DY276-14)),0)</f>
        <v>0</v>
      </c>
      <c r="ED276" s="265" t="s">
        <v>96</v>
      </c>
      <c r="EE276" s="231">
        <f>IF(DZ276=1,VLOOKUP(ED276,data!$B$35:$D$39,2,0),0)</f>
        <v>0</v>
      </c>
      <c r="EF276" s="232">
        <f>IF(AND(EC276&lt;&gt;0,EE276&lt;&gt;0)=FALSE,0,data!$C$43)</f>
        <v>0</v>
      </c>
      <c r="EG276" s="269">
        <f t="shared" si="342"/>
        <v>0</v>
      </c>
      <c r="EH276" s="225">
        <f t="shared" si="343"/>
        <v>0</v>
      </c>
      <c r="EI276" s="225">
        <f t="shared" si="344"/>
        <v>0</v>
      </c>
      <c r="EJ276" s="225">
        <f t="shared" si="345"/>
        <v>0</v>
      </c>
      <c r="EK276" s="431" t="str">
        <f t="shared" si="346"/>
        <v>ne</v>
      </c>
      <c r="EM276" s="229"/>
      <c r="EN276" s="225">
        <f t="shared" si="347"/>
        <v>0</v>
      </c>
      <c r="EO276" s="230">
        <f>IF(EN276=1,data!$C$41*EM276,0)</f>
        <v>0</v>
      </c>
      <c r="EP276" s="265" t="s">
        <v>96</v>
      </c>
      <c r="EQ276" s="231">
        <f>IF(EN276=1,IF(EM276&lt;15,VLOOKUP(EP276,data!$B$3:$E$32,2,0)*EM276,(VLOOKUP(EP276,data!$B$3:$E$32,2,0)*14)+(VLOOKUP(EP276,data!$B$3:$E$32,3,0))*(EM276-14)),0)</f>
        <v>0</v>
      </c>
      <c r="ER276" s="265" t="s">
        <v>96</v>
      </c>
      <c r="ES276" s="231">
        <f>IF(EN276=1,VLOOKUP(ER276,data!$B$35:$D$39,2,0),0)</f>
        <v>0</v>
      </c>
      <c r="ET276" s="232">
        <f>IF(AND(EQ276&lt;&gt;0,ES276&lt;&gt;0)=FALSE,0,data!$C$43)</f>
        <v>0</v>
      </c>
      <c r="EU276" s="269">
        <f t="shared" si="348"/>
        <v>0</v>
      </c>
      <c r="EV276" s="225">
        <f t="shared" si="349"/>
        <v>0</v>
      </c>
      <c r="EW276" s="225">
        <f t="shared" si="350"/>
        <v>0</v>
      </c>
      <c r="EX276" s="225">
        <f t="shared" si="351"/>
        <v>0</v>
      </c>
      <c r="EY276" s="431" t="str">
        <f t="shared" si="352"/>
        <v>ne</v>
      </c>
      <c r="FA276" s="229"/>
      <c r="FB276" s="225">
        <f t="shared" si="353"/>
        <v>0</v>
      </c>
      <c r="FC276" s="230">
        <f>IF(FB276=1,data!$C$41*FA276,0)</f>
        <v>0</v>
      </c>
      <c r="FD276" s="265" t="s">
        <v>96</v>
      </c>
      <c r="FE276" s="231">
        <f>IF(FB276=1,IF(FA276&lt;15,VLOOKUP(FD276,data!$B$3:$E$32,2,0)*FA276,(VLOOKUP(FD276,data!$B$3:$E$32,2,0)*14)+(VLOOKUP(FD276,data!$B$3:$E$32,3,0))*(FA276-14)),0)</f>
        <v>0</v>
      </c>
      <c r="FF276" s="265" t="s">
        <v>96</v>
      </c>
      <c r="FG276" s="231">
        <f>IF(FB276=1,VLOOKUP(FF276,data!$B$35:$D$39,2,0),0)</f>
        <v>0</v>
      </c>
      <c r="FH276" s="232">
        <f>IF(AND(FE276&lt;&gt;0,FG276&lt;&gt;0)=FALSE,0,data!$C$43)</f>
        <v>0</v>
      </c>
      <c r="FI276" s="269">
        <f t="shared" si="354"/>
        <v>0</v>
      </c>
      <c r="FJ276" s="225">
        <f t="shared" si="355"/>
        <v>0</v>
      </c>
      <c r="FK276" s="225">
        <f t="shared" si="356"/>
        <v>0</v>
      </c>
      <c r="FL276" s="225">
        <f t="shared" si="357"/>
        <v>0</v>
      </c>
      <c r="FM276" s="431" t="str">
        <f t="shared" si="358"/>
        <v>ne</v>
      </c>
    </row>
    <row r="277" spans="1:169" ht="26.65" hidden="1" customHeight="1" x14ac:dyDescent="0.25">
      <c r="A277" s="233"/>
      <c r="B277" s="370" t="s">
        <v>368</v>
      </c>
      <c r="C277" s="416"/>
      <c r="D277" s="418"/>
      <c r="E277" s="229"/>
      <c r="F277" s="225">
        <f t="shared" si="290"/>
        <v>0</v>
      </c>
      <c r="G277" s="230">
        <f>IF(F277=1,data!$C$41*E277,0)</f>
        <v>0</v>
      </c>
      <c r="H277" s="265" t="s">
        <v>96</v>
      </c>
      <c r="I277" s="231">
        <f>IF($F277=1,IF($E277&lt;15,VLOOKUP(H277,data!$B$3:$E$32,2,0)*$E277,(VLOOKUP(H277,data!$B$3:$E$32,2,0)*14)+(VLOOKUP(H277,data!$B$3:$E$32,3,0))*($E277-14)),0)</f>
        <v>0</v>
      </c>
      <c r="J277" s="265" t="s">
        <v>96</v>
      </c>
      <c r="K277" s="231">
        <f>IF($F277=1,VLOOKUP(J277,data!$B$35:$D$39,2,0),0)</f>
        <v>0</v>
      </c>
      <c r="L277" s="232">
        <f>IF(AND(I277&lt;&gt;0,K277&lt;&gt;0)=FALSE,0,data!$C$43)</f>
        <v>0</v>
      </c>
      <c r="M277" s="269">
        <f t="shared" si="76"/>
        <v>0</v>
      </c>
      <c r="N277" s="225">
        <f t="shared" si="359"/>
        <v>0</v>
      </c>
      <c r="O277" s="225">
        <f t="shared" si="291"/>
        <v>0</v>
      </c>
      <c r="P277" s="225">
        <f t="shared" si="292"/>
        <v>0</v>
      </c>
      <c r="Q277" s="228"/>
      <c r="R277" s="438">
        <f t="shared" si="293"/>
        <v>0</v>
      </c>
      <c r="S277" s="225">
        <f t="shared" si="294"/>
        <v>0</v>
      </c>
      <c r="T277" s="357">
        <f>IF(S277=1,data!$C$41*R277,0)</f>
        <v>0</v>
      </c>
      <c r="U277" s="370" t="str">
        <f t="shared" si="295"/>
        <v xml:space="preserve"> </v>
      </c>
      <c r="V277" s="360">
        <f>IF($S277=1,IF(R277&lt;15,VLOOKUP(U277,data!$B$3:$E$32,2,0)*R277,(VLOOKUP(U277,data!$B$3:$E$32,2,0)*14)+(VLOOKUP(U277,data!$B$3:$E$32,3,0))*(R277-14)),0)</f>
        <v>0</v>
      </c>
      <c r="W277" s="370" t="str">
        <f t="shared" si="296"/>
        <v xml:space="preserve"> </v>
      </c>
      <c r="X277" s="360">
        <f>IF($S277=1,VLOOKUP(W277,data!$B$35:$D$39,2,0),0)</f>
        <v>0</v>
      </c>
      <c r="Y277" s="364">
        <f>IF(AND(V277&lt;&gt;0,X277&lt;&gt;0)=FALSE,0,data!$C$43)</f>
        <v>0</v>
      </c>
      <c r="Z277" s="365">
        <f t="shared" si="83"/>
        <v>0</v>
      </c>
      <c r="AA277" s="225">
        <f t="shared" si="360"/>
        <v>0</v>
      </c>
      <c r="AB277" s="225">
        <f t="shared" si="297"/>
        <v>0</v>
      </c>
      <c r="AC277" s="225">
        <f t="shared" si="298"/>
        <v>0</v>
      </c>
      <c r="AE277" s="229"/>
      <c r="AF277" s="225">
        <f t="shared" si="299"/>
        <v>0</v>
      </c>
      <c r="AG277" s="230">
        <f>IF(AF277=1,data!$C$41*AE277,0)</f>
        <v>0</v>
      </c>
      <c r="AH277" s="265" t="s">
        <v>96</v>
      </c>
      <c r="AI277" s="231">
        <f>IF(AF277=1,IF(AE277&lt;15,VLOOKUP(AH277,data!$B$3:$E$32,2,0)*AE277,(VLOOKUP(AH277,data!$B$3:$E$32,2,0)*14)+(VLOOKUP(AH277,data!$B$3:$E$32,3,0))*(AE277-14)),0)</f>
        <v>0</v>
      </c>
      <c r="AJ277" s="265" t="s">
        <v>96</v>
      </c>
      <c r="AK277" s="231">
        <f>IF(AF277=1,VLOOKUP(AJ277,data!$B$35:$D$39,2,0),0)</f>
        <v>0</v>
      </c>
      <c r="AL277" s="232">
        <f>IF(AND(AI277&lt;&gt;0,AK277&lt;&gt;0)=FALSE,0,data!$C$43)</f>
        <v>0</v>
      </c>
      <c r="AM277" s="269">
        <f t="shared" si="300"/>
        <v>0</v>
      </c>
      <c r="AN277" s="225">
        <f t="shared" si="301"/>
        <v>0</v>
      </c>
      <c r="AO277" s="225">
        <f t="shared" si="302"/>
        <v>0</v>
      </c>
      <c r="AP277" s="225">
        <f t="shared" si="303"/>
        <v>0</v>
      </c>
      <c r="AQ277" s="431" t="str">
        <f t="shared" si="304"/>
        <v>ne</v>
      </c>
      <c r="AS277" s="229"/>
      <c r="AT277" s="225">
        <f t="shared" si="305"/>
        <v>0</v>
      </c>
      <c r="AU277" s="230">
        <f>IF(AT277=1,data!$C$41*AS277,0)</f>
        <v>0</v>
      </c>
      <c r="AV277" s="265" t="s">
        <v>96</v>
      </c>
      <c r="AW277" s="231">
        <f>IF(AT277=1,IF(AS277&lt;15,VLOOKUP(AV277,data!$B$3:$E$32,2,0)*AS277,(VLOOKUP(AV277,data!$B$3:$E$32,2,0)*14)+(VLOOKUP(AV277,data!$B$3:$E$32,3,0))*(AS277-14)),0)</f>
        <v>0</v>
      </c>
      <c r="AX277" s="265" t="s">
        <v>96</v>
      </c>
      <c r="AY277" s="231">
        <f>IF(AT277=1,VLOOKUP(AX277,data!$B$35:$D$39,2,0),0)</f>
        <v>0</v>
      </c>
      <c r="AZ277" s="232">
        <f>IF(AND(AW277&lt;&gt;0,AY277&lt;&gt;0)=FALSE,0,data!$C$43)</f>
        <v>0</v>
      </c>
      <c r="BA277" s="269">
        <f t="shared" si="306"/>
        <v>0</v>
      </c>
      <c r="BB277" s="225">
        <f t="shared" si="307"/>
        <v>0</v>
      </c>
      <c r="BC277" s="225">
        <f t="shared" si="308"/>
        <v>0</v>
      </c>
      <c r="BD277" s="225">
        <f t="shared" si="309"/>
        <v>0</v>
      </c>
      <c r="BE277" s="431" t="str">
        <f t="shared" si="310"/>
        <v>ne</v>
      </c>
      <c r="BG277" s="229"/>
      <c r="BH277" s="225">
        <f t="shared" si="311"/>
        <v>0</v>
      </c>
      <c r="BI277" s="230">
        <f>IF(BH277=1,data!$C$41*BG277,0)</f>
        <v>0</v>
      </c>
      <c r="BJ277" s="265" t="s">
        <v>96</v>
      </c>
      <c r="BK277" s="231">
        <f>IF(BH277=1,IF(BG277&lt;15,VLOOKUP(BJ277,data!$B$3:$E$32,2,0)*BG277,(VLOOKUP(BJ277,data!$B$3:$E$32,2,0)*14)+(VLOOKUP(BJ277,data!$B$3:$E$32,3,0))*(BG277-14)),0)</f>
        <v>0</v>
      </c>
      <c r="BL277" s="265" t="s">
        <v>96</v>
      </c>
      <c r="BM277" s="231">
        <f>IF(BH277=1,VLOOKUP(BL277,data!$B$35:$D$39,2,0),0)</f>
        <v>0</v>
      </c>
      <c r="BN277" s="232">
        <f>IF(AND(BK277&lt;&gt;0,BM277&lt;&gt;0)=FALSE,0,data!$C$43)</f>
        <v>0</v>
      </c>
      <c r="BO277" s="269">
        <f t="shared" si="312"/>
        <v>0</v>
      </c>
      <c r="BP277" s="225">
        <f t="shared" si="313"/>
        <v>0</v>
      </c>
      <c r="BQ277" s="225">
        <f t="shared" si="314"/>
        <v>0</v>
      </c>
      <c r="BR277" s="225">
        <f t="shared" si="315"/>
        <v>0</v>
      </c>
      <c r="BS277" s="431" t="str">
        <f t="shared" si="316"/>
        <v>ne</v>
      </c>
      <c r="BU277" s="229"/>
      <c r="BV277" s="225">
        <f t="shared" si="317"/>
        <v>0</v>
      </c>
      <c r="BW277" s="230">
        <f>IF(BV277=1,data!$C$41*BU277,0)</f>
        <v>0</v>
      </c>
      <c r="BX277" s="265" t="s">
        <v>96</v>
      </c>
      <c r="BY277" s="231">
        <f>IF(BV277=1,IF(BU277&lt;15,VLOOKUP(BX277,data!$B$3:$E$32,2,0)*BU277,(VLOOKUP(BX277,data!$B$3:$E$32,2,0)*14)+(VLOOKUP(BX277,data!$B$3:$E$32,3,0))*(BU277-14)),0)</f>
        <v>0</v>
      </c>
      <c r="BZ277" s="265" t="s">
        <v>96</v>
      </c>
      <c r="CA277" s="231">
        <f>IF(BV277=1,VLOOKUP(BZ277,data!$B$35:$D$39,2,0),0)</f>
        <v>0</v>
      </c>
      <c r="CB277" s="232">
        <f>IF(AND(BY277&lt;&gt;0,CA277&lt;&gt;0)=FALSE,0,data!$C$43)</f>
        <v>0</v>
      </c>
      <c r="CC277" s="269">
        <f t="shared" si="318"/>
        <v>0</v>
      </c>
      <c r="CD277" s="225">
        <f t="shared" si="319"/>
        <v>0</v>
      </c>
      <c r="CE277" s="225">
        <f t="shared" si="320"/>
        <v>0</v>
      </c>
      <c r="CF277" s="225">
        <f t="shared" si="321"/>
        <v>0</v>
      </c>
      <c r="CG277" s="431" t="str">
        <f t="shared" si="322"/>
        <v>ne</v>
      </c>
      <c r="CI277" s="229"/>
      <c r="CJ277" s="225">
        <f t="shared" si="323"/>
        <v>0</v>
      </c>
      <c r="CK277" s="230">
        <f>IF(CJ277=1,data!$C$41*CI277,0)</f>
        <v>0</v>
      </c>
      <c r="CL277" s="265" t="s">
        <v>96</v>
      </c>
      <c r="CM277" s="231">
        <f>IF(CJ277=1,IF(CI277&lt;15,VLOOKUP(CL277,data!$B$3:$E$32,2,0)*CI277,(VLOOKUP(CL277,data!$B$3:$E$32,2,0)*14)+(VLOOKUP(CL277,data!$B$3:$E$32,3,0))*(CI277-14)),0)</f>
        <v>0</v>
      </c>
      <c r="CN277" s="265" t="s">
        <v>96</v>
      </c>
      <c r="CO277" s="231">
        <f>IF(CJ277=1,VLOOKUP(CN277,data!$B$35:$D$39,2,0),0)</f>
        <v>0</v>
      </c>
      <c r="CP277" s="232">
        <f>IF(AND(CM277&lt;&gt;0,CO277&lt;&gt;0)=FALSE,0,data!$C$43)</f>
        <v>0</v>
      </c>
      <c r="CQ277" s="269">
        <f t="shared" si="324"/>
        <v>0</v>
      </c>
      <c r="CR277" s="225">
        <f t="shared" si="325"/>
        <v>0</v>
      </c>
      <c r="CS277" s="225">
        <f t="shared" si="326"/>
        <v>0</v>
      </c>
      <c r="CT277" s="225">
        <f t="shared" si="327"/>
        <v>0</v>
      </c>
      <c r="CU277" s="431" t="str">
        <f t="shared" si="328"/>
        <v>ne</v>
      </c>
      <c r="CW277" s="229"/>
      <c r="CX277" s="225">
        <f t="shared" si="329"/>
        <v>0</v>
      </c>
      <c r="CY277" s="230">
        <f>IF(CX277=1,data!$C$41*CW277,0)</f>
        <v>0</v>
      </c>
      <c r="CZ277" s="265" t="s">
        <v>96</v>
      </c>
      <c r="DA277" s="231">
        <f>IF(CX277=1,IF(CW277&lt;15,VLOOKUP(CZ277,data!$B$3:$E$32,2,0)*CW277,(VLOOKUP(CZ277,data!$B$3:$E$32,2,0)*14)+(VLOOKUP(CZ277,data!$B$3:$E$32,3,0))*(CW277-14)),0)</f>
        <v>0</v>
      </c>
      <c r="DB277" s="265" t="s">
        <v>96</v>
      </c>
      <c r="DC277" s="231">
        <f>IF(CX277=1,VLOOKUP(DB277,data!$B$35:$D$39,2,0),0)</f>
        <v>0</v>
      </c>
      <c r="DD277" s="232">
        <f>IF(AND(DA277&lt;&gt;0,DC277&lt;&gt;0)=FALSE,0,data!$C$43)</f>
        <v>0</v>
      </c>
      <c r="DE277" s="269">
        <f t="shared" si="330"/>
        <v>0</v>
      </c>
      <c r="DF277" s="225">
        <f t="shared" si="331"/>
        <v>0</v>
      </c>
      <c r="DG277" s="225">
        <f t="shared" si="332"/>
        <v>0</v>
      </c>
      <c r="DH277" s="225">
        <f t="shared" si="333"/>
        <v>0</v>
      </c>
      <c r="DI277" s="431" t="str">
        <f t="shared" si="334"/>
        <v>ne</v>
      </c>
      <c r="DK277" s="229"/>
      <c r="DL277" s="225">
        <f t="shared" si="335"/>
        <v>0</v>
      </c>
      <c r="DM277" s="230">
        <f>IF(DL277=1,data!$C$41*DK277,0)</f>
        <v>0</v>
      </c>
      <c r="DN277" s="265" t="s">
        <v>96</v>
      </c>
      <c r="DO277" s="231">
        <f>IF(DL277=1,IF(DK277&lt;15,VLOOKUP(DN277,data!$B$3:$E$32,2,0)*DK277,(VLOOKUP(DN277,data!$B$3:$E$32,2,0)*14)+(VLOOKUP(DN277,data!$B$3:$E$32,3,0))*(DK277-14)),0)</f>
        <v>0</v>
      </c>
      <c r="DP277" s="265" t="s">
        <v>96</v>
      </c>
      <c r="DQ277" s="231">
        <f>IF(DL277=1,VLOOKUP(DP277,data!$B$35:$D$39,2,0),0)</f>
        <v>0</v>
      </c>
      <c r="DR277" s="232">
        <f>IF(AND(DO277&lt;&gt;0,DQ277&lt;&gt;0)=FALSE,0,data!$C$43)</f>
        <v>0</v>
      </c>
      <c r="DS277" s="269">
        <f t="shared" si="336"/>
        <v>0</v>
      </c>
      <c r="DT277" s="225">
        <f t="shared" si="337"/>
        <v>0</v>
      </c>
      <c r="DU277" s="225">
        <f t="shared" si="338"/>
        <v>0</v>
      </c>
      <c r="DV277" s="225">
        <f t="shared" si="339"/>
        <v>0</v>
      </c>
      <c r="DW277" s="431" t="str">
        <f t="shared" si="340"/>
        <v>ne</v>
      </c>
      <c r="DY277" s="229"/>
      <c r="DZ277" s="225">
        <f t="shared" si="341"/>
        <v>0</v>
      </c>
      <c r="EA277" s="230">
        <f>IF(DZ277=1,data!$C$41*DY277,0)</f>
        <v>0</v>
      </c>
      <c r="EB277" s="265" t="s">
        <v>96</v>
      </c>
      <c r="EC277" s="231">
        <f>IF(DZ277=1,IF(DY277&lt;15,VLOOKUP(EB277,data!$B$3:$E$32,2,0)*DY277,(VLOOKUP(EB277,data!$B$3:$E$32,2,0)*14)+(VLOOKUP(EB277,data!$B$3:$E$32,3,0))*(DY277-14)),0)</f>
        <v>0</v>
      </c>
      <c r="ED277" s="265" t="s">
        <v>96</v>
      </c>
      <c r="EE277" s="231">
        <f>IF(DZ277=1,VLOOKUP(ED277,data!$B$35:$D$39,2,0),0)</f>
        <v>0</v>
      </c>
      <c r="EF277" s="232">
        <f>IF(AND(EC277&lt;&gt;0,EE277&lt;&gt;0)=FALSE,0,data!$C$43)</f>
        <v>0</v>
      </c>
      <c r="EG277" s="269">
        <f t="shared" si="342"/>
        <v>0</v>
      </c>
      <c r="EH277" s="225">
        <f t="shared" si="343"/>
        <v>0</v>
      </c>
      <c r="EI277" s="225">
        <f t="shared" si="344"/>
        <v>0</v>
      </c>
      <c r="EJ277" s="225">
        <f t="shared" si="345"/>
        <v>0</v>
      </c>
      <c r="EK277" s="431" t="str">
        <f t="shared" si="346"/>
        <v>ne</v>
      </c>
      <c r="EM277" s="229"/>
      <c r="EN277" s="225">
        <f t="shared" si="347"/>
        <v>0</v>
      </c>
      <c r="EO277" s="230">
        <f>IF(EN277=1,data!$C$41*EM277,0)</f>
        <v>0</v>
      </c>
      <c r="EP277" s="265" t="s">
        <v>96</v>
      </c>
      <c r="EQ277" s="231">
        <f>IF(EN277=1,IF(EM277&lt;15,VLOOKUP(EP277,data!$B$3:$E$32,2,0)*EM277,(VLOOKUP(EP277,data!$B$3:$E$32,2,0)*14)+(VLOOKUP(EP277,data!$B$3:$E$32,3,0))*(EM277-14)),0)</f>
        <v>0</v>
      </c>
      <c r="ER277" s="265" t="s">
        <v>96</v>
      </c>
      <c r="ES277" s="231">
        <f>IF(EN277=1,VLOOKUP(ER277,data!$B$35:$D$39,2,0),0)</f>
        <v>0</v>
      </c>
      <c r="ET277" s="232">
        <f>IF(AND(EQ277&lt;&gt;0,ES277&lt;&gt;0)=FALSE,0,data!$C$43)</f>
        <v>0</v>
      </c>
      <c r="EU277" s="269">
        <f t="shared" si="348"/>
        <v>0</v>
      </c>
      <c r="EV277" s="225">
        <f t="shared" si="349"/>
        <v>0</v>
      </c>
      <c r="EW277" s="225">
        <f t="shared" si="350"/>
        <v>0</v>
      </c>
      <c r="EX277" s="225">
        <f t="shared" si="351"/>
        <v>0</v>
      </c>
      <c r="EY277" s="431" t="str">
        <f t="shared" si="352"/>
        <v>ne</v>
      </c>
      <c r="FA277" s="229"/>
      <c r="FB277" s="225">
        <f t="shared" si="353"/>
        <v>0</v>
      </c>
      <c r="FC277" s="230">
        <f>IF(FB277=1,data!$C$41*FA277,0)</f>
        <v>0</v>
      </c>
      <c r="FD277" s="265" t="s">
        <v>96</v>
      </c>
      <c r="FE277" s="231">
        <f>IF(FB277=1,IF(FA277&lt;15,VLOOKUP(FD277,data!$B$3:$E$32,2,0)*FA277,(VLOOKUP(FD277,data!$B$3:$E$32,2,0)*14)+(VLOOKUP(FD277,data!$B$3:$E$32,3,0))*(FA277-14)),0)</f>
        <v>0</v>
      </c>
      <c r="FF277" s="265" t="s">
        <v>96</v>
      </c>
      <c r="FG277" s="231">
        <f>IF(FB277=1,VLOOKUP(FF277,data!$B$35:$D$39,2,0),0)</f>
        <v>0</v>
      </c>
      <c r="FH277" s="232">
        <f>IF(AND(FE277&lt;&gt;0,FG277&lt;&gt;0)=FALSE,0,data!$C$43)</f>
        <v>0</v>
      </c>
      <c r="FI277" s="269">
        <f t="shared" si="354"/>
        <v>0</v>
      </c>
      <c r="FJ277" s="225">
        <f t="shared" si="355"/>
        <v>0</v>
      </c>
      <c r="FK277" s="225">
        <f t="shared" si="356"/>
        <v>0</v>
      </c>
      <c r="FL277" s="225">
        <f t="shared" si="357"/>
        <v>0</v>
      </c>
      <c r="FM277" s="431" t="str">
        <f t="shared" si="358"/>
        <v>ne</v>
      </c>
    </row>
    <row r="278" spans="1:169" ht="26.65" hidden="1" customHeight="1" x14ac:dyDescent="0.25">
      <c r="A278" s="233"/>
      <c r="B278" s="370" t="s">
        <v>369</v>
      </c>
      <c r="C278" s="416"/>
      <c r="D278" s="418"/>
      <c r="E278" s="229"/>
      <c r="F278" s="225">
        <f t="shared" si="290"/>
        <v>0</v>
      </c>
      <c r="G278" s="230">
        <f>IF(F278=1,data!$C$41*E278,0)</f>
        <v>0</v>
      </c>
      <c r="H278" s="265" t="s">
        <v>96</v>
      </c>
      <c r="I278" s="231">
        <f>IF($F278=1,IF($E278&lt;15,VLOOKUP(H278,data!$B$3:$E$32,2,0)*$E278,(VLOOKUP(H278,data!$B$3:$E$32,2,0)*14)+(VLOOKUP(H278,data!$B$3:$E$32,3,0))*($E278-14)),0)</f>
        <v>0</v>
      </c>
      <c r="J278" s="265" t="s">
        <v>96</v>
      </c>
      <c r="K278" s="231">
        <f>IF($F278=1,VLOOKUP(J278,data!$B$35:$D$39,2,0),0)</f>
        <v>0</v>
      </c>
      <c r="L278" s="232">
        <f>IF(AND(I278&lt;&gt;0,K278&lt;&gt;0)=FALSE,0,data!$C$43)</f>
        <v>0</v>
      </c>
      <c r="M278" s="269">
        <f t="shared" si="76"/>
        <v>0</v>
      </c>
      <c r="N278" s="225">
        <f t="shared" si="359"/>
        <v>0</v>
      </c>
      <c r="O278" s="225">
        <f t="shared" si="291"/>
        <v>0</v>
      </c>
      <c r="P278" s="225">
        <f t="shared" si="292"/>
        <v>0</v>
      </c>
      <c r="Q278" s="228"/>
      <c r="R278" s="438">
        <f t="shared" si="293"/>
        <v>0</v>
      </c>
      <c r="S278" s="225">
        <f t="shared" si="294"/>
        <v>0</v>
      </c>
      <c r="T278" s="357">
        <f>IF(S278=1,data!$C$41*R278,0)</f>
        <v>0</v>
      </c>
      <c r="U278" s="370" t="str">
        <f t="shared" si="295"/>
        <v xml:space="preserve"> </v>
      </c>
      <c r="V278" s="360">
        <f>IF($S278=1,IF(R278&lt;15,VLOOKUP(U278,data!$B$3:$E$32,2,0)*R278,(VLOOKUP(U278,data!$B$3:$E$32,2,0)*14)+(VLOOKUP(U278,data!$B$3:$E$32,3,0))*(R278-14)),0)</f>
        <v>0</v>
      </c>
      <c r="W278" s="370" t="str">
        <f t="shared" si="296"/>
        <v xml:space="preserve"> </v>
      </c>
      <c r="X278" s="360">
        <f>IF($S278=1,VLOOKUP(W278,data!$B$35:$D$39,2,0),0)</f>
        <v>0</v>
      </c>
      <c r="Y278" s="364">
        <f>IF(AND(V278&lt;&gt;0,X278&lt;&gt;0)=FALSE,0,data!$C$43)</f>
        <v>0</v>
      </c>
      <c r="Z278" s="365">
        <f t="shared" si="83"/>
        <v>0</v>
      </c>
      <c r="AA278" s="225">
        <f t="shared" si="360"/>
        <v>0</v>
      </c>
      <c r="AB278" s="225">
        <f t="shared" si="297"/>
        <v>0</v>
      </c>
      <c r="AC278" s="225">
        <f t="shared" si="298"/>
        <v>0</v>
      </c>
      <c r="AE278" s="229"/>
      <c r="AF278" s="225">
        <f t="shared" si="299"/>
        <v>0</v>
      </c>
      <c r="AG278" s="230">
        <f>IF(AF278=1,data!$C$41*AE278,0)</f>
        <v>0</v>
      </c>
      <c r="AH278" s="265" t="s">
        <v>96</v>
      </c>
      <c r="AI278" s="231">
        <f>IF(AF278=1,IF(AE278&lt;15,VLOOKUP(AH278,data!$B$3:$E$32,2,0)*AE278,(VLOOKUP(AH278,data!$B$3:$E$32,2,0)*14)+(VLOOKUP(AH278,data!$B$3:$E$32,3,0))*(AE278-14)),0)</f>
        <v>0</v>
      </c>
      <c r="AJ278" s="265" t="s">
        <v>96</v>
      </c>
      <c r="AK278" s="231">
        <f>IF(AF278=1,VLOOKUP(AJ278,data!$B$35:$D$39,2,0),0)</f>
        <v>0</v>
      </c>
      <c r="AL278" s="232">
        <f>IF(AND(AI278&lt;&gt;0,AK278&lt;&gt;0)=FALSE,0,data!$C$43)</f>
        <v>0</v>
      </c>
      <c r="AM278" s="269">
        <f t="shared" si="300"/>
        <v>0</v>
      </c>
      <c r="AN278" s="225">
        <f t="shared" si="301"/>
        <v>0</v>
      </c>
      <c r="AO278" s="225">
        <f t="shared" si="302"/>
        <v>0</v>
      </c>
      <c r="AP278" s="225">
        <f t="shared" si="303"/>
        <v>0</v>
      </c>
      <c r="AQ278" s="431" t="str">
        <f t="shared" si="304"/>
        <v>ne</v>
      </c>
      <c r="AS278" s="229"/>
      <c r="AT278" s="225">
        <f t="shared" si="305"/>
        <v>0</v>
      </c>
      <c r="AU278" s="230">
        <f>IF(AT278=1,data!$C$41*AS278,0)</f>
        <v>0</v>
      </c>
      <c r="AV278" s="265" t="s">
        <v>96</v>
      </c>
      <c r="AW278" s="231">
        <f>IF(AT278=1,IF(AS278&lt;15,VLOOKUP(AV278,data!$B$3:$E$32,2,0)*AS278,(VLOOKUP(AV278,data!$B$3:$E$32,2,0)*14)+(VLOOKUP(AV278,data!$B$3:$E$32,3,0))*(AS278-14)),0)</f>
        <v>0</v>
      </c>
      <c r="AX278" s="265" t="s">
        <v>96</v>
      </c>
      <c r="AY278" s="231">
        <f>IF(AT278=1,VLOOKUP(AX278,data!$B$35:$D$39,2,0),0)</f>
        <v>0</v>
      </c>
      <c r="AZ278" s="232">
        <f>IF(AND(AW278&lt;&gt;0,AY278&lt;&gt;0)=FALSE,0,data!$C$43)</f>
        <v>0</v>
      </c>
      <c r="BA278" s="269">
        <f t="shared" si="306"/>
        <v>0</v>
      </c>
      <c r="BB278" s="225">
        <f t="shared" si="307"/>
        <v>0</v>
      </c>
      <c r="BC278" s="225">
        <f t="shared" si="308"/>
        <v>0</v>
      </c>
      <c r="BD278" s="225">
        <f t="shared" si="309"/>
        <v>0</v>
      </c>
      <c r="BE278" s="431" t="str">
        <f t="shared" si="310"/>
        <v>ne</v>
      </c>
      <c r="BG278" s="229"/>
      <c r="BH278" s="225">
        <f t="shared" si="311"/>
        <v>0</v>
      </c>
      <c r="BI278" s="230">
        <f>IF(BH278=1,data!$C$41*BG278,0)</f>
        <v>0</v>
      </c>
      <c r="BJ278" s="265" t="s">
        <v>96</v>
      </c>
      <c r="BK278" s="231">
        <f>IF(BH278=1,IF(BG278&lt;15,VLOOKUP(BJ278,data!$B$3:$E$32,2,0)*BG278,(VLOOKUP(BJ278,data!$B$3:$E$32,2,0)*14)+(VLOOKUP(BJ278,data!$B$3:$E$32,3,0))*(BG278-14)),0)</f>
        <v>0</v>
      </c>
      <c r="BL278" s="265" t="s">
        <v>96</v>
      </c>
      <c r="BM278" s="231">
        <f>IF(BH278=1,VLOOKUP(BL278,data!$B$35:$D$39,2,0),0)</f>
        <v>0</v>
      </c>
      <c r="BN278" s="232">
        <f>IF(AND(BK278&lt;&gt;0,BM278&lt;&gt;0)=FALSE,0,data!$C$43)</f>
        <v>0</v>
      </c>
      <c r="BO278" s="269">
        <f t="shared" si="312"/>
        <v>0</v>
      </c>
      <c r="BP278" s="225">
        <f t="shared" si="313"/>
        <v>0</v>
      </c>
      <c r="BQ278" s="225">
        <f t="shared" si="314"/>
        <v>0</v>
      </c>
      <c r="BR278" s="225">
        <f t="shared" si="315"/>
        <v>0</v>
      </c>
      <c r="BS278" s="431" t="str">
        <f t="shared" si="316"/>
        <v>ne</v>
      </c>
      <c r="BU278" s="229"/>
      <c r="BV278" s="225">
        <f t="shared" si="317"/>
        <v>0</v>
      </c>
      <c r="BW278" s="230">
        <f>IF(BV278=1,data!$C$41*BU278,0)</f>
        <v>0</v>
      </c>
      <c r="BX278" s="265" t="s">
        <v>96</v>
      </c>
      <c r="BY278" s="231">
        <f>IF(BV278=1,IF(BU278&lt;15,VLOOKUP(BX278,data!$B$3:$E$32,2,0)*BU278,(VLOOKUP(BX278,data!$B$3:$E$32,2,0)*14)+(VLOOKUP(BX278,data!$B$3:$E$32,3,0))*(BU278-14)),0)</f>
        <v>0</v>
      </c>
      <c r="BZ278" s="265" t="s">
        <v>96</v>
      </c>
      <c r="CA278" s="231">
        <f>IF(BV278=1,VLOOKUP(BZ278,data!$B$35:$D$39,2,0),0)</f>
        <v>0</v>
      </c>
      <c r="CB278" s="232">
        <f>IF(AND(BY278&lt;&gt;0,CA278&lt;&gt;0)=FALSE,0,data!$C$43)</f>
        <v>0</v>
      </c>
      <c r="CC278" s="269">
        <f t="shared" si="318"/>
        <v>0</v>
      </c>
      <c r="CD278" s="225">
        <f t="shared" si="319"/>
        <v>0</v>
      </c>
      <c r="CE278" s="225">
        <f t="shared" si="320"/>
        <v>0</v>
      </c>
      <c r="CF278" s="225">
        <f t="shared" si="321"/>
        <v>0</v>
      </c>
      <c r="CG278" s="431" t="str">
        <f t="shared" si="322"/>
        <v>ne</v>
      </c>
      <c r="CI278" s="229"/>
      <c r="CJ278" s="225">
        <f t="shared" si="323"/>
        <v>0</v>
      </c>
      <c r="CK278" s="230">
        <f>IF(CJ278=1,data!$C$41*CI278,0)</f>
        <v>0</v>
      </c>
      <c r="CL278" s="265" t="s">
        <v>96</v>
      </c>
      <c r="CM278" s="231">
        <f>IF(CJ278=1,IF(CI278&lt;15,VLOOKUP(CL278,data!$B$3:$E$32,2,0)*CI278,(VLOOKUP(CL278,data!$B$3:$E$32,2,0)*14)+(VLOOKUP(CL278,data!$B$3:$E$32,3,0))*(CI278-14)),0)</f>
        <v>0</v>
      </c>
      <c r="CN278" s="265" t="s">
        <v>96</v>
      </c>
      <c r="CO278" s="231">
        <f>IF(CJ278=1,VLOOKUP(CN278,data!$B$35:$D$39,2,0),0)</f>
        <v>0</v>
      </c>
      <c r="CP278" s="232">
        <f>IF(AND(CM278&lt;&gt;0,CO278&lt;&gt;0)=FALSE,0,data!$C$43)</f>
        <v>0</v>
      </c>
      <c r="CQ278" s="269">
        <f t="shared" si="324"/>
        <v>0</v>
      </c>
      <c r="CR278" s="225">
        <f t="shared" si="325"/>
        <v>0</v>
      </c>
      <c r="CS278" s="225">
        <f t="shared" si="326"/>
        <v>0</v>
      </c>
      <c r="CT278" s="225">
        <f t="shared" si="327"/>
        <v>0</v>
      </c>
      <c r="CU278" s="431" t="str">
        <f t="shared" si="328"/>
        <v>ne</v>
      </c>
      <c r="CW278" s="229"/>
      <c r="CX278" s="225">
        <f t="shared" si="329"/>
        <v>0</v>
      </c>
      <c r="CY278" s="230">
        <f>IF(CX278=1,data!$C$41*CW278,0)</f>
        <v>0</v>
      </c>
      <c r="CZ278" s="265" t="s">
        <v>96</v>
      </c>
      <c r="DA278" s="231">
        <f>IF(CX278=1,IF(CW278&lt;15,VLOOKUP(CZ278,data!$B$3:$E$32,2,0)*CW278,(VLOOKUP(CZ278,data!$B$3:$E$32,2,0)*14)+(VLOOKUP(CZ278,data!$B$3:$E$32,3,0))*(CW278-14)),0)</f>
        <v>0</v>
      </c>
      <c r="DB278" s="265" t="s">
        <v>96</v>
      </c>
      <c r="DC278" s="231">
        <f>IF(CX278=1,VLOOKUP(DB278,data!$B$35:$D$39,2,0),0)</f>
        <v>0</v>
      </c>
      <c r="DD278" s="232">
        <f>IF(AND(DA278&lt;&gt;0,DC278&lt;&gt;0)=FALSE,0,data!$C$43)</f>
        <v>0</v>
      </c>
      <c r="DE278" s="269">
        <f t="shared" si="330"/>
        <v>0</v>
      </c>
      <c r="DF278" s="225">
        <f t="shared" si="331"/>
        <v>0</v>
      </c>
      <c r="DG278" s="225">
        <f t="shared" si="332"/>
        <v>0</v>
      </c>
      <c r="DH278" s="225">
        <f t="shared" si="333"/>
        <v>0</v>
      </c>
      <c r="DI278" s="431" t="str">
        <f t="shared" si="334"/>
        <v>ne</v>
      </c>
      <c r="DK278" s="229"/>
      <c r="DL278" s="225">
        <f t="shared" si="335"/>
        <v>0</v>
      </c>
      <c r="DM278" s="230">
        <f>IF(DL278=1,data!$C$41*DK278,0)</f>
        <v>0</v>
      </c>
      <c r="DN278" s="265" t="s">
        <v>96</v>
      </c>
      <c r="DO278" s="231">
        <f>IF(DL278=1,IF(DK278&lt;15,VLOOKUP(DN278,data!$B$3:$E$32,2,0)*DK278,(VLOOKUP(DN278,data!$B$3:$E$32,2,0)*14)+(VLOOKUP(DN278,data!$B$3:$E$32,3,0))*(DK278-14)),0)</f>
        <v>0</v>
      </c>
      <c r="DP278" s="265" t="s">
        <v>96</v>
      </c>
      <c r="DQ278" s="231">
        <f>IF(DL278=1,VLOOKUP(DP278,data!$B$35:$D$39,2,0),0)</f>
        <v>0</v>
      </c>
      <c r="DR278" s="232">
        <f>IF(AND(DO278&lt;&gt;0,DQ278&lt;&gt;0)=FALSE,0,data!$C$43)</f>
        <v>0</v>
      </c>
      <c r="DS278" s="269">
        <f t="shared" si="336"/>
        <v>0</v>
      </c>
      <c r="DT278" s="225">
        <f t="shared" si="337"/>
        <v>0</v>
      </c>
      <c r="DU278" s="225">
        <f t="shared" si="338"/>
        <v>0</v>
      </c>
      <c r="DV278" s="225">
        <f t="shared" si="339"/>
        <v>0</v>
      </c>
      <c r="DW278" s="431" t="str">
        <f t="shared" si="340"/>
        <v>ne</v>
      </c>
      <c r="DY278" s="229"/>
      <c r="DZ278" s="225">
        <f t="shared" si="341"/>
        <v>0</v>
      </c>
      <c r="EA278" s="230">
        <f>IF(DZ278=1,data!$C$41*DY278,0)</f>
        <v>0</v>
      </c>
      <c r="EB278" s="265" t="s">
        <v>96</v>
      </c>
      <c r="EC278" s="231">
        <f>IF(DZ278=1,IF(DY278&lt;15,VLOOKUP(EB278,data!$B$3:$E$32,2,0)*DY278,(VLOOKUP(EB278,data!$B$3:$E$32,2,0)*14)+(VLOOKUP(EB278,data!$B$3:$E$32,3,0))*(DY278-14)),0)</f>
        <v>0</v>
      </c>
      <c r="ED278" s="265" t="s">
        <v>96</v>
      </c>
      <c r="EE278" s="231">
        <f>IF(DZ278=1,VLOOKUP(ED278,data!$B$35:$D$39,2,0),0)</f>
        <v>0</v>
      </c>
      <c r="EF278" s="232">
        <f>IF(AND(EC278&lt;&gt;0,EE278&lt;&gt;0)=FALSE,0,data!$C$43)</f>
        <v>0</v>
      </c>
      <c r="EG278" s="269">
        <f t="shared" si="342"/>
        <v>0</v>
      </c>
      <c r="EH278" s="225">
        <f t="shared" si="343"/>
        <v>0</v>
      </c>
      <c r="EI278" s="225">
        <f t="shared" si="344"/>
        <v>0</v>
      </c>
      <c r="EJ278" s="225">
        <f t="shared" si="345"/>
        <v>0</v>
      </c>
      <c r="EK278" s="431" t="str">
        <f t="shared" si="346"/>
        <v>ne</v>
      </c>
      <c r="EM278" s="229"/>
      <c r="EN278" s="225">
        <f t="shared" si="347"/>
        <v>0</v>
      </c>
      <c r="EO278" s="230">
        <f>IF(EN278=1,data!$C$41*EM278,0)</f>
        <v>0</v>
      </c>
      <c r="EP278" s="265" t="s">
        <v>96</v>
      </c>
      <c r="EQ278" s="231">
        <f>IF(EN278=1,IF(EM278&lt;15,VLOOKUP(EP278,data!$B$3:$E$32,2,0)*EM278,(VLOOKUP(EP278,data!$B$3:$E$32,2,0)*14)+(VLOOKUP(EP278,data!$B$3:$E$32,3,0))*(EM278-14)),0)</f>
        <v>0</v>
      </c>
      <c r="ER278" s="265" t="s">
        <v>96</v>
      </c>
      <c r="ES278" s="231">
        <f>IF(EN278=1,VLOOKUP(ER278,data!$B$35:$D$39,2,0),0)</f>
        <v>0</v>
      </c>
      <c r="ET278" s="232">
        <f>IF(AND(EQ278&lt;&gt;0,ES278&lt;&gt;0)=FALSE,0,data!$C$43)</f>
        <v>0</v>
      </c>
      <c r="EU278" s="269">
        <f t="shared" si="348"/>
        <v>0</v>
      </c>
      <c r="EV278" s="225">
        <f t="shared" si="349"/>
        <v>0</v>
      </c>
      <c r="EW278" s="225">
        <f t="shared" si="350"/>
        <v>0</v>
      </c>
      <c r="EX278" s="225">
        <f t="shared" si="351"/>
        <v>0</v>
      </c>
      <c r="EY278" s="431" t="str">
        <f t="shared" si="352"/>
        <v>ne</v>
      </c>
      <c r="FA278" s="229"/>
      <c r="FB278" s="225">
        <f t="shared" si="353"/>
        <v>0</v>
      </c>
      <c r="FC278" s="230">
        <f>IF(FB278=1,data!$C$41*FA278,0)</f>
        <v>0</v>
      </c>
      <c r="FD278" s="265" t="s">
        <v>96</v>
      </c>
      <c r="FE278" s="231">
        <f>IF(FB278=1,IF(FA278&lt;15,VLOOKUP(FD278,data!$B$3:$E$32,2,0)*FA278,(VLOOKUP(FD278,data!$B$3:$E$32,2,0)*14)+(VLOOKUP(FD278,data!$B$3:$E$32,3,0))*(FA278-14)),0)</f>
        <v>0</v>
      </c>
      <c r="FF278" s="265" t="s">
        <v>96</v>
      </c>
      <c r="FG278" s="231">
        <f>IF(FB278=1,VLOOKUP(FF278,data!$B$35:$D$39,2,0),0)</f>
        <v>0</v>
      </c>
      <c r="FH278" s="232">
        <f>IF(AND(FE278&lt;&gt;0,FG278&lt;&gt;0)=FALSE,0,data!$C$43)</f>
        <v>0</v>
      </c>
      <c r="FI278" s="269">
        <f t="shared" si="354"/>
        <v>0</v>
      </c>
      <c r="FJ278" s="225">
        <f t="shared" si="355"/>
        <v>0</v>
      </c>
      <c r="FK278" s="225">
        <f t="shared" si="356"/>
        <v>0</v>
      </c>
      <c r="FL278" s="225">
        <f t="shared" si="357"/>
        <v>0</v>
      </c>
      <c r="FM278" s="431" t="str">
        <f t="shared" si="358"/>
        <v>ne</v>
      </c>
    </row>
    <row r="279" spans="1:169" ht="26.65" hidden="1" customHeight="1" x14ac:dyDescent="0.25">
      <c r="A279" s="233"/>
      <c r="B279" s="370" t="s">
        <v>370</v>
      </c>
      <c r="C279" s="416"/>
      <c r="D279" s="418"/>
      <c r="E279" s="229"/>
      <c r="F279" s="225">
        <f t="shared" si="290"/>
        <v>0</v>
      </c>
      <c r="G279" s="230">
        <f>IF(F279=1,data!$C$41*E279,0)</f>
        <v>0</v>
      </c>
      <c r="H279" s="265" t="s">
        <v>96</v>
      </c>
      <c r="I279" s="231">
        <f>IF($F279=1,IF($E279&lt;15,VLOOKUP(H279,data!$B$3:$E$32,2,0)*$E279,(VLOOKUP(H279,data!$B$3:$E$32,2,0)*14)+(VLOOKUP(H279,data!$B$3:$E$32,3,0))*($E279-14)),0)</f>
        <v>0</v>
      </c>
      <c r="J279" s="265" t="s">
        <v>96</v>
      </c>
      <c r="K279" s="231">
        <f>IF($F279=1,VLOOKUP(J279,data!$B$35:$D$39,2,0),0)</f>
        <v>0</v>
      </c>
      <c r="L279" s="232">
        <f>IF(AND(I279&lt;&gt;0,K279&lt;&gt;0)=FALSE,0,data!$C$43)</f>
        <v>0</v>
      </c>
      <c r="M279" s="269">
        <f t="shared" si="76"/>
        <v>0</v>
      </c>
      <c r="N279" s="225">
        <f t="shared" si="359"/>
        <v>0</v>
      </c>
      <c r="O279" s="225">
        <f t="shared" si="291"/>
        <v>0</v>
      </c>
      <c r="P279" s="225">
        <f t="shared" si="292"/>
        <v>0</v>
      </c>
      <c r="Q279" s="228"/>
      <c r="R279" s="438">
        <f t="shared" si="293"/>
        <v>0</v>
      </c>
      <c r="S279" s="225">
        <f t="shared" si="294"/>
        <v>0</v>
      </c>
      <c r="T279" s="357">
        <f>IF(S279=1,data!$C$41*R279,0)</f>
        <v>0</v>
      </c>
      <c r="U279" s="370" t="str">
        <f t="shared" si="295"/>
        <v xml:space="preserve"> </v>
      </c>
      <c r="V279" s="360">
        <f>IF($S279=1,IF(R279&lt;15,VLOOKUP(U279,data!$B$3:$E$32,2,0)*R279,(VLOOKUP(U279,data!$B$3:$E$32,2,0)*14)+(VLOOKUP(U279,data!$B$3:$E$32,3,0))*(R279-14)),0)</f>
        <v>0</v>
      </c>
      <c r="W279" s="370" t="str">
        <f t="shared" si="296"/>
        <v xml:space="preserve"> </v>
      </c>
      <c r="X279" s="360">
        <f>IF($S279=1,VLOOKUP(W279,data!$B$35:$D$39,2,0),0)</f>
        <v>0</v>
      </c>
      <c r="Y279" s="364">
        <f>IF(AND(V279&lt;&gt;0,X279&lt;&gt;0)=FALSE,0,data!$C$43)</f>
        <v>0</v>
      </c>
      <c r="Z279" s="365">
        <f t="shared" si="83"/>
        <v>0</v>
      </c>
      <c r="AA279" s="225">
        <f t="shared" si="360"/>
        <v>0</v>
      </c>
      <c r="AB279" s="225">
        <f t="shared" si="297"/>
        <v>0</v>
      </c>
      <c r="AC279" s="225">
        <f t="shared" si="298"/>
        <v>0</v>
      </c>
      <c r="AE279" s="229"/>
      <c r="AF279" s="225">
        <f t="shared" si="299"/>
        <v>0</v>
      </c>
      <c r="AG279" s="230">
        <f>IF(AF279=1,data!$C$41*AE279,0)</f>
        <v>0</v>
      </c>
      <c r="AH279" s="265" t="s">
        <v>96</v>
      </c>
      <c r="AI279" s="231">
        <f>IF(AF279=1,IF(AE279&lt;15,VLOOKUP(AH279,data!$B$3:$E$32,2,0)*AE279,(VLOOKUP(AH279,data!$B$3:$E$32,2,0)*14)+(VLOOKUP(AH279,data!$B$3:$E$32,3,0))*(AE279-14)),0)</f>
        <v>0</v>
      </c>
      <c r="AJ279" s="265" t="s">
        <v>96</v>
      </c>
      <c r="AK279" s="231">
        <f>IF(AF279=1,VLOOKUP(AJ279,data!$B$35:$D$39,2,0),0)</f>
        <v>0</v>
      </c>
      <c r="AL279" s="232">
        <f>IF(AND(AI279&lt;&gt;0,AK279&lt;&gt;0)=FALSE,0,data!$C$43)</f>
        <v>0</v>
      </c>
      <c r="AM279" s="269">
        <f t="shared" si="300"/>
        <v>0</v>
      </c>
      <c r="AN279" s="225">
        <f t="shared" si="301"/>
        <v>0</v>
      </c>
      <c r="AO279" s="225">
        <f t="shared" si="302"/>
        <v>0</v>
      </c>
      <c r="AP279" s="225">
        <f t="shared" si="303"/>
        <v>0</v>
      </c>
      <c r="AQ279" s="431" t="str">
        <f t="shared" si="304"/>
        <v>ne</v>
      </c>
      <c r="AS279" s="229"/>
      <c r="AT279" s="225">
        <f t="shared" si="305"/>
        <v>0</v>
      </c>
      <c r="AU279" s="230">
        <f>IF(AT279=1,data!$C$41*AS279,0)</f>
        <v>0</v>
      </c>
      <c r="AV279" s="265" t="s">
        <v>96</v>
      </c>
      <c r="AW279" s="231">
        <f>IF(AT279=1,IF(AS279&lt;15,VLOOKUP(AV279,data!$B$3:$E$32,2,0)*AS279,(VLOOKUP(AV279,data!$B$3:$E$32,2,0)*14)+(VLOOKUP(AV279,data!$B$3:$E$32,3,0))*(AS279-14)),0)</f>
        <v>0</v>
      </c>
      <c r="AX279" s="265" t="s">
        <v>96</v>
      </c>
      <c r="AY279" s="231">
        <f>IF(AT279=1,VLOOKUP(AX279,data!$B$35:$D$39,2,0),0)</f>
        <v>0</v>
      </c>
      <c r="AZ279" s="232">
        <f>IF(AND(AW279&lt;&gt;0,AY279&lt;&gt;0)=FALSE,0,data!$C$43)</f>
        <v>0</v>
      </c>
      <c r="BA279" s="269">
        <f t="shared" si="306"/>
        <v>0</v>
      </c>
      <c r="BB279" s="225">
        <f t="shared" si="307"/>
        <v>0</v>
      </c>
      <c r="BC279" s="225">
        <f t="shared" si="308"/>
        <v>0</v>
      </c>
      <c r="BD279" s="225">
        <f t="shared" si="309"/>
        <v>0</v>
      </c>
      <c r="BE279" s="431" t="str">
        <f t="shared" si="310"/>
        <v>ne</v>
      </c>
      <c r="BG279" s="229"/>
      <c r="BH279" s="225">
        <f t="shared" si="311"/>
        <v>0</v>
      </c>
      <c r="BI279" s="230">
        <f>IF(BH279=1,data!$C$41*BG279,0)</f>
        <v>0</v>
      </c>
      <c r="BJ279" s="265" t="s">
        <v>96</v>
      </c>
      <c r="BK279" s="231">
        <f>IF(BH279=1,IF(BG279&lt;15,VLOOKUP(BJ279,data!$B$3:$E$32,2,0)*BG279,(VLOOKUP(BJ279,data!$B$3:$E$32,2,0)*14)+(VLOOKUP(BJ279,data!$B$3:$E$32,3,0))*(BG279-14)),0)</f>
        <v>0</v>
      </c>
      <c r="BL279" s="265" t="s">
        <v>96</v>
      </c>
      <c r="BM279" s="231">
        <f>IF(BH279=1,VLOOKUP(BL279,data!$B$35:$D$39,2,0),0)</f>
        <v>0</v>
      </c>
      <c r="BN279" s="232">
        <f>IF(AND(BK279&lt;&gt;0,BM279&lt;&gt;0)=FALSE,0,data!$C$43)</f>
        <v>0</v>
      </c>
      <c r="BO279" s="269">
        <f t="shared" si="312"/>
        <v>0</v>
      </c>
      <c r="BP279" s="225">
        <f t="shared" si="313"/>
        <v>0</v>
      </c>
      <c r="BQ279" s="225">
        <f t="shared" si="314"/>
        <v>0</v>
      </c>
      <c r="BR279" s="225">
        <f t="shared" si="315"/>
        <v>0</v>
      </c>
      <c r="BS279" s="431" t="str">
        <f t="shared" si="316"/>
        <v>ne</v>
      </c>
      <c r="BU279" s="229"/>
      <c r="BV279" s="225">
        <f t="shared" si="317"/>
        <v>0</v>
      </c>
      <c r="BW279" s="230">
        <f>IF(BV279=1,data!$C$41*BU279,0)</f>
        <v>0</v>
      </c>
      <c r="BX279" s="265" t="s">
        <v>96</v>
      </c>
      <c r="BY279" s="231">
        <f>IF(BV279=1,IF(BU279&lt;15,VLOOKUP(BX279,data!$B$3:$E$32,2,0)*BU279,(VLOOKUP(BX279,data!$B$3:$E$32,2,0)*14)+(VLOOKUP(BX279,data!$B$3:$E$32,3,0))*(BU279-14)),0)</f>
        <v>0</v>
      </c>
      <c r="BZ279" s="265" t="s">
        <v>96</v>
      </c>
      <c r="CA279" s="231">
        <f>IF(BV279=1,VLOOKUP(BZ279,data!$B$35:$D$39,2,0),0)</f>
        <v>0</v>
      </c>
      <c r="CB279" s="232">
        <f>IF(AND(BY279&lt;&gt;0,CA279&lt;&gt;0)=FALSE,0,data!$C$43)</f>
        <v>0</v>
      </c>
      <c r="CC279" s="269">
        <f t="shared" si="318"/>
        <v>0</v>
      </c>
      <c r="CD279" s="225">
        <f t="shared" si="319"/>
        <v>0</v>
      </c>
      <c r="CE279" s="225">
        <f t="shared" si="320"/>
        <v>0</v>
      </c>
      <c r="CF279" s="225">
        <f t="shared" si="321"/>
        <v>0</v>
      </c>
      <c r="CG279" s="431" t="str">
        <f t="shared" si="322"/>
        <v>ne</v>
      </c>
      <c r="CI279" s="229"/>
      <c r="CJ279" s="225">
        <f t="shared" si="323"/>
        <v>0</v>
      </c>
      <c r="CK279" s="230">
        <f>IF(CJ279=1,data!$C$41*CI279,0)</f>
        <v>0</v>
      </c>
      <c r="CL279" s="265" t="s">
        <v>96</v>
      </c>
      <c r="CM279" s="231">
        <f>IF(CJ279=1,IF(CI279&lt;15,VLOOKUP(CL279,data!$B$3:$E$32,2,0)*CI279,(VLOOKUP(CL279,data!$B$3:$E$32,2,0)*14)+(VLOOKUP(CL279,data!$B$3:$E$32,3,0))*(CI279-14)),0)</f>
        <v>0</v>
      </c>
      <c r="CN279" s="265" t="s">
        <v>96</v>
      </c>
      <c r="CO279" s="231">
        <f>IF(CJ279=1,VLOOKUP(CN279,data!$B$35:$D$39,2,0),0)</f>
        <v>0</v>
      </c>
      <c r="CP279" s="232">
        <f>IF(AND(CM279&lt;&gt;0,CO279&lt;&gt;0)=FALSE,0,data!$C$43)</f>
        <v>0</v>
      </c>
      <c r="CQ279" s="269">
        <f t="shared" si="324"/>
        <v>0</v>
      </c>
      <c r="CR279" s="225">
        <f t="shared" si="325"/>
        <v>0</v>
      </c>
      <c r="CS279" s="225">
        <f t="shared" si="326"/>
        <v>0</v>
      </c>
      <c r="CT279" s="225">
        <f t="shared" si="327"/>
        <v>0</v>
      </c>
      <c r="CU279" s="431" t="str">
        <f t="shared" si="328"/>
        <v>ne</v>
      </c>
      <c r="CW279" s="229"/>
      <c r="CX279" s="225">
        <f t="shared" si="329"/>
        <v>0</v>
      </c>
      <c r="CY279" s="230">
        <f>IF(CX279=1,data!$C$41*CW279,0)</f>
        <v>0</v>
      </c>
      <c r="CZ279" s="265" t="s">
        <v>96</v>
      </c>
      <c r="DA279" s="231">
        <f>IF(CX279=1,IF(CW279&lt;15,VLOOKUP(CZ279,data!$B$3:$E$32,2,0)*CW279,(VLOOKUP(CZ279,data!$B$3:$E$32,2,0)*14)+(VLOOKUP(CZ279,data!$B$3:$E$32,3,0))*(CW279-14)),0)</f>
        <v>0</v>
      </c>
      <c r="DB279" s="265" t="s">
        <v>96</v>
      </c>
      <c r="DC279" s="231">
        <f>IF(CX279=1,VLOOKUP(DB279,data!$B$35:$D$39,2,0),0)</f>
        <v>0</v>
      </c>
      <c r="DD279" s="232">
        <f>IF(AND(DA279&lt;&gt;0,DC279&lt;&gt;0)=FALSE,0,data!$C$43)</f>
        <v>0</v>
      </c>
      <c r="DE279" s="269">
        <f t="shared" si="330"/>
        <v>0</v>
      </c>
      <c r="DF279" s="225">
        <f t="shared" si="331"/>
        <v>0</v>
      </c>
      <c r="DG279" s="225">
        <f t="shared" si="332"/>
        <v>0</v>
      </c>
      <c r="DH279" s="225">
        <f t="shared" si="333"/>
        <v>0</v>
      </c>
      <c r="DI279" s="431" t="str">
        <f t="shared" si="334"/>
        <v>ne</v>
      </c>
      <c r="DK279" s="229"/>
      <c r="DL279" s="225">
        <f t="shared" si="335"/>
        <v>0</v>
      </c>
      <c r="DM279" s="230">
        <f>IF(DL279=1,data!$C$41*DK279,0)</f>
        <v>0</v>
      </c>
      <c r="DN279" s="265" t="s">
        <v>96</v>
      </c>
      <c r="DO279" s="231">
        <f>IF(DL279=1,IF(DK279&lt;15,VLOOKUP(DN279,data!$B$3:$E$32,2,0)*DK279,(VLOOKUP(DN279,data!$B$3:$E$32,2,0)*14)+(VLOOKUP(DN279,data!$B$3:$E$32,3,0))*(DK279-14)),0)</f>
        <v>0</v>
      </c>
      <c r="DP279" s="265" t="s">
        <v>96</v>
      </c>
      <c r="DQ279" s="231">
        <f>IF(DL279=1,VLOOKUP(DP279,data!$B$35:$D$39,2,0),0)</f>
        <v>0</v>
      </c>
      <c r="DR279" s="232">
        <f>IF(AND(DO279&lt;&gt;0,DQ279&lt;&gt;0)=FALSE,0,data!$C$43)</f>
        <v>0</v>
      </c>
      <c r="DS279" s="269">
        <f t="shared" si="336"/>
        <v>0</v>
      </c>
      <c r="DT279" s="225">
        <f t="shared" si="337"/>
        <v>0</v>
      </c>
      <c r="DU279" s="225">
        <f t="shared" si="338"/>
        <v>0</v>
      </c>
      <c r="DV279" s="225">
        <f t="shared" si="339"/>
        <v>0</v>
      </c>
      <c r="DW279" s="431" t="str">
        <f t="shared" si="340"/>
        <v>ne</v>
      </c>
      <c r="DY279" s="229"/>
      <c r="DZ279" s="225">
        <f t="shared" si="341"/>
        <v>0</v>
      </c>
      <c r="EA279" s="230">
        <f>IF(DZ279=1,data!$C$41*DY279,0)</f>
        <v>0</v>
      </c>
      <c r="EB279" s="265" t="s">
        <v>96</v>
      </c>
      <c r="EC279" s="231">
        <f>IF(DZ279=1,IF(DY279&lt;15,VLOOKUP(EB279,data!$B$3:$E$32,2,0)*DY279,(VLOOKUP(EB279,data!$B$3:$E$32,2,0)*14)+(VLOOKUP(EB279,data!$B$3:$E$32,3,0))*(DY279-14)),0)</f>
        <v>0</v>
      </c>
      <c r="ED279" s="265" t="s">
        <v>96</v>
      </c>
      <c r="EE279" s="231">
        <f>IF(DZ279=1,VLOOKUP(ED279,data!$B$35:$D$39,2,0),0)</f>
        <v>0</v>
      </c>
      <c r="EF279" s="232">
        <f>IF(AND(EC279&lt;&gt;0,EE279&lt;&gt;0)=FALSE,0,data!$C$43)</f>
        <v>0</v>
      </c>
      <c r="EG279" s="269">
        <f t="shared" si="342"/>
        <v>0</v>
      </c>
      <c r="EH279" s="225">
        <f t="shared" si="343"/>
        <v>0</v>
      </c>
      <c r="EI279" s="225">
        <f t="shared" si="344"/>
        <v>0</v>
      </c>
      <c r="EJ279" s="225">
        <f t="shared" si="345"/>
        <v>0</v>
      </c>
      <c r="EK279" s="431" t="str">
        <f t="shared" si="346"/>
        <v>ne</v>
      </c>
      <c r="EM279" s="229"/>
      <c r="EN279" s="225">
        <f t="shared" si="347"/>
        <v>0</v>
      </c>
      <c r="EO279" s="230">
        <f>IF(EN279=1,data!$C$41*EM279,0)</f>
        <v>0</v>
      </c>
      <c r="EP279" s="265" t="s">
        <v>96</v>
      </c>
      <c r="EQ279" s="231">
        <f>IF(EN279=1,IF(EM279&lt;15,VLOOKUP(EP279,data!$B$3:$E$32,2,0)*EM279,(VLOOKUP(EP279,data!$B$3:$E$32,2,0)*14)+(VLOOKUP(EP279,data!$B$3:$E$32,3,0))*(EM279-14)),0)</f>
        <v>0</v>
      </c>
      <c r="ER279" s="265" t="s">
        <v>96</v>
      </c>
      <c r="ES279" s="231">
        <f>IF(EN279=1,VLOOKUP(ER279,data!$B$35:$D$39,2,0),0)</f>
        <v>0</v>
      </c>
      <c r="ET279" s="232">
        <f>IF(AND(EQ279&lt;&gt;0,ES279&lt;&gt;0)=FALSE,0,data!$C$43)</f>
        <v>0</v>
      </c>
      <c r="EU279" s="269">
        <f t="shared" si="348"/>
        <v>0</v>
      </c>
      <c r="EV279" s="225">
        <f t="shared" si="349"/>
        <v>0</v>
      </c>
      <c r="EW279" s="225">
        <f t="shared" si="350"/>
        <v>0</v>
      </c>
      <c r="EX279" s="225">
        <f t="shared" si="351"/>
        <v>0</v>
      </c>
      <c r="EY279" s="431" t="str">
        <f t="shared" si="352"/>
        <v>ne</v>
      </c>
      <c r="FA279" s="229"/>
      <c r="FB279" s="225">
        <f t="shared" si="353"/>
        <v>0</v>
      </c>
      <c r="FC279" s="230">
        <f>IF(FB279=1,data!$C$41*FA279,0)</f>
        <v>0</v>
      </c>
      <c r="FD279" s="265" t="s">
        <v>96</v>
      </c>
      <c r="FE279" s="231">
        <f>IF(FB279=1,IF(FA279&lt;15,VLOOKUP(FD279,data!$B$3:$E$32,2,0)*FA279,(VLOOKUP(FD279,data!$B$3:$E$32,2,0)*14)+(VLOOKUP(FD279,data!$B$3:$E$32,3,0))*(FA279-14)),0)</f>
        <v>0</v>
      </c>
      <c r="FF279" s="265" t="s">
        <v>96</v>
      </c>
      <c r="FG279" s="231">
        <f>IF(FB279=1,VLOOKUP(FF279,data!$B$35:$D$39,2,0),0)</f>
        <v>0</v>
      </c>
      <c r="FH279" s="232">
        <f>IF(AND(FE279&lt;&gt;0,FG279&lt;&gt;0)=FALSE,0,data!$C$43)</f>
        <v>0</v>
      </c>
      <c r="FI279" s="269">
        <f t="shared" si="354"/>
        <v>0</v>
      </c>
      <c r="FJ279" s="225">
        <f t="shared" si="355"/>
        <v>0</v>
      </c>
      <c r="FK279" s="225">
        <f t="shared" si="356"/>
        <v>0</v>
      </c>
      <c r="FL279" s="225">
        <f t="shared" si="357"/>
        <v>0</v>
      </c>
      <c r="FM279" s="431" t="str">
        <f t="shared" si="358"/>
        <v>ne</v>
      </c>
    </row>
    <row r="280" spans="1:169" ht="26.65" hidden="1" customHeight="1" x14ac:dyDescent="0.25">
      <c r="A280" s="233"/>
      <c r="B280" s="370" t="s">
        <v>371</v>
      </c>
      <c r="C280" s="416"/>
      <c r="D280" s="418"/>
      <c r="E280" s="229"/>
      <c r="F280" s="225">
        <f t="shared" si="290"/>
        <v>0</v>
      </c>
      <c r="G280" s="230">
        <f>IF(F280=1,data!$C$41*E280,0)</f>
        <v>0</v>
      </c>
      <c r="H280" s="265" t="s">
        <v>96</v>
      </c>
      <c r="I280" s="231">
        <f>IF($F280=1,IF($E280&lt;15,VLOOKUP(H280,data!$B$3:$E$32,2,0)*$E280,(VLOOKUP(H280,data!$B$3:$E$32,2,0)*14)+(VLOOKUP(H280,data!$B$3:$E$32,3,0))*($E280-14)),0)</f>
        <v>0</v>
      </c>
      <c r="J280" s="265" t="s">
        <v>96</v>
      </c>
      <c r="K280" s="231">
        <f>IF($F280=1,VLOOKUP(J280,data!$B$35:$D$39,2,0),0)</f>
        <v>0</v>
      </c>
      <c r="L280" s="232">
        <f>IF(AND(I280&lt;&gt;0,K280&lt;&gt;0)=FALSE,0,data!$C$43)</f>
        <v>0</v>
      </c>
      <c r="M280" s="269">
        <f t="shared" si="76"/>
        <v>0</v>
      </c>
      <c r="N280" s="225">
        <f t="shared" si="359"/>
        <v>0</v>
      </c>
      <c r="O280" s="225">
        <f t="shared" si="291"/>
        <v>0</v>
      </c>
      <c r="P280" s="225">
        <f t="shared" si="292"/>
        <v>0</v>
      </c>
      <c r="Q280" s="228"/>
      <c r="R280" s="438">
        <f t="shared" si="293"/>
        <v>0</v>
      </c>
      <c r="S280" s="225">
        <f t="shared" si="294"/>
        <v>0</v>
      </c>
      <c r="T280" s="357">
        <f>IF(S280=1,data!$C$41*R280,0)</f>
        <v>0</v>
      </c>
      <c r="U280" s="370" t="str">
        <f t="shared" si="295"/>
        <v xml:space="preserve"> </v>
      </c>
      <c r="V280" s="360">
        <f>IF($S280=1,IF(R280&lt;15,VLOOKUP(U280,data!$B$3:$E$32,2,0)*R280,(VLOOKUP(U280,data!$B$3:$E$32,2,0)*14)+(VLOOKUP(U280,data!$B$3:$E$32,3,0))*(R280-14)),0)</f>
        <v>0</v>
      </c>
      <c r="W280" s="370" t="str">
        <f t="shared" si="296"/>
        <v xml:space="preserve"> </v>
      </c>
      <c r="X280" s="360">
        <f>IF($S280=1,VLOOKUP(W280,data!$B$35:$D$39,2,0),0)</f>
        <v>0</v>
      </c>
      <c r="Y280" s="364">
        <f>IF(AND(V280&lt;&gt;0,X280&lt;&gt;0)=FALSE,0,data!$C$43)</f>
        <v>0</v>
      </c>
      <c r="Z280" s="365">
        <f t="shared" si="83"/>
        <v>0</v>
      </c>
      <c r="AA280" s="225">
        <f t="shared" si="360"/>
        <v>0</v>
      </c>
      <c r="AB280" s="225">
        <f t="shared" si="297"/>
        <v>0</v>
      </c>
      <c r="AC280" s="225">
        <f t="shared" si="298"/>
        <v>0</v>
      </c>
      <c r="AE280" s="229"/>
      <c r="AF280" s="225">
        <f t="shared" si="299"/>
        <v>0</v>
      </c>
      <c r="AG280" s="230">
        <f>IF(AF280=1,data!$C$41*AE280,0)</f>
        <v>0</v>
      </c>
      <c r="AH280" s="265" t="s">
        <v>96</v>
      </c>
      <c r="AI280" s="231">
        <f>IF(AF280=1,IF(AE280&lt;15,VLOOKUP(AH280,data!$B$3:$E$32,2,0)*AE280,(VLOOKUP(AH280,data!$B$3:$E$32,2,0)*14)+(VLOOKUP(AH280,data!$B$3:$E$32,3,0))*(AE280-14)),0)</f>
        <v>0</v>
      </c>
      <c r="AJ280" s="265" t="s">
        <v>96</v>
      </c>
      <c r="AK280" s="231">
        <f>IF(AF280=1,VLOOKUP(AJ280,data!$B$35:$D$39,2,0),0)</f>
        <v>0</v>
      </c>
      <c r="AL280" s="232">
        <f>IF(AND(AI280&lt;&gt;0,AK280&lt;&gt;0)=FALSE,0,data!$C$43)</f>
        <v>0</v>
      </c>
      <c r="AM280" s="269">
        <f t="shared" si="300"/>
        <v>0</v>
      </c>
      <c r="AN280" s="225">
        <f t="shared" si="301"/>
        <v>0</v>
      </c>
      <c r="AO280" s="225">
        <f t="shared" si="302"/>
        <v>0</v>
      </c>
      <c r="AP280" s="225">
        <f t="shared" si="303"/>
        <v>0</v>
      </c>
      <c r="AQ280" s="431" t="str">
        <f t="shared" si="304"/>
        <v>ne</v>
      </c>
      <c r="AS280" s="229"/>
      <c r="AT280" s="225">
        <f t="shared" si="305"/>
        <v>0</v>
      </c>
      <c r="AU280" s="230">
        <f>IF(AT280=1,data!$C$41*AS280,0)</f>
        <v>0</v>
      </c>
      <c r="AV280" s="265" t="s">
        <v>96</v>
      </c>
      <c r="AW280" s="231">
        <f>IF(AT280=1,IF(AS280&lt;15,VLOOKUP(AV280,data!$B$3:$E$32,2,0)*AS280,(VLOOKUP(AV280,data!$B$3:$E$32,2,0)*14)+(VLOOKUP(AV280,data!$B$3:$E$32,3,0))*(AS280-14)),0)</f>
        <v>0</v>
      </c>
      <c r="AX280" s="265" t="s">
        <v>96</v>
      </c>
      <c r="AY280" s="231">
        <f>IF(AT280=1,VLOOKUP(AX280,data!$B$35:$D$39,2,0),0)</f>
        <v>0</v>
      </c>
      <c r="AZ280" s="232">
        <f>IF(AND(AW280&lt;&gt;0,AY280&lt;&gt;0)=FALSE,0,data!$C$43)</f>
        <v>0</v>
      </c>
      <c r="BA280" s="269">
        <f t="shared" si="306"/>
        <v>0</v>
      </c>
      <c r="BB280" s="225">
        <f t="shared" si="307"/>
        <v>0</v>
      </c>
      <c r="BC280" s="225">
        <f t="shared" si="308"/>
        <v>0</v>
      </c>
      <c r="BD280" s="225">
        <f t="shared" si="309"/>
        <v>0</v>
      </c>
      <c r="BE280" s="431" t="str">
        <f t="shared" si="310"/>
        <v>ne</v>
      </c>
      <c r="BG280" s="229"/>
      <c r="BH280" s="225">
        <f t="shared" si="311"/>
        <v>0</v>
      </c>
      <c r="BI280" s="230">
        <f>IF(BH280=1,data!$C$41*BG280,0)</f>
        <v>0</v>
      </c>
      <c r="BJ280" s="265" t="s">
        <v>96</v>
      </c>
      <c r="BK280" s="231">
        <f>IF(BH280=1,IF(BG280&lt;15,VLOOKUP(BJ280,data!$B$3:$E$32,2,0)*BG280,(VLOOKUP(BJ280,data!$B$3:$E$32,2,0)*14)+(VLOOKUP(BJ280,data!$B$3:$E$32,3,0))*(BG280-14)),0)</f>
        <v>0</v>
      </c>
      <c r="BL280" s="265" t="s">
        <v>96</v>
      </c>
      <c r="BM280" s="231">
        <f>IF(BH280=1,VLOOKUP(BL280,data!$B$35:$D$39,2,0),0)</f>
        <v>0</v>
      </c>
      <c r="BN280" s="232">
        <f>IF(AND(BK280&lt;&gt;0,BM280&lt;&gt;0)=FALSE,0,data!$C$43)</f>
        <v>0</v>
      </c>
      <c r="BO280" s="269">
        <f t="shared" si="312"/>
        <v>0</v>
      </c>
      <c r="BP280" s="225">
        <f t="shared" si="313"/>
        <v>0</v>
      </c>
      <c r="BQ280" s="225">
        <f t="shared" si="314"/>
        <v>0</v>
      </c>
      <c r="BR280" s="225">
        <f t="shared" si="315"/>
        <v>0</v>
      </c>
      <c r="BS280" s="431" t="str">
        <f t="shared" si="316"/>
        <v>ne</v>
      </c>
      <c r="BU280" s="229"/>
      <c r="BV280" s="225">
        <f t="shared" si="317"/>
        <v>0</v>
      </c>
      <c r="BW280" s="230">
        <f>IF(BV280=1,data!$C$41*BU280,0)</f>
        <v>0</v>
      </c>
      <c r="BX280" s="265" t="s">
        <v>96</v>
      </c>
      <c r="BY280" s="231">
        <f>IF(BV280=1,IF(BU280&lt;15,VLOOKUP(BX280,data!$B$3:$E$32,2,0)*BU280,(VLOOKUP(BX280,data!$B$3:$E$32,2,0)*14)+(VLOOKUP(BX280,data!$B$3:$E$32,3,0))*(BU280-14)),0)</f>
        <v>0</v>
      </c>
      <c r="BZ280" s="265" t="s">
        <v>96</v>
      </c>
      <c r="CA280" s="231">
        <f>IF(BV280=1,VLOOKUP(BZ280,data!$B$35:$D$39,2,0),0)</f>
        <v>0</v>
      </c>
      <c r="CB280" s="232">
        <f>IF(AND(BY280&lt;&gt;0,CA280&lt;&gt;0)=FALSE,0,data!$C$43)</f>
        <v>0</v>
      </c>
      <c r="CC280" s="269">
        <f t="shared" si="318"/>
        <v>0</v>
      </c>
      <c r="CD280" s="225">
        <f t="shared" si="319"/>
        <v>0</v>
      </c>
      <c r="CE280" s="225">
        <f t="shared" si="320"/>
        <v>0</v>
      </c>
      <c r="CF280" s="225">
        <f t="shared" si="321"/>
        <v>0</v>
      </c>
      <c r="CG280" s="431" t="str">
        <f t="shared" si="322"/>
        <v>ne</v>
      </c>
      <c r="CI280" s="229"/>
      <c r="CJ280" s="225">
        <f t="shared" si="323"/>
        <v>0</v>
      </c>
      <c r="CK280" s="230">
        <f>IF(CJ280=1,data!$C$41*CI280,0)</f>
        <v>0</v>
      </c>
      <c r="CL280" s="265" t="s">
        <v>96</v>
      </c>
      <c r="CM280" s="231">
        <f>IF(CJ280=1,IF(CI280&lt;15,VLOOKUP(CL280,data!$B$3:$E$32,2,0)*CI280,(VLOOKUP(CL280,data!$B$3:$E$32,2,0)*14)+(VLOOKUP(CL280,data!$B$3:$E$32,3,0))*(CI280-14)),0)</f>
        <v>0</v>
      </c>
      <c r="CN280" s="265" t="s">
        <v>96</v>
      </c>
      <c r="CO280" s="231">
        <f>IF(CJ280=1,VLOOKUP(CN280,data!$B$35:$D$39,2,0),0)</f>
        <v>0</v>
      </c>
      <c r="CP280" s="232">
        <f>IF(AND(CM280&lt;&gt;0,CO280&lt;&gt;0)=FALSE,0,data!$C$43)</f>
        <v>0</v>
      </c>
      <c r="CQ280" s="269">
        <f t="shared" si="324"/>
        <v>0</v>
      </c>
      <c r="CR280" s="225">
        <f t="shared" si="325"/>
        <v>0</v>
      </c>
      <c r="CS280" s="225">
        <f t="shared" si="326"/>
        <v>0</v>
      </c>
      <c r="CT280" s="225">
        <f t="shared" si="327"/>
        <v>0</v>
      </c>
      <c r="CU280" s="431" t="str">
        <f t="shared" si="328"/>
        <v>ne</v>
      </c>
      <c r="CW280" s="229"/>
      <c r="CX280" s="225">
        <f t="shared" si="329"/>
        <v>0</v>
      </c>
      <c r="CY280" s="230">
        <f>IF(CX280=1,data!$C$41*CW280,0)</f>
        <v>0</v>
      </c>
      <c r="CZ280" s="265" t="s">
        <v>96</v>
      </c>
      <c r="DA280" s="231">
        <f>IF(CX280=1,IF(CW280&lt;15,VLOOKUP(CZ280,data!$B$3:$E$32,2,0)*CW280,(VLOOKUP(CZ280,data!$B$3:$E$32,2,0)*14)+(VLOOKUP(CZ280,data!$B$3:$E$32,3,0))*(CW280-14)),0)</f>
        <v>0</v>
      </c>
      <c r="DB280" s="265" t="s">
        <v>96</v>
      </c>
      <c r="DC280" s="231">
        <f>IF(CX280=1,VLOOKUP(DB280,data!$B$35:$D$39,2,0),0)</f>
        <v>0</v>
      </c>
      <c r="DD280" s="232">
        <f>IF(AND(DA280&lt;&gt;0,DC280&lt;&gt;0)=FALSE,0,data!$C$43)</f>
        <v>0</v>
      </c>
      <c r="DE280" s="269">
        <f t="shared" si="330"/>
        <v>0</v>
      </c>
      <c r="DF280" s="225">
        <f t="shared" si="331"/>
        <v>0</v>
      </c>
      <c r="DG280" s="225">
        <f t="shared" si="332"/>
        <v>0</v>
      </c>
      <c r="DH280" s="225">
        <f t="shared" si="333"/>
        <v>0</v>
      </c>
      <c r="DI280" s="431" t="str">
        <f t="shared" si="334"/>
        <v>ne</v>
      </c>
      <c r="DK280" s="229"/>
      <c r="DL280" s="225">
        <f t="shared" si="335"/>
        <v>0</v>
      </c>
      <c r="DM280" s="230">
        <f>IF(DL280=1,data!$C$41*DK280,0)</f>
        <v>0</v>
      </c>
      <c r="DN280" s="265" t="s">
        <v>96</v>
      </c>
      <c r="DO280" s="231">
        <f>IF(DL280=1,IF(DK280&lt;15,VLOOKUP(DN280,data!$B$3:$E$32,2,0)*DK280,(VLOOKUP(DN280,data!$B$3:$E$32,2,0)*14)+(VLOOKUP(DN280,data!$B$3:$E$32,3,0))*(DK280-14)),0)</f>
        <v>0</v>
      </c>
      <c r="DP280" s="265" t="s">
        <v>96</v>
      </c>
      <c r="DQ280" s="231">
        <f>IF(DL280=1,VLOOKUP(DP280,data!$B$35:$D$39,2,0),0)</f>
        <v>0</v>
      </c>
      <c r="DR280" s="232">
        <f>IF(AND(DO280&lt;&gt;0,DQ280&lt;&gt;0)=FALSE,0,data!$C$43)</f>
        <v>0</v>
      </c>
      <c r="DS280" s="269">
        <f t="shared" si="336"/>
        <v>0</v>
      </c>
      <c r="DT280" s="225">
        <f t="shared" si="337"/>
        <v>0</v>
      </c>
      <c r="DU280" s="225">
        <f t="shared" si="338"/>
        <v>0</v>
      </c>
      <c r="DV280" s="225">
        <f t="shared" si="339"/>
        <v>0</v>
      </c>
      <c r="DW280" s="431" t="str">
        <f t="shared" si="340"/>
        <v>ne</v>
      </c>
      <c r="DY280" s="229"/>
      <c r="DZ280" s="225">
        <f t="shared" si="341"/>
        <v>0</v>
      </c>
      <c r="EA280" s="230">
        <f>IF(DZ280=1,data!$C$41*DY280,0)</f>
        <v>0</v>
      </c>
      <c r="EB280" s="265" t="s">
        <v>96</v>
      </c>
      <c r="EC280" s="231">
        <f>IF(DZ280=1,IF(DY280&lt;15,VLOOKUP(EB280,data!$B$3:$E$32,2,0)*DY280,(VLOOKUP(EB280,data!$B$3:$E$32,2,0)*14)+(VLOOKUP(EB280,data!$B$3:$E$32,3,0))*(DY280-14)),0)</f>
        <v>0</v>
      </c>
      <c r="ED280" s="265" t="s">
        <v>96</v>
      </c>
      <c r="EE280" s="231">
        <f>IF(DZ280=1,VLOOKUP(ED280,data!$B$35:$D$39,2,0),0)</f>
        <v>0</v>
      </c>
      <c r="EF280" s="232">
        <f>IF(AND(EC280&lt;&gt;0,EE280&lt;&gt;0)=FALSE,0,data!$C$43)</f>
        <v>0</v>
      </c>
      <c r="EG280" s="269">
        <f t="shared" si="342"/>
        <v>0</v>
      </c>
      <c r="EH280" s="225">
        <f t="shared" si="343"/>
        <v>0</v>
      </c>
      <c r="EI280" s="225">
        <f t="shared" si="344"/>
        <v>0</v>
      </c>
      <c r="EJ280" s="225">
        <f t="shared" si="345"/>
        <v>0</v>
      </c>
      <c r="EK280" s="431" t="str">
        <f t="shared" si="346"/>
        <v>ne</v>
      </c>
      <c r="EM280" s="229"/>
      <c r="EN280" s="225">
        <f t="shared" si="347"/>
        <v>0</v>
      </c>
      <c r="EO280" s="230">
        <f>IF(EN280=1,data!$C$41*EM280,0)</f>
        <v>0</v>
      </c>
      <c r="EP280" s="265" t="s">
        <v>96</v>
      </c>
      <c r="EQ280" s="231">
        <f>IF(EN280=1,IF(EM280&lt;15,VLOOKUP(EP280,data!$B$3:$E$32,2,0)*EM280,(VLOOKUP(EP280,data!$B$3:$E$32,2,0)*14)+(VLOOKUP(EP280,data!$B$3:$E$32,3,0))*(EM280-14)),0)</f>
        <v>0</v>
      </c>
      <c r="ER280" s="265" t="s">
        <v>96</v>
      </c>
      <c r="ES280" s="231">
        <f>IF(EN280=1,VLOOKUP(ER280,data!$B$35:$D$39,2,0),0)</f>
        <v>0</v>
      </c>
      <c r="ET280" s="232">
        <f>IF(AND(EQ280&lt;&gt;0,ES280&lt;&gt;0)=FALSE,0,data!$C$43)</f>
        <v>0</v>
      </c>
      <c r="EU280" s="269">
        <f t="shared" si="348"/>
        <v>0</v>
      </c>
      <c r="EV280" s="225">
        <f t="shared" si="349"/>
        <v>0</v>
      </c>
      <c r="EW280" s="225">
        <f t="shared" si="350"/>
        <v>0</v>
      </c>
      <c r="EX280" s="225">
        <f t="shared" si="351"/>
        <v>0</v>
      </c>
      <c r="EY280" s="431" t="str">
        <f t="shared" si="352"/>
        <v>ne</v>
      </c>
      <c r="FA280" s="229"/>
      <c r="FB280" s="225">
        <f t="shared" si="353"/>
        <v>0</v>
      </c>
      <c r="FC280" s="230">
        <f>IF(FB280=1,data!$C$41*FA280,0)</f>
        <v>0</v>
      </c>
      <c r="FD280" s="265" t="s">
        <v>96</v>
      </c>
      <c r="FE280" s="231">
        <f>IF(FB280=1,IF(FA280&lt;15,VLOOKUP(FD280,data!$B$3:$E$32,2,0)*FA280,(VLOOKUP(FD280,data!$B$3:$E$32,2,0)*14)+(VLOOKUP(FD280,data!$B$3:$E$32,3,0))*(FA280-14)),0)</f>
        <v>0</v>
      </c>
      <c r="FF280" s="265" t="s">
        <v>96</v>
      </c>
      <c r="FG280" s="231">
        <f>IF(FB280=1,VLOOKUP(FF280,data!$B$35:$D$39,2,0),0)</f>
        <v>0</v>
      </c>
      <c r="FH280" s="232">
        <f>IF(AND(FE280&lt;&gt;0,FG280&lt;&gt;0)=FALSE,0,data!$C$43)</f>
        <v>0</v>
      </c>
      <c r="FI280" s="269">
        <f t="shared" si="354"/>
        <v>0</v>
      </c>
      <c r="FJ280" s="225">
        <f t="shared" si="355"/>
        <v>0</v>
      </c>
      <c r="FK280" s="225">
        <f t="shared" si="356"/>
        <v>0</v>
      </c>
      <c r="FL280" s="225">
        <f t="shared" si="357"/>
        <v>0</v>
      </c>
      <c r="FM280" s="431" t="str">
        <f t="shared" si="358"/>
        <v>ne</v>
      </c>
    </row>
    <row r="281" spans="1:169" ht="26.65" hidden="1" customHeight="1" x14ac:dyDescent="0.25">
      <c r="A281" s="233"/>
      <c r="B281" s="370" t="s">
        <v>372</v>
      </c>
      <c r="C281" s="416"/>
      <c r="D281" s="418"/>
      <c r="E281" s="229"/>
      <c r="F281" s="225">
        <f t="shared" si="290"/>
        <v>0</v>
      </c>
      <c r="G281" s="230">
        <f>IF(F281=1,data!$C$41*E281,0)</f>
        <v>0</v>
      </c>
      <c r="H281" s="265" t="s">
        <v>96</v>
      </c>
      <c r="I281" s="231">
        <f>IF($F281=1,IF($E281&lt;15,VLOOKUP(H281,data!$B$3:$E$32,2,0)*$E281,(VLOOKUP(H281,data!$B$3:$E$32,2,0)*14)+(VLOOKUP(H281,data!$B$3:$E$32,3,0))*($E281-14)),0)</f>
        <v>0</v>
      </c>
      <c r="J281" s="265" t="s">
        <v>96</v>
      </c>
      <c r="K281" s="231">
        <f>IF($F281=1,VLOOKUP(J281,data!$B$35:$D$39,2,0),0)</f>
        <v>0</v>
      </c>
      <c r="L281" s="232">
        <f>IF(AND(I281&lt;&gt;0,K281&lt;&gt;0)=FALSE,0,data!$C$43)</f>
        <v>0</v>
      </c>
      <c r="M281" s="269">
        <f t="shared" si="76"/>
        <v>0</v>
      </c>
      <c r="N281" s="225">
        <f t="shared" si="359"/>
        <v>0</v>
      </c>
      <c r="O281" s="225">
        <f t="shared" si="291"/>
        <v>0</v>
      </c>
      <c r="P281" s="225">
        <f t="shared" si="292"/>
        <v>0</v>
      </c>
      <c r="Q281" s="228"/>
      <c r="R281" s="438">
        <f t="shared" si="293"/>
        <v>0</v>
      </c>
      <c r="S281" s="225">
        <f t="shared" si="294"/>
        <v>0</v>
      </c>
      <c r="T281" s="357">
        <f>IF(S281=1,data!$C$41*R281,0)</f>
        <v>0</v>
      </c>
      <c r="U281" s="370" t="str">
        <f t="shared" si="295"/>
        <v xml:space="preserve"> </v>
      </c>
      <c r="V281" s="360">
        <f>IF($S281=1,IF(R281&lt;15,VLOOKUP(U281,data!$B$3:$E$32,2,0)*R281,(VLOOKUP(U281,data!$B$3:$E$32,2,0)*14)+(VLOOKUP(U281,data!$B$3:$E$32,3,0))*(R281-14)),0)</f>
        <v>0</v>
      </c>
      <c r="W281" s="370" t="str">
        <f t="shared" si="296"/>
        <v xml:space="preserve"> </v>
      </c>
      <c r="X281" s="360">
        <f>IF($S281=1,VLOOKUP(W281,data!$B$35:$D$39,2,0),0)</f>
        <v>0</v>
      </c>
      <c r="Y281" s="364">
        <f>IF(AND(V281&lt;&gt;0,X281&lt;&gt;0)=FALSE,0,data!$C$43)</f>
        <v>0</v>
      </c>
      <c r="Z281" s="365">
        <f t="shared" si="83"/>
        <v>0</v>
      </c>
      <c r="AA281" s="225">
        <f t="shared" si="360"/>
        <v>0</v>
      </c>
      <c r="AB281" s="225">
        <f t="shared" si="297"/>
        <v>0</v>
      </c>
      <c r="AC281" s="225">
        <f t="shared" si="298"/>
        <v>0</v>
      </c>
      <c r="AE281" s="229"/>
      <c r="AF281" s="225">
        <f t="shared" si="299"/>
        <v>0</v>
      </c>
      <c r="AG281" s="230">
        <f>IF(AF281=1,data!$C$41*AE281,0)</f>
        <v>0</v>
      </c>
      <c r="AH281" s="265" t="s">
        <v>96</v>
      </c>
      <c r="AI281" s="231">
        <f>IF(AF281=1,IF(AE281&lt;15,VLOOKUP(AH281,data!$B$3:$E$32,2,0)*AE281,(VLOOKUP(AH281,data!$B$3:$E$32,2,0)*14)+(VLOOKUP(AH281,data!$B$3:$E$32,3,0))*(AE281-14)),0)</f>
        <v>0</v>
      </c>
      <c r="AJ281" s="265" t="s">
        <v>96</v>
      </c>
      <c r="AK281" s="231">
        <f>IF(AF281=1,VLOOKUP(AJ281,data!$B$35:$D$39,2,0),0)</f>
        <v>0</v>
      </c>
      <c r="AL281" s="232">
        <f>IF(AND(AI281&lt;&gt;0,AK281&lt;&gt;0)=FALSE,0,data!$C$43)</f>
        <v>0</v>
      </c>
      <c r="AM281" s="269">
        <f t="shared" si="300"/>
        <v>0</v>
      </c>
      <c r="AN281" s="225">
        <f t="shared" si="301"/>
        <v>0</v>
      </c>
      <c r="AO281" s="225">
        <f t="shared" si="302"/>
        <v>0</v>
      </c>
      <c r="AP281" s="225">
        <f t="shared" si="303"/>
        <v>0</v>
      </c>
      <c r="AQ281" s="431" t="str">
        <f t="shared" si="304"/>
        <v>ne</v>
      </c>
      <c r="AS281" s="229"/>
      <c r="AT281" s="225">
        <f t="shared" si="305"/>
        <v>0</v>
      </c>
      <c r="AU281" s="230">
        <f>IF(AT281=1,data!$C$41*AS281,0)</f>
        <v>0</v>
      </c>
      <c r="AV281" s="265" t="s">
        <v>96</v>
      </c>
      <c r="AW281" s="231">
        <f>IF(AT281=1,IF(AS281&lt;15,VLOOKUP(AV281,data!$B$3:$E$32,2,0)*AS281,(VLOOKUP(AV281,data!$B$3:$E$32,2,0)*14)+(VLOOKUP(AV281,data!$B$3:$E$32,3,0))*(AS281-14)),0)</f>
        <v>0</v>
      </c>
      <c r="AX281" s="265" t="s">
        <v>96</v>
      </c>
      <c r="AY281" s="231">
        <f>IF(AT281=1,VLOOKUP(AX281,data!$B$35:$D$39,2,0),0)</f>
        <v>0</v>
      </c>
      <c r="AZ281" s="232">
        <f>IF(AND(AW281&lt;&gt;0,AY281&lt;&gt;0)=FALSE,0,data!$C$43)</f>
        <v>0</v>
      </c>
      <c r="BA281" s="269">
        <f t="shared" si="306"/>
        <v>0</v>
      </c>
      <c r="BB281" s="225">
        <f t="shared" si="307"/>
        <v>0</v>
      </c>
      <c r="BC281" s="225">
        <f t="shared" si="308"/>
        <v>0</v>
      </c>
      <c r="BD281" s="225">
        <f t="shared" si="309"/>
        <v>0</v>
      </c>
      <c r="BE281" s="431" t="str">
        <f t="shared" si="310"/>
        <v>ne</v>
      </c>
      <c r="BG281" s="229"/>
      <c r="BH281" s="225">
        <f t="shared" si="311"/>
        <v>0</v>
      </c>
      <c r="BI281" s="230">
        <f>IF(BH281=1,data!$C$41*BG281,0)</f>
        <v>0</v>
      </c>
      <c r="BJ281" s="265" t="s">
        <v>96</v>
      </c>
      <c r="BK281" s="231">
        <f>IF(BH281=1,IF(BG281&lt;15,VLOOKUP(BJ281,data!$B$3:$E$32,2,0)*BG281,(VLOOKUP(BJ281,data!$B$3:$E$32,2,0)*14)+(VLOOKUP(BJ281,data!$B$3:$E$32,3,0))*(BG281-14)),0)</f>
        <v>0</v>
      </c>
      <c r="BL281" s="265" t="s">
        <v>96</v>
      </c>
      <c r="BM281" s="231">
        <f>IF(BH281=1,VLOOKUP(BL281,data!$B$35:$D$39,2,0),0)</f>
        <v>0</v>
      </c>
      <c r="BN281" s="232">
        <f>IF(AND(BK281&lt;&gt;0,BM281&lt;&gt;0)=FALSE,0,data!$C$43)</f>
        <v>0</v>
      </c>
      <c r="BO281" s="269">
        <f t="shared" si="312"/>
        <v>0</v>
      </c>
      <c r="BP281" s="225">
        <f t="shared" si="313"/>
        <v>0</v>
      </c>
      <c r="BQ281" s="225">
        <f t="shared" si="314"/>
        <v>0</v>
      </c>
      <c r="BR281" s="225">
        <f t="shared" si="315"/>
        <v>0</v>
      </c>
      <c r="BS281" s="431" t="str">
        <f t="shared" si="316"/>
        <v>ne</v>
      </c>
      <c r="BU281" s="229"/>
      <c r="BV281" s="225">
        <f t="shared" si="317"/>
        <v>0</v>
      </c>
      <c r="BW281" s="230">
        <f>IF(BV281=1,data!$C$41*BU281,0)</f>
        <v>0</v>
      </c>
      <c r="BX281" s="265" t="s">
        <v>96</v>
      </c>
      <c r="BY281" s="231">
        <f>IF(BV281=1,IF(BU281&lt;15,VLOOKUP(BX281,data!$B$3:$E$32,2,0)*BU281,(VLOOKUP(BX281,data!$B$3:$E$32,2,0)*14)+(VLOOKUP(BX281,data!$B$3:$E$32,3,0))*(BU281-14)),0)</f>
        <v>0</v>
      </c>
      <c r="BZ281" s="265" t="s">
        <v>96</v>
      </c>
      <c r="CA281" s="231">
        <f>IF(BV281=1,VLOOKUP(BZ281,data!$B$35:$D$39,2,0),0)</f>
        <v>0</v>
      </c>
      <c r="CB281" s="232">
        <f>IF(AND(BY281&lt;&gt;0,CA281&lt;&gt;0)=FALSE,0,data!$C$43)</f>
        <v>0</v>
      </c>
      <c r="CC281" s="269">
        <f t="shared" si="318"/>
        <v>0</v>
      </c>
      <c r="CD281" s="225">
        <f t="shared" si="319"/>
        <v>0</v>
      </c>
      <c r="CE281" s="225">
        <f t="shared" si="320"/>
        <v>0</v>
      </c>
      <c r="CF281" s="225">
        <f t="shared" si="321"/>
        <v>0</v>
      </c>
      <c r="CG281" s="431" t="str">
        <f t="shared" si="322"/>
        <v>ne</v>
      </c>
      <c r="CI281" s="229"/>
      <c r="CJ281" s="225">
        <f t="shared" si="323"/>
        <v>0</v>
      </c>
      <c r="CK281" s="230">
        <f>IF(CJ281=1,data!$C$41*CI281,0)</f>
        <v>0</v>
      </c>
      <c r="CL281" s="265" t="s">
        <v>96</v>
      </c>
      <c r="CM281" s="231">
        <f>IF(CJ281=1,IF(CI281&lt;15,VLOOKUP(CL281,data!$B$3:$E$32,2,0)*CI281,(VLOOKUP(CL281,data!$B$3:$E$32,2,0)*14)+(VLOOKUP(CL281,data!$B$3:$E$32,3,0))*(CI281-14)),0)</f>
        <v>0</v>
      </c>
      <c r="CN281" s="265" t="s">
        <v>96</v>
      </c>
      <c r="CO281" s="231">
        <f>IF(CJ281=1,VLOOKUP(CN281,data!$B$35:$D$39,2,0),0)</f>
        <v>0</v>
      </c>
      <c r="CP281" s="232">
        <f>IF(AND(CM281&lt;&gt;0,CO281&lt;&gt;0)=FALSE,0,data!$C$43)</f>
        <v>0</v>
      </c>
      <c r="CQ281" s="269">
        <f t="shared" si="324"/>
        <v>0</v>
      </c>
      <c r="CR281" s="225">
        <f t="shared" si="325"/>
        <v>0</v>
      </c>
      <c r="CS281" s="225">
        <f t="shared" si="326"/>
        <v>0</v>
      </c>
      <c r="CT281" s="225">
        <f t="shared" si="327"/>
        <v>0</v>
      </c>
      <c r="CU281" s="431" t="str">
        <f t="shared" si="328"/>
        <v>ne</v>
      </c>
      <c r="CW281" s="229"/>
      <c r="CX281" s="225">
        <f t="shared" si="329"/>
        <v>0</v>
      </c>
      <c r="CY281" s="230">
        <f>IF(CX281=1,data!$C$41*CW281,0)</f>
        <v>0</v>
      </c>
      <c r="CZ281" s="265" t="s">
        <v>96</v>
      </c>
      <c r="DA281" s="231">
        <f>IF(CX281=1,IF(CW281&lt;15,VLOOKUP(CZ281,data!$B$3:$E$32,2,0)*CW281,(VLOOKUP(CZ281,data!$B$3:$E$32,2,0)*14)+(VLOOKUP(CZ281,data!$B$3:$E$32,3,0))*(CW281-14)),0)</f>
        <v>0</v>
      </c>
      <c r="DB281" s="265" t="s">
        <v>96</v>
      </c>
      <c r="DC281" s="231">
        <f>IF(CX281=1,VLOOKUP(DB281,data!$B$35:$D$39,2,0),0)</f>
        <v>0</v>
      </c>
      <c r="DD281" s="232">
        <f>IF(AND(DA281&lt;&gt;0,DC281&lt;&gt;0)=FALSE,0,data!$C$43)</f>
        <v>0</v>
      </c>
      <c r="DE281" s="269">
        <f t="shared" si="330"/>
        <v>0</v>
      </c>
      <c r="DF281" s="225">
        <f t="shared" si="331"/>
        <v>0</v>
      </c>
      <c r="DG281" s="225">
        <f t="shared" si="332"/>
        <v>0</v>
      </c>
      <c r="DH281" s="225">
        <f t="shared" si="333"/>
        <v>0</v>
      </c>
      <c r="DI281" s="431" t="str">
        <f t="shared" si="334"/>
        <v>ne</v>
      </c>
      <c r="DK281" s="229"/>
      <c r="DL281" s="225">
        <f t="shared" si="335"/>
        <v>0</v>
      </c>
      <c r="DM281" s="230">
        <f>IF(DL281=1,data!$C$41*DK281,0)</f>
        <v>0</v>
      </c>
      <c r="DN281" s="265" t="s">
        <v>96</v>
      </c>
      <c r="DO281" s="231">
        <f>IF(DL281=1,IF(DK281&lt;15,VLOOKUP(DN281,data!$B$3:$E$32,2,0)*DK281,(VLOOKUP(DN281,data!$B$3:$E$32,2,0)*14)+(VLOOKUP(DN281,data!$B$3:$E$32,3,0))*(DK281-14)),0)</f>
        <v>0</v>
      </c>
      <c r="DP281" s="265" t="s">
        <v>96</v>
      </c>
      <c r="DQ281" s="231">
        <f>IF(DL281=1,VLOOKUP(DP281,data!$B$35:$D$39,2,0),0)</f>
        <v>0</v>
      </c>
      <c r="DR281" s="232">
        <f>IF(AND(DO281&lt;&gt;0,DQ281&lt;&gt;0)=FALSE,0,data!$C$43)</f>
        <v>0</v>
      </c>
      <c r="DS281" s="269">
        <f t="shared" si="336"/>
        <v>0</v>
      </c>
      <c r="DT281" s="225">
        <f t="shared" si="337"/>
        <v>0</v>
      </c>
      <c r="DU281" s="225">
        <f t="shared" si="338"/>
        <v>0</v>
      </c>
      <c r="DV281" s="225">
        <f t="shared" si="339"/>
        <v>0</v>
      </c>
      <c r="DW281" s="431" t="str">
        <f t="shared" si="340"/>
        <v>ne</v>
      </c>
      <c r="DY281" s="229"/>
      <c r="DZ281" s="225">
        <f t="shared" si="341"/>
        <v>0</v>
      </c>
      <c r="EA281" s="230">
        <f>IF(DZ281=1,data!$C$41*DY281,0)</f>
        <v>0</v>
      </c>
      <c r="EB281" s="265" t="s">
        <v>96</v>
      </c>
      <c r="EC281" s="231">
        <f>IF(DZ281=1,IF(DY281&lt;15,VLOOKUP(EB281,data!$B$3:$E$32,2,0)*DY281,(VLOOKUP(EB281,data!$B$3:$E$32,2,0)*14)+(VLOOKUP(EB281,data!$B$3:$E$32,3,0))*(DY281-14)),0)</f>
        <v>0</v>
      </c>
      <c r="ED281" s="265" t="s">
        <v>96</v>
      </c>
      <c r="EE281" s="231">
        <f>IF(DZ281=1,VLOOKUP(ED281,data!$B$35:$D$39,2,0),0)</f>
        <v>0</v>
      </c>
      <c r="EF281" s="232">
        <f>IF(AND(EC281&lt;&gt;0,EE281&lt;&gt;0)=FALSE,0,data!$C$43)</f>
        <v>0</v>
      </c>
      <c r="EG281" s="269">
        <f t="shared" si="342"/>
        <v>0</v>
      </c>
      <c r="EH281" s="225">
        <f t="shared" si="343"/>
        <v>0</v>
      </c>
      <c r="EI281" s="225">
        <f t="shared" si="344"/>
        <v>0</v>
      </c>
      <c r="EJ281" s="225">
        <f t="shared" si="345"/>
        <v>0</v>
      </c>
      <c r="EK281" s="431" t="str">
        <f t="shared" si="346"/>
        <v>ne</v>
      </c>
      <c r="EM281" s="229"/>
      <c r="EN281" s="225">
        <f t="shared" si="347"/>
        <v>0</v>
      </c>
      <c r="EO281" s="230">
        <f>IF(EN281=1,data!$C$41*EM281,0)</f>
        <v>0</v>
      </c>
      <c r="EP281" s="265" t="s">
        <v>96</v>
      </c>
      <c r="EQ281" s="231">
        <f>IF(EN281=1,IF(EM281&lt;15,VLOOKUP(EP281,data!$B$3:$E$32,2,0)*EM281,(VLOOKUP(EP281,data!$B$3:$E$32,2,0)*14)+(VLOOKUP(EP281,data!$B$3:$E$32,3,0))*(EM281-14)),0)</f>
        <v>0</v>
      </c>
      <c r="ER281" s="265" t="s">
        <v>96</v>
      </c>
      <c r="ES281" s="231">
        <f>IF(EN281=1,VLOOKUP(ER281,data!$B$35:$D$39,2,0),0)</f>
        <v>0</v>
      </c>
      <c r="ET281" s="232">
        <f>IF(AND(EQ281&lt;&gt;0,ES281&lt;&gt;0)=FALSE,0,data!$C$43)</f>
        <v>0</v>
      </c>
      <c r="EU281" s="269">
        <f t="shared" si="348"/>
        <v>0</v>
      </c>
      <c r="EV281" s="225">
        <f t="shared" si="349"/>
        <v>0</v>
      </c>
      <c r="EW281" s="225">
        <f t="shared" si="350"/>
        <v>0</v>
      </c>
      <c r="EX281" s="225">
        <f t="shared" si="351"/>
        <v>0</v>
      </c>
      <c r="EY281" s="431" t="str">
        <f t="shared" si="352"/>
        <v>ne</v>
      </c>
      <c r="FA281" s="229"/>
      <c r="FB281" s="225">
        <f t="shared" si="353"/>
        <v>0</v>
      </c>
      <c r="FC281" s="230">
        <f>IF(FB281=1,data!$C$41*FA281,0)</f>
        <v>0</v>
      </c>
      <c r="FD281" s="265" t="s">
        <v>96</v>
      </c>
      <c r="FE281" s="231">
        <f>IF(FB281=1,IF(FA281&lt;15,VLOOKUP(FD281,data!$B$3:$E$32,2,0)*FA281,(VLOOKUP(FD281,data!$B$3:$E$32,2,0)*14)+(VLOOKUP(FD281,data!$B$3:$E$32,3,0))*(FA281-14)),0)</f>
        <v>0</v>
      </c>
      <c r="FF281" s="265" t="s">
        <v>96</v>
      </c>
      <c r="FG281" s="231">
        <f>IF(FB281=1,VLOOKUP(FF281,data!$B$35:$D$39,2,0),0)</f>
        <v>0</v>
      </c>
      <c r="FH281" s="232">
        <f>IF(AND(FE281&lt;&gt;0,FG281&lt;&gt;0)=FALSE,0,data!$C$43)</f>
        <v>0</v>
      </c>
      <c r="FI281" s="269">
        <f t="shared" si="354"/>
        <v>0</v>
      </c>
      <c r="FJ281" s="225">
        <f t="shared" si="355"/>
        <v>0</v>
      </c>
      <c r="FK281" s="225">
        <f t="shared" si="356"/>
        <v>0</v>
      </c>
      <c r="FL281" s="225">
        <f t="shared" si="357"/>
        <v>0</v>
      </c>
      <c r="FM281" s="431" t="str">
        <f t="shared" si="358"/>
        <v>ne</v>
      </c>
    </row>
    <row r="282" spans="1:169" ht="26.65" hidden="1" customHeight="1" x14ac:dyDescent="0.25">
      <c r="A282" s="233"/>
      <c r="B282" s="370" t="s">
        <v>373</v>
      </c>
      <c r="C282" s="416"/>
      <c r="D282" s="418"/>
      <c r="E282" s="229"/>
      <c r="F282" s="225">
        <f t="shared" si="290"/>
        <v>0</v>
      </c>
      <c r="G282" s="230">
        <f>IF(F282=1,data!$C$41*E282,0)</f>
        <v>0</v>
      </c>
      <c r="H282" s="265" t="s">
        <v>96</v>
      </c>
      <c r="I282" s="231">
        <f>IF($F282=1,IF($E282&lt;15,VLOOKUP(H282,data!$B$3:$E$32,2,0)*$E282,(VLOOKUP(H282,data!$B$3:$E$32,2,0)*14)+(VLOOKUP(H282,data!$B$3:$E$32,3,0))*($E282-14)),0)</f>
        <v>0</v>
      </c>
      <c r="J282" s="265" t="s">
        <v>96</v>
      </c>
      <c r="K282" s="231">
        <f>IF($F282=1,VLOOKUP(J282,data!$B$35:$D$39,2,0),0)</f>
        <v>0</v>
      </c>
      <c r="L282" s="232">
        <f>IF(AND(I282&lt;&gt;0,K282&lt;&gt;0)=FALSE,0,data!$C$43)</f>
        <v>0</v>
      </c>
      <c r="M282" s="269">
        <f t="shared" si="76"/>
        <v>0</v>
      </c>
      <c r="N282" s="225">
        <f t="shared" si="359"/>
        <v>0</v>
      </c>
      <c r="O282" s="225">
        <f t="shared" si="291"/>
        <v>0</v>
      </c>
      <c r="P282" s="225">
        <f t="shared" si="292"/>
        <v>0</v>
      </c>
      <c r="Q282" s="228"/>
      <c r="R282" s="438">
        <f t="shared" si="293"/>
        <v>0</v>
      </c>
      <c r="S282" s="225">
        <f t="shared" si="294"/>
        <v>0</v>
      </c>
      <c r="T282" s="357">
        <f>IF(S282=1,data!$C$41*R282,0)</f>
        <v>0</v>
      </c>
      <c r="U282" s="370" t="str">
        <f t="shared" si="295"/>
        <v xml:space="preserve"> </v>
      </c>
      <c r="V282" s="360">
        <f>IF($S282=1,IF(R282&lt;15,VLOOKUP(U282,data!$B$3:$E$32,2,0)*R282,(VLOOKUP(U282,data!$B$3:$E$32,2,0)*14)+(VLOOKUP(U282,data!$B$3:$E$32,3,0))*(R282-14)),0)</f>
        <v>0</v>
      </c>
      <c r="W282" s="370" t="str">
        <f t="shared" si="296"/>
        <v xml:space="preserve"> </v>
      </c>
      <c r="X282" s="360">
        <f>IF($S282=1,VLOOKUP(W282,data!$B$35:$D$39,2,0),0)</f>
        <v>0</v>
      </c>
      <c r="Y282" s="364">
        <f>IF(AND(V282&lt;&gt;0,X282&lt;&gt;0)=FALSE,0,data!$C$43)</f>
        <v>0</v>
      </c>
      <c r="Z282" s="365">
        <f t="shared" si="83"/>
        <v>0</v>
      </c>
      <c r="AA282" s="225">
        <f t="shared" si="360"/>
        <v>0</v>
      </c>
      <c r="AB282" s="225">
        <f t="shared" si="297"/>
        <v>0</v>
      </c>
      <c r="AC282" s="225">
        <f t="shared" si="298"/>
        <v>0</v>
      </c>
      <c r="AE282" s="229"/>
      <c r="AF282" s="225">
        <f t="shared" si="299"/>
        <v>0</v>
      </c>
      <c r="AG282" s="230">
        <f>IF(AF282=1,data!$C$41*AE282,0)</f>
        <v>0</v>
      </c>
      <c r="AH282" s="265" t="s">
        <v>96</v>
      </c>
      <c r="AI282" s="231">
        <f>IF(AF282=1,IF(AE282&lt;15,VLOOKUP(AH282,data!$B$3:$E$32,2,0)*AE282,(VLOOKUP(AH282,data!$B$3:$E$32,2,0)*14)+(VLOOKUP(AH282,data!$B$3:$E$32,3,0))*(AE282-14)),0)</f>
        <v>0</v>
      </c>
      <c r="AJ282" s="265" t="s">
        <v>96</v>
      </c>
      <c r="AK282" s="231">
        <f>IF(AF282=1,VLOOKUP(AJ282,data!$B$35:$D$39,2,0),0)</f>
        <v>0</v>
      </c>
      <c r="AL282" s="232">
        <f>IF(AND(AI282&lt;&gt;0,AK282&lt;&gt;0)=FALSE,0,data!$C$43)</f>
        <v>0</v>
      </c>
      <c r="AM282" s="269">
        <f t="shared" si="300"/>
        <v>0</v>
      </c>
      <c r="AN282" s="225">
        <f t="shared" si="301"/>
        <v>0</v>
      </c>
      <c r="AO282" s="225">
        <f t="shared" si="302"/>
        <v>0</v>
      </c>
      <c r="AP282" s="225">
        <f t="shared" si="303"/>
        <v>0</v>
      </c>
      <c r="AQ282" s="431" t="str">
        <f t="shared" si="304"/>
        <v>ne</v>
      </c>
      <c r="AS282" s="229"/>
      <c r="AT282" s="225">
        <f t="shared" si="305"/>
        <v>0</v>
      </c>
      <c r="AU282" s="230">
        <f>IF(AT282=1,data!$C$41*AS282,0)</f>
        <v>0</v>
      </c>
      <c r="AV282" s="265" t="s">
        <v>96</v>
      </c>
      <c r="AW282" s="231">
        <f>IF(AT282=1,IF(AS282&lt;15,VLOOKUP(AV282,data!$B$3:$E$32,2,0)*AS282,(VLOOKUP(AV282,data!$B$3:$E$32,2,0)*14)+(VLOOKUP(AV282,data!$B$3:$E$32,3,0))*(AS282-14)),0)</f>
        <v>0</v>
      </c>
      <c r="AX282" s="265" t="s">
        <v>96</v>
      </c>
      <c r="AY282" s="231">
        <f>IF(AT282=1,VLOOKUP(AX282,data!$B$35:$D$39,2,0),0)</f>
        <v>0</v>
      </c>
      <c r="AZ282" s="232">
        <f>IF(AND(AW282&lt;&gt;0,AY282&lt;&gt;0)=FALSE,0,data!$C$43)</f>
        <v>0</v>
      </c>
      <c r="BA282" s="269">
        <f t="shared" si="306"/>
        <v>0</v>
      </c>
      <c r="BB282" s="225">
        <f t="shared" si="307"/>
        <v>0</v>
      </c>
      <c r="BC282" s="225">
        <f t="shared" si="308"/>
        <v>0</v>
      </c>
      <c r="BD282" s="225">
        <f t="shared" si="309"/>
        <v>0</v>
      </c>
      <c r="BE282" s="431" t="str">
        <f t="shared" si="310"/>
        <v>ne</v>
      </c>
      <c r="BG282" s="229"/>
      <c r="BH282" s="225">
        <f t="shared" si="311"/>
        <v>0</v>
      </c>
      <c r="BI282" s="230">
        <f>IF(BH282=1,data!$C$41*BG282,0)</f>
        <v>0</v>
      </c>
      <c r="BJ282" s="265" t="s">
        <v>96</v>
      </c>
      <c r="BK282" s="231">
        <f>IF(BH282=1,IF(BG282&lt;15,VLOOKUP(BJ282,data!$B$3:$E$32,2,0)*BG282,(VLOOKUP(BJ282,data!$B$3:$E$32,2,0)*14)+(VLOOKUP(BJ282,data!$B$3:$E$32,3,0))*(BG282-14)),0)</f>
        <v>0</v>
      </c>
      <c r="BL282" s="265" t="s">
        <v>96</v>
      </c>
      <c r="BM282" s="231">
        <f>IF(BH282=1,VLOOKUP(BL282,data!$B$35:$D$39,2,0),0)</f>
        <v>0</v>
      </c>
      <c r="BN282" s="232">
        <f>IF(AND(BK282&lt;&gt;0,BM282&lt;&gt;0)=FALSE,0,data!$C$43)</f>
        <v>0</v>
      </c>
      <c r="BO282" s="269">
        <f t="shared" si="312"/>
        <v>0</v>
      </c>
      <c r="BP282" s="225">
        <f t="shared" si="313"/>
        <v>0</v>
      </c>
      <c r="BQ282" s="225">
        <f t="shared" si="314"/>
        <v>0</v>
      </c>
      <c r="BR282" s="225">
        <f t="shared" si="315"/>
        <v>0</v>
      </c>
      <c r="BS282" s="431" t="str">
        <f t="shared" si="316"/>
        <v>ne</v>
      </c>
      <c r="BU282" s="229"/>
      <c r="BV282" s="225">
        <f t="shared" si="317"/>
        <v>0</v>
      </c>
      <c r="BW282" s="230">
        <f>IF(BV282=1,data!$C$41*BU282,0)</f>
        <v>0</v>
      </c>
      <c r="BX282" s="265" t="s">
        <v>96</v>
      </c>
      <c r="BY282" s="231">
        <f>IF(BV282=1,IF(BU282&lt;15,VLOOKUP(BX282,data!$B$3:$E$32,2,0)*BU282,(VLOOKUP(BX282,data!$B$3:$E$32,2,0)*14)+(VLOOKUP(BX282,data!$B$3:$E$32,3,0))*(BU282-14)),0)</f>
        <v>0</v>
      </c>
      <c r="BZ282" s="265" t="s">
        <v>96</v>
      </c>
      <c r="CA282" s="231">
        <f>IF(BV282=1,VLOOKUP(BZ282,data!$B$35:$D$39,2,0),0)</f>
        <v>0</v>
      </c>
      <c r="CB282" s="232">
        <f>IF(AND(BY282&lt;&gt;0,CA282&lt;&gt;0)=FALSE,0,data!$C$43)</f>
        <v>0</v>
      </c>
      <c r="CC282" s="269">
        <f t="shared" si="318"/>
        <v>0</v>
      </c>
      <c r="CD282" s="225">
        <f t="shared" si="319"/>
        <v>0</v>
      </c>
      <c r="CE282" s="225">
        <f t="shared" si="320"/>
        <v>0</v>
      </c>
      <c r="CF282" s="225">
        <f t="shared" si="321"/>
        <v>0</v>
      </c>
      <c r="CG282" s="431" t="str">
        <f t="shared" si="322"/>
        <v>ne</v>
      </c>
      <c r="CI282" s="229"/>
      <c r="CJ282" s="225">
        <f t="shared" si="323"/>
        <v>0</v>
      </c>
      <c r="CK282" s="230">
        <f>IF(CJ282=1,data!$C$41*CI282,0)</f>
        <v>0</v>
      </c>
      <c r="CL282" s="265" t="s">
        <v>96</v>
      </c>
      <c r="CM282" s="231">
        <f>IF(CJ282=1,IF(CI282&lt;15,VLOOKUP(CL282,data!$B$3:$E$32,2,0)*CI282,(VLOOKUP(CL282,data!$B$3:$E$32,2,0)*14)+(VLOOKUP(CL282,data!$B$3:$E$32,3,0))*(CI282-14)),0)</f>
        <v>0</v>
      </c>
      <c r="CN282" s="265" t="s">
        <v>96</v>
      </c>
      <c r="CO282" s="231">
        <f>IF(CJ282=1,VLOOKUP(CN282,data!$B$35:$D$39,2,0),0)</f>
        <v>0</v>
      </c>
      <c r="CP282" s="232">
        <f>IF(AND(CM282&lt;&gt;0,CO282&lt;&gt;0)=FALSE,0,data!$C$43)</f>
        <v>0</v>
      </c>
      <c r="CQ282" s="269">
        <f t="shared" si="324"/>
        <v>0</v>
      </c>
      <c r="CR282" s="225">
        <f t="shared" si="325"/>
        <v>0</v>
      </c>
      <c r="CS282" s="225">
        <f t="shared" si="326"/>
        <v>0</v>
      </c>
      <c r="CT282" s="225">
        <f t="shared" si="327"/>
        <v>0</v>
      </c>
      <c r="CU282" s="431" t="str">
        <f t="shared" si="328"/>
        <v>ne</v>
      </c>
      <c r="CW282" s="229"/>
      <c r="CX282" s="225">
        <f t="shared" si="329"/>
        <v>0</v>
      </c>
      <c r="CY282" s="230">
        <f>IF(CX282=1,data!$C$41*CW282,0)</f>
        <v>0</v>
      </c>
      <c r="CZ282" s="265" t="s">
        <v>96</v>
      </c>
      <c r="DA282" s="231">
        <f>IF(CX282=1,IF(CW282&lt;15,VLOOKUP(CZ282,data!$B$3:$E$32,2,0)*CW282,(VLOOKUP(CZ282,data!$B$3:$E$32,2,0)*14)+(VLOOKUP(CZ282,data!$B$3:$E$32,3,0))*(CW282-14)),0)</f>
        <v>0</v>
      </c>
      <c r="DB282" s="265" t="s">
        <v>96</v>
      </c>
      <c r="DC282" s="231">
        <f>IF(CX282=1,VLOOKUP(DB282,data!$B$35:$D$39,2,0),0)</f>
        <v>0</v>
      </c>
      <c r="DD282" s="232">
        <f>IF(AND(DA282&lt;&gt;0,DC282&lt;&gt;0)=FALSE,0,data!$C$43)</f>
        <v>0</v>
      </c>
      <c r="DE282" s="269">
        <f t="shared" si="330"/>
        <v>0</v>
      </c>
      <c r="DF282" s="225">
        <f t="shared" si="331"/>
        <v>0</v>
      </c>
      <c r="DG282" s="225">
        <f t="shared" si="332"/>
        <v>0</v>
      </c>
      <c r="DH282" s="225">
        <f t="shared" si="333"/>
        <v>0</v>
      </c>
      <c r="DI282" s="431" t="str">
        <f t="shared" si="334"/>
        <v>ne</v>
      </c>
      <c r="DK282" s="229"/>
      <c r="DL282" s="225">
        <f t="shared" si="335"/>
        <v>0</v>
      </c>
      <c r="DM282" s="230">
        <f>IF(DL282=1,data!$C$41*DK282,0)</f>
        <v>0</v>
      </c>
      <c r="DN282" s="265" t="s">
        <v>96</v>
      </c>
      <c r="DO282" s="231">
        <f>IF(DL282=1,IF(DK282&lt;15,VLOOKUP(DN282,data!$B$3:$E$32,2,0)*DK282,(VLOOKUP(DN282,data!$B$3:$E$32,2,0)*14)+(VLOOKUP(DN282,data!$B$3:$E$32,3,0))*(DK282-14)),0)</f>
        <v>0</v>
      </c>
      <c r="DP282" s="265" t="s">
        <v>96</v>
      </c>
      <c r="DQ282" s="231">
        <f>IF(DL282=1,VLOOKUP(DP282,data!$B$35:$D$39,2,0),0)</f>
        <v>0</v>
      </c>
      <c r="DR282" s="232">
        <f>IF(AND(DO282&lt;&gt;0,DQ282&lt;&gt;0)=FALSE,0,data!$C$43)</f>
        <v>0</v>
      </c>
      <c r="DS282" s="269">
        <f t="shared" si="336"/>
        <v>0</v>
      </c>
      <c r="DT282" s="225">
        <f t="shared" si="337"/>
        <v>0</v>
      </c>
      <c r="DU282" s="225">
        <f t="shared" si="338"/>
        <v>0</v>
      </c>
      <c r="DV282" s="225">
        <f t="shared" si="339"/>
        <v>0</v>
      </c>
      <c r="DW282" s="431" t="str">
        <f t="shared" si="340"/>
        <v>ne</v>
      </c>
      <c r="DY282" s="229"/>
      <c r="DZ282" s="225">
        <f t="shared" si="341"/>
        <v>0</v>
      </c>
      <c r="EA282" s="230">
        <f>IF(DZ282=1,data!$C$41*DY282,0)</f>
        <v>0</v>
      </c>
      <c r="EB282" s="265" t="s">
        <v>96</v>
      </c>
      <c r="EC282" s="231">
        <f>IF(DZ282=1,IF(DY282&lt;15,VLOOKUP(EB282,data!$B$3:$E$32,2,0)*DY282,(VLOOKUP(EB282,data!$B$3:$E$32,2,0)*14)+(VLOOKUP(EB282,data!$B$3:$E$32,3,0))*(DY282-14)),0)</f>
        <v>0</v>
      </c>
      <c r="ED282" s="265" t="s">
        <v>96</v>
      </c>
      <c r="EE282" s="231">
        <f>IF(DZ282=1,VLOOKUP(ED282,data!$B$35:$D$39,2,0),0)</f>
        <v>0</v>
      </c>
      <c r="EF282" s="232">
        <f>IF(AND(EC282&lt;&gt;0,EE282&lt;&gt;0)=FALSE,0,data!$C$43)</f>
        <v>0</v>
      </c>
      <c r="EG282" s="269">
        <f t="shared" si="342"/>
        <v>0</v>
      </c>
      <c r="EH282" s="225">
        <f t="shared" si="343"/>
        <v>0</v>
      </c>
      <c r="EI282" s="225">
        <f t="shared" si="344"/>
        <v>0</v>
      </c>
      <c r="EJ282" s="225">
        <f t="shared" si="345"/>
        <v>0</v>
      </c>
      <c r="EK282" s="431" t="str">
        <f t="shared" si="346"/>
        <v>ne</v>
      </c>
      <c r="EM282" s="229"/>
      <c r="EN282" s="225">
        <f t="shared" si="347"/>
        <v>0</v>
      </c>
      <c r="EO282" s="230">
        <f>IF(EN282=1,data!$C$41*EM282,0)</f>
        <v>0</v>
      </c>
      <c r="EP282" s="265" t="s">
        <v>96</v>
      </c>
      <c r="EQ282" s="231">
        <f>IF(EN282=1,IF(EM282&lt;15,VLOOKUP(EP282,data!$B$3:$E$32,2,0)*EM282,(VLOOKUP(EP282,data!$B$3:$E$32,2,0)*14)+(VLOOKUP(EP282,data!$B$3:$E$32,3,0))*(EM282-14)),0)</f>
        <v>0</v>
      </c>
      <c r="ER282" s="265" t="s">
        <v>96</v>
      </c>
      <c r="ES282" s="231">
        <f>IF(EN282=1,VLOOKUP(ER282,data!$B$35:$D$39,2,0),0)</f>
        <v>0</v>
      </c>
      <c r="ET282" s="232">
        <f>IF(AND(EQ282&lt;&gt;0,ES282&lt;&gt;0)=FALSE,0,data!$C$43)</f>
        <v>0</v>
      </c>
      <c r="EU282" s="269">
        <f t="shared" si="348"/>
        <v>0</v>
      </c>
      <c r="EV282" s="225">
        <f t="shared" si="349"/>
        <v>0</v>
      </c>
      <c r="EW282" s="225">
        <f t="shared" si="350"/>
        <v>0</v>
      </c>
      <c r="EX282" s="225">
        <f t="shared" si="351"/>
        <v>0</v>
      </c>
      <c r="EY282" s="431" t="str">
        <f t="shared" si="352"/>
        <v>ne</v>
      </c>
      <c r="FA282" s="229"/>
      <c r="FB282" s="225">
        <f t="shared" si="353"/>
        <v>0</v>
      </c>
      <c r="FC282" s="230">
        <f>IF(FB282=1,data!$C$41*FA282,0)</f>
        <v>0</v>
      </c>
      <c r="FD282" s="265" t="s">
        <v>96</v>
      </c>
      <c r="FE282" s="231">
        <f>IF(FB282=1,IF(FA282&lt;15,VLOOKUP(FD282,data!$B$3:$E$32,2,0)*FA282,(VLOOKUP(FD282,data!$B$3:$E$32,2,0)*14)+(VLOOKUP(FD282,data!$B$3:$E$32,3,0))*(FA282-14)),0)</f>
        <v>0</v>
      </c>
      <c r="FF282" s="265" t="s">
        <v>96</v>
      </c>
      <c r="FG282" s="231">
        <f>IF(FB282=1,VLOOKUP(FF282,data!$B$35:$D$39,2,0),0)</f>
        <v>0</v>
      </c>
      <c r="FH282" s="232">
        <f>IF(AND(FE282&lt;&gt;0,FG282&lt;&gt;0)=FALSE,0,data!$C$43)</f>
        <v>0</v>
      </c>
      <c r="FI282" s="269">
        <f t="shared" si="354"/>
        <v>0</v>
      </c>
      <c r="FJ282" s="225">
        <f t="shared" si="355"/>
        <v>0</v>
      </c>
      <c r="FK282" s="225">
        <f t="shared" si="356"/>
        <v>0</v>
      </c>
      <c r="FL282" s="225">
        <f t="shared" si="357"/>
        <v>0</v>
      </c>
      <c r="FM282" s="431" t="str">
        <f t="shared" si="358"/>
        <v>ne</v>
      </c>
    </row>
    <row r="283" spans="1:169" ht="26.65" hidden="1" customHeight="1" x14ac:dyDescent="0.25">
      <c r="A283" s="233"/>
      <c r="B283" s="370" t="s">
        <v>374</v>
      </c>
      <c r="C283" s="416"/>
      <c r="D283" s="418"/>
      <c r="E283" s="229"/>
      <c r="F283" s="225">
        <f t="shared" si="290"/>
        <v>0</v>
      </c>
      <c r="G283" s="230">
        <f>IF(F283=1,data!$C$41*E283,0)</f>
        <v>0</v>
      </c>
      <c r="H283" s="265" t="s">
        <v>96</v>
      </c>
      <c r="I283" s="231">
        <f>IF($F283=1,IF($E283&lt;15,VLOOKUP(H283,data!$B$3:$E$32,2,0)*$E283,(VLOOKUP(H283,data!$B$3:$E$32,2,0)*14)+(VLOOKUP(H283,data!$B$3:$E$32,3,0))*($E283-14)),0)</f>
        <v>0</v>
      </c>
      <c r="J283" s="265" t="s">
        <v>96</v>
      </c>
      <c r="K283" s="231">
        <f>IF($F283=1,VLOOKUP(J283,data!$B$35:$D$39,2,0),0)</f>
        <v>0</v>
      </c>
      <c r="L283" s="232">
        <f>IF(AND(I283&lt;&gt;0,K283&lt;&gt;0)=FALSE,0,data!$C$43)</f>
        <v>0</v>
      </c>
      <c r="M283" s="269">
        <f t="shared" si="76"/>
        <v>0</v>
      </c>
      <c r="N283" s="225">
        <f t="shared" si="359"/>
        <v>0</v>
      </c>
      <c r="O283" s="225">
        <f t="shared" si="291"/>
        <v>0</v>
      </c>
      <c r="P283" s="225">
        <f t="shared" si="292"/>
        <v>0</v>
      </c>
      <c r="Q283" s="228"/>
      <c r="R283" s="438">
        <f t="shared" si="293"/>
        <v>0</v>
      </c>
      <c r="S283" s="225">
        <f t="shared" si="294"/>
        <v>0</v>
      </c>
      <c r="T283" s="357">
        <f>IF(S283=1,data!$C$41*R283,0)</f>
        <v>0</v>
      </c>
      <c r="U283" s="370" t="str">
        <f t="shared" si="295"/>
        <v xml:space="preserve"> </v>
      </c>
      <c r="V283" s="360">
        <f>IF($S283=1,IF(R283&lt;15,VLOOKUP(U283,data!$B$3:$E$32,2,0)*R283,(VLOOKUP(U283,data!$B$3:$E$32,2,0)*14)+(VLOOKUP(U283,data!$B$3:$E$32,3,0))*(R283-14)),0)</f>
        <v>0</v>
      </c>
      <c r="W283" s="370" t="str">
        <f t="shared" si="296"/>
        <v xml:space="preserve"> </v>
      </c>
      <c r="X283" s="360">
        <f>IF($S283=1,VLOOKUP(W283,data!$B$35:$D$39,2,0),0)</f>
        <v>0</v>
      </c>
      <c r="Y283" s="364">
        <f>IF(AND(V283&lt;&gt;0,X283&lt;&gt;0)=FALSE,0,data!$C$43)</f>
        <v>0</v>
      </c>
      <c r="Z283" s="365">
        <f t="shared" si="83"/>
        <v>0</v>
      </c>
      <c r="AA283" s="225">
        <f t="shared" si="360"/>
        <v>0</v>
      </c>
      <c r="AB283" s="225">
        <f t="shared" si="297"/>
        <v>0</v>
      </c>
      <c r="AC283" s="225">
        <f t="shared" si="298"/>
        <v>0</v>
      </c>
      <c r="AE283" s="229"/>
      <c r="AF283" s="225">
        <f t="shared" si="299"/>
        <v>0</v>
      </c>
      <c r="AG283" s="230">
        <f>IF(AF283=1,data!$C$41*AE283,0)</f>
        <v>0</v>
      </c>
      <c r="AH283" s="265" t="s">
        <v>96</v>
      </c>
      <c r="AI283" s="231">
        <f>IF(AF283=1,IF(AE283&lt;15,VLOOKUP(AH283,data!$B$3:$E$32,2,0)*AE283,(VLOOKUP(AH283,data!$B$3:$E$32,2,0)*14)+(VLOOKUP(AH283,data!$B$3:$E$32,3,0))*(AE283-14)),0)</f>
        <v>0</v>
      </c>
      <c r="AJ283" s="265" t="s">
        <v>96</v>
      </c>
      <c r="AK283" s="231">
        <f>IF(AF283=1,VLOOKUP(AJ283,data!$B$35:$D$39,2,0),0)</f>
        <v>0</v>
      </c>
      <c r="AL283" s="232">
        <f>IF(AND(AI283&lt;&gt;0,AK283&lt;&gt;0)=FALSE,0,data!$C$43)</f>
        <v>0</v>
      </c>
      <c r="AM283" s="269">
        <f t="shared" si="300"/>
        <v>0</v>
      </c>
      <c r="AN283" s="225">
        <f t="shared" si="301"/>
        <v>0</v>
      </c>
      <c r="AO283" s="225">
        <f t="shared" si="302"/>
        <v>0</v>
      </c>
      <c r="AP283" s="225">
        <f t="shared" si="303"/>
        <v>0</v>
      </c>
      <c r="AQ283" s="431" t="str">
        <f t="shared" si="304"/>
        <v>ne</v>
      </c>
      <c r="AS283" s="229"/>
      <c r="AT283" s="225">
        <f t="shared" si="305"/>
        <v>0</v>
      </c>
      <c r="AU283" s="230">
        <f>IF(AT283=1,data!$C$41*AS283,0)</f>
        <v>0</v>
      </c>
      <c r="AV283" s="265" t="s">
        <v>96</v>
      </c>
      <c r="AW283" s="231">
        <f>IF(AT283=1,IF(AS283&lt;15,VLOOKUP(AV283,data!$B$3:$E$32,2,0)*AS283,(VLOOKUP(AV283,data!$B$3:$E$32,2,0)*14)+(VLOOKUP(AV283,data!$B$3:$E$32,3,0))*(AS283-14)),0)</f>
        <v>0</v>
      </c>
      <c r="AX283" s="265" t="s">
        <v>96</v>
      </c>
      <c r="AY283" s="231">
        <f>IF(AT283=1,VLOOKUP(AX283,data!$B$35:$D$39,2,0),0)</f>
        <v>0</v>
      </c>
      <c r="AZ283" s="232">
        <f>IF(AND(AW283&lt;&gt;0,AY283&lt;&gt;0)=FALSE,0,data!$C$43)</f>
        <v>0</v>
      </c>
      <c r="BA283" s="269">
        <f t="shared" si="306"/>
        <v>0</v>
      </c>
      <c r="BB283" s="225">
        <f t="shared" si="307"/>
        <v>0</v>
      </c>
      <c r="BC283" s="225">
        <f t="shared" si="308"/>
        <v>0</v>
      </c>
      <c r="BD283" s="225">
        <f t="shared" si="309"/>
        <v>0</v>
      </c>
      <c r="BE283" s="431" t="str">
        <f t="shared" si="310"/>
        <v>ne</v>
      </c>
      <c r="BG283" s="229"/>
      <c r="BH283" s="225">
        <f t="shared" si="311"/>
        <v>0</v>
      </c>
      <c r="BI283" s="230">
        <f>IF(BH283=1,data!$C$41*BG283,0)</f>
        <v>0</v>
      </c>
      <c r="BJ283" s="265" t="s">
        <v>96</v>
      </c>
      <c r="BK283" s="231">
        <f>IF(BH283=1,IF(BG283&lt;15,VLOOKUP(BJ283,data!$B$3:$E$32,2,0)*BG283,(VLOOKUP(BJ283,data!$B$3:$E$32,2,0)*14)+(VLOOKUP(BJ283,data!$B$3:$E$32,3,0))*(BG283-14)),0)</f>
        <v>0</v>
      </c>
      <c r="BL283" s="265" t="s">
        <v>96</v>
      </c>
      <c r="BM283" s="231">
        <f>IF(BH283=1,VLOOKUP(BL283,data!$B$35:$D$39,2,0),0)</f>
        <v>0</v>
      </c>
      <c r="BN283" s="232">
        <f>IF(AND(BK283&lt;&gt;0,BM283&lt;&gt;0)=FALSE,0,data!$C$43)</f>
        <v>0</v>
      </c>
      <c r="BO283" s="269">
        <f t="shared" si="312"/>
        <v>0</v>
      </c>
      <c r="BP283" s="225">
        <f t="shared" si="313"/>
        <v>0</v>
      </c>
      <c r="BQ283" s="225">
        <f t="shared" si="314"/>
        <v>0</v>
      </c>
      <c r="BR283" s="225">
        <f t="shared" si="315"/>
        <v>0</v>
      </c>
      <c r="BS283" s="431" t="str">
        <f t="shared" si="316"/>
        <v>ne</v>
      </c>
      <c r="BU283" s="229"/>
      <c r="BV283" s="225">
        <f t="shared" si="317"/>
        <v>0</v>
      </c>
      <c r="BW283" s="230">
        <f>IF(BV283=1,data!$C$41*BU283,0)</f>
        <v>0</v>
      </c>
      <c r="BX283" s="265" t="s">
        <v>96</v>
      </c>
      <c r="BY283" s="231">
        <f>IF(BV283=1,IF(BU283&lt;15,VLOOKUP(BX283,data!$B$3:$E$32,2,0)*BU283,(VLOOKUP(BX283,data!$B$3:$E$32,2,0)*14)+(VLOOKUP(BX283,data!$B$3:$E$32,3,0))*(BU283-14)),0)</f>
        <v>0</v>
      </c>
      <c r="BZ283" s="265" t="s">
        <v>96</v>
      </c>
      <c r="CA283" s="231">
        <f>IF(BV283=1,VLOOKUP(BZ283,data!$B$35:$D$39,2,0),0)</f>
        <v>0</v>
      </c>
      <c r="CB283" s="232">
        <f>IF(AND(BY283&lt;&gt;0,CA283&lt;&gt;0)=FALSE,0,data!$C$43)</f>
        <v>0</v>
      </c>
      <c r="CC283" s="269">
        <f t="shared" si="318"/>
        <v>0</v>
      </c>
      <c r="CD283" s="225">
        <f t="shared" si="319"/>
        <v>0</v>
      </c>
      <c r="CE283" s="225">
        <f t="shared" si="320"/>
        <v>0</v>
      </c>
      <c r="CF283" s="225">
        <f t="shared" si="321"/>
        <v>0</v>
      </c>
      <c r="CG283" s="431" t="str">
        <f t="shared" si="322"/>
        <v>ne</v>
      </c>
      <c r="CI283" s="229"/>
      <c r="CJ283" s="225">
        <f t="shared" si="323"/>
        <v>0</v>
      </c>
      <c r="CK283" s="230">
        <f>IF(CJ283=1,data!$C$41*CI283,0)</f>
        <v>0</v>
      </c>
      <c r="CL283" s="265" t="s">
        <v>96</v>
      </c>
      <c r="CM283" s="231">
        <f>IF(CJ283=1,IF(CI283&lt;15,VLOOKUP(CL283,data!$B$3:$E$32,2,0)*CI283,(VLOOKUP(CL283,data!$B$3:$E$32,2,0)*14)+(VLOOKUP(CL283,data!$B$3:$E$32,3,0))*(CI283-14)),0)</f>
        <v>0</v>
      </c>
      <c r="CN283" s="265" t="s">
        <v>96</v>
      </c>
      <c r="CO283" s="231">
        <f>IF(CJ283=1,VLOOKUP(CN283,data!$B$35:$D$39,2,0),0)</f>
        <v>0</v>
      </c>
      <c r="CP283" s="232">
        <f>IF(AND(CM283&lt;&gt;0,CO283&lt;&gt;0)=FALSE,0,data!$C$43)</f>
        <v>0</v>
      </c>
      <c r="CQ283" s="269">
        <f t="shared" si="324"/>
        <v>0</v>
      </c>
      <c r="CR283" s="225">
        <f t="shared" si="325"/>
        <v>0</v>
      </c>
      <c r="CS283" s="225">
        <f t="shared" si="326"/>
        <v>0</v>
      </c>
      <c r="CT283" s="225">
        <f t="shared" si="327"/>
        <v>0</v>
      </c>
      <c r="CU283" s="431" t="str">
        <f t="shared" si="328"/>
        <v>ne</v>
      </c>
      <c r="CW283" s="229"/>
      <c r="CX283" s="225">
        <f t="shared" si="329"/>
        <v>0</v>
      </c>
      <c r="CY283" s="230">
        <f>IF(CX283=1,data!$C$41*CW283,0)</f>
        <v>0</v>
      </c>
      <c r="CZ283" s="265" t="s">
        <v>96</v>
      </c>
      <c r="DA283" s="231">
        <f>IF(CX283=1,IF(CW283&lt;15,VLOOKUP(CZ283,data!$B$3:$E$32,2,0)*CW283,(VLOOKUP(CZ283,data!$B$3:$E$32,2,0)*14)+(VLOOKUP(CZ283,data!$B$3:$E$32,3,0))*(CW283-14)),0)</f>
        <v>0</v>
      </c>
      <c r="DB283" s="265" t="s">
        <v>96</v>
      </c>
      <c r="DC283" s="231">
        <f>IF(CX283=1,VLOOKUP(DB283,data!$B$35:$D$39,2,0),0)</f>
        <v>0</v>
      </c>
      <c r="DD283" s="232">
        <f>IF(AND(DA283&lt;&gt;0,DC283&lt;&gt;0)=FALSE,0,data!$C$43)</f>
        <v>0</v>
      </c>
      <c r="DE283" s="269">
        <f t="shared" si="330"/>
        <v>0</v>
      </c>
      <c r="DF283" s="225">
        <f t="shared" si="331"/>
        <v>0</v>
      </c>
      <c r="DG283" s="225">
        <f t="shared" si="332"/>
        <v>0</v>
      </c>
      <c r="DH283" s="225">
        <f t="shared" si="333"/>
        <v>0</v>
      </c>
      <c r="DI283" s="431" t="str">
        <f t="shared" si="334"/>
        <v>ne</v>
      </c>
      <c r="DK283" s="229"/>
      <c r="DL283" s="225">
        <f t="shared" si="335"/>
        <v>0</v>
      </c>
      <c r="DM283" s="230">
        <f>IF(DL283=1,data!$C$41*DK283,0)</f>
        <v>0</v>
      </c>
      <c r="DN283" s="265" t="s">
        <v>96</v>
      </c>
      <c r="DO283" s="231">
        <f>IF(DL283=1,IF(DK283&lt;15,VLOOKUP(DN283,data!$B$3:$E$32,2,0)*DK283,(VLOOKUP(DN283,data!$B$3:$E$32,2,0)*14)+(VLOOKUP(DN283,data!$B$3:$E$32,3,0))*(DK283-14)),0)</f>
        <v>0</v>
      </c>
      <c r="DP283" s="265" t="s">
        <v>96</v>
      </c>
      <c r="DQ283" s="231">
        <f>IF(DL283=1,VLOOKUP(DP283,data!$B$35:$D$39,2,0),0)</f>
        <v>0</v>
      </c>
      <c r="DR283" s="232">
        <f>IF(AND(DO283&lt;&gt;0,DQ283&lt;&gt;0)=FALSE,0,data!$C$43)</f>
        <v>0</v>
      </c>
      <c r="DS283" s="269">
        <f t="shared" si="336"/>
        <v>0</v>
      </c>
      <c r="DT283" s="225">
        <f t="shared" si="337"/>
        <v>0</v>
      </c>
      <c r="DU283" s="225">
        <f t="shared" si="338"/>
        <v>0</v>
      </c>
      <c r="DV283" s="225">
        <f t="shared" si="339"/>
        <v>0</v>
      </c>
      <c r="DW283" s="431" t="str">
        <f t="shared" si="340"/>
        <v>ne</v>
      </c>
      <c r="DY283" s="229"/>
      <c r="DZ283" s="225">
        <f t="shared" si="341"/>
        <v>0</v>
      </c>
      <c r="EA283" s="230">
        <f>IF(DZ283=1,data!$C$41*DY283,0)</f>
        <v>0</v>
      </c>
      <c r="EB283" s="265" t="s">
        <v>96</v>
      </c>
      <c r="EC283" s="231">
        <f>IF(DZ283=1,IF(DY283&lt;15,VLOOKUP(EB283,data!$B$3:$E$32,2,0)*DY283,(VLOOKUP(EB283,data!$B$3:$E$32,2,0)*14)+(VLOOKUP(EB283,data!$B$3:$E$32,3,0))*(DY283-14)),0)</f>
        <v>0</v>
      </c>
      <c r="ED283" s="265" t="s">
        <v>96</v>
      </c>
      <c r="EE283" s="231">
        <f>IF(DZ283=1,VLOOKUP(ED283,data!$B$35:$D$39,2,0),0)</f>
        <v>0</v>
      </c>
      <c r="EF283" s="232">
        <f>IF(AND(EC283&lt;&gt;0,EE283&lt;&gt;0)=FALSE,0,data!$C$43)</f>
        <v>0</v>
      </c>
      <c r="EG283" s="269">
        <f t="shared" si="342"/>
        <v>0</v>
      </c>
      <c r="EH283" s="225">
        <f t="shared" si="343"/>
        <v>0</v>
      </c>
      <c r="EI283" s="225">
        <f t="shared" si="344"/>
        <v>0</v>
      </c>
      <c r="EJ283" s="225">
        <f t="shared" si="345"/>
        <v>0</v>
      </c>
      <c r="EK283" s="431" t="str">
        <f t="shared" si="346"/>
        <v>ne</v>
      </c>
      <c r="EM283" s="229"/>
      <c r="EN283" s="225">
        <f t="shared" si="347"/>
        <v>0</v>
      </c>
      <c r="EO283" s="230">
        <f>IF(EN283=1,data!$C$41*EM283,0)</f>
        <v>0</v>
      </c>
      <c r="EP283" s="265" t="s">
        <v>96</v>
      </c>
      <c r="EQ283" s="231">
        <f>IF(EN283=1,IF(EM283&lt;15,VLOOKUP(EP283,data!$B$3:$E$32,2,0)*EM283,(VLOOKUP(EP283,data!$B$3:$E$32,2,0)*14)+(VLOOKUP(EP283,data!$B$3:$E$32,3,0))*(EM283-14)),0)</f>
        <v>0</v>
      </c>
      <c r="ER283" s="265" t="s">
        <v>96</v>
      </c>
      <c r="ES283" s="231">
        <f>IF(EN283=1,VLOOKUP(ER283,data!$B$35:$D$39,2,0),0)</f>
        <v>0</v>
      </c>
      <c r="ET283" s="232">
        <f>IF(AND(EQ283&lt;&gt;0,ES283&lt;&gt;0)=FALSE,0,data!$C$43)</f>
        <v>0</v>
      </c>
      <c r="EU283" s="269">
        <f t="shared" si="348"/>
        <v>0</v>
      </c>
      <c r="EV283" s="225">
        <f t="shared" si="349"/>
        <v>0</v>
      </c>
      <c r="EW283" s="225">
        <f t="shared" si="350"/>
        <v>0</v>
      </c>
      <c r="EX283" s="225">
        <f t="shared" si="351"/>
        <v>0</v>
      </c>
      <c r="EY283" s="431" t="str">
        <f t="shared" si="352"/>
        <v>ne</v>
      </c>
      <c r="FA283" s="229"/>
      <c r="FB283" s="225">
        <f t="shared" si="353"/>
        <v>0</v>
      </c>
      <c r="FC283" s="230">
        <f>IF(FB283=1,data!$C$41*FA283,0)</f>
        <v>0</v>
      </c>
      <c r="FD283" s="265" t="s">
        <v>96</v>
      </c>
      <c r="FE283" s="231">
        <f>IF(FB283=1,IF(FA283&lt;15,VLOOKUP(FD283,data!$B$3:$E$32,2,0)*FA283,(VLOOKUP(FD283,data!$B$3:$E$32,2,0)*14)+(VLOOKUP(FD283,data!$B$3:$E$32,3,0))*(FA283-14)),0)</f>
        <v>0</v>
      </c>
      <c r="FF283" s="265" t="s">
        <v>96</v>
      </c>
      <c r="FG283" s="231">
        <f>IF(FB283=1,VLOOKUP(FF283,data!$B$35:$D$39,2,0),0)</f>
        <v>0</v>
      </c>
      <c r="FH283" s="232">
        <f>IF(AND(FE283&lt;&gt;0,FG283&lt;&gt;0)=FALSE,0,data!$C$43)</f>
        <v>0</v>
      </c>
      <c r="FI283" s="269">
        <f t="shared" si="354"/>
        <v>0</v>
      </c>
      <c r="FJ283" s="225">
        <f t="shared" si="355"/>
        <v>0</v>
      </c>
      <c r="FK283" s="225">
        <f t="shared" si="356"/>
        <v>0</v>
      </c>
      <c r="FL283" s="225">
        <f t="shared" si="357"/>
        <v>0</v>
      </c>
      <c r="FM283" s="431" t="str">
        <f t="shared" si="358"/>
        <v>ne</v>
      </c>
    </row>
    <row r="284" spans="1:169" ht="26.65" hidden="1" customHeight="1" x14ac:dyDescent="0.25">
      <c r="A284" s="233"/>
      <c r="B284" s="370" t="s">
        <v>375</v>
      </c>
      <c r="C284" s="416"/>
      <c r="D284" s="418"/>
      <c r="E284" s="229"/>
      <c r="F284" s="225">
        <f t="shared" si="290"/>
        <v>0</v>
      </c>
      <c r="G284" s="230">
        <f>IF(F284=1,data!$C$41*E284,0)</f>
        <v>0</v>
      </c>
      <c r="H284" s="265" t="s">
        <v>96</v>
      </c>
      <c r="I284" s="231">
        <f>IF($F284=1,IF($E284&lt;15,VLOOKUP(H284,data!$B$3:$E$32,2,0)*$E284,(VLOOKUP(H284,data!$B$3:$E$32,2,0)*14)+(VLOOKUP(H284,data!$B$3:$E$32,3,0))*($E284-14)),0)</f>
        <v>0</v>
      </c>
      <c r="J284" s="265" t="s">
        <v>96</v>
      </c>
      <c r="K284" s="231">
        <f>IF($F284=1,VLOOKUP(J284,data!$B$35:$D$39,2,0),0)</f>
        <v>0</v>
      </c>
      <c r="L284" s="232">
        <f>IF(AND(I284&lt;&gt;0,K284&lt;&gt;0)=FALSE,0,data!$C$43)</f>
        <v>0</v>
      </c>
      <c r="M284" s="269">
        <f t="shared" si="76"/>
        <v>0</v>
      </c>
      <c r="N284" s="225">
        <f t="shared" si="359"/>
        <v>0</v>
      </c>
      <c r="O284" s="225">
        <f t="shared" si="291"/>
        <v>0</v>
      </c>
      <c r="P284" s="225">
        <f t="shared" si="292"/>
        <v>0</v>
      </c>
      <c r="Q284" s="228"/>
      <c r="R284" s="438">
        <f t="shared" si="293"/>
        <v>0</v>
      </c>
      <c r="S284" s="225">
        <f t="shared" si="294"/>
        <v>0</v>
      </c>
      <c r="T284" s="357">
        <f>IF(S284=1,data!$C$41*R284,0)</f>
        <v>0</v>
      </c>
      <c r="U284" s="370" t="str">
        <f t="shared" si="295"/>
        <v xml:space="preserve"> </v>
      </c>
      <c r="V284" s="360">
        <f>IF($S284=1,IF(R284&lt;15,VLOOKUP(U284,data!$B$3:$E$32,2,0)*R284,(VLOOKUP(U284,data!$B$3:$E$32,2,0)*14)+(VLOOKUP(U284,data!$B$3:$E$32,3,0))*(R284-14)),0)</f>
        <v>0</v>
      </c>
      <c r="W284" s="370" t="str">
        <f t="shared" si="296"/>
        <v xml:space="preserve"> </v>
      </c>
      <c r="X284" s="360">
        <f>IF($S284=1,VLOOKUP(W284,data!$B$35:$D$39,2,0),0)</f>
        <v>0</v>
      </c>
      <c r="Y284" s="364">
        <f>IF(AND(V284&lt;&gt;0,X284&lt;&gt;0)=FALSE,0,data!$C$43)</f>
        <v>0</v>
      </c>
      <c r="Z284" s="365">
        <f t="shared" si="83"/>
        <v>0</v>
      </c>
      <c r="AA284" s="225">
        <f t="shared" si="360"/>
        <v>0</v>
      </c>
      <c r="AB284" s="225">
        <f t="shared" si="297"/>
        <v>0</v>
      </c>
      <c r="AC284" s="225">
        <f t="shared" si="298"/>
        <v>0</v>
      </c>
      <c r="AE284" s="229"/>
      <c r="AF284" s="225">
        <f t="shared" si="299"/>
        <v>0</v>
      </c>
      <c r="AG284" s="230">
        <f>IF(AF284=1,data!$C$41*AE284,0)</f>
        <v>0</v>
      </c>
      <c r="AH284" s="265" t="s">
        <v>96</v>
      </c>
      <c r="AI284" s="231">
        <f>IF(AF284=1,IF(AE284&lt;15,VLOOKUP(AH284,data!$B$3:$E$32,2,0)*AE284,(VLOOKUP(AH284,data!$B$3:$E$32,2,0)*14)+(VLOOKUP(AH284,data!$B$3:$E$32,3,0))*(AE284-14)),0)</f>
        <v>0</v>
      </c>
      <c r="AJ284" s="265" t="s">
        <v>96</v>
      </c>
      <c r="AK284" s="231">
        <f>IF(AF284=1,VLOOKUP(AJ284,data!$B$35:$D$39,2,0),0)</f>
        <v>0</v>
      </c>
      <c r="AL284" s="232">
        <f>IF(AND(AI284&lt;&gt;0,AK284&lt;&gt;0)=FALSE,0,data!$C$43)</f>
        <v>0</v>
      </c>
      <c r="AM284" s="269">
        <f t="shared" si="300"/>
        <v>0</v>
      </c>
      <c r="AN284" s="225">
        <f t="shared" si="301"/>
        <v>0</v>
      </c>
      <c r="AO284" s="225">
        <f t="shared" si="302"/>
        <v>0</v>
      </c>
      <c r="AP284" s="225">
        <f t="shared" si="303"/>
        <v>0</v>
      </c>
      <c r="AQ284" s="431" t="str">
        <f t="shared" si="304"/>
        <v>ne</v>
      </c>
      <c r="AS284" s="229"/>
      <c r="AT284" s="225">
        <f t="shared" si="305"/>
        <v>0</v>
      </c>
      <c r="AU284" s="230">
        <f>IF(AT284=1,data!$C$41*AS284,0)</f>
        <v>0</v>
      </c>
      <c r="AV284" s="265" t="s">
        <v>96</v>
      </c>
      <c r="AW284" s="231">
        <f>IF(AT284=1,IF(AS284&lt;15,VLOOKUP(AV284,data!$B$3:$E$32,2,0)*AS284,(VLOOKUP(AV284,data!$B$3:$E$32,2,0)*14)+(VLOOKUP(AV284,data!$B$3:$E$32,3,0))*(AS284-14)),0)</f>
        <v>0</v>
      </c>
      <c r="AX284" s="265" t="s">
        <v>96</v>
      </c>
      <c r="AY284" s="231">
        <f>IF(AT284=1,VLOOKUP(AX284,data!$B$35:$D$39,2,0),0)</f>
        <v>0</v>
      </c>
      <c r="AZ284" s="232">
        <f>IF(AND(AW284&lt;&gt;0,AY284&lt;&gt;0)=FALSE,0,data!$C$43)</f>
        <v>0</v>
      </c>
      <c r="BA284" s="269">
        <f t="shared" si="306"/>
        <v>0</v>
      </c>
      <c r="BB284" s="225">
        <f t="shared" si="307"/>
        <v>0</v>
      </c>
      <c r="BC284" s="225">
        <f t="shared" si="308"/>
        <v>0</v>
      </c>
      <c r="BD284" s="225">
        <f t="shared" si="309"/>
        <v>0</v>
      </c>
      <c r="BE284" s="431" t="str">
        <f t="shared" si="310"/>
        <v>ne</v>
      </c>
      <c r="BG284" s="229"/>
      <c r="BH284" s="225">
        <f t="shared" si="311"/>
        <v>0</v>
      </c>
      <c r="BI284" s="230">
        <f>IF(BH284=1,data!$C$41*BG284,0)</f>
        <v>0</v>
      </c>
      <c r="BJ284" s="265" t="s">
        <v>96</v>
      </c>
      <c r="BK284" s="231">
        <f>IF(BH284=1,IF(BG284&lt;15,VLOOKUP(BJ284,data!$B$3:$E$32,2,0)*BG284,(VLOOKUP(BJ284,data!$B$3:$E$32,2,0)*14)+(VLOOKUP(BJ284,data!$B$3:$E$32,3,0))*(BG284-14)),0)</f>
        <v>0</v>
      </c>
      <c r="BL284" s="265" t="s">
        <v>96</v>
      </c>
      <c r="BM284" s="231">
        <f>IF(BH284=1,VLOOKUP(BL284,data!$B$35:$D$39,2,0),0)</f>
        <v>0</v>
      </c>
      <c r="BN284" s="232">
        <f>IF(AND(BK284&lt;&gt;0,BM284&lt;&gt;0)=FALSE,0,data!$C$43)</f>
        <v>0</v>
      </c>
      <c r="BO284" s="269">
        <f t="shared" si="312"/>
        <v>0</v>
      </c>
      <c r="BP284" s="225">
        <f t="shared" si="313"/>
        <v>0</v>
      </c>
      <c r="BQ284" s="225">
        <f t="shared" si="314"/>
        <v>0</v>
      </c>
      <c r="BR284" s="225">
        <f t="shared" si="315"/>
        <v>0</v>
      </c>
      <c r="BS284" s="431" t="str">
        <f t="shared" si="316"/>
        <v>ne</v>
      </c>
      <c r="BU284" s="229"/>
      <c r="BV284" s="225">
        <f t="shared" si="317"/>
        <v>0</v>
      </c>
      <c r="BW284" s="230">
        <f>IF(BV284=1,data!$C$41*BU284,0)</f>
        <v>0</v>
      </c>
      <c r="BX284" s="265" t="s">
        <v>96</v>
      </c>
      <c r="BY284" s="231">
        <f>IF(BV284=1,IF(BU284&lt;15,VLOOKUP(BX284,data!$B$3:$E$32,2,0)*BU284,(VLOOKUP(BX284,data!$B$3:$E$32,2,0)*14)+(VLOOKUP(BX284,data!$B$3:$E$32,3,0))*(BU284-14)),0)</f>
        <v>0</v>
      </c>
      <c r="BZ284" s="265" t="s">
        <v>96</v>
      </c>
      <c r="CA284" s="231">
        <f>IF(BV284=1,VLOOKUP(BZ284,data!$B$35:$D$39,2,0),0)</f>
        <v>0</v>
      </c>
      <c r="CB284" s="232">
        <f>IF(AND(BY284&lt;&gt;0,CA284&lt;&gt;0)=FALSE,0,data!$C$43)</f>
        <v>0</v>
      </c>
      <c r="CC284" s="269">
        <f t="shared" si="318"/>
        <v>0</v>
      </c>
      <c r="CD284" s="225">
        <f t="shared" si="319"/>
        <v>0</v>
      </c>
      <c r="CE284" s="225">
        <f t="shared" si="320"/>
        <v>0</v>
      </c>
      <c r="CF284" s="225">
        <f t="shared" si="321"/>
        <v>0</v>
      </c>
      <c r="CG284" s="431" t="str">
        <f t="shared" si="322"/>
        <v>ne</v>
      </c>
      <c r="CI284" s="229"/>
      <c r="CJ284" s="225">
        <f t="shared" si="323"/>
        <v>0</v>
      </c>
      <c r="CK284" s="230">
        <f>IF(CJ284=1,data!$C$41*CI284,0)</f>
        <v>0</v>
      </c>
      <c r="CL284" s="265" t="s">
        <v>96</v>
      </c>
      <c r="CM284" s="231">
        <f>IF(CJ284=1,IF(CI284&lt;15,VLOOKUP(CL284,data!$B$3:$E$32,2,0)*CI284,(VLOOKUP(CL284,data!$B$3:$E$32,2,0)*14)+(VLOOKUP(CL284,data!$B$3:$E$32,3,0))*(CI284-14)),0)</f>
        <v>0</v>
      </c>
      <c r="CN284" s="265" t="s">
        <v>96</v>
      </c>
      <c r="CO284" s="231">
        <f>IF(CJ284=1,VLOOKUP(CN284,data!$B$35:$D$39,2,0),0)</f>
        <v>0</v>
      </c>
      <c r="CP284" s="232">
        <f>IF(AND(CM284&lt;&gt;0,CO284&lt;&gt;0)=FALSE,0,data!$C$43)</f>
        <v>0</v>
      </c>
      <c r="CQ284" s="269">
        <f t="shared" si="324"/>
        <v>0</v>
      </c>
      <c r="CR284" s="225">
        <f t="shared" si="325"/>
        <v>0</v>
      </c>
      <c r="CS284" s="225">
        <f t="shared" si="326"/>
        <v>0</v>
      </c>
      <c r="CT284" s="225">
        <f t="shared" si="327"/>
        <v>0</v>
      </c>
      <c r="CU284" s="431" t="str">
        <f t="shared" si="328"/>
        <v>ne</v>
      </c>
      <c r="CW284" s="229"/>
      <c r="CX284" s="225">
        <f t="shared" si="329"/>
        <v>0</v>
      </c>
      <c r="CY284" s="230">
        <f>IF(CX284=1,data!$C$41*CW284,0)</f>
        <v>0</v>
      </c>
      <c r="CZ284" s="265" t="s">
        <v>96</v>
      </c>
      <c r="DA284" s="231">
        <f>IF(CX284=1,IF(CW284&lt;15,VLOOKUP(CZ284,data!$B$3:$E$32,2,0)*CW284,(VLOOKUP(CZ284,data!$B$3:$E$32,2,0)*14)+(VLOOKUP(CZ284,data!$B$3:$E$32,3,0))*(CW284-14)),0)</f>
        <v>0</v>
      </c>
      <c r="DB284" s="265" t="s">
        <v>96</v>
      </c>
      <c r="DC284" s="231">
        <f>IF(CX284=1,VLOOKUP(DB284,data!$B$35:$D$39,2,0),0)</f>
        <v>0</v>
      </c>
      <c r="DD284" s="232">
        <f>IF(AND(DA284&lt;&gt;0,DC284&lt;&gt;0)=FALSE,0,data!$C$43)</f>
        <v>0</v>
      </c>
      <c r="DE284" s="269">
        <f t="shared" si="330"/>
        <v>0</v>
      </c>
      <c r="DF284" s="225">
        <f t="shared" si="331"/>
        <v>0</v>
      </c>
      <c r="DG284" s="225">
        <f t="shared" si="332"/>
        <v>0</v>
      </c>
      <c r="DH284" s="225">
        <f t="shared" si="333"/>
        <v>0</v>
      </c>
      <c r="DI284" s="431" t="str">
        <f t="shared" si="334"/>
        <v>ne</v>
      </c>
      <c r="DK284" s="229"/>
      <c r="DL284" s="225">
        <f t="shared" si="335"/>
        <v>0</v>
      </c>
      <c r="DM284" s="230">
        <f>IF(DL284=1,data!$C$41*DK284,0)</f>
        <v>0</v>
      </c>
      <c r="DN284" s="265" t="s">
        <v>96</v>
      </c>
      <c r="DO284" s="231">
        <f>IF(DL284=1,IF(DK284&lt;15,VLOOKUP(DN284,data!$B$3:$E$32,2,0)*DK284,(VLOOKUP(DN284,data!$B$3:$E$32,2,0)*14)+(VLOOKUP(DN284,data!$B$3:$E$32,3,0))*(DK284-14)),0)</f>
        <v>0</v>
      </c>
      <c r="DP284" s="265" t="s">
        <v>96</v>
      </c>
      <c r="DQ284" s="231">
        <f>IF(DL284=1,VLOOKUP(DP284,data!$B$35:$D$39,2,0),0)</f>
        <v>0</v>
      </c>
      <c r="DR284" s="232">
        <f>IF(AND(DO284&lt;&gt;0,DQ284&lt;&gt;0)=FALSE,0,data!$C$43)</f>
        <v>0</v>
      </c>
      <c r="DS284" s="269">
        <f t="shared" si="336"/>
        <v>0</v>
      </c>
      <c r="DT284" s="225">
        <f t="shared" si="337"/>
        <v>0</v>
      </c>
      <c r="DU284" s="225">
        <f t="shared" si="338"/>
        <v>0</v>
      </c>
      <c r="DV284" s="225">
        <f t="shared" si="339"/>
        <v>0</v>
      </c>
      <c r="DW284" s="431" t="str">
        <f t="shared" si="340"/>
        <v>ne</v>
      </c>
      <c r="DY284" s="229"/>
      <c r="DZ284" s="225">
        <f t="shared" si="341"/>
        <v>0</v>
      </c>
      <c r="EA284" s="230">
        <f>IF(DZ284=1,data!$C$41*DY284,0)</f>
        <v>0</v>
      </c>
      <c r="EB284" s="265" t="s">
        <v>96</v>
      </c>
      <c r="EC284" s="231">
        <f>IF(DZ284=1,IF(DY284&lt;15,VLOOKUP(EB284,data!$B$3:$E$32,2,0)*DY284,(VLOOKUP(EB284,data!$B$3:$E$32,2,0)*14)+(VLOOKUP(EB284,data!$B$3:$E$32,3,0))*(DY284-14)),0)</f>
        <v>0</v>
      </c>
      <c r="ED284" s="265" t="s">
        <v>96</v>
      </c>
      <c r="EE284" s="231">
        <f>IF(DZ284=1,VLOOKUP(ED284,data!$B$35:$D$39,2,0),0)</f>
        <v>0</v>
      </c>
      <c r="EF284" s="232">
        <f>IF(AND(EC284&lt;&gt;0,EE284&lt;&gt;0)=FALSE,0,data!$C$43)</f>
        <v>0</v>
      </c>
      <c r="EG284" s="269">
        <f t="shared" si="342"/>
        <v>0</v>
      </c>
      <c r="EH284" s="225">
        <f t="shared" si="343"/>
        <v>0</v>
      </c>
      <c r="EI284" s="225">
        <f t="shared" si="344"/>
        <v>0</v>
      </c>
      <c r="EJ284" s="225">
        <f t="shared" si="345"/>
        <v>0</v>
      </c>
      <c r="EK284" s="431" t="str">
        <f t="shared" si="346"/>
        <v>ne</v>
      </c>
      <c r="EM284" s="229"/>
      <c r="EN284" s="225">
        <f t="shared" si="347"/>
        <v>0</v>
      </c>
      <c r="EO284" s="230">
        <f>IF(EN284=1,data!$C$41*EM284,0)</f>
        <v>0</v>
      </c>
      <c r="EP284" s="265" t="s">
        <v>96</v>
      </c>
      <c r="EQ284" s="231">
        <f>IF(EN284=1,IF(EM284&lt;15,VLOOKUP(EP284,data!$B$3:$E$32,2,0)*EM284,(VLOOKUP(EP284,data!$B$3:$E$32,2,0)*14)+(VLOOKUP(EP284,data!$B$3:$E$32,3,0))*(EM284-14)),0)</f>
        <v>0</v>
      </c>
      <c r="ER284" s="265" t="s">
        <v>96</v>
      </c>
      <c r="ES284" s="231">
        <f>IF(EN284=1,VLOOKUP(ER284,data!$B$35:$D$39,2,0),0)</f>
        <v>0</v>
      </c>
      <c r="ET284" s="232">
        <f>IF(AND(EQ284&lt;&gt;0,ES284&lt;&gt;0)=FALSE,0,data!$C$43)</f>
        <v>0</v>
      </c>
      <c r="EU284" s="269">
        <f t="shared" si="348"/>
        <v>0</v>
      </c>
      <c r="EV284" s="225">
        <f t="shared" si="349"/>
        <v>0</v>
      </c>
      <c r="EW284" s="225">
        <f t="shared" si="350"/>
        <v>0</v>
      </c>
      <c r="EX284" s="225">
        <f t="shared" si="351"/>
        <v>0</v>
      </c>
      <c r="EY284" s="431" t="str">
        <f t="shared" si="352"/>
        <v>ne</v>
      </c>
      <c r="FA284" s="229"/>
      <c r="FB284" s="225">
        <f t="shared" si="353"/>
        <v>0</v>
      </c>
      <c r="FC284" s="230">
        <f>IF(FB284=1,data!$C$41*FA284,0)</f>
        <v>0</v>
      </c>
      <c r="FD284" s="265" t="s">
        <v>96</v>
      </c>
      <c r="FE284" s="231">
        <f>IF(FB284=1,IF(FA284&lt;15,VLOOKUP(FD284,data!$B$3:$E$32,2,0)*FA284,(VLOOKUP(FD284,data!$B$3:$E$32,2,0)*14)+(VLOOKUP(FD284,data!$B$3:$E$32,3,0))*(FA284-14)),0)</f>
        <v>0</v>
      </c>
      <c r="FF284" s="265" t="s">
        <v>96</v>
      </c>
      <c r="FG284" s="231">
        <f>IF(FB284=1,VLOOKUP(FF284,data!$B$35:$D$39,2,0),0)</f>
        <v>0</v>
      </c>
      <c r="FH284" s="232">
        <f>IF(AND(FE284&lt;&gt;0,FG284&lt;&gt;0)=FALSE,0,data!$C$43)</f>
        <v>0</v>
      </c>
      <c r="FI284" s="269">
        <f t="shared" si="354"/>
        <v>0</v>
      </c>
      <c r="FJ284" s="225">
        <f t="shared" si="355"/>
        <v>0</v>
      </c>
      <c r="FK284" s="225">
        <f t="shared" si="356"/>
        <v>0</v>
      </c>
      <c r="FL284" s="225">
        <f t="shared" si="357"/>
        <v>0</v>
      </c>
      <c r="FM284" s="431" t="str">
        <f t="shared" si="358"/>
        <v>ne</v>
      </c>
    </row>
    <row r="285" spans="1:169" ht="26.65" hidden="1" customHeight="1" x14ac:dyDescent="0.25">
      <c r="A285" s="233"/>
      <c r="B285" s="370" t="s">
        <v>376</v>
      </c>
      <c r="C285" s="416"/>
      <c r="D285" s="418"/>
      <c r="E285" s="229"/>
      <c r="F285" s="225">
        <f t="shared" si="290"/>
        <v>0</v>
      </c>
      <c r="G285" s="230">
        <f>IF(F285=1,data!$C$41*E285,0)</f>
        <v>0</v>
      </c>
      <c r="H285" s="265" t="s">
        <v>96</v>
      </c>
      <c r="I285" s="231">
        <f>IF($F285=1,IF($E285&lt;15,VLOOKUP(H285,data!$B$3:$E$32,2,0)*$E285,(VLOOKUP(H285,data!$B$3:$E$32,2,0)*14)+(VLOOKUP(H285,data!$B$3:$E$32,3,0))*($E285-14)),0)</f>
        <v>0</v>
      </c>
      <c r="J285" s="265" t="s">
        <v>96</v>
      </c>
      <c r="K285" s="231">
        <f>IF($F285=1,VLOOKUP(J285,data!$B$35:$D$39,2,0),0)</f>
        <v>0</v>
      </c>
      <c r="L285" s="232">
        <f>IF(AND(I285&lt;&gt;0,K285&lt;&gt;0)=FALSE,0,data!$C$43)</f>
        <v>0</v>
      </c>
      <c r="M285" s="269">
        <f t="shared" si="76"/>
        <v>0</v>
      </c>
      <c r="N285" s="225">
        <f t="shared" si="359"/>
        <v>0</v>
      </c>
      <c r="O285" s="225">
        <f t="shared" si="291"/>
        <v>0</v>
      </c>
      <c r="P285" s="225">
        <f t="shared" si="292"/>
        <v>0</v>
      </c>
      <c r="Q285" s="228"/>
      <c r="R285" s="438">
        <f t="shared" si="293"/>
        <v>0</v>
      </c>
      <c r="S285" s="225">
        <f t="shared" si="294"/>
        <v>0</v>
      </c>
      <c r="T285" s="357">
        <f>IF(S285=1,data!$C$41*R285,0)</f>
        <v>0</v>
      </c>
      <c r="U285" s="370" t="str">
        <f t="shared" si="295"/>
        <v xml:space="preserve"> </v>
      </c>
      <c r="V285" s="360">
        <f>IF($S285=1,IF(R285&lt;15,VLOOKUP(U285,data!$B$3:$E$32,2,0)*R285,(VLOOKUP(U285,data!$B$3:$E$32,2,0)*14)+(VLOOKUP(U285,data!$B$3:$E$32,3,0))*(R285-14)),0)</f>
        <v>0</v>
      </c>
      <c r="W285" s="370" t="str">
        <f t="shared" si="296"/>
        <v xml:space="preserve"> </v>
      </c>
      <c r="X285" s="360">
        <f>IF($S285=1,VLOOKUP(W285,data!$B$35:$D$39,2,0),0)</f>
        <v>0</v>
      </c>
      <c r="Y285" s="364">
        <f>IF(AND(V285&lt;&gt;0,X285&lt;&gt;0)=FALSE,0,data!$C$43)</f>
        <v>0</v>
      </c>
      <c r="Z285" s="365">
        <f t="shared" si="83"/>
        <v>0</v>
      </c>
      <c r="AA285" s="225">
        <f t="shared" si="360"/>
        <v>0</v>
      </c>
      <c r="AB285" s="225">
        <f t="shared" si="297"/>
        <v>0</v>
      </c>
      <c r="AC285" s="225">
        <f t="shared" si="298"/>
        <v>0</v>
      </c>
      <c r="AE285" s="229"/>
      <c r="AF285" s="225">
        <f t="shared" si="299"/>
        <v>0</v>
      </c>
      <c r="AG285" s="230">
        <f>IF(AF285=1,data!$C$41*AE285,0)</f>
        <v>0</v>
      </c>
      <c r="AH285" s="265" t="s">
        <v>96</v>
      </c>
      <c r="AI285" s="231">
        <f>IF(AF285=1,IF(AE285&lt;15,VLOOKUP(AH285,data!$B$3:$E$32,2,0)*AE285,(VLOOKUP(AH285,data!$B$3:$E$32,2,0)*14)+(VLOOKUP(AH285,data!$B$3:$E$32,3,0))*(AE285-14)),0)</f>
        <v>0</v>
      </c>
      <c r="AJ285" s="265" t="s">
        <v>96</v>
      </c>
      <c r="AK285" s="231">
        <f>IF(AF285=1,VLOOKUP(AJ285,data!$B$35:$D$39,2,0),0)</f>
        <v>0</v>
      </c>
      <c r="AL285" s="232">
        <f>IF(AND(AI285&lt;&gt;0,AK285&lt;&gt;0)=FALSE,0,data!$C$43)</f>
        <v>0</v>
      </c>
      <c r="AM285" s="269">
        <f t="shared" si="300"/>
        <v>0</v>
      </c>
      <c r="AN285" s="225">
        <f t="shared" si="301"/>
        <v>0</v>
      </c>
      <c r="AO285" s="225">
        <f t="shared" si="302"/>
        <v>0</v>
      </c>
      <c r="AP285" s="225">
        <f t="shared" si="303"/>
        <v>0</v>
      </c>
      <c r="AQ285" s="431" t="str">
        <f t="shared" si="304"/>
        <v>ne</v>
      </c>
      <c r="AS285" s="229"/>
      <c r="AT285" s="225">
        <f t="shared" si="305"/>
        <v>0</v>
      </c>
      <c r="AU285" s="230">
        <f>IF(AT285=1,data!$C$41*AS285,0)</f>
        <v>0</v>
      </c>
      <c r="AV285" s="265" t="s">
        <v>96</v>
      </c>
      <c r="AW285" s="231">
        <f>IF(AT285=1,IF(AS285&lt;15,VLOOKUP(AV285,data!$B$3:$E$32,2,0)*AS285,(VLOOKUP(AV285,data!$B$3:$E$32,2,0)*14)+(VLOOKUP(AV285,data!$B$3:$E$32,3,0))*(AS285-14)),0)</f>
        <v>0</v>
      </c>
      <c r="AX285" s="265" t="s">
        <v>96</v>
      </c>
      <c r="AY285" s="231">
        <f>IF(AT285=1,VLOOKUP(AX285,data!$B$35:$D$39,2,0),0)</f>
        <v>0</v>
      </c>
      <c r="AZ285" s="232">
        <f>IF(AND(AW285&lt;&gt;0,AY285&lt;&gt;0)=FALSE,0,data!$C$43)</f>
        <v>0</v>
      </c>
      <c r="BA285" s="269">
        <f t="shared" si="306"/>
        <v>0</v>
      </c>
      <c r="BB285" s="225">
        <f t="shared" si="307"/>
        <v>0</v>
      </c>
      <c r="BC285" s="225">
        <f t="shared" si="308"/>
        <v>0</v>
      </c>
      <c r="BD285" s="225">
        <f t="shared" si="309"/>
        <v>0</v>
      </c>
      <c r="BE285" s="431" t="str">
        <f t="shared" si="310"/>
        <v>ne</v>
      </c>
      <c r="BG285" s="229"/>
      <c r="BH285" s="225">
        <f t="shared" si="311"/>
        <v>0</v>
      </c>
      <c r="BI285" s="230">
        <f>IF(BH285=1,data!$C$41*BG285,0)</f>
        <v>0</v>
      </c>
      <c r="BJ285" s="265" t="s">
        <v>96</v>
      </c>
      <c r="BK285" s="231">
        <f>IF(BH285=1,IF(BG285&lt;15,VLOOKUP(BJ285,data!$B$3:$E$32,2,0)*BG285,(VLOOKUP(BJ285,data!$B$3:$E$32,2,0)*14)+(VLOOKUP(BJ285,data!$B$3:$E$32,3,0))*(BG285-14)),0)</f>
        <v>0</v>
      </c>
      <c r="BL285" s="265" t="s">
        <v>96</v>
      </c>
      <c r="BM285" s="231">
        <f>IF(BH285=1,VLOOKUP(BL285,data!$B$35:$D$39,2,0),0)</f>
        <v>0</v>
      </c>
      <c r="BN285" s="232">
        <f>IF(AND(BK285&lt;&gt;0,BM285&lt;&gt;0)=FALSE,0,data!$C$43)</f>
        <v>0</v>
      </c>
      <c r="BO285" s="269">
        <f t="shared" si="312"/>
        <v>0</v>
      </c>
      <c r="BP285" s="225">
        <f t="shared" si="313"/>
        <v>0</v>
      </c>
      <c r="BQ285" s="225">
        <f t="shared" si="314"/>
        <v>0</v>
      </c>
      <c r="BR285" s="225">
        <f t="shared" si="315"/>
        <v>0</v>
      </c>
      <c r="BS285" s="431" t="str">
        <f t="shared" si="316"/>
        <v>ne</v>
      </c>
      <c r="BU285" s="229"/>
      <c r="BV285" s="225">
        <f t="shared" si="317"/>
        <v>0</v>
      </c>
      <c r="BW285" s="230">
        <f>IF(BV285=1,data!$C$41*BU285,0)</f>
        <v>0</v>
      </c>
      <c r="BX285" s="265" t="s">
        <v>96</v>
      </c>
      <c r="BY285" s="231">
        <f>IF(BV285=1,IF(BU285&lt;15,VLOOKUP(BX285,data!$B$3:$E$32,2,0)*BU285,(VLOOKUP(BX285,data!$B$3:$E$32,2,0)*14)+(VLOOKUP(BX285,data!$B$3:$E$32,3,0))*(BU285-14)),0)</f>
        <v>0</v>
      </c>
      <c r="BZ285" s="265" t="s">
        <v>96</v>
      </c>
      <c r="CA285" s="231">
        <f>IF(BV285=1,VLOOKUP(BZ285,data!$B$35:$D$39,2,0),0)</f>
        <v>0</v>
      </c>
      <c r="CB285" s="232">
        <f>IF(AND(BY285&lt;&gt;0,CA285&lt;&gt;0)=FALSE,0,data!$C$43)</f>
        <v>0</v>
      </c>
      <c r="CC285" s="269">
        <f t="shared" si="318"/>
        <v>0</v>
      </c>
      <c r="CD285" s="225">
        <f t="shared" si="319"/>
        <v>0</v>
      </c>
      <c r="CE285" s="225">
        <f t="shared" si="320"/>
        <v>0</v>
      </c>
      <c r="CF285" s="225">
        <f t="shared" si="321"/>
        <v>0</v>
      </c>
      <c r="CG285" s="431" t="str">
        <f t="shared" si="322"/>
        <v>ne</v>
      </c>
      <c r="CI285" s="229"/>
      <c r="CJ285" s="225">
        <f t="shared" si="323"/>
        <v>0</v>
      </c>
      <c r="CK285" s="230">
        <f>IF(CJ285=1,data!$C$41*CI285,0)</f>
        <v>0</v>
      </c>
      <c r="CL285" s="265" t="s">
        <v>96</v>
      </c>
      <c r="CM285" s="231">
        <f>IF(CJ285=1,IF(CI285&lt;15,VLOOKUP(CL285,data!$B$3:$E$32,2,0)*CI285,(VLOOKUP(CL285,data!$B$3:$E$32,2,0)*14)+(VLOOKUP(CL285,data!$B$3:$E$32,3,0))*(CI285-14)),0)</f>
        <v>0</v>
      </c>
      <c r="CN285" s="265" t="s">
        <v>96</v>
      </c>
      <c r="CO285" s="231">
        <f>IF(CJ285=1,VLOOKUP(CN285,data!$B$35:$D$39,2,0),0)</f>
        <v>0</v>
      </c>
      <c r="CP285" s="232">
        <f>IF(AND(CM285&lt;&gt;0,CO285&lt;&gt;0)=FALSE,0,data!$C$43)</f>
        <v>0</v>
      </c>
      <c r="CQ285" s="269">
        <f t="shared" si="324"/>
        <v>0</v>
      </c>
      <c r="CR285" s="225">
        <f t="shared" si="325"/>
        <v>0</v>
      </c>
      <c r="CS285" s="225">
        <f t="shared" si="326"/>
        <v>0</v>
      </c>
      <c r="CT285" s="225">
        <f t="shared" si="327"/>
        <v>0</v>
      </c>
      <c r="CU285" s="431" t="str">
        <f t="shared" si="328"/>
        <v>ne</v>
      </c>
      <c r="CW285" s="229"/>
      <c r="CX285" s="225">
        <f t="shared" si="329"/>
        <v>0</v>
      </c>
      <c r="CY285" s="230">
        <f>IF(CX285=1,data!$C$41*CW285,0)</f>
        <v>0</v>
      </c>
      <c r="CZ285" s="265" t="s">
        <v>96</v>
      </c>
      <c r="DA285" s="231">
        <f>IF(CX285=1,IF(CW285&lt;15,VLOOKUP(CZ285,data!$B$3:$E$32,2,0)*CW285,(VLOOKUP(CZ285,data!$B$3:$E$32,2,0)*14)+(VLOOKUP(CZ285,data!$B$3:$E$32,3,0))*(CW285-14)),0)</f>
        <v>0</v>
      </c>
      <c r="DB285" s="265" t="s">
        <v>96</v>
      </c>
      <c r="DC285" s="231">
        <f>IF(CX285=1,VLOOKUP(DB285,data!$B$35:$D$39,2,0),0)</f>
        <v>0</v>
      </c>
      <c r="DD285" s="232">
        <f>IF(AND(DA285&lt;&gt;0,DC285&lt;&gt;0)=FALSE,0,data!$C$43)</f>
        <v>0</v>
      </c>
      <c r="DE285" s="269">
        <f t="shared" si="330"/>
        <v>0</v>
      </c>
      <c r="DF285" s="225">
        <f t="shared" si="331"/>
        <v>0</v>
      </c>
      <c r="DG285" s="225">
        <f t="shared" si="332"/>
        <v>0</v>
      </c>
      <c r="DH285" s="225">
        <f t="shared" si="333"/>
        <v>0</v>
      </c>
      <c r="DI285" s="431" t="str">
        <f t="shared" si="334"/>
        <v>ne</v>
      </c>
      <c r="DK285" s="229"/>
      <c r="DL285" s="225">
        <f t="shared" si="335"/>
        <v>0</v>
      </c>
      <c r="DM285" s="230">
        <f>IF(DL285=1,data!$C$41*DK285,0)</f>
        <v>0</v>
      </c>
      <c r="DN285" s="265" t="s">
        <v>96</v>
      </c>
      <c r="DO285" s="231">
        <f>IF(DL285=1,IF(DK285&lt;15,VLOOKUP(DN285,data!$B$3:$E$32,2,0)*DK285,(VLOOKUP(DN285,data!$B$3:$E$32,2,0)*14)+(VLOOKUP(DN285,data!$B$3:$E$32,3,0))*(DK285-14)),0)</f>
        <v>0</v>
      </c>
      <c r="DP285" s="265" t="s">
        <v>96</v>
      </c>
      <c r="DQ285" s="231">
        <f>IF(DL285=1,VLOOKUP(DP285,data!$B$35:$D$39,2,0),0)</f>
        <v>0</v>
      </c>
      <c r="DR285" s="232">
        <f>IF(AND(DO285&lt;&gt;0,DQ285&lt;&gt;0)=FALSE,0,data!$C$43)</f>
        <v>0</v>
      </c>
      <c r="DS285" s="269">
        <f t="shared" si="336"/>
        <v>0</v>
      </c>
      <c r="DT285" s="225">
        <f t="shared" si="337"/>
        <v>0</v>
      </c>
      <c r="DU285" s="225">
        <f t="shared" si="338"/>
        <v>0</v>
      </c>
      <c r="DV285" s="225">
        <f t="shared" si="339"/>
        <v>0</v>
      </c>
      <c r="DW285" s="431" t="str">
        <f t="shared" si="340"/>
        <v>ne</v>
      </c>
      <c r="DY285" s="229"/>
      <c r="DZ285" s="225">
        <f t="shared" si="341"/>
        <v>0</v>
      </c>
      <c r="EA285" s="230">
        <f>IF(DZ285=1,data!$C$41*DY285,0)</f>
        <v>0</v>
      </c>
      <c r="EB285" s="265" t="s">
        <v>96</v>
      </c>
      <c r="EC285" s="231">
        <f>IF(DZ285=1,IF(DY285&lt;15,VLOOKUP(EB285,data!$B$3:$E$32,2,0)*DY285,(VLOOKUP(EB285,data!$B$3:$E$32,2,0)*14)+(VLOOKUP(EB285,data!$B$3:$E$32,3,0))*(DY285-14)),0)</f>
        <v>0</v>
      </c>
      <c r="ED285" s="265" t="s">
        <v>96</v>
      </c>
      <c r="EE285" s="231">
        <f>IF(DZ285=1,VLOOKUP(ED285,data!$B$35:$D$39,2,0),0)</f>
        <v>0</v>
      </c>
      <c r="EF285" s="232">
        <f>IF(AND(EC285&lt;&gt;0,EE285&lt;&gt;0)=FALSE,0,data!$C$43)</f>
        <v>0</v>
      </c>
      <c r="EG285" s="269">
        <f t="shared" si="342"/>
        <v>0</v>
      </c>
      <c r="EH285" s="225">
        <f t="shared" si="343"/>
        <v>0</v>
      </c>
      <c r="EI285" s="225">
        <f t="shared" si="344"/>
        <v>0</v>
      </c>
      <c r="EJ285" s="225">
        <f t="shared" si="345"/>
        <v>0</v>
      </c>
      <c r="EK285" s="431" t="str">
        <f t="shared" si="346"/>
        <v>ne</v>
      </c>
      <c r="EM285" s="229"/>
      <c r="EN285" s="225">
        <f t="shared" si="347"/>
        <v>0</v>
      </c>
      <c r="EO285" s="230">
        <f>IF(EN285=1,data!$C$41*EM285,0)</f>
        <v>0</v>
      </c>
      <c r="EP285" s="265" t="s">
        <v>96</v>
      </c>
      <c r="EQ285" s="231">
        <f>IF(EN285=1,IF(EM285&lt;15,VLOOKUP(EP285,data!$B$3:$E$32,2,0)*EM285,(VLOOKUP(EP285,data!$B$3:$E$32,2,0)*14)+(VLOOKUP(EP285,data!$B$3:$E$32,3,0))*(EM285-14)),0)</f>
        <v>0</v>
      </c>
      <c r="ER285" s="265" t="s">
        <v>96</v>
      </c>
      <c r="ES285" s="231">
        <f>IF(EN285=1,VLOOKUP(ER285,data!$B$35:$D$39,2,0),0)</f>
        <v>0</v>
      </c>
      <c r="ET285" s="232">
        <f>IF(AND(EQ285&lt;&gt;0,ES285&lt;&gt;0)=FALSE,0,data!$C$43)</f>
        <v>0</v>
      </c>
      <c r="EU285" s="269">
        <f t="shared" si="348"/>
        <v>0</v>
      </c>
      <c r="EV285" s="225">
        <f t="shared" si="349"/>
        <v>0</v>
      </c>
      <c r="EW285" s="225">
        <f t="shared" si="350"/>
        <v>0</v>
      </c>
      <c r="EX285" s="225">
        <f t="shared" si="351"/>
        <v>0</v>
      </c>
      <c r="EY285" s="431" t="str">
        <f t="shared" si="352"/>
        <v>ne</v>
      </c>
      <c r="FA285" s="229"/>
      <c r="FB285" s="225">
        <f t="shared" si="353"/>
        <v>0</v>
      </c>
      <c r="FC285" s="230">
        <f>IF(FB285=1,data!$C$41*FA285,0)</f>
        <v>0</v>
      </c>
      <c r="FD285" s="265" t="s">
        <v>96</v>
      </c>
      <c r="FE285" s="231">
        <f>IF(FB285=1,IF(FA285&lt;15,VLOOKUP(FD285,data!$B$3:$E$32,2,0)*FA285,(VLOOKUP(FD285,data!$B$3:$E$32,2,0)*14)+(VLOOKUP(FD285,data!$B$3:$E$32,3,0))*(FA285-14)),0)</f>
        <v>0</v>
      </c>
      <c r="FF285" s="265" t="s">
        <v>96</v>
      </c>
      <c r="FG285" s="231">
        <f>IF(FB285=1,VLOOKUP(FF285,data!$B$35:$D$39,2,0),0)</f>
        <v>0</v>
      </c>
      <c r="FH285" s="232">
        <f>IF(AND(FE285&lt;&gt;0,FG285&lt;&gt;0)=FALSE,0,data!$C$43)</f>
        <v>0</v>
      </c>
      <c r="FI285" s="269">
        <f t="shared" si="354"/>
        <v>0</v>
      </c>
      <c r="FJ285" s="225">
        <f t="shared" si="355"/>
        <v>0</v>
      </c>
      <c r="FK285" s="225">
        <f t="shared" si="356"/>
        <v>0</v>
      </c>
      <c r="FL285" s="225">
        <f t="shared" si="357"/>
        <v>0</v>
      </c>
      <c r="FM285" s="431" t="str">
        <f t="shared" si="358"/>
        <v>ne</v>
      </c>
    </row>
    <row r="286" spans="1:169" ht="26.65" hidden="1" customHeight="1" x14ac:dyDescent="0.25">
      <c r="A286" s="233"/>
      <c r="B286" s="370" t="s">
        <v>377</v>
      </c>
      <c r="C286" s="416"/>
      <c r="D286" s="418"/>
      <c r="E286" s="229"/>
      <c r="F286" s="225">
        <f t="shared" si="290"/>
        <v>0</v>
      </c>
      <c r="G286" s="230">
        <f>IF(F286=1,data!$C$41*E286,0)</f>
        <v>0</v>
      </c>
      <c r="H286" s="265" t="s">
        <v>96</v>
      </c>
      <c r="I286" s="231">
        <f>IF($F286=1,IF($E286&lt;15,VLOOKUP(H286,data!$B$3:$E$32,2,0)*$E286,(VLOOKUP(H286,data!$B$3:$E$32,2,0)*14)+(VLOOKUP(H286,data!$B$3:$E$32,3,0))*($E286-14)),0)</f>
        <v>0</v>
      </c>
      <c r="J286" s="265" t="s">
        <v>96</v>
      </c>
      <c r="K286" s="231">
        <f>IF($F286=1,VLOOKUP(J286,data!$B$35:$D$39,2,0),0)</f>
        <v>0</v>
      </c>
      <c r="L286" s="232">
        <f>IF(AND(I286&lt;&gt;0,K286&lt;&gt;0)=FALSE,0,data!$C$43)</f>
        <v>0</v>
      </c>
      <c r="M286" s="269">
        <f t="shared" si="76"/>
        <v>0</v>
      </c>
      <c r="N286" s="225">
        <f t="shared" si="359"/>
        <v>0</v>
      </c>
      <c r="O286" s="225">
        <f t="shared" si="291"/>
        <v>0</v>
      </c>
      <c r="P286" s="225">
        <f t="shared" si="292"/>
        <v>0</v>
      </c>
      <c r="Q286" s="228"/>
      <c r="R286" s="438">
        <f t="shared" si="293"/>
        <v>0</v>
      </c>
      <c r="S286" s="225">
        <f t="shared" si="294"/>
        <v>0</v>
      </c>
      <c r="T286" s="357">
        <f>IF(S286=1,data!$C$41*R286,0)</f>
        <v>0</v>
      </c>
      <c r="U286" s="370" t="str">
        <f t="shared" si="295"/>
        <v xml:space="preserve"> </v>
      </c>
      <c r="V286" s="360">
        <f>IF($S286=1,IF(R286&lt;15,VLOOKUP(U286,data!$B$3:$E$32,2,0)*R286,(VLOOKUP(U286,data!$B$3:$E$32,2,0)*14)+(VLOOKUP(U286,data!$B$3:$E$32,3,0))*(R286-14)),0)</f>
        <v>0</v>
      </c>
      <c r="W286" s="370" t="str">
        <f t="shared" si="296"/>
        <v xml:space="preserve"> </v>
      </c>
      <c r="X286" s="360">
        <f>IF($S286=1,VLOOKUP(W286,data!$B$35:$D$39,2,0),0)</f>
        <v>0</v>
      </c>
      <c r="Y286" s="364">
        <f>IF(AND(V286&lt;&gt;0,X286&lt;&gt;0)=FALSE,0,data!$C$43)</f>
        <v>0</v>
      </c>
      <c r="Z286" s="365">
        <f t="shared" si="83"/>
        <v>0</v>
      </c>
      <c r="AA286" s="225">
        <f t="shared" si="360"/>
        <v>0</v>
      </c>
      <c r="AB286" s="225">
        <f t="shared" si="297"/>
        <v>0</v>
      </c>
      <c r="AC286" s="225">
        <f t="shared" si="298"/>
        <v>0</v>
      </c>
      <c r="AE286" s="229"/>
      <c r="AF286" s="225">
        <f t="shared" si="299"/>
        <v>0</v>
      </c>
      <c r="AG286" s="230">
        <f>IF(AF286=1,data!$C$41*AE286,0)</f>
        <v>0</v>
      </c>
      <c r="AH286" s="265" t="s">
        <v>96</v>
      </c>
      <c r="AI286" s="231">
        <f>IF(AF286=1,IF(AE286&lt;15,VLOOKUP(AH286,data!$B$3:$E$32,2,0)*AE286,(VLOOKUP(AH286,data!$B$3:$E$32,2,0)*14)+(VLOOKUP(AH286,data!$B$3:$E$32,3,0))*(AE286-14)),0)</f>
        <v>0</v>
      </c>
      <c r="AJ286" s="265" t="s">
        <v>96</v>
      </c>
      <c r="AK286" s="231">
        <f>IF(AF286=1,VLOOKUP(AJ286,data!$B$35:$D$39,2,0),0)</f>
        <v>0</v>
      </c>
      <c r="AL286" s="232">
        <f>IF(AND(AI286&lt;&gt;0,AK286&lt;&gt;0)=FALSE,0,data!$C$43)</f>
        <v>0</v>
      </c>
      <c r="AM286" s="269">
        <f t="shared" si="300"/>
        <v>0</v>
      </c>
      <c r="AN286" s="225">
        <f t="shared" si="301"/>
        <v>0</v>
      </c>
      <c r="AO286" s="225">
        <f t="shared" si="302"/>
        <v>0</v>
      </c>
      <c r="AP286" s="225">
        <f t="shared" si="303"/>
        <v>0</v>
      </c>
      <c r="AQ286" s="431" t="str">
        <f t="shared" si="304"/>
        <v>ne</v>
      </c>
      <c r="AS286" s="229"/>
      <c r="AT286" s="225">
        <f t="shared" si="305"/>
        <v>0</v>
      </c>
      <c r="AU286" s="230">
        <f>IF(AT286=1,data!$C$41*AS286,0)</f>
        <v>0</v>
      </c>
      <c r="AV286" s="265" t="s">
        <v>96</v>
      </c>
      <c r="AW286" s="231">
        <f>IF(AT286=1,IF(AS286&lt;15,VLOOKUP(AV286,data!$B$3:$E$32,2,0)*AS286,(VLOOKUP(AV286,data!$B$3:$E$32,2,0)*14)+(VLOOKUP(AV286,data!$B$3:$E$32,3,0))*(AS286-14)),0)</f>
        <v>0</v>
      </c>
      <c r="AX286" s="265" t="s">
        <v>96</v>
      </c>
      <c r="AY286" s="231">
        <f>IF(AT286=1,VLOOKUP(AX286,data!$B$35:$D$39,2,0),0)</f>
        <v>0</v>
      </c>
      <c r="AZ286" s="232">
        <f>IF(AND(AW286&lt;&gt;0,AY286&lt;&gt;0)=FALSE,0,data!$C$43)</f>
        <v>0</v>
      </c>
      <c r="BA286" s="269">
        <f t="shared" si="306"/>
        <v>0</v>
      </c>
      <c r="BB286" s="225">
        <f t="shared" si="307"/>
        <v>0</v>
      </c>
      <c r="BC286" s="225">
        <f t="shared" si="308"/>
        <v>0</v>
      </c>
      <c r="BD286" s="225">
        <f t="shared" si="309"/>
        <v>0</v>
      </c>
      <c r="BE286" s="431" t="str">
        <f t="shared" si="310"/>
        <v>ne</v>
      </c>
      <c r="BG286" s="229"/>
      <c r="BH286" s="225">
        <f t="shared" si="311"/>
        <v>0</v>
      </c>
      <c r="BI286" s="230">
        <f>IF(BH286=1,data!$C$41*BG286,0)</f>
        <v>0</v>
      </c>
      <c r="BJ286" s="265" t="s">
        <v>96</v>
      </c>
      <c r="BK286" s="231">
        <f>IF(BH286=1,IF(BG286&lt;15,VLOOKUP(BJ286,data!$B$3:$E$32,2,0)*BG286,(VLOOKUP(BJ286,data!$B$3:$E$32,2,0)*14)+(VLOOKUP(BJ286,data!$B$3:$E$32,3,0))*(BG286-14)),0)</f>
        <v>0</v>
      </c>
      <c r="BL286" s="265" t="s">
        <v>96</v>
      </c>
      <c r="BM286" s="231">
        <f>IF(BH286=1,VLOOKUP(BL286,data!$B$35:$D$39,2,0),0)</f>
        <v>0</v>
      </c>
      <c r="BN286" s="232">
        <f>IF(AND(BK286&lt;&gt;0,BM286&lt;&gt;0)=FALSE,0,data!$C$43)</f>
        <v>0</v>
      </c>
      <c r="BO286" s="269">
        <f t="shared" si="312"/>
        <v>0</v>
      </c>
      <c r="BP286" s="225">
        <f t="shared" si="313"/>
        <v>0</v>
      </c>
      <c r="BQ286" s="225">
        <f t="shared" si="314"/>
        <v>0</v>
      </c>
      <c r="BR286" s="225">
        <f t="shared" si="315"/>
        <v>0</v>
      </c>
      <c r="BS286" s="431" t="str">
        <f t="shared" si="316"/>
        <v>ne</v>
      </c>
      <c r="BU286" s="229"/>
      <c r="BV286" s="225">
        <f t="shared" si="317"/>
        <v>0</v>
      </c>
      <c r="BW286" s="230">
        <f>IF(BV286=1,data!$C$41*BU286,0)</f>
        <v>0</v>
      </c>
      <c r="BX286" s="265" t="s">
        <v>96</v>
      </c>
      <c r="BY286" s="231">
        <f>IF(BV286=1,IF(BU286&lt;15,VLOOKUP(BX286,data!$B$3:$E$32,2,0)*BU286,(VLOOKUP(BX286,data!$B$3:$E$32,2,0)*14)+(VLOOKUP(BX286,data!$B$3:$E$32,3,0))*(BU286-14)),0)</f>
        <v>0</v>
      </c>
      <c r="BZ286" s="265" t="s">
        <v>96</v>
      </c>
      <c r="CA286" s="231">
        <f>IF(BV286=1,VLOOKUP(BZ286,data!$B$35:$D$39,2,0),0)</f>
        <v>0</v>
      </c>
      <c r="CB286" s="232">
        <f>IF(AND(BY286&lt;&gt;0,CA286&lt;&gt;0)=FALSE,0,data!$C$43)</f>
        <v>0</v>
      </c>
      <c r="CC286" s="269">
        <f t="shared" si="318"/>
        <v>0</v>
      </c>
      <c r="CD286" s="225">
        <f t="shared" si="319"/>
        <v>0</v>
      </c>
      <c r="CE286" s="225">
        <f t="shared" si="320"/>
        <v>0</v>
      </c>
      <c r="CF286" s="225">
        <f t="shared" si="321"/>
        <v>0</v>
      </c>
      <c r="CG286" s="431" t="str">
        <f t="shared" si="322"/>
        <v>ne</v>
      </c>
      <c r="CI286" s="229"/>
      <c r="CJ286" s="225">
        <f t="shared" si="323"/>
        <v>0</v>
      </c>
      <c r="CK286" s="230">
        <f>IF(CJ286=1,data!$C$41*CI286,0)</f>
        <v>0</v>
      </c>
      <c r="CL286" s="265" t="s">
        <v>96</v>
      </c>
      <c r="CM286" s="231">
        <f>IF(CJ286=1,IF(CI286&lt;15,VLOOKUP(CL286,data!$B$3:$E$32,2,0)*CI286,(VLOOKUP(CL286,data!$B$3:$E$32,2,0)*14)+(VLOOKUP(CL286,data!$B$3:$E$32,3,0))*(CI286-14)),0)</f>
        <v>0</v>
      </c>
      <c r="CN286" s="265" t="s">
        <v>96</v>
      </c>
      <c r="CO286" s="231">
        <f>IF(CJ286=1,VLOOKUP(CN286,data!$B$35:$D$39,2,0),0)</f>
        <v>0</v>
      </c>
      <c r="CP286" s="232">
        <f>IF(AND(CM286&lt;&gt;0,CO286&lt;&gt;0)=FALSE,0,data!$C$43)</f>
        <v>0</v>
      </c>
      <c r="CQ286" s="269">
        <f t="shared" si="324"/>
        <v>0</v>
      </c>
      <c r="CR286" s="225">
        <f t="shared" si="325"/>
        <v>0</v>
      </c>
      <c r="CS286" s="225">
        <f t="shared" si="326"/>
        <v>0</v>
      </c>
      <c r="CT286" s="225">
        <f t="shared" si="327"/>
        <v>0</v>
      </c>
      <c r="CU286" s="431" t="str">
        <f t="shared" si="328"/>
        <v>ne</v>
      </c>
      <c r="CW286" s="229"/>
      <c r="CX286" s="225">
        <f t="shared" si="329"/>
        <v>0</v>
      </c>
      <c r="CY286" s="230">
        <f>IF(CX286=1,data!$C$41*CW286,0)</f>
        <v>0</v>
      </c>
      <c r="CZ286" s="265" t="s">
        <v>96</v>
      </c>
      <c r="DA286" s="231">
        <f>IF(CX286=1,IF(CW286&lt;15,VLOOKUP(CZ286,data!$B$3:$E$32,2,0)*CW286,(VLOOKUP(CZ286,data!$B$3:$E$32,2,0)*14)+(VLOOKUP(CZ286,data!$B$3:$E$32,3,0))*(CW286-14)),0)</f>
        <v>0</v>
      </c>
      <c r="DB286" s="265" t="s">
        <v>96</v>
      </c>
      <c r="DC286" s="231">
        <f>IF(CX286=1,VLOOKUP(DB286,data!$B$35:$D$39,2,0),0)</f>
        <v>0</v>
      </c>
      <c r="DD286" s="232">
        <f>IF(AND(DA286&lt;&gt;0,DC286&lt;&gt;0)=FALSE,0,data!$C$43)</f>
        <v>0</v>
      </c>
      <c r="DE286" s="269">
        <f t="shared" si="330"/>
        <v>0</v>
      </c>
      <c r="DF286" s="225">
        <f t="shared" si="331"/>
        <v>0</v>
      </c>
      <c r="DG286" s="225">
        <f t="shared" si="332"/>
        <v>0</v>
      </c>
      <c r="DH286" s="225">
        <f t="shared" si="333"/>
        <v>0</v>
      </c>
      <c r="DI286" s="431" t="str">
        <f t="shared" si="334"/>
        <v>ne</v>
      </c>
      <c r="DK286" s="229"/>
      <c r="DL286" s="225">
        <f t="shared" si="335"/>
        <v>0</v>
      </c>
      <c r="DM286" s="230">
        <f>IF(DL286=1,data!$C$41*DK286,0)</f>
        <v>0</v>
      </c>
      <c r="DN286" s="265" t="s">
        <v>96</v>
      </c>
      <c r="DO286" s="231">
        <f>IF(DL286=1,IF(DK286&lt;15,VLOOKUP(DN286,data!$B$3:$E$32,2,0)*DK286,(VLOOKUP(DN286,data!$B$3:$E$32,2,0)*14)+(VLOOKUP(DN286,data!$B$3:$E$32,3,0))*(DK286-14)),0)</f>
        <v>0</v>
      </c>
      <c r="DP286" s="265" t="s">
        <v>96</v>
      </c>
      <c r="DQ286" s="231">
        <f>IF(DL286=1,VLOOKUP(DP286,data!$B$35:$D$39,2,0),0)</f>
        <v>0</v>
      </c>
      <c r="DR286" s="232">
        <f>IF(AND(DO286&lt;&gt;0,DQ286&lt;&gt;0)=FALSE,0,data!$C$43)</f>
        <v>0</v>
      </c>
      <c r="DS286" s="269">
        <f t="shared" si="336"/>
        <v>0</v>
      </c>
      <c r="DT286" s="225">
        <f t="shared" si="337"/>
        <v>0</v>
      </c>
      <c r="DU286" s="225">
        <f t="shared" si="338"/>
        <v>0</v>
      </c>
      <c r="DV286" s="225">
        <f t="shared" si="339"/>
        <v>0</v>
      </c>
      <c r="DW286" s="431" t="str">
        <f t="shared" si="340"/>
        <v>ne</v>
      </c>
      <c r="DY286" s="229"/>
      <c r="DZ286" s="225">
        <f t="shared" si="341"/>
        <v>0</v>
      </c>
      <c r="EA286" s="230">
        <f>IF(DZ286=1,data!$C$41*DY286,0)</f>
        <v>0</v>
      </c>
      <c r="EB286" s="265" t="s">
        <v>96</v>
      </c>
      <c r="EC286" s="231">
        <f>IF(DZ286=1,IF(DY286&lt;15,VLOOKUP(EB286,data!$B$3:$E$32,2,0)*DY286,(VLOOKUP(EB286,data!$B$3:$E$32,2,0)*14)+(VLOOKUP(EB286,data!$B$3:$E$32,3,0))*(DY286-14)),0)</f>
        <v>0</v>
      </c>
      <c r="ED286" s="265" t="s">
        <v>96</v>
      </c>
      <c r="EE286" s="231">
        <f>IF(DZ286=1,VLOOKUP(ED286,data!$B$35:$D$39,2,0),0)</f>
        <v>0</v>
      </c>
      <c r="EF286" s="232">
        <f>IF(AND(EC286&lt;&gt;0,EE286&lt;&gt;0)=FALSE,0,data!$C$43)</f>
        <v>0</v>
      </c>
      <c r="EG286" s="269">
        <f t="shared" si="342"/>
        <v>0</v>
      </c>
      <c r="EH286" s="225">
        <f t="shared" si="343"/>
        <v>0</v>
      </c>
      <c r="EI286" s="225">
        <f t="shared" si="344"/>
        <v>0</v>
      </c>
      <c r="EJ286" s="225">
        <f t="shared" si="345"/>
        <v>0</v>
      </c>
      <c r="EK286" s="431" t="str">
        <f t="shared" si="346"/>
        <v>ne</v>
      </c>
      <c r="EM286" s="229"/>
      <c r="EN286" s="225">
        <f t="shared" si="347"/>
        <v>0</v>
      </c>
      <c r="EO286" s="230">
        <f>IF(EN286=1,data!$C$41*EM286,0)</f>
        <v>0</v>
      </c>
      <c r="EP286" s="265" t="s">
        <v>96</v>
      </c>
      <c r="EQ286" s="231">
        <f>IF(EN286=1,IF(EM286&lt;15,VLOOKUP(EP286,data!$B$3:$E$32,2,0)*EM286,(VLOOKUP(EP286,data!$B$3:$E$32,2,0)*14)+(VLOOKUP(EP286,data!$B$3:$E$32,3,0))*(EM286-14)),0)</f>
        <v>0</v>
      </c>
      <c r="ER286" s="265" t="s">
        <v>96</v>
      </c>
      <c r="ES286" s="231">
        <f>IF(EN286=1,VLOOKUP(ER286,data!$B$35:$D$39,2,0),0)</f>
        <v>0</v>
      </c>
      <c r="ET286" s="232">
        <f>IF(AND(EQ286&lt;&gt;0,ES286&lt;&gt;0)=FALSE,0,data!$C$43)</f>
        <v>0</v>
      </c>
      <c r="EU286" s="269">
        <f t="shared" si="348"/>
        <v>0</v>
      </c>
      <c r="EV286" s="225">
        <f t="shared" si="349"/>
        <v>0</v>
      </c>
      <c r="EW286" s="225">
        <f t="shared" si="350"/>
        <v>0</v>
      </c>
      <c r="EX286" s="225">
        <f t="shared" si="351"/>
        <v>0</v>
      </c>
      <c r="EY286" s="431" t="str">
        <f t="shared" si="352"/>
        <v>ne</v>
      </c>
      <c r="FA286" s="229"/>
      <c r="FB286" s="225">
        <f t="shared" si="353"/>
        <v>0</v>
      </c>
      <c r="FC286" s="230">
        <f>IF(FB286=1,data!$C$41*FA286,0)</f>
        <v>0</v>
      </c>
      <c r="FD286" s="265" t="s">
        <v>96</v>
      </c>
      <c r="FE286" s="231">
        <f>IF(FB286=1,IF(FA286&lt;15,VLOOKUP(FD286,data!$B$3:$E$32,2,0)*FA286,(VLOOKUP(FD286,data!$B$3:$E$32,2,0)*14)+(VLOOKUP(FD286,data!$B$3:$E$32,3,0))*(FA286-14)),0)</f>
        <v>0</v>
      </c>
      <c r="FF286" s="265" t="s">
        <v>96</v>
      </c>
      <c r="FG286" s="231">
        <f>IF(FB286=1,VLOOKUP(FF286,data!$B$35:$D$39,2,0),0)</f>
        <v>0</v>
      </c>
      <c r="FH286" s="232">
        <f>IF(AND(FE286&lt;&gt;0,FG286&lt;&gt;0)=FALSE,0,data!$C$43)</f>
        <v>0</v>
      </c>
      <c r="FI286" s="269">
        <f t="shared" si="354"/>
        <v>0</v>
      </c>
      <c r="FJ286" s="225">
        <f t="shared" si="355"/>
        <v>0</v>
      </c>
      <c r="FK286" s="225">
        <f t="shared" si="356"/>
        <v>0</v>
      </c>
      <c r="FL286" s="225">
        <f t="shared" si="357"/>
        <v>0</v>
      </c>
      <c r="FM286" s="431" t="str">
        <f t="shared" si="358"/>
        <v>ne</v>
      </c>
    </row>
    <row r="287" spans="1:169" ht="26.65" hidden="1" customHeight="1" x14ac:dyDescent="0.25">
      <c r="A287" s="233"/>
      <c r="B287" s="370" t="s">
        <v>378</v>
      </c>
      <c r="C287" s="416"/>
      <c r="D287" s="418"/>
      <c r="E287" s="229"/>
      <c r="F287" s="225">
        <f t="shared" si="290"/>
        <v>0</v>
      </c>
      <c r="G287" s="230">
        <f>IF(F287=1,data!$C$41*E287,0)</f>
        <v>0</v>
      </c>
      <c r="H287" s="265" t="s">
        <v>96</v>
      </c>
      <c r="I287" s="231">
        <f>IF($F287=1,IF($E287&lt;15,VLOOKUP(H287,data!$B$3:$E$32,2,0)*$E287,(VLOOKUP(H287,data!$B$3:$E$32,2,0)*14)+(VLOOKUP(H287,data!$B$3:$E$32,3,0))*($E287-14)),0)</f>
        <v>0</v>
      </c>
      <c r="J287" s="265" t="s">
        <v>96</v>
      </c>
      <c r="K287" s="231">
        <f>IF($F287=1,VLOOKUP(J287,data!$B$35:$D$39,2,0),0)</f>
        <v>0</v>
      </c>
      <c r="L287" s="232">
        <f>IF(AND(I287&lt;&gt;0,K287&lt;&gt;0)=FALSE,0,data!$C$43)</f>
        <v>0</v>
      </c>
      <c r="M287" s="269">
        <f t="shared" si="76"/>
        <v>0</v>
      </c>
      <c r="N287" s="225">
        <f t="shared" si="359"/>
        <v>0</v>
      </c>
      <c r="O287" s="225">
        <f t="shared" si="291"/>
        <v>0</v>
      </c>
      <c r="P287" s="225">
        <f t="shared" si="292"/>
        <v>0</v>
      </c>
      <c r="Q287" s="228"/>
      <c r="R287" s="438">
        <f t="shared" si="293"/>
        <v>0</v>
      </c>
      <c r="S287" s="225">
        <f t="shared" si="294"/>
        <v>0</v>
      </c>
      <c r="T287" s="357">
        <f>IF(S287=1,data!$C$41*R287,0)</f>
        <v>0</v>
      </c>
      <c r="U287" s="370" t="str">
        <f t="shared" si="295"/>
        <v xml:space="preserve"> </v>
      </c>
      <c r="V287" s="360">
        <f>IF($S287=1,IF(R287&lt;15,VLOOKUP(U287,data!$B$3:$E$32,2,0)*R287,(VLOOKUP(U287,data!$B$3:$E$32,2,0)*14)+(VLOOKUP(U287,data!$B$3:$E$32,3,0))*(R287-14)),0)</f>
        <v>0</v>
      </c>
      <c r="W287" s="370" t="str">
        <f t="shared" si="296"/>
        <v xml:space="preserve"> </v>
      </c>
      <c r="X287" s="360">
        <f>IF($S287=1,VLOOKUP(W287,data!$B$35:$D$39,2,0),0)</f>
        <v>0</v>
      </c>
      <c r="Y287" s="364">
        <f>IF(AND(V287&lt;&gt;0,X287&lt;&gt;0)=FALSE,0,data!$C$43)</f>
        <v>0</v>
      </c>
      <c r="Z287" s="365">
        <f t="shared" si="83"/>
        <v>0</v>
      </c>
      <c r="AA287" s="225">
        <f t="shared" si="360"/>
        <v>0</v>
      </c>
      <c r="AB287" s="225">
        <f t="shared" si="297"/>
        <v>0</v>
      </c>
      <c r="AC287" s="225">
        <f t="shared" si="298"/>
        <v>0</v>
      </c>
      <c r="AE287" s="229"/>
      <c r="AF287" s="225">
        <f t="shared" si="299"/>
        <v>0</v>
      </c>
      <c r="AG287" s="230">
        <f>IF(AF287=1,data!$C$41*AE287,0)</f>
        <v>0</v>
      </c>
      <c r="AH287" s="265" t="s">
        <v>96</v>
      </c>
      <c r="AI287" s="231">
        <f>IF(AF287=1,IF(AE287&lt;15,VLOOKUP(AH287,data!$B$3:$E$32,2,0)*AE287,(VLOOKUP(AH287,data!$B$3:$E$32,2,0)*14)+(VLOOKUP(AH287,data!$B$3:$E$32,3,0))*(AE287-14)),0)</f>
        <v>0</v>
      </c>
      <c r="AJ287" s="265" t="s">
        <v>96</v>
      </c>
      <c r="AK287" s="231">
        <f>IF(AF287=1,VLOOKUP(AJ287,data!$B$35:$D$39,2,0),0)</f>
        <v>0</v>
      </c>
      <c r="AL287" s="232">
        <f>IF(AND(AI287&lt;&gt;0,AK287&lt;&gt;0)=FALSE,0,data!$C$43)</f>
        <v>0</v>
      </c>
      <c r="AM287" s="269">
        <f t="shared" si="300"/>
        <v>0</v>
      </c>
      <c r="AN287" s="225">
        <f t="shared" si="301"/>
        <v>0</v>
      </c>
      <c r="AO287" s="225">
        <f t="shared" si="302"/>
        <v>0</v>
      </c>
      <c r="AP287" s="225">
        <f t="shared" si="303"/>
        <v>0</v>
      </c>
      <c r="AQ287" s="431" t="str">
        <f t="shared" si="304"/>
        <v>ne</v>
      </c>
      <c r="AS287" s="229"/>
      <c r="AT287" s="225">
        <f t="shared" si="305"/>
        <v>0</v>
      </c>
      <c r="AU287" s="230">
        <f>IF(AT287=1,data!$C$41*AS287,0)</f>
        <v>0</v>
      </c>
      <c r="AV287" s="265" t="s">
        <v>96</v>
      </c>
      <c r="AW287" s="231">
        <f>IF(AT287=1,IF(AS287&lt;15,VLOOKUP(AV287,data!$B$3:$E$32,2,0)*AS287,(VLOOKUP(AV287,data!$B$3:$E$32,2,0)*14)+(VLOOKUP(AV287,data!$B$3:$E$32,3,0))*(AS287-14)),0)</f>
        <v>0</v>
      </c>
      <c r="AX287" s="265" t="s">
        <v>96</v>
      </c>
      <c r="AY287" s="231">
        <f>IF(AT287=1,VLOOKUP(AX287,data!$B$35:$D$39,2,0),0)</f>
        <v>0</v>
      </c>
      <c r="AZ287" s="232">
        <f>IF(AND(AW287&lt;&gt;0,AY287&lt;&gt;0)=FALSE,0,data!$C$43)</f>
        <v>0</v>
      </c>
      <c r="BA287" s="269">
        <f t="shared" si="306"/>
        <v>0</v>
      </c>
      <c r="BB287" s="225">
        <f t="shared" si="307"/>
        <v>0</v>
      </c>
      <c r="BC287" s="225">
        <f t="shared" si="308"/>
        <v>0</v>
      </c>
      <c r="BD287" s="225">
        <f t="shared" si="309"/>
        <v>0</v>
      </c>
      <c r="BE287" s="431" t="str">
        <f t="shared" si="310"/>
        <v>ne</v>
      </c>
      <c r="BG287" s="229"/>
      <c r="BH287" s="225">
        <f t="shared" si="311"/>
        <v>0</v>
      </c>
      <c r="BI287" s="230">
        <f>IF(BH287=1,data!$C$41*BG287,0)</f>
        <v>0</v>
      </c>
      <c r="BJ287" s="265" t="s">
        <v>96</v>
      </c>
      <c r="BK287" s="231">
        <f>IF(BH287=1,IF(BG287&lt;15,VLOOKUP(BJ287,data!$B$3:$E$32,2,0)*BG287,(VLOOKUP(BJ287,data!$B$3:$E$32,2,0)*14)+(VLOOKUP(BJ287,data!$B$3:$E$32,3,0))*(BG287-14)),0)</f>
        <v>0</v>
      </c>
      <c r="BL287" s="265" t="s">
        <v>96</v>
      </c>
      <c r="BM287" s="231">
        <f>IF(BH287=1,VLOOKUP(BL287,data!$B$35:$D$39,2,0),0)</f>
        <v>0</v>
      </c>
      <c r="BN287" s="232">
        <f>IF(AND(BK287&lt;&gt;0,BM287&lt;&gt;0)=FALSE,0,data!$C$43)</f>
        <v>0</v>
      </c>
      <c r="BO287" s="269">
        <f t="shared" si="312"/>
        <v>0</v>
      </c>
      <c r="BP287" s="225">
        <f t="shared" si="313"/>
        <v>0</v>
      </c>
      <c r="BQ287" s="225">
        <f t="shared" si="314"/>
        <v>0</v>
      </c>
      <c r="BR287" s="225">
        <f t="shared" si="315"/>
        <v>0</v>
      </c>
      <c r="BS287" s="431" t="str">
        <f t="shared" si="316"/>
        <v>ne</v>
      </c>
      <c r="BU287" s="229"/>
      <c r="BV287" s="225">
        <f t="shared" si="317"/>
        <v>0</v>
      </c>
      <c r="BW287" s="230">
        <f>IF(BV287=1,data!$C$41*BU287,0)</f>
        <v>0</v>
      </c>
      <c r="BX287" s="265" t="s">
        <v>96</v>
      </c>
      <c r="BY287" s="231">
        <f>IF(BV287=1,IF(BU287&lt;15,VLOOKUP(BX287,data!$B$3:$E$32,2,0)*BU287,(VLOOKUP(BX287,data!$B$3:$E$32,2,0)*14)+(VLOOKUP(BX287,data!$B$3:$E$32,3,0))*(BU287-14)),0)</f>
        <v>0</v>
      </c>
      <c r="BZ287" s="265" t="s">
        <v>96</v>
      </c>
      <c r="CA287" s="231">
        <f>IF(BV287=1,VLOOKUP(BZ287,data!$B$35:$D$39,2,0),0)</f>
        <v>0</v>
      </c>
      <c r="CB287" s="232">
        <f>IF(AND(BY287&lt;&gt;0,CA287&lt;&gt;0)=FALSE,0,data!$C$43)</f>
        <v>0</v>
      </c>
      <c r="CC287" s="269">
        <f t="shared" si="318"/>
        <v>0</v>
      </c>
      <c r="CD287" s="225">
        <f t="shared" si="319"/>
        <v>0</v>
      </c>
      <c r="CE287" s="225">
        <f t="shared" si="320"/>
        <v>0</v>
      </c>
      <c r="CF287" s="225">
        <f t="shared" si="321"/>
        <v>0</v>
      </c>
      <c r="CG287" s="431" t="str">
        <f t="shared" si="322"/>
        <v>ne</v>
      </c>
      <c r="CI287" s="229"/>
      <c r="CJ287" s="225">
        <f t="shared" si="323"/>
        <v>0</v>
      </c>
      <c r="CK287" s="230">
        <f>IF(CJ287=1,data!$C$41*CI287,0)</f>
        <v>0</v>
      </c>
      <c r="CL287" s="265" t="s">
        <v>96</v>
      </c>
      <c r="CM287" s="231">
        <f>IF(CJ287=1,IF(CI287&lt;15,VLOOKUP(CL287,data!$B$3:$E$32,2,0)*CI287,(VLOOKUP(CL287,data!$B$3:$E$32,2,0)*14)+(VLOOKUP(CL287,data!$B$3:$E$32,3,0))*(CI287-14)),0)</f>
        <v>0</v>
      </c>
      <c r="CN287" s="265" t="s">
        <v>96</v>
      </c>
      <c r="CO287" s="231">
        <f>IF(CJ287=1,VLOOKUP(CN287,data!$B$35:$D$39,2,0),0)</f>
        <v>0</v>
      </c>
      <c r="CP287" s="232">
        <f>IF(AND(CM287&lt;&gt;0,CO287&lt;&gt;0)=FALSE,0,data!$C$43)</f>
        <v>0</v>
      </c>
      <c r="CQ287" s="269">
        <f t="shared" si="324"/>
        <v>0</v>
      </c>
      <c r="CR287" s="225">
        <f t="shared" si="325"/>
        <v>0</v>
      </c>
      <c r="CS287" s="225">
        <f t="shared" si="326"/>
        <v>0</v>
      </c>
      <c r="CT287" s="225">
        <f t="shared" si="327"/>
        <v>0</v>
      </c>
      <c r="CU287" s="431" t="str">
        <f t="shared" si="328"/>
        <v>ne</v>
      </c>
      <c r="CW287" s="229"/>
      <c r="CX287" s="225">
        <f t="shared" si="329"/>
        <v>0</v>
      </c>
      <c r="CY287" s="230">
        <f>IF(CX287=1,data!$C$41*CW287,0)</f>
        <v>0</v>
      </c>
      <c r="CZ287" s="265" t="s">
        <v>96</v>
      </c>
      <c r="DA287" s="231">
        <f>IF(CX287=1,IF(CW287&lt;15,VLOOKUP(CZ287,data!$B$3:$E$32,2,0)*CW287,(VLOOKUP(CZ287,data!$B$3:$E$32,2,0)*14)+(VLOOKUP(CZ287,data!$B$3:$E$32,3,0))*(CW287-14)),0)</f>
        <v>0</v>
      </c>
      <c r="DB287" s="265" t="s">
        <v>96</v>
      </c>
      <c r="DC287" s="231">
        <f>IF(CX287=1,VLOOKUP(DB287,data!$B$35:$D$39,2,0),0)</f>
        <v>0</v>
      </c>
      <c r="DD287" s="232">
        <f>IF(AND(DA287&lt;&gt;0,DC287&lt;&gt;0)=FALSE,0,data!$C$43)</f>
        <v>0</v>
      </c>
      <c r="DE287" s="269">
        <f t="shared" si="330"/>
        <v>0</v>
      </c>
      <c r="DF287" s="225">
        <f t="shared" si="331"/>
        <v>0</v>
      </c>
      <c r="DG287" s="225">
        <f t="shared" si="332"/>
        <v>0</v>
      </c>
      <c r="DH287" s="225">
        <f t="shared" si="333"/>
        <v>0</v>
      </c>
      <c r="DI287" s="431" t="str">
        <f t="shared" si="334"/>
        <v>ne</v>
      </c>
      <c r="DK287" s="229"/>
      <c r="DL287" s="225">
        <f t="shared" si="335"/>
        <v>0</v>
      </c>
      <c r="DM287" s="230">
        <f>IF(DL287=1,data!$C$41*DK287,0)</f>
        <v>0</v>
      </c>
      <c r="DN287" s="265" t="s">
        <v>96</v>
      </c>
      <c r="DO287" s="231">
        <f>IF(DL287=1,IF(DK287&lt;15,VLOOKUP(DN287,data!$B$3:$E$32,2,0)*DK287,(VLOOKUP(DN287,data!$B$3:$E$32,2,0)*14)+(VLOOKUP(DN287,data!$B$3:$E$32,3,0))*(DK287-14)),0)</f>
        <v>0</v>
      </c>
      <c r="DP287" s="265" t="s">
        <v>96</v>
      </c>
      <c r="DQ287" s="231">
        <f>IF(DL287=1,VLOOKUP(DP287,data!$B$35:$D$39,2,0),0)</f>
        <v>0</v>
      </c>
      <c r="DR287" s="232">
        <f>IF(AND(DO287&lt;&gt;0,DQ287&lt;&gt;0)=FALSE,0,data!$C$43)</f>
        <v>0</v>
      </c>
      <c r="DS287" s="269">
        <f t="shared" si="336"/>
        <v>0</v>
      </c>
      <c r="DT287" s="225">
        <f t="shared" si="337"/>
        <v>0</v>
      </c>
      <c r="DU287" s="225">
        <f t="shared" si="338"/>
        <v>0</v>
      </c>
      <c r="DV287" s="225">
        <f t="shared" si="339"/>
        <v>0</v>
      </c>
      <c r="DW287" s="431" t="str">
        <f t="shared" si="340"/>
        <v>ne</v>
      </c>
      <c r="DY287" s="229"/>
      <c r="DZ287" s="225">
        <f t="shared" si="341"/>
        <v>0</v>
      </c>
      <c r="EA287" s="230">
        <f>IF(DZ287=1,data!$C$41*DY287,0)</f>
        <v>0</v>
      </c>
      <c r="EB287" s="265" t="s">
        <v>96</v>
      </c>
      <c r="EC287" s="231">
        <f>IF(DZ287=1,IF(DY287&lt;15,VLOOKUP(EB287,data!$B$3:$E$32,2,0)*DY287,(VLOOKUP(EB287,data!$B$3:$E$32,2,0)*14)+(VLOOKUP(EB287,data!$B$3:$E$32,3,0))*(DY287-14)),0)</f>
        <v>0</v>
      </c>
      <c r="ED287" s="265" t="s">
        <v>96</v>
      </c>
      <c r="EE287" s="231">
        <f>IF(DZ287=1,VLOOKUP(ED287,data!$B$35:$D$39,2,0),0)</f>
        <v>0</v>
      </c>
      <c r="EF287" s="232">
        <f>IF(AND(EC287&lt;&gt;0,EE287&lt;&gt;0)=FALSE,0,data!$C$43)</f>
        <v>0</v>
      </c>
      <c r="EG287" s="269">
        <f t="shared" si="342"/>
        <v>0</v>
      </c>
      <c r="EH287" s="225">
        <f t="shared" si="343"/>
        <v>0</v>
      </c>
      <c r="EI287" s="225">
        <f t="shared" si="344"/>
        <v>0</v>
      </c>
      <c r="EJ287" s="225">
        <f t="shared" si="345"/>
        <v>0</v>
      </c>
      <c r="EK287" s="431" t="str">
        <f t="shared" si="346"/>
        <v>ne</v>
      </c>
      <c r="EM287" s="229"/>
      <c r="EN287" s="225">
        <f t="shared" si="347"/>
        <v>0</v>
      </c>
      <c r="EO287" s="230">
        <f>IF(EN287=1,data!$C$41*EM287,0)</f>
        <v>0</v>
      </c>
      <c r="EP287" s="265" t="s">
        <v>96</v>
      </c>
      <c r="EQ287" s="231">
        <f>IF(EN287=1,IF(EM287&lt;15,VLOOKUP(EP287,data!$B$3:$E$32,2,0)*EM287,(VLOOKUP(EP287,data!$B$3:$E$32,2,0)*14)+(VLOOKUP(EP287,data!$B$3:$E$32,3,0))*(EM287-14)),0)</f>
        <v>0</v>
      </c>
      <c r="ER287" s="265" t="s">
        <v>96</v>
      </c>
      <c r="ES287" s="231">
        <f>IF(EN287=1,VLOOKUP(ER287,data!$B$35:$D$39,2,0),0)</f>
        <v>0</v>
      </c>
      <c r="ET287" s="232">
        <f>IF(AND(EQ287&lt;&gt;0,ES287&lt;&gt;0)=FALSE,0,data!$C$43)</f>
        <v>0</v>
      </c>
      <c r="EU287" s="269">
        <f t="shared" si="348"/>
        <v>0</v>
      </c>
      <c r="EV287" s="225">
        <f t="shared" si="349"/>
        <v>0</v>
      </c>
      <c r="EW287" s="225">
        <f t="shared" si="350"/>
        <v>0</v>
      </c>
      <c r="EX287" s="225">
        <f t="shared" si="351"/>
        <v>0</v>
      </c>
      <c r="EY287" s="431" t="str">
        <f t="shared" si="352"/>
        <v>ne</v>
      </c>
      <c r="FA287" s="229"/>
      <c r="FB287" s="225">
        <f t="shared" si="353"/>
        <v>0</v>
      </c>
      <c r="FC287" s="230">
        <f>IF(FB287=1,data!$C$41*FA287,0)</f>
        <v>0</v>
      </c>
      <c r="FD287" s="265" t="s">
        <v>96</v>
      </c>
      <c r="FE287" s="231">
        <f>IF(FB287=1,IF(FA287&lt;15,VLOOKUP(FD287,data!$B$3:$E$32,2,0)*FA287,(VLOOKUP(FD287,data!$B$3:$E$32,2,0)*14)+(VLOOKUP(FD287,data!$B$3:$E$32,3,0))*(FA287-14)),0)</f>
        <v>0</v>
      </c>
      <c r="FF287" s="265" t="s">
        <v>96</v>
      </c>
      <c r="FG287" s="231">
        <f>IF(FB287=1,VLOOKUP(FF287,data!$B$35:$D$39,2,0),0)</f>
        <v>0</v>
      </c>
      <c r="FH287" s="232">
        <f>IF(AND(FE287&lt;&gt;0,FG287&lt;&gt;0)=FALSE,0,data!$C$43)</f>
        <v>0</v>
      </c>
      <c r="FI287" s="269">
        <f t="shared" si="354"/>
        <v>0</v>
      </c>
      <c r="FJ287" s="225">
        <f t="shared" si="355"/>
        <v>0</v>
      </c>
      <c r="FK287" s="225">
        <f t="shared" si="356"/>
        <v>0</v>
      </c>
      <c r="FL287" s="225">
        <f t="shared" si="357"/>
        <v>0</v>
      </c>
      <c r="FM287" s="431" t="str">
        <f t="shared" si="358"/>
        <v>ne</v>
      </c>
    </row>
    <row r="288" spans="1:169" ht="26.65" hidden="1" customHeight="1" x14ac:dyDescent="0.25">
      <c r="A288" s="233"/>
      <c r="B288" s="370" t="s">
        <v>379</v>
      </c>
      <c r="C288" s="416"/>
      <c r="D288" s="418"/>
      <c r="E288" s="229"/>
      <c r="F288" s="225">
        <f t="shared" si="290"/>
        <v>0</v>
      </c>
      <c r="G288" s="230">
        <f>IF(F288=1,data!$C$41*E288,0)</f>
        <v>0</v>
      </c>
      <c r="H288" s="265" t="s">
        <v>96</v>
      </c>
      <c r="I288" s="231">
        <f>IF($F288=1,IF($E288&lt;15,VLOOKUP(H288,data!$B$3:$E$32,2,0)*$E288,(VLOOKUP(H288,data!$B$3:$E$32,2,0)*14)+(VLOOKUP(H288,data!$B$3:$E$32,3,0))*($E288-14)),0)</f>
        <v>0</v>
      </c>
      <c r="J288" s="265" t="s">
        <v>96</v>
      </c>
      <c r="K288" s="231">
        <f>IF($F288=1,VLOOKUP(J288,data!$B$35:$D$39,2,0),0)</f>
        <v>0</v>
      </c>
      <c r="L288" s="232">
        <f>IF(AND(I288&lt;&gt;0,K288&lt;&gt;0)=FALSE,0,data!$C$43)</f>
        <v>0</v>
      </c>
      <c r="M288" s="269">
        <f t="shared" si="76"/>
        <v>0</v>
      </c>
      <c r="N288" s="225">
        <f t="shared" si="359"/>
        <v>0</v>
      </c>
      <c r="O288" s="225">
        <f t="shared" si="291"/>
        <v>0</v>
      </c>
      <c r="P288" s="225">
        <f t="shared" si="292"/>
        <v>0</v>
      </c>
      <c r="Q288" s="228"/>
      <c r="R288" s="438">
        <f t="shared" si="293"/>
        <v>0</v>
      </c>
      <c r="S288" s="225">
        <f t="shared" si="294"/>
        <v>0</v>
      </c>
      <c r="T288" s="357">
        <f>IF(S288=1,data!$C$41*R288,0)</f>
        <v>0</v>
      </c>
      <c r="U288" s="370" t="str">
        <f t="shared" si="295"/>
        <v xml:space="preserve"> </v>
      </c>
      <c r="V288" s="360">
        <f>IF($S288=1,IF(R288&lt;15,VLOOKUP(U288,data!$B$3:$E$32,2,0)*R288,(VLOOKUP(U288,data!$B$3:$E$32,2,0)*14)+(VLOOKUP(U288,data!$B$3:$E$32,3,0))*(R288-14)),0)</f>
        <v>0</v>
      </c>
      <c r="W288" s="370" t="str">
        <f t="shared" si="296"/>
        <v xml:space="preserve"> </v>
      </c>
      <c r="X288" s="360">
        <f>IF($S288=1,VLOOKUP(W288,data!$B$35:$D$39,2,0),0)</f>
        <v>0</v>
      </c>
      <c r="Y288" s="364">
        <f>IF(AND(V288&lt;&gt;0,X288&lt;&gt;0)=FALSE,0,data!$C$43)</f>
        <v>0</v>
      </c>
      <c r="Z288" s="365">
        <f t="shared" si="83"/>
        <v>0</v>
      </c>
      <c r="AA288" s="225">
        <f t="shared" si="360"/>
        <v>0</v>
      </c>
      <c r="AB288" s="225">
        <f t="shared" si="297"/>
        <v>0</v>
      </c>
      <c r="AC288" s="225">
        <f t="shared" si="298"/>
        <v>0</v>
      </c>
      <c r="AE288" s="229"/>
      <c r="AF288" s="225">
        <f t="shared" si="299"/>
        <v>0</v>
      </c>
      <c r="AG288" s="230">
        <f>IF(AF288=1,data!$C$41*AE288,0)</f>
        <v>0</v>
      </c>
      <c r="AH288" s="265" t="s">
        <v>96</v>
      </c>
      <c r="AI288" s="231">
        <f>IF(AF288=1,IF(AE288&lt;15,VLOOKUP(AH288,data!$B$3:$E$32,2,0)*AE288,(VLOOKUP(AH288,data!$B$3:$E$32,2,0)*14)+(VLOOKUP(AH288,data!$B$3:$E$32,3,0))*(AE288-14)),0)</f>
        <v>0</v>
      </c>
      <c r="AJ288" s="265" t="s">
        <v>96</v>
      </c>
      <c r="AK288" s="231">
        <f>IF(AF288=1,VLOOKUP(AJ288,data!$B$35:$D$39,2,0),0)</f>
        <v>0</v>
      </c>
      <c r="AL288" s="232">
        <f>IF(AND(AI288&lt;&gt;0,AK288&lt;&gt;0)=FALSE,0,data!$C$43)</f>
        <v>0</v>
      </c>
      <c r="AM288" s="269">
        <f t="shared" si="300"/>
        <v>0</v>
      </c>
      <c r="AN288" s="225">
        <f t="shared" si="301"/>
        <v>0</v>
      </c>
      <c r="AO288" s="225">
        <f t="shared" si="302"/>
        <v>0</v>
      </c>
      <c r="AP288" s="225">
        <f t="shared" si="303"/>
        <v>0</v>
      </c>
      <c r="AQ288" s="431" t="str">
        <f t="shared" si="304"/>
        <v>ne</v>
      </c>
      <c r="AS288" s="229"/>
      <c r="AT288" s="225">
        <f t="shared" si="305"/>
        <v>0</v>
      </c>
      <c r="AU288" s="230">
        <f>IF(AT288=1,data!$C$41*AS288,0)</f>
        <v>0</v>
      </c>
      <c r="AV288" s="265" t="s">
        <v>96</v>
      </c>
      <c r="AW288" s="231">
        <f>IF(AT288=1,IF(AS288&lt;15,VLOOKUP(AV288,data!$B$3:$E$32,2,0)*AS288,(VLOOKUP(AV288,data!$B$3:$E$32,2,0)*14)+(VLOOKUP(AV288,data!$B$3:$E$32,3,0))*(AS288-14)),0)</f>
        <v>0</v>
      </c>
      <c r="AX288" s="265" t="s">
        <v>96</v>
      </c>
      <c r="AY288" s="231">
        <f>IF(AT288=1,VLOOKUP(AX288,data!$B$35:$D$39,2,0),0)</f>
        <v>0</v>
      </c>
      <c r="AZ288" s="232">
        <f>IF(AND(AW288&lt;&gt;0,AY288&lt;&gt;0)=FALSE,0,data!$C$43)</f>
        <v>0</v>
      </c>
      <c r="BA288" s="269">
        <f t="shared" si="306"/>
        <v>0</v>
      </c>
      <c r="BB288" s="225">
        <f t="shared" si="307"/>
        <v>0</v>
      </c>
      <c r="BC288" s="225">
        <f t="shared" si="308"/>
        <v>0</v>
      </c>
      <c r="BD288" s="225">
        <f t="shared" si="309"/>
        <v>0</v>
      </c>
      <c r="BE288" s="431" t="str">
        <f t="shared" si="310"/>
        <v>ne</v>
      </c>
      <c r="BG288" s="229"/>
      <c r="BH288" s="225">
        <f t="shared" si="311"/>
        <v>0</v>
      </c>
      <c r="BI288" s="230">
        <f>IF(BH288=1,data!$C$41*BG288,0)</f>
        <v>0</v>
      </c>
      <c r="BJ288" s="265" t="s">
        <v>96</v>
      </c>
      <c r="BK288" s="231">
        <f>IF(BH288=1,IF(BG288&lt;15,VLOOKUP(BJ288,data!$B$3:$E$32,2,0)*BG288,(VLOOKUP(BJ288,data!$B$3:$E$32,2,0)*14)+(VLOOKUP(BJ288,data!$B$3:$E$32,3,0))*(BG288-14)),0)</f>
        <v>0</v>
      </c>
      <c r="BL288" s="265" t="s">
        <v>96</v>
      </c>
      <c r="BM288" s="231">
        <f>IF(BH288=1,VLOOKUP(BL288,data!$B$35:$D$39,2,0),0)</f>
        <v>0</v>
      </c>
      <c r="BN288" s="232">
        <f>IF(AND(BK288&lt;&gt;0,BM288&lt;&gt;0)=FALSE,0,data!$C$43)</f>
        <v>0</v>
      </c>
      <c r="BO288" s="269">
        <f t="shared" si="312"/>
        <v>0</v>
      </c>
      <c r="BP288" s="225">
        <f t="shared" si="313"/>
        <v>0</v>
      </c>
      <c r="BQ288" s="225">
        <f t="shared" si="314"/>
        <v>0</v>
      </c>
      <c r="BR288" s="225">
        <f t="shared" si="315"/>
        <v>0</v>
      </c>
      <c r="BS288" s="431" t="str">
        <f t="shared" si="316"/>
        <v>ne</v>
      </c>
      <c r="BU288" s="229"/>
      <c r="BV288" s="225">
        <f t="shared" si="317"/>
        <v>0</v>
      </c>
      <c r="BW288" s="230">
        <f>IF(BV288=1,data!$C$41*BU288,0)</f>
        <v>0</v>
      </c>
      <c r="BX288" s="265" t="s">
        <v>96</v>
      </c>
      <c r="BY288" s="231">
        <f>IF(BV288=1,IF(BU288&lt;15,VLOOKUP(BX288,data!$B$3:$E$32,2,0)*BU288,(VLOOKUP(BX288,data!$B$3:$E$32,2,0)*14)+(VLOOKUP(BX288,data!$B$3:$E$32,3,0))*(BU288-14)),0)</f>
        <v>0</v>
      </c>
      <c r="BZ288" s="265" t="s">
        <v>96</v>
      </c>
      <c r="CA288" s="231">
        <f>IF(BV288=1,VLOOKUP(BZ288,data!$B$35:$D$39,2,0),0)</f>
        <v>0</v>
      </c>
      <c r="CB288" s="232">
        <f>IF(AND(BY288&lt;&gt;0,CA288&lt;&gt;0)=FALSE,0,data!$C$43)</f>
        <v>0</v>
      </c>
      <c r="CC288" s="269">
        <f t="shared" si="318"/>
        <v>0</v>
      </c>
      <c r="CD288" s="225">
        <f t="shared" si="319"/>
        <v>0</v>
      </c>
      <c r="CE288" s="225">
        <f t="shared" si="320"/>
        <v>0</v>
      </c>
      <c r="CF288" s="225">
        <f t="shared" si="321"/>
        <v>0</v>
      </c>
      <c r="CG288" s="431" t="str">
        <f t="shared" si="322"/>
        <v>ne</v>
      </c>
      <c r="CI288" s="229"/>
      <c r="CJ288" s="225">
        <f t="shared" si="323"/>
        <v>0</v>
      </c>
      <c r="CK288" s="230">
        <f>IF(CJ288=1,data!$C$41*CI288,0)</f>
        <v>0</v>
      </c>
      <c r="CL288" s="265" t="s">
        <v>96</v>
      </c>
      <c r="CM288" s="231">
        <f>IF(CJ288=1,IF(CI288&lt;15,VLOOKUP(CL288,data!$B$3:$E$32,2,0)*CI288,(VLOOKUP(CL288,data!$B$3:$E$32,2,0)*14)+(VLOOKUP(CL288,data!$B$3:$E$32,3,0))*(CI288-14)),0)</f>
        <v>0</v>
      </c>
      <c r="CN288" s="265" t="s">
        <v>96</v>
      </c>
      <c r="CO288" s="231">
        <f>IF(CJ288=1,VLOOKUP(CN288,data!$B$35:$D$39,2,0),0)</f>
        <v>0</v>
      </c>
      <c r="CP288" s="232">
        <f>IF(AND(CM288&lt;&gt;0,CO288&lt;&gt;0)=FALSE,0,data!$C$43)</f>
        <v>0</v>
      </c>
      <c r="CQ288" s="269">
        <f t="shared" si="324"/>
        <v>0</v>
      </c>
      <c r="CR288" s="225">
        <f t="shared" si="325"/>
        <v>0</v>
      </c>
      <c r="CS288" s="225">
        <f t="shared" si="326"/>
        <v>0</v>
      </c>
      <c r="CT288" s="225">
        <f t="shared" si="327"/>
        <v>0</v>
      </c>
      <c r="CU288" s="431" t="str">
        <f t="shared" si="328"/>
        <v>ne</v>
      </c>
      <c r="CW288" s="229"/>
      <c r="CX288" s="225">
        <f t="shared" si="329"/>
        <v>0</v>
      </c>
      <c r="CY288" s="230">
        <f>IF(CX288=1,data!$C$41*CW288,0)</f>
        <v>0</v>
      </c>
      <c r="CZ288" s="265" t="s">
        <v>96</v>
      </c>
      <c r="DA288" s="231">
        <f>IF(CX288=1,IF(CW288&lt;15,VLOOKUP(CZ288,data!$B$3:$E$32,2,0)*CW288,(VLOOKUP(CZ288,data!$B$3:$E$32,2,0)*14)+(VLOOKUP(CZ288,data!$B$3:$E$32,3,0))*(CW288-14)),0)</f>
        <v>0</v>
      </c>
      <c r="DB288" s="265" t="s">
        <v>96</v>
      </c>
      <c r="DC288" s="231">
        <f>IF(CX288=1,VLOOKUP(DB288,data!$B$35:$D$39,2,0),0)</f>
        <v>0</v>
      </c>
      <c r="DD288" s="232">
        <f>IF(AND(DA288&lt;&gt;0,DC288&lt;&gt;0)=FALSE,0,data!$C$43)</f>
        <v>0</v>
      </c>
      <c r="DE288" s="269">
        <f t="shared" si="330"/>
        <v>0</v>
      </c>
      <c r="DF288" s="225">
        <f t="shared" si="331"/>
        <v>0</v>
      </c>
      <c r="DG288" s="225">
        <f t="shared" si="332"/>
        <v>0</v>
      </c>
      <c r="DH288" s="225">
        <f t="shared" si="333"/>
        <v>0</v>
      </c>
      <c r="DI288" s="431" t="str">
        <f t="shared" si="334"/>
        <v>ne</v>
      </c>
      <c r="DK288" s="229"/>
      <c r="DL288" s="225">
        <f t="shared" si="335"/>
        <v>0</v>
      </c>
      <c r="DM288" s="230">
        <f>IF(DL288=1,data!$C$41*DK288,0)</f>
        <v>0</v>
      </c>
      <c r="DN288" s="265" t="s">
        <v>96</v>
      </c>
      <c r="DO288" s="231">
        <f>IF(DL288=1,IF(DK288&lt;15,VLOOKUP(DN288,data!$B$3:$E$32,2,0)*DK288,(VLOOKUP(DN288,data!$B$3:$E$32,2,0)*14)+(VLOOKUP(DN288,data!$B$3:$E$32,3,0))*(DK288-14)),0)</f>
        <v>0</v>
      </c>
      <c r="DP288" s="265" t="s">
        <v>96</v>
      </c>
      <c r="DQ288" s="231">
        <f>IF(DL288=1,VLOOKUP(DP288,data!$B$35:$D$39,2,0),0)</f>
        <v>0</v>
      </c>
      <c r="DR288" s="232">
        <f>IF(AND(DO288&lt;&gt;0,DQ288&lt;&gt;0)=FALSE,0,data!$C$43)</f>
        <v>0</v>
      </c>
      <c r="DS288" s="269">
        <f t="shared" si="336"/>
        <v>0</v>
      </c>
      <c r="DT288" s="225">
        <f t="shared" si="337"/>
        <v>0</v>
      </c>
      <c r="DU288" s="225">
        <f t="shared" si="338"/>
        <v>0</v>
      </c>
      <c r="DV288" s="225">
        <f t="shared" si="339"/>
        <v>0</v>
      </c>
      <c r="DW288" s="431" t="str">
        <f t="shared" si="340"/>
        <v>ne</v>
      </c>
      <c r="DY288" s="229"/>
      <c r="DZ288" s="225">
        <f t="shared" si="341"/>
        <v>0</v>
      </c>
      <c r="EA288" s="230">
        <f>IF(DZ288=1,data!$C$41*DY288,0)</f>
        <v>0</v>
      </c>
      <c r="EB288" s="265" t="s">
        <v>96</v>
      </c>
      <c r="EC288" s="231">
        <f>IF(DZ288=1,IF(DY288&lt;15,VLOOKUP(EB288,data!$B$3:$E$32,2,0)*DY288,(VLOOKUP(EB288,data!$B$3:$E$32,2,0)*14)+(VLOOKUP(EB288,data!$B$3:$E$32,3,0))*(DY288-14)),0)</f>
        <v>0</v>
      </c>
      <c r="ED288" s="265" t="s">
        <v>96</v>
      </c>
      <c r="EE288" s="231">
        <f>IF(DZ288=1,VLOOKUP(ED288,data!$B$35:$D$39,2,0),0)</f>
        <v>0</v>
      </c>
      <c r="EF288" s="232">
        <f>IF(AND(EC288&lt;&gt;0,EE288&lt;&gt;0)=FALSE,0,data!$C$43)</f>
        <v>0</v>
      </c>
      <c r="EG288" s="269">
        <f t="shared" si="342"/>
        <v>0</v>
      </c>
      <c r="EH288" s="225">
        <f t="shared" si="343"/>
        <v>0</v>
      </c>
      <c r="EI288" s="225">
        <f t="shared" si="344"/>
        <v>0</v>
      </c>
      <c r="EJ288" s="225">
        <f t="shared" si="345"/>
        <v>0</v>
      </c>
      <c r="EK288" s="431" t="str">
        <f t="shared" si="346"/>
        <v>ne</v>
      </c>
      <c r="EM288" s="229"/>
      <c r="EN288" s="225">
        <f t="shared" si="347"/>
        <v>0</v>
      </c>
      <c r="EO288" s="230">
        <f>IF(EN288=1,data!$C$41*EM288,0)</f>
        <v>0</v>
      </c>
      <c r="EP288" s="265" t="s">
        <v>96</v>
      </c>
      <c r="EQ288" s="231">
        <f>IF(EN288=1,IF(EM288&lt;15,VLOOKUP(EP288,data!$B$3:$E$32,2,0)*EM288,(VLOOKUP(EP288,data!$B$3:$E$32,2,0)*14)+(VLOOKUP(EP288,data!$B$3:$E$32,3,0))*(EM288-14)),0)</f>
        <v>0</v>
      </c>
      <c r="ER288" s="265" t="s">
        <v>96</v>
      </c>
      <c r="ES288" s="231">
        <f>IF(EN288=1,VLOOKUP(ER288,data!$B$35:$D$39,2,0),0)</f>
        <v>0</v>
      </c>
      <c r="ET288" s="232">
        <f>IF(AND(EQ288&lt;&gt;0,ES288&lt;&gt;0)=FALSE,0,data!$C$43)</f>
        <v>0</v>
      </c>
      <c r="EU288" s="269">
        <f t="shared" si="348"/>
        <v>0</v>
      </c>
      <c r="EV288" s="225">
        <f t="shared" si="349"/>
        <v>0</v>
      </c>
      <c r="EW288" s="225">
        <f t="shared" si="350"/>
        <v>0</v>
      </c>
      <c r="EX288" s="225">
        <f t="shared" si="351"/>
        <v>0</v>
      </c>
      <c r="EY288" s="431" t="str">
        <f t="shared" si="352"/>
        <v>ne</v>
      </c>
      <c r="FA288" s="229"/>
      <c r="FB288" s="225">
        <f t="shared" si="353"/>
        <v>0</v>
      </c>
      <c r="FC288" s="230">
        <f>IF(FB288=1,data!$C$41*FA288,0)</f>
        <v>0</v>
      </c>
      <c r="FD288" s="265" t="s">
        <v>96</v>
      </c>
      <c r="FE288" s="231">
        <f>IF(FB288=1,IF(FA288&lt;15,VLOOKUP(FD288,data!$B$3:$E$32,2,0)*FA288,(VLOOKUP(FD288,data!$B$3:$E$32,2,0)*14)+(VLOOKUP(FD288,data!$B$3:$E$32,3,0))*(FA288-14)),0)</f>
        <v>0</v>
      </c>
      <c r="FF288" s="265" t="s">
        <v>96</v>
      </c>
      <c r="FG288" s="231">
        <f>IF(FB288=1,VLOOKUP(FF288,data!$B$35:$D$39,2,0),0)</f>
        <v>0</v>
      </c>
      <c r="FH288" s="232">
        <f>IF(AND(FE288&lt;&gt;0,FG288&lt;&gt;0)=FALSE,0,data!$C$43)</f>
        <v>0</v>
      </c>
      <c r="FI288" s="269">
        <f t="shared" si="354"/>
        <v>0</v>
      </c>
      <c r="FJ288" s="225">
        <f t="shared" si="355"/>
        <v>0</v>
      </c>
      <c r="FK288" s="225">
        <f t="shared" si="356"/>
        <v>0</v>
      </c>
      <c r="FL288" s="225">
        <f t="shared" si="357"/>
        <v>0</v>
      </c>
      <c r="FM288" s="431" t="str">
        <f t="shared" si="358"/>
        <v>ne</v>
      </c>
    </row>
    <row r="289" spans="1:169" ht="26.65" hidden="1" customHeight="1" x14ac:dyDescent="0.25">
      <c r="A289" s="233"/>
      <c r="B289" s="370" t="s">
        <v>380</v>
      </c>
      <c r="C289" s="416"/>
      <c r="D289" s="418"/>
      <c r="E289" s="229"/>
      <c r="F289" s="225">
        <f t="shared" si="290"/>
        <v>0</v>
      </c>
      <c r="G289" s="230">
        <f>IF(F289=1,data!$C$41*E289,0)</f>
        <v>0</v>
      </c>
      <c r="H289" s="265" t="s">
        <v>96</v>
      </c>
      <c r="I289" s="231">
        <f>IF($F289=1,IF($E289&lt;15,VLOOKUP(H289,data!$B$3:$E$32,2,0)*$E289,(VLOOKUP(H289,data!$B$3:$E$32,2,0)*14)+(VLOOKUP(H289,data!$B$3:$E$32,3,0))*($E289-14)),0)</f>
        <v>0</v>
      </c>
      <c r="J289" s="265" t="s">
        <v>96</v>
      </c>
      <c r="K289" s="231">
        <f>IF($F289=1,VLOOKUP(J289,data!$B$35:$D$39,2,0),0)</f>
        <v>0</v>
      </c>
      <c r="L289" s="232">
        <f>IF(AND(I289&lt;&gt;0,K289&lt;&gt;0)=FALSE,0,data!$C$43)</f>
        <v>0</v>
      </c>
      <c r="M289" s="269">
        <f t="shared" si="76"/>
        <v>0</v>
      </c>
      <c r="N289" s="225">
        <f t="shared" si="359"/>
        <v>0</v>
      </c>
      <c r="O289" s="225">
        <f t="shared" si="291"/>
        <v>0</v>
      </c>
      <c r="P289" s="225">
        <f t="shared" si="292"/>
        <v>0</v>
      </c>
      <c r="Q289" s="228"/>
      <c r="R289" s="438">
        <f t="shared" si="293"/>
        <v>0</v>
      </c>
      <c r="S289" s="225">
        <f t="shared" si="294"/>
        <v>0</v>
      </c>
      <c r="T289" s="357">
        <f>IF(S289=1,data!$C$41*R289,0)</f>
        <v>0</v>
      </c>
      <c r="U289" s="370" t="str">
        <f t="shared" si="295"/>
        <v xml:space="preserve"> </v>
      </c>
      <c r="V289" s="360">
        <f>IF($S289=1,IF(R289&lt;15,VLOOKUP(U289,data!$B$3:$E$32,2,0)*R289,(VLOOKUP(U289,data!$B$3:$E$32,2,0)*14)+(VLOOKUP(U289,data!$B$3:$E$32,3,0))*(R289-14)),0)</f>
        <v>0</v>
      </c>
      <c r="W289" s="370" t="str">
        <f t="shared" si="296"/>
        <v xml:space="preserve"> </v>
      </c>
      <c r="X289" s="360">
        <f>IF($S289=1,VLOOKUP(W289,data!$B$35:$D$39,2,0),0)</f>
        <v>0</v>
      </c>
      <c r="Y289" s="364">
        <f>IF(AND(V289&lt;&gt;0,X289&lt;&gt;0)=FALSE,0,data!$C$43)</f>
        <v>0</v>
      </c>
      <c r="Z289" s="365">
        <f t="shared" si="83"/>
        <v>0</v>
      </c>
      <c r="AA289" s="225">
        <f t="shared" si="360"/>
        <v>0</v>
      </c>
      <c r="AB289" s="225">
        <f t="shared" si="297"/>
        <v>0</v>
      </c>
      <c r="AC289" s="225">
        <f t="shared" si="298"/>
        <v>0</v>
      </c>
      <c r="AE289" s="229"/>
      <c r="AF289" s="225">
        <f t="shared" si="299"/>
        <v>0</v>
      </c>
      <c r="AG289" s="230">
        <f>IF(AF289=1,data!$C$41*AE289,0)</f>
        <v>0</v>
      </c>
      <c r="AH289" s="265" t="s">
        <v>96</v>
      </c>
      <c r="AI289" s="231">
        <f>IF(AF289=1,IF(AE289&lt;15,VLOOKUP(AH289,data!$B$3:$E$32,2,0)*AE289,(VLOOKUP(AH289,data!$B$3:$E$32,2,0)*14)+(VLOOKUP(AH289,data!$B$3:$E$32,3,0))*(AE289-14)),0)</f>
        <v>0</v>
      </c>
      <c r="AJ289" s="265" t="s">
        <v>96</v>
      </c>
      <c r="AK289" s="231">
        <f>IF(AF289=1,VLOOKUP(AJ289,data!$B$35:$D$39,2,0),0)</f>
        <v>0</v>
      </c>
      <c r="AL289" s="232">
        <f>IF(AND(AI289&lt;&gt;0,AK289&lt;&gt;0)=FALSE,0,data!$C$43)</f>
        <v>0</v>
      </c>
      <c r="AM289" s="269">
        <f t="shared" si="300"/>
        <v>0</v>
      </c>
      <c r="AN289" s="225">
        <f t="shared" si="301"/>
        <v>0</v>
      </c>
      <c r="AO289" s="225">
        <f t="shared" si="302"/>
        <v>0</v>
      </c>
      <c r="AP289" s="225">
        <f t="shared" si="303"/>
        <v>0</v>
      </c>
      <c r="AQ289" s="431" t="str">
        <f t="shared" si="304"/>
        <v>ne</v>
      </c>
      <c r="AS289" s="229"/>
      <c r="AT289" s="225">
        <f t="shared" si="305"/>
        <v>0</v>
      </c>
      <c r="AU289" s="230">
        <f>IF(AT289=1,data!$C$41*AS289,0)</f>
        <v>0</v>
      </c>
      <c r="AV289" s="265" t="s">
        <v>96</v>
      </c>
      <c r="AW289" s="231">
        <f>IF(AT289=1,IF(AS289&lt;15,VLOOKUP(AV289,data!$B$3:$E$32,2,0)*AS289,(VLOOKUP(AV289,data!$B$3:$E$32,2,0)*14)+(VLOOKUP(AV289,data!$B$3:$E$32,3,0))*(AS289-14)),0)</f>
        <v>0</v>
      </c>
      <c r="AX289" s="265" t="s">
        <v>96</v>
      </c>
      <c r="AY289" s="231">
        <f>IF(AT289=1,VLOOKUP(AX289,data!$B$35:$D$39,2,0),0)</f>
        <v>0</v>
      </c>
      <c r="AZ289" s="232">
        <f>IF(AND(AW289&lt;&gt;0,AY289&lt;&gt;0)=FALSE,0,data!$C$43)</f>
        <v>0</v>
      </c>
      <c r="BA289" s="269">
        <f t="shared" si="306"/>
        <v>0</v>
      </c>
      <c r="BB289" s="225">
        <f t="shared" si="307"/>
        <v>0</v>
      </c>
      <c r="BC289" s="225">
        <f t="shared" si="308"/>
        <v>0</v>
      </c>
      <c r="BD289" s="225">
        <f t="shared" si="309"/>
        <v>0</v>
      </c>
      <c r="BE289" s="431" t="str">
        <f t="shared" si="310"/>
        <v>ne</v>
      </c>
      <c r="BG289" s="229"/>
      <c r="BH289" s="225">
        <f t="shared" si="311"/>
        <v>0</v>
      </c>
      <c r="BI289" s="230">
        <f>IF(BH289=1,data!$C$41*BG289,0)</f>
        <v>0</v>
      </c>
      <c r="BJ289" s="265" t="s">
        <v>96</v>
      </c>
      <c r="BK289" s="231">
        <f>IF(BH289=1,IF(BG289&lt;15,VLOOKUP(BJ289,data!$B$3:$E$32,2,0)*BG289,(VLOOKUP(BJ289,data!$B$3:$E$32,2,0)*14)+(VLOOKUP(BJ289,data!$B$3:$E$32,3,0))*(BG289-14)),0)</f>
        <v>0</v>
      </c>
      <c r="BL289" s="265" t="s">
        <v>96</v>
      </c>
      <c r="BM289" s="231">
        <f>IF(BH289=1,VLOOKUP(BL289,data!$B$35:$D$39,2,0),0)</f>
        <v>0</v>
      </c>
      <c r="BN289" s="232">
        <f>IF(AND(BK289&lt;&gt;0,BM289&lt;&gt;0)=FALSE,0,data!$C$43)</f>
        <v>0</v>
      </c>
      <c r="BO289" s="269">
        <f t="shared" si="312"/>
        <v>0</v>
      </c>
      <c r="BP289" s="225">
        <f t="shared" si="313"/>
        <v>0</v>
      </c>
      <c r="BQ289" s="225">
        <f t="shared" si="314"/>
        <v>0</v>
      </c>
      <c r="BR289" s="225">
        <f t="shared" si="315"/>
        <v>0</v>
      </c>
      <c r="BS289" s="431" t="str">
        <f t="shared" si="316"/>
        <v>ne</v>
      </c>
      <c r="BU289" s="229"/>
      <c r="BV289" s="225">
        <f t="shared" si="317"/>
        <v>0</v>
      </c>
      <c r="BW289" s="230">
        <f>IF(BV289=1,data!$C$41*BU289,0)</f>
        <v>0</v>
      </c>
      <c r="BX289" s="265" t="s">
        <v>96</v>
      </c>
      <c r="BY289" s="231">
        <f>IF(BV289=1,IF(BU289&lt;15,VLOOKUP(BX289,data!$B$3:$E$32,2,0)*BU289,(VLOOKUP(BX289,data!$B$3:$E$32,2,0)*14)+(VLOOKUP(BX289,data!$B$3:$E$32,3,0))*(BU289-14)),0)</f>
        <v>0</v>
      </c>
      <c r="BZ289" s="265" t="s">
        <v>96</v>
      </c>
      <c r="CA289" s="231">
        <f>IF(BV289=1,VLOOKUP(BZ289,data!$B$35:$D$39,2,0),0)</f>
        <v>0</v>
      </c>
      <c r="CB289" s="232">
        <f>IF(AND(BY289&lt;&gt;0,CA289&lt;&gt;0)=FALSE,0,data!$C$43)</f>
        <v>0</v>
      </c>
      <c r="CC289" s="269">
        <f t="shared" si="318"/>
        <v>0</v>
      </c>
      <c r="CD289" s="225">
        <f t="shared" si="319"/>
        <v>0</v>
      </c>
      <c r="CE289" s="225">
        <f t="shared" si="320"/>
        <v>0</v>
      </c>
      <c r="CF289" s="225">
        <f t="shared" si="321"/>
        <v>0</v>
      </c>
      <c r="CG289" s="431" t="str">
        <f t="shared" si="322"/>
        <v>ne</v>
      </c>
      <c r="CI289" s="229"/>
      <c r="CJ289" s="225">
        <f t="shared" si="323"/>
        <v>0</v>
      </c>
      <c r="CK289" s="230">
        <f>IF(CJ289=1,data!$C$41*CI289,0)</f>
        <v>0</v>
      </c>
      <c r="CL289" s="265" t="s">
        <v>96</v>
      </c>
      <c r="CM289" s="231">
        <f>IF(CJ289=1,IF(CI289&lt;15,VLOOKUP(CL289,data!$B$3:$E$32,2,0)*CI289,(VLOOKUP(CL289,data!$B$3:$E$32,2,0)*14)+(VLOOKUP(CL289,data!$B$3:$E$32,3,0))*(CI289-14)),0)</f>
        <v>0</v>
      </c>
      <c r="CN289" s="265" t="s">
        <v>96</v>
      </c>
      <c r="CO289" s="231">
        <f>IF(CJ289=1,VLOOKUP(CN289,data!$B$35:$D$39,2,0),0)</f>
        <v>0</v>
      </c>
      <c r="CP289" s="232">
        <f>IF(AND(CM289&lt;&gt;0,CO289&lt;&gt;0)=FALSE,0,data!$C$43)</f>
        <v>0</v>
      </c>
      <c r="CQ289" s="269">
        <f t="shared" si="324"/>
        <v>0</v>
      </c>
      <c r="CR289" s="225">
        <f t="shared" si="325"/>
        <v>0</v>
      </c>
      <c r="CS289" s="225">
        <f t="shared" si="326"/>
        <v>0</v>
      </c>
      <c r="CT289" s="225">
        <f t="shared" si="327"/>
        <v>0</v>
      </c>
      <c r="CU289" s="431" t="str">
        <f t="shared" si="328"/>
        <v>ne</v>
      </c>
      <c r="CW289" s="229"/>
      <c r="CX289" s="225">
        <f t="shared" si="329"/>
        <v>0</v>
      </c>
      <c r="CY289" s="230">
        <f>IF(CX289=1,data!$C$41*CW289,0)</f>
        <v>0</v>
      </c>
      <c r="CZ289" s="265" t="s">
        <v>96</v>
      </c>
      <c r="DA289" s="231">
        <f>IF(CX289=1,IF(CW289&lt;15,VLOOKUP(CZ289,data!$B$3:$E$32,2,0)*CW289,(VLOOKUP(CZ289,data!$B$3:$E$32,2,0)*14)+(VLOOKUP(CZ289,data!$B$3:$E$32,3,0))*(CW289-14)),0)</f>
        <v>0</v>
      </c>
      <c r="DB289" s="265" t="s">
        <v>96</v>
      </c>
      <c r="DC289" s="231">
        <f>IF(CX289=1,VLOOKUP(DB289,data!$B$35:$D$39,2,0),0)</f>
        <v>0</v>
      </c>
      <c r="DD289" s="232">
        <f>IF(AND(DA289&lt;&gt;0,DC289&lt;&gt;0)=FALSE,0,data!$C$43)</f>
        <v>0</v>
      </c>
      <c r="DE289" s="269">
        <f t="shared" si="330"/>
        <v>0</v>
      </c>
      <c r="DF289" s="225">
        <f t="shared" si="331"/>
        <v>0</v>
      </c>
      <c r="DG289" s="225">
        <f t="shared" si="332"/>
        <v>0</v>
      </c>
      <c r="DH289" s="225">
        <f t="shared" si="333"/>
        <v>0</v>
      </c>
      <c r="DI289" s="431" t="str">
        <f t="shared" si="334"/>
        <v>ne</v>
      </c>
      <c r="DK289" s="229"/>
      <c r="DL289" s="225">
        <f t="shared" si="335"/>
        <v>0</v>
      </c>
      <c r="DM289" s="230">
        <f>IF(DL289=1,data!$C$41*DK289,0)</f>
        <v>0</v>
      </c>
      <c r="DN289" s="265" t="s">
        <v>96</v>
      </c>
      <c r="DO289" s="231">
        <f>IF(DL289=1,IF(DK289&lt;15,VLOOKUP(DN289,data!$B$3:$E$32,2,0)*DK289,(VLOOKUP(DN289,data!$B$3:$E$32,2,0)*14)+(VLOOKUP(DN289,data!$B$3:$E$32,3,0))*(DK289-14)),0)</f>
        <v>0</v>
      </c>
      <c r="DP289" s="265" t="s">
        <v>96</v>
      </c>
      <c r="DQ289" s="231">
        <f>IF(DL289=1,VLOOKUP(DP289,data!$B$35:$D$39,2,0),0)</f>
        <v>0</v>
      </c>
      <c r="DR289" s="232">
        <f>IF(AND(DO289&lt;&gt;0,DQ289&lt;&gt;0)=FALSE,0,data!$C$43)</f>
        <v>0</v>
      </c>
      <c r="DS289" s="269">
        <f t="shared" si="336"/>
        <v>0</v>
      </c>
      <c r="DT289" s="225">
        <f t="shared" si="337"/>
        <v>0</v>
      </c>
      <c r="DU289" s="225">
        <f t="shared" si="338"/>
        <v>0</v>
      </c>
      <c r="DV289" s="225">
        <f t="shared" si="339"/>
        <v>0</v>
      </c>
      <c r="DW289" s="431" t="str">
        <f t="shared" si="340"/>
        <v>ne</v>
      </c>
      <c r="DY289" s="229"/>
      <c r="DZ289" s="225">
        <f t="shared" si="341"/>
        <v>0</v>
      </c>
      <c r="EA289" s="230">
        <f>IF(DZ289=1,data!$C$41*DY289,0)</f>
        <v>0</v>
      </c>
      <c r="EB289" s="265" t="s">
        <v>96</v>
      </c>
      <c r="EC289" s="231">
        <f>IF(DZ289=1,IF(DY289&lt;15,VLOOKUP(EB289,data!$B$3:$E$32,2,0)*DY289,(VLOOKUP(EB289,data!$B$3:$E$32,2,0)*14)+(VLOOKUP(EB289,data!$B$3:$E$32,3,0))*(DY289-14)),0)</f>
        <v>0</v>
      </c>
      <c r="ED289" s="265" t="s">
        <v>96</v>
      </c>
      <c r="EE289" s="231">
        <f>IF(DZ289=1,VLOOKUP(ED289,data!$B$35:$D$39,2,0),0)</f>
        <v>0</v>
      </c>
      <c r="EF289" s="232">
        <f>IF(AND(EC289&lt;&gt;0,EE289&lt;&gt;0)=FALSE,0,data!$C$43)</f>
        <v>0</v>
      </c>
      <c r="EG289" s="269">
        <f t="shared" si="342"/>
        <v>0</v>
      </c>
      <c r="EH289" s="225">
        <f t="shared" si="343"/>
        <v>0</v>
      </c>
      <c r="EI289" s="225">
        <f t="shared" si="344"/>
        <v>0</v>
      </c>
      <c r="EJ289" s="225">
        <f t="shared" si="345"/>
        <v>0</v>
      </c>
      <c r="EK289" s="431" t="str">
        <f t="shared" si="346"/>
        <v>ne</v>
      </c>
      <c r="EM289" s="229"/>
      <c r="EN289" s="225">
        <f t="shared" si="347"/>
        <v>0</v>
      </c>
      <c r="EO289" s="230">
        <f>IF(EN289=1,data!$C$41*EM289,0)</f>
        <v>0</v>
      </c>
      <c r="EP289" s="265" t="s">
        <v>96</v>
      </c>
      <c r="EQ289" s="231">
        <f>IF(EN289=1,IF(EM289&lt;15,VLOOKUP(EP289,data!$B$3:$E$32,2,0)*EM289,(VLOOKUP(EP289,data!$B$3:$E$32,2,0)*14)+(VLOOKUP(EP289,data!$B$3:$E$32,3,0))*(EM289-14)),0)</f>
        <v>0</v>
      </c>
      <c r="ER289" s="265" t="s">
        <v>96</v>
      </c>
      <c r="ES289" s="231">
        <f>IF(EN289=1,VLOOKUP(ER289,data!$B$35:$D$39,2,0),0)</f>
        <v>0</v>
      </c>
      <c r="ET289" s="232">
        <f>IF(AND(EQ289&lt;&gt;0,ES289&lt;&gt;0)=FALSE,0,data!$C$43)</f>
        <v>0</v>
      </c>
      <c r="EU289" s="269">
        <f t="shared" si="348"/>
        <v>0</v>
      </c>
      <c r="EV289" s="225">
        <f t="shared" si="349"/>
        <v>0</v>
      </c>
      <c r="EW289" s="225">
        <f t="shared" si="350"/>
        <v>0</v>
      </c>
      <c r="EX289" s="225">
        <f t="shared" si="351"/>
        <v>0</v>
      </c>
      <c r="EY289" s="431" t="str">
        <f t="shared" si="352"/>
        <v>ne</v>
      </c>
      <c r="FA289" s="229"/>
      <c r="FB289" s="225">
        <f t="shared" si="353"/>
        <v>0</v>
      </c>
      <c r="FC289" s="230">
        <f>IF(FB289=1,data!$C$41*FA289,0)</f>
        <v>0</v>
      </c>
      <c r="FD289" s="265" t="s">
        <v>96</v>
      </c>
      <c r="FE289" s="231">
        <f>IF(FB289=1,IF(FA289&lt;15,VLOOKUP(FD289,data!$B$3:$E$32,2,0)*FA289,(VLOOKUP(FD289,data!$B$3:$E$32,2,0)*14)+(VLOOKUP(FD289,data!$B$3:$E$32,3,0))*(FA289-14)),0)</f>
        <v>0</v>
      </c>
      <c r="FF289" s="265" t="s">
        <v>96</v>
      </c>
      <c r="FG289" s="231">
        <f>IF(FB289=1,VLOOKUP(FF289,data!$B$35:$D$39,2,0),0)</f>
        <v>0</v>
      </c>
      <c r="FH289" s="232">
        <f>IF(AND(FE289&lt;&gt;0,FG289&lt;&gt;0)=FALSE,0,data!$C$43)</f>
        <v>0</v>
      </c>
      <c r="FI289" s="269">
        <f t="shared" si="354"/>
        <v>0</v>
      </c>
      <c r="FJ289" s="225">
        <f t="shared" si="355"/>
        <v>0</v>
      </c>
      <c r="FK289" s="225">
        <f t="shared" si="356"/>
        <v>0</v>
      </c>
      <c r="FL289" s="225">
        <f t="shared" si="357"/>
        <v>0</v>
      </c>
      <c r="FM289" s="431" t="str">
        <f t="shared" si="358"/>
        <v>ne</v>
      </c>
    </row>
    <row r="290" spans="1:169" ht="26.65" hidden="1" customHeight="1" x14ac:dyDescent="0.25">
      <c r="A290" s="233"/>
      <c r="B290" s="370" t="s">
        <v>381</v>
      </c>
      <c r="C290" s="416"/>
      <c r="D290" s="418"/>
      <c r="E290" s="229"/>
      <c r="F290" s="225">
        <f t="shared" si="290"/>
        <v>0</v>
      </c>
      <c r="G290" s="230">
        <f>IF(F290=1,data!$C$41*E290,0)</f>
        <v>0</v>
      </c>
      <c r="H290" s="265" t="s">
        <v>96</v>
      </c>
      <c r="I290" s="231">
        <f>IF($F290=1,IF($E290&lt;15,VLOOKUP(H290,data!$B$3:$E$32,2,0)*$E290,(VLOOKUP(H290,data!$B$3:$E$32,2,0)*14)+(VLOOKUP(H290,data!$B$3:$E$32,3,0))*($E290-14)),0)</f>
        <v>0</v>
      </c>
      <c r="J290" s="265" t="s">
        <v>96</v>
      </c>
      <c r="K290" s="231">
        <f>IF($F290=1,VLOOKUP(J290,data!$B$35:$D$39,2,0),0)</f>
        <v>0</v>
      </c>
      <c r="L290" s="232">
        <f>IF(AND(I290&lt;&gt;0,K290&lt;&gt;0)=FALSE,0,data!$C$43)</f>
        <v>0</v>
      </c>
      <c r="M290" s="269">
        <f t="shared" si="76"/>
        <v>0</v>
      </c>
      <c r="N290" s="225">
        <f t="shared" si="359"/>
        <v>0</v>
      </c>
      <c r="O290" s="225">
        <f t="shared" si="291"/>
        <v>0</v>
      </c>
      <c r="P290" s="225">
        <f t="shared" si="292"/>
        <v>0</v>
      </c>
      <c r="Q290" s="228"/>
      <c r="R290" s="438">
        <f t="shared" si="293"/>
        <v>0</v>
      </c>
      <c r="S290" s="225">
        <f t="shared" si="294"/>
        <v>0</v>
      </c>
      <c r="T290" s="357">
        <f>IF(S290=1,data!$C$41*R290,0)</f>
        <v>0</v>
      </c>
      <c r="U290" s="370" t="str">
        <f t="shared" si="295"/>
        <v xml:space="preserve"> </v>
      </c>
      <c r="V290" s="360">
        <f>IF($S290=1,IF(R290&lt;15,VLOOKUP(U290,data!$B$3:$E$32,2,0)*R290,(VLOOKUP(U290,data!$B$3:$E$32,2,0)*14)+(VLOOKUP(U290,data!$B$3:$E$32,3,0))*(R290-14)),0)</f>
        <v>0</v>
      </c>
      <c r="W290" s="370" t="str">
        <f t="shared" si="296"/>
        <v xml:space="preserve"> </v>
      </c>
      <c r="X290" s="360">
        <f>IF($S290=1,VLOOKUP(W290,data!$B$35:$D$39,2,0),0)</f>
        <v>0</v>
      </c>
      <c r="Y290" s="364">
        <f>IF(AND(V290&lt;&gt;0,X290&lt;&gt;0)=FALSE,0,data!$C$43)</f>
        <v>0</v>
      </c>
      <c r="Z290" s="365">
        <f t="shared" si="83"/>
        <v>0</v>
      </c>
      <c r="AA290" s="225">
        <f t="shared" si="360"/>
        <v>0</v>
      </c>
      <c r="AB290" s="225">
        <f t="shared" si="297"/>
        <v>0</v>
      </c>
      <c r="AC290" s="225">
        <f t="shared" si="298"/>
        <v>0</v>
      </c>
      <c r="AE290" s="229"/>
      <c r="AF290" s="225">
        <f t="shared" si="299"/>
        <v>0</v>
      </c>
      <c r="AG290" s="230">
        <f>IF(AF290=1,data!$C$41*AE290,0)</f>
        <v>0</v>
      </c>
      <c r="AH290" s="265" t="s">
        <v>96</v>
      </c>
      <c r="AI290" s="231">
        <f>IF(AF290=1,IF(AE290&lt;15,VLOOKUP(AH290,data!$B$3:$E$32,2,0)*AE290,(VLOOKUP(AH290,data!$B$3:$E$32,2,0)*14)+(VLOOKUP(AH290,data!$B$3:$E$32,3,0))*(AE290-14)),0)</f>
        <v>0</v>
      </c>
      <c r="AJ290" s="265" t="s">
        <v>96</v>
      </c>
      <c r="AK290" s="231">
        <f>IF(AF290=1,VLOOKUP(AJ290,data!$B$35:$D$39,2,0),0)</f>
        <v>0</v>
      </c>
      <c r="AL290" s="232">
        <f>IF(AND(AI290&lt;&gt;0,AK290&lt;&gt;0)=FALSE,0,data!$C$43)</f>
        <v>0</v>
      </c>
      <c r="AM290" s="269">
        <f t="shared" si="300"/>
        <v>0</v>
      </c>
      <c r="AN290" s="225">
        <f t="shared" si="301"/>
        <v>0</v>
      </c>
      <c r="AO290" s="225">
        <f t="shared" si="302"/>
        <v>0</v>
      </c>
      <c r="AP290" s="225">
        <f t="shared" si="303"/>
        <v>0</v>
      </c>
      <c r="AQ290" s="431" t="str">
        <f t="shared" si="304"/>
        <v>ne</v>
      </c>
      <c r="AS290" s="229"/>
      <c r="AT290" s="225">
        <f t="shared" si="305"/>
        <v>0</v>
      </c>
      <c r="AU290" s="230">
        <f>IF(AT290=1,data!$C$41*AS290,0)</f>
        <v>0</v>
      </c>
      <c r="AV290" s="265" t="s">
        <v>96</v>
      </c>
      <c r="AW290" s="231">
        <f>IF(AT290=1,IF(AS290&lt;15,VLOOKUP(AV290,data!$B$3:$E$32,2,0)*AS290,(VLOOKUP(AV290,data!$B$3:$E$32,2,0)*14)+(VLOOKUP(AV290,data!$B$3:$E$32,3,0))*(AS290-14)),0)</f>
        <v>0</v>
      </c>
      <c r="AX290" s="265" t="s">
        <v>96</v>
      </c>
      <c r="AY290" s="231">
        <f>IF(AT290=1,VLOOKUP(AX290,data!$B$35:$D$39,2,0),0)</f>
        <v>0</v>
      </c>
      <c r="AZ290" s="232">
        <f>IF(AND(AW290&lt;&gt;0,AY290&lt;&gt;0)=FALSE,0,data!$C$43)</f>
        <v>0</v>
      </c>
      <c r="BA290" s="269">
        <f t="shared" si="306"/>
        <v>0</v>
      </c>
      <c r="BB290" s="225">
        <f t="shared" si="307"/>
        <v>0</v>
      </c>
      <c r="BC290" s="225">
        <f t="shared" si="308"/>
        <v>0</v>
      </c>
      <c r="BD290" s="225">
        <f t="shared" si="309"/>
        <v>0</v>
      </c>
      <c r="BE290" s="431" t="str">
        <f t="shared" si="310"/>
        <v>ne</v>
      </c>
      <c r="BG290" s="229"/>
      <c r="BH290" s="225">
        <f t="shared" si="311"/>
        <v>0</v>
      </c>
      <c r="BI290" s="230">
        <f>IF(BH290=1,data!$C$41*BG290,0)</f>
        <v>0</v>
      </c>
      <c r="BJ290" s="265" t="s">
        <v>96</v>
      </c>
      <c r="BK290" s="231">
        <f>IF(BH290=1,IF(BG290&lt;15,VLOOKUP(BJ290,data!$B$3:$E$32,2,0)*BG290,(VLOOKUP(BJ290,data!$B$3:$E$32,2,0)*14)+(VLOOKUP(BJ290,data!$B$3:$E$32,3,0))*(BG290-14)),0)</f>
        <v>0</v>
      </c>
      <c r="BL290" s="265" t="s">
        <v>96</v>
      </c>
      <c r="BM290" s="231">
        <f>IF(BH290=1,VLOOKUP(BL290,data!$B$35:$D$39,2,0),0)</f>
        <v>0</v>
      </c>
      <c r="BN290" s="232">
        <f>IF(AND(BK290&lt;&gt;0,BM290&lt;&gt;0)=FALSE,0,data!$C$43)</f>
        <v>0</v>
      </c>
      <c r="BO290" s="269">
        <f t="shared" si="312"/>
        <v>0</v>
      </c>
      <c r="BP290" s="225">
        <f t="shared" si="313"/>
        <v>0</v>
      </c>
      <c r="BQ290" s="225">
        <f t="shared" si="314"/>
        <v>0</v>
      </c>
      <c r="BR290" s="225">
        <f t="shared" si="315"/>
        <v>0</v>
      </c>
      <c r="BS290" s="431" t="str">
        <f t="shared" si="316"/>
        <v>ne</v>
      </c>
      <c r="BU290" s="229"/>
      <c r="BV290" s="225">
        <f t="shared" si="317"/>
        <v>0</v>
      </c>
      <c r="BW290" s="230">
        <f>IF(BV290=1,data!$C$41*BU290,0)</f>
        <v>0</v>
      </c>
      <c r="BX290" s="265" t="s">
        <v>96</v>
      </c>
      <c r="BY290" s="231">
        <f>IF(BV290=1,IF(BU290&lt;15,VLOOKUP(BX290,data!$B$3:$E$32,2,0)*BU290,(VLOOKUP(BX290,data!$B$3:$E$32,2,0)*14)+(VLOOKUP(BX290,data!$B$3:$E$32,3,0))*(BU290-14)),0)</f>
        <v>0</v>
      </c>
      <c r="BZ290" s="265" t="s">
        <v>96</v>
      </c>
      <c r="CA290" s="231">
        <f>IF(BV290=1,VLOOKUP(BZ290,data!$B$35:$D$39,2,0),0)</f>
        <v>0</v>
      </c>
      <c r="CB290" s="232">
        <f>IF(AND(BY290&lt;&gt;0,CA290&lt;&gt;0)=FALSE,0,data!$C$43)</f>
        <v>0</v>
      </c>
      <c r="CC290" s="269">
        <f t="shared" si="318"/>
        <v>0</v>
      </c>
      <c r="CD290" s="225">
        <f t="shared" si="319"/>
        <v>0</v>
      </c>
      <c r="CE290" s="225">
        <f t="shared" si="320"/>
        <v>0</v>
      </c>
      <c r="CF290" s="225">
        <f t="shared" si="321"/>
        <v>0</v>
      </c>
      <c r="CG290" s="431" t="str">
        <f t="shared" si="322"/>
        <v>ne</v>
      </c>
      <c r="CI290" s="229"/>
      <c r="CJ290" s="225">
        <f t="shared" si="323"/>
        <v>0</v>
      </c>
      <c r="CK290" s="230">
        <f>IF(CJ290=1,data!$C$41*CI290,0)</f>
        <v>0</v>
      </c>
      <c r="CL290" s="265" t="s">
        <v>96</v>
      </c>
      <c r="CM290" s="231">
        <f>IF(CJ290=1,IF(CI290&lt;15,VLOOKUP(CL290,data!$B$3:$E$32,2,0)*CI290,(VLOOKUP(CL290,data!$B$3:$E$32,2,0)*14)+(VLOOKUP(CL290,data!$B$3:$E$32,3,0))*(CI290-14)),0)</f>
        <v>0</v>
      </c>
      <c r="CN290" s="265" t="s">
        <v>96</v>
      </c>
      <c r="CO290" s="231">
        <f>IF(CJ290=1,VLOOKUP(CN290,data!$B$35:$D$39,2,0),0)</f>
        <v>0</v>
      </c>
      <c r="CP290" s="232">
        <f>IF(AND(CM290&lt;&gt;0,CO290&lt;&gt;0)=FALSE,0,data!$C$43)</f>
        <v>0</v>
      </c>
      <c r="CQ290" s="269">
        <f t="shared" si="324"/>
        <v>0</v>
      </c>
      <c r="CR290" s="225">
        <f t="shared" si="325"/>
        <v>0</v>
      </c>
      <c r="CS290" s="225">
        <f t="shared" si="326"/>
        <v>0</v>
      </c>
      <c r="CT290" s="225">
        <f t="shared" si="327"/>
        <v>0</v>
      </c>
      <c r="CU290" s="431" t="str">
        <f t="shared" si="328"/>
        <v>ne</v>
      </c>
      <c r="CW290" s="229"/>
      <c r="CX290" s="225">
        <f t="shared" si="329"/>
        <v>0</v>
      </c>
      <c r="CY290" s="230">
        <f>IF(CX290=1,data!$C$41*CW290,0)</f>
        <v>0</v>
      </c>
      <c r="CZ290" s="265" t="s">
        <v>96</v>
      </c>
      <c r="DA290" s="231">
        <f>IF(CX290=1,IF(CW290&lt;15,VLOOKUP(CZ290,data!$B$3:$E$32,2,0)*CW290,(VLOOKUP(CZ290,data!$B$3:$E$32,2,0)*14)+(VLOOKUP(CZ290,data!$B$3:$E$32,3,0))*(CW290-14)),0)</f>
        <v>0</v>
      </c>
      <c r="DB290" s="265" t="s">
        <v>96</v>
      </c>
      <c r="DC290" s="231">
        <f>IF(CX290=1,VLOOKUP(DB290,data!$B$35:$D$39,2,0),0)</f>
        <v>0</v>
      </c>
      <c r="DD290" s="232">
        <f>IF(AND(DA290&lt;&gt;0,DC290&lt;&gt;0)=FALSE,0,data!$C$43)</f>
        <v>0</v>
      </c>
      <c r="DE290" s="269">
        <f t="shared" si="330"/>
        <v>0</v>
      </c>
      <c r="DF290" s="225">
        <f t="shared" si="331"/>
        <v>0</v>
      </c>
      <c r="DG290" s="225">
        <f t="shared" si="332"/>
        <v>0</v>
      </c>
      <c r="DH290" s="225">
        <f t="shared" si="333"/>
        <v>0</v>
      </c>
      <c r="DI290" s="431" t="str">
        <f t="shared" si="334"/>
        <v>ne</v>
      </c>
      <c r="DK290" s="229"/>
      <c r="DL290" s="225">
        <f t="shared" si="335"/>
        <v>0</v>
      </c>
      <c r="DM290" s="230">
        <f>IF(DL290=1,data!$C$41*DK290,0)</f>
        <v>0</v>
      </c>
      <c r="DN290" s="265" t="s">
        <v>96</v>
      </c>
      <c r="DO290" s="231">
        <f>IF(DL290=1,IF(DK290&lt;15,VLOOKUP(DN290,data!$B$3:$E$32,2,0)*DK290,(VLOOKUP(DN290,data!$B$3:$E$32,2,0)*14)+(VLOOKUP(DN290,data!$B$3:$E$32,3,0))*(DK290-14)),0)</f>
        <v>0</v>
      </c>
      <c r="DP290" s="265" t="s">
        <v>96</v>
      </c>
      <c r="DQ290" s="231">
        <f>IF(DL290=1,VLOOKUP(DP290,data!$B$35:$D$39,2,0),0)</f>
        <v>0</v>
      </c>
      <c r="DR290" s="232">
        <f>IF(AND(DO290&lt;&gt;0,DQ290&lt;&gt;0)=FALSE,0,data!$C$43)</f>
        <v>0</v>
      </c>
      <c r="DS290" s="269">
        <f t="shared" si="336"/>
        <v>0</v>
      </c>
      <c r="DT290" s="225">
        <f t="shared" si="337"/>
        <v>0</v>
      </c>
      <c r="DU290" s="225">
        <f t="shared" si="338"/>
        <v>0</v>
      </c>
      <c r="DV290" s="225">
        <f t="shared" si="339"/>
        <v>0</v>
      </c>
      <c r="DW290" s="431" t="str">
        <f t="shared" si="340"/>
        <v>ne</v>
      </c>
      <c r="DY290" s="229"/>
      <c r="DZ290" s="225">
        <f t="shared" si="341"/>
        <v>0</v>
      </c>
      <c r="EA290" s="230">
        <f>IF(DZ290=1,data!$C$41*DY290,0)</f>
        <v>0</v>
      </c>
      <c r="EB290" s="265" t="s">
        <v>96</v>
      </c>
      <c r="EC290" s="231">
        <f>IF(DZ290=1,IF(DY290&lt;15,VLOOKUP(EB290,data!$B$3:$E$32,2,0)*DY290,(VLOOKUP(EB290,data!$B$3:$E$32,2,0)*14)+(VLOOKUP(EB290,data!$B$3:$E$32,3,0))*(DY290-14)),0)</f>
        <v>0</v>
      </c>
      <c r="ED290" s="265" t="s">
        <v>96</v>
      </c>
      <c r="EE290" s="231">
        <f>IF(DZ290=1,VLOOKUP(ED290,data!$B$35:$D$39,2,0),0)</f>
        <v>0</v>
      </c>
      <c r="EF290" s="232">
        <f>IF(AND(EC290&lt;&gt;0,EE290&lt;&gt;0)=FALSE,0,data!$C$43)</f>
        <v>0</v>
      </c>
      <c r="EG290" s="269">
        <f t="shared" si="342"/>
        <v>0</v>
      </c>
      <c r="EH290" s="225">
        <f t="shared" si="343"/>
        <v>0</v>
      </c>
      <c r="EI290" s="225">
        <f t="shared" si="344"/>
        <v>0</v>
      </c>
      <c r="EJ290" s="225">
        <f t="shared" si="345"/>
        <v>0</v>
      </c>
      <c r="EK290" s="431" t="str">
        <f t="shared" si="346"/>
        <v>ne</v>
      </c>
      <c r="EM290" s="229"/>
      <c r="EN290" s="225">
        <f t="shared" si="347"/>
        <v>0</v>
      </c>
      <c r="EO290" s="230">
        <f>IF(EN290=1,data!$C$41*EM290,0)</f>
        <v>0</v>
      </c>
      <c r="EP290" s="265" t="s">
        <v>96</v>
      </c>
      <c r="EQ290" s="231">
        <f>IF(EN290=1,IF(EM290&lt;15,VLOOKUP(EP290,data!$B$3:$E$32,2,0)*EM290,(VLOOKUP(EP290,data!$B$3:$E$32,2,0)*14)+(VLOOKUP(EP290,data!$B$3:$E$32,3,0))*(EM290-14)),0)</f>
        <v>0</v>
      </c>
      <c r="ER290" s="265" t="s">
        <v>96</v>
      </c>
      <c r="ES290" s="231">
        <f>IF(EN290=1,VLOOKUP(ER290,data!$B$35:$D$39,2,0),0)</f>
        <v>0</v>
      </c>
      <c r="ET290" s="232">
        <f>IF(AND(EQ290&lt;&gt;0,ES290&lt;&gt;0)=FALSE,0,data!$C$43)</f>
        <v>0</v>
      </c>
      <c r="EU290" s="269">
        <f t="shared" si="348"/>
        <v>0</v>
      </c>
      <c r="EV290" s="225">
        <f t="shared" si="349"/>
        <v>0</v>
      </c>
      <c r="EW290" s="225">
        <f t="shared" si="350"/>
        <v>0</v>
      </c>
      <c r="EX290" s="225">
        <f t="shared" si="351"/>
        <v>0</v>
      </c>
      <c r="EY290" s="431" t="str">
        <f t="shared" si="352"/>
        <v>ne</v>
      </c>
      <c r="FA290" s="229"/>
      <c r="FB290" s="225">
        <f t="shared" si="353"/>
        <v>0</v>
      </c>
      <c r="FC290" s="230">
        <f>IF(FB290=1,data!$C$41*FA290,0)</f>
        <v>0</v>
      </c>
      <c r="FD290" s="265" t="s">
        <v>96</v>
      </c>
      <c r="FE290" s="231">
        <f>IF(FB290=1,IF(FA290&lt;15,VLOOKUP(FD290,data!$B$3:$E$32,2,0)*FA290,(VLOOKUP(FD290,data!$B$3:$E$32,2,0)*14)+(VLOOKUP(FD290,data!$B$3:$E$32,3,0))*(FA290-14)),0)</f>
        <v>0</v>
      </c>
      <c r="FF290" s="265" t="s">
        <v>96</v>
      </c>
      <c r="FG290" s="231">
        <f>IF(FB290=1,VLOOKUP(FF290,data!$B$35:$D$39,2,0),0)</f>
        <v>0</v>
      </c>
      <c r="FH290" s="232">
        <f>IF(AND(FE290&lt;&gt;0,FG290&lt;&gt;0)=FALSE,0,data!$C$43)</f>
        <v>0</v>
      </c>
      <c r="FI290" s="269">
        <f t="shared" si="354"/>
        <v>0</v>
      </c>
      <c r="FJ290" s="225">
        <f t="shared" si="355"/>
        <v>0</v>
      </c>
      <c r="FK290" s="225">
        <f t="shared" si="356"/>
        <v>0</v>
      </c>
      <c r="FL290" s="225">
        <f t="shared" si="357"/>
        <v>0</v>
      </c>
      <c r="FM290" s="431" t="str">
        <f t="shared" si="358"/>
        <v>ne</v>
      </c>
    </row>
    <row r="291" spans="1:169" ht="26.65" hidden="1" customHeight="1" x14ac:dyDescent="0.25">
      <c r="A291" s="233"/>
      <c r="B291" s="370" t="s">
        <v>382</v>
      </c>
      <c r="C291" s="416"/>
      <c r="D291" s="418"/>
      <c r="E291" s="229"/>
      <c r="F291" s="225">
        <f t="shared" si="290"/>
        <v>0</v>
      </c>
      <c r="G291" s="230">
        <f>IF(F291=1,data!$C$41*E291,0)</f>
        <v>0</v>
      </c>
      <c r="H291" s="265" t="s">
        <v>96</v>
      </c>
      <c r="I291" s="231">
        <f>IF($F291=1,IF($E291&lt;15,VLOOKUP(H291,data!$B$3:$E$32,2,0)*$E291,(VLOOKUP(H291,data!$B$3:$E$32,2,0)*14)+(VLOOKUP(H291,data!$B$3:$E$32,3,0))*($E291-14)),0)</f>
        <v>0</v>
      </c>
      <c r="J291" s="265" t="s">
        <v>96</v>
      </c>
      <c r="K291" s="231">
        <f>IF($F291=1,VLOOKUP(J291,data!$B$35:$D$39,2,0),0)</f>
        <v>0</v>
      </c>
      <c r="L291" s="232">
        <f>IF(AND(I291&lt;&gt;0,K291&lt;&gt;0)=FALSE,0,data!$C$43)</f>
        <v>0</v>
      </c>
      <c r="M291" s="269">
        <f t="shared" si="76"/>
        <v>0</v>
      </c>
      <c r="N291" s="225">
        <f t="shared" si="359"/>
        <v>0</v>
      </c>
      <c r="O291" s="225">
        <f t="shared" si="291"/>
        <v>0</v>
      </c>
      <c r="P291" s="225">
        <f t="shared" si="292"/>
        <v>0</v>
      </c>
      <c r="Q291" s="228"/>
      <c r="R291" s="438">
        <f t="shared" si="293"/>
        <v>0</v>
      </c>
      <c r="S291" s="225">
        <f t="shared" si="294"/>
        <v>0</v>
      </c>
      <c r="T291" s="357">
        <f>IF(S291=1,data!$C$41*R291,0)</f>
        <v>0</v>
      </c>
      <c r="U291" s="370" t="str">
        <f t="shared" si="295"/>
        <v xml:space="preserve"> </v>
      </c>
      <c r="V291" s="360">
        <f>IF($S291=1,IF(R291&lt;15,VLOOKUP(U291,data!$B$3:$E$32,2,0)*R291,(VLOOKUP(U291,data!$B$3:$E$32,2,0)*14)+(VLOOKUP(U291,data!$B$3:$E$32,3,0))*(R291-14)),0)</f>
        <v>0</v>
      </c>
      <c r="W291" s="370" t="str">
        <f t="shared" si="296"/>
        <v xml:space="preserve"> </v>
      </c>
      <c r="X291" s="360">
        <f>IF($S291=1,VLOOKUP(W291,data!$B$35:$D$39,2,0),0)</f>
        <v>0</v>
      </c>
      <c r="Y291" s="364">
        <f>IF(AND(V291&lt;&gt;0,X291&lt;&gt;0)=FALSE,0,data!$C$43)</f>
        <v>0</v>
      </c>
      <c r="Z291" s="365">
        <f t="shared" si="83"/>
        <v>0</v>
      </c>
      <c r="AA291" s="225">
        <f t="shared" si="360"/>
        <v>0</v>
      </c>
      <c r="AB291" s="225">
        <f t="shared" si="297"/>
        <v>0</v>
      </c>
      <c r="AC291" s="225">
        <f t="shared" si="298"/>
        <v>0</v>
      </c>
      <c r="AE291" s="229"/>
      <c r="AF291" s="225">
        <f t="shared" si="299"/>
        <v>0</v>
      </c>
      <c r="AG291" s="230">
        <f>IF(AF291=1,data!$C$41*AE291,0)</f>
        <v>0</v>
      </c>
      <c r="AH291" s="265" t="s">
        <v>96</v>
      </c>
      <c r="AI291" s="231">
        <f>IF(AF291=1,IF(AE291&lt;15,VLOOKUP(AH291,data!$B$3:$E$32,2,0)*AE291,(VLOOKUP(AH291,data!$B$3:$E$32,2,0)*14)+(VLOOKUP(AH291,data!$B$3:$E$32,3,0))*(AE291-14)),0)</f>
        <v>0</v>
      </c>
      <c r="AJ291" s="265" t="s">
        <v>96</v>
      </c>
      <c r="AK291" s="231">
        <f>IF(AF291=1,VLOOKUP(AJ291,data!$B$35:$D$39,2,0),0)</f>
        <v>0</v>
      </c>
      <c r="AL291" s="232">
        <f>IF(AND(AI291&lt;&gt;0,AK291&lt;&gt;0)=FALSE,0,data!$C$43)</f>
        <v>0</v>
      </c>
      <c r="AM291" s="269">
        <f t="shared" si="300"/>
        <v>0</v>
      </c>
      <c r="AN291" s="225">
        <f t="shared" si="301"/>
        <v>0</v>
      </c>
      <c r="AO291" s="225">
        <f t="shared" si="302"/>
        <v>0</v>
      </c>
      <c r="AP291" s="225">
        <f t="shared" si="303"/>
        <v>0</v>
      </c>
      <c r="AQ291" s="431" t="str">
        <f t="shared" si="304"/>
        <v>ne</v>
      </c>
      <c r="AS291" s="229"/>
      <c r="AT291" s="225">
        <f t="shared" si="305"/>
        <v>0</v>
      </c>
      <c r="AU291" s="230">
        <f>IF(AT291=1,data!$C$41*AS291,0)</f>
        <v>0</v>
      </c>
      <c r="AV291" s="265" t="s">
        <v>96</v>
      </c>
      <c r="AW291" s="231">
        <f>IF(AT291=1,IF(AS291&lt;15,VLOOKUP(AV291,data!$B$3:$E$32,2,0)*AS291,(VLOOKUP(AV291,data!$B$3:$E$32,2,0)*14)+(VLOOKUP(AV291,data!$B$3:$E$32,3,0))*(AS291-14)),0)</f>
        <v>0</v>
      </c>
      <c r="AX291" s="265" t="s">
        <v>96</v>
      </c>
      <c r="AY291" s="231">
        <f>IF(AT291=1,VLOOKUP(AX291,data!$B$35:$D$39,2,0),0)</f>
        <v>0</v>
      </c>
      <c r="AZ291" s="232">
        <f>IF(AND(AW291&lt;&gt;0,AY291&lt;&gt;0)=FALSE,0,data!$C$43)</f>
        <v>0</v>
      </c>
      <c r="BA291" s="269">
        <f t="shared" si="306"/>
        <v>0</v>
      </c>
      <c r="BB291" s="225">
        <f t="shared" si="307"/>
        <v>0</v>
      </c>
      <c r="BC291" s="225">
        <f t="shared" si="308"/>
        <v>0</v>
      </c>
      <c r="BD291" s="225">
        <f t="shared" si="309"/>
        <v>0</v>
      </c>
      <c r="BE291" s="431" t="str">
        <f t="shared" si="310"/>
        <v>ne</v>
      </c>
      <c r="BG291" s="229"/>
      <c r="BH291" s="225">
        <f t="shared" si="311"/>
        <v>0</v>
      </c>
      <c r="BI291" s="230">
        <f>IF(BH291=1,data!$C$41*BG291,0)</f>
        <v>0</v>
      </c>
      <c r="BJ291" s="265" t="s">
        <v>96</v>
      </c>
      <c r="BK291" s="231">
        <f>IF(BH291=1,IF(BG291&lt;15,VLOOKUP(BJ291,data!$B$3:$E$32,2,0)*BG291,(VLOOKUP(BJ291,data!$B$3:$E$32,2,0)*14)+(VLOOKUP(BJ291,data!$B$3:$E$32,3,0))*(BG291-14)),0)</f>
        <v>0</v>
      </c>
      <c r="BL291" s="265" t="s">
        <v>96</v>
      </c>
      <c r="BM291" s="231">
        <f>IF(BH291=1,VLOOKUP(BL291,data!$B$35:$D$39,2,0),0)</f>
        <v>0</v>
      </c>
      <c r="BN291" s="232">
        <f>IF(AND(BK291&lt;&gt;0,BM291&lt;&gt;0)=FALSE,0,data!$C$43)</f>
        <v>0</v>
      </c>
      <c r="BO291" s="269">
        <f t="shared" si="312"/>
        <v>0</v>
      </c>
      <c r="BP291" s="225">
        <f t="shared" si="313"/>
        <v>0</v>
      </c>
      <c r="BQ291" s="225">
        <f t="shared" si="314"/>
        <v>0</v>
      </c>
      <c r="BR291" s="225">
        <f t="shared" si="315"/>
        <v>0</v>
      </c>
      <c r="BS291" s="431" t="str">
        <f t="shared" si="316"/>
        <v>ne</v>
      </c>
      <c r="BU291" s="229"/>
      <c r="BV291" s="225">
        <f t="shared" si="317"/>
        <v>0</v>
      </c>
      <c r="BW291" s="230">
        <f>IF(BV291=1,data!$C$41*BU291,0)</f>
        <v>0</v>
      </c>
      <c r="BX291" s="265" t="s">
        <v>96</v>
      </c>
      <c r="BY291" s="231">
        <f>IF(BV291=1,IF(BU291&lt;15,VLOOKUP(BX291,data!$B$3:$E$32,2,0)*BU291,(VLOOKUP(BX291,data!$B$3:$E$32,2,0)*14)+(VLOOKUP(BX291,data!$B$3:$E$32,3,0))*(BU291-14)),0)</f>
        <v>0</v>
      </c>
      <c r="BZ291" s="265" t="s">
        <v>96</v>
      </c>
      <c r="CA291" s="231">
        <f>IF(BV291=1,VLOOKUP(BZ291,data!$B$35:$D$39,2,0),0)</f>
        <v>0</v>
      </c>
      <c r="CB291" s="232">
        <f>IF(AND(BY291&lt;&gt;0,CA291&lt;&gt;0)=FALSE,0,data!$C$43)</f>
        <v>0</v>
      </c>
      <c r="CC291" s="269">
        <f t="shared" si="318"/>
        <v>0</v>
      </c>
      <c r="CD291" s="225">
        <f t="shared" si="319"/>
        <v>0</v>
      </c>
      <c r="CE291" s="225">
        <f t="shared" si="320"/>
        <v>0</v>
      </c>
      <c r="CF291" s="225">
        <f t="shared" si="321"/>
        <v>0</v>
      </c>
      <c r="CG291" s="431" t="str">
        <f t="shared" si="322"/>
        <v>ne</v>
      </c>
      <c r="CI291" s="229"/>
      <c r="CJ291" s="225">
        <f t="shared" si="323"/>
        <v>0</v>
      </c>
      <c r="CK291" s="230">
        <f>IF(CJ291=1,data!$C$41*CI291,0)</f>
        <v>0</v>
      </c>
      <c r="CL291" s="265" t="s">
        <v>96</v>
      </c>
      <c r="CM291" s="231">
        <f>IF(CJ291=1,IF(CI291&lt;15,VLOOKUP(CL291,data!$B$3:$E$32,2,0)*CI291,(VLOOKUP(CL291,data!$B$3:$E$32,2,0)*14)+(VLOOKUP(CL291,data!$B$3:$E$32,3,0))*(CI291-14)),0)</f>
        <v>0</v>
      </c>
      <c r="CN291" s="265" t="s">
        <v>96</v>
      </c>
      <c r="CO291" s="231">
        <f>IF(CJ291=1,VLOOKUP(CN291,data!$B$35:$D$39,2,0),0)</f>
        <v>0</v>
      </c>
      <c r="CP291" s="232">
        <f>IF(AND(CM291&lt;&gt;0,CO291&lt;&gt;0)=FALSE,0,data!$C$43)</f>
        <v>0</v>
      </c>
      <c r="CQ291" s="269">
        <f t="shared" si="324"/>
        <v>0</v>
      </c>
      <c r="CR291" s="225">
        <f t="shared" si="325"/>
        <v>0</v>
      </c>
      <c r="CS291" s="225">
        <f t="shared" si="326"/>
        <v>0</v>
      </c>
      <c r="CT291" s="225">
        <f t="shared" si="327"/>
        <v>0</v>
      </c>
      <c r="CU291" s="431" t="str">
        <f t="shared" si="328"/>
        <v>ne</v>
      </c>
      <c r="CW291" s="229"/>
      <c r="CX291" s="225">
        <f t="shared" si="329"/>
        <v>0</v>
      </c>
      <c r="CY291" s="230">
        <f>IF(CX291=1,data!$C$41*CW291,0)</f>
        <v>0</v>
      </c>
      <c r="CZ291" s="265" t="s">
        <v>96</v>
      </c>
      <c r="DA291" s="231">
        <f>IF(CX291=1,IF(CW291&lt;15,VLOOKUP(CZ291,data!$B$3:$E$32,2,0)*CW291,(VLOOKUP(CZ291,data!$B$3:$E$32,2,0)*14)+(VLOOKUP(CZ291,data!$B$3:$E$32,3,0))*(CW291-14)),0)</f>
        <v>0</v>
      </c>
      <c r="DB291" s="265" t="s">
        <v>96</v>
      </c>
      <c r="DC291" s="231">
        <f>IF(CX291=1,VLOOKUP(DB291,data!$B$35:$D$39,2,0),0)</f>
        <v>0</v>
      </c>
      <c r="DD291" s="232">
        <f>IF(AND(DA291&lt;&gt;0,DC291&lt;&gt;0)=FALSE,0,data!$C$43)</f>
        <v>0</v>
      </c>
      <c r="DE291" s="269">
        <f t="shared" si="330"/>
        <v>0</v>
      </c>
      <c r="DF291" s="225">
        <f t="shared" si="331"/>
        <v>0</v>
      </c>
      <c r="DG291" s="225">
        <f t="shared" si="332"/>
        <v>0</v>
      </c>
      <c r="DH291" s="225">
        <f t="shared" si="333"/>
        <v>0</v>
      </c>
      <c r="DI291" s="431" t="str">
        <f t="shared" si="334"/>
        <v>ne</v>
      </c>
      <c r="DK291" s="229"/>
      <c r="DL291" s="225">
        <f t="shared" si="335"/>
        <v>0</v>
      </c>
      <c r="DM291" s="230">
        <f>IF(DL291=1,data!$C$41*DK291,0)</f>
        <v>0</v>
      </c>
      <c r="DN291" s="265" t="s">
        <v>96</v>
      </c>
      <c r="DO291" s="231">
        <f>IF(DL291=1,IF(DK291&lt;15,VLOOKUP(DN291,data!$B$3:$E$32,2,0)*DK291,(VLOOKUP(DN291,data!$B$3:$E$32,2,0)*14)+(VLOOKUP(DN291,data!$B$3:$E$32,3,0))*(DK291-14)),0)</f>
        <v>0</v>
      </c>
      <c r="DP291" s="265" t="s">
        <v>96</v>
      </c>
      <c r="DQ291" s="231">
        <f>IF(DL291=1,VLOOKUP(DP291,data!$B$35:$D$39,2,0),0)</f>
        <v>0</v>
      </c>
      <c r="DR291" s="232">
        <f>IF(AND(DO291&lt;&gt;0,DQ291&lt;&gt;0)=FALSE,0,data!$C$43)</f>
        <v>0</v>
      </c>
      <c r="DS291" s="269">
        <f t="shared" si="336"/>
        <v>0</v>
      </c>
      <c r="DT291" s="225">
        <f t="shared" si="337"/>
        <v>0</v>
      </c>
      <c r="DU291" s="225">
        <f t="shared" si="338"/>
        <v>0</v>
      </c>
      <c r="DV291" s="225">
        <f t="shared" si="339"/>
        <v>0</v>
      </c>
      <c r="DW291" s="431" t="str">
        <f t="shared" si="340"/>
        <v>ne</v>
      </c>
      <c r="DY291" s="229"/>
      <c r="DZ291" s="225">
        <f t="shared" si="341"/>
        <v>0</v>
      </c>
      <c r="EA291" s="230">
        <f>IF(DZ291=1,data!$C$41*DY291,0)</f>
        <v>0</v>
      </c>
      <c r="EB291" s="265" t="s">
        <v>96</v>
      </c>
      <c r="EC291" s="231">
        <f>IF(DZ291=1,IF(DY291&lt;15,VLOOKUP(EB291,data!$B$3:$E$32,2,0)*DY291,(VLOOKUP(EB291,data!$B$3:$E$32,2,0)*14)+(VLOOKUP(EB291,data!$B$3:$E$32,3,0))*(DY291-14)),0)</f>
        <v>0</v>
      </c>
      <c r="ED291" s="265" t="s">
        <v>96</v>
      </c>
      <c r="EE291" s="231">
        <f>IF(DZ291=1,VLOOKUP(ED291,data!$B$35:$D$39,2,0),0)</f>
        <v>0</v>
      </c>
      <c r="EF291" s="232">
        <f>IF(AND(EC291&lt;&gt;0,EE291&lt;&gt;0)=FALSE,0,data!$C$43)</f>
        <v>0</v>
      </c>
      <c r="EG291" s="269">
        <f t="shared" si="342"/>
        <v>0</v>
      </c>
      <c r="EH291" s="225">
        <f t="shared" si="343"/>
        <v>0</v>
      </c>
      <c r="EI291" s="225">
        <f t="shared" si="344"/>
        <v>0</v>
      </c>
      <c r="EJ291" s="225">
        <f t="shared" si="345"/>
        <v>0</v>
      </c>
      <c r="EK291" s="431" t="str">
        <f t="shared" si="346"/>
        <v>ne</v>
      </c>
      <c r="EM291" s="229"/>
      <c r="EN291" s="225">
        <f t="shared" si="347"/>
        <v>0</v>
      </c>
      <c r="EO291" s="230">
        <f>IF(EN291=1,data!$C$41*EM291,0)</f>
        <v>0</v>
      </c>
      <c r="EP291" s="265" t="s">
        <v>96</v>
      </c>
      <c r="EQ291" s="231">
        <f>IF(EN291=1,IF(EM291&lt;15,VLOOKUP(EP291,data!$B$3:$E$32,2,0)*EM291,(VLOOKUP(EP291,data!$B$3:$E$32,2,0)*14)+(VLOOKUP(EP291,data!$B$3:$E$32,3,0))*(EM291-14)),0)</f>
        <v>0</v>
      </c>
      <c r="ER291" s="265" t="s">
        <v>96</v>
      </c>
      <c r="ES291" s="231">
        <f>IF(EN291=1,VLOOKUP(ER291,data!$B$35:$D$39,2,0),0)</f>
        <v>0</v>
      </c>
      <c r="ET291" s="232">
        <f>IF(AND(EQ291&lt;&gt;0,ES291&lt;&gt;0)=FALSE,0,data!$C$43)</f>
        <v>0</v>
      </c>
      <c r="EU291" s="269">
        <f t="shared" si="348"/>
        <v>0</v>
      </c>
      <c r="EV291" s="225">
        <f t="shared" si="349"/>
        <v>0</v>
      </c>
      <c r="EW291" s="225">
        <f t="shared" si="350"/>
        <v>0</v>
      </c>
      <c r="EX291" s="225">
        <f t="shared" si="351"/>
        <v>0</v>
      </c>
      <c r="EY291" s="431" t="str">
        <f t="shared" si="352"/>
        <v>ne</v>
      </c>
      <c r="FA291" s="229"/>
      <c r="FB291" s="225">
        <f t="shared" si="353"/>
        <v>0</v>
      </c>
      <c r="FC291" s="230">
        <f>IF(FB291=1,data!$C$41*FA291,0)</f>
        <v>0</v>
      </c>
      <c r="FD291" s="265" t="s">
        <v>96</v>
      </c>
      <c r="FE291" s="231">
        <f>IF(FB291=1,IF(FA291&lt;15,VLOOKUP(FD291,data!$B$3:$E$32,2,0)*FA291,(VLOOKUP(FD291,data!$B$3:$E$32,2,0)*14)+(VLOOKUP(FD291,data!$B$3:$E$32,3,0))*(FA291-14)),0)</f>
        <v>0</v>
      </c>
      <c r="FF291" s="265" t="s">
        <v>96</v>
      </c>
      <c r="FG291" s="231">
        <f>IF(FB291=1,VLOOKUP(FF291,data!$B$35:$D$39,2,0),0)</f>
        <v>0</v>
      </c>
      <c r="FH291" s="232">
        <f>IF(AND(FE291&lt;&gt;0,FG291&lt;&gt;0)=FALSE,0,data!$C$43)</f>
        <v>0</v>
      </c>
      <c r="FI291" s="269">
        <f t="shared" si="354"/>
        <v>0</v>
      </c>
      <c r="FJ291" s="225">
        <f t="shared" si="355"/>
        <v>0</v>
      </c>
      <c r="FK291" s="225">
        <f t="shared" si="356"/>
        <v>0</v>
      </c>
      <c r="FL291" s="225">
        <f t="shared" si="357"/>
        <v>0</v>
      </c>
      <c r="FM291" s="431" t="str">
        <f t="shared" si="358"/>
        <v>ne</v>
      </c>
    </row>
    <row r="292" spans="1:169" ht="26.65" hidden="1" customHeight="1" x14ac:dyDescent="0.25">
      <c r="A292" s="233"/>
      <c r="B292" s="370" t="s">
        <v>383</v>
      </c>
      <c r="C292" s="416"/>
      <c r="D292" s="418"/>
      <c r="E292" s="229"/>
      <c r="F292" s="225">
        <f t="shared" si="290"/>
        <v>0</v>
      </c>
      <c r="G292" s="230">
        <f>IF(F292=1,data!$C$41*E292,0)</f>
        <v>0</v>
      </c>
      <c r="H292" s="265" t="s">
        <v>96</v>
      </c>
      <c r="I292" s="231">
        <f>IF($F292=1,IF($E292&lt;15,VLOOKUP(H292,data!$B$3:$E$32,2,0)*$E292,(VLOOKUP(H292,data!$B$3:$E$32,2,0)*14)+(VLOOKUP(H292,data!$B$3:$E$32,3,0))*($E292-14)),0)</f>
        <v>0</v>
      </c>
      <c r="J292" s="265" t="s">
        <v>96</v>
      </c>
      <c r="K292" s="231">
        <f>IF($F292=1,VLOOKUP(J292,data!$B$35:$D$39,2,0),0)</f>
        <v>0</v>
      </c>
      <c r="L292" s="232">
        <f>IF(AND(I292&lt;&gt;0,K292&lt;&gt;0)=FALSE,0,data!$C$43)</f>
        <v>0</v>
      </c>
      <c r="M292" s="269">
        <f t="shared" si="76"/>
        <v>0</v>
      </c>
      <c r="N292" s="225">
        <f t="shared" si="359"/>
        <v>0</v>
      </c>
      <c r="O292" s="225">
        <f t="shared" si="291"/>
        <v>0</v>
      </c>
      <c r="P292" s="225">
        <f t="shared" si="292"/>
        <v>0</v>
      </c>
      <c r="Q292" s="228"/>
      <c r="R292" s="438">
        <f t="shared" si="293"/>
        <v>0</v>
      </c>
      <c r="S292" s="225">
        <f t="shared" si="294"/>
        <v>0</v>
      </c>
      <c r="T292" s="357">
        <f>IF(S292=1,data!$C$41*R292,0)</f>
        <v>0</v>
      </c>
      <c r="U292" s="370" t="str">
        <f t="shared" si="295"/>
        <v xml:space="preserve"> </v>
      </c>
      <c r="V292" s="360">
        <f>IF($S292=1,IF(R292&lt;15,VLOOKUP(U292,data!$B$3:$E$32,2,0)*R292,(VLOOKUP(U292,data!$B$3:$E$32,2,0)*14)+(VLOOKUP(U292,data!$B$3:$E$32,3,0))*(R292-14)),0)</f>
        <v>0</v>
      </c>
      <c r="W292" s="370" t="str">
        <f t="shared" si="296"/>
        <v xml:space="preserve"> </v>
      </c>
      <c r="X292" s="360">
        <f>IF($S292=1,VLOOKUP(W292,data!$B$35:$D$39,2,0),0)</f>
        <v>0</v>
      </c>
      <c r="Y292" s="364">
        <f>IF(AND(V292&lt;&gt;0,X292&lt;&gt;0)=FALSE,0,data!$C$43)</f>
        <v>0</v>
      </c>
      <c r="Z292" s="365">
        <f t="shared" si="83"/>
        <v>0</v>
      </c>
      <c r="AA292" s="225">
        <f t="shared" si="360"/>
        <v>0</v>
      </c>
      <c r="AB292" s="225">
        <f t="shared" si="297"/>
        <v>0</v>
      </c>
      <c r="AC292" s="225">
        <f t="shared" si="298"/>
        <v>0</v>
      </c>
      <c r="AE292" s="229"/>
      <c r="AF292" s="225">
        <f t="shared" si="299"/>
        <v>0</v>
      </c>
      <c r="AG292" s="230">
        <f>IF(AF292=1,data!$C$41*AE292,0)</f>
        <v>0</v>
      </c>
      <c r="AH292" s="265" t="s">
        <v>96</v>
      </c>
      <c r="AI292" s="231">
        <f>IF(AF292=1,IF(AE292&lt;15,VLOOKUP(AH292,data!$B$3:$E$32,2,0)*AE292,(VLOOKUP(AH292,data!$B$3:$E$32,2,0)*14)+(VLOOKUP(AH292,data!$B$3:$E$32,3,0))*(AE292-14)),0)</f>
        <v>0</v>
      </c>
      <c r="AJ292" s="265" t="s">
        <v>96</v>
      </c>
      <c r="AK292" s="231">
        <f>IF(AF292=1,VLOOKUP(AJ292,data!$B$35:$D$39,2,0),0)</f>
        <v>0</v>
      </c>
      <c r="AL292" s="232">
        <f>IF(AND(AI292&lt;&gt;0,AK292&lt;&gt;0)=FALSE,0,data!$C$43)</f>
        <v>0</v>
      </c>
      <c r="AM292" s="269">
        <f t="shared" si="300"/>
        <v>0</v>
      </c>
      <c r="AN292" s="225">
        <f t="shared" si="301"/>
        <v>0</v>
      </c>
      <c r="AO292" s="225">
        <f t="shared" si="302"/>
        <v>0</v>
      </c>
      <c r="AP292" s="225">
        <f t="shared" si="303"/>
        <v>0</v>
      </c>
      <c r="AQ292" s="431" t="str">
        <f t="shared" si="304"/>
        <v>ne</v>
      </c>
      <c r="AS292" s="229"/>
      <c r="AT292" s="225">
        <f t="shared" si="305"/>
        <v>0</v>
      </c>
      <c r="AU292" s="230">
        <f>IF(AT292=1,data!$C$41*AS292,0)</f>
        <v>0</v>
      </c>
      <c r="AV292" s="265" t="s">
        <v>96</v>
      </c>
      <c r="AW292" s="231">
        <f>IF(AT292=1,IF(AS292&lt;15,VLOOKUP(AV292,data!$B$3:$E$32,2,0)*AS292,(VLOOKUP(AV292,data!$B$3:$E$32,2,0)*14)+(VLOOKUP(AV292,data!$B$3:$E$32,3,0))*(AS292-14)),0)</f>
        <v>0</v>
      </c>
      <c r="AX292" s="265" t="s">
        <v>96</v>
      </c>
      <c r="AY292" s="231">
        <f>IF(AT292=1,VLOOKUP(AX292,data!$B$35:$D$39,2,0),0)</f>
        <v>0</v>
      </c>
      <c r="AZ292" s="232">
        <f>IF(AND(AW292&lt;&gt;0,AY292&lt;&gt;0)=FALSE,0,data!$C$43)</f>
        <v>0</v>
      </c>
      <c r="BA292" s="269">
        <f t="shared" si="306"/>
        <v>0</v>
      </c>
      <c r="BB292" s="225">
        <f t="shared" si="307"/>
        <v>0</v>
      </c>
      <c r="BC292" s="225">
        <f t="shared" si="308"/>
        <v>0</v>
      </c>
      <c r="BD292" s="225">
        <f t="shared" si="309"/>
        <v>0</v>
      </c>
      <c r="BE292" s="431" t="str">
        <f t="shared" si="310"/>
        <v>ne</v>
      </c>
      <c r="BG292" s="229"/>
      <c r="BH292" s="225">
        <f t="shared" si="311"/>
        <v>0</v>
      </c>
      <c r="BI292" s="230">
        <f>IF(BH292=1,data!$C$41*BG292,0)</f>
        <v>0</v>
      </c>
      <c r="BJ292" s="265" t="s">
        <v>96</v>
      </c>
      <c r="BK292" s="231">
        <f>IF(BH292=1,IF(BG292&lt;15,VLOOKUP(BJ292,data!$B$3:$E$32,2,0)*BG292,(VLOOKUP(BJ292,data!$B$3:$E$32,2,0)*14)+(VLOOKUP(BJ292,data!$B$3:$E$32,3,0))*(BG292-14)),0)</f>
        <v>0</v>
      </c>
      <c r="BL292" s="265" t="s">
        <v>96</v>
      </c>
      <c r="BM292" s="231">
        <f>IF(BH292=1,VLOOKUP(BL292,data!$B$35:$D$39,2,0),0)</f>
        <v>0</v>
      </c>
      <c r="BN292" s="232">
        <f>IF(AND(BK292&lt;&gt;0,BM292&lt;&gt;0)=FALSE,0,data!$C$43)</f>
        <v>0</v>
      </c>
      <c r="BO292" s="269">
        <f t="shared" si="312"/>
        <v>0</v>
      </c>
      <c r="BP292" s="225">
        <f t="shared" si="313"/>
        <v>0</v>
      </c>
      <c r="BQ292" s="225">
        <f t="shared" si="314"/>
        <v>0</v>
      </c>
      <c r="BR292" s="225">
        <f t="shared" si="315"/>
        <v>0</v>
      </c>
      <c r="BS292" s="431" t="str">
        <f t="shared" si="316"/>
        <v>ne</v>
      </c>
      <c r="BU292" s="229"/>
      <c r="BV292" s="225">
        <f t="shared" si="317"/>
        <v>0</v>
      </c>
      <c r="BW292" s="230">
        <f>IF(BV292=1,data!$C$41*BU292,0)</f>
        <v>0</v>
      </c>
      <c r="BX292" s="265" t="s">
        <v>96</v>
      </c>
      <c r="BY292" s="231">
        <f>IF(BV292=1,IF(BU292&lt;15,VLOOKUP(BX292,data!$B$3:$E$32,2,0)*BU292,(VLOOKUP(BX292,data!$B$3:$E$32,2,0)*14)+(VLOOKUP(BX292,data!$B$3:$E$32,3,0))*(BU292-14)),0)</f>
        <v>0</v>
      </c>
      <c r="BZ292" s="265" t="s">
        <v>96</v>
      </c>
      <c r="CA292" s="231">
        <f>IF(BV292=1,VLOOKUP(BZ292,data!$B$35:$D$39,2,0),0)</f>
        <v>0</v>
      </c>
      <c r="CB292" s="232">
        <f>IF(AND(BY292&lt;&gt;0,CA292&lt;&gt;0)=FALSE,0,data!$C$43)</f>
        <v>0</v>
      </c>
      <c r="CC292" s="269">
        <f t="shared" si="318"/>
        <v>0</v>
      </c>
      <c r="CD292" s="225">
        <f t="shared" si="319"/>
        <v>0</v>
      </c>
      <c r="CE292" s="225">
        <f t="shared" si="320"/>
        <v>0</v>
      </c>
      <c r="CF292" s="225">
        <f t="shared" si="321"/>
        <v>0</v>
      </c>
      <c r="CG292" s="431" t="str">
        <f t="shared" si="322"/>
        <v>ne</v>
      </c>
      <c r="CI292" s="229"/>
      <c r="CJ292" s="225">
        <f t="shared" si="323"/>
        <v>0</v>
      </c>
      <c r="CK292" s="230">
        <f>IF(CJ292=1,data!$C$41*CI292,0)</f>
        <v>0</v>
      </c>
      <c r="CL292" s="265" t="s">
        <v>96</v>
      </c>
      <c r="CM292" s="231">
        <f>IF(CJ292=1,IF(CI292&lt;15,VLOOKUP(CL292,data!$B$3:$E$32,2,0)*CI292,(VLOOKUP(CL292,data!$B$3:$E$32,2,0)*14)+(VLOOKUP(CL292,data!$B$3:$E$32,3,0))*(CI292-14)),0)</f>
        <v>0</v>
      </c>
      <c r="CN292" s="265" t="s">
        <v>96</v>
      </c>
      <c r="CO292" s="231">
        <f>IF(CJ292=1,VLOOKUP(CN292,data!$B$35:$D$39,2,0),0)</f>
        <v>0</v>
      </c>
      <c r="CP292" s="232">
        <f>IF(AND(CM292&lt;&gt;0,CO292&lt;&gt;0)=FALSE,0,data!$C$43)</f>
        <v>0</v>
      </c>
      <c r="CQ292" s="269">
        <f t="shared" si="324"/>
        <v>0</v>
      </c>
      <c r="CR292" s="225">
        <f t="shared" si="325"/>
        <v>0</v>
      </c>
      <c r="CS292" s="225">
        <f t="shared" si="326"/>
        <v>0</v>
      </c>
      <c r="CT292" s="225">
        <f t="shared" si="327"/>
        <v>0</v>
      </c>
      <c r="CU292" s="431" t="str">
        <f t="shared" si="328"/>
        <v>ne</v>
      </c>
      <c r="CW292" s="229"/>
      <c r="CX292" s="225">
        <f t="shared" si="329"/>
        <v>0</v>
      </c>
      <c r="CY292" s="230">
        <f>IF(CX292=1,data!$C$41*CW292,0)</f>
        <v>0</v>
      </c>
      <c r="CZ292" s="265" t="s">
        <v>96</v>
      </c>
      <c r="DA292" s="231">
        <f>IF(CX292=1,IF(CW292&lt;15,VLOOKUP(CZ292,data!$B$3:$E$32,2,0)*CW292,(VLOOKUP(CZ292,data!$B$3:$E$32,2,0)*14)+(VLOOKUP(CZ292,data!$B$3:$E$32,3,0))*(CW292-14)),0)</f>
        <v>0</v>
      </c>
      <c r="DB292" s="265" t="s">
        <v>96</v>
      </c>
      <c r="DC292" s="231">
        <f>IF(CX292=1,VLOOKUP(DB292,data!$B$35:$D$39,2,0),0)</f>
        <v>0</v>
      </c>
      <c r="DD292" s="232">
        <f>IF(AND(DA292&lt;&gt;0,DC292&lt;&gt;0)=FALSE,0,data!$C$43)</f>
        <v>0</v>
      </c>
      <c r="DE292" s="269">
        <f t="shared" si="330"/>
        <v>0</v>
      </c>
      <c r="DF292" s="225">
        <f t="shared" si="331"/>
        <v>0</v>
      </c>
      <c r="DG292" s="225">
        <f t="shared" si="332"/>
        <v>0</v>
      </c>
      <c r="DH292" s="225">
        <f t="shared" si="333"/>
        <v>0</v>
      </c>
      <c r="DI292" s="431" t="str">
        <f t="shared" si="334"/>
        <v>ne</v>
      </c>
      <c r="DK292" s="229"/>
      <c r="DL292" s="225">
        <f t="shared" si="335"/>
        <v>0</v>
      </c>
      <c r="DM292" s="230">
        <f>IF(DL292=1,data!$C$41*DK292,0)</f>
        <v>0</v>
      </c>
      <c r="DN292" s="265" t="s">
        <v>96</v>
      </c>
      <c r="DO292" s="231">
        <f>IF(DL292=1,IF(DK292&lt;15,VLOOKUP(DN292,data!$B$3:$E$32,2,0)*DK292,(VLOOKUP(DN292,data!$B$3:$E$32,2,0)*14)+(VLOOKUP(DN292,data!$B$3:$E$32,3,0))*(DK292-14)),0)</f>
        <v>0</v>
      </c>
      <c r="DP292" s="265" t="s">
        <v>96</v>
      </c>
      <c r="DQ292" s="231">
        <f>IF(DL292=1,VLOOKUP(DP292,data!$B$35:$D$39,2,0),0)</f>
        <v>0</v>
      </c>
      <c r="DR292" s="232">
        <f>IF(AND(DO292&lt;&gt;0,DQ292&lt;&gt;0)=FALSE,0,data!$C$43)</f>
        <v>0</v>
      </c>
      <c r="DS292" s="269">
        <f t="shared" si="336"/>
        <v>0</v>
      </c>
      <c r="DT292" s="225">
        <f t="shared" si="337"/>
        <v>0</v>
      </c>
      <c r="DU292" s="225">
        <f t="shared" si="338"/>
        <v>0</v>
      </c>
      <c r="DV292" s="225">
        <f t="shared" si="339"/>
        <v>0</v>
      </c>
      <c r="DW292" s="431" t="str">
        <f t="shared" si="340"/>
        <v>ne</v>
      </c>
      <c r="DY292" s="229"/>
      <c r="DZ292" s="225">
        <f t="shared" si="341"/>
        <v>0</v>
      </c>
      <c r="EA292" s="230">
        <f>IF(DZ292=1,data!$C$41*DY292,0)</f>
        <v>0</v>
      </c>
      <c r="EB292" s="265" t="s">
        <v>96</v>
      </c>
      <c r="EC292" s="231">
        <f>IF(DZ292=1,IF(DY292&lt;15,VLOOKUP(EB292,data!$B$3:$E$32,2,0)*DY292,(VLOOKUP(EB292,data!$B$3:$E$32,2,0)*14)+(VLOOKUP(EB292,data!$B$3:$E$32,3,0))*(DY292-14)),0)</f>
        <v>0</v>
      </c>
      <c r="ED292" s="265" t="s">
        <v>96</v>
      </c>
      <c r="EE292" s="231">
        <f>IF(DZ292=1,VLOOKUP(ED292,data!$B$35:$D$39,2,0),0)</f>
        <v>0</v>
      </c>
      <c r="EF292" s="232">
        <f>IF(AND(EC292&lt;&gt;0,EE292&lt;&gt;0)=FALSE,0,data!$C$43)</f>
        <v>0</v>
      </c>
      <c r="EG292" s="269">
        <f t="shared" si="342"/>
        <v>0</v>
      </c>
      <c r="EH292" s="225">
        <f t="shared" si="343"/>
        <v>0</v>
      </c>
      <c r="EI292" s="225">
        <f t="shared" si="344"/>
        <v>0</v>
      </c>
      <c r="EJ292" s="225">
        <f t="shared" si="345"/>
        <v>0</v>
      </c>
      <c r="EK292" s="431" t="str">
        <f t="shared" si="346"/>
        <v>ne</v>
      </c>
      <c r="EM292" s="229"/>
      <c r="EN292" s="225">
        <f t="shared" si="347"/>
        <v>0</v>
      </c>
      <c r="EO292" s="230">
        <f>IF(EN292=1,data!$C$41*EM292,0)</f>
        <v>0</v>
      </c>
      <c r="EP292" s="265" t="s">
        <v>96</v>
      </c>
      <c r="EQ292" s="231">
        <f>IF(EN292=1,IF(EM292&lt;15,VLOOKUP(EP292,data!$B$3:$E$32,2,0)*EM292,(VLOOKUP(EP292,data!$B$3:$E$32,2,0)*14)+(VLOOKUP(EP292,data!$B$3:$E$32,3,0))*(EM292-14)),0)</f>
        <v>0</v>
      </c>
      <c r="ER292" s="265" t="s">
        <v>96</v>
      </c>
      <c r="ES292" s="231">
        <f>IF(EN292=1,VLOOKUP(ER292,data!$B$35:$D$39,2,0),0)</f>
        <v>0</v>
      </c>
      <c r="ET292" s="232">
        <f>IF(AND(EQ292&lt;&gt;0,ES292&lt;&gt;0)=FALSE,0,data!$C$43)</f>
        <v>0</v>
      </c>
      <c r="EU292" s="269">
        <f t="shared" si="348"/>
        <v>0</v>
      </c>
      <c r="EV292" s="225">
        <f t="shared" si="349"/>
        <v>0</v>
      </c>
      <c r="EW292" s="225">
        <f t="shared" si="350"/>
        <v>0</v>
      </c>
      <c r="EX292" s="225">
        <f t="shared" si="351"/>
        <v>0</v>
      </c>
      <c r="EY292" s="431" t="str">
        <f t="shared" si="352"/>
        <v>ne</v>
      </c>
      <c r="FA292" s="229"/>
      <c r="FB292" s="225">
        <f t="shared" si="353"/>
        <v>0</v>
      </c>
      <c r="FC292" s="230">
        <f>IF(FB292=1,data!$C$41*FA292,0)</f>
        <v>0</v>
      </c>
      <c r="FD292" s="265" t="s">
        <v>96</v>
      </c>
      <c r="FE292" s="231">
        <f>IF(FB292=1,IF(FA292&lt;15,VLOOKUP(FD292,data!$B$3:$E$32,2,0)*FA292,(VLOOKUP(FD292,data!$B$3:$E$32,2,0)*14)+(VLOOKUP(FD292,data!$B$3:$E$32,3,0))*(FA292-14)),0)</f>
        <v>0</v>
      </c>
      <c r="FF292" s="265" t="s">
        <v>96</v>
      </c>
      <c r="FG292" s="231">
        <f>IF(FB292=1,VLOOKUP(FF292,data!$B$35:$D$39,2,0),0)</f>
        <v>0</v>
      </c>
      <c r="FH292" s="232">
        <f>IF(AND(FE292&lt;&gt;0,FG292&lt;&gt;0)=FALSE,0,data!$C$43)</f>
        <v>0</v>
      </c>
      <c r="FI292" s="269">
        <f t="shared" si="354"/>
        <v>0</v>
      </c>
      <c r="FJ292" s="225">
        <f t="shared" si="355"/>
        <v>0</v>
      </c>
      <c r="FK292" s="225">
        <f t="shared" si="356"/>
        <v>0</v>
      </c>
      <c r="FL292" s="225">
        <f t="shared" si="357"/>
        <v>0</v>
      </c>
      <c r="FM292" s="431" t="str">
        <f t="shared" si="358"/>
        <v>ne</v>
      </c>
    </row>
    <row r="293" spans="1:169" ht="26.65" hidden="1" customHeight="1" x14ac:dyDescent="0.25">
      <c r="A293" s="233"/>
      <c r="B293" s="370" t="s">
        <v>384</v>
      </c>
      <c r="C293" s="416"/>
      <c r="D293" s="418"/>
      <c r="E293" s="229"/>
      <c r="F293" s="225">
        <f t="shared" si="290"/>
        <v>0</v>
      </c>
      <c r="G293" s="230">
        <f>IF(F293=1,data!$C$41*E293,0)</f>
        <v>0</v>
      </c>
      <c r="H293" s="265" t="s">
        <v>96</v>
      </c>
      <c r="I293" s="231">
        <f>IF($F293=1,IF($E293&lt;15,VLOOKUP(H293,data!$B$3:$E$32,2,0)*$E293,(VLOOKUP(H293,data!$B$3:$E$32,2,0)*14)+(VLOOKUP(H293,data!$B$3:$E$32,3,0))*($E293-14)),0)</f>
        <v>0</v>
      </c>
      <c r="J293" s="265" t="s">
        <v>96</v>
      </c>
      <c r="K293" s="231">
        <f>IF($F293=1,VLOOKUP(J293,data!$B$35:$D$39,2,0),0)</f>
        <v>0</v>
      </c>
      <c r="L293" s="232">
        <f>IF(AND(I293&lt;&gt;0,K293&lt;&gt;0)=FALSE,0,data!$C$43)</f>
        <v>0</v>
      </c>
      <c r="M293" s="269">
        <f t="shared" si="76"/>
        <v>0</v>
      </c>
      <c r="N293" s="225">
        <f t="shared" si="359"/>
        <v>0</v>
      </c>
      <c r="O293" s="225">
        <f t="shared" si="291"/>
        <v>0</v>
      </c>
      <c r="P293" s="225">
        <f t="shared" si="292"/>
        <v>0</v>
      </c>
      <c r="Q293" s="228"/>
      <c r="R293" s="438">
        <f t="shared" si="293"/>
        <v>0</v>
      </c>
      <c r="S293" s="225">
        <f t="shared" si="294"/>
        <v>0</v>
      </c>
      <c r="T293" s="357">
        <f>IF(S293=1,data!$C$41*R293,0)</f>
        <v>0</v>
      </c>
      <c r="U293" s="370" t="str">
        <f t="shared" si="295"/>
        <v xml:space="preserve"> </v>
      </c>
      <c r="V293" s="360">
        <f>IF($S293=1,IF(R293&lt;15,VLOOKUP(U293,data!$B$3:$E$32,2,0)*R293,(VLOOKUP(U293,data!$B$3:$E$32,2,0)*14)+(VLOOKUP(U293,data!$B$3:$E$32,3,0))*(R293-14)),0)</f>
        <v>0</v>
      </c>
      <c r="W293" s="370" t="str">
        <f t="shared" si="296"/>
        <v xml:space="preserve"> </v>
      </c>
      <c r="X293" s="360">
        <f>IF($S293=1,VLOOKUP(W293,data!$B$35:$D$39,2,0),0)</f>
        <v>0</v>
      </c>
      <c r="Y293" s="364">
        <f>IF(AND(V293&lt;&gt;0,X293&lt;&gt;0)=FALSE,0,data!$C$43)</f>
        <v>0</v>
      </c>
      <c r="Z293" s="365">
        <f t="shared" si="83"/>
        <v>0</v>
      </c>
      <c r="AA293" s="225">
        <f t="shared" si="360"/>
        <v>0</v>
      </c>
      <c r="AB293" s="225">
        <f t="shared" si="297"/>
        <v>0</v>
      </c>
      <c r="AC293" s="225">
        <f t="shared" si="298"/>
        <v>0</v>
      </c>
      <c r="AE293" s="229"/>
      <c r="AF293" s="225">
        <f t="shared" si="299"/>
        <v>0</v>
      </c>
      <c r="AG293" s="230">
        <f>IF(AF293=1,data!$C$41*AE293,0)</f>
        <v>0</v>
      </c>
      <c r="AH293" s="265" t="s">
        <v>96</v>
      </c>
      <c r="AI293" s="231">
        <f>IF(AF293=1,IF(AE293&lt;15,VLOOKUP(AH293,data!$B$3:$E$32,2,0)*AE293,(VLOOKUP(AH293,data!$B$3:$E$32,2,0)*14)+(VLOOKUP(AH293,data!$B$3:$E$32,3,0))*(AE293-14)),0)</f>
        <v>0</v>
      </c>
      <c r="AJ293" s="265" t="s">
        <v>96</v>
      </c>
      <c r="AK293" s="231">
        <f>IF(AF293=1,VLOOKUP(AJ293,data!$B$35:$D$39,2,0),0)</f>
        <v>0</v>
      </c>
      <c r="AL293" s="232">
        <f>IF(AND(AI293&lt;&gt;0,AK293&lt;&gt;0)=FALSE,0,data!$C$43)</f>
        <v>0</v>
      </c>
      <c r="AM293" s="269">
        <f t="shared" si="300"/>
        <v>0</v>
      </c>
      <c r="AN293" s="225">
        <f t="shared" si="301"/>
        <v>0</v>
      </c>
      <c r="AO293" s="225">
        <f t="shared" si="302"/>
        <v>0</v>
      </c>
      <c r="AP293" s="225">
        <f t="shared" si="303"/>
        <v>0</v>
      </c>
      <c r="AQ293" s="431" t="str">
        <f t="shared" si="304"/>
        <v>ne</v>
      </c>
      <c r="AS293" s="229"/>
      <c r="AT293" s="225">
        <f t="shared" si="305"/>
        <v>0</v>
      </c>
      <c r="AU293" s="230">
        <f>IF(AT293=1,data!$C$41*AS293,0)</f>
        <v>0</v>
      </c>
      <c r="AV293" s="265" t="s">
        <v>96</v>
      </c>
      <c r="AW293" s="231">
        <f>IF(AT293=1,IF(AS293&lt;15,VLOOKUP(AV293,data!$B$3:$E$32,2,0)*AS293,(VLOOKUP(AV293,data!$B$3:$E$32,2,0)*14)+(VLOOKUP(AV293,data!$B$3:$E$32,3,0))*(AS293-14)),0)</f>
        <v>0</v>
      </c>
      <c r="AX293" s="265" t="s">
        <v>96</v>
      </c>
      <c r="AY293" s="231">
        <f>IF(AT293=1,VLOOKUP(AX293,data!$B$35:$D$39,2,0),0)</f>
        <v>0</v>
      </c>
      <c r="AZ293" s="232">
        <f>IF(AND(AW293&lt;&gt;0,AY293&lt;&gt;0)=FALSE,0,data!$C$43)</f>
        <v>0</v>
      </c>
      <c r="BA293" s="269">
        <f t="shared" si="306"/>
        <v>0</v>
      </c>
      <c r="BB293" s="225">
        <f t="shared" si="307"/>
        <v>0</v>
      </c>
      <c r="BC293" s="225">
        <f t="shared" si="308"/>
        <v>0</v>
      </c>
      <c r="BD293" s="225">
        <f t="shared" si="309"/>
        <v>0</v>
      </c>
      <c r="BE293" s="431" t="str">
        <f t="shared" si="310"/>
        <v>ne</v>
      </c>
      <c r="BG293" s="229"/>
      <c r="BH293" s="225">
        <f t="shared" si="311"/>
        <v>0</v>
      </c>
      <c r="BI293" s="230">
        <f>IF(BH293=1,data!$C$41*BG293,0)</f>
        <v>0</v>
      </c>
      <c r="BJ293" s="265" t="s">
        <v>96</v>
      </c>
      <c r="BK293" s="231">
        <f>IF(BH293=1,IF(BG293&lt;15,VLOOKUP(BJ293,data!$B$3:$E$32,2,0)*BG293,(VLOOKUP(BJ293,data!$B$3:$E$32,2,0)*14)+(VLOOKUP(BJ293,data!$B$3:$E$32,3,0))*(BG293-14)),0)</f>
        <v>0</v>
      </c>
      <c r="BL293" s="265" t="s">
        <v>96</v>
      </c>
      <c r="BM293" s="231">
        <f>IF(BH293=1,VLOOKUP(BL293,data!$B$35:$D$39,2,0),0)</f>
        <v>0</v>
      </c>
      <c r="BN293" s="232">
        <f>IF(AND(BK293&lt;&gt;0,BM293&lt;&gt;0)=FALSE,0,data!$C$43)</f>
        <v>0</v>
      </c>
      <c r="BO293" s="269">
        <f t="shared" si="312"/>
        <v>0</v>
      </c>
      <c r="BP293" s="225">
        <f t="shared" si="313"/>
        <v>0</v>
      </c>
      <c r="BQ293" s="225">
        <f t="shared" si="314"/>
        <v>0</v>
      </c>
      <c r="BR293" s="225">
        <f t="shared" si="315"/>
        <v>0</v>
      </c>
      <c r="BS293" s="431" t="str">
        <f t="shared" si="316"/>
        <v>ne</v>
      </c>
      <c r="BU293" s="229"/>
      <c r="BV293" s="225">
        <f t="shared" si="317"/>
        <v>0</v>
      </c>
      <c r="BW293" s="230">
        <f>IF(BV293=1,data!$C$41*BU293,0)</f>
        <v>0</v>
      </c>
      <c r="BX293" s="265" t="s">
        <v>96</v>
      </c>
      <c r="BY293" s="231">
        <f>IF(BV293=1,IF(BU293&lt;15,VLOOKUP(BX293,data!$B$3:$E$32,2,0)*BU293,(VLOOKUP(BX293,data!$B$3:$E$32,2,0)*14)+(VLOOKUP(BX293,data!$B$3:$E$32,3,0))*(BU293-14)),0)</f>
        <v>0</v>
      </c>
      <c r="BZ293" s="265" t="s">
        <v>96</v>
      </c>
      <c r="CA293" s="231">
        <f>IF(BV293=1,VLOOKUP(BZ293,data!$B$35:$D$39,2,0),0)</f>
        <v>0</v>
      </c>
      <c r="CB293" s="232">
        <f>IF(AND(BY293&lt;&gt;0,CA293&lt;&gt;0)=FALSE,0,data!$C$43)</f>
        <v>0</v>
      </c>
      <c r="CC293" s="269">
        <f t="shared" si="318"/>
        <v>0</v>
      </c>
      <c r="CD293" s="225">
        <f t="shared" si="319"/>
        <v>0</v>
      </c>
      <c r="CE293" s="225">
        <f t="shared" si="320"/>
        <v>0</v>
      </c>
      <c r="CF293" s="225">
        <f t="shared" si="321"/>
        <v>0</v>
      </c>
      <c r="CG293" s="431" t="str">
        <f t="shared" si="322"/>
        <v>ne</v>
      </c>
      <c r="CI293" s="229"/>
      <c r="CJ293" s="225">
        <f t="shared" si="323"/>
        <v>0</v>
      </c>
      <c r="CK293" s="230">
        <f>IF(CJ293=1,data!$C$41*CI293,0)</f>
        <v>0</v>
      </c>
      <c r="CL293" s="265" t="s">
        <v>96</v>
      </c>
      <c r="CM293" s="231">
        <f>IF(CJ293=1,IF(CI293&lt;15,VLOOKUP(CL293,data!$B$3:$E$32,2,0)*CI293,(VLOOKUP(CL293,data!$B$3:$E$32,2,0)*14)+(VLOOKUP(CL293,data!$B$3:$E$32,3,0))*(CI293-14)),0)</f>
        <v>0</v>
      </c>
      <c r="CN293" s="265" t="s">
        <v>96</v>
      </c>
      <c r="CO293" s="231">
        <f>IF(CJ293=1,VLOOKUP(CN293,data!$B$35:$D$39,2,0),0)</f>
        <v>0</v>
      </c>
      <c r="CP293" s="232">
        <f>IF(AND(CM293&lt;&gt;0,CO293&lt;&gt;0)=FALSE,0,data!$C$43)</f>
        <v>0</v>
      </c>
      <c r="CQ293" s="269">
        <f t="shared" si="324"/>
        <v>0</v>
      </c>
      <c r="CR293" s="225">
        <f t="shared" si="325"/>
        <v>0</v>
      </c>
      <c r="CS293" s="225">
        <f t="shared" si="326"/>
        <v>0</v>
      </c>
      <c r="CT293" s="225">
        <f t="shared" si="327"/>
        <v>0</v>
      </c>
      <c r="CU293" s="431" t="str">
        <f t="shared" si="328"/>
        <v>ne</v>
      </c>
      <c r="CW293" s="229"/>
      <c r="CX293" s="225">
        <f t="shared" si="329"/>
        <v>0</v>
      </c>
      <c r="CY293" s="230">
        <f>IF(CX293=1,data!$C$41*CW293,0)</f>
        <v>0</v>
      </c>
      <c r="CZ293" s="265" t="s">
        <v>96</v>
      </c>
      <c r="DA293" s="231">
        <f>IF(CX293=1,IF(CW293&lt;15,VLOOKUP(CZ293,data!$B$3:$E$32,2,0)*CW293,(VLOOKUP(CZ293,data!$B$3:$E$32,2,0)*14)+(VLOOKUP(CZ293,data!$B$3:$E$32,3,0))*(CW293-14)),0)</f>
        <v>0</v>
      </c>
      <c r="DB293" s="265" t="s">
        <v>96</v>
      </c>
      <c r="DC293" s="231">
        <f>IF(CX293=1,VLOOKUP(DB293,data!$B$35:$D$39,2,0),0)</f>
        <v>0</v>
      </c>
      <c r="DD293" s="232">
        <f>IF(AND(DA293&lt;&gt;0,DC293&lt;&gt;0)=FALSE,0,data!$C$43)</f>
        <v>0</v>
      </c>
      <c r="DE293" s="269">
        <f t="shared" si="330"/>
        <v>0</v>
      </c>
      <c r="DF293" s="225">
        <f t="shared" si="331"/>
        <v>0</v>
      </c>
      <c r="DG293" s="225">
        <f t="shared" si="332"/>
        <v>0</v>
      </c>
      <c r="DH293" s="225">
        <f t="shared" si="333"/>
        <v>0</v>
      </c>
      <c r="DI293" s="431" t="str">
        <f t="shared" si="334"/>
        <v>ne</v>
      </c>
      <c r="DK293" s="229"/>
      <c r="DL293" s="225">
        <f t="shared" si="335"/>
        <v>0</v>
      </c>
      <c r="DM293" s="230">
        <f>IF(DL293=1,data!$C$41*DK293,0)</f>
        <v>0</v>
      </c>
      <c r="DN293" s="265" t="s">
        <v>96</v>
      </c>
      <c r="DO293" s="231">
        <f>IF(DL293=1,IF(DK293&lt;15,VLOOKUP(DN293,data!$B$3:$E$32,2,0)*DK293,(VLOOKUP(DN293,data!$B$3:$E$32,2,0)*14)+(VLOOKUP(DN293,data!$B$3:$E$32,3,0))*(DK293-14)),0)</f>
        <v>0</v>
      </c>
      <c r="DP293" s="265" t="s">
        <v>96</v>
      </c>
      <c r="DQ293" s="231">
        <f>IF(DL293=1,VLOOKUP(DP293,data!$B$35:$D$39,2,0),0)</f>
        <v>0</v>
      </c>
      <c r="DR293" s="232">
        <f>IF(AND(DO293&lt;&gt;0,DQ293&lt;&gt;0)=FALSE,0,data!$C$43)</f>
        <v>0</v>
      </c>
      <c r="DS293" s="269">
        <f t="shared" si="336"/>
        <v>0</v>
      </c>
      <c r="DT293" s="225">
        <f t="shared" si="337"/>
        <v>0</v>
      </c>
      <c r="DU293" s="225">
        <f t="shared" si="338"/>
        <v>0</v>
      </c>
      <c r="DV293" s="225">
        <f t="shared" si="339"/>
        <v>0</v>
      </c>
      <c r="DW293" s="431" t="str">
        <f t="shared" si="340"/>
        <v>ne</v>
      </c>
      <c r="DY293" s="229"/>
      <c r="DZ293" s="225">
        <f t="shared" si="341"/>
        <v>0</v>
      </c>
      <c r="EA293" s="230">
        <f>IF(DZ293=1,data!$C$41*DY293,0)</f>
        <v>0</v>
      </c>
      <c r="EB293" s="265" t="s">
        <v>96</v>
      </c>
      <c r="EC293" s="231">
        <f>IF(DZ293=1,IF(DY293&lt;15,VLOOKUP(EB293,data!$B$3:$E$32,2,0)*DY293,(VLOOKUP(EB293,data!$B$3:$E$32,2,0)*14)+(VLOOKUP(EB293,data!$B$3:$E$32,3,0))*(DY293-14)),0)</f>
        <v>0</v>
      </c>
      <c r="ED293" s="265" t="s">
        <v>96</v>
      </c>
      <c r="EE293" s="231">
        <f>IF(DZ293=1,VLOOKUP(ED293,data!$B$35:$D$39,2,0),0)</f>
        <v>0</v>
      </c>
      <c r="EF293" s="232">
        <f>IF(AND(EC293&lt;&gt;0,EE293&lt;&gt;0)=FALSE,0,data!$C$43)</f>
        <v>0</v>
      </c>
      <c r="EG293" s="269">
        <f t="shared" si="342"/>
        <v>0</v>
      </c>
      <c r="EH293" s="225">
        <f t="shared" si="343"/>
        <v>0</v>
      </c>
      <c r="EI293" s="225">
        <f t="shared" si="344"/>
        <v>0</v>
      </c>
      <c r="EJ293" s="225">
        <f t="shared" si="345"/>
        <v>0</v>
      </c>
      <c r="EK293" s="431" t="str">
        <f t="shared" si="346"/>
        <v>ne</v>
      </c>
      <c r="EM293" s="229"/>
      <c r="EN293" s="225">
        <f t="shared" si="347"/>
        <v>0</v>
      </c>
      <c r="EO293" s="230">
        <f>IF(EN293=1,data!$C$41*EM293,0)</f>
        <v>0</v>
      </c>
      <c r="EP293" s="265" t="s">
        <v>96</v>
      </c>
      <c r="EQ293" s="231">
        <f>IF(EN293=1,IF(EM293&lt;15,VLOOKUP(EP293,data!$B$3:$E$32,2,0)*EM293,(VLOOKUP(EP293,data!$B$3:$E$32,2,0)*14)+(VLOOKUP(EP293,data!$B$3:$E$32,3,0))*(EM293-14)),0)</f>
        <v>0</v>
      </c>
      <c r="ER293" s="265" t="s">
        <v>96</v>
      </c>
      <c r="ES293" s="231">
        <f>IF(EN293=1,VLOOKUP(ER293,data!$B$35:$D$39,2,0),0)</f>
        <v>0</v>
      </c>
      <c r="ET293" s="232">
        <f>IF(AND(EQ293&lt;&gt;0,ES293&lt;&gt;0)=FALSE,0,data!$C$43)</f>
        <v>0</v>
      </c>
      <c r="EU293" s="269">
        <f t="shared" si="348"/>
        <v>0</v>
      </c>
      <c r="EV293" s="225">
        <f t="shared" si="349"/>
        <v>0</v>
      </c>
      <c r="EW293" s="225">
        <f t="shared" si="350"/>
        <v>0</v>
      </c>
      <c r="EX293" s="225">
        <f t="shared" si="351"/>
        <v>0</v>
      </c>
      <c r="EY293" s="431" t="str">
        <f t="shared" si="352"/>
        <v>ne</v>
      </c>
      <c r="FA293" s="229"/>
      <c r="FB293" s="225">
        <f t="shared" si="353"/>
        <v>0</v>
      </c>
      <c r="FC293" s="230">
        <f>IF(FB293=1,data!$C$41*FA293,0)</f>
        <v>0</v>
      </c>
      <c r="FD293" s="265" t="s">
        <v>96</v>
      </c>
      <c r="FE293" s="231">
        <f>IF(FB293=1,IF(FA293&lt;15,VLOOKUP(FD293,data!$B$3:$E$32,2,0)*FA293,(VLOOKUP(FD293,data!$B$3:$E$32,2,0)*14)+(VLOOKUP(FD293,data!$B$3:$E$32,3,0))*(FA293-14)),0)</f>
        <v>0</v>
      </c>
      <c r="FF293" s="265" t="s">
        <v>96</v>
      </c>
      <c r="FG293" s="231">
        <f>IF(FB293=1,VLOOKUP(FF293,data!$B$35:$D$39,2,0),0)</f>
        <v>0</v>
      </c>
      <c r="FH293" s="232">
        <f>IF(AND(FE293&lt;&gt;0,FG293&lt;&gt;0)=FALSE,0,data!$C$43)</f>
        <v>0</v>
      </c>
      <c r="FI293" s="269">
        <f t="shared" si="354"/>
        <v>0</v>
      </c>
      <c r="FJ293" s="225">
        <f t="shared" si="355"/>
        <v>0</v>
      </c>
      <c r="FK293" s="225">
        <f t="shared" si="356"/>
        <v>0</v>
      </c>
      <c r="FL293" s="225">
        <f t="shared" si="357"/>
        <v>0</v>
      </c>
      <c r="FM293" s="431" t="str">
        <f t="shared" si="358"/>
        <v>ne</v>
      </c>
    </row>
    <row r="294" spans="1:169" ht="26.65" hidden="1" customHeight="1" x14ac:dyDescent="0.25">
      <c r="A294" s="233"/>
      <c r="B294" s="370" t="s">
        <v>385</v>
      </c>
      <c r="C294" s="416"/>
      <c r="D294" s="418"/>
      <c r="E294" s="229"/>
      <c r="F294" s="225">
        <f t="shared" si="290"/>
        <v>0</v>
      </c>
      <c r="G294" s="230">
        <f>IF(F294=1,data!$C$41*E294,0)</f>
        <v>0</v>
      </c>
      <c r="H294" s="265" t="s">
        <v>96</v>
      </c>
      <c r="I294" s="231">
        <f>IF($F294=1,IF($E294&lt;15,VLOOKUP(H294,data!$B$3:$E$32,2,0)*$E294,(VLOOKUP(H294,data!$B$3:$E$32,2,0)*14)+(VLOOKUP(H294,data!$B$3:$E$32,3,0))*($E294-14)),0)</f>
        <v>0</v>
      </c>
      <c r="J294" s="265" t="s">
        <v>96</v>
      </c>
      <c r="K294" s="231">
        <f>IF($F294=1,VLOOKUP(J294,data!$B$35:$D$39,2,0),0)</f>
        <v>0</v>
      </c>
      <c r="L294" s="232">
        <f>IF(AND(I294&lt;&gt;0,K294&lt;&gt;0)=FALSE,0,data!$C$43)</f>
        <v>0</v>
      </c>
      <c r="M294" s="269">
        <f t="shared" si="76"/>
        <v>0</v>
      </c>
      <c r="N294" s="225">
        <f t="shared" si="359"/>
        <v>0</v>
      </c>
      <c r="O294" s="225">
        <f t="shared" si="291"/>
        <v>0</v>
      </c>
      <c r="P294" s="225">
        <f t="shared" si="292"/>
        <v>0</v>
      </c>
      <c r="Q294" s="228"/>
      <c r="R294" s="438">
        <f t="shared" si="293"/>
        <v>0</v>
      </c>
      <c r="S294" s="225">
        <f t="shared" si="294"/>
        <v>0</v>
      </c>
      <c r="T294" s="357">
        <f>IF(S294=1,data!$C$41*R294,0)</f>
        <v>0</v>
      </c>
      <c r="U294" s="370" t="str">
        <f t="shared" si="295"/>
        <v xml:space="preserve"> </v>
      </c>
      <c r="V294" s="360">
        <f>IF($S294=1,IF(R294&lt;15,VLOOKUP(U294,data!$B$3:$E$32,2,0)*R294,(VLOOKUP(U294,data!$B$3:$E$32,2,0)*14)+(VLOOKUP(U294,data!$B$3:$E$32,3,0))*(R294-14)),0)</f>
        <v>0</v>
      </c>
      <c r="W294" s="370" t="str">
        <f t="shared" si="296"/>
        <v xml:space="preserve"> </v>
      </c>
      <c r="X294" s="360">
        <f>IF($S294=1,VLOOKUP(W294,data!$B$35:$D$39,2,0),0)</f>
        <v>0</v>
      </c>
      <c r="Y294" s="364">
        <f>IF(AND(V294&lt;&gt;0,X294&lt;&gt;0)=FALSE,0,data!$C$43)</f>
        <v>0</v>
      </c>
      <c r="Z294" s="365">
        <f t="shared" si="83"/>
        <v>0</v>
      </c>
      <c r="AA294" s="225">
        <f t="shared" si="360"/>
        <v>0</v>
      </c>
      <c r="AB294" s="225">
        <f t="shared" si="297"/>
        <v>0</v>
      </c>
      <c r="AC294" s="225">
        <f t="shared" si="298"/>
        <v>0</v>
      </c>
      <c r="AE294" s="229"/>
      <c r="AF294" s="225">
        <f t="shared" si="299"/>
        <v>0</v>
      </c>
      <c r="AG294" s="230">
        <f>IF(AF294=1,data!$C$41*AE294,0)</f>
        <v>0</v>
      </c>
      <c r="AH294" s="265" t="s">
        <v>96</v>
      </c>
      <c r="AI294" s="231">
        <f>IF(AF294=1,IF(AE294&lt;15,VLOOKUP(AH294,data!$B$3:$E$32,2,0)*AE294,(VLOOKUP(AH294,data!$B$3:$E$32,2,0)*14)+(VLOOKUP(AH294,data!$B$3:$E$32,3,0))*(AE294-14)),0)</f>
        <v>0</v>
      </c>
      <c r="AJ294" s="265" t="s">
        <v>96</v>
      </c>
      <c r="AK294" s="231">
        <f>IF(AF294=1,VLOOKUP(AJ294,data!$B$35:$D$39,2,0),0)</f>
        <v>0</v>
      </c>
      <c r="AL294" s="232">
        <f>IF(AND(AI294&lt;&gt;0,AK294&lt;&gt;0)=FALSE,0,data!$C$43)</f>
        <v>0</v>
      </c>
      <c r="AM294" s="269">
        <f t="shared" si="300"/>
        <v>0</v>
      </c>
      <c r="AN294" s="225">
        <f t="shared" si="301"/>
        <v>0</v>
      </c>
      <c r="AO294" s="225">
        <f t="shared" si="302"/>
        <v>0</v>
      </c>
      <c r="AP294" s="225">
        <f t="shared" si="303"/>
        <v>0</v>
      </c>
      <c r="AQ294" s="431" t="str">
        <f t="shared" si="304"/>
        <v>ne</v>
      </c>
      <c r="AS294" s="229"/>
      <c r="AT294" s="225">
        <f t="shared" si="305"/>
        <v>0</v>
      </c>
      <c r="AU294" s="230">
        <f>IF(AT294=1,data!$C$41*AS294,0)</f>
        <v>0</v>
      </c>
      <c r="AV294" s="265" t="s">
        <v>96</v>
      </c>
      <c r="AW294" s="231">
        <f>IF(AT294=1,IF(AS294&lt;15,VLOOKUP(AV294,data!$B$3:$E$32,2,0)*AS294,(VLOOKUP(AV294,data!$B$3:$E$32,2,0)*14)+(VLOOKUP(AV294,data!$B$3:$E$32,3,0))*(AS294-14)),0)</f>
        <v>0</v>
      </c>
      <c r="AX294" s="265" t="s">
        <v>96</v>
      </c>
      <c r="AY294" s="231">
        <f>IF(AT294=1,VLOOKUP(AX294,data!$B$35:$D$39,2,0),0)</f>
        <v>0</v>
      </c>
      <c r="AZ294" s="232">
        <f>IF(AND(AW294&lt;&gt;0,AY294&lt;&gt;0)=FALSE,0,data!$C$43)</f>
        <v>0</v>
      </c>
      <c r="BA294" s="269">
        <f t="shared" si="306"/>
        <v>0</v>
      </c>
      <c r="BB294" s="225">
        <f t="shared" si="307"/>
        <v>0</v>
      </c>
      <c r="BC294" s="225">
        <f t="shared" si="308"/>
        <v>0</v>
      </c>
      <c r="BD294" s="225">
        <f t="shared" si="309"/>
        <v>0</v>
      </c>
      <c r="BE294" s="431" t="str">
        <f t="shared" si="310"/>
        <v>ne</v>
      </c>
      <c r="BG294" s="229"/>
      <c r="BH294" s="225">
        <f t="shared" si="311"/>
        <v>0</v>
      </c>
      <c r="BI294" s="230">
        <f>IF(BH294=1,data!$C$41*BG294,0)</f>
        <v>0</v>
      </c>
      <c r="BJ294" s="265" t="s">
        <v>96</v>
      </c>
      <c r="BK294" s="231">
        <f>IF(BH294=1,IF(BG294&lt;15,VLOOKUP(BJ294,data!$B$3:$E$32,2,0)*BG294,(VLOOKUP(BJ294,data!$B$3:$E$32,2,0)*14)+(VLOOKUP(BJ294,data!$B$3:$E$32,3,0))*(BG294-14)),0)</f>
        <v>0</v>
      </c>
      <c r="BL294" s="265" t="s">
        <v>96</v>
      </c>
      <c r="BM294" s="231">
        <f>IF(BH294=1,VLOOKUP(BL294,data!$B$35:$D$39,2,0),0)</f>
        <v>0</v>
      </c>
      <c r="BN294" s="232">
        <f>IF(AND(BK294&lt;&gt;0,BM294&lt;&gt;0)=FALSE,0,data!$C$43)</f>
        <v>0</v>
      </c>
      <c r="BO294" s="269">
        <f t="shared" si="312"/>
        <v>0</v>
      </c>
      <c r="BP294" s="225">
        <f t="shared" si="313"/>
        <v>0</v>
      </c>
      <c r="BQ294" s="225">
        <f t="shared" si="314"/>
        <v>0</v>
      </c>
      <c r="BR294" s="225">
        <f t="shared" si="315"/>
        <v>0</v>
      </c>
      <c r="BS294" s="431" t="str">
        <f t="shared" si="316"/>
        <v>ne</v>
      </c>
      <c r="BU294" s="229"/>
      <c r="BV294" s="225">
        <f t="shared" si="317"/>
        <v>0</v>
      </c>
      <c r="BW294" s="230">
        <f>IF(BV294=1,data!$C$41*BU294,0)</f>
        <v>0</v>
      </c>
      <c r="BX294" s="265" t="s">
        <v>96</v>
      </c>
      <c r="BY294" s="231">
        <f>IF(BV294=1,IF(BU294&lt;15,VLOOKUP(BX294,data!$B$3:$E$32,2,0)*BU294,(VLOOKUP(BX294,data!$B$3:$E$32,2,0)*14)+(VLOOKUP(BX294,data!$B$3:$E$32,3,0))*(BU294-14)),0)</f>
        <v>0</v>
      </c>
      <c r="BZ294" s="265" t="s">
        <v>96</v>
      </c>
      <c r="CA294" s="231">
        <f>IF(BV294=1,VLOOKUP(BZ294,data!$B$35:$D$39,2,0),0)</f>
        <v>0</v>
      </c>
      <c r="CB294" s="232">
        <f>IF(AND(BY294&lt;&gt;0,CA294&lt;&gt;0)=FALSE,0,data!$C$43)</f>
        <v>0</v>
      </c>
      <c r="CC294" s="269">
        <f t="shared" si="318"/>
        <v>0</v>
      </c>
      <c r="CD294" s="225">
        <f t="shared" si="319"/>
        <v>0</v>
      </c>
      <c r="CE294" s="225">
        <f t="shared" si="320"/>
        <v>0</v>
      </c>
      <c r="CF294" s="225">
        <f t="shared" si="321"/>
        <v>0</v>
      </c>
      <c r="CG294" s="431" t="str">
        <f t="shared" si="322"/>
        <v>ne</v>
      </c>
      <c r="CI294" s="229"/>
      <c r="CJ294" s="225">
        <f t="shared" si="323"/>
        <v>0</v>
      </c>
      <c r="CK294" s="230">
        <f>IF(CJ294=1,data!$C$41*CI294,0)</f>
        <v>0</v>
      </c>
      <c r="CL294" s="265" t="s">
        <v>96</v>
      </c>
      <c r="CM294" s="231">
        <f>IF(CJ294=1,IF(CI294&lt;15,VLOOKUP(CL294,data!$B$3:$E$32,2,0)*CI294,(VLOOKUP(CL294,data!$B$3:$E$32,2,0)*14)+(VLOOKUP(CL294,data!$B$3:$E$32,3,0))*(CI294-14)),0)</f>
        <v>0</v>
      </c>
      <c r="CN294" s="265" t="s">
        <v>96</v>
      </c>
      <c r="CO294" s="231">
        <f>IF(CJ294=1,VLOOKUP(CN294,data!$B$35:$D$39,2,0),0)</f>
        <v>0</v>
      </c>
      <c r="CP294" s="232">
        <f>IF(AND(CM294&lt;&gt;0,CO294&lt;&gt;0)=FALSE,0,data!$C$43)</f>
        <v>0</v>
      </c>
      <c r="CQ294" s="269">
        <f t="shared" si="324"/>
        <v>0</v>
      </c>
      <c r="CR294" s="225">
        <f t="shared" si="325"/>
        <v>0</v>
      </c>
      <c r="CS294" s="225">
        <f t="shared" si="326"/>
        <v>0</v>
      </c>
      <c r="CT294" s="225">
        <f t="shared" si="327"/>
        <v>0</v>
      </c>
      <c r="CU294" s="431" t="str">
        <f t="shared" si="328"/>
        <v>ne</v>
      </c>
      <c r="CW294" s="229"/>
      <c r="CX294" s="225">
        <f t="shared" si="329"/>
        <v>0</v>
      </c>
      <c r="CY294" s="230">
        <f>IF(CX294=1,data!$C$41*CW294,0)</f>
        <v>0</v>
      </c>
      <c r="CZ294" s="265" t="s">
        <v>96</v>
      </c>
      <c r="DA294" s="231">
        <f>IF(CX294=1,IF(CW294&lt;15,VLOOKUP(CZ294,data!$B$3:$E$32,2,0)*CW294,(VLOOKUP(CZ294,data!$B$3:$E$32,2,0)*14)+(VLOOKUP(CZ294,data!$B$3:$E$32,3,0))*(CW294-14)),0)</f>
        <v>0</v>
      </c>
      <c r="DB294" s="265" t="s">
        <v>96</v>
      </c>
      <c r="DC294" s="231">
        <f>IF(CX294=1,VLOOKUP(DB294,data!$B$35:$D$39,2,0),0)</f>
        <v>0</v>
      </c>
      <c r="DD294" s="232">
        <f>IF(AND(DA294&lt;&gt;0,DC294&lt;&gt;0)=FALSE,0,data!$C$43)</f>
        <v>0</v>
      </c>
      <c r="DE294" s="269">
        <f t="shared" si="330"/>
        <v>0</v>
      </c>
      <c r="DF294" s="225">
        <f t="shared" si="331"/>
        <v>0</v>
      </c>
      <c r="DG294" s="225">
        <f t="shared" si="332"/>
        <v>0</v>
      </c>
      <c r="DH294" s="225">
        <f t="shared" si="333"/>
        <v>0</v>
      </c>
      <c r="DI294" s="431" t="str">
        <f t="shared" si="334"/>
        <v>ne</v>
      </c>
      <c r="DK294" s="229"/>
      <c r="DL294" s="225">
        <f t="shared" si="335"/>
        <v>0</v>
      </c>
      <c r="DM294" s="230">
        <f>IF(DL294=1,data!$C$41*DK294,0)</f>
        <v>0</v>
      </c>
      <c r="DN294" s="265" t="s">
        <v>96</v>
      </c>
      <c r="DO294" s="231">
        <f>IF(DL294=1,IF(DK294&lt;15,VLOOKUP(DN294,data!$B$3:$E$32,2,0)*DK294,(VLOOKUP(DN294,data!$B$3:$E$32,2,0)*14)+(VLOOKUP(DN294,data!$B$3:$E$32,3,0))*(DK294-14)),0)</f>
        <v>0</v>
      </c>
      <c r="DP294" s="265" t="s">
        <v>96</v>
      </c>
      <c r="DQ294" s="231">
        <f>IF(DL294=1,VLOOKUP(DP294,data!$B$35:$D$39,2,0),0)</f>
        <v>0</v>
      </c>
      <c r="DR294" s="232">
        <f>IF(AND(DO294&lt;&gt;0,DQ294&lt;&gt;0)=FALSE,0,data!$C$43)</f>
        <v>0</v>
      </c>
      <c r="DS294" s="269">
        <f t="shared" si="336"/>
        <v>0</v>
      </c>
      <c r="DT294" s="225">
        <f t="shared" si="337"/>
        <v>0</v>
      </c>
      <c r="DU294" s="225">
        <f t="shared" si="338"/>
        <v>0</v>
      </c>
      <c r="DV294" s="225">
        <f t="shared" si="339"/>
        <v>0</v>
      </c>
      <c r="DW294" s="431" t="str">
        <f t="shared" si="340"/>
        <v>ne</v>
      </c>
      <c r="DY294" s="229"/>
      <c r="DZ294" s="225">
        <f t="shared" si="341"/>
        <v>0</v>
      </c>
      <c r="EA294" s="230">
        <f>IF(DZ294=1,data!$C$41*DY294,0)</f>
        <v>0</v>
      </c>
      <c r="EB294" s="265" t="s">
        <v>96</v>
      </c>
      <c r="EC294" s="231">
        <f>IF(DZ294=1,IF(DY294&lt;15,VLOOKUP(EB294,data!$B$3:$E$32,2,0)*DY294,(VLOOKUP(EB294,data!$B$3:$E$32,2,0)*14)+(VLOOKUP(EB294,data!$B$3:$E$32,3,0))*(DY294-14)),0)</f>
        <v>0</v>
      </c>
      <c r="ED294" s="265" t="s">
        <v>96</v>
      </c>
      <c r="EE294" s="231">
        <f>IF(DZ294=1,VLOOKUP(ED294,data!$B$35:$D$39,2,0),0)</f>
        <v>0</v>
      </c>
      <c r="EF294" s="232">
        <f>IF(AND(EC294&lt;&gt;0,EE294&lt;&gt;0)=FALSE,0,data!$C$43)</f>
        <v>0</v>
      </c>
      <c r="EG294" s="269">
        <f t="shared" si="342"/>
        <v>0</v>
      </c>
      <c r="EH294" s="225">
        <f t="shared" si="343"/>
        <v>0</v>
      </c>
      <c r="EI294" s="225">
        <f t="shared" si="344"/>
        <v>0</v>
      </c>
      <c r="EJ294" s="225">
        <f t="shared" si="345"/>
        <v>0</v>
      </c>
      <c r="EK294" s="431" t="str">
        <f t="shared" si="346"/>
        <v>ne</v>
      </c>
      <c r="EM294" s="229"/>
      <c r="EN294" s="225">
        <f t="shared" si="347"/>
        <v>0</v>
      </c>
      <c r="EO294" s="230">
        <f>IF(EN294=1,data!$C$41*EM294,0)</f>
        <v>0</v>
      </c>
      <c r="EP294" s="265" t="s">
        <v>96</v>
      </c>
      <c r="EQ294" s="231">
        <f>IF(EN294=1,IF(EM294&lt;15,VLOOKUP(EP294,data!$B$3:$E$32,2,0)*EM294,(VLOOKUP(EP294,data!$B$3:$E$32,2,0)*14)+(VLOOKUP(EP294,data!$B$3:$E$32,3,0))*(EM294-14)),0)</f>
        <v>0</v>
      </c>
      <c r="ER294" s="265" t="s">
        <v>96</v>
      </c>
      <c r="ES294" s="231">
        <f>IF(EN294=1,VLOOKUP(ER294,data!$B$35:$D$39,2,0),0)</f>
        <v>0</v>
      </c>
      <c r="ET294" s="232">
        <f>IF(AND(EQ294&lt;&gt;0,ES294&lt;&gt;0)=FALSE,0,data!$C$43)</f>
        <v>0</v>
      </c>
      <c r="EU294" s="269">
        <f t="shared" si="348"/>
        <v>0</v>
      </c>
      <c r="EV294" s="225">
        <f t="shared" si="349"/>
        <v>0</v>
      </c>
      <c r="EW294" s="225">
        <f t="shared" si="350"/>
        <v>0</v>
      </c>
      <c r="EX294" s="225">
        <f t="shared" si="351"/>
        <v>0</v>
      </c>
      <c r="EY294" s="431" t="str">
        <f t="shared" si="352"/>
        <v>ne</v>
      </c>
      <c r="FA294" s="229"/>
      <c r="FB294" s="225">
        <f t="shared" si="353"/>
        <v>0</v>
      </c>
      <c r="FC294" s="230">
        <f>IF(FB294=1,data!$C$41*FA294,0)</f>
        <v>0</v>
      </c>
      <c r="FD294" s="265" t="s">
        <v>96</v>
      </c>
      <c r="FE294" s="231">
        <f>IF(FB294=1,IF(FA294&lt;15,VLOOKUP(FD294,data!$B$3:$E$32,2,0)*FA294,(VLOOKUP(FD294,data!$B$3:$E$32,2,0)*14)+(VLOOKUP(FD294,data!$B$3:$E$32,3,0))*(FA294-14)),0)</f>
        <v>0</v>
      </c>
      <c r="FF294" s="265" t="s">
        <v>96</v>
      </c>
      <c r="FG294" s="231">
        <f>IF(FB294=1,VLOOKUP(FF294,data!$B$35:$D$39,2,0),0)</f>
        <v>0</v>
      </c>
      <c r="FH294" s="232">
        <f>IF(AND(FE294&lt;&gt;0,FG294&lt;&gt;0)=FALSE,0,data!$C$43)</f>
        <v>0</v>
      </c>
      <c r="FI294" s="269">
        <f t="shared" si="354"/>
        <v>0</v>
      </c>
      <c r="FJ294" s="225">
        <f t="shared" si="355"/>
        <v>0</v>
      </c>
      <c r="FK294" s="225">
        <f t="shared" si="356"/>
        <v>0</v>
      </c>
      <c r="FL294" s="225">
        <f t="shared" si="357"/>
        <v>0</v>
      </c>
      <c r="FM294" s="431" t="str">
        <f t="shared" si="358"/>
        <v>ne</v>
      </c>
    </row>
    <row r="295" spans="1:169" ht="26.65" hidden="1" customHeight="1" x14ac:dyDescent="0.25">
      <c r="A295" s="233"/>
      <c r="B295" s="370" t="s">
        <v>386</v>
      </c>
      <c r="C295" s="416"/>
      <c r="D295" s="418"/>
      <c r="E295" s="229"/>
      <c r="F295" s="225">
        <f t="shared" si="290"/>
        <v>0</v>
      </c>
      <c r="G295" s="230">
        <f>IF(F295=1,data!$C$41*E295,0)</f>
        <v>0</v>
      </c>
      <c r="H295" s="265" t="s">
        <v>96</v>
      </c>
      <c r="I295" s="231">
        <f>IF($F295=1,IF($E295&lt;15,VLOOKUP(H295,data!$B$3:$E$32,2,0)*$E295,(VLOOKUP(H295,data!$B$3:$E$32,2,0)*14)+(VLOOKUP(H295,data!$B$3:$E$32,3,0))*($E295-14)),0)</f>
        <v>0</v>
      </c>
      <c r="J295" s="265" t="s">
        <v>96</v>
      </c>
      <c r="K295" s="231">
        <f>IF($F295=1,VLOOKUP(J295,data!$B$35:$D$39,2,0),0)</f>
        <v>0</v>
      </c>
      <c r="L295" s="232">
        <f>IF(AND(I295&lt;&gt;0,K295&lt;&gt;0)=FALSE,0,data!$C$43)</f>
        <v>0</v>
      </c>
      <c r="M295" s="269">
        <f t="shared" si="76"/>
        <v>0</v>
      </c>
      <c r="N295" s="225">
        <f t="shared" si="359"/>
        <v>0</v>
      </c>
      <c r="O295" s="225">
        <f t="shared" si="291"/>
        <v>0</v>
      </c>
      <c r="P295" s="225">
        <f t="shared" si="292"/>
        <v>0</v>
      </c>
      <c r="Q295" s="228"/>
      <c r="R295" s="438">
        <f t="shared" si="293"/>
        <v>0</v>
      </c>
      <c r="S295" s="225">
        <f t="shared" si="294"/>
        <v>0</v>
      </c>
      <c r="T295" s="357">
        <f>IF(S295=1,data!$C$41*R295,0)</f>
        <v>0</v>
      </c>
      <c r="U295" s="370" t="str">
        <f t="shared" si="295"/>
        <v xml:space="preserve"> </v>
      </c>
      <c r="V295" s="360">
        <f>IF($S295=1,IF(R295&lt;15,VLOOKUP(U295,data!$B$3:$E$32,2,0)*R295,(VLOOKUP(U295,data!$B$3:$E$32,2,0)*14)+(VLOOKUP(U295,data!$B$3:$E$32,3,0))*(R295-14)),0)</f>
        <v>0</v>
      </c>
      <c r="W295" s="370" t="str">
        <f t="shared" si="296"/>
        <v xml:space="preserve"> </v>
      </c>
      <c r="X295" s="360">
        <f>IF($S295=1,VLOOKUP(W295,data!$B$35:$D$39,2,0),0)</f>
        <v>0</v>
      </c>
      <c r="Y295" s="364">
        <f>IF(AND(V295&lt;&gt;0,X295&lt;&gt;0)=FALSE,0,data!$C$43)</f>
        <v>0</v>
      </c>
      <c r="Z295" s="365">
        <f t="shared" si="83"/>
        <v>0</v>
      </c>
      <c r="AA295" s="225">
        <f t="shared" si="360"/>
        <v>0</v>
      </c>
      <c r="AB295" s="225">
        <f t="shared" si="297"/>
        <v>0</v>
      </c>
      <c r="AC295" s="225">
        <f t="shared" si="298"/>
        <v>0</v>
      </c>
      <c r="AE295" s="229"/>
      <c r="AF295" s="225">
        <f t="shared" si="299"/>
        <v>0</v>
      </c>
      <c r="AG295" s="230">
        <f>IF(AF295=1,data!$C$41*AE295,0)</f>
        <v>0</v>
      </c>
      <c r="AH295" s="265" t="s">
        <v>96</v>
      </c>
      <c r="AI295" s="231">
        <f>IF(AF295=1,IF(AE295&lt;15,VLOOKUP(AH295,data!$B$3:$E$32,2,0)*AE295,(VLOOKUP(AH295,data!$B$3:$E$32,2,0)*14)+(VLOOKUP(AH295,data!$B$3:$E$32,3,0))*(AE295-14)),0)</f>
        <v>0</v>
      </c>
      <c r="AJ295" s="265" t="s">
        <v>96</v>
      </c>
      <c r="AK295" s="231">
        <f>IF(AF295=1,VLOOKUP(AJ295,data!$B$35:$D$39,2,0),0)</f>
        <v>0</v>
      </c>
      <c r="AL295" s="232">
        <f>IF(AND(AI295&lt;&gt;0,AK295&lt;&gt;0)=FALSE,0,data!$C$43)</f>
        <v>0</v>
      </c>
      <c r="AM295" s="269">
        <f t="shared" si="300"/>
        <v>0</v>
      </c>
      <c r="AN295" s="225">
        <f t="shared" si="301"/>
        <v>0</v>
      </c>
      <c r="AO295" s="225">
        <f t="shared" si="302"/>
        <v>0</v>
      </c>
      <c r="AP295" s="225">
        <f t="shared" si="303"/>
        <v>0</v>
      </c>
      <c r="AQ295" s="431" t="str">
        <f t="shared" si="304"/>
        <v>ne</v>
      </c>
      <c r="AS295" s="229"/>
      <c r="AT295" s="225">
        <f t="shared" si="305"/>
        <v>0</v>
      </c>
      <c r="AU295" s="230">
        <f>IF(AT295=1,data!$C$41*AS295,0)</f>
        <v>0</v>
      </c>
      <c r="AV295" s="265" t="s">
        <v>96</v>
      </c>
      <c r="AW295" s="231">
        <f>IF(AT295=1,IF(AS295&lt;15,VLOOKUP(AV295,data!$B$3:$E$32,2,0)*AS295,(VLOOKUP(AV295,data!$B$3:$E$32,2,0)*14)+(VLOOKUP(AV295,data!$B$3:$E$32,3,0))*(AS295-14)),0)</f>
        <v>0</v>
      </c>
      <c r="AX295" s="265" t="s">
        <v>96</v>
      </c>
      <c r="AY295" s="231">
        <f>IF(AT295=1,VLOOKUP(AX295,data!$B$35:$D$39,2,0),0)</f>
        <v>0</v>
      </c>
      <c r="AZ295" s="232">
        <f>IF(AND(AW295&lt;&gt;0,AY295&lt;&gt;0)=FALSE,0,data!$C$43)</f>
        <v>0</v>
      </c>
      <c r="BA295" s="269">
        <f t="shared" si="306"/>
        <v>0</v>
      </c>
      <c r="BB295" s="225">
        <f t="shared" si="307"/>
        <v>0</v>
      </c>
      <c r="BC295" s="225">
        <f t="shared" si="308"/>
        <v>0</v>
      </c>
      <c r="BD295" s="225">
        <f t="shared" si="309"/>
        <v>0</v>
      </c>
      <c r="BE295" s="431" t="str">
        <f t="shared" si="310"/>
        <v>ne</v>
      </c>
      <c r="BG295" s="229"/>
      <c r="BH295" s="225">
        <f t="shared" si="311"/>
        <v>0</v>
      </c>
      <c r="BI295" s="230">
        <f>IF(BH295=1,data!$C$41*BG295,0)</f>
        <v>0</v>
      </c>
      <c r="BJ295" s="265" t="s">
        <v>96</v>
      </c>
      <c r="BK295" s="231">
        <f>IF(BH295=1,IF(BG295&lt;15,VLOOKUP(BJ295,data!$B$3:$E$32,2,0)*BG295,(VLOOKUP(BJ295,data!$B$3:$E$32,2,0)*14)+(VLOOKUP(BJ295,data!$B$3:$E$32,3,0))*(BG295-14)),0)</f>
        <v>0</v>
      </c>
      <c r="BL295" s="265" t="s">
        <v>96</v>
      </c>
      <c r="BM295" s="231">
        <f>IF(BH295=1,VLOOKUP(BL295,data!$B$35:$D$39,2,0),0)</f>
        <v>0</v>
      </c>
      <c r="BN295" s="232">
        <f>IF(AND(BK295&lt;&gt;0,BM295&lt;&gt;0)=FALSE,0,data!$C$43)</f>
        <v>0</v>
      </c>
      <c r="BO295" s="269">
        <f t="shared" si="312"/>
        <v>0</v>
      </c>
      <c r="BP295" s="225">
        <f t="shared" si="313"/>
        <v>0</v>
      </c>
      <c r="BQ295" s="225">
        <f t="shared" si="314"/>
        <v>0</v>
      </c>
      <c r="BR295" s="225">
        <f t="shared" si="315"/>
        <v>0</v>
      </c>
      <c r="BS295" s="431" t="str">
        <f t="shared" si="316"/>
        <v>ne</v>
      </c>
      <c r="BU295" s="229"/>
      <c r="BV295" s="225">
        <f t="shared" si="317"/>
        <v>0</v>
      </c>
      <c r="BW295" s="230">
        <f>IF(BV295=1,data!$C$41*BU295,0)</f>
        <v>0</v>
      </c>
      <c r="BX295" s="265" t="s">
        <v>96</v>
      </c>
      <c r="BY295" s="231">
        <f>IF(BV295=1,IF(BU295&lt;15,VLOOKUP(BX295,data!$B$3:$E$32,2,0)*BU295,(VLOOKUP(BX295,data!$B$3:$E$32,2,0)*14)+(VLOOKUP(BX295,data!$B$3:$E$32,3,0))*(BU295-14)),0)</f>
        <v>0</v>
      </c>
      <c r="BZ295" s="265" t="s">
        <v>96</v>
      </c>
      <c r="CA295" s="231">
        <f>IF(BV295=1,VLOOKUP(BZ295,data!$B$35:$D$39,2,0),0)</f>
        <v>0</v>
      </c>
      <c r="CB295" s="232">
        <f>IF(AND(BY295&lt;&gt;0,CA295&lt;&gt;0)=FALSE,0,data!$C$43)</f>
        <v>0</v>
      </c>
      <c r="CC295" s="269">
        <f t="shared" si="318"/>
        <v>0</v>
      </c>
      <c r="CD295" s="225">
        <f t="shared" si="319"/>
        <v>0</v>
      </c>
      <c r="CE295" s="225">
        <f t="shared" si="320"/>
        <v>0</v>
      </c>
      <c r="CF295" s="225">
        <f t="shared" si="321"/>
        <v>0</v>
      </c>
      <c r="CG295" s="431" t="str">
        <f t="shared" si="322"/>
        <v>ne</v>
      </c>
      <c r="CI295" s="229"/>
      <c r="CJ295" s="225">
        <f t="shared" si="323"/>
        <v>0</v>
      </c>
      <c r="CK295" s="230">
        <f>IF(CJ295=1,data!$C$41*CI295,0)</f>
        <v>0</v>
      </c>
      <c r="CL295" s="265" t="s">
        <v>96</v>
      </c>
      <c r="CM295" s="231">
        <f>IF(CJ295=1,IF(CI295&lt;15,VLOOKUP(CL295,data!$B$3:$E$32,2,0)*CI295,(VLOOKUP(CL295,data!$B$3:$E$32,2,0)*14)+(VLOOKUP(CL295,data!$B$3:$E$32,3,0))*(CI295-14)),0)</f>
        <v>0</v>
      </c>
      <c r="CN295" s="265" t="s">
        <v>96</v>
      </c>
      <c r="CO295" s="231">
        <f>IF(CJ295=1,VLOOKUP(CN295,data!$B$35:$D$39,2,0),0)</f>
        <v>0</v>
      </c>
      <c r="CP295" s="232">
        <f>IF(AND(CM295&lt;&gt;0,CO295&lt;&gt;0)=FALSE,0,data!$C$43)</f>
        <v>0</v>
      </c>
      <c r="CQ295" s="269">
        <f t="shared" si="324"/>
        <v>0</v>
      </c>
      <c r="CR295" s="225">
        <f t="shared" si="325"/>
        <v>0</v>
      </c>
      <c r="CS295" s="225">
        <f t="shared" si="326"/>
        <v>0</v>
      </c>
      <c r="CT295" s="225">
        <f t="shared" si="327"/>
        <v>0</v>
      </c>
      <c r="CU295" s="431" t="str">
        <f t="shared" si="328"/>
        <v>ne</v>
      </c>
      <c r="CW295" s="229"/>
      <c r="CX295" s="225">
        <f t="shared" si="329"/>
        <v>0</v>
      </c>
      <c r="CY295" s="230">
        <f>IF(CX295=1,data!$C$41*CW295,0)</f>
        <v>0</v>
      </c>
      <c r="CZ295" s="265" t="s">
        <v>96</v>
      </c>
      <c r="DA295" s="231">
        <f>IF(CX295=1,IF(CW295&lt;15,VLOOKUP(CZ295,data!$B$3:$E$32,2,0)*CW295,(VLOOKUP(CZ295,data!$B$3:$E$32,2,0)*14)+(VLOOKUP(CZ295,data!$B$3:$E$32,3,0))*(CW295-14)),0)</f>
        <v>0</v>
      </c>
      <c r="DB295" s="265" t="s">
        <v>96</v>
      </c>
      <c r="DC295" s="231">
        <f>IF(CX295=1,VLOOKUP(DB295,data!$B$35:$D$39,2,0),0)</f>
        <v>0</v>
      </c>
      <c r="DD295" s="232">
        <f>IF(AND(DA295&lt;&gt;0,DC295&lt;&gt;0)=FALSE,0,data!$C$43)</f>
        <v>0</v>
      </c>
      <c r="DE295" s="269">
        <f t="shared" si="330"/>
        <v>0</v>
      </c>
      <c r="DF295" s="225">
        <f t="shared" si="331"/>
        <v>0</v>
      </c>
      <c r="DG295" s="225">
        <f t="shared" si="332"/>
        <v>0</v>
      </c>
      <c r="DH295" s="225">
        <f t="shared" si="333"/>
        <v>0</v>
      </c>
      <c r="DI295" s="431" t="str">
        <f t="shared" si="334"/>
        <v>ne</v>
      </c>
      <c r="DK295" s="229"/>
      <c r="DL295" s="225">
        <f t="shared" si="335"/>
        <v>0</v>
      </c>
      <c r="DM295" s="230">
        <f>IF(DL295=1,data!$C$41*DK295,0)</f>
        <v>0</v>
      </c>
      <c r="DN295" s="265" t="s">
        <v>96</v>
      </c>
      <c r="DO295" s="231">
        <f>IF(DL295=1,IF(DK295&lt;15,VLOOKUP(DN295,data!$B$3:$E$32,2,0)*DK295,(VLOOKUP(DN295,data!$B$3:$E$32,2,0)*14)+(VLOOKUP(DN295,data!$B$3:$E$32,3,0))*(DK295-14)),0)</f>
        <v>0</v>
      </c>
      <c r="DP295" s="265" t="s">
        <v>96</v>
      </c>
      <c r="DQ295" s="231">
        <f>IF(DL295=1,VLOOKUP(DP295,data!$B$35:$D$39,2,0),0)</f>
        <v>0</v>
      </c>
      <c r="DR295" s="232">
        <f>IF(AND(DO295&lt;&gt;0,DQ295&lt;&gt;0)=FALSE,0,data!$C$43)</f>
        <v>0</v>
      </c>
      <c r="DS295" s="269">
        <f t="shared" si="336"/>
        <v>0</v>
      </c>
      <c r="DT295" s="225">
        <f t="shared" si="337"/>
        <v>0</v>
      </c>
      <c r="DU295" s="225">
        <f t="shared" si="338"/>
        <v>0</v>
      </c>
      <c r="DV295" s="225">
        <f t="shared" si="339"/>
        <v>0</v>
      </c>
      <c r="DW295" s="431" t="str">
        <f t="shared" si="340"/>
        <v>ne</v>
      </c>
      <c r="DY295" s="229"/>
      <c r="DZ295" s="225">
        <f t="shared" si="341"/>
        <v>0</v>
      </c>
      <c r="EA295" s="230">
        <f>IF(DZ295=1,data!$C$41*DY295,0)</f>
        <v>0</v>
      </c>
      <c r="EB295" s="265" t="s">
        <v>96</v>
      </c>
      <c r="EC295" s="231">
        <f>IF(DZ295=1,IF(DY295&lt;15,VLOOKUP(EB295,data!$B$3:$E$32,2,0)*DY295,(VLOOKUP(EB295,data!$B$3:$E$32,2,0)*14)+(VLOOKUP(EB295,data!$B$3:$E$32,3,0))*(DY295-14)),0)</f>
        <v>0</v>
      </c>
      <c r="ED295" s="265" t="s">
        <v>96</v>
      </c>
      <c r="EE295" s="231">
        <f>IF(DZ295=1,VLOOKUP(ED295,data!$B$35:$D$39,2,0),0)</f>
        <v>0</v>
      </c>
      <c r="EF295" s="232">
        <f>IF(AND(EC295&lt;&gt;0,EE295&lt;&gt;0)=FALSE,0,data!$C$43)</f>
        <v>0</v>
      </c>
      <c r="EG295" s="269">
        <f t="shared" si="342"/>
        <v>0</v>
      </c>
      <c r="EH295" s="225">
        <f t="shared" si="343"/>
        <v>0</v>
      </c>
      <c r="EI295" s="225">
        <f t="shared" si="344"/>
        <v>0</v>
      </c>
      <c r="EJ295" s="225">
        <f t="shared" si="345"/>
        <v>0</v>
      </c>
      <c r="EK295" s="431" t="str">
        <f t="shared" si="346"/>
        <v>ne</v>
      </c>
      <c r="EM295" s="229"/>
      <c r="EN295" s="225">
        <f t="shared" si="347"/>
        <v>0</v>
      </c>
      <c r="EO295" s="230">
        <f>IF(EN295=1,data!$C$41*EM295,0)</f>
        <v>0</v>
      </c>
      <c r="EP295" s="265" t="s">
        <v>96</v>
      </c>
      <c r="EQ295" s="231">
        <f>IF(EN295=1,IF(EM295&lt;15,VLOOKUP(EP295,data!$B$3:$E$32,2,0)*EM295,(VLOOKUP(EP295,data!$B$3:$E$32,2,0)*14)+(VLOOKUP(EP295,data!$B$3:$E$32,3,0))*(EM295-14)),0)</f>
        <v>0</v>
      </c>
      <c r="ER295" s="265" t="s">
        <v>96</v>
      </c>
      <c r="ES295" s="231">
        <f>IF(EN295=1,VLOOKUP(ER295,data!$B$35:$D$39,2,0),0)</f>
        <v>0</v>
      </c>
      <c r="ET295" s="232">
        <f>IF(AND(EQ295&lt;&gt;0,ES295&lt;&gt;0)=FALSE,0,data!$C$43)</f>
        <v>0</v>
      </c>
      <c r="EU295" s="269">
        <f t="shared" si="348"/>
        <v>0</v>
      </c>
      <c r="EV295" s="225">
        <f t="shared" si="349"/>
        <v>0</v>
      </c>
      <c r="EW295" s="225">
        <f t="shared" si="350"/>
        <v>0</v>
      </c>
      <c r="EX295" s="225">
        <f t="shared" si="351"/>
        <v>0</v>
      </c>
      <c r="EY295" s="431" t="str">
        <f t="shared" si="352"/>
        <v>ne</v>
      </c>
      <c r="FA295" s="229"/>
      <c r="FB295" s="225">
        <f t="shared" si="353"/>
        <v>0</v>
      </c>
      <c r="FC295" s="230">
        <f>IF(FB295=1,data!$C$41*FA295,0)</f>
        <v>0</v>
      </c>
      <c r="FD295" s="265" t="s">
        <v>96</v>
      </c>
      <c r="FE295" s="231">
        <f>IF(FB295=1,IF(FA295&lt;15,VLOOKUP(FD295,data!$B$3:$E$32,2,0)*FA295,(VLOOKUP(FD295,data!$B$3:$E$32,2,0)*14)+(VLOOKUP(FD295,data!$B$3:$E$32,3,0))*(FA295-14)),0)</f>
        <v>0</v>
      </c>
      <c r="FF295" s="265" t="s">
        <v>96</v>
      </c>
      <c r="FG295" s="231">
        <f>IF(FB295=1,VLOOKUP(FF295,data!$B$35:$D$39,2,0),0)</f>
        <v>0</v>
      </c>
      <c r="FH295" s="232">
        <f>IF(AND(FE295&lt;&gt;0,FG295&lt;&gt;0)=FALSE,0,data!$C$43)</f>
        <v>0</v>
      </c>
      <c r="FI295" s="269">
        <f t="shared" si="354"/>
        <v>0</v>
      </c>
      <c r="FJ295" s="225">
        <f t="shared" si="355"/>
        <v>0</v>
      </c>
      <c r="FK295" s="225">
        <f t="shared" si="356"/>
        <v>0</v>
      </c>
      <c r="FL295" s="225">
        <f t="shared" si="357"/>
        <v>0</v>
      </c>
      <c r="FM295" s="431" t="str">
        <f t="shared" si="358"/>
        <v>ne</v>
      </c>
    </row>
    <row r="296" spans="1:169" ht="26.65" hidden="1" customHeight="1" x14ac:dyDescent="0.25">
      <c r="A296" s="233"/>
      <c r="B296" s="370" t="s">
        <v>387</v>
      </c>
      <c r="C296" s="416"/>
      <c r="D296" s="418"/>
      <c r="E296" s="229"/>
      <c r="F296" s="225">
        <f t="shared" si="290"/>
        <v>0</v>
      </c>
      <c r="G296" s="230">
        <f>IF(F296=1,data!$C$41*E296,0)</f>
        <v>0</v>
      </c>
      <c r="H296" s="265" t="s">
        <v>96</v>
      </c>
      <c r="I296" s="231">
        <f>IF($F296=1,IF($E296&lt;15,VLOOKUP(H296,data!$B$3:$E$32,2,0)*$E296,(VLOOKUP(H296,data!$B$3:$E$32,2,0)*14)+(VLOOKUP(H296,data!$B$3:$E$32,3,0))*($E296-14)),0)</f>
        <v>0</v>
      </c>
      <c r="J296" s="265" t="s">
        <v>96</v>
      </c>
      <c r="K296" s="231">
        <f>IF($F296=1,VLOOKUP(J296,data!$B$35:$D$39,2,0),0)</f>
        <v>0</v>
      </c>
      <c r="L296" s="232">
        <f>IF(AND(I296&lt;&gt;0,K296&lt;&gt;0)=FALSE,0,data!$C$43)</f>
        <v>0</v>
      </c>
      <c r="M296" s="269">
        <f t="shared" si="76"/>
        <v>0</v>
      </c>
      <c r="N296" s="225">
        <f t="shared" si="359"/>
        <v>0</v>
      </c>
      <c r="O296" s="225">
        <f t="shared" si="291"/>
        <v>0</v>
      </c>
      <c r="P296" s="225">
        <f t="shared" si="292"/>
        <v>0</v>
      </c>
      <c r="Q296" s="228"/>
      <c r="R296" s="438">
        <f t="shared" si="293"/>
        <v>0</v>
      </c>
      <c r="S296" s="225">
        <f t="shared" si="294"/>
        <v>0</v>
      </c>
      <c r="T296" s="357">
        <f>IF(S296=1,data!$C$41*R296,0)</f>
        <v>0</v>
      </c>
      <c r="U296" s="370" t="str">
        <f t="shared" si="295"/>
        <v xml:space="preserve"> </v>
      </c>
      <c r="V296" s="360">
        <f>IF($S296=1,IF(R296&lt;15,VLOOKUP(U296,data!$B$3:$E$32,2,0)*R296,(VLOOKUP(U296,data!$B$3:$E$32,2,0)*14)+(VLOOKUP(U296,data!$B$3:$E$32,3,0))*(R296-14)),0)</f>
        <v>0</v>
      </c>
      <c r="W296" s="370" t="str">
        <f t="shared" si="296"/>
        <v xml:space="preserve"> </v>
      </c>
      <c r="X296" s="360">
        <f>IF($S296=1,VLOOKUP(W296,data!$B$35:$D$39,2,0),0)</f>
        <v>0</v>
      </c>
      <c r="Y296" s="364">
        <f>IF(AND(V296&lt;&gt;0,X296&lt;&gt;0)=FALSE,0,data!$C$43)</f>
        <v>0</v>
      </c>
      <c r="Z296" s="365">
        <f t="shared" si="83"/>
        <v>0</v>
      </c>
      <c r="AA296" s="225">
        <f t="shared" si="360"/>
        <v>0</v>
      </c>
      <c r="AB296" s="225">
        <f t="shared" si="297"/>
        <v>0</v>
      </c>
      <c r="AC296" s="225">
        <f t="shared" si="298"/>
        <v>0</v>
      </c>
      <c r="AE296" s="229"/>
      <c r="AF296" s="225">
        <f t="shared" si="299"/>
        <v>0</v>
      </c>
      <c r="AG296" s="230">
        <f>IF(AF296=1,data!$C$41*AE296,0)</f>
        <v>0</v>
      </c>
      <c r="AH296" s="265" t="s">
        <v>96</v>
      </c>
      <c r="AI296" s="231">
        <f>IF(AF296=1,IF(AE296&lt;15,VLOOKUP(AH296,data!$B$3:$E$32,2,0)*AE296,(VLOOKUP(AH296,data!$B$3:$E$32,2,0)*14)+(VLOOKUP(AH296,data!$B$3:$E$32,3,0))*(AE296-14)),0)</f>
        <v>0</v>
      </c>
      <c r="AJ296" s="265" t="s">
        <v>96</v>
      </c>
      <c r="AK296" s="231">
        <f>IF(AF296=1,VLOOKUP(AJ296,data!$B$35:$D$39,2,0),0)</f>
        <v>0</v>
      </c>
      <c r="AL296" s="232">
        <f>IF(AND(AI296&lt;&gt;0,AK296&lt;&gt;0)=FALSE,0,data!$C$43)</f>
        <v>0</v>
      </c>
      <c r="AM296" s="269">
        <f t="shared" si="300"/>
        <v>0</v>
      </c>
      <c r="AN296" s="225">
        <f t="shared" si="301"/>
        <v>0</v>
      </c>
      <c r="AO296" s="225">
        <f t="shared" si="302"/>
        <v>0</v>
      </c>
      <c r="AP296" s="225">
        <f t="shared" si="303"/>
        <v>0</v>
      </c>
      <c r="AQ296" s="431" t="str">
        <f t="shared" si="304"/>
        <v>ne</v>
      </c>
      <c r="AS296" s="229"/>
      <c r="AT296" s="225">
        <f t="shared" si="305"/>
        <v>0</v>
      </c>
      <c r="AU296" s="230">
        <f>IF(AT296=1,data!$C$41*AS296,0)</f>
        <v>0</v>
      </c>
      <c r="AV296" s="265" t="s">
        <v>96</v>
      </c>
      <c r="AW296" s="231">
        <f>IF(AT296=1,IF(AS296&lt;15,VLOOKUP(AV296,data!$B$3:$E$32,2,0)*AS296,(VLOOKUP(AV296,data!$B$3:$E$32,2,0)*14)+(VLOOKUP(AV296,data!$B$3:$E$32,3,0))*(AS296-14)),0)</f>
        <v>0</v>
      </c>
      <c r="AX296" s="265" t="s">
        <v>96</v>
      </c>
      <c r="AY296" s="231">
        <f>IF(AT296=1,VLOOKUP(AX296,data!$B$35:$D$39,2,0),0)</f>
        <v>0</v>
      </c>
      <c r="AZ296" s="232">
        <f>IF(AND(AW296&lt;&gt;0,AY296&lt;&gt;0)=FALSE,0,data!$C$43)</f>
        <v>0</v>
      </c>
      <c r="BA296" s="269">
        <f t="shared" si="306"/>
        <v>0</v>
      </c>
      <c r="BB296" s="225">
        <f t="shared" si="307"/>
        <v>0</v>
      </c>
      <c r="BC296" s="225">
        <f t="shared" si="308"/>
        <v>0</v>
      </c>
      <c r="BD296" s="225">
        <f t="shared" si="309"/>
        <v>0</v>
      </c>
      <c r="BE296" s="431" t="str">
        <f t="shared" si="310"/>
        <v>ne</v>
      </c>
      <c r="BG296" s="229"/>
      <c r="BH296" s="225">
        <f t="shared" si="311"/>
        <v>0</v>
      </c>
      <c r="BI296" s="230">
        <f>IF(BH296=1,data!$C$41*BG296,0)</f>
        <v>0</v>
      </c>
      <c r="BJ296" s="265" t="s">
        <v>96</v>
      </c>
      <c r="BK296" s="231">
        <f>IF(BH296=1,IF(BG296&lt;15,VLOOKUP(BJ296,data!$B$3:$E$32,2,0)*BG296,(VLOOKUP(BJ296,data!$B$3:$E$32,2,0)*14)+(VLOOKUP(BJ296,data!$B$3:$E$32,3,0))*(BG296-14)),0)</f>
        <v>0</v>
      </c>
      <c r="BL296" s="265" t="s">
        <v>96</v>
      </c>
      <c r="BM296" s="231">
        <f>IF(BH296=1,VLOOKUP(BL296,data!$B$35:$D$39,2,0),0)</f>
        <v>0</v>
      </c>
      <c r="BN296" s="232">
        <f>IF(AND(BK296&lt;&gt;0,BM296&lt;&gt;0)=FALSE,0,data!$C$43)</f>
        <v>0</v>
      </c>
      <c r="BO296" s="269">
        <f t="shared" si="312"/>
        <v>0</v>
      </c>
      <c r="BP296" s="225">
        <f t="shared" si="313"/>
        <v>0</v>
      </c>
      <c r="BQ296" s="225">
        <f t="shared" si="314"/>
        <v>0</v>
      </c>
      <c r="BR296" s="225">
        <f t="shared" si="315"/>
        <v>0</v>
      </c>
      <c r="BS296" s="431" t="str">
        <f t="shared" si="316"/>
        <v>ne</v>
      </c>
      <c r="BU296" s="229"/>
      <c r="BV296" s="225">
        <f t="shared" si="317"/>
        <v>0</v>
      </c>
      <c r="BW296" s="230">
        <f>IF(BV296=1,data!$C$41*BU296,0)</f>
        <v>0</v>
      </c>
      <c r="BX296" s="265" t="s">
        <v>96</v>
      </c>
      <c r="BY296" s="231">
        <f>IF(BV296=1,IF(BU296&lt;15,VLOOKUP(BX296,data!$B$3:$E$32,2,0)*BU296,(VLOOKUP(BX296,data!$B$3:$E$32,2,0)*14)+(VLOOKUP(BX296,data!$B$3:$E$32,3,0))*(BU296-14)),0)</f>
        <v>0</v>
      </c>
      <c r="BZ296" s="265" t="s">
        <v>96</v>
      </c>
      <c r="CA296" s="231">
        <f>IF(BV296=1,VLOOKUP(BZ296,data!$B$35:$D$39,2,0),0)</f>
        <v>0</v>
      </c>
      <c r="CB296" s="232">
        <f>IF(AND(BY296&lt;&gt;0,CA296&lt;&gt;0)=FALSE,0,data!$C$43)</f>
        <v>0</v>
      </c>
      <c r="CC296" s="269">
        <f t="shared" si="318"/>
        <v>0</v>
      </c>
      <c r="CD296" s="225">
        <f t="shared" si="319"/>
        <v>0</v>
      </c>
      <c r="CE296" s="225">
        <f t="shared" si="320"/>
        <v>0</v>
      </c>
      <c r="CF296" s="225">
        <f t="shared" si="321"/>
        <v>0</v>
      </c>
      <c r="CG296" s="431" t="str">
        <f t="shared" si="322"/>
        <v>ne</v>
      </c>
      <c r="CI296" s="229"/>
      <c r="CJ296" s="225">
        <f t="shared" si="323"/>
        <v>0</v>
      </c>
      <c r="CK296" s="230">
        <f>IF(CJ296=1,data!$C$41*CI296,0)</f>
        <v>0</v>
      </c>
      <c r="CL296" s="265" t="s">
        <v>96</v>
      </c>
      <c r="CM296" s="231">
        <f>IF(CJ296=1,IF(CI296&lt;15,VLOOKUP(CL296,data!$B$3:$E$32,2,0)*CI296,(VLOOKUP(CL296,data!$B$3:$E$32,2,0)*14)+(VLOOKUP(CL296,data!$B$3:$E$32,3,0))*(CI296-14)),0)</f>
        <v>0</v>
      </c>
      <c r="CN296" s="265" t="s">
        <v>96</v>
      </c>
      <c r="CO296" s="231">
        <f>IF(CJ296=1,VLOOKUP(CN296,data!$B$35:$D$39,2,0),0)</f>
        <v>0</v>
      </c>
      <c r="CP296" s="232">
        <f>IF(AND(CM296&lt;&gt;0,CO296&lt;&gt;0)=FALSE,0,data!$C$43)</f>
        <v>0</v>
      </c>
      <c r="CQ296" s="269">
        <f t="shared" si="324"/>
        <v>0</v>
      </c>
      <c r="CR296" s="225">
        <f t="shared" si="325"/>
        <v>0</v>
      </c>
      <c r="CS296" s="225">
        <f t="shared" si="326"/>
        <v>0</v>
      </c>
      <c r="CT296" s="225">
        <f t="shared" si="327"/>
        <v>0</v>
      </c>
      <c r="CU296" s="431" t="str">
        <f t="shared" si="328"/>
        <v>ne</v>
      </c>
      <c r="CW296" s="229"/>
      <c r="CX296" s="225">
        <f t="shared" si="329"/>
        <v>0</v>
      </c>
      <c r="CY296" s="230">
        <f>IF(CX296=1,data!$C$41*CW296,0)</f>
        <v>0</v>
      </c>
      <c r="CZ296" s="265" t="s">
        <v>96</v>
      </c>
      <c r="DA296" s="231">
        <f>IF(CX296=1,IF(CW296&lt;15,VLOOKUP(CZ296,data!$B$3:$E$32,2,0)*CW296,(VLOOKUP(CZ296,data!$B$3:$E$32,2,0)*14)+(VLOOKUP(CZ296,data!$B$3:$E$32,3,0))*(CW296-14)),0)</f>
        <v>0</v>
      </c>
      <c r="DB296" s="265" t="s">
        <v>96</v>
      </c>
      <c r="DC296" s="231">
        <f>IF(CX296=1,VLOOKUP(DB296,data!$B$35:$D$39,2,0),0)</f>
        <v>0</v>
      </c>
      <c r="DD296" s="232">
        <f>IF(AND(DA296&lt;&gt;0,DC296&lt;&gt;0)=FALSE,0,data!$C$43)</f>
        <v>0</v>
      </c>
      <c r="DE296" s="269">
        <f t="shared" si="330"/>
        <v>0</v>
      </c>
      <c r="DF296" s="225">
        <f t="shared" si="331"/>
        <v>0</v>
      </c>
      <c r="DG296" s="225">
        <f t="shared" si="332"/>
        <v>0</v>
      </c>
      <c r="DH296" s="225">
        <f t="shared" si="333"/>
        <v>0</v>
      </c>
      <c r="DI296" s="431" t="str">
        <f t="shared" si="334"/>
        <v>ne</v>
      </c>
      <c r="DK296" s="229"/>
      <c r="DL296" s="225">
        <f t="shared" si="335"/>
        <v>0</v>
      </c>
      <c r="DM296" s="230">
        <f>IF(DL296=1,data!$C$41*DK296,0)</f>
        <v>0</v>
      </c>
      <c r="DN296" s="265" t="s">
        <v>96</v>
      </c>
      <c r="DO296" s="231">
        <f>IF(DL296=1,IF(DK296&lt;15,VLOOKUP(DN296,data!$B$3:$E$32,2,0)*DK296,(VLOOKUP(DN296,data!$B$3:$E$32,2,0)*14)+(VLOOKUP(DN296,data!$B$3:$E$32,3,0))*(DK296-14)),0)</f>
        <v>0</v>
      </c>
      <c r="DP296" s="265" t="s">
        <v>96</v>
      </c>
      <c r="DQ296" s="231">
        <f>IF(DL296=1,VLOOKUP(DP296,data!$B$35:$D$39,2,0),0)</f>
        <v>0</v>
      </c>
      <c r="DR296" s="232">
        <f>IF(AND(DO296&lt;&gt;0,DQ296&lt;&gt;0)=FALSE,0,data!$C$43)</f>
        <v>0</v>
      </c>
      <c r="DS296" s="269">
        <f t="shared" si="336"/>
        <v>0</v>
      </c>
      <c r="DT296" s="225">
        <f t="shared" si="337"/>
        <v>0</v>
      </c>
      <c r="DU296" s="225">
        <f t="shared" si="338"/>
        <v>0</v>
      </c>
      <c r="DV296" s="225">
        <f t="shared" si="339"/>
        <v>0</v>
      </c>
      <c r="DW296" s="431" t="str">
        <f t="shared" si="340"/>
        <v>ne</v>
      </c>
      <c r="DY296" s="229"/>
      <c r="DZ296" s="225">
        <f t="shared" si="341"/>
        <v>0</v>
      </c>
      <c r="EA296" s="230">
        <f>IF(DZ296=1,data!$C$41*DY296,0)</f>
        <v>0</v>
      </c>
      <c r="EB296" s="265" t="s">
        <v>96</v>
      </c>
      <c r="EC296" s="231">
        <f>IF(DZ296=1,IF(DY296&lt;15,VLOOKUP(EB296,data!$B$3:$E$32,2,0)*DY296,(VLOOKUP(EB296,data!$B$3:$E$32,2,0)*14)+(VLOOKUP(EB296,data!$B$3:$E$32,3,0))*(DY296-14)),0)</f>
        <v>0</v>
      </c>
      <c r="ED296" s="265" t="s">
        <v>96</v>
      </c>
      <c r="EE296" s="231">
        <f>IF(DZ296=1,VLOOKUP(ED296,data!$B$35:$D$39,2,0),0)</f>
        <v>0</v>
      </c>
      <c r="EF296" s="232">
        <f>IF(AND(EC296&lt;&gt;0,EE296&lt;&gt;0)=FALSE,0,data!$C$43)</f>
        <v>0</v>
      </c>
      <c r="EG296" s="269">
        <f t="shared" si="342"/>
        <v>0</v>
      </c>
      <c r="EH296" s="225">
        <f t="shared" si="343"/>
        <v>0</v>
      </c>
      <c r="EI296" s="225">
        <f t="shared" si="344"/>
        <v>0</v>
      </c>
      <c r="EJ296" s="225">
        <f t="shared" si="345"/>
        <v>0</v>
      </c>
      <c r="EK296" s="431" t="str">
        <f t="shared" si="346"/>
        <v>ne</v>
      </c>
      <c r="EM296" s="229"/>
      <c r="EN296" s="225">
        <f t="shared" si="347"/>
        <v>0</v>
      </c>
      <c r="EO296" s="230">
        <f>IF(EN296=1,data!$C$41*EM296,0)</f>
        <v>0</v>
      </c>
      <c r="EP296" s="265" t="s">
        <v>96</v>
      </c>
      <c r="EQ296" s="231">
        <f>IF(EN296=1,IF(EM296&lt;15,VLOOKUP(EP296,data!$B$3:$E$32,2,0)*EM296,(VLOOKUP(EP296,data!$B$3:$E$32,2,0)*14)+(VLOOKUP(EP296,data!$B$3:$E$32,3,0))*(EM296-14)),0)</f>
        <v>0</v>
      </c>
      <c r="ER296" s="265" t="s">
        <v>96</v>
      </c>
      <c r="ES296" s="231">
        <f>IF(EN296=1,VLOOKUP(ER296,data!$B$35:$D$39,2,0),0)</f>
        <v>0</v>
      </c>
      <c r="ET296" s="232">
        <f>IF(AND(EQ296&lt;&gt;0,ES296&lt;&gt;0)=FALSE,0,data!$C$43)</f>
        <v>0</v>
      </c>
      <c r="EU296" s="269">
        <f t="shared" si="348"/>
        <v>0</v>
      </c>
      <c r="EV296" s="225">
        <f t="shared" si="349"/>
        <v>0</v>
      </c>
      <c r="EW296" s="225">
        <f t="shared" si="350"/>
        <v>0</v>
      </c>
      <c r="EX296" s="225">
        <f t="shared" si="351"/>
        <v>0</v>
      </c>
      <c r="EY296" s="431" t="str">
        <f t="shared" si="352"/>
        <v>ne</v>
      </c>
      <c r="FA296" s="229"/>
      <c r="FB296" s="225">
        <f t="shared" si="353"/>
        <v>0</v>
      </c>
      <c r="FC296" s="230">
        <f>IF(FB296=1,data!$C$41*FA296,0)</f>
        <v>0</v>
      </c>
      <c r="FD296" s="265" t="s">
        <v>96</v>
      </c>
      <c r="FE296" s="231">
        <f>IF(FB296=1,IF(FA296&lt;15,VLOOKUP(FD296,data!$B$3:$E$32,2,0)*FA296,(VLOOKUP(FD296,data!$B$3:$E$32,2,0)*14)+(VLOOKUP(FD296,data!$B$3:$E$32,3,0))*(FA296-14)),0)</f>
        <v>0</v>
      </c>
      <c r="FF296" s="265" t="s">
        <v>96</v>
      </c>
      <c r="FG296" s="231">
        <f>IF(FB296=1,VLOOKUP(FF296,data!$B$35:$D$39,2,0),0)</f>
        <v>0</v>
      </c>
      <c r="FH296" s="232">
        <f>IF(AND(FE296&lt;&gt;0,FG296&lt;&gt;0)=FALSE,0,data!$C$43)</f>
        <v>0</v>
      </c>
      <c r="FI296" s="269">
        <f t="shared" si="354"/>
        <v>0</v>
      </c>
      <c r="FJ296" s="225">
        <f t="shared" si="355"/>
        <v>0</v>
      </c>
      <c r="FK296" s="225">
        <f t="shared" si="356"/>
        <v>0</v>
      </c>
      <c r="FL296" s="225">
        <f t="shared" si="357"/>
        <v>0</v>
      </c>
      <c r="FM296" s="431" t="str">
        <f t="shared" si="358"/>
        <v>ne</v>
      </c>
    </row>
    <row r="297" spans="1:169" ht="26.65" hidden="1" customHeight="1" x14ac:dyDescent="0.25">
      <c r="A297" s="233"/>
      <c r="B297" s="370" t="s">
        <v>388</v>
      </c>
      <c r="C297" s="416"/>
      <c r="D297" s="418"/>
      <c r="E297" s="229"/>
      <c r="F297" s="225">
        <f t="shared" si="290"/>
        <v>0</v>
      </c>
      <c r="G297" s="230">
        <f>IF(F297=1,data!$C$41*E297,0)</f>
        <v>0</v>
      </c>
      <c r="H297" s="265" t="s">
        <v>96</v>
      </c>
      <c r="I297" s="231">
        <f>IF($F297=1,IF($E297&lt;15,VLOOKUP(H297,data!$B$3:$E$32,2,0)*$E297,(VLOOKUP(H297,data!$B$3:$E$32,2,0)*14)+(VLOOKUP(H297,data!$B$3:$E$32,3,0))*($E297-14)),0)</f>
        <v>0</v>
      </c>
      <c r="J297" s="265" t="s">
        <v>96</v>
      </c>
      <c r="K297" s="231">
        <f>IF($F297=1,VLOOKUP(J297,data!$B$35:$D$39,2,0),0)</f>
        <v>0</v>
      </c>
      <c r="L297" s="232">
        <f>IF(AND(I297&lt;&gt;0,K297&lt;&gt;0)=FALSE,0,data!$C$43)</f>
        <v>0</v>
      </c>
      <c r="M297" s="269">
        <f t="shared" si="76"/>
        <v>0</v>
      </c>
      <c r="N297" s="225">
        <f t="shared" si="359"/>
        <v>0</v>
      </c>
      <c r="O297" s="225">
        <f t="shared" si="291"/>
        <v>0</v>
      </c>
      <c r="P297" s="225">
        <f t="shared" si="292"/>
        <v>0</v>
      </c>
      <c r="Q297" s="228"/>
      <c r="R297" s="438">
        <f t="shared" si="293"/>
        <v>0</v>
      </c>
      <c r="S297" s="225">
        <f t="shared" si="294"/>
        <v>0</v>
      </c>
      <c r="T297" s="357">
        <f>IF(S297=1,data!$C$41*R297,0)</f>
        <v>0</v>
      </c>
      <c r="U297" s="370" t="str">
        <f t="shared" si="295"/>
        <v xml:space="preserve"> </v>
      </c>
      <c r="V297" s="360">
        <f>IF($S297=1,IF(R297&lt;15,VLOOKUP(U297,data!$B$3:$E$32,2,0)*R297,(VLOOKUP(U297,data!$B$3:$E$32,2,0)*14)+(VLOOKUP(U297,data!$B$3:$E$32,3,0))*(R297-14)),0)</f>
        <v>0</v>
      </c>
      <c r="W297" s="370" t="str">
        <f t="shared" si="296"/>
        <v xml:space="preserve"> </v>
      </c>
      <c r="X297" s="360">
        <f>IF($S297=1,VLOOKUP(W297,data!$B$35:$D$39,2,0),0)</f>
        <v>0</v>
      </c>
      <c r="Y297" s="364">
        <f>IF(AND(V297&lt;&gt;0,X297&lt;&gt;0)=FALSE,0,data!$C$43)</f>
        <v>0</v>
      </c>
      <c r="Z297" s="365">
        <f t="shared" si="83"/>
        <v>0</v>
      </c>
      <c r="AA297" s="225">
        <f t="shared" si="360"/>
        <v>0</v>
      </c>
      <c r="AB297" s="225">
        <f t="shared" si="297"/>
        <v>0</v>
      </c>
      <c r="AC297" s="225">
        <f t="shared" si="298"/>
        <v>0</v>
      </c>
      <c r="AE297" s="229"/>
      <c r="AF297" s="225">
        <f t="shared" si="299"/>
        <v>0</v>
      </c>
      <c r="AG297" s="230">
        <f>IF(AF297=1,data!$C$41*AE297,0)</f>
        <v>0</v>
      </c>
      <c r="AH297" s="265" t="s">
        <v>96</v>
      </c>
      <c r="AI297" s="231">
        <f>IF(AF297=1,IF(AE297&lt;15,VLOOKUP(AH297,data!$B$3:$E$32,2,0)*AE297,(VLOOKUP(AH297,data!$B$3:$E$32,2,0)*14)+(VLOOKUP(AH297,data!$B$3:$E$32,3,0))*(AE297-14)),0)</f>
        <v>0</v>
      </c>
      <c r="AJ297" s="265" t="s">
        <v>96</v>
      </c>
      <c r="AK297" s="231">
        <f>IF(AF297=1,VLOOKUP(AJ297,data!$B$35:$D$39,2,0),0)</f>
        <v>0</v>
      </c>
      <c r="AL297" s="232">
        <f>IF(AND(AI297&lt;&gt;0,AK297&lt;&gt;0)=FALSE,0,data!$C$43)</f>
        <v>0</v>
      </c>
      <c r="AM297" s="269">
        <f t="shared" si="300"/>
        <v>0</v>
      </c>
      <c r="AN297" s="225">
        <f t="shared" si="301"/>
        <v>0</v>
      </c>
      <c r="AO297" s="225">
        <f t="shared" si="302"/>
        <v>0</v>
      </c>
      <c r="AP297" s="225">
        <f t="shared" si="303"/>
        <v>0</v>
      </c>
      <c r="AQ297" s="431" t="str">
        <f t="shared" si="304"/>
        <v>ne</v>
      </c>
      <c r="AS297" s="229"/>
      <c r="AT297" s="225">
        <f t="shared" si="305"/>
        <v>0</v>
      </c>
      <c r="AU297" s="230">
        <f>IF(AT297=1,data!$C$41*AS297,0)</f>
        <v>0</v>
      </c>
      <c r="AV297" s="265" t="s">
        <v>96</v>
      </c>
      <c r="AW297" s="231">
        <f>IF(AT297=1,IF(AS297&lt;15,VLOOKUP(AV297,data!$B$3:$E$32,2,0)*AS297,(VLOOKUP(AV297,data!$B$3:$E$32,2,0)*14)+(VLOOKUP(AV297,data!$B$3:$E$32,3,0))*(AS297-14)),0)</f>
        <v>0</v>
      </c>
      <c r="AX297" s="265" t="s">
        <v>96</v>
      </c>
      <c r="AY297" s="231">
        <f>IF(AT297=1,VLOOKUP(AX297,data!$B$35:$D$39,2,0),0)</f>
        <v>0</v>
      </c>
      <c r="AZ297" s="232">
        <f>IF(AND(AW297&lt;&gt;0,AY297&lt;&gt;0)=FALSE,0,data!$C$43)</f>
        <v>0</v>
      </c>
      <c r="BA297" s="269">
        <f t="shared" si="306"/>
        <v>0</v>
      </c>
      <c r="BB297" s="225">
        <f t="shared" si="307"/>
        <v>0</v>
      </c>
      <c r="BC297" s="225">
        <f t="shared" si="308"/>
        <v>0</v>
      </c>
      <c r="BD297" s="225">
        <f t="shared" si="309"/>
        <v>0</v>
      </c>
      <c r="BE297" s="431" t="str">
        <f t="shared" si="310"/>
        <v>ne</v>
      </c>
      <c r="BG297" s="229"/>
      <c r="BH297" s="225">
        <f t="shared" si="311"/>
        <v>0</v>
      </c>
      <c r="BI297" s="230">
        <f>IF(BH297=1,data!$C$41*BG297,0)</f>
        <v>0</v>
      </c>
      <c r="BJ297" s="265" t="s">
        <v>96</v>
      </c>
      <c r="BK297" s="231">
        <f>IF(BH297=1,IF(BG297&lt;15,VLOOKUP(BJ297,data!$B$3:$E$32,2,0)*BG297,(VLOOKUP(BJ297,data!$B$3:$E$32,2,0)*14)+(VLOOKUP(BJ297,data!$B$3:$E$32,3,0))*(BG297-14)),0)</f>
        <v>0</v>
      </c>
      <c r="BL297" s="265" t="s">
        <v>96</v>
      </c>
      <c r="BM297" s="231">
        <f>IF(BH297=1,VLOOKUP(BL297,data!$B$35:$D$39,2,0),0)</f>
        <v>0</v>
      </c>
      <c r="BN297" s="232">
        <f>IF(AND(BK297&lt;&gt;0,BM297&lt;&gt;0)=FALSE,0,data!$C$43)</f>
        <v>0</v>
      </c>
      <c r="BO297" s="269">
        <f t="shared" si="312"/>
        <v>0</v>
      </c>
      <c r="BP297" s="225">
        <f t="shared" si="313"/>
        <v>0</v>
      </c>
      <c r="BQ297" s="225">
        <f t="shared" si="314"/>
        <v>0</v>
      </c>
      <c r="BR297" s="225">
        <f t="shared" si="315"/>
        <v>0</v>
      </c>
      <c r="BS297" s="431" t="str">
        <f t="shared" si="316"/>
        <v>ne</v>
      </c>
      <c r="BU297" s="229"/>
      <c r="BV297" s="225">
        <f t="shared" si="317"/>
        <v>0</v>
      </c>
      <c r="BW297" s="230">
        <f>IF(BV297=1,data!$C$41*BU297,0)</f>
        <v>0</v>
      </c>
      <c r="BX297" s="265" t="s">
        <v>96</v>
      </c>
      <c r="BY297" s="231">
        <f>IF(BV297=1,IF(BU297&lt;15,VLOOKUP(BX297,data!$B$3:$E$32,2,0)*BU297,(VLOOKUP(BX297,data!$B$3:$E$32,2,0)*14)+(VLOOKUP(BX297,data!$B$3:$E$32,3,0))*(BU297-14)),0)</f>
        <v>0</v>
      </c>
      <c r="BZ297" s="265" t="s">
        <v>96</v>
      </c>
      <c r="CA297" s="231">
        <f>IF(BV297=1,VLOOKUP(BZ297,data!$B$35:$D$39,2,0),0)</f>
        <v>0</v>
      </c>
      <c r="CB297" s="232">
        <f>IF(AND(BY297&lt;&gt;0,CA297&lt;&gt;0)=FALSE,0,data!$C$43)</f>
        <v>0</v>
      </c>
      <c r="CC297" s="269">
        <f t="shared" si="318"/>
        <v>0</v>
      </c>
      <c r="CD297" s="225">
        <f t="shared" si="319"/>
        <v>0</v>
      </c>
      <c r="CE297" s="225">
        <f t="shared" si="320"/>
        <v>0</v>
      </c>
      <c r="CF297" s="225">
        <f t="shared" si="321"/>
        <v>0</v>
      </c>
      <c r="CG297" s="431" t="str">
        <f t="shared" si="322"/>
        <v>ne</v>
      </c>
      <c r="CI297" s="229"/>
      <c r="CJ297" s="225">
        <f t="shared" si="323"/>
        <v>0</v>
      </c>
      <c r="CK297" s="230">
        <f>IF(CJ297=1,data!$C$41*CI297,0)</f>
        <v>0</v>
      </c>
      <c r="CL297" s="265" t="s">
        <v>96</v>
      </c>
      <c r="CM297" s="231">
        <f>IF(CJ297=1,IF(CI297&lt;15,VLOOKUP(CL297,data!$B$3:$E$32,2,0)*CI297,(VLOOKUP(CL297,data!$B$3:$E$32,2,0)*14)+(VLOOKUP(CL297,data!$B$3:$E$32,3,0))*(CI297-14)),0)</f>
        <v>0</v>
      </c>
      <c r="CN297" s="265" t="s">
        <v>96</v>
      </c>
      <c r="CO297" s="231">
        <f>IF(CJ297=1,VLOOKUP(CN297,data!$B$35:$D$39,2,0),0)</f>
        <v>0</v>
      </c>
      <c r="CP297" s="232">
        <f>IF(AND(CM297&lt;&gt;0,CO297&lt;&gt;0)=FALSE,0,data!$C$43)</f>
        <v>0</v>
      </c>
      <c r="CQ297" s="269">
        <f t="shared" si="324"/>
        <v>0</v>
      </c>
      <c r="CR297" s="225">
        <f t="shared" si="325"/>
        <v>0</v>
      </c>
      <c r="CS297" s="225">
        <f t="shared" si="326"/>
        <v>0</v>
      </c>
      <c r="CT297" s="225">
        <f t="shared" si="327"/>
        <v>0</v>
      </c>
      <c r="CU297" s="431" t="str">
        <f t="shared" si="328"/>
        <v>ne</v>
      </c>
      <c r="CW297" s="229"/>
      <c r="CX297" s="225">
        <f t="shared" si="329"/>
        <v>0</v>
      </c>
      <c r="CY297" s="230">
        <f>IF(CX297=1,data!$C$41*CW297,0)</f>
        <v>0</v>
      </c>
      <c r="CZ297" s="265" t="s">
        <v>96</v>
      </c>
      <c r="DA297" s="231">
        <f>IF(CX297=1,IF(CW297&lt;15,VLOOKUP(CZ297,data!$B$3:$E$32,2,0)*CW297,(VLOOKUP(CZ297,data!$B$3:$E$32,2,0)*14)+(VLOOKUP(CZ297,data!$B$3:$E$32,3,0))*(CW297-14)),0)</f>
        <v>0</v>
      </c>
      <c r="DB297" s="265" t="s">
        <v>96</v>
      </c>
      <c r="DC297" s="231">
        <f>IF(CX297=1,VLOOKUP(DB297,data!$B$35:$D$39,2,0),0)</f>
        <v>0</v>
      </c>
      <c r="DD297" s="232">
        <f>IF(AND(DA297&lt;&gt;0,DC297&lt;&gt;0)=FALSE,0,data!$C$43)</f>
        <v>0</v>
      </c>
      <c r="DE297" s="269">
        <f t="shared" si="330"/>
        <v>0</v>
      </c>
      <c r="DF297" s="225">
        <f t="shared" si="331"/>
        <v>0</v>
      </c>
      <c r="DG297" s="225">
        <f t="shared" si="332"/>
        <v>0</v>
      </c>
      <c r="DH297" s="225">
        <f t="shared" si="333"/>
        <v>0</v>
      </c>
      <c r="DI297" s="431" t="str">
        <f t="shared" si="334"/>
        <v>ne</v>
      </c>
      <c r="DK297" s="229"/>
      <c r="DL297" s="225">
        <f t="shared" si="335"/>
        <v>0</v>
      </c>
      <c r="DM297" s="230">
        <f>IF(DL297=1,data!$C$41*DK297,0)</f>
        <v>0</v>
      </c>
      <c r="DN297" s="265" t="s">
        <v>96</v>
      </c>
      <c r="DO297" s="231">
        <f>IF(DL297=1,IF(DK297&lt;15,VLOOKUP(DN297,data!$B$3:$E$32,2,0)*DK297,(VLOOKUP(DN297,data!$B$3:$E$32,2,0)*14)+(VLOOKUP(DN297,data!$B$3:$E$32,3,0))*(DK297-14)),0)</f>
        <v>0</v>
      </c>
      <c r="DP297" s="265" t="s">
        <v>96</v>
      </c>
      <c r="DQ297" s="231">
        <f>IF(DL297=1,VLOOKUP(DP297,data!$B$35:$D$39,2,0),0)</f>
        <v>0</v>
      </c>
      <c r="DR297" s="232">
        <f>IF(AND(DO297&lt;&gt;0,DQ297&lt;&gt;0)=FALSE,0,data!$C$43)</f>
        <v>0</v>
      </c>
      <c r="DS297" s="269">
        <f t="shared" si="336"/>
        <v>0</v>
      </c>
      <c r="DT297" s="225">
        <f t="shared" si="337"/>
        <v>0</v>
      </c>
      <c r="DU297" s="225">
        <f t="shared" si="338"/>
        <v>0</v>
      </c>
      <c r="DV297" s="225">
        <f t="shared" si="339"/>
        <v>0</v>
      </c>
      <c r="DW297" s="431" t="str">
        <f t="shared" si="340"/>
        <v>ne</v>
      </c>
      <c r="DY297" s="229"/>
      <c r="DZ297" s="225">
        <f t="shared" si="341"/>
        <v>0</v>
      </c>
      <c r="EA297" s="230">
        <f>IF(DZ297=1,data!$C$41*DY297,0)</f>
        <v>0</v>
      </c>
      <c r="EB297" s="265" t="s">
        <v>96</v>
      </c>
      <c r="EC297" s="231">
        <f>IF(DZ297=1,IF(DY297&lt;15,VLOOKUP(EB297,data!$B$3:$E$32,2,0)*DY297,(VLOOKUP(EB297,data!$B$3:$E$32,2,0)*14)+(VLOOKUP(EB297,data!$B$3:$E$32,3,0))*(DY297-14)),0)</f>
        <v>0</v>
      </c>
      <c r="ED297" s="265" t="s">
        <v>96</v>
      </c>
      <c r="EE297" s="231">
        <f>IF(DZ297=1,VLOOKUP(ED297,data!$B$35:$D$39,2,0),0)</f>
        <v>0</v>
      </c>
      <c r="EF297" s="232">
        <f>IF(AND(EC297&lt;&gt;0,EE297&lt;&gt;0)=FALSE,0,data!$C$43)</f>
        <v>0</v>
      </c>
      <c r="EG297" s="269">
        <f t="shared" si="342"/>
        <v>0</v>
      </c>
      <c r="EH297" s="225">
        <f t="shared" si="343"/>
        <v>0</v>
      </c>
      <c r="EI297" s="225">
        <f t="shared" si="344"/>
        <v>0</v>
      </c>
      <c r="EJ297" s="225">
        <f t="shared" si="345"/>
        <v>0</v>
      </c>
      <c r="EK297" s="431" t="str">
        <f t="shared" si="346"/>
        <v>ne</v>
      </c>
      <c r="EM297" s="229"/>
      <c r="EN297" s="225">
        <f t="shared" si="347"/>
        <v>0</v>
      </c>
      <c r="EO297" s="230">
        <f>IF(EN297=1,data!$C$41*EM297,0)</f>
        <v>0</v>
      </c>
      <c r="EP297" s="265" t="s">
        <v>96</v>
      </c>
      <c r="EQ297" s="231">
        <f>IF(EN297=1,IF(EM297&lt;15,VLOOKUP(EP297,data!$B$3:$E$32,2,0)*EM297,(VLOOKUP(EP297,data!$B$3:$E$32,2,0)*14)+(VLOOKUP(EP297,data!$B$3:$E$32,3,0))*(EM297-14)),0)</f>
        <v>0</v>
      </c>
      <c r="ER297" s="265" t="s">
        <v>96</v>
      </c>
      <c r="ES297" s="231">
        <f>IF(EN297=1,VLOOKUP(ER297,data!$B$35:$D$39,2,0),0)</f>
        <v>0</v>
      </c>
      <c r="ET297" s="232">
        <f>IF(AND(EQ297&lt;&gt;0,ES297&lt;&gt;0)=FALSE,0,data!$C$43)</f>
        <v>0</v>
      </c>
      <c r="EU297" s="269">
        <f t="shared" si="348"/>
        <v>0</v>
      </c>
      <c r="EV297" s="225">
        <f t="shared" si="349"/>
        <v>0</v>
      </c>
      <c r="EW297" s="225">
        <f t="shared" si="350"/>
        <v>0</v>
      </c>
      <c r="EX297" s="225">
        <f t="shared" si="351"/>
        <v>0</v>
      </c>
      <c r="EY297" s="431" t="str">
        <f t="shared" si="352"/>
        <v>ne</v>
      </c>
      <c r="FA297" s="229"/>
      <c r="FB297" s="225">
        <f t="shared" si="353"/>
        <v>0</v>
      </c>
      <c r="FC297" s="230">
        <f>IF(FB297=1,data!$C$41*FA297,0)</f>
        <v>0</v>
      </c>
      <c r="FD297" s="265" t="s">
        <v>96</v>
      </c>
      <c r="FE297" s="231">
        <f>IF(FB297=1,IF(FA297&lt;15,VLOOKUP(FD297,data!$B$3:$E$32,2,0)*FA297,(VLOOKUP(FD297,data!$B$3:$E$32,2,0)*14)+(VLOOKUP(FD297,data!$B$3:$E$32,3,0))*(FA297-14)),0)</f>
        <v>0</v>
      </c>
      <c r="FF297" s="265" t="s">
        <v>96</v>
      </c>
      <c r="FG297" s="231">
        <f>IF(FB297=1,VLOOKUP(FF297,data!$B$35:$D$39,2,0),0)</f>
        <v>0</v>
      </c>
      <c r="FH297" s="232">
        <f>IF(AND(FE297&lt;&gt;0,FG297&lt;&gt;0)=FALSE,0,data!$C$43)</f>
        <v>0</v>
      </c>
      <c r="FI297" s="269">
        <f t="shared" si="354"/>
        <v>0</v>
      </c>
      <c r="FJ297" s="225">
        <f t="shared" si="355"/>
        <v>0</v>
      </c>
      <c r="FK297" s="225">
        <f t="shared" si="356"/>
        <v>0</v>
      </c>
      <c r="FL297" s="225">
        <f t="shared" si="357"/>
        <v>0</v>
      </c>
      <c r="FM297" s="431" t="str">
        <f t="shared" si="358"/>
        <v>ne</v>
      </c>
    </row>
    <row r="298" spans="1:169" ht="26.65" hidden="1" customHeight="1" x14ac:dyDescent="0.25">
      <c r="A298" s="233"/>
      <c r="B298" s="370" t="s">
        <v>389</v>
      </c>
      <c r="C298" s="416"/>
      <c r="D298" s="418"/>
      <c r="E298" s="229"/>
      <c r="F298" s="225">
        <f t="shared" si="290"/>
        <v>0</v>
      </c>
      <c r="G298" s="230">
        <f>IF(F298=1,data!$C$41*E298,0)</f>
        <v>0</v>
      </c>
      <c r="H298" s="265" t="s">
        <v>96</v>
      </c>
      <c r="I298" s="231">
        <f>IF($F298=1,IF($E298&lt;15,VLOOKUP(H298,data!$B$3:$E$32,2,0)*$E298,(VLOOKUP(H298,data!$B$3:$E$32,2,0)*14)+(VLOOKUP(H298,data!$B$3:$E$32,3,0))*($E298-14)),0)</f>
        <v>0</v>
      </c>
      <c r="J298" s="265" t="s">
        <v>96</v>
      </c>
      <c r="K298" s="231">
        <f>IF($F298=1,VLOOKUP(J298,data!$B$35:$D$39,2,0),0)</f>
        <v>0</v>
      </c>
      <c r="L298" s="232">
        <f>IF(AND(I298&lt;&gt;0,K298&lt;&gt;0)=FALSE,0,data!$C$43)</f>
        <v>0</v>
      </c>
      <c r="M298" s="269">
        <f t="shared" si="76"/>
        <v>0</v>
      </c>
      <c r="N298" s="225">
        <f t="shared" si="359"/>
        <v>0</v>
      </c>
      <c r="O298" s="225">
        <f t="shared" si="291"/>
        <v>0</v>
      </c>
      <c r="P298" s="225">
        <f t="shared" si="292"/>
        <v>0</v>
      </c>
      <c r="Q298" s="228"/>
      <c r="R298" s="438">
        <f t="shared" si="293"/>
        <v>0</v>
      </c>
      <c r="S298" s="225">
        <f t="shared" si="294"/>
        <v>0</v>
      </c>
      <c r="T298" s="357">
        <f>IF(S298=1,data!$C$41*R298,0)</f>
        <v>0</v>
      </c>
      <c r="U298" s="370" t="str">
        <f t="shared" si="295"/>
        <v xml:space="preserve"> </v>
      </c>
      <c r="V298" s="360">
        <f>IF($S298=1,IF(R298&lt;15,VLOOKUP(U298,data!$B$3:$E$32,2,0)*R298,(VLOOKUP(U298,data!$B$3:$E$32,2,0)*14)+(VLOOKUP(U298,data!$B$3:$E$32,3,0))*(R298-14)),0)</f>
        <v>0</v>
      </c>
      <c r="W298" s="370" t="str">
        <f t="shared" si="296"/>
        <v xml:space="preserve"> </v>
      </c>
      <c r="X298" s="360">
        <f>IF($S298=1,VLOOKUP(W298,data!$B$35:$D$39,2,0),0)</f>
        <v>0</v>
      </c>
      <c r="Y298" s="364">
        <f>IF(AND(V298&lt;&gt;0,X298&lt;&gt;0)=FALSE,0,data!$C$43)</f>
        <v>0</v>
      </c>
      <c r="Z298" s="365">
        <f t="shared" si="83"/>
        <v>0</v>
      </c>
      <c r="AA298" s="225">
        <f t="shared" si="360"/>
        <v>0</v>
      </c>
      <c r="AB298" s="225">
        <f t="shared" si="297"/>
        <v>0</v>
      </c>
      <c r="AC298" s="225">
        <f t="shared" si="298"/>
        <v>0</v>
      </c>
      <c r="AE298" s="229"/>
      <c r="AF298" s="225">
        <f t="shared" si="299"/>
        <v>0</v>
      </c>
      <c r="AG298" s="230">
        <f>IF(AF298=1,data!$C$41*AE298,0)</f>
        <v>0</v>
      </c>
      <c r="AH298" s="265" t="s">
        <v>96</v>
      </c>
      <c r="AI298" s="231">
        <f>IF(AF298=1,IF(AE298&lt;15,VLOOKUP(AH298,data!$B$3:$E$32,2,0)*AE298,(VLOOKUP(AH298,data!$B$3:$E$32,2,0)*14)+(VLOOKUP(AH298,data!$B$3:$E$32,3,0))*(AE298-14)),0)</f>
        <v>0</v>
      </c>
      <c r="AJ298" s="265" t="s">
        <v>96</v>
      </c>
      <c r="AK298" s="231">
        <f>IF(AF298=1,VLOOKUP(AJ298,data!$B$35:$D$39,2,0),0)</f>
        <v>0</v>
      </c>
      <c r="AL298" s="232">
        <f>IF(AND(AI298&lt;&gt;0,AK298&lt;&gt;0)=FALSE,0,data!$C$43)</f>
        <v>0</v>
      </c>
      <c r="AM298" s="269">
        <f t="shared" si="300"/>
        <v>0</v>
      </c>
      <c r="AN298" s="225">
        <f t="shared" si="301"/>
        <v>0</v>
      </c>
      <c r="AO298" s="225">
        <f t="shared" si="302"/>
        <v>0</v>
      </c>
      <c r="AP298" s="225">
        <f t="shared" si="303"/>
        <v>0</v>
      </c>
      <c r="AQ298" s="431" t="str">
        <f t="shared" si="304"/>
        <v>ne</v>
      </c>
      <c r="AS298" s="229"/>
      <c r="AT298" s="225">
        <f t="shared" si="305"/>
        <v>0</v>
      </c>
      <c r="AU298" s="230">
        <f>IF(AT298=1,data!$C$41*AS298,0)</f>
        <v>0</v>
      </c>
      <c r="AV298" s="265" t="s">
        <v>96</v>
      </c>
      <c r="AW298" s="231">
        <f>IF(AT298=1,IF(AS298&lt;15,VLOOKUP(AV298,data!$B$3:$E$32,2,0)*AS298,(VLOOKUP(AV298,data!$B$3:$E$32,2,0)*14)+(VLOOKUP(AV298,data!$B$3:$E$32,3,0))*(AS298-14)),0)</f>
        <v>0</v>
      </c>
      <c r="AX298" s="265" t="s">
        <v>96</v>
      </c>
      <c r="AY298" s="231">
        <f>IF(AT298=1,VLOOKUP(AX298,data!$B$35:$D$39,2,0),0)</f>
        <v>0</v>
      </c>
      <c r="AZ298" s="232">
        <f>IF(AND(AW298&lt;&gt;0,AY298&lt;&gt;0)=FALSE,0,data!$C$43)</f>
        <v>0</v>
      </c>
      <c r="BA298" s="269">
        <f t="shared" si="306"/>
        <v>0</v>
      </c>
      <c r="BB298" s="225">
        <f t="shared" si="307"/>
        <v>0</v>
      </c>
      <c r="BC298" s="225">
        <f t="shared" si="308"/>
        <v>0</v>
      </c>
      <c r="BD298" s="225">
        <f t="shared" si="309"/>
        <v>0</v>
      </c>
      <c r="BE298" s="431" t="str">
        <f t="shared" si="310"/>
        <v>ne</v>
      </c>
      <c r="BG298" s="229"/>
      <c r="BH298" s="225">
        <f t="shared" si="311"/>
        <v>0</v>
      </c>
      <c r="BI298" s="230">
        <f>IF(BH298=1,data!$C$41*BG298,0)</f>
        <v>0</v>
      </c>
      <c r="BJ298" s="265" t="s">
        <v>96</v>
      </c>
      <c r="BK298" s="231">
        <f>IF(BH298=1,IF(BG298&lt;15,VLOOKUP(BJ298,data!$B$3:$E$32,2,0)*BG298,(VLOOKUP(BJ298,data!$B$3:$E$32,2,0)*14)+(VLOOKUP(BJ298,data!$B$3:$E$32,3,0))*(BG298-14)),0)</f>
        <v>0</v>
      </c>
      <c r="BL298" s="265" t="s">
        <v>96</v>
      </c>
      <c r="BM298" s="231">
        <f>IF(BH298=1,VLOOKUP(BL298,data!$B$35:$D$39,2,0),0)</f>
        <v>0</v>
      </c>
      <c r="BN298" s="232">
        <f>IF(AND(BK298&lt;&gt;0,BM298&lt;&gt;0)=FALSE,0,data!$C$43)</f>
        <v>0</v>
      </c>
      <c r="BO298" s="269">
        <f t="shared" si="312"/>
        <v>0</v>
      </c>
      <c r="BP298" s="225">
        <f t="shared" si="313"/>
        <v>0</v>
      </c>
      <c r="BQ298" s="225">
        <f t="shared" si="314"/>
        <v>0</v>
      </c>
      <c r="BR298" s="225">
        <f t="shared" si="315"/>
        <v>0</v>
      </c>
      <c r="BS298" s="431" t="str">
        <f t="shared" si="316"/>
        <v>ne</v>
      </c>
      <c r="BU298" s="229"/>
      <c r="BV298" s="225">
        <f t="shared" si="317"/>
        <v>0</v>
      </c>
      <c r="BW298" s="230">
        <f>IF(BV298=1,data!$C$41*BU298,0)</f>
        <v>0</v>
      </c>
      <c r="BX298" s="265" t="s">
        <v>96</v>
      </c>
      <c r="BY298" s="231">
        <f>IF(BV298=1,IF(BU298&lt;15,VLOOKUP(BX298,data!$B$3:$E$32,2,0)*BU298,(VLOOKUP(BX298,data!$B$3:$E$32,2,0)*14)+(VLOOKUP(BX298,data!$B$3:$E$32,3,0))*(BU298-14)),0)</f>
        <v>0</v>
      </c>
      <c r="BZ298" s="265" t="s">
        <v>96</v>
      </c>
      <c r="CA298" s="231">
        <f>IF(BV298=1,VLOOKUP(BZ298,data!$B$35:$D$39,2,0),0)</f>
        <v>0</v>
      </c>
      <c r="CB298" s="232">
        <f>IF(AND(BY298&lt;&gt;0,CA298&lt;&gt;0)=FALSE,0,data!$C$43)</f>
        <v>0</v>
      </c>
      <c r="CC298" s="269">
        <f t="shared" si="318"/>
        <v>0</v>
      </c>
      <c r="CD298" s="225">
        <f t="shared" si="319"/>
        <v>0</v>
      </c>
      <c r="CE298" s="225">
        <f t="shared" si="320"/>
        <v>0</v>
      </c>
      <c r="CF298" s="225">
        <f t="shared" si="321"/>
        <v>0</v>
      </c>
      <c r="CG298" s="431" t="str">
        <f t="shared" si="322"/>
        <v>ne</v>
      </c>
      <c r="CI298" s="229"/>
      <c r="CJ298" s="225">
        <f t="shared" si="323"/>
        <v>0</v>
      </c>
      <c r="CK298" s="230">
        <f>IF(CJ298=1,data!$C$41*CI298,0)</f>
        <v>0</v>
      </c>
      <c r="CL298" s="265" t="s">
        <v>96</v>
      </c>
      <c r="CM298" s="231">
        <f>IF(CJ298=1,IF(CI298&lt;15,VLOOKUP(CL298,data!$B$3:$E$32,2,0)*CI298,(VLOOKUP(CL298,data!$B$3:$E$32,2,0)*14)+(VLOOKUP(CL298,data!$B$3:$E$32,3,0))*(CI298-14)),0)</f>
        <v>0</v>
      </c>
      <c r="CN298" s="265" t="s">
        <v>96</v>
      </c>
      <c r="CO298" s="231">
        <f>IF(CJ298=1,VLOOKUP(CN298,data!$B$35:$D$39,2,0),0)</f>
        <v>0</v>
      </c>
      <c r="CP298" s="232">
        <f>IF(AND(CM298&lt;&gt;0,CO298&lt;&gt;0)=FALSE,0,data!$C$43)</f>
        <v>0</v>
      </c>
      <c r="CQ298" s="269">
        <f t="shared" si="324"/>
        <v>0</v>
      </c>
      <c r="CR298" s="225">
        <f t="shared" si="325"/>
        <v>0</v>
      </c>
      <c r="CS298" s="225">
        <f t="shared" si="326"/>
        <v>0</v>
      </c>
      <c r="CT298" s="225">
        <f t="shared" si="327"/>
        <v>0</v>
      </c>
      <c r="CU298" s="431" t="str">
        <f t="shared" si="328"/>
        <v>ne</v>
      </c>
      <c r="CW298" s="229"/>
      <c r="CX298" s="225">
        <f t="shared" si="329"/>
        <v>0</v>
      </c>
      <c r="CY298" s="230">
        <f>IF(CX298=1,data!$C$41*CW298,0)</f>
        <v>0</v>
      </c>
      <c r="CZ298" s="265" t="s">
        <v>96</v>
      </c>
      <c r="DA298" s="231">
        <f>IF(CX298=1,IF(CW298&lt;15,VLOOKUP(CZ298,data!$B$3:$E$32,2,0)*CW298,(VLOOKUP(CZ298,data!$B$3:$E$32,2,0)*14)+(VLOOKUP(CZ298,data!$B$3:$E$32,3,0))*(CW298-14)),0)</f>
        <v>0</v>
      </c>
      <c r="DB298" s="265" t="s">
        <v>96</v>
      </c>
      <c r="DC298" s="231">
        <f>IF(CX298=1,VLOOKUP(DB298,data!$B$35:$D$39,2,0),0)</f>
        <v>0</v>
      </c>
      <c r="DD298" s="232">
        <f>IF(AND(DA298&lt;&gt;0,DC298&lt;&gt;0)=FALSE,0,data!$C$43)</f>
        <v>0</v>
      </c>
      <c r="DE298" s="269">
        <f t="shared" si="330"/>
        <v>0</v>
      </c>
      <c r="DF298" s="225">
        <f t="shared" si="331"/>
        <v>0</v>
      </c>
      <c r="DG298" s="225">
        <f t="shared" si="332"/>
        <v>0</v>
      </c>
      <c r="DH298" s="225">
        <f t="shared" si="333"/>
        <v>0</v>
      </c>
      <c r="DI298" s="431" t="str">
        <f t="shared" si="334"/>
        <v>ne</v>
      </c>
      <c r="DK298" s="229"/>
      <c r="DL298" s="225">
        <f t="shared" si="335"/>
        <v>0</v>
      </c>
      <c r="DM298" s="230">
        <f>IF(DL298=1,data!$C$41*DK298,0)</f>
        <v>0</v>
      </c>
      <c r="DN298" s="265" t="s">
        <v>96</v>
      </c>
      <c r="DO298" s="231">
        <f>IF(DL298=1,IF(DK298&lt;15,VLOOKUP(DN298,data!$B$3:$E$32,2,0)*DK298,(VLOOKUP(DN298,data!$B$3:$E$32,2,0)*14)+(VLOOKUP(DN298,data!$B$3:$E$32,3,0))*(DK298-14)),0)</f>
        <v>0</v>
      </c>
      <c r="DP298" s="265" t="s">
        <v>96</v>
      </c>
      <c r="DQ298" s="231">
        <f>IF(DL298=1,VLOOKUP(DP298,data!$B$35:$D$39,2,0),0)</f>
        <v>0</v>
      </c>
      <c r="DR298" s="232">
        <f>IF(AND(DO298&lt;&gt;0,DQ298&lt;&gt;0)=FALSE,0,data!$C$43)</f>
        <v>0</v>
      </c>
      <c r="DS298" s="269">
        <f t="shared" si="336"/>
        <v>0</v>
      </c>
      <c r="DT298" s="225">
        <f t="shared" si="337"/>
        <v>0</v>
      </c>
      <c r="DU298" s="225">
        <f t="shared" si="338"/>
        <v>0</v>
      </c>
      <c r="DV298" s="225">
        <f t="shared" si="339"/>
        <v>0</v>
      </c>
      <c r="DW298" s="431" t="str">
        <f t="shared" si="340"/>
        <v>ne</v>
      </c>
      <c r="DY298" s="229"/>
      <c r="DZ298" s="225">
        <f t="shared" si="341"/>
        <v>0</v>
      </c>
      <c r="EA298" s="230">
        <f>IF(DZ298=1,data!$C$41*DY298,0)</f>
        <v>0</v>
      </c>
      <c r="EB298" s="265" t="s">
        <v>96</v>
      </c>
      <c r="EC298" s="231">
        <f>IF(DZ298=1,IF(DY298&lt;15,VLOOKUP(EB298,data!$B$3:$E$32,2,0)*DY298,(VLOOKUP(EB298,data!$B$3:$E$32,2,0)*14)+(VLOOKUP(EB298,data!$B$3:$E$32,3,0))*(DY298-14)),0)</f>
        <v>0</v>
      </c>
      <c r="ED298" s="265" t="s">
        <v>96</v>
      </c>
      <c r="EE298" s="231">
        <f>IF(DZ298=1,VLOOKUP(ED298,data!$B$35:$D$39,2,0),0)</f>
        <v>0</v>
      </c>
      <c r="EF298" s="232">
        <f>IF(AND(EC298&lt;&gt;0,EE298&lt;&gt;0)=FALSE,0,data!$C$43)</f>
        <v>0</v>
      </c>
      <c r="EG298" s="269">
        <f t="shared" si="342"/>
        <v>0</v>
      </c>
      <c r="EH298" s="225">
        <f t="shared" si="343"/>
        <v>0</v>
      </c>
      <c r="EI298" s="225">
        <f t="shared" si="344"/>
        <v>0</v>
      </c>
      <c r="EJ298" s="225">
        <f t="shared" si="345"/>
        <v>0</v>
      </c>
      <c r="EK298" s="431" t="str">
        <f t="shared" si="346"/>
        <v>ne</v>
      </c>
      <c r="EM298" s="229"/>
      <c r="EN298" s="225">
        <f t="shared" si="347"/>
        <v>0</v>
      </c>
      <c r="EO298" s="230">
        <f>IF(EN298=1,data!$C$41*EM298,0)</f>
        <v>0</v>
      </c>
      <c r="EP298" s="265" t="s">
        <v>96</v>
      </c>
      <c r="EQ298" s="231">
        <f>IF(EN298=1,IF(EM298&lt;15,VLOOKUP(EP298,data!$B$3:$E$32,2,0)*EM298,(VLOOKUP(EP298,data!$B$3:$E$32,2,0)*14)+(VLOOKUP(EP298,data!$B$3:$E$32,3,0))*(EM298-14)),0)</f>
        <v>0</v>
      </c>
      <c r="ER298" s="265" t="s">
        <v>96</v>
      </c>
      <c r="ES298" s="231">
        <f>IF(EN298=1,VLOOKUP(ER298,data!$B$35:$D$39,2,0),0)</f>
        <v>0</v>
      </c>
      <c r="ET298" s="232">
        <f>IF(AND(EQ298&lt;&gt;0,ES298&lt;&gt;0)=FALSE,0,data!$C$43)</f>
        <v>0</v>
      </c>
      <c r="EU298" s="269">
        <f t="shared" si="348"/>
        <v>0</v>
      </c>
      <c r="EV298" s="225">
        <f t="shared" si="349"/>
        <v>0</v>
      </c>
      <c r="EW298" s="225">
        <f t="shared" si="350"/>
        <v>0</v>
      </c>
      <c r="EX298" s="225">
        <f t="shared" si="351"/>
        <v>0</v>
      </c>
      <c r="EY298" s="431" t="str">
        <f t="shared" si="352"/>
        <v>ne</v>
      </c>
      <c r="FA298" s="229"/>
      <c r="FB298" s="225">
        <f t="shared" si="353"/>
        <v>0</v>
      </c>
      <c r="FC298" s="230">
        <f>IF(FB298=1,data!$C$41*FA298,0)</f>
        <v>0</v>
      </c>
      <c r="FD298" s="265" t="s">
        <v>96</v>
      </c>
      <c r="FE298" s="231">
        <f>IF(FB298=1,IF(FA298&lt;15,VLOOKUP(FD298,data!$B$3:$E$32,2,0)*FA298,(VLOOKUP(FD298,data!$B$3:$E$32,2,0)*14)+(VLOOKUP(FD298,data!$B$3:$E$32,3,0))*(FA298-14)),0)</f>
        <v>0</v>
      </c>
      <c r="FF298" s="265" t="s">
        <v>96</v>
      </c>
      <c r="FG298" s="231">
        <f>IF(FB298=1,VLOOKUP(FF298,data!$B$35:$D$39,2,0),0)</f>
        <v>0</v>
      </c>
      <c r="FH298" s="232">
        <f>IF(AND(FE298&lt;&gt;0,FG298&lt;&gt;0)=FALSE,0,data!$C$43)</f>
        <v>0</v>
      </c>
      <c r="FI298" s="269">
        <f t="shared" si="354"/>
        <v>0</v>
      </c>
      <c r="FJ298" s="225">
        <f t="shared" si="355"/>
        <v>0</v>
      </c>
      <c r="FK298" s="225">
        <f t="shared" si="356"/>
        <v>0</v>
      </c>
      <c r="FL298" s="225">
        <f t="shared" si="357"/>
        <v>0</v>
      </c>
      <c r="FM298" s="431" t="str">
        <f t="shared" si="358"/>
        <v>ne</v>
      </c>
    </row>
    <row r="299" spans="1:169" ht="26.65" hidden="1" customHeight="1" x14ac:dyDescent="0.25">
      <c r="A299" s="233"/>
      <c r="B299" s="370" t="s">
        <v>390</v>
      </c>
      <c r="C299" s="416"/>
      <c r="D299" s="418"/>
      <c r="E299" s="229"/>
      <c r="F299" s="225">
        <f t="shared" si="290"/>
        <v>0</v>
      </c>
      <c r="G299" s="230">
        <f>IF(F299=1,data!$C$41*E299,0)</f>
        <v>0</v>
      </c>
      <c r="H299" s="265" t="s">
        <v>96</v>
      </c>
      <c r="I299" s="231">
        <f>IF($F299=1,IF($E299&lt;15,VLOOKUP(H299,data!$B$3:$E$32,2,0)*$E299,(VLOOKUP(H299,data!$B$3:$E$32,2,0)*14)+(VLOOKUP(H299,data!$B$3:$E$32,3,0))*($E299-14)),0)</f>
        <v>0</v>
      </c>
      <c r="J299" s="265" t="s">
        <v>96</v>
      </c>
      <c r="K299" s="231">
        <f>IF($F299=1,VLOOKUP(J299,data!$B$35:$D$39,2,0),0)</f>
        <v>0</v>
      </c>
      <c r="L299" s="232">
        <f>IF(AND(I299&lt;&gt;0,K299&lt;&gt;0)=FALSE,0,data!$C$43)</f>
        <v>0</v>
      </c>
      <c r="M299" s="269">
        <f t="shared" si="76"/>
        <v>0</v>
      </c>
      <c r="N299" s="225">
        <f t="shared" si="359"/>
        <v>0</v>
      </c>
      <c r="O299" s="225">
        <f t="shared" si="291"/>
        <v>0</v>
      </c>
      <c r="P299" s="225">
        <f t="shared" si="292"/>
        <v>0</v>
      </c>
      <c r="Q299" s="228"/>
      <c r="R299" s="438">
        <f t="shared" si="293"/>
        <v>0</v>
      </c>
      <c r="S299" s="225">
        <f t="shared" si="294"/>
        <v>0</v>
      </c>
      <c r="T299" s="357">
        <f>IF(S299=1,data!$C$41*R299,0)</f>
        <v>0</v>
      </c>
      <c r="U299" s="370" t="str">
        <f t="shared" si="295"/>
        <v xml:space="preserve"> </v>
      </c>
      <c r="V299" s="360">
        <f>IF($S299=1,IF(R299&lt;15,VLOOKUP(U299,data!$B$3:$E$32,2,0)*R299,(VLOOKUP(U299,data!$B$3:$E$32,2,0)*14)+(VLOOKUP(U299,data!$B$3:$E$32,3,0))*(R299-14)),0)</f>
        <v>0</v>
      </c>
      <c r="W299" s="370" t="str">
        <f t="shared" si="296"/>
        <v xml:space="preserve"> </v>
      </c>
      <c r="X299" s="360">
        <f>IF($S299=1,VLOOKUP(W299,data!$B$35:$D$39,2,0),0)</f>
        <v>0</v>
      </c>
      <c r="Y299" s="364">
        <f>IF(AND(V299&lt;&gt;0,X299&lt;&gt;0)=FALSE,0,data!$C$43)</f>
        <v>0</v>
      </c>
      <c r="Z299" s="365">
        <f t="shared" si="83"/>
        <v>0</v>
      </c>
      <c r="AA299" s="225">
        <f t="shared" si="360"/>
        <v>0</v>
      </c>
      <c r="AB299" s="225">
        <f t="shared" si="297"/>
        <v>0</v>
      </c>
      <c r="AC299" s="225">
        <f t="shared" si="298"/>
        <v>0</v>
      </c>
      <c r="AE299" s="229"/>
      <c r="AF299" s="225">
        <f t="shared" si="299"/>
        <v>0</v>
      </c>
      <c r="AG299" s="230">
        <f>IF(AF299=1,data!$C$41*AE299,0)</f>
        <v>0</v>
      </c>
      <c r="AH299" s="265" t="s">
        <v>96</v>
      </c>
      <c r="AI299" s="231">
        <f>IF(AF299=1,IF(AE299&lt;15,VLOOKUP(AH299,data!$B$3:$E$32,2,0)*AE299,(VLOOKUP(AH299,data!$B$3:$E$32,2,0)*14)+(VLOOKUP(AH299,data!$B$3:$E$32,3,0))*(AE299-14)),0)</f>
        <v>0</v>
      </c>
      <c r="AJ299" s="265" t="s">
        <v>96</v>
      </c>
      <c r="AK299" s="231">
        <f>IF(AF299=1,VLOOKUP(AJ299,data!$B$35:$D$39,2,0),0)</f>
        <v>0</v>
      </c>
      <c r="AL299" s="232">
        <f>IF(AND(AI299&lt;&gt;0,AK299&lt;&gt;0)=FALSE,0,data!$C$43)</f>
        <v>0</v>
      </c>
      <c r="AM299" s="269">
        <f t="shared" si="300"/>
        <v>0</v>
      </c>
      <c r="AN299" s="225">
        <f t="shared" si="301"/>
        <v>0</v>
      </c>
      <c r="AO299" s="225">
        <f t="shared" si="302"/>
        <v>0</v>
      </c>
      <c r="AP299" s="225">
        <f t="shared" si="303"/>
        <v>0</v>
      </c>
      <c r="AQ299" s="431" t="str">
        <f t="shared" si="304"/>
        <v>ne</v>
      </c>
      <c r="AS299" s="229"/>
      <c r="AT299" s="225">
        <f t="shared" si="305"/>
        <v>0</v>
      </c>
      <c r="AU299" s="230">
        <f>IF(AT299=1,data!$C$41*AS299,0)</f>
        <v>0</v>
      </c>
      <c r="AV299" s="265" t="s">
        <v>96</v>
      </c>
      <c r="AW299" s="231">
        <f>IF(AT299=1,IF(AS299&lt;15,VLOOKUP(AV299,data!$B$3:$E$32,2,0)*AS299,(VLOOKUP(AV299,data!$B$3:$E$32,2,0)*14)+(VLOOKUP(AV299,data!$B$3:$E$32,3,0))*(AS299-14)),0)</f>
        <v>0</v>
      </c>
      <c r="AX299" s="265" t="s">
        <v>96</v>
      </c>
      <c r="AY299" s="231">
        <f>IF(AT299=1,VLOOKUP(AX299,data!$B$35:$D$39,2,0),0)</f>
        <v>0</v>
      </c>
      <c r="AZ299" s="232">
        <f>IF(AND(AW299&lt;&gt;0,AY299&lt;&gt;0)=FALSE,0,data!$C$43)</f>
        <v>0</v>
      </c>
      <c r="BA299" s="269">
        <f t="shared" si="306"/>
        <v>0</v>
      </c>
      <c r="BB299" s="225">
        <f t="shared" si="307"/>
        <v>0</v>
      </c>
      <c r="BC299" s="225">
        <f t="shared" si="308"/>
        <v>0</v>
      </c>
      <c r="BD299" s="225">
        <f t="shared" si="309"/>
        <v>0</v>
      </c>
      <c r="BE299" s="431" t="str">
        <f t="shared" si="310"/>
        <v>ne</v>
      </c>
      <c r="BG299" s="229"/>
      <c r="BH299" s="225">
        <f t="shared" si="311"/>
        <v>0</v>
      </c>
      <c r="BI299" s="230">
        <f>IF(BH299=1,data!$C$41*BG299,0)</f>
        <v>0</v>
      </c>
      <c r="BJ299" s="265" t="s">
        <v>96</v>
      </c>
      <c r="BK299" s="231">
        <f>IF(BH299=1,IF(BG299&lt;15,VLOOKUP(BJ299,data!$B$3:$E$32,2,0)*BG299,(VLOOKUP(BJ299,data!$B$3:$E$32,2,0)*14)+(VLOOKUP(BJ299,data!$B$3:$E$32,3,0))*(BG299-14)),0)</f>
        <v>0</v>
      </c>
      <c r="BL299" s="265" t="s">
        <v>96</v>
      </c>
      <c r="BM299" s="231">
        <f>IF(BH299=1,VLOOKUP(BL299,data!$B$35:$D$39,2,0),0)</f>
        <v>0</v>
      </c>
      <c r="BN299" s="232">
        <f>IF(AND(BK299&lt;&gt;0,BM299&lt;&gt;0)=FALSE,0,data!$C$43)</f>
        <v>0</v>
      </c>
      <c r="BO299" s="269">
        <f t="shared" si="312"/>
        <v>0</v>
      </c>
      <c r="BP299" s="225">
        <f t="shared" si="313"/>
        <v>0</v>
      </c>
      <c r="BQ299" s="225">
        <f t="shared" si="314"/>
        <v>0</v>
      </c>
      <c r="BR299" s="225">
        <f t="shared" si="315"/>
        <v>0</v>
      </c>
      <c r="BS299" s="431" t="str">
        <f t="shared" si="316"/>
        <v>ne</v>
      </c>
      <c r="BU299" s="229"/>
      <c r="BV299" s="225">
        <f t="shared" si="317"/>
        <v>0</v>
      </c>
      <c r="BW299" s="230">
        <f>IF(BV299=1,data!$C$41*BU299,0)</f>
        <v>0</v>
      </c>
      <c r="BX299" s="265" t="s">
        <v>96</v>
      </c>
      <c r="BY299" s="231">
        <f>IF(BV299=1,IF(BU299&lt;15,VLOOKUP(BX299,data!$B$3:$E$32,2,0)*BU299,(VLOOKUP(BX299,data!$B$3:$E$32,2,0)*14)+(VLOOKUP(BX299,data!$B$3:$E$32,3,0))*(BU299-14)),0)</f>
        <v>0</v>
      </c>
      <c r="BZ299" s="265" t="s">
        <v>96</v>
      </c>
      <c r="CA299" s="231">
        <f>IF(BV299=1,VLOOKUP(BZ299,data!$B$35:$D$39,2,0),0)</f>
        <v>0</v>
      </c>
      <c r="CB299" s="232">
        <f>IF(AND(BY299&lt;&gt;0,CA299&lt;&gt;0)=FALSE,0,data!$C$43)</f>
        <v>0</v>
      </c>
      <c r="CC299" s="269">
        <f t="shared" si="318"/>
        <v>0</v>
      </c>
      <c r="CD299" s="225">
        <f t="shared" si="319"/>
        <v>0</v>
      </c>
      <c r="CE299" s="225">
        <f t="shared" si="320"/>
        <v>0</v>
      </c>
      <c r="CF299" s="225">
        <f t="shared" si="321"/>
        <v>0</v>
      </c>
      <c r="CG299" s="431" t="str">
        <f t="shared" si="322"/>
        <v>ne</v>
      </c>
      <c r="CI299" s="229"/>
      <c r="CJ299" s="225">
        <f t="shared" si="323"/>
        <v>0</v>
      </c>
      <c r="CK299" s="230">
        <f>IF(CJ299=1,data!$C$41*CI299,0)</f>
        <v>0</v>
      </c>
      <c r="CL299" s="265" t="s">
        <v>96</v>
      </c>
      <c r="CM299" s="231">
        <f>IF(CJ299=1,IF(CI299&lt;15,VLOOKUP(CL299,data!$B$3:$E$32,2,0)*CI299,(VLOOKUP(CL299,data!$B$3:$E$32,2,0)*14)+(VLOOKUP(CL299,data!$B$3:$E$32,3,0))*(CI299-14)),0)</f>
        <v>0</v>
      </c>
      <c r="CN299" s="265" t="s">
        <v>96</v>
      </c>
      <c r="CO299" s="231">
        <f>IF(CJ299=1,VLOOKUP(CN299,data!$B$35:$D$39,2,0),0)</f>
        <v>0</v>
      </c>
      <c r="CP299" s="232">
        <f>IF(AND(CM299&lt;&gt;0,CO299&lt;&gt;0)=FALSE,0,data!$C$43)</f>
        <v>0</v>
      </c>
      <c r="CQ299" s="269">
        <f t="shared" si="324"/>
        <v>0</v>
      </c>
      <c r="CR299" s="225">
        <f t="shared" si="325"/>
        <v>0</v>
      </c>
      <c r="CS299" s="225">
        <f t="shared" si="326"/>
        <v>0</v>
      </c>
      <c r="CT299" s="225">
        <f t="shared" si="327"/>
        <v>0</v>
      </c>
      <c r="CU299" s="431" t="str">
        <f t="shared" si="328"/>
        <v>ne</v>
      </c>
      <c r="CW299" s="229"/>
      <c r="CX299" s="225">
        <f t="shared" si="329"/>
        <v>0</v>
      </c>
      <c r="CY299" s="230">
        <f>IF(CX299=1,data!$C$41*CW299,0)</f>
        <v>0</v>
      </c>
      <c r="CZ299" s="265" t="s">
        <v>96</v>
      </c>
      <c r="DA299" s="231">
        <f>IF(CX299=1,IF(CW299&lt;15,VLOOKUP(CZ299,data!$B$3:$E$32,2,0)*CW299,(VLOOKUP(CZ299,data!$B$3:$E$32,2,0)*14)+(VLOOKUP(CZ299,data!$B$3:$E$32,3,0))*(CW299-14)),0)</f>
        <v>0</v>
      </c>
      <c r="DB299" s="265" t="s">
        <v>96</v>
      </c>
      <c r="DC299" s="231">
        <f>IF(CX299=1,VLOOKUP(DB299,data!$B$35:$D$39,2,0),0)</f>
        <v>0</v>
      </c>
      <c r="DD299" s="232">
        <f>IF(AND(DA299&lt;&gt;0,DC299&lt;&gt;0)=FALSE,0,data!$C$43)</f>
        <v>0</v>
      </c>
      <c r="DE299" s="269">
        <f t="shared" si="330"/>
        <v>0</v>
      </c>
      <c r="DF299" s="225">
        <f t="shared" si="331"/>
        <v>0</v>
      </c>
      <c r="DG299" s="225">
        <f t="shared" si="332"/>
        <v>0</v>
      </c>
      <c r="DH299" s="225">
        <f t="shared" si="333"/>
        <v>0</v>
      </c>
      <c r="DI299" s="431" t="str">
        <f t="shared" si="334"/>
        <v>ne</v>
      </c>
      <c r="DK299" s="229"/>
      <c r="DL299" s="225">
        <f t="shared" si="335"/>
        <v>0</v>
      </c>
      <c r="DM299" s="230">
        <f>IF(DL299=1,data!$C$41*DK299,0)</f>
        <v>0</v>
      </c>
      <c r="DN299" s="265" t="s">
        <v>96</v>
      </c>
      <c r="DO299" s="231">
        <f>IF(DL299=1,IF(DK299&lt;15,VLOOKUP(DN299,data!$B$3:$E$32,2,0)*DK299,(VLOOKUP(DN299,data!$B$3:$E$32,2,0)*14)+(VLOOKUP(DN299,data!$B$3:$E$32,3,0))*(DK299-14)),0)</f>
        <v>0</v>
      </c>
      <c r="DP299" s="265" t="s">
        <v>96</v>
      </c>
      <c r="DQ299" s="231">
        <f>IF(DL299=1,VLOOKUP(DP299,data!$B$35:$D$39,2,0),0)</f>
        <v>0</v>
      </c>
      <c r="DR299" s="232">
        <f>IF(AND(DO299&lt;&gt;0,DQ299&lt;&gt;0)=FALSE,0,data!$C$43)</f>
        <v>0</v>
      </c>
      <c r="DS299" s="269">
        <f t="shared" si="336"/>
        <v>0</v>
      </c>
      <c r="DT299" s="225">
        <f t="shared" si="337"/>
        <v>0</v>
      </c>
      <c r="DU299" s="225">
        <f t="shared" si="338"/>
        <v>0</v>
      </c>
      <c r="DV299" s="225">
        <f t="shared" si="339"/>
        <v>0</v>
      </c>
      <c r="DW299" s="431" t="str">
        <f t="shared" si="340"/>
        <v>ne</v>
      </c>
      <c r="DY299" s="229"/>
      <c r="DZ299" s="225">
        <f t="shared" si="341"/>
        <v>0</v>
      </c>
      <c r="EA299" s="230">
        <f>IF(DZ299=1,data!$C$41*DY299,0)</f>
        <v>0</v>
      </c>
      <c r="EB299" s="265" t="s">
        <v>96</v>
      </c>
      <c r="EC299" s="231">
        <f>IF(DZ299=1,IF(DY299&lt;15,VLOOKUP(EB299,data!$B$3:$E$32,2,0)*DY299,(VLOOKUP(EB299,data!$B$3:$E$32,2,0)*14)+(VLOOKUP(EB299,data!$B$3:$E$32,3,0))*(DY299-14)),0)</f>
        <v>0</v>
      </c>
      <c r="ED299" s="265" t="s">
        <v>96</v>
      </c>
      <c r="EE299" s="231">
        <f>IF(DZ299=1,VLOOKUP(ED299,data!$B$35:$D$39,2,0),0)</f>
        <v>0</v>
      </c>
      <c r="EF299" s="232">
        <f>IF(AND(EC299&lt;&gt;0,EE299&lt;&gt;0)=FALSE,0,data!$C$43)</f>
        <v>0</v>
      </c>
      <c r="EG299" s="269">
        <f t="shared" si="342"/>
        <v>0</v>
      </c>
      <c r="EH299" s="225">
        <f t="shared" si="343"/>
        <v>0</v>
      </c>
      <c r="EI299" s="225">
        <f t="shared" si="344"/>
        <v>0</v>
      </c>
      <c r="EJ299" s="225">
        <f t="shared" si="345"/>
        <v>0</v>
      </c>
      <c r="EK299" s="431" t="str">
        <f t="shared" si="346"/>
        <v>ne</v>
      </c>
      <c r="EM299" s="229"/>
      <c r="EN299" s="225">
        <f t="shared" si="347"/>
        <v>0</v>
      </c>
      <c r="EO299" s="230">
        <f>IF(EN299=1,data!$C$41*EM299,0)</f>
        <v>0</v>
      </c>
      <c r="EP299" s="265" t="s">
        <v>96</v>
      </c>
      <c r="EQ299" s="231">
        <f>IF(EN299=1,IF(EM299&lt;15,VLOOKUP(EP299,data!$B$3:$E$32,2,0)*EM299,(VLOOKUP(EP299,data!$B$3:$E$32,2,0)*14)+(VLOOKUP(EP299,data!$B$3:$E$32,3,0))*(EM299-14)),0)</f>
        <v>0</v>
      </c>
      <c r="ER299" s="265" t="s">
        <v>96</v>
      </c>
      <c r="ES299" s="231">
        <f>IF(EN299=1,VLOOKUP(ER299,data!$B$35:$D$39,2,0),0)</f>
        <v>0</v>
      </c>
      <c r="ET299" s="232">
        <f>IF(AND(EQ299&lt;&gt;0,ES299&lt;&gt;0)=FALSE,0,data!$C$43)</f>
        <v>0</v>
      </c>
      <c r="EU299" s="269">
        <f t="shared" si="348"/>
        <v>0</v>
      </c>
      <c r="EV299" s="225">
        <f t="shared" si="349"/>
        <v>0</v>
      </c>
      <c r="EW299" s="225">
        <f t="shared" si="350"/>
        <v>0</v>
      </c>
      <c r="EX299" s="225">
        <f t="shared" si="351"/>
        <v>0</v>
      </c>
      <c r="EY299" s="431" t="str">
        <f t="shared" si="352"/>
        <v>ne</v>
      </c>
      <c r="FA299" s="229"/>
      <c r="FB299" s="225">
        <f t="shared" si="353"/>
        <v>0</v>
      </c>
      <c r="FC299" s="230">
        <f>IF(FB299=1,data!$C$41*FA299,0)</f>
        <v>0</v>
      </c>
      <c r="FD299" s="265" t="s">
        <v>96</v>
      </c>
      <c r="FE299" s="231">
        <f>IF(FB299=1,IF(FA299&lt;15,VLOOKUP(FD299,data!$B$3:$E$32,2,0)*FA299,(VLOOKUP(FD299,data!$B$3:$E$32,2,0)*14)+(VLOOKUP(FD299,data!$B$3:$E$32,3,0))*(FA299-14)),0)</f>
        <v>0</v>
      </c>
      <c r="FF299" s="265" t="s">
        <v>96</v>
      </c>
      <c r="FG299" s="231">
        <f>IF(FB299=1,VLOOKUP(FF299,data!$B$35:$D$39,2,0),0)</f>
        <v>0</v>
      </c>
      <c r="FH299" s="232">
        <f>IF(AND(FE299&lt;&gt;0,FG299&lt;&gt;0)=FALSE,0,data!$C$43)</f>
        <v>0</v>
      </c>
      <c r="FI299" s="269">
        <f t="shared" si="354"/>
        <v>0</v>
      </c>
      <c r="FJ299" s="225">
        <f t="shared" si="355"/>
        <v>0</v>
      </c>
      <c r="FK299" s="225">
        <f t="shared" si="356"/>
        <v>0</v>
      </c>
      <c r="FL299" s="225">
        <f t="shared" si="357"/>
        <v>0</v>
      </c>
      <c r="FM299" s="431" t="str">
        <f t="shared" si="358"/>
        <v>ne</v>
      </c>
    </row>
    <row r="300" spans="1:169" ht="26.65" hidden="1" customHeight="1" x14ac:dyDescent="0.25">
      <c r="A300" s="233"/>
      <c r="B300" s="370" t="s">
        <v>391</v>
      </c>
      <c r="C300" s="416"/>
      <c r="D300" s="418"/>
      <c r="E300" s="229"/>
      <c r="F300" s="225">
        <f t="shared" si="290"/>
        <v>0</v>
      </c>
      <c r="G300" s="230">
        <f>IF(F300=1,data!$C$41*E300,0)</f>
        <v>0</v>
      </c>
      <c r="H300" s="265" t="s">
        <v>96</v>
      </c>
      <c r="I300" s="231">
        <f>IF($F300=1,IF($E300&lt;15,VLOOKUP(H300,data!$B$3:$E$32,2,0)*$E300,(VLOOKUP(H300,data!$B$3:$E$32,2,0)*14)+(VLOOKUP(H300,data!$B$3:$E$32,3,0))*($E300-14)),0)</f>
        <v>0</v>
      </c>
      <c r="J300" s="265" t="s">
        <v>96</v>
      </c>
      <c r="K300" s="231">
        <f>IF($F300=1,VLOOKUP(J300,data!$B$35:$D$39,2,0),0)</f>
        <v>0</v>
      </c>
      <c r="L300" s="232">
        <f>IF(AND(I300&lt;&gt;0,K300&lt;&gt;0)=FALSE,0,data!$C$43)</f>
        <v>0</v>
      </c>
      <c r="M300" s="269">
        <f t="shared" si="76"/>
        <v>0</v>
      </c>
      <c r="N300" s="225">
        <f t="shared" si="359"/>
        <v>0</v>
      </c>
      <c r="O300" s="225">
        <f t="shared" si="291"/>
        <v>0</v>
      </c>
      <c r="P300" s="225">
        <f t="shared" si="292"/>
        <v>0</v>
      </c>
      <c r="Q300" s="228"/>
      <c r="R300" s="438">
        <f t="shared" si="293"/>
        <v>0</v>
      </c>
      <c r="S300" s="225">
        <f t="shared" si="294"/>
        <v>0</v>
      </c>
      <c r="T300" s="357">
        <f>IF(S300=1,data!$C$41*R300,0)</f>
        <v>0</v>
      </c>
      <c r="U300" s="370" t="str">
        <f t="shared" si="295"/>
        <v xml:space="preserve"> </v>
      </c>
      <c r="V300" s="360">
        <f>IF($S300=1,IF(R300&lt;15,VLOOKUP(U300,data!$B$3:$E$32,2,0)*R300,(VLOOKUP(U300,data!$B$3:$E$32,2,0)*14)+(VLOOKUP(U300,data!$B$3:$E$32,3,0))*(R300-14)),0)</f>
        <v>0</v>
      </c>
      <c r="W300" s="370" t="str">
        <f t="shared" si="296"/>
        <v xml:space="preserve"> </v>
      </c>
      <c r="X300" s="360">
        <f>IF($S300=1,VLOOKUP(W300,data!$B$35:$D$39,2,0),0)</f>
        <v>0</v>
      </c>
      <c r="Y300" s="364">
        <f>IF(AND(V300&lt;&gt;0,X300&lt;&gt;0)=FALSE,0,data!$C$43)</f>
        <v>0</v>
      </c>
      <c r="Z300" s="365">
        <f t="shared" si="83"/>
        <v>0</v>
      </c>
      <c r="AA300" s="225">
        <f t="shared" si="360"/>
        <v>0</v>
      </c>
      <c r="AB300" s="225">
        <f t="shared" si="297"/>
        <v>0</v>
      </c>
      <c r="AC300" s="225">
        <f t="shared" si="298"/>
        <v>0</v>
      </c>
      <c r="AE300" s="229"/>
      <c r="AF300" s="225">
        <f t="shared" si="299"/>
        <v>0</v>
      </c>
      <c r="AG300" s="230">
        <f>IF(AF300=1,data!$C$41*AE300,0)</f>
        <v>0</v>
      </c>
      <c r="AH300" s="265" t="s">
        <v>96</v>
      </c>
      <c r="AI300" s="231">
        <f>IF(AF300=1,IF(AE300&lt;15,VLOOKUP(AH300,data!$B$3:$E$32,2,0)*AE300,(VLOOKUP(AH300,data!$B$3:$E$32,2,0)*14)+(VLOOKUP(AH300,data!$B$3:$E$32,3,0))*(AE300-14)),0)</f>
        <v>0</v>
      </c>
      <c r="AJ300" s="265" t="s">
        <v>96</v>
      </c>
      <c r="AK300" s="231">
        <f>IF(AF300=1,VLOOKUP(AJ300,data!$B$35:$D$39,2,0),0)</f>
        <v>0</v>
      </c>
      <c r="AL300" s="232">
        <f>IF(AND(AI300&lt;&gt;0,AK300&lt;&gt;0)=FALSE,0,data!$C$43)</f>
        <v>0</v>
      </c>
      <c r="AM300" s="269">
        <f t="shared" si="300"/>
        <v>0</v>
      </c>
      <c r="AN300" s="225">
        <f t="shared" si="301"/>
        <v>0</v>
      </c>
      <c r="AO300" s="225">
        <f t="shared" si="302"/>
        <v>0</v>
      </c>
      <c r="AP300" s="225">
        <f t="shared" si="303"/>
        <v>0</v>
      </c>
      <c r="AQ300" s="431" t="str">
        <f t="shared" si="304"/>
        <v>ne</v>
      </c>
      <c r="AS300" s="229"/>
      <c r="AT300" s="225">
        <f t="shared" si="305"/>
        <v>0</v>
      </c>
      <c r="AU300" s="230">
        <f>IF(AT300=1,data!$C$41*AS300,0)</f>
        <v>0</v>
      </c>
      <c r="AV300" s="265" t="s">
        <v>96</v>
      </c>
      <c r="AW300" s="231">
        <f>IF(AT300=1,IF(AS300&lt;15,VLOOKUP(AV300,data!$B$3:$E$32,2,0)*AS300,(VLOOKUP(AV300,data!$B$3:$E$32,2,0)*14)+(VLOOKUP(AV300,data!$B$3:$E$32,3,0))*(AS300-14)),0)</f>
        <v>0</v>
      </c>
      <c r="AX300" s="265" t="s">
        <v>96</v>
      </c>
      <c r="AY300" s="231">
        <f>IF(AT300=1,VLOOKUP(AX300,data!$B$35:$D$39,2,0),0)</f>
        <v>0</v>
      </c>
      <c r="AZ300" s="232">
        <f>IF(AND(AW300&lt;&gt;0,AY300&lt;&gt;0)=FALSE,0,data!$C$43)</f>
        <v>0</v>
      </c>
      <c r="BA300" s="269">
        <f t="shared" si="306"/>
        <v>0</v>
      </c>
      <c r="BB300" s="225">
        <f t="shared" si="307"/>
        <v>0</v>
      </c>
      <c r="BC300" s="225">
        <f t="shared" si="308"/>
        <v>0</v>
      </c>
      <c r="BD300" s="225">
        <f t="shared" si="309"/>
        <v>0</v>
      </c>
      <c r="BE300" s="431" t="str">
        <f t="shared" si="310"/>
        <v>ne</v>
      </c>
      <c r="BG300" s="229"/>
      <c r="BH300" s="225">
        <f t="shared" si="311"/>
        <v>0</v>
      </c>
      <c r="BI300" s="230">
        <f>IF(BH300=1,data!$C$41*BG300,0)</f>
        <v>0</v>
      </c>
      <c r="BJ300" s="265" t="s">
        <v>96</v>
      </c>
      <c r="BK300" s="231">
        <f>IF(BH300=1,IF(BG300&lt;15,VLOOKUP(BJ300,data!$B$3:$E$32,2,0)*BG300,(VLOOKUP(BJ300,data!$B$3:$E$32,2,0)*14)+(VLOOKUP(BJ300,data!$B$3:$E$32,3,0))*(BG300-14)),0)</f>
        <v>0</v>
      </c>
      <c r="BL300" s="265" t="s">
        <v>96</v>
      </c>
      <c r="BM300" s="231">
        <f>IF(BH300=1,VLOOKUP(BL300,data!$B$35:$D$39,2,0),0)</f>
        <v>0</v>
      </c>
      <c r="BN300" s="232">
        <f>IF(AND(BK300&lt;&gt;0,BM300&lt;&gt;0)=FALSE,0,data!$C$43)</f>
        <v>0</v>
      </c>
      <c r="BO300" s="269">
        <f t="shared" si="312"/>
        <v>0</v>
      </c>
      <c r="BP300" s="225">
        <f t="shared" si="313"/>
        <v>0</v>
      </c>
      <c r="BQ300" s="225">
        <f t="shared" si="314"/>
        <v>0</v>
      </c>
      <c r="BR300" s="225">
        <f t="shared" si="315"/>
        <v>0</v>
      </c>
      <c r="BS300" s="431" t="str">
        <f t="shared" si="316"/>
        <v>ne</v>
      </c>
      <c r="BU300" s="229"/>
      <c r="BV300" s="225">
        <f t="shared" si="317"/>
        <v>0</v>
      </c>
      <c r="BW300" s="230">
        <f>IF(BV300=1,data!$C$41*BU300,0)</f>
        <v>0</v>
      </c>
      <c r="BX300" s="265" t="s">
        <v>96</v>
      </c>
      <c r="BY300" s="231">
        <f>IF(BV300=1,IF(BU300&lt;15,VLOOKUP(BX300,data!$B$3:$E$32,2,0)*BU300,(VLOOKUP(BX300,data!$B$3:$E$32,2,0)*14)+(VLOOKUP(BX300,data!$B$3:$E$32,3,0))*(BU300-14)),0)</f>
        <v>0</v>
      </c>
      <c r="BZ300" s="265" t="s">
        <v>96</v>
      </c>
      <c r="CA300" s="231">
        <f>IF(BV300=1,VLOOKUP(BZ300,data!$B$35:$D$39,2,0),0)</f>
        <v>0</v>
      </c>
      <c r="CB300" s="232">
        <f>IF(AND(BY300&lt;&gt;0,CA300&lt;&gt;0)=FALSE,0,data!$C$43)</f>
        <v>0</v>
      </c>
      <c r="CC300" s="269">
        <f t="shared" si="318"/>
        <v>0</v>
      </c>
      <c r="CD300" s="225">
        <f t="shared" si="319"/>
        <v>0</v>
      </c>
      <c r="CE300" s="225">
        <f t="shared" si="320"/>
        <v>0</v>
      </c>
      <c r="CF300" s="225">
        <f t="shared" si="321"/>
        <v>0</v>
      </c>
      <c r="CG300" s="431" t="str">
        <f t="shared" si="322"/>
        <v>ne</v>
      </c>
      <c r="CI300" s="229"/>
      <c r="CJ300" s="225">
        <f t="shared" si="323"/>
        <v>0</v>
      </c>
      <c r="CK300" s="230">
        <f>IF(CJ300=1,data!$C$41*CI300,0)</f>
        <v>0</v>
      </c>
      <c r="CL300" s="265" t="s">
        <v>96</v>
      </c>
      <c r="CM300" s="231">
        <f>IF(CJ300=1,IF(CI300&lt;15,VLOOKUP(CL300,data!$B$3:$E$32,2,0)*CI300,(VLOOKUP(CL300,data!$B$3:$E$32,2,0)*14)+(VLOOKUP(CL300,data!$B$3:$E$32,3,0))*(CI300-14)),0)</f>
        <v>0</v>
      </c>
      <c r="CN300" s="265" t="s">
        <v>96</v>
      </c>
      <c r="CO300" s="231">
        <f>IF(CJ300=1,VLOOKUP(CN300,data!$B$35:$D$39,2,0),0)</f>
        <v>0</v>
      </c>
      <c r="CP300" s="232">
        <f>IF(AND(CM300&lt;&gt;0,CO300&lt;&gt;0)=FALSE,0,data!$C$43)</f>
        <v>0</v>
      </c>
      <c r="CQ300" s="269">
        <f t="shared" si="324"/>
        <v>0</v>
      </c>
      <c r="CR300" s="225">
        <f t="shared" si="325"/>
        <v>0</v>
      </c>
      <c r="CS300" s="225">
        <f t="shared" si="326"/>
        <v>0</v>
      </c>
      <c r="CT300" s="225">
        <f t="shared" si="327"/>
        <v>0</v>
      </c>
      <c r="CU300" s="431" t="str">
        <f t="shared" si="328"/>
        <v>ne</v>
      </c>
      <c r="CW300" s="229"/>
      <c r="CX300" s="225">
        <f t="shared" si="329"/>
        <v>0</v>
      </c>
      <c r="CY300" s="230">
        <f>IF(CX300=1,data!$C$41*CW300,0)</f>
        <v>0</v>
      </c>
      <c r="CZ300" s="265" t="s">
        <v>96</v>
      </c>
      <c r="DA300" s="231">
        <f>IF(CX300=1,IF(CW300&lt;15,VLOOKUP(CZ300,data!$B$3:$E$32,2,0)*CW300,(VLOOKUP(CZ300,data!$B$3:$E$32,2,0)*14)+(VLOOKUP(CZ300,data!$B$3:$E$32,3,0))*(CW300-14)),0)</f>
        <v>0</v>
      </c>
      <c r="DB300" s="265" t="s">
        <v>96</v>
      </c>
      <c r="DC300" s="231">
        <f>IF(CX300=1,VLOOKUP(DB300,data!$B$35:$D$39,2,0),0)</f>
        <v>0</v>
      </c>
      <c r="DD300" s="232">
        <f>IF(AND(DA300&lt;&gt;0,DC300&lt;&gt;0)=FALSE,0,data!$C$43)</f>
        <v>0</v>
      </c>
      <c r="DE300" s="269">
        <f t="shared" si="330"/>
        <v>0</v>
      </c>
      <c r="DF300" s="225">
        <f t="shared" si="331"/>
        <v>0</v>
      </c>
      <c r="DG300" s="225">
        <f t="shared" si="332"/>
        <v>0</v>
      </c>
      <c r="DH300" s="225">
        <f t="shared" si="333"/>
        <v>0</v>
      </c>
      <c r="DI300" s="431" t="str">
        <f t="shared" si="334"/>
        <v>ne</v>
      </c>
      <c r="DK300" s="229"/>
      <c r="DL300" s="225">
        <f t="shared" si="335"/>
        <v>0</v>
      </c>
      <c r="DM300" s="230">
        <f>IF(DL300=1,data!$C$41*DK300,0)</f>
        <v>0</v>
      </c>
      <c r="DN300" s="265" t="s">
        <v>96</v>
      </c>
      <c r="DO300" s="231">
        <f>IF(DL300=1,IF(DK300&lt;15,VLOOKUP(DN300,data!$B$3:$E$32,2,0)*DK300,(VLOOKUP(DN300,data!$B$3:$E$32,2,0)*14)+(VLOOKUP(DN300,data!$B$3:$E$32,3,0))*(DK300-14)),0)</f>
        <v>0</v>
      </c>
      <c r="DP300" s="265" t="s">
        <v>96</v>
      </c>
      <c r="DQ300" s="231">
        <f>IF(DL300=1,VLOOKUP(DP300,data!$B$35:$D$39,2,0),0)</f>
        <v>0</v>
      </c>
      <c r="DR300" s="232">
        <f>IF(AND(DO300&lt;&gt;0,DQ300&lt;&gt;0)=FALSE,0,data!$C$43)</f>
        <v>0</v>
      </c>
      <c r="DS300" s="269">
        <f t="shared" si="336"/>
        <v>0</v>
      </c>
      <c r="DT300" s="225">
        <f t="shared" si="337"/>
        <v>0</v>
      </c>
      <c r="DU300" s="225">
        <f t="shared" si="338"/>
        <v>0</v>
      </c>
      <c r="DV300" s="225">
        <f t="shared" si="339"/>
        <v>0</v>
      </c>
      <c r="DW300" s="431" t="str">
        <f t="shared" si="340"/>
        <v>ne</v>
      </c>
      <c r="DY300" s="229"/>
      <c r="DZ300" s="225">
        <f t="shared" si="341"/>
        <v>0</v>
      </c>
      <c r="EA300" s="230">
        <f>IF(DZ300=1,data!$C$41*DY300,0)</f>
        <v>0</v>
      </c>
      <c r="EB300" s="265" t="s">
        <v>96</v>
      </c>
      <c r="EC300" s="231">
        <f>IF(DZ300=1,IF(DY300&lt;15,VLOOKUP(EB300,data!$B$3:$E$32,2,0)*DY300,(VLOOKUP(EB300,data!$B$3:$E$32,2,0)*14)+(VLOOKUP(EB300,data!$B$3:$E$32,3,0))*(DY300-14)),0)</f>
        <v>0</v>
      </c>
      <c r="ED300" s="265" t="s">
        <v>96</v>
      </c>
      <c r="EE300" s="231">
        <f>IF(DZ300=1,VLOOKUP(ED300,data!$B$35:$D$39,2,0),0)</f>
        <v>0</v>
      </c>
      <c r="EF300" s="232">
        <f>IF(AND(EC300&lt;&gt;0,EE300&lt;&gt;0)=FALSE,0,data!$C$43)</f>
        <v>0</v>
      </c>
      <c r="EG300" s="269">
        <f t="shared" si="342"/>
        <v>0</v>
      </c>
      <c r="EH300" s="225">
        <f t="shared" si="343"/>
        <v>0</v>
      </c>
      <c r="EI300" s="225">
        <f t="shared" si="344"/>
        <v>0</v>
      </c>
      <c r="EJ300" s="225">
        <f t="shared" si="345"/>
        <v>0</v>
      </c>
      <c r="EK300" s="431" t="str">
        <f t="shared" si="346"/>
        <v>ne</v>
      </c>
      <c r="EM300" s="229"/>
      <c r="EN300" s="225">
        <f t="shared" si="347"/>
        <v>0</v>
      </c>
      <c r="EO300" s="230">
        <f>IF(EN300=1,data!$C$41*EM300,0)</f>
        <v>0</v>
      </c>
      <c r="EP300" s="265" t="s">
        <v>96</v>
      </c>
      <c r="EQ300" s="231">
        <f>IF(EN300=1,IF(EM300&lt;15,VLOOKUP(EP300,data!$B$3:$E$32,2,0)*EM300,(VLOOKUP(EP300,data!$B$3:$E$32,2,0)*14)+(VLOOKUP(EP300,data!$B$3:$E$32,3,0))*(EM300-14)),0)</f>
        <v>0</v>
      </c>
      <c r="ER300" s="265" t="s">
        <v>96</v>
      </c>
      <c r="ES300" s="231">
        <f>IF(EN300=1,VLOOKUP(ER300,data!$B$35:$D$39,2,0),0)</f>
        <v>0</v>
      </c>
      <c r="ET300" s="232">
        <f>IF(AND(EQ300&lt;&gt;0,ES300&lt;&gt;0)=FALSE,0,data!$C$43)</f>
        <v>0</v>
      </c>
      <c r="EU300" s="269">
        <f t="shared" si="348"/>
        <v>0</v>
      </c>
      <c r="EV300" s="225">
        <f t="shared" si="349"/>
        <v>0</v>
      </c>
      <c r="EW300" s="225">
        <f t="shared" si="350"/>
        <v>0</v>
      </c>
      <c r="EX300" s="225">
        <f t="shared" si="351"/>
        <v>0</v>
      </c>
      <c r="EY300" s="431" t="str">
        <f t="shared" si="352"/>
        <v>ne</v>
      </c>
      <c r="FA300" s="229"/>
      <c r="FB300" s="225">
        <f t="shared" si="353"/>
        <v>0</v>
      </c>
      <c r="FC300" s="230">
        <f>IF(FB300=1,data!$C$41*FA300,0)</f>
        <v>0</v>
      </c>
      <c r="FD300" s="265" t="s">
        <v>96</v>
      </c>
      <c r="FE300" s="231">
        <f>IF(FB300=1,IF(FA300&lt;15,VLOOKUP(FD300,data!$B$3:$E$32,2,0)*FA300,(VLOOKUP(FD300,data!$B$3:$E$32,2,0)*14)+(VLOOKUP(FD300,data!$B$3:$E$32,3,0))*(FA300-14)),0)</f>
        <v>0</v>
      </c>
      <c r="FF300" s="265" t="s">
        <v>96</v>
      </c>
      <c r="FG300" s="231">
        <f>IF(FB300=1,VLOOKUP(FF300,data!$B$35:$D$39,2,0),0)</f>
        <v>0</v>
      </c>
      <c r="FH300" s="232">
        <f>IF(AND(FE300&lt;&gt;0,FG300&lt;&gt;0)=FALSE,0,data!$C$43)</f>
        <v>0</v>
      </c>
      <c r="FI300" s="269">
        <f t="shared" si="354"/>
        <v>0</v>
      </c>
      <c r="FJ300" s="225">
        <f t="shared" si="355"/>
        <v>0</v>
      </c>
      <c r="FK300" s="225">
        <f t="shared" si="356"/>
        <v>0</v>
      </c>
      <c r="FL300" s="225">
        <f t="shared" si="357"/>
        <v>0</v>
      </c>
      <c r="FM300" s="431" t="str">
        <f t="shared" si="358"/>
        <v>ne</v>
      </c>
    </row>
    <row r="301" spans="1:169" ht="26.65" hidden="1" customHeight="1" x14ac:dyDescent="0.25">
      <c r="A301" s="233"/>
      <c r="B301" s="370" t="s">
        <v>392</v>
      </c>
      <c r="C301" s="416"/>
      <c r="D301" s="418"/>
      <c r="E301" s="229"/>
      <c r="F301" s="225">
        <f t="shared" si="290"/>
        <v>0</v>
      </c>
      <c r="G301" s="230">
        <f>IF(F301=1,data!$C$41*E301,0)</f>
        <v>0</v>
      </c>
      <c r="H301" s="265" t="s">
        <v>96</v>
      </c>
      <c r="I301" s="231">
        <f>IF($F301=1,IF($E301&lt;15,VLOOKUP(H301,data!$B$3:$E$32,2,0)*$E301,(VLOOKUP(H301,data!$B$3:$E$32,2,0)*14)+(VLOOKUP(H301,data!$B$3:$E$32,3,0))*($E301-14)),0)</f>
        <v>0</v>
      </c>
      <c r="J301" s="265" t="s">
        <v>96</v>
      </c>
      <c r="K301" s="231">
        <f>IF($F301=1,VLOOKUP(J301,data!$B$35:$D$39,2,0),0)</f>
        <v>0</v>
      </c>
      <c r="L301" s="232">
        <f>IF(AND(I301&lt;&gt;0,K301&lt;&gt;0)=FALSE,0,data!$C$43)</f>
        <v>0</v>
      </c>
      <c r="M301" s="269">
        <f t="shared" si="76"/>
        <v>0</v>
      </c>
      <c r="N301" s="225">
        <f t="shared" si="359"/>
        <v>0</v>
      </c>
      <c r="O301" s="225">
        <f t="shared" si="291"/>
        <v>0</v>
      </c>
      <c r="P301" s="225">
        <f t="shared" si="292"/>
        <v>0</v>
      </c>
      <c r="Q301" s="228"/>
      <c r="R301" s="438">
        <f t="shared" si="293"/>
        <v>0</v>
      </c>
      <c r="S301" s="225">
        <f t="shared" si="294"/>
        <v>0</v>
      </c>
      <c r="T301" s="357">
        <f>IF(S301=1,data!$C$41*R301,0)</f>
        <v>0</v>
      </c>
      <c r="U301" s="370" t="str">
        <f t="shared" si="295"/>
        <v xml:space="preserve"> </v>
      </c>
      <c r="V301" s="360">
        <f>IF($S301=1,IF(R301&lt;15,VLOOKUP(U301,data!$B$3:$E$32,2,0)*R301,(VLOOKUP(U301,data!$B$3:$E$32,2,0)*14)+(VLOOKUP(U301,data!$B$3:$E$32,3,0))*(R301-14)),0)</f>
        <v>0</v>
      </c>
      <c r="W301" s="370" t="str">
        <f t="shared" si="296"/>
        <v xml:space="preserve"> </v>
      </c>
      <c r="X301" s="360">
        <f>IF($S301=1,VLOOKUP(W301,data!$B$35:$D$39,2,0),0)</f>
        <v>0</v>
      </c>
      <c r="Y301" s="364">
        <f>IF(AND(V301&lt;&gt;0,X301&lt;&gt;0)=FALSE,0,data!$C$43)</f>
        <v>0</v>
      </c>
      <c r="Z301" s="365">
        <f t="shared" si="83"/>
        <v>0</v>
      </c>
      <c r="AA301" s="225">
        <f t="shared" si="360"/>
        <v>0</v>
      </c>
      <c r="AB301" s="225">
        <f t="shared" si="297"/>
        <v>0</v>
      </c>
      <c r="AC301" s="225">
        <f t="shared" si="298"/>
        <v>0</v>
      </c>
      <c r="AE301" s="229"/>
      <c r="AF301" s="225">
        <f t="shared" si="299"/>
        <v>0</v>
      </c>
      <c r="AG301" s="230">
        <f>IF(AF301=1,data!$C$41*AE301,0)</f>
        <v>0</v>
      </c>
      <c r="AH301" s="265" t="s">
        <v>96</v>
      </c>
      <c r="AI301" s="231">
        <f>IF(AF301=1,IF(AE301&lt;15,VLOOKUP(AH301,data!$B$3:$E$32,2,0)*AE301,(VLOOKUP(AH301,data!$B$3:$E$32,2,0)*14)+(VLOOKUP(AH301,data!$B$3:$E$32,3,0))*(AE301-14)),0)</f>
        <v>0</v>
      </c>
      <c r="AJ301" s="265" t="s">
        <v>96</v>
      </c>
      <c r="AK301" s="231">
        <f>IF(AF301=1,VLOOKUP(AJ301,data!$B$35:$D$39,2,0),0)</f>
        <v>0</v>
      </c>
      <c r="AL301" s="232">
        <f>IF(AND(AI301&lt;&gt;0,AK301&lt;&gt;0)=FALSE,0,data!$C$43)</f>
        <v>0</v>
      </c>
      <c r="AM301" s="269">
        <f t="shared" si="300"/>
        <v>0</v>
      </c>
      <c r="AN301" s="225">
        <f t="shared" si="301"/>
        <v>0</v>
      </c>
      <c r="AO301" s="225">
        <f t="shared" si="302"/>
        <v>0</v>
      </c>
      <c r="AP301" s="225">
        <f t="shared" si="303"/>
        <v>0</v>
      </c>
      <c r="AQ301" s="431" t="str">
        <f t="shared" si="304"/>
        <v>ne</v>
      </c>
      <c r="AS301" s="229"/>
      <c r="AT301" s="225">
        <f t="shared" si="305"/>
        <v>0</v>
      </c>
      <c r="AU301" s="230">
        <f>IF(AT301=1,data!$C$41*AS301,0)</f>
        <v>0</v>
      </c>
      <c r="AV301" s="265" t="s">
        <v>96</v>
      </c>
      <c r="AW301" s="231">
        <f>IF(AT301=1,IF(AS301&lt;15,VLOOKUP(AV301,data!$B$3:$E$32,2,0)*AS301,(VLOOKUP(AV301,data!$B$3:$E$32,2,0)*14)+(VLOOKUP(AV301,data!$B$3:$E$32,3,0))*(AS301-14)),0)</f>
        <v>0</v>
      </c>
      <c r="AX301" s="265" t="s">
        <v>96</v>
      </c>
      <c r="AY301" s="231">
        <f>IF(AT301=1,VLOOKUP(AX301,data!$B$35:$D$39,2,0),0)</f>
        <v>0</v>
      </c>
      <c r="AZ301" s="232">
        <f>IF(AND(AW301&lt;&gt;0,AY301&lt;&gt;0)=FALSE,0,data!$C$43)</f>
        <v>0</v>
      </c>
      <c r="BA301" s="269">
        <f t="shared" si="306"/>
        <v>0</v>
      </c>
      <c r="BB301" s="225">
        <f t="shared" si="307"/>
        <v>0</v>
      </c>
      <c r="BC301" s="225">
        <f t="shared" si="308"/>
        <v>0</v>
      </c>
      <c r="BD301" s="225">
        <f t="shared" si="309"/>
        <v>0</v>
      </c>
      <c r="BE301" s="431" t="str">
        <f t="shared" si="310"/>
        <v>ne</v>
      </c>
      <c r="BG301" s="229"/>
      <c r="BH301" s="225">
        <f t="shared" si="311"/>
        <v>0</v>
      </c>
      <c r="BI301" s="230">
        <f>IF(BH301=1,data!$C$41*BG301,0)</f>
        <v>0</v>
      </c>
      <c r="BJ301" s="265" t="s">
        <v>96</v>
      </c>
      <c r="BK301" s="231">
        <f>IF(BH301=1,IF(BG301&lt;15,VLOOKUP(BJ301,data!$B$3:$E$32,2,0)*BG301,(VLOOKUP(BJ301,data!$B$3:$E$32,2,0)*14)+(VLOOKUP(BJ301,data!$B$3:$E$32,3,0))*(BG301-14)),0)</f>
        <v>0</v>
      </c>
      <c r="BL301" s="265" t="s">
        <v>96</v>
      </c>
      <c r="BM301" s="231">
        <f>IF(BH301=1,VLOOKUP(BL301,data!$B$35:$D$39,2,0),0)</f>
        <v>0</v>
      </c>
      <c r="BN301" s="232">
        <f>IF(AND(BK301&lt;&gt;0,BM301&lt;&gt;0)=FALSE,0,data!$C$43)</f>
        <v>0</v>
      </c>
      <c r="BO301" s="269">
        <f t="shared" si="312"/>
        <v>0</v>
      </c>
      <c r="BP301" s="225">
        <f t="shared" si="313"/>
        <v>0</v>
      </c>
      <c r="BQ301" s="225">
        <f t="shared" si="314"/>
        <v>0</v>
      </c>
      <c r="BR301" s="225">
        <f t="shared" si="315"/>
        <v>0</v>
      </c>
      <c r="BS301" s="431" t="str">
        <f t="shared" si="316"/>
        <v>ne</v>
      </c>
      <c r="BU301" s="229"/>
      <c r="BV301" s="225">
        <f t="shared" si="317"/>
        <v>0</v>
      </c>
      <c r="BW301" s="230">
        <f>IF(BV301=1,data!$C$41*BU301,0)</f>
        <v>0</v>
      </c>
      <c r="BX301" s="265" t="s">
        <v>96</v>
      </c>
      <c r="BY301" s="231">
        <f>IF(BV301=1,IF(BU301&lt;15,VLOOKUP(BX301,data!$B$3:$E$32,2,0)*BU301,(VLOOKUP(BX301,data!$B$3:$E$32,2,0)*14)+(VLOOKUP(BX301,data!$B$3:$E$32,3,0))*(BU301-14)),0)</f>
        <v>0</v>
      </c>
      <c r="BZ301" s="265" t="s">
        <v>96</v>
      </c>
      <c r="CA301" s="231">
        <f>IF(BV301=1,VLOOKUP(BZ301,data!$B$35:$D$39,2,0),0)</f>
        <v>0</v>
      </c>
      <c r="CB301" s="232">
        <f>IF(AND(BY301&lt;&gt;0,CA301&lt;&gt;0)=FALSE,0,data!$C$43)</f>
        <v>0</v>
      </c>
      <c r="CC301" s="269">
        <f t="shared" si="318"/>
        <v>0</v>
      </c>
      <c r="CD301" s="225">
        <f t="shared" si="319"/>
        <v>0</v>
      </c>
      <c r="CE301" s="225">
        <f t="shared" si="320"/>
        <v>0</v>
      </c>
      <c r="CF301" s="225">
        <f t="shared" si="321"/>
        <v>0</v>
      </c>
      <c r="CG301" s="431" t="str">
        <f t="shared" si="322"/>
        <v>ne</v>
      </c>
      <c r="CI301" s="229"/>
      <c r="CJ301" s="225">
        <f t="shared" si="323"/>
        <v>0</v>
      </c>
      <c r="CK301" s="230">
        <f>IF(CJ301=1,data!$C$41*CI301,0)</f>
        <v>0</v>
      </c>
      <c r="CL301" s="265" t="s">
        <v>96</v>
      </c>
      <c r="CM301" s="231">
        <f>IF(CJ301=1,IF(CI301&lt;15,VLOOKUP(CL301,data!$B$3:$E$32,2,0)*CI301,(VLOOKUP(CL301,data!$B$3:$E$32,2,0)*14)+(VLOOKUP(CL301,data!$B$3:$E$32,3,0))*(CI301-14)),0)</f>
        <v>0</v>
      </c>
      <c r="CN301" s="265" t="s">
        <v>96</v>
      </c>
      <c r="CO301" s="231">
        <f>IF(CJ301=1,VLOOKUP(CN301,data!$B$35:$D$39,2,0),0)</f>
        <v>0</v>
      </c>
      <c r="CP301" s="232">
        <f>IF(AND(CM301&lt;&gt;0,CO301&lt;&gt;0)=FALSE,0,data!$C$43)</f>
        <v>0</v>
      </c>
      <c r="CQ301" s="269">
        <f t="shared" si="324"/>
        <v>0</v>
      </c>
      <c r="CR301" s="225">
        <f t="shared" si="325"/>
        <v>0</v>
      </c>
      <c r="CS301" s="225">
        <f t="shared" si="326"/>
        <v>0</v>
      </c>
      <c r="CT301" s="225">
        <f t="shared" si="327"/>
        <v>0</v>
      </c>
      <c r="CU301" s="431" t="str">
        <f t="shared" si="328"/>
        <v>ne</v>
      </c>
      <c r="CW301" s="229"/>
      <c r="CX301" s="225">
        <f t="shared" si="329"/>
        <v>0</v>
      </c>
      <c r="CY301" s="230">
        <f>IF(CX301=1,data!$C$41*CW301,0)</f>
        <v>0</v>
      </c>
      <c r="CZ301" s="265" t="s">
        <v>96</v>
      </c>
      <c r="DA301" s="231">
        <f>IF(CX301=1,IF(CW301&lt;15,VLOOKUP(CZ301,data!$B$3:$E$32,2,0)*CW301,(VLOOKUP(CZ301,data!$B$3:$E$32,2,0)*14)+(VLOOKUP(CZ301,data!$B$3:$E$32,3,0))*(CW301-14)),0)</f>
        <v>0</v>
      </c>
      <c r="DB301" s="265" t="s">
        <v>96</v>
      </c>
      <c r="DC301" s="231">
        <f>IF(CX301=1,VLOOKUP(DB301,data!$B$35:$D$39,2,0),0)</f>
        <v>0</v>
      </c>
      <c r="DD301" s="232">
        <f>IF(AND(DA301&lt;&gt;0,DC301&lt;&gt;0)=FALSE,0,data!$C$43)</f>
        <v>0</v>
      </c>
      <c r="DE301" s="269">
        <f t="shared" si="330"/>
        <v>0</v>
      </c>
      <c r="DF301" s="225">
        <f t="shared" si="331"/>
        <v>0</v>
      </c>
      <c r="DG301" s="225">
        <f t="shared" si="332"/>
        <v>0</v>
      </c>
      <c r="DH301" s="225">
        <f t="shared" si="333"/>
        <v>0</v>
      </c>
      <c r="DI301" s="431" t="str">
        <f t="shared" si="334"/>
        <v>ne</v>
      </c>
      <c r="DK301" s="229"/>
      <c r="DL301" s="225">
        <f t="shared" si="335"/>
        <v>0</v>
      </c>
      <c r="DM301" s="230">
        <f>IF(DL301=1,data!$C$41*DK301,0)</f>
        <v>0</v>
      </c>
      <c r="DN301" s="265" t="s">
        <v>96</v>
      </c>
      <c r="DO301" s="231">
        <f>IF(DL301=1,IF(DK301&lt;15,VLOOKUP(DN301,data!$B$3:$E$32,2,0)*DK301,(VLOOKUP(DN301,data!$B$3:$E$32,2,0)*14)+(VLOOKUP(DN301,data!$B$3:$E$32,3,0))*(DK301-14)),0)</f>
        <v>0</v>
      </c>
      <c r="DP301" s="265" t="s">
        <v>96</v>
      </c>
      <c r="DQ301" s="231">
        <f>IF(DL301=1,VLOOKUP(DP301,data!$B$35:$D$39,2,0),0)</f>
        <v>0</v>
      </c>
      <c r="DR301" s="232">
        <f>IF(AND(DO301&lt;&gt;0,DQ301&lt;&gt;0)=FALSE,0,data!$C$43)</f>
        <v>0</v>
      </c>
      <c r="DS301" s="269">
        <f t="shared" si="336"/>
        <v>0</v>
      </c>
      <c r="DT301" s="225">
        <f t="shared" si="337"/>
        <v>0</v>
      </c>
      <c r="DU301" s="225">
        <f t="shared" si="338"/>
        <v>0</v>
      </c>
      <c r="DV301" s="225">
        <f t="shared" si="339"/>
        <v>0</v>
      </c>
      <c r="DW301" s="431" t="str">
        <f t="shared" si="340"/>
        <v>ne</v>
      </c>
      <c r="DY301" s="229"/>
      <c r="DZ301" s="225">
        <f t="shared" si="341"/>
        <v>0</v>
      </c>
      <c r="EA301" s="230">
        <f>IF(DZ301=1,data!$C$41*DY301,0)</f>
        <v>0</v>
      </c>
      <c r="EB301" s="265" t="s">
        <v>96</v>
      </c>
      <c r="EC301" s="231">
        <f>IF(DZ301=1,IF(DY301&lt;15,VLOOKUP(EB301,data!$B$3:$E$32,2,0)*DY301,(VLOOKUP(EB301,data!$B$3:$E$32,2,0)*14)+(VLOOKUP(EB301,data!$B$3:$E$32,3,0))*(DY301-14)),0)</f>
        <v>0</v>
      </c>
      <c r="ED301" s="265" t="s">
        <v>96</v>
      </c>
      <c r="EE301" s="231">
        <f>IF(DZ301=1,VLOOKUP(ED301,data!$B$35:$D$39,2,0),0)</f>
        <v>0</v>
      </c>
      <c r="EF301" s="232">
        <f>IF(AND(EC301&lt;&gt;0,EE301&lt;&gt;0)=FALSE,0,data!$C$43)</f>
        <v>0</v>
      </c>
      <c r="EG301" s="269">
        <f t="shared" si="342"/>
        <v>0</v>
      </c>
      <c r="EH301" s="225">
        <f t="shared" si="343"/>
        <v>0</v>
      </c>
      <c r="EI301" s="225">
        <f t="shared" si="344"/>
        <v>0</v>
      </c>
      <c r="EJ301" s="225">
        <f t="shared" si="345"/>
        <v>0</v>
      </c>
      <c r="EK301" s="431" t="str">
        <f t="shared" si="346"/>
        <v>ne</v>
      </c>
      <c r="EM301" s="229"/>
      <c r="EN301" s="225">
        <f t="shared" si="347"/>
        <v>0</v>
      </c>
      <c r="EO301" s="230">
        <f>IF(EN301=1,data!$C$41*EM301,0)</f>
        <v>0</v>
      </c>
      <c r="EP301" s="265" t="s">
        <v>96</v>
      </c>
      <c r="EQ301" s="231">
        <f>IF(EN301=1,IF(EM301&lt;15,VLOOKUP(EP301,data!$B$3:$E$32,2,0)*EM301,(VLOOKUP(EP301,data!$B$3:$E$32,2,0)*14)+(VLOOKUP(EP301,data!$B$3:$E$32,3,0))*(EM301-14)),0)</f>
        <v>0</v>
      </c>
      <c r="ER301" s="265" t="s">
        <v>96</v>
      </c>
      <c r="ES301" s="231">
        <f>IF(EN301=1,VLOOKUP(ER301,data!$B$35:$D$39,2,0),0)</f>
        <v>0</v>
      </c>
      <c r="ET301" s="232">
        <f>IF(AND(EQ301&lt;&gt;0,ES301&lt;&gt;0)=FALSE,0,data!$C$43)</f>
        <v>0</v>
      </c>
      <c r="EU301" s="269">
        <f t="shared" si="348"/>
        <v>0</v>
      </c>
      <c r="EV301" s="225">
        <f t="shared" si="349"/>
        <v>0</v>
      </c>
      <c r="EW301" s="225">
        <f t="shared" si="350"/>
        <v>0</v>
      </c>
      <c r="EX301" s="225">
        <f t="shared" si="351"/>
        <v>0</v>
      </c>
      <c r="EY301" s="431" t="str">
        <f t="shared" si="352"/>
        <v>ne</v>
      </c>
      <c r="FA301" s="229"/>
      <c r="FB301" s="225">
        <f t="shared" si="353"/>
        <v>0</v>
      </c>
      <c r="FC301" s="230">
        <f>IF(FB301=1,data!$C$41*FA301,0)</f>
        <v>0</v>
      </c>
      <c r="FD301" s="265" t="s">
        <v>96</v>
      </c>
      <c r="FE301" s="231">
        <f>IF(FB301=1,IF(FA301&lt;15,VLOOKUP(FD301,data!$B$3:$E$32,2,0)*FA301,(VLOOKUP(FD301,data!$B$3:$E$32,2,0)*14)+(VLOOKUP(FD301,data!$B$3:$E$32,3,0))*(FA301-14)),0)</f>
        <v>0</v>
      </c>
      <c r="FF301" s="265" t="s">
        <v>96</v>
      </c>
      <c r="FG301" s="231">
        <f>IF(FB301=1,VLOOKUP(FF301,data!$B$35:$D$39,2,0),0)</f>
        <v>0</v>
      </c>
      <c r="FH301" s="232">
        <f>IF(AND(FE301&lt;&gt;0,FG301&lt;&gt;0)=FALSE,0,data!$C$43)</f>
        <v>0</v>
      </c>
      <c r="FI301" s="269">
        <f t="shared" si="354"/>
        <v>0</v>
      </c>
      <c r="FJ301" s="225">
        <f t="shared" si="355"/>
        <v>0</v>
      </c>
      <c r="FK301" s="225">
        <f t="shared" si="356"/>
        <v>0</v>
      </c>
      <c r="FL301" s="225">
        <f t="shared" si="357"/>
        <v>0</v>
      </c>
      <c r="FM301" s="431" t="str">
        <f t="shared" si="358"/>
        <v>ne</v>
      </c>
    </row>
    <row r="302" spans="1:169" ht="26.65" hidden="1" customHeight="1" x14ac:dyDescent="0.25">
      <c r="A302" s="233"/>
      <c r="B302" s="370" t="s">
        <v>393</v>
      </c>
      <c r="C302" s="416"/>
      <c r="D302" s="418"/>
      <c r="E302" s="229"/>
      <c r="F302" s="225">
        <f t="shared" si="290"/>
        <v>0</v>
      </c>
      <c r="G302" s="230">
        <f>IF(F302=1,data!$C$41*E302,0)</f>
        <v>0</v>
      </c>
      <c r="H302" s="265" t="s">
        <v>96</v>
      </c>
      <c r="I302" s="231">
        <f>IF($F302=1,IF($E302&lt;15,VLOOKUP(H302,data!$B$3:$E$32,2,0)*$E302,(VLOOKUP(H302,data!$B$3:$E$32,2,0)*14)+(VLOOKUP(H302,data!$B$3:$E$32,3,0))*($E302-14)),0)</f>
        <v>0</v>
      </c>
      <c r="J302" s="265" t="s">
        <v>96</v>
      </c>
      <c r="K302" s="231">
        <f>IF($F302=1,VLOOKUP(J302,data!$B$35:$D$39,2,0),0)</f>
        <v>0</v>
      </c>
      <c r="L302" s="232">
        <f>IF(AND(I302&lt;&gt;0,K302&lt;&gt;0)=FALSE,0,data!$C$43)</f>
        <v>0</v>
      </c>
      <c r="M302" s="269">
        <f t="shared" si="76"/>
        <v>0</v>
      </c>
      <c r="N302" s="225">
        <f t="shared" si="359"/>
        <v>0</v>
      </c>
      <c r="O302" s="225">
        <f t="shared" si="291"/>
        <v>0</v>
      </c>
      <c r="P302" s="225">
        <f t="shared" si="292"/>
        <v>0</v>
      </c>
      <c r="Q302" s="228"/>
      <c r="R302" s="438">
        <f t="shared" si="293"/>
        <v>0</v>
      </c>
      <c r="S302" s="225">
        <f t="shared" si="294"/>
        <v>0</v>
      </c>
      <c r="T302" s="357">
        <f>IF(S302=1,data!$C$41*R302,0)</f>
        <v>0</v>
      </c>
      <c r="U302" s="370" t="str">
        <f t="shared" si="295"/>
        <v xml:space="preserve"> </v>
      </c>
      <c r="V302" s="360">
        <f>IF($S302=1,IF(R302&lt;15,VLOOKUP(U302,data!$B$3:$E$32,2,0)*R302,(VLOOKUP(U302,data!$B$3:$E$32,2,0)*14)+(VLOOKUP(U302,data!$B$3:$E$32,3,0))*(R302-14)),0)</f>
        <v>0</v>
      </c>
      <c r="W302" s="370" t="str">
        <f t="shared" si="296"/>
        <v xml:space="preserve"> </v>
      </c>
      <c r="X302" s="360">
        <f>IF($S302=1,VLOOKUP(W302,data!$B$35:$D$39,2,0),0)</f>
        <v>0</v>
      </c>
      <c r="Y302" s="364">
        <f>IF(AND(V302&lt;&gt;0,X302&lt;&gt;0)=FALSE,0,data!$C$43)</f>
        <v>0</v>
      </c>
      <c r="Z302" s="365">
        <f t="shared" si="83"/>
        <v>0</v>
      </c>
      <c r="AA302" s="225">
        <f t="shared" si="360"/>
        <v>0</v>
      </c>
      <c r="AB302" s="225">
        <f t="shared" si="297"/>
        <v>0</v>
      </c>
      <c r="AC302" s="225">
        <f t="shared" si="298"/>
        <v>0</v>
      </c>
      <c r="AE302" s="229"/>
      <c r="AF302" s="225">
        <f t="shared" si="299"/>
        <v>0</v>
      </c>
      <c r="AG302" s="230">
        <f>IF(AF302=1,data!$C$41*AE302,0)</f>
        <v>0</v>
      </c>
      <c r="AH302" s="265" t="s">
        <v>96</v>
      </c>
      <c r="AI302" s="231">
        <f>IF(AF302=1,IF(AE302&lt;15,VLOOKUP(AH302,data!$B$3:$E$32,2,0)*AE302,(VLOOKUP(AH302,data!$B$3:$E$32,2,0)*14)+(VLOOKUP(AH302,data!$B$3:$E$32,3,0))*(AE302-14)),0)</f>
        <v>0</v>
      </c>
      <c r="AJ302" s="265" t="s">
        <v>96</v>
      </c>
      <c r="AK302" s="231">
        <f>IF(AF302=1,VLOOKUP(AJ302,data!$B$35:$D$39,2,0),0)</f>
        <v>0</v>
      </c>
      <c r="AL302" s="232">
        <f>IF(AND(AI302&lt;&gt;0,AK302&lt;&gt;0)=FALSE,0,data!$C$43)</f>
        <v>0</v>
      </c>
      <c r="AM302" s="269">
        <f t="shared" si="300"/>
        <v>0</v>
      </c>
      <c r="AN302" s="225">
        <f t="shared" si="301"/>
        <v>0</v>
      </c>
      <c r="AO302" s="225">
        <f t="shared" si="302"/>
        <v>0</v>
      </c>
      <c r="AP302" s="225">
        <f t="shared" si="303"/>
        <v>0</v>
      </c>
      <c r="AQ302" s="431" t="str">
        <f t="shared" si="304"/>
        <v>ne</v>
      </c>
      <c r="AS302" s="229"/>
      <c r="AT302" s="225">
        <f t="shared" si="305"/>
        <v>0</v>
      </c>
      <c r="AU302" s="230">
        <f>IF(AT302=1,data!$C$41*AS302,0)</f>
        <v>0</v>
      </c>
      <c r="AV302" s="265" t="s">
        <v>96</v>
      </c>
      <c r="AW302" s="231">
        <f>IF(AT302=1,IF(AS302&lt;15,VLOOKUP(AV302,data!$B$3:$E$32,2,0)*AS302,(VLOOKUP(AV302,data!$B$3:$E$32,2,0)*14)+(VLOOKUP(AV302,data!$B$3:$E$32,3,0))*(AS302-14)),0)</f>
        <v>0</v>
      </c>
      <c r="AX302" s="265" t="s">
        <v>96</v>
      </c>
      <c r="AY302" s="231">
        <f>IF(AT302=1,VLOOKUP(AX302,data!$B$35:$D$39,2,0),0)</f>
        <v>0</v>
      </c>
      <c r="AZ302" s="232">
        <f>IF(AND(AW302&lt;&gt;0,AY302&lt;&gt;0)=FALSE,0,data!$C$43)</f>
        <v>0</v>
      </c>
      <c r="BA302" s="269">
        <f t="shared" si="306"/>
        <v>0</v>
      </c>
      <c r="BB302" s="225">
        <f t="shared" si="307"/>
        <v>0</v>
      </c>
      <c r="BC302" s="225">
        <f t="shared" si="308"/>
        <v>0</v>
      </c>
      <c r="BD302" s="225">
        <f t="shared" si="309"/>
        <v>0</v>
      </c>
      <c r="BE302" s="431" t="str">
        <f t="shared" si="310"/>
        <v>ne</v>
      </c>
      <c r="BG302" s="229"/>
      <c r="BH302" s="225">
        <f t="shared" si="311"/>
        <v>0</v>
      </c>
      <c r="BI302" s="230">
        <f>IF(BH302=1,data!$C$41*BG302,0)</f>
        <v>0</v>
      </c>
      <c r="BJ302" s="265" t="s">
        <v>96</v>
      </c>
      <c r="BK302" s="231">
        <f>IF(BH302=1,IF(BG302&lt;15,VLOOKUP(BJ302,data!$B$3:$E$32,2,0)*BG302,(VLOOKUP(BJ302,data!$B$3:$E$32,2,0)*14)+(VLOOKUP(BJ302,data!$B$3:$E$32,3,0))*(BG302-14)),0)</f>
        <v>0</v>
      </c>
      <c r="BL302" s="265" t="s">
        <v>96</v>
      </c>
      <c r="BM302" s="231">
        <f>IF(BH302=1,VLOOKUP(BL302,data!$B$35:$D$39,2,0),0)</f>
        <v>0</v>
      </c>
      <c r="BN302" s="232">
        <f>IF(AND(BK302&lt;&gt;0,BM302&lt;&gt;0)=FALSE,0,data!$C$43)</f>
        <v>0</v>
      </c>
      <c r="BO302" s="269">
        <f t="shared" si="312"/>
        <v>0</v>
      </c>
      <c r="BP302" s="225">
        <f t="shared" si="313"/>
        <v>0</v>
      </c>
      <c r="BQ302" s="225">
        <f t="shared" si="314"/>
        <v>0</v>
      </c>
      <c r="BR302" s="225">
        <f t="shared" si="315"/>
        <v>0</v>
      </c>
      <c r="BS302" s="431" t="str">
        <f t="shared" si="316"/>
        <v>ne</v>
      </c>
      <c r="BU302" s="229"/>
      <c r="BV302" s="225">
        <f t="shared" si="317"/>
        <v>0</v>
      </c>
      <c r="BW302" s="230">
        <f>IF(BV302=1,data!$C$41*BU302,0)</f>
        <v>0</v>
      </c>
      <c r="BX302" s="265" t="s">
        <v>96</v>
      </c>
      <c r="BY302" s="231">
        <f>IF(BV302=1,IF(BU302&lt;15,VLOOKUP(BX302,data!$B$3:$E$32,2,0)*BU302,(VLOOKUP(BX302,data!$B$3:$E$32,2,0)*14)+(VLOOKUP(BX302,data!$B$3:$E$32,3,0))*(BU302-14)),0)</f>
        <v>0</v>
      </c>
      <c r="BZ302" s="265" t="s">
        <v>96</v>
      </c>
      <c r="CA302" s="231">
        <f>IF(BV302=1,VLOOKUP(BZ302,data!$B$35:$D$39,2,0),0)</f>
        <v>0</v>
      </c>
      <c r="CB302" s="232">
        <f>IF(AND(BY302&lt;&gt;0,CA302&lt;&gt;0)=FALSE,0,data!$C$43)</f>
        <v>0</v>
      </c>
      <c r="CC302" s="269">
        <f t="shared" si="318"/>
        <v>0</v>
      </c>
      <c r="CD302" s="225">
        <f t="shared" si="319"/>
        <v>0</v>
      </c>
      <c r="CE302" s="225">
        <f t="shared" si="320"/>
        <v>0</v>
      </c>
      <c r="CF302" s="225">
        <f t="shared" si="321"/>
        <v>0</v>
      </c>
      <c r="CG302" s="431" t="str">
        <f t="shared" si="322"/>
        <v>ne</v>
      </c>
      <c r="CI302" s="229"/>
      <c r="CJ302" s="225">
        <f t="shared" si="323"/>
        <v>0</v>
      </c>
      <c r="CK302" s="230">
        <f>IF(CJ302=1,data!$C$41*CI302,0)</f>
        <v>0</v>
      </c>
      <c r="CL302" s="265" t="s">
        <v>96</v>
      </c>
      <c r="CM302" s="231">
        <f>IF(CJ302=1,IF(CI302&lt;15,VLOOKUP(CL302,data!$B$3:$E$32,2,0)*CI302,(VLOOKUP(CL302,data!$B$3:$E$32,2,0)*14)+(VLOOKUP(CL302,data!$B$3:$E$32,3,0))*(CI302-14)),0)</f>
        <v>0</v>
      </c>
      <c r="CN302" s="265" t="s">
        <v>96</v>
      </c>
      <c r="CO302" s="231">
        <f>IF(CJ302=1,VLOOKUP(CN302,data!$B$35:$D$39,2,0),0)</f>
        <v>0</v>
      </c>
      <c r="CP302" s="232">
        <f>IF(AND(CM302&lt;&gt;0,CO302&lt;&gt;0)=FALSE,0,data!$C$43)</f>
        <v>0</v>
      </c>
      <c r="CQ302" s="269">
        <f t="shared" si="324"/>
        <v>0</v>
      </c>
      <c r="CR302" s="225">
        <f t="shared" si="325"/>
        <v>0</v>
      </c>
      <c r="CS302" s="225">
        <f t="shared" si="326"/>
        <v>0</v>
      </c>
      <c r="CT302" s="225">
        <f t="shared" si="327"/>
        <v>0</v>
      </c>
      <c r="CU302" s="431" t="str">
        <f t="shared" si="328"/>
        <v>ne</v>
      </c>
      <c r="CW302" s="229"/>
      <c r="CX302" s="225">
        <f t="shared" si="329"/>
        <v>0</v>
      </c>
      <c r="CY302" s="230">
        <f>IF(CX302=1,data!$C$41*CW302,0)</f>
        <v>0</v>
      </c>
      <c r="CZ302" s="265" t="s">
        <v>96</v>
      </c>
      <c r="DA302" s="231">
        <f>IF(CX302=1,IF(CW302&lt;15,VLOOKUP(CZ302,data!$B$3:$E$32,2,0)*CW302,(VLOOKUP(CZ302,data!$B$3:$E$32,2,0)*14)+(VLOOKUP(CZ302,data!$B$3:$E$32,3,0))*(CW302-14)),0)</f>
        <v>0</v>
      </c>
      <c r="DB302" s="265" t="s">
        <v>96</v>
      </c>
      <c r="DC302" s="231">
        <f>IF(CX302=1,VLOOKUP(DB302,data!$B$35:$D$39,2,0),0)</f>
        <v>0</v>
      </c>
      <c r="DD302" s="232">
        <f>IF(AND(DA302&lt;&gt;0,DC302&lt;&gt;0)=FALSE,0,data!$C$43)</f>
        <v>0</v>
      </c>
      <c r="DE302" s="269">
        <f t="shared" si="330"/>
        <v>0</v>
      </c>
      <c r="DF302" s="225">
        <f t="shared" si="331"/>
        <v>0</v>
      </c>
      <c r="DG302" s="225">
        <f t="shared" si="332"/>
        <v>0</v>
      </c>
      <c r="DH302" s="225">
        <f t="shared" si="333"/>
        <v>0</v>
      </c>
      <c r="DI302" s="431" t="str">
        <f t="shared" si="334"/>
        <v>ne</v>
      </c>
      <c r="DK302" s="229"/>
      <c r="DL302" s="225">
        <f t="shared" si="335"/>
        <v>0</v>
      </c>
      <c r="DM302" s="230">
        <f>IF(DL302=1,data!$C$41*DK302,0)</f>
        <v>0</v>
      </c>
      <c r="DN302" s="265" t="s">
        <v>96</v>
      </c>
      <c r="DO302" s="231">
        <f>IF(DL302=1,IF(DK302&lt;15,VLOOKUP(DN302,data!$B$3:$E$32,2,0)*DK302,(VLOOKUP(DN302,data!$B$3:$E$32,2,0)*14)+(VLOOKUP(DN302,data!$B$3:$E$32,3,0))*(DK302-14)),0)</f>
        <v>0</v>
      </c>
      <c r="DP302" s="265" t="s">
        <v>96</v>
      </c>
      <c r="DQ302" s="231">
        <f>IF(DL302=1,VLOOKUP(DP302,data!$B$35:$D$39,2,0),0)</f>
        <v>0</v>
      </c>
      <c r="DR302" s="232">
        <f>IF(AND(DO302&lt;&gt;0,DQ302&lt;&gt;0)=FALSE,0,data!$C$43)</f>
        <v>0</v>
      </c>
      <c r="DS302" s="269">
        <f t="shared" si="336"/>
        <v>0</v>
      </c>
      <c r="DT302" s="225">
        <f t="shared" si="337"/>
        <v>0</v>
      </c>
      <c r="DU302" s="225">
        <f t="shared" si="338"/>
        <v>0</v>
      </c>
      <c r="DV302" s="225">
        <f t="shared" si="339"/>
        <v>0</v>
      </c>
      <c r="DW302" s="431" t="str">
        <f t="shared" si="340"/>
        <v>ne</v>
      </c>
      <c r="DY302" s="229"/>
      <c r="DZ302" s="225">
        <f t="shared" si="341"/>
        <v>0</v>
      </c>
      <c r="EA302" s="230">
        <f>IF(DZ302=1,data!$C$41*DY302,0)</f>
        <v>0</v>
      </c>
      <c r="EB302" s="265" t="s">
        <v>96</v>
      </c>
      <c r="EC302" s="231">
        <f>IF(DZ302=1,IF(DY302&lt;15,VLOOKUP(EB302,data!$B$3:$E$32,2,0)*DY302,(VLOOKUP(EB302,data!$B$3:$E$32,2,0)*14)+(VLOOKUP(EB302,data!$B$3:$E$32,3,0))*(DY302-14)),0)</f>
        <v>0</v>
      </c>
      <c r="ED302" s="265" t="s">
        <v>96</v>
      </c>
      <c r="EE302" s="231">
        <f>IF(DZ302=1,VLOOKUP(ED302,data!$B$35:$D$39,2,0),0)</f>
        <v>0</v>
      </c>
      <c r="EF302" s="232">
        <f>IF(AND(EC302&lt;&gt;0,EE302&lt;&gt;0)=FALSE,0,data!$C$43)</f>
        <v>0</v>
      </c>
      <c r="EG302" s="269">
        <f t="shared" si="342"/>
        <v>0</v>
      </c>
      <c r="EH302" s="225">
        <f t="shared" si="343"/>
        <v>0</v>
      </c>
      <c r="EI302" s="225">
        <f t="shared" si="344"/>
        <v>0</v>
      </c>
      <c r="EJ302" s="225">
        <f t="shared" si="345"/>
        <v>0</v>
      </c>
      <c r="EK302" s="431" t="str">
        <f t="shared" si="346"/>
        <v>ne</v>
      </c>
      <c r="EM302" s="229"/>
      <c r="EN302" s="225">
        <f t="shared" si="347"/>
        <v>0</v>
      </c>
      <c r="EO302" s="230">
        <f>IF(EN302=1,data!$C$41*EM302,0)</f>
        <v>0</v>
      </c>
      <c r="EP302" s="265" t="s">
        <v>96</v>
      </c>
      <c r="EQ302" s="231">
        <f>IF(EN302=1,IF(EM302&lt;15,VLOOKUP(EP302,data!$B$3:$E$32,2,0)*EM302,(VLOOKUP(EP302,data!$B$3:$E$32,2,0)*14)+(VLOOKUP(EP302,data!$B$3:$E$32,3,0))*(EM302-14)),0)</f>
        <v>0</v>
      </c>
      <c r="ER302" s="265" t="s">
        <v>96</v>
      </c>
      <c r="ES302" s="231">
        <f>IF(EN302=1,VLOOKUP(ER302,data!$B$35:$D$39,2,0),0)</f>
        <v>0</v>
      </c>
      <c r="ET302" s="232">
        <f>IF(AND(EQ302&lt;&gt;0,ES302&lt;&gt;0)=FALSE,0,data!$C$43)</f>
        <v>0</v>
      </c>
      <c r="EU302" s="269">
        <f t="shared" si="348"/>
        <v>0</v>
      </c>
      <c r="EV302" s="225">
        <f t="shared" si="349"/>
        <v>0</v>
      </c>
      <c r="EW302" s="225">
        <f t="shared" si="350"/>
        <v>0</v>
      </c>
      <c r="EX302" s="225">
        <f t="shared" si="351"/>
        <v>0</v>
      </c>
      <c r="EY302" s="431" t="str">
        <f t="shared" si="352"/>
        <v>ne</v>
      </c>
      <c r="FA302" s="229"/>
      <c r="FB302" s="225">
        <f t="shared" si="353"/>
        <v>0</v>
      </c>
      <c r="FC302" s="230">
        <f>IF(FB302=1,data!$C$41*FA302,0)</f>
        <v>0</v>
      </c>
      <c r="FD302" s="265" t="s">
        <v>96</v>
      </c>
      <c r="FE302" s="231">
        <f>IF(FB302=1,IF(FA302&lt;15,VLOOKUP(FD302,data!$B$3:$E$32,2,0)*FA302,(VLOOKUP(FD302,data!$B$3:$E$32,2,0)*14)+(VLOOKUP(FD302,data!$B$3:$E$32,3,0))*(FA302-14)),0)</f>
        <v>0</v>
      </c>
      <c r="FF302" s="265" t="s">
        <v>96</v>
      </c>
      <c r="FG302" s="231">
        <f>IF(FB302=1,VLOOKUP(FF302,data!$B$35:$D$39,2,0),0)</f>
        <v>0</v>
      </c>
      <c r="FH302" s="232">
        <f>IF(AND(FE302&lt;&gt;0,FG302&lt;&gt;0)=FALSE,0,data!$C$43)</f>
        <v>0</v>
      </c>
      <c r="FI302" s="269">
        <f t="shared" si="354"/>
        <v>0</v>
      </c>
      <c r="FJ302" s="225">
        <f t="shared" si="355"/>
        <v>0</v>
      </c>
      <c r="FK302" s="225">
        <f t="shared" si="356"/>
        <v>0</v>
      </c>
      <c r="FL302" s="225">
        <f t="shared" si="357"/>
        <v>0</v>
      </c>
      <c r="FM302" s="431" t="str">
        <f t="shared" si="358"/>
        <v>ne</v>
      </c>
    </row>
    <row r="303" spans="1:169" ht="26.65" hidden="1" customHeight="1" x14ac:dyDescent="0.25">
      <c r="A303" s="233"/>
      <c r="B303" s="370" t="s">
        <v>394</v>
      </c>
      <c r="C303" s="416"/>
      <c r="D303" s="418"/>
      <c r="E303" s="229"/>
      <c r="F303" s="225">
        <f t="shared" si="290"/>
        <v>0</v>
      </c>
      <c r="G303" s="230">
        <f>IF(F303=1,data!$C$41*E303,0)</f>
        <v>0</v>
      </c>
      <c r="H303" s="265" t="s">
        <v>96</v>
      </c>
      <c r="I303" s="231">
        <f>IF($F303=1,IF($E303&lt;15,VLOOKUP(H303,data!$B$3:$E$32,2,0)*$E303,(VLOOKUP(H303,data!$B$3:$E$32,2,0)*14)+(VLOOKUP(H303,data!$B$3:$E$32,3,0))*($E303-14)),0)</f>
        <v>0</v>
      </c>
      <c r="J303" s="265" t="s">
        <v>96</v>
      </c>
      <c r="K303" s="231">
        <f>IF($F303=1,VLOOKUP(J303,data!$B$35:$D$39,2,0),0)</f>
        <v>0</v>
      </c>
      <c r="L303" s="232">
        <f>IF(AND(I303&lt;&gt;0,K303&lt;&gt;0)=FALSE,0,data!$C$43)</f>
        <v>0</v>
      </c>
      <c r="M303" s="269">
        <f t="shared" si="76"/>
        <v>0</v>
      </c>
      <c r="N303" s="225">
        <f t="shared" si="359"/>
        <v>0</v>
      </c>
      <c r="O303" s="225">
        <f t="shared" si="291"/>
        <v>0</v>
      </c>
      <c r="P303" s="225">
        <f t="shared" si="292"/>
        <v>0</v>
      </c>
      <c r="Q303" s="228"/>
      <c r="R303" s="438">
        <f t="shared" si="293"/>
        <v>0</v>
      </c>
      <c r="S303" s="225">
        <f t="shared" si="294"/>
        <v>0</v>
      </c>
      <c r="T303" s="357">
        <f>IF(S303=1,data!$C$41*R303,0)</f>
        <v>0</v>
      </c>
      <c r="U303" s="370" t="str">
        <f t="shared" si="295"/>
        <v xml:space="preserve"> </v>
      </c>
      <c r="V303" s="360">
        <f>IF($S303=1,IF(R303&lt;15,VLOOKUP(U303,data!$B$3:$E$32,2,0)*R303,(VLOOKUP(U303,data!$B$3:$E$32,2,0)*14)+(VLOOKUP(U303,data!$B$3:$E$32,3,0))*(R303-14)),0)</f>
        <v>0</v>
      </c>
      <c r="W303" s="370" t="str">
        <f t="shared" si="296"/>
        <v xml:space="preserve"> </v>
      </c>
      <c r="X303" s="360">
        <f>IF($S303=1,VLOOKUP(W303,data!$B$35:$D$39,2,0),0)</f>
        <v>0</v>
      </c>
      <c r="Y303" s="364">
        <f>IF(AND(V303&lt;&gt;0,X303&lt;&gt;0)=FALSE,0,data!$C$43)</f>
        <v>0</v>
      </c>
      <c r="Z303" s="365">
        <f t="shared" si="83"/>
        <v>0</v>
      </c>
      <c r="AA303" s="225">
        <f t="shared" si="360"/>
        <v>0</v>
      </c>
      <c r="AB303" s="225">
        <f t="shared" si="297"/>
        <v>0</v>
      </c>
      <c r="AC303" s="225">
        <f t="shared" si="298"/>
        <v>0</v>
      </c>
      <c r="AE303" s="229"/>
      <c r="AF303" s="225">
        <f t="shared" si="299"/>
        <v>0</v>
      </c>
      <c r="AG303" s="230">
        <f>IF(AF303=1,data!$C$41*AE303,0)</f>
        <v>0</v>
      </c>
      <c r="AH303" s="265" t="s">
        <v>96</v>
      </c>
      <c r="AI303" s="231">
        <f>IF(AF303=1,IF(AE303&lt;15,VLOOKUP(AH303,data!$B$3:$E$32,2,0)*AE303,(VLOOKUP(AH303,data!$B$3:$E$32,2,0)*14)+(VLOOKUP(AH303,data!$B$3:$E$32,3,0))*(AE303-14)),0)</f>
        <v>0</v>
      </c>
      <c r="AJ303" s="265" t="s">
        <v>96</v>
      </c>
      <c r="AK303" s="231">
        <f>IF(AF303=1,VLOOKUP(AJ303,data!$B$35:$D$39,2,0),0)</f>
        <v>0</v>
      </c>
      <c r="AL303" s="232">
        <f>IF(AND(AI303&lt;&gt;0,AK303&lt;&gt;0)=FALSE,0,data!$C$43)</f>
        <v>0</v>
      </c>
      <c r="AM303" s="269">
        <f t="shared" si="300"/>
        <v>0</v>
      </c>
      <c r="AN303" s="225">
        <f t="shared" si="301"/>
        <v>0</v>
      </c>
      <c r="AO303" s="225">
        <f t="shared" si="302"/>
        <v>0</v>
      </c>
      <c r="AP303" s="225">
        <f t="shared" si="303"/>
        <v>0</v>
      </c>
      <c r="AQ303" s="431" t="str">
        <f t="shared" si="304"/>
        <v>ne</v>
      </c>
      <c r="AS303" s="229"/>
      <c r="AT303" s="225">
        <f t="shared" si="305"/>
        <v>0</v>
      </c>
      <c r="AU303" s="230">
        <f>IF(AT303=1,data!$C$41*AS303,0)</f>
        <v>0</v>
      </c>
      <c r="AV303" s="265" t="s">
        <v>96</v>
      </c>
      <c r="AW303" s="231">
        <f>IF(AT303=1,IF(AS303&lt;15,VLOOKUP(AV303,data!$B$3:$E$32,2,0)*AS303,(VLOOKUP(AV303,data!$B$3:$E$32,2,0)*14)+(VLOOKUP(AV303,data!$B$3:$E$32,3,0))*(AS303-14)),0)</f>
        <v>0</v>
      </c>
      <c r="AX303" s="265" t="s">
        <v>96</v>
      </c>
      <c r="AY303" s="231">
        <f>IF(AT303=1,VLOOKUP(AX303,data!$B$35:$D$39,2,0),0)</f>
        <v>0</v>
      </c>
      <c r="AZ303" s="232">
        <f>IF(AND(AW303&lt;&gt;0,AY303&lt;&gt;0)=FALSE,0,data!$C$43)</f>
        <v>0</v>
      </c>
      <c r="BA303" s="269">
        <f t="shared" si="306"/>
        <v>0</v>
      </c>
      <c r="BB303" s="225">
        <f t="shared" si="307"/>
        <v>0</v>
      </c>
      <c r="BC303" s="225">
        <f t="shared" si="308"/>
        <v>0</v>
      </c>
      <c r="BD303" s="225">
        <f t="shared" si="309"/>
        <v>0</v>
      </c>
      <c r="BE303" s="431" t="str">
        <f t="shared" si="310"/>
        <v>ne</v>
      </c>
      <c r="BG303" s="229"/>
      <c r="BH303" s="225">
        <f t="shared" si="311"/>
        <v>0</v>
      </c>
      <c r="BI303" s="230">
        <f>IF(BH303=1,data!$C$41*BG303,0)</f>
        <v>0</v>
      </c>
      <c r="BJ303" s="265" t="s">
        <v>96</v>
      </c>
      <c r="BK303" s="231">
        <f>IF(BH303=1,IF(BG303&lt;15,VLOOKUP(BJ303,data!$B$3:$E$32,2,0)*BG303,(VLOOKUP(BJ303,data!$B$3:$E$32,2,0)*14)+(VLOOKUP(BJ303,data!$B$3:$E$32,3,0))*(BG303-14)),0)</f>
        <v>0</v>
      </c>
      <c r="BL303" s="265" t="s">
        <v>96</v>
      </c>
      <c r="BM303" s="231">
        <f>IF(BH303=1,VLOOKUP(BL303,data!$B$35:$D$39,2,0),0)</f>
        <v>0</v>
      </c>
      <c r="BN303" s="232">
        <f>IF(AND(BK303&lt;&gt;0,BM303&lt;&gt;0)=FALSE,0,data!$C$43)</f>
        <v>0</v>
      </c>
      <c r="BO303" s="269">
        <f t="shared" si="312"/>
        <v>0</v>
      </c>
      <c r="BP303" s="225">
        <f t="shared" si="313"/>
        <v>0</v>
      </c>
      <c r="BQ303" s="225">
        <f t="shared" si="314"/>
        <v>0</v>
      </c>
      <c r="BR303" s="225">
        <f t="shared" si="315"/>
        <v>0</v>
      </c>
      <c r="BS303" s="431" t="str">
        <f t="shared" si="316"/>
        <v>ne</v>
      </c>
      <c r="BU303" s="229"/>
      <c r="BV303" s="225">
        <f t="shared" si="317"/>
        <v>0</v>
      </c>
      <c r="BW303" s="230">
        <f>IF(BV303=1,data!$C$41*BU303,0)</f>
        <v>0</v>
      </c>
      <c r="BX303" s="265" t="s">
        <v>96</v>
      </c>
      <c r="BY303" s="231">
        <f>IF(BV303=1,IF(BU303&lt;15,VLOOKUP(BX303,data!$B$3:$E$32,2,0)*BU303,(VLOOKUP(BX303,data!$B$3:$E$32,2,0)*14)+(VLOOKUP(BX303,data!$B$3:$E$32,3,0))*(BU303-14)),0)</f>
        <v>0</v>
      </c>
      <c r="BZ303" s="265" t="s">
        <v>96</v>
      </c>
      <c r="CA303" s="231">
        <f>IF(BV303=1,VLOOKUP(BZ303,data!$B$35:$D$39,2,0),0)</f>
        <v>0</v>
      </c>
      <c r="CB303" s="232">
        <f>IF(AND(BY303&lt;&gt;0,CA303&lt;&gt;0)=FALSE,0,data!$C$43)</f>
        <v>0</v>
      </c>
      <c r="CC303" s="269">
        <f t="shared" si="318"/>
        <v>0</v>
      </c>
      <c r="CD303" s="225">
        <f t="shared" si="319"/>
        <v>0</v>
      </c>
      <c r="CE303" s="225">
        <f t="shared" si="320"/>
        <v>0</v>
      </c>
      <c r="CF303" s="225">
        <f t="shared" si="321"/>
        <v>0</v>
      </c>
      <c r="CG303" s="431" t="str">
        <f t="shared" si="322"/>
        <v>ne</v>
      </c>
      <c r="CI303" s="229"/>
      <c r="CJ303" s="225">
        <f t="shared" si="323"/>
        <v>0</v>
      </c>
      <c r="CK303" s="230">
        <f>IF(CJ303=1,data!$C$41*CI303,0)</f>
        <v>0</v>
      </c>
      <c r="CL303" s="265" t="s">
        <v>96</v>
      </c>
      <c r="CM303" s="231">
        <f>IF(CJ303=1,IF(CI303&lt;15,VLOOKUP(CL303,data!$B$3:$E$32,2,0)*CI303,(VLOOKUP(CL303,data!$B$3:$E$32,2,0)*14)+(VLOOKUP(CL303,data!$B$3:$E$32,3,0))*(CI303-14)),0)</f>
        <v>0</v>
      </c>
      <c r="CN303" s="265" t="s">
        <v>96</v>
      </c>
      <c r="CO303" s="231">
        <f>IF(CJ303=1,VLOOKUP(CN303,data!$B$35:$D$39,2,0),0)</f>
        <v>0</v>
      </c>
      <c r="CP303" s="232">
        <f>IF(AND(CM303&lt;&gt;0,CO303&lt;&gt;0)=FALSE,0,data!$C$43)</f>
        <v>0</v>
      </c>
      <c r="CQ303" s="269">
        <f t="shared" si="324"/>
        <v>0</v>
      </c>
      <c r="CR303" s="225">
        <f t="shared" si="325"/>
        <v>0</v>
      </c>
      <c r="CS303" s="225">
        <f t="shared" si="326"/>
        <v>0</v>
      </c>
      <c r="CT303" s="225">
        <f t="shared" si="327"/>
        <v>0</v>
      </c>
      <c r="CU303" s="431" t="str">
        <f t="shared" si="328"/>
        <v>ne</v>
      </c>
      <c r="CW303" s="229"/>
      <c r="CX303" s="225">
        <f t="shared" si="329"/>
        <v>0</v>
      </c>
      <c r="CY303" s="230">
        <f>IF(CX303=1,data!$C$41*CW303,0)</f>
        <v>0</v>
      </c>
      <c r="CZ303" s="265" t="s">
        <v>96</v>
      </c>
      <c r="DA303" s="231">
        <f>IF(CX303=1,IF(CW303&lt;15,VLOOKUP(CZ303,data!$B$3:$E$32,2,0)*CW303,(VLOOKUP(CZ303,data!$B$3:$E$32,2,0)*14)+(VLOOKUP(CZ303,data!$B$3:$E$32,3,0))*(CW303-14)),0)</f>
        <v>0</v>
      </c>
      <c r="DB303" s="265" t="s">
        <v>96</v>
      </c>
      <c r="DC303" s="231">
        <f>IF(CX303=1,VLOOKUP(DB303,data!$B$35:$D$39,2,0),0)</f>
        <v>0</v>
      </c>
      <c r="DD303" s="232">
        <f>IF(AND(DA303&lt;&gt;0,DC303&lt;&gt;0)=FALSE,0,data!$C$43)</f>
        <v>0</v>
      </c>
      <c r="DE303" s="269">
        <f t="shared" si="330"/>
        <v>0</v>
      </c>
      <c r="DF303" s="225">
        <f t="shared" si="331"/>
        <v>0</v>
      </c>
      <c r="DG303" s="225">
        <f t="shared" si="332"/>
        <v>0</v>
      </c>
      <c r="DH303" s="225">
        <f t="shared" si="333"/>
        <v>0</v>
      </c>
      <c r="DI303" s="431" t="str">
        <f t="shared" si="334"/>
        <v>ne</v>
      </c>
      <c r="DK303" s="229"/>
      <c r="DL303" s="225">
        <f t="shared" si="335"/>
        <v>0</v>
      </c>
      <c r="DM303" s="230">
        <f>IF(DL303=1,data!$C$41*DK303,0)</f>
        <v>0</v>
      </c>
      <c r="DN303" s="265" t="s">
        <v>96</v>
      </c>
      <c r="DO303" s="231">
        <f>IF(DL303=1,IF(DK303&lt;15,VLOOKUP(DN303,data!$B$3:$E$32,2,0)*DK303,(VLOOKUP(DN303,data!$B$3:$E$32,2,0)*14)+(VLOOKUP(DN303,data!$B$3:$E$32,3,0))*(DK303-14)),0)</f>
        <v>0</v>
      </c>
      <c r="DP303" s="265" t="s">
        <v>96</v>
      </c>
      <c r="DQ303" s="231">
        <f>IF(DL303=1,VLOOKUP(DP303,data!$B$35:$D$39,2,0),0)</f>
        <v>0</v>
      </c>
      <c r="DR303" s="232">
        <f>IF(AND(DO303&lt;&gt;0,DQ303&lt;&gt;0)=FALSE,0,data!$C$43)</f>
        <v>0</v>
      </c>
      <c r="DS303" s="269">
        <f t="shared" si="336"/>
        <v>0</v>
      </c>
      <c r="DT303" s="225">
        <f t="shared" si="337"/>
        <v>0</v>
      </c>
      <c r="DU303" s="225">
        <f t="shared" si="338"/>
        <v>0</v>
      </c>
      <c r="DV303" s="225">
        <f t="shared" si="339"/>
        <v>0</v>
      </c>
      <c r="DW303" s="431" t="str">
        <f t="shared" si="340"/>
        <v>ne</v>
      </c>
      <c r="DY303" s="229"/>
      <c r="DZ303" s="225">
        <f t="shared" si="341"/>
        <v>0</v>
      </c>
      <c r="EA303" s="230">
        <f>IF(DZ303=1,data!$C$41*DY303,0)</f>
        <v>0</v>
      </c>
      <c r="EB303" s="265" t="s">
        <v>96</v>
      </c>
      <c r="EC303" s="231">
        <f>IF(DZ303=1,IF(DY303&lt;15,VLOOKUP(EB303,data!$B$3:$E$32,2,0)*DY303,(VLOOKUP(EB303,data!$B$3:$E$32,2,0)*14)+(VLOOKUP(EB303,data!$B$3:$E$32,3,0))*(DY303-14)),0)</f>
        <v>0</v>
      </c>
      <c r="ED303" s="265" t="s">
        <v>96</v>
      </c>
      <c r="EE303" s="231">
        <f>IF(DZ303=1,VLOOKUP(ED303,data!$B$35:$D$39,2,0),0)</f>
        <v>0</v>
      </c>
      <c r="EF303" s="232">
        <f>IF(AND(EC303&lt;&gt;0,EE303&lt;&gt;0)=FALSE,0,data!$C$43)</f>
        <v>0</v>
      </c>
      <c r="EG303" s="269">
        <f t="shared" si="342"/>
        <v>0</v>
      </c>
      <c r="EH303" s="225">
        <f t="shared" si="343"/>
        <v>0</v>
      </c>
      <c r="EI303" s="225">
        <f t="shared" si="344"/>
        <v>0</v>
      </c>
      <c r="EJ303" s="225">
        <f t="shared" si="345"/>
        <v>0</v>
      </c>
      <c r="EK303" s="431" t="str">
        <f t="shared" si="346"/>
        <v>ne</v>
      </c>
      <c r="EM303" s="229"/>
      <c r="EN303" s="225">
        <f t="shared" si="347"/>
        <v>0</v>
      </c>
      <c r="EO303" s="230">
        <f>IF(EN303=1,data!$C$41*EM303,0)</f>
        <v>0</v>
      </c>
      <c r="EP303" s="265" t="s">
        <v>96</v>
      </c>
      <c r="EQ303" s="231">
        <f>IF(EN303=1,IF(EM303&lt;15,VLOOKUP(EP303,data!$B$3:$E$32,2,0)*EM303,(VLOOKUP(EP303,data!$B$3:$E$32,2,0)*14)+(VLOOKUP(EP303,data!$B$3:$E$32,3,0))*(EM303-14)),0)</f>
        <v>0</v>
      </c>
      <c r="ER303" s="265" t="s">
        <v>96</v>
      </c>
      <c r="ES303" s="231">
        <f>IF(EN303=1,VLOOKUP(ER303,data!$B$35:$D$39,2,0),0)</f>
        <v>0</v>
      </c>
      <c r="ET303" s="232">
        <f>IF(AND(EQ303&lt;&gt;0,ES303&lt;&gt;0)=FALSE,0,data!$C$43)</f>
        <v>0</v>
      </c>
      <c r="EU303" s="269">
        <f t="shared" si="348"/>
        <v>0</v>
      </c>
      <c r="EV303" s="225">
        <f t="shared" si="349"/>
        <v>0</v>
      </c>
      <c r="EW303" s="225">
        <f t="shared" si="350"/>
        <v>0</v>
      </c>
      <c r="EX303" s="225">
        <f t="shared" si="351"/>
        <v>0</v>
      </c>
      <c r="EY303" s="431" t="str">
        <f t="shared" si="352"/>
        <v>ne</v>
      </c>
      <c r="FA303" s="229"/>
      <c r="FB303" s="225">
        <f t="shared" si="353"/>
        <v>0</v>
      </c>
      <c r="FC303" s="230">
        <f>IF(FB303=1,data!$C$41*FA303,0)</f>
        <v>0</v>
      </c>
      <c r="FD303" s="265" t="s">
        <v>96</v>
      </c>
      <c r="FE303" s="231">
        <f>IF(FB303=1,IF(FA303&lt;15,VLOOKUP(FD303,data!$B$3:$E$32,2,0)*FA303,(VLOOKUP(FD303,data!$B$3:$E$32,2,0)*14)+(VLOOKUP(FD303,data!$B$3:$E$32,3,0))*(FA303-14)),0)</f>
        <v>0</v>
      </c>
      <c r="FF303" s="265" t="s">
        <v>96</v>
      </c>
      <c r="FG303" s="231">
        <f>IF(FB303=1,VLOOKUP(FF303,data!$B$35:$D$39,2,0),0)</f>
        <v>0</v>
      </c>
      <c r="FH303" s="232">
        <f>IF(AND(FE303&lt;&gt;0,FG303&lt;&gt;0)=FALSE,0,data!$C$43)</f>
        <v>0</v>
      </c>
      <c r="FI303" s="269">
        <f t="shared" si="354"/>
        <v>0</v>
      </c>
      <c r="FJ303" s="225">
        <f t="shared" si="355"/>
        <v>0</v>
      </c>
      <c r="FK303" s="225">
        <f t="shared" si="356"/>
        <v>0</v>
      </c>
      <c r="FL303" s="225">
        <f t="shared" si="357"/>
        <v>0</v>
      </c>
      <c r="FM303" s="431" t="str">
        <f t="shared" si="358"/>
        <v>ne</v>
      </c>
    </row>
    <row r="304" spans="1:169" ht="26.65" hidden="1" customHeight="1" x14ac:dyDescent="0.25">
      <c r="A304" s="233"/>
      <c r="B304" s="370" t="s">
        <v>395</v>
      </c>
      <c r="C304" s="416"/>
      <c r="D304" s="418"/>
      <c r="E304" s="229"/>
      <c r="F304" s="225">
        <f t="shared" si="290"/>
        <v>0</v>
      </c>
      <c r="G304" s="230">
        <f>IF(F304=1,data!$C$41*E304,0)</f>
        <v>0</v>
      </c>
      <c r="H304" s="265" t="s">
        <v>96</v>
      </c>
      <c r="I304" s="231">
        <f>IF($F304=1,IF($E304&lt;15,VLOOKUP(H304,data!$B$3:$E$32,2,0)*$E304,(VLOOKUP(H304,data!$B$3:$E$32,2,0)*14)+(VLOOKUP(H304,data!$B$3:$E$32,3,0))*($E304-14)),0)</f>
        <v>0</v>
      </c>
      <c r="J304" s="265" t="s">
        <v>96</v>
      </c>
      <c r="K304" s="231">
        <f>IF($F304=1,VLOOKUP(J304,data!$B$35:$D$39,2,0),0)</f>
        <v>0</v>
      </c>
      <c r="L304" s="232">
        <f>IF(AND(I304&lt;&gt;0,K304&lt;&gt;0)=FALSE,0,data!$C$43)</f>
        <v>0</v>
      </c>
      <c r="M304" s="269">
        <f t="shared" si="76"/>
        <v>0</v>
      </c>
      <c r="N304" s="225">
        <f t="shared" si="359"/>
        <v>0</v>
      </c>
      <c r="O304" s="225">
        <f t="shared" si="291"/>
        <v>0</v>
      </c>
      <c r="P304" s="225">
        <f t="shared" si="292"/>
        <v>0</v>
      </c>
      <c r="Q304" s="228"/>
      <c r="R304" s="438">
        <f t="shared" si="293"/>
        <v>0</v>
      </c>
      <c r="S304" s="225">
        <f t="shared" si="294"/>
        <v>0</v>
      </c>
      <c r="T304" s="357">
        <f>IF(S304=1,data!$C$41*R304,0)</f>
        <v>0</v>
      </c>
      <c r="U304" s="370" t="str">
        <f t="shared" si="295"/>
        <v xml:space="preserve"> </v>
      </c>
      <c r="V304" s="360">
        <f>IF($S304=1,IF(R304&lt;15,VLOOKUP(U304,data!$B$3:$E$32,2,0)*R304,(VLOOKUP(U304,data!$B$3:$E$32,2,0)*14)+(VLOOKUP(U304,data!$B$3:$E$32,3,0))*(R304-14)),0)</f>
        <v>0</v>
      </c>
      <c r="W304" s="370" t="str">
        <f t="shared" si="296"/>
        <v xml:space="preserve"> </v>
      </c>
      <c r="X304" s="360">
        <f>IF($S304=1,VLOOKUP(W304,data!$B$35:$D$39,2,0),0)</f>
        <v>0</v>
      </c>
      <c r="Y304" s="364">
        <f>IF(AND(V304&lt;&gt;0,X304&lt;&gt;0)=FALSE,0,data!$C$43)</f>
        <v>0</v>
      </c>
      <c r="Z304" s="365">
        <f t="shared" si="83"/>
        <v>0</v>
      </c>
      <c r="AA304" s="225">
        <f t="shared" si="360"/>
        <v>0</v>
      </c>
      <c r="AB304" s="225">
        <f t="shared" si="297"/>
        <v>0</v>
      </c>
      <c r="AC304" s="225">
        <f t="shared" si="298"/>
        <v>0</v>
      </c>
      <c r="AE304" s="229"/>
      <c r="AF304" s="225">
        <f t="shared" si="299"/>
        <v>0</v>
      </c>
      <c r="AG304" s="230">
        <f>IF(AF304=1,data!$C$41*AE304,0)</f>
        <v>0</v>
      </c>
      <c r="AH304" s="265" t="s">
        <v>96</v>
      </c>
      <c r="AI304" s="231">
        <f>IF(AF304=1,IF(AE304&lt;15,VLOOKUP(AH304,data!$B$3:$E$32,2,0)*AE304,(VLOOKUP(AH304,data!$B$3:$E$32,2,0)*14)+(VLOOKUP(AH304,data!$B$3:$E$32,3,0))*(AE304-14)),0)</f>
        <v>0</v>
      </c>
      <c r="AJ304" s="265" t="s">
        <v>96</v>
      </c>
      <c r="AK304" s="231">
        <f>IF(AF304=1,VLOOKUP(AJ304,data!$B$35:$D$39,2,0),0)</f>
        <v>0</v>
      </c>
      <c r="AL304" s="232">
        <f>IF(AND(AI304&lt;&gt;0,AK304&lt;&gt;0)=FALSE,0,data!$C$43)</f>
        <v>0</v>
      </c>
      <c r="AM304" s="269">
        <f t="shared" si="300"/>
        <v>0</v>
      </c>
      <c r="AN304" s="225">
        <f t="shared" si="301"/>
        <v>0</v>
      </c>
      <c r="AO304" s="225">
        <f t="shared" si="302"/>
        <v>0</v>
      </c>
      <c r="AP304" s="225">
        <f t="shared" si="303"/>
        <v>0</v>
      </c>
      <c r="AQ304" s="431" t="str">
        <f t="shared" si="304"/>
        <v>ne</v>
      </c>
      <c r="AS304" s="229"/>
      <c r="AT304" s="225">
        <f t="shared" si="305"/>
        <v>0</v>
      </c>
      <c r="AU304" s="230">
        <f>IF(AT304=1,data!$C$41*AS304,0)</f>
        <v>0</v>
      </c>
      <c r="AV304" s="265" t="s">
        <v>96</v>
      </c>
      <c r="AW304" s="231">
        <f>IF(AT304=1,IF(AS304&lt;15,VLOOKUP(AV304,data!$B$3:$E$32,2,0)*AS304,(VLOOKUP(AV304,data!$B$3:$E$32,2,0)*14)+(VLOOKUP(AV304,data!$B$3:$E$32,3,0))*(AS304-14)),0)</f>
        <v>0</v>
      </c>
      <c r="AX304" s="265" t="s">
        <v>96</v>
      </c>
      <c r="AY304" s="231">
        <f>IF(AT304=1,VLOOKUP(AX304,data!$B$35:$D$39,2,0),0)</f>
        <v>0</v>
      </c>
      <c r="AZ304" s="232">
        <f>IF(AND(AW304&lt;&gt;0,AY304&lt;&gt;0)=FALSE,0,data!$C$43)</f>
        <v>0</v>
      </c>
      <c r="BA304" s="269">
        <f t="shared" si="306"/>
        <v>0</v>
      </c>
      <c r="BB304" s="225">
        <f t="shared" si="307"/>
        <v>0</v>
      </c>
      <c r="BC304" s="225">
        <f t="shared" si="308"/>
        <v>0</v>
      </c>
      <c r="BD304" s="225">
        <f t="shared" si="309"/>
        <v>0</v>
      </c>
      <c r="BE304" s="431" t="str">
        <f t="shared" si="310"/>
        <v>ne</v>
      </c>
      <c r="BG304" s="229"/>
      <c r="BH304" s="225">
        <f t="shared" si="311"/>
        <v>0</v>
      </c>
      <c r="BI304" s="230">
        <f>IF(BH304=1,data!$C$41*BG304,0)</f>
        <v>0</v>
      </c>
      <c r="BJ304" s="265" t="s">
        <v>96</v>
      </c>
      <c r="BK304" s="231">
        <f>IF(BH304=1,IF(BG304&lt;15,VLOOKUP(BJ304,data!$B$3:$E$32,2,0)*BG304,(VLOOKUP(BJ304,data!$B$3:$E$32,2,0)*14)+(VLOOKUP(BJ304,data!$B$3:$E$32,3,0))*(BG304-14)),0)</f>
        <v>0</v>
      </c>
      <c r="BL304" s="265" t="s">
        <v>96</v>
      </c>
      <c r="BM304" s="231">
        <f>IF(BH304=1,VLOOKUP(BL304,data!$B$35:$D$39,2,0),0)</f>
        <v>0</v>
      </c>
      <c r="BN304" s="232">
        <f>IF(AND(BK304&lt;&gt;0,BM304&lt;&gt;0)=FALSE,0,data!$C$43)</f>
        <v>0</v>
      </c>
      <c r="BO304" s="269">
        <f t="shared" si="312"/>
        <v>0</v>
      </c>
      <c r="BP304" s="225">
        <f t="shared" si="313"/>
        <v>0</v>
      </c>
      <c r="BQ304" s="225">
        <f t="shared" si="314"/>
        <v>0</v>
      </c>
      <c r="BR304" s="225">
        <f t="shared" si="315"/>
        <v>0</v>
      </c>
      <c r="BS304" s="431" t="str">
        <f t="shared" si="316"/>
        <v>ne</v>
      </c>
      <c r="BU304" s="229"/>
      <c r="BV304" s="225">
        <f t="shared" si="317"/>
        <v>0</v>
      </c>
      <c r="BW304" s="230">
        <f>IF(BV304=1,data!$C$41*BU304,0)</f>
        <v>0</v>
      </c>
      <c r="BX304" s="265" t="s">
        <v>96</v>
      </c>
      <c r="BY304" s="231">
        <f>IF(BV304=1,IF(BU304&lt;15,VLOOKUP(BX304,data!$B$3:$E$32,2,0)*BU304,(VLOOKUP(BX304,data!$B$3:$E$32,2,0)*14)+(VLOOKUP(BX304,data!$B$3:$E$32,3,0))*(BU304-14)),0)</f>
        <v>0</v>
      </c>
      <c r="BZ304" s="265" t="s">
        <v>96</v>
      </c>
      <c r="CA304" s="231">
        <f>IF(BV304=1,VLOOKUP(BZ304,data!$B$35:$D$39,2,0),0)</f>
        <v>0</v>
      </c>
      <c r="CB304" s="232">
        <f>IF(AND(BY304&lt;&gt;0,CA304&lt;&gt;0)=FALSE,0,data!$C$43)</f>
        <v>0</v>
      </c>
      <c r="CC304" s="269">
        <f t="shared" si="318"/>
        <v>0</v>
      </c>
      <c r="CD304" s="225">
        <f t="shared" si="319"/>
        <v>0</v>
      </c>
      <c r="CE304" s="225">
        <f t="shared" si="320"/>
        <v>0</v>
      </c>
      <c r="CF304" s="225">
        <f t="shared" si="321"/>
        <v>0</v>
      </c>
      <c r="CG304" s="431" t="str">
        <f t="shared" si="322"/>
        <v>ne</v>
      </c>
      <c r="CI304" s="229"/>
      <c r="CJ304" s="225">
        <f t="shared" si="323"/>
        <v>0</v>
      </c>
      <c r="CK304" s="230">
        <f>IF(CJ304=1,data!$C$41*CI304,0)</f>
        <v>0</v>
      </c>
      <c r="CL304" s="265" t="s">
        <v>96</v>
      </c>
      <c r="CM304" s="231">
        <f>IF(CJ304=1,IF(CI304&lt;15,VLOOKUP(CL304,data!$B$3:$E$32,2,0)*CI304,(VLOOKUP(CL304,data!$B$3:$E$32,2,0)*14)+(VLOOKUP(CL304,data!$B$3:$E$32,3,0))*(CI304-14)),0)</f>
        <v>0</v>
      </c>
      <c r="CN304" s="265" t="s">
        <v>96</v>
      </c>
      <c r="CO304" s="231">
        <f>IF(CJ304=1,VLOOKUP(CN304,data!$B$35:$D$39,2,0),0)</f>
        <v>0</v>
      </c>
      <c r="CP304" s="232">
        <f>IF(AND(CM304&lt;&gt;0,CO304&lt;&gt;0)=FALSE,0,data!$C$43)</f>
        <v>0</v>
      </c>
      <c r="CQ304" s="269">
        <f t="shared" si="324"/>
        <v>0</v>
      </c>
      <c r="CR304" s="225">
        <f t="shared" si="325"/>
        <v>0</v>
      </c>
      <c r="CS304" s="225">
        <f t="shared" si="326"/>
        <v>0</v>
      </c>
      <c r="CT304" s="225">
        <f t="shared" si="327"/>
        <v>0</v>
      </c>
      <c r="CU304" s="431" t="str">
        <f t="shared" si="328"/>
        <v>ne</v>
      </c>
      <c r="CW304" s="229"/>
      <c r="CX304" s="225">
        <f t="shared" si="329"/>
        <v>0</v>
      </c>
      <c r="CY304" s="230">
        <f>IF(CX304=1,data!$C$41*CW304,0)</f>
        <v>0</v>
      </c>
      <c r="CZ304" s="265" t="s">
        <v>96</v>
      </c>
      <c r="DA304" s="231">
        <f>IF(CX304=1,IF(CW304&lt;15,VLOOKUP(CZ304,data!$B$3:$E$32,2,0)*CW304,(VLOOKUP(CZ304,data!$B$3:$E$32,2,0)*14)+(VLOOKUP(CZ304,data!$B$3:$E$32,3,0))*(CW304-14)),0)</f>
        <v>0</v>
      </c>
      <c r="DB304" s="265" t="s">
        <v>96</v>
      </c>
      <c r="DC304" s="231">
        <f>IF(CX304=1,VLOOKUP(DB304,data!$B$35:$D$39,2,0),0)</f>
        <v>0</v>
      </c>
      <c r="DD304" s="232">
        <f>IF(AND(DA304&lt;&gt;0,DC304&lt;&gt;0)=FALSE,0,data!$C$43)</f>
        <v>0</v>
      </c>
      <c r="DE304" s="269">
        <f t="shared" si="330"/>
        <v>0</v>
      </c>
      <c r="DF304" s="225">
        <f t="shared" si="331"/>
        <v>0</v>
      </c>
      <c r="DG304" s="225">
        <f t="shared" si="332"/>
        <v>0</v>
      </c>
      <c r="DH304" s="225">
        <f t="shared" si="333"/>
        <v>0</v>
      </c>
      <c r="DI304" s="431" t="str">
        <f t="shared" si="334"/>
        <v>ne</v>
      </c>
      <c r="DK304" s="229"/>
      <c r="DL304" s="225">
        <f t="shared" si="335"/>
        <v>0</v>
      </c>
      <c r="DM304" s="230">
        <f>IF(DL304=1,data!$C$41*DK304,0)</f>
        <v>0</v>
      </c>
      <c r="DN304" s="265" t="s">
        <v>96</v>
      </c>
      <c r="DO304" s="231">
        <f>IF(DL304=1,IF(DK304&lt;15,VLOOKUP(DN304,data!$B$3:$E$32,2,0)*DK304,(VLOOKUP(DN304,data!$B$3:$E$32,2,0)*14)+(VLOOKUP(DN304,data!$B$3:$E$32,3,0))*(DK304-14)),0)</f>
        <v>0</v>
      </c>
      <c r="DP304" s="265" t="s">
        <v>96</v>
      </c>
      <c r="DQ304" s="231">
        <f>IF(DL304=1,VLOOKUP(DP304,data!$B$35:$D$39,2,0),0)</f>
        <v>0</v>
      </c>
      <c r="DR304" s="232">
        <f>IF(AND(DO304&lt;&gt;0,DQ304&lt;&gt;0)=FALSE,0,data!$C$43)</f>
        <v>0</v>
      </c>
      <c r="DS304" s="269">
        <f t="shared" si="336"/>
        <v>0</v>
      </c>
      <c r="DT304" s="225">
        <f t="shared" si="337"/>
        <v>0</v>
      </c>
      <c r="DU304" s="225">
        <f t="shared" si="338"/>
        <v>0</v>
      </c>
      <c r="DV304" s="225">
        <f t="shared" si="339"/>
        <v>0</v>
      </c>
      <c r="DW304" s="431" t="str">
        <f t="shared" si="340"/>
        <v>ne</v>
      </c>
      <c r="DY304" s="229"/>
      <c r="DZ304" s="225">
        <f t="shared" si="341"/>
        <v>0</v>
      </c>
      <c r="EA304" s="230">
        <f>IF(DZ304=1,data!$C$41*DY304,0)</f>
        <v>0</v>
      </c>
      <c r="EB304" s="265" t="s">
        <v>96</v>
      </c>
      <c r="EC304" s="231">
        <f>IF(DZ304=1,IF(DY304&lt;15,VLOOKUP(EB304,data!$B$3:$E$32,2,0)*DY304,(VLOOKUP(EB304,data!$B$3:$E$32,2,0)*14)+(VLOOKUP(EB304,data!$B$3:$E$32,3,0))*(DY304-14)),0)</f>
        <v>0</v>
      </c>
      <c r="ED304" s="265" t="s">
        <v>96</v>
      </c>
      <c r="EE304" s="231">
        <f>IF(DZ304=1,VLOOKUP(ED304,data!$B$35:$D$39,2,0),0)</f>
        <v>0</v>
      </c>
      <c r="EF304" s="232">
        <f>IF(AND(EC304&lt;&gt;0,EE304&lt;&gt;0)=FALSE,0,data!$C$43)</f>
        <v>0</v>
      </c>
      <c r="EG304" s="269">
        <f t="shared" si="342"/>
        <v>0</v>
      </c>
      <c r="EH304" s="225">
        <f t="shared" si="343"/>
        <v>0</v>
      </c>
      <c r="EI304" s="225">
        <f t="shared" si="344"/>
        <v>0</v>
      </c>
      <c r="EJ304" s="225">
        <f t="shared" si="345"/>
        <v>0</v>
      </c>
      <c r="EK304" s="431" t="str">
        <f t="shared" si="346"/>
        <v>ne</v>
      </c>
      <c r="EM304" s="229"/>
      <c r="EN304" s="225">
        <f t="shared" si="347"/>
        <v>0</v>
      </c>
      <c r="EO304" s="230">
        <f>IF(EN304=1,data!$C$41*EM304,0)</f>
        <v>0</v>
      </c>
      <c r="EP304" s="265" t="s">
        <v>96</v>
      </c>
      <c r="EQ304" s="231">
        <f>IF(EN304=1,IF(EM304&lt;15,VLOOKUP(EP304,data!$B$3:$E$32,2,0)*EM304,(VLOOKUP(EP304,data!$B$3:$E$32,2,0)*14)+(VLOOKUP(EP304,data!$B$3:$E$32,3,0))*(EM304-14)),0)</f>
        <v>0</v>
      </c>
      <c r="ER304" s="265" t="s">
        <v>96</v>
      </c>
      <c r="ES304" s="231">
        <f>IF(EN304=1,VLOOKUP(ER304,data!$B$35:$D$39,2,0),0)</f>
        <v>0</v>
      </c>
      <c r="ET304" s="232">
        <f>IF(AND(EQ304&lt;&gt;0,ES304&lt;&gt;0)=FALSE,0,data!$C$43)</f>
        <v>0</v>
      </c>
      <c r="EU304" s="269">
        <f t="shared" si="348"/>
        <v>0</v>
      </c>
      <c r="EV304" s="225">
        <f t="shared" si="349"/>
        <v>0</v>
      </c>
      <c r="EW304" s="225">
        <f t="shared" si="350"/>
        <v>0</v>
      </c>
      <c r="EX304" s="225">
        <f t="shared" si="351"/>
        <v>0</v>
      </c>
      <c r="EY304" s="431" t="str">
        <f t="shared" si="352"/>
        <v>ne</v>
      </c>
      <c r="FA304" s="229"/>
      <c r="FB304" s="225">
        <f t="shared" si="353"/>
        <v>0</v>
      </c>
      <c r="FC304" s="230">
        <f>IF(FB304=1,data!$C$41*FA304,0)</f>
        <v>0</v>
      </c>
      <c r="FD304" s="265" t="s">
        <v>96</v>
      </c>
      <c r="FE304" s="231">
        <f>IF(FB304=1,IF(FA304&lt;15,VLOOKUP(FD304,data!$B$3:$E$32,2,0)*FA304,(VLOOKUP(FD304,data!$B$3:$E$32,2,0)*14)+(VLOOKUP(FD304,data!$B$3:$E$32,3,0))*(FA304-14)),0)</f>
        <v>0</v>
      </c>
      <c r="FF304" s="265" t="s">
        <v>96</v>
      </c>
      <c r="FG304" s="231">
        <f>IF(FB304=1,VLOOKUP(FF304,data!$B$35:$D$39,2,0),0)</f>
        <v>0</v>
      </c>
      <c r="FH304" s="232">
        <f>IF(AND(FE304&lt;&gt;0,FG304&lt;&gt;0)=FALSE,0,data!$C$43)</f>
        <v>0</v>
      </c>
      <c r="FI304" s="269">
        <f t="shared" si="354"/>
        <v>0</v>
      </c>
      <c r="FJ304" s="225">
        <f t="shared" si="355"/>
        <v>0</v>
      </c>
      <c r="FK304" s="225">
        <f t="shared" si="356"/>
        <v>0</v>
      </c>
      <c r="FL304" s="225">
        <f t="shared" si="357"/>
        <v>0</v>
      </c>
      <c r="FM304" s="431" t="str">
        <f t="shared" si="358"/>
        <v>ne</v>
      </c>
    </row>
    <row r="305" spans="1:169" ht="26.65" hidden="1" customHeight="1" x14ac:dyDescent="0.25">
      <c r="A305" s="233"/>
      <c r="B305" s="370" t="s">
        <v>396</v>
      </c>
      <c r="C305" s="416"/>
      <c r="D305" s="418"/>
      <c r="E305" s="229"/>
      <c r="F305" s="225">
        <f t="shared" si="290"/>
        <v>0</v>
      </c>
      <c r="G305" s="230">
        <f>IF(F305=1,data!$C$41*E305,0)</f>
        <v>0</v>
      </c>
      <c r="H305" s="265" t="s">
        <v>96</v>
      </c>
      <c r="I305" s="231">
        <f>IF($F305=1,IF($E305&lt;15,VLOOKUP(H305,data!$B$3:$E$32,2,0)*$E305,(VLOOKUP(H305,data!$B$3:$E$32,2,0)*14)+(VLOOKUP(H305,data!$B$3:$E$32,3,0))*($E305-14)),0)</f>
        <v>0</v>
      </c>
      <c r="J305" s="265" t="s">
        <v>96</v>
      </c>
      <c r="K305" s="231">
        <f>IF($F305=1,VLOOKUP(J305,data!$B$35:$D$39,2,0),0)</f>
        <v>0</v>
      </c>
      <c r="L305" s="232">
        <f>IF(AND(I305&lt;&gt;0,K305&lt;&gt;0)=FALSE,0,data!$C$43)</f>
        <v>0</v>
      </c>
      <c r="M305" s="269">
        <f t="shared" si="76"/>
        <v>0</v>
      </c>
      <c r="N305" s="225">
        <f t="shared" si="359"/>
        <v>0</v>
      </c>
      <c r="O305" s="225">
        <f t="shared" si="291"/>
        <v>0</v>
      </c>
      <c r="P305" s="225">
        <f t="shared" si="292"/>
        <v>0</v>
      </c>
      <c r="Q305" s="228"/>
      <c r="R305" s="438">
        <f t="shared" si="293"/>
        <v>0</v>
      </c>
      <c r="S305" s="225">
        <f t="shared" si="294"/>
        <v>0</v>
      </c>
      <c r="T305" s="357">
        <f>IF(S305=1,data!$C$41*R305,0)</f>
        <v>0</v>
      </c>
      <c r="U305" s="370" t="str">
        <f t="shared" si="295"/>
        <v xml:space="preserve"> </v>
      </c>
      <c r="V305" s="360">
        <f>IF($S305=1,IF(R305&lt;15,VLOOKUP(U305,data!$B$3:$E$32,2,0)*R305,(VLOOKUP(U305,data!$B$3:$E$32,2,0)*14)+(VLOOKUP(U305,data!$B$3:$E$32,3,0))*(R305-14)),0)</f>
        <v>0</v>
      </c>
      <c r="W305" s="370" t="str">
        <f t="shared" si="296"/>
        <v xml:space="preserve"> </v>
      </c>
      <c r="X305" s="360">
        <f>IF($S305=1,VLOOKUP(W305,data!$B$35:$D$39,2,0),0)</f>
        <v>0</v>
      </c>
      <c r="Y305" s="364">
        <f>IF(AND(V305&lt;&gt;0,X305&lt;&gt;0)=FALSE,0,data!$C$43)</f>
        <v>0</v>
      </c>
      <c r="Z305" s="365">
        <f t="shared" si="83"/>
        <v>0</v>
      </c>
      <c r="AA305" s="225">
        <f t="shared" si="360"/>
        <v>0</v>
      </c>
      <c r="AB305" s="225">
        <f t="shared" si="297"/>
        <v>0</v>
      </c>
      <c r="AC305" s="225">
        <f t="shared" si="298"/>
        <v>0</v>
      </c>
      <c r="AE305" s="229"/>
      <c r="AF305" s="225">
        <f t="shared" si="299"/>
        <v>0</v>
      </c>
      <c r="AG305" s="230">
        <f>IF(AF305=1,data!$C$41*AE305,0)</f>
        <v>0</v>
      </c>
      <c r="AH305" s="265" t="s">
        <v>96</v>
      </c>
      <c r="AI305" s="231">
        <f>IF(AF305=1,IF(AE305&lt;15,VLOOKUP(AH305,data!$B$3:$E$32,2,0)*AE305,(VLOOKUP(AH305,data!$B$3:$E$32,2,0)*14)+(VLOOKUP(AH305,data!$B$3:$E$32,3,0))*(AE305-14)),0)</f>
        <v>0</v>
      </c>
      <c r="AJ305" s="265" t="s">
        <v>96</v>
      </c>
      <c r="AK305" s="231">
        <f>IF(AF305=1,VLOOKUP(AJ305,data!$B$35:$D$39,2,0),0)</f>
        <v>0</v>
      </c>
      <c r="AL305" s="232">
        <f>IF(AND(AI305&lt;&gt;0,AK305&lt;&gt;0)=FALSE,0,data!$C$43)</f>
        <v>0</v>
      </c>
      <c r="AM305" s="269">
        <f t="shared" si="300"/>
        <v>0</v>
      </c>
      <c r="AN305" s="225">
        <f t="shared" si="301"/>
        <v>0</v>
      </c>
      <c r="AO305" s="225">
        <f t="shared" si="302"/>
        <v>0</v>
      </c>
      <c r="AP305" s="225">
        <f t="shared" si="303"/>
        <v>0</v>
      </c>
      <c r="AQ305" s="431" t="str">
        <f t="shared" si="304"/>
        <v>ne</v>
      </c>
      <c r="AS305" s="229"/>
      <c r="AT305" s="225">
        <f t="shared" si="305"/>
        <v>0</v>
      </c>
      <c r="AU305" s="230">
        <f>IF(AT305=1,data!$C$41*AS305,0)</f>
        <v>0</v>
      </c>
      <c r="AV305" s="265" t="s">
        <v>96</v>
      </c>
      <c r="AW305" s="231">
        <f>IF(AT305=1,IF(AS305&lt;15,VLOOKUP(AV305,data!$B$3:$E$32,2,0)*AS305,(VLOOKUP(AV305,data!$B$3:$E$32,2,0)*14)+(VLOOKUP(AV305,data!$B$3:$E$32,3,0))*(AS305-14)),0)</f>
        <v>0</v>
      </c>
      <c r="AX305" s="265" t="s">
        <v>96</v>
      </c>
      <c r="AY305" s="231">
        <f>IF(AT305=1,VLOOKUP(AX305,data!$B$35:$D$39,2,0),0)</f>
        <v>0</v>
      </c>
      <c r="AZ305" s="232">
        <f>IF(AND(AW305&lt;&gt;0,AY305&lt;&gt;0)=FALSE,0,data!$C$43)</f>
        <v>0</v>
      </c>
      <c r="BA305" s="269">
        <f t="shared" si="306"/>
        <v>0</v>
      </c>
      <c r="BB305" s="225">
        <f t="shared" si="307"/>
        <v>0</v>
      </c>
      <c r="BC305" s="225">
        <f t="shared" si="308"/>
        <v>0</v>
      </c>
      <c r="BD305" s="225">
        <f t="shared" si="309"/>
        <v>0</v>
      </c>
      <c r="BE305" s="431" t="str">
        <f t="shared" si="310"/>
        <v>ne</v>
      </c>
      <c r="BG305" s="229"/>
      <c r="BH305" s="225">
        <f t="shared" si="311"/>
        <v>0</v>
      </c>
      <c r="BI305" s="230">
        <f>IF(BH305=1,data!$C$41*BG305,0)</f>
        <v>0</v>
      </c>
      <c r="BJ305" s="265" t="s">
        <v>96</v>
      </c>
      <c r="BK305" s="231">
        <f>IF(BH305=1,IF(BG305&lt;15,VLOOKUP(BJ305,data!$B$3:$E$32,2,0)*BG305,(VLOOKUP(BJ305,data!$B$3:$E$32,2,0)*14)+(VLOOKUP(BJ305,data!$B$3:$E$32,3,0))*(BG305-14)),0)</f>
        <v>0</v>
      </c>
      <c r="BL305" s="265" t="s">
        <v>96</v>
      </c>
      <c r="BM305" s="231">
        <f>IF(BH305=1,VLOOKUP(BL305,data!$B$35:$D$39,2,0),0)</f>
        <v>0</v>
      </c>
      <c r="BN305" s="232">
        <f>IF(AND(BK305&lt;&gt;0,BM305&lt;&gt;0)=FALSE,0,data!$C$43)</f>
        <v>0</v>
      </c>
      <c r="BO305" s="269">
        <f t="shared" si="312"/>
        <v>0</v>
      </c>
      <c r="BP305" s="225">
        <f t="shared" si="313"/>
        <v>0</v>
      </c>
      <c r="BQ305" s="225">
        <f t="shared" si="314"/>
        <v>0</v>
      </c>
      <c r="BR305" s="225">
        <f t="shared" si="315"/>
        <v>0</v>
      </c>
      <c r="BS305" s="431" t="str">
        <f t="shared" si="316"/>
        <v>ne</v>
      </c>
      <c r="BU305" s="229"/>
      <c r="BV305" s="225">
        <f t="shared" si="317"/>
        <v>0</v>
      </c>
      <c r="BW305" s="230">
        <f>IF(BV305=1,data!$C$41*BU305,0)</f>
        <v>0</v>
      </c>
      <c r="BX305" s="265" t="s">
        <v>96</v>
      </c>
      <c r="BY305" s="231">
        <f>IF(BV305=1,IF(BU305&lt;15,VLOOKUP(BX305,data!$B$3:$E$32,2,0)*BU305,(VLOOKUP(BX305,data!$B$3:$E$32,2,0)*14)+(VLOOKUP(BX305,data!$B$3:$E$32,3,0))*(BU305-14)),0)</f>
        <v>0</v>
      </c>
      <c r="BZ305" s="265" t="s">
        <v>96</v>
      </c>
      <c r="CA305" s="231">
        <f>IF(BV305=1,VLOOKUP(BZ305,data!$B$35:$D$39,2,0),0)</f>
        <v>0</v>
      </c>
      <c r="CB305" s="232">
        <f>IF(AND(BY305&lt;&gt;0,CA305&lt;&gt;0)=FALSE,0,data!$C$43)</f>
        <v>0</v>
      </c>
      <c r="CC305" s="269">
        <f t="shared" si="318"/>
        <v>0</v>
      </c>
      <c r="CD305" s="225">
        <f t="shared" si="319"/>
        <v>0</v>
      </c>
      <c r="CE305" s="225">
        <f t="shared" si="320"/>
        <v>0</v>
      </c>
      <c r="CF305" s="225">
        <f t="shared" si="321"/>
        <v>0</v>
      </c>
      <c r="CG305" s="431" t="str">
        <f t="shared" si="322"/>
        <v>ne</v>
      </c>
      <c r="CI305" s="229"/>
      <c r="CJ305" s="225">
        <f t="shared" si="323"/>
        <v>0</v>
      </c>
      <c r="CK305" s="230">
        <f>IF(CJ305=1,data!$C$41*CI305,0)</f>
        <v>0</v>
      </c>
      <c r="CL305" s="265" t="s">
        <v>96</v>
      </c>
      <c r="CM305" s="231">
        <f>IF(CJ305=1,IF(CI305&lt;15,VLOOKUP(CL305,data!$B$3:$E$32,2,0)*CI305,(VLOOKUP(CL305,data!$B$3:$E$32,2,0)*14)+(VLOOKUP(CL305,data!$B$3:$E$32,3,0))*(CI305-14)),0)</f>
        <v>0</v>
      </c>
      <c r="CN305" s="265" t="s">
        <v>96</v>
      </c>
      <c r="CO305" s="231">
        <f>IF(CJ305=1,VLOOKUP(CN305,data!$B$35:$D$39,2,0),0)</f>
        <v>0</v>
      </c>
      <c r="CP305" s="232">
        <f>IF(AND(CM305&lt;&gt;0,CO305&lt;&gt;0)=FALSE,0,data!$C$43)</f>
        <v>0</v>
      </c>
      <c r="CQ305" s="269">
        <f t="shared" si="324"/>
        <v>0</v>
      </c>
      <c r="CR305" s="225">
        <f t="shared" si="325"/>
        <v>0</v>
      </c>
      <c r="CS305" s="225">
        <f t="shared" si="326"/>
        <v>0</v>
      </c>
      <c r="CT305" s="225">
        <f t="shared" si="327"/>
        <v>0</v>
      </c>
      <c r="CU305" s="431" t="str">
        <f t="shared" si="328"/>
        <v>ne</v>
      </c>
      <c r="CW305" s="229"/>
      <c r="CX305" s="225">
        <f t="shared" si="329"/>
        <v>0</v>
      </c>
      <c r="CY305" s="230">
        <f>IF(CX305=1,data!$C$41*CW305,0)</f>
        <v>0</v>
      </c>
      <c r="CZ305" s="265" t="s">
        <v>96</v>
      </c>
      <c r="DA305" s="231">
        <f>IF(CX305=1,IF(CW305&lt;15,VLOOKUP(CZ305,data!$B$3:$E$32,2,0)*CW305,(VLOOKUP(CZ305,data!$B$3:$E$32,2,0)*14)+(VLOOKUP(CZ305,data!$B$3:$E$32,3,0))*(CW305-14)),0)</f>
        <v>0</v>
      </c>
      <c r="DB305" s="265" t="s">
        <v>96</v>
      </c>
      <c r="DC305" s="231">
        <f>IF(CX305=1,VLOOKUP(DB305,data!$B$35:$D$39,2,0),0)</f>
        <v>0</v>
      </c>
      <c r="DD305" s="232">
        <f>IF(AND(DA305&lt;&gt;0,DC305&lt;&gt;0)=FALSE,0,data!$C$43)</f>
        <v>0</v>
      </c>
      <c r="DE305" s="269">
        <f t="shared" si="330"/>
        <v>0</v>
      </c>
      <c r="DF305" s="225">
        <f t="shared" si="331"/>
        <v>0</v>
      </c>
      <c r="DG305" s="225">
        <f t="shared" si="332"/>
        <v>0</v>
      </c>
      <c r="DH305" s="225">
        <f t="shared" si="333"/>
        <v>0</v>
      </c>
      <c r="DI305" s="431" t="str">
        <f t="shared" si="334"/>
        <v>ne</v>
      </c>
      <c r="DK305" s="229"/>
      <c r="DL305" s="225">
        <f t="shared" si="335"/>
        <v>0</v>
      </c>
      <c r="DM305" s="230">
        <f>IF(DL305=1,data!$C$41*DK305,0)</f>
        <v>0</v>
      </c>
      <c r="DN305" s="265" t="s">
        <v>96</v>
      </c>
      <c r="DO305" s="231">
        <f>IF(DL305=1,IF(DK305&lt;15,VLOOKUP(DN305,data!$B$3:$E$32,2,0)*DK305,(VLOOKUP(DN305,data!$B$3:$E$32,2,0)*14)+(VLOOKUP(DN305,data!$B$3:$E$32,3,0))*(DK305-14)),0)</f>
        <v>0</v>
      </c>
      <c r="DP305" s="265" t="s">
        <v>96</v>
      </c>
      <c r="DQ305" s="231">
        <f>IF(DL305=1,VLOOKUP(DP305,data!$B$35:$D$39,2,0),0)</f>
        <v>0</v>
      </c>
      <c r="DR305" s="232">
        <f>IF(AND(DO305&lt;&gt;0,DQ305&lt;&gt;0)=FALSE,0,data!$C$43)</f>
        <v>0</v>
      </c>
      <c r="DS305" s="269">
        <f t="shared" si="336"/>
        <v>0</v>
      </c>
      <c r="DT305" s="225">
        <f t="shared" si="337"/>
        <v>0</v>
      </c>
      <c r="DU305" s="225">
        <f t="shared" si="338"/>
        <v>0</v>
      </c>
      <c r="DV305" s="225">
        <f t="shared" si="339"/>
        <v>0</v>
      </c>
      <c r="DW305" s="431" t="str">
        <f t="shared" si="340"/>
        <v>ne</v>
      </c>
      <c r="DY305" s="229"/>
      <c r="DZ305" s="225">
        <f t="shared" si="341"/>
        <v>0</v>
      </c>
      <c r="EA305" s="230">
        <f>IF(DZ305=1,data!$C$41*DY305,0)</f>
        <v>0</v>
      </c>
      <c r="EB305" s="265" t="s">
        <v>96</v>
      </c>
      <c r="EC305" s="231">
        <f>IF(DZ305=1,IF(DY305&lt;15,VLOOKUP(EB305,data!$B$3:$E$32,2,0)*DY305,(VLOOKUP(EB305,data!$B$3:$E$32,2,0)*14)+(VLOOKUP(EB305,data!$B$3:$E$32,3,0))*(DY305-14)),0)</f>
        <v>0</v>
      </c>
      <c r="ED305" s="265" t="s">
        <v>96</v>
      </c>
      <c r="EE305" s="231">
        <f>IF(DZ305=1,VLOOKUP(ED305,data!$B$35:$D$39,2,0),0)</f>
        <v>0</v>
      </c>
      <c r="EF305" s="232">
        <f>IF(AND(EC305&lt;&gt;0,EE305&lt;&gt;0)=FALSE,0,data!$C$43)</f>
        <v>0</v>
      </c>
      <c r="EG305" s="269">
        <f t="shared" si="342"/>
        <v>0</v>
      </c>
      <c r="EH305" s="225">
        <f t="shared" si="343"/>
        <v>0</v>
      </c>
      <c r="EI305" s="225">
        <f t="shared" si="344"/>
        <v>0</v>
      </c>
      <c r="EJ305" s="225">
        <f t="shared" si="345"/>
        <v>0</v>
      </c>
      <c r="EK305" s="431" t="str">
        <f t="shared" si="346"/>
        <v>ne</v>
      </c>
      <c r="EM305" s="229"/>
      <c r="EN305" s="225">
        <f t="shared" si="347"/>
        <v>0</v>
      </c>
      <c r="EO305" s="230">
        <f>IF(EN305=1,data!$C$41*EM305,0)</f>
        <v>0</v>
      </c>
      <c r="EP305" s="265" t="s">
        <v>96</v>
      </c>
      <c r="EQ305" s="231">
        <f>IF(EN305=1,IF(EM305&lt;15,VLOOKUP(EP305,data!$B$3:$E$32,2,0)*EM305,(VLOOKUP(EP305,data!$B$3:$E$32,2,0)*14)+(VLOOKUP(EP305,data!$B$3:$E$32,3,0))*(EM305-14)),0)</f>
        <v>0</v>
      </c>
      <c r="ER305" s="265" t="s">
        <v>96</v>
      </c>
      <c r="ES305" s="231">
        <f>IF(EN305=1,VLOOKUP(ER305,data!$B$35:$D$39,2,0),0)</f>
        <v>0</v>
      </c>
      <c r="ET305" s="232">
        <f>IF(AND(EQ305&lt;&gt;0,ES305&lt;&gt;0)=FALSE,0,data!$C$43)</f>
        <v>0</v>
      </c>
      <c r="EU305" s="269">
        <f t="shared" si="348"/>
        <v>0</v>
      </c>
      <c r="EV305" s="225">
        <f t="shared" si="349"/>
        <v>0</v>
      </c>
      <c r="EW305" s="225">
        <f t="shared" si="350"/>
        <v>0</v>
      </c>
      <c r="EX305" s="225">
        <f t="shared" si="351"/>
        <v>0</v>
      </c>
      <c r="EY305" s="431" t="str">
        <f t="shared" si="352"/>
        <v>ne</v>
      </c>
      <c r="FA305" s="229"/>
      <c r="FB305" s="225">
        <f t="shared" si="353"/>
        <v>0</v>
      </c>
      <c r="FC305" s="230">
        <f>IF(FB305=1,data!$C$41*FA305,0)</f>
        <v>0</v>
      </c>
      <c r="FD305" s="265" t="s">
        <v>96</v>
      </c>
      <c r="FE305" s="231">
        <f>IF(FB305=1,IF(FA305&lt;15,VLOOKUP(FD305,data!$B$3:$E$32,2,0)*FA305,(VLOOKUP(FD305,data!$B$3:$E$32,2,0)*14)+(VLOOKUP(FD305,data!$B$3:$E$32,3,0))*(FA305-14)),0)</f>
        <v>0</v>
      </c>
      <c r="FF305" s="265" t="s">
        <v>96</v>
      </c>
      <c r="FG305" s="231">
        <f>IF(FB305=1,VLOOKUP(FF305,data!$B$35:$D$39,2,0),0)</f>
        <v>0</v>
      </c>
      <c r="FH305" s="232">
        <f>IF(AND(FE305&lt;&gt;0,FG305&lt;&gt;0)=FALSE,0,data!$C$43)</f>
        <v>0</v>
      </c>
      <c r="FI305" s="269">
        <f t="shared" si="354"/>
        <v>0</v>
      </c>
      <c r="FJ305" s="225">
        <f t="shared" si="355"/>
        <v>0</v>
      </c>
      <c r="FK305" s="225">
        <f t="shared" si="356"/>
        <v>0</v>
      </c>
      <c r="FL305" s="225">
        <f t="shared" si="357"/>
        <v>0</v>
      </c>
      <c r="FM305" s="431" t="str">
        <f t="shared" si="358"/>
        <v>ne</v>
      </c>
    </row>
    <row r="306" spans="1:169" ht="26.65" hidden="1" customHeight="1" x14ac:dyDescent="0.25">
      <c r="A306" s="233"/>
      <c r="B306" s="370" t="s">
        <v>397</v>
      </c>
      <c r="C306" s="416"/>
      <c r="D306" s="418"/>
      <c r="E306" s="229"/>
      <c r="F306" s="225">
        <f t="shared" si="290"/>
        <v>0</v>
      </c>
      <c r="G306" s="230">
        <f>IF(F306=1,data!$C$41*E306,0)</f>
        <v>0</v>
      </c>
      <c r="H306" s="265" t="s">
        <v>96</v>
      </c>
      <c r="I306" s="231">
        <f>IF($F306=1,IF($E306&lt;15,VLOOKUP(H306,data!$B$3:$E$32,2,0)*$E306,(VLOOKUP(H306,data!$B$3:$E$32,2,0)*14)+(VLOOKUP(H306,data!$B$3:$E$32,3,0))*($E306-14)),0)</f>
        <v>0</v>
      </c>
      <c r="J306" s="265" t="s">
        <v>96</v>
      </c>
      <c r="K306" s="231">
        <f>IF($F306=1,VLOOKUP(J306,data!$B$35:$D$39,2,0),0)</f>
        <v>0</v>
      </c>
      <c r="L306" s="232">
        <f>IF(AND(I306&lt;&gt;0,K306&lt;&gt;0)=FALSE,0,data!$C$43)</f>
        <v>0</v>
      </c>
      <c r="M306" s="269">
        <f t="shared" si="76"/>
        <v>0</v>
      </c>
      <c r="N306" s="225">
        <f t="shared" si="359"/>
        <v>0</v>
      </c>
      <c r="O306" s="225">
        <f t="shared" si="291"/>
        <v>0</v>
      </c>
      <c r="P306" s="225">
        <f t="shared" si="292"/>
        <v>0</v>
      </c>
      <c r="Q306" s="228"/>
      <c r="R306" s="438">
        <f t="shared" si="293"/>
        <v>0</v>
      </c>
      <c r="S306" s="225">
        <f t="shared" si="294"/>
        <v>0</v>
      </c>
      <c r="T306" s="357">
        <f>IF(S306=1,data!$C$41*R306,0)</f>
        <v>0</v>
      </c>
      <c r="U306" s="370" t="str">
        <f t="shared" si="295"/>
        <v xml:space="preserve"> </v>
      </c>
      <c r="V306" s="360">
        <f>IF($S306=1,IF(R306&lt;15,VLOOKUP(U306,data!$B$3:$E$32,2,0)*R306,(VLOOKUP(U306,data!$B$3:$E$32,2,0)*14)+(VLOOKUP(U306,data!$B$3:$E$32,3,0))*(R306-14)),0)</f>
        <v>0</v>
      </c>
      <c r="W306" s="370" t="str">
        <f t="shared" si="296"/>
        <v xml:space="preserve"> </v>
      </c>
      <c r="X306" s="360">
        <f>IF($S306=1,VLOOKUP(W306,data!$B$35:$D$39,2,0),0)</f>
        <v>0</v>
      </c>
      <c r="Y306" s="364">
        <f>IF(AND(V306&lt;&gt;0,X306&lt;&gt;0)=FALSE,0,data!$C$43)</f>
        <v>0</v>
      </c>
      <c r="Z306" s="365">
        <f t="shared" si="83"/>
        <v>0</v>
      </c>
      <c r="AA306" s="225">
        <f t="shared" si="360"/>
        <v>0</v>
      </c>
      <c r="AB306" s="225">
        <f t="shared" si="297"/>
        <v>0</v>
      </c>
      <c r="AC306" s="225">
        <f t="shared" si="298"/>
        <v>0</v>
      </c>
      <c r="AE306" s="229"/>
      <c r="AF306" s="225">
        <f t="shared" si="299"/>
        <v>0</v>
      </c>
      <c r="AG306" s="230">
        <f>IF(AF306=1,data!$C$41*AE306,0)</f>
        <v>0</v>
      </c>
      <c r="AH306" s="265" t="s">
        <v>96</v>
      </c>
      <c r="AI306" s="231">
        <f>IF(AF306=1,IF(AE306&lt;15,VLOOKUP(AH306,data!$B$3:$E$32,2,0)*AE306,(VLOOKUP(AH306,data!$B$3:$E$32,2,0)*14)+(VLOOKUP(AH306,data!$B$3:$E$32,3,0))*(AE306-14)),0)</f>
        <v>0</v>
      </c>
      <c r="AJ306" s="265" t="s">
        <v>96</v>
      </c>
      <c r="AK306" s="231">
        <f>IF(AF306=1,VLOOKUP(AJ306,data!$B$35:$D$39,2,0),0)</f>
        <v>0</v>
      </c>
      <c r="AL306" s="232">
        <f>IF(AND(AI306&lt;&gt;0,AK306&lt;&gt;0)=FALSE,0,data!$C$43)</f>
        <v>0</v>
      </c>
      <c r="AM306" s="269">
        <f t="shared" si="300"/>
        <v>0</v>
      </c>
      <c r="AN306" s="225">
        <f t="shared" si="301"/>
        <v>0</v>
      </c>
      <c r="AO306" s="225">
        <f t="shared" si="302"/>
        <v>0</v>
      </c>
      <c r="AP306" s="225">
        <f t="shared" si="303"/>
        <v>0</v>
      </c>
      <c r="AQ306" s="431" t="str">
        <f t="shared" si="304"/>
        <v>ne</v>
      </c>
      <c r="AS306" s="229"/>
      <c r="AT306" s="225">
        <f t="shared" si="305"/>
        <v>0</v>
      </c>
      <c r="AU306" s="230">
        <f>IF(AT306=1,data!$C$41*AS306,0)</f>
        <v>0</v>
      </c>
      <c r="AV306" s="265" t="s">
        <v>96</v>
      </c>
      <c r="AW306" s="231">
        <f>IF(AT306=1,IF(AS306&lt;15,VLOOKUP(AV306,data!$B$3:$E$32,2,0)*AS306,(VLOOKUP(AV306,data!$B$3:$E$32,2,0)*14)+(VLOOKUP(AV306,data!$B$3:$E$32,3,0))*(AS306-14)),0)</f>
        <v>0</v>
      </c>
      <c r="AX306" s="265" t="s">
        <v>96</v>
      </c>
      <c r="AY306" s="231">
        <f>IF(AT306=1,VLOOKUP(AX306,data!$B$35:$D$39,2,0),0)</f>
        <v>0</v>
      </c>
      <c r="AZ306" s="232">
        <f>IF(AND(AW306&lt;&gt;0,AY306&lt;&gt;0)=FALSE,0,data!$C$43)</f>
        <v>0</v>
      </c>
      <c r="BA306" s="269">
        <f t="shared" si="306"/>
        <v>0</v>
      </c>
      <c r="BB306" s="225">
        <f t="shared" si="307"/>
        <v>0</v>
      </c>
      <c r="BC306" s="225">
        <f t="shared" si="308"/>
        <v>0</v>
      </c>
      <c r="BD306" s="225">
        <f t="shared" si="309"/>
        <v>0</v>
      </c>
      <c r="BE306" s="431" t="str">
        <f t="shared" si="310"/>
        <v>ne</v>
      </c>
      <c r="BG306" s="229"/>
      <c r="BH306" s="225">
        <f t="shared" si="311"/>
        <v>0</v>
      </c>
      <c r="BI306" s="230">
        <f>IF(BH306=1,data!$C$41*BG306,0)</f>
        <v>0</v>
      </c>
      <c r="BJ306" s="265" t="s">
        <v>96</v>
      </c>
      <c r="BK306" s="231">
        <f>IF(BH306=1,IF(BG306&lt;15,VLOOKUP(BJ306,data!$B$3:$E$32,2,0)*BG306,(VLOOKUP(BJ306,data!$B$3:$E$32,2,0)*14)+(VLOOKUP(BJ306,data!$B$3:$E$32,3,0))*(BG306-14)),0)</f>
        <v>0</v>
      </c>
      <c r="BL306" s="265" t="s">
        <v>96</v>
      </c>
      <c r="BM306" s="231">
        <f>IF(BH306=1,VLOOKUP(BL306,data!$B$35:$D$39,2,0),0)</f>
        <v>0</v>
      </c>
      <c r="BN306" s="232">
        <f>IF(AND(BK306&lt;&gt;0,BM306&lt;&gt;0)=FALSE,0,data!$C$43)</f>
        <v>0</v>
      </c>
      <c r="BO306" s="269">
        <f t="shared" si="312"/>
        <v>0</v>
      </c>
      <c r="BP306" s="225">
        <f t="shared" si="313"/>
        <v>0</v>
      </c>
      <c r="BQ306" s="225">
        <f t="shared" si="314"/>
        <v>0</v>
      </c>
      <c r="BR306" s="225">
        <f t="shared" si="315"/>
        <v>0</v>
      </c>
      <c r="BS306" s="431" t="str">
        <f t="shared" si="316"/>
        <v>ne</v>
      </c>
      <c r="BU306" s="229"/>
      <c r="BV306" s="225">
        <f t="shared" si="317"/>
        <v>0</v>
      </c>
      <c r="BW306" s="230">
        <f>IF(BV306=1,data!$C$41*BU306,0)</f>
        <v>0</v>
      </c>
      <c r="BX306" s="265" t="s">
        <v>96</v>
      </c>
      <c r="BY306" s="231">
        <f>IF(BV306=1,IF(BU306&lt;15,VLOOKUP(BX306,data!$B$3:$E$32,2,0)*BU306,(VLOOKUP(BX306,data!$B$3:$E$32,2,0)*14)+(VLOOKUP(BX306,data!$B$3:$E$32,3,0))*(BU306-14)),0)</f>
        <v>0</v>
      </c>
      <c r="BZ306" s="265" t="s">
        <v>96</v>
      </c>
      <c r="CA306" s="231">
        <f>IF(BV306=1,VLOOKUP(BZ306,data!$B$35:$D$39,2,0),0)</f>
        <v>0</v>
      </c>
      <c r="CB306" s="232">
        <f>IF(AND(BY306&lt;&gt;0,CA306&lt;&gt;0)=FALSE,0,data!$C$43)</f>
        <v>0</v>
      </c>
      <c r="CC306" s="269">
        <f t="shared" si="318"/>
        <v>0</v>
      </c>
      <c r="CD306" s="225">
        <f t="shared" si="319"/>
        <v>0</v>
      </c>
      <c r="CE306" s="225">
        <f t="shared" si="320"/>
        <v>0</v>
      </c>
      <c r="CF306" s="225">
        <f t="shared" si="321"/>
        <v>0</v>
      </c>
      <c r="CG306" s="431" t="str">
        <f t="shared" si="322"/>
        <v>ne</v>
      </c>
      <c r="CI306" s="229"/>
      <c r="CJ306" s="225">
        <f t="shared" si="323"/>
        <v>0</v>
      </c>
      <c r="CK306" s="230">
        <f>IF(CJ306=1,data!$C$41*CI306,0)</f>
        <v>0</v>
      </c>
      <c r="CL306" s="265" t="s">
        <v>96</v>
      </c>
      <c r="CM306" s="231">
        <f>IF(CJ306=1,IF(CI306&lt;15,VLOOKUP(CL306,data!$B$3:$E$32,2,0)*CI306,(VLOOKUP(CL306,data!$B$3:$E$32,2,0)*14)+(VLOOKUP(CL306,data!$B$3:$E$32,3,0))*(CI306-14)),0)</f>
        <v>0</v>
      </c>
      <c r="CN306" s="265" t="s">
        <v>96</v>
      </c>
      <c r="CO306" s="231">
        <f>IF(CJ306=1,VLOOKUP(CN306,data!$B$35:$D$39,2,0),0)</f>
        <v>0</v>
      </c>
      <c r="CP306" s="232">
        <f>IF(AND(CM306&lt;&gt;0,CO306&lt;&gt;0)=FALSE,0,data!$C$43)</f>
        <v>0</v>
      </c>
      <c r="CQ306" s="269">
        <f t="shared" si="324"/>
        <v>0</v>
      </c>
      <c r="CR306" s="225">
        <f t="shared" si="325"/>
        <v>0</v>
      </c>
      <c r="CS306" s="225">
        <f t="shared" si="326"/>
        <v>0</v>
      </c>
      <c r="CT306" s="225">
        <f t="shared" si="327"/>
        <v>0</v>
      </c>
      <c r="CU306" s="431" t="str">
        <f t="shared" si="328"/>
        <v>ne</v>
      </c>
      <c r="CW306" s="229"/>
      <c r="CX306" s="225">
        <f t="shared" si="329"/>
        <v>0</v>
      </c>
      <c r="CY306" s="230">
        <f>IF(CX306=1,data!$C$41*CW306,0)</f>
        <v>0</v>
      </c>
      <c r="CZ306" s="265" t="s">
        <v>96</v>
      </c>
      <c r="DA306" s="231">
        <f>IF(CX306=1,IF(CW306&lt;15,VLOOKUP(CZ306,data!$B$3:$E$32,2,0)*CW306,(VLOOKUP(CZ306,data!$B$3:$E$32,2,0)*14)+(VLOOKUP(CZ306,data!$B$3:$E$32,3,0))*(CW306-14)),0)</f>
        <v>0</v>
      </c>
      <c r="DB306" s="265" t="s">
        <v>96</v>
      </c>
      <c r="DC306" s="231">
        <f>IF(CX306=1,VLOOKUP(DB306,data!$B$35:$D$39,2,0),0)</f>
        <v>0</v>
      </c>
      <c r="DD306" s="232">
        <f>IF(AND(DA306&lt;&gt;0,DC306&lt;&gt;0)=FALSE,0,data!$C$43)</f>
        <v>0</v>
      </c>
      <c r="DE306" s="269">
        <f t="shared" si="330"/>
        <v>0</v>
      </c>
      <c r="DF306" s="225">
        <f t="shared" si="331"/>
        <v>0</v>
      </c>
      <c r="DG306" s="225">
        <f t="shared" si="332"/>
        <v>0</v>
      </c>
      <c r="DH306" s="225">
        <f t="shared" si="333"/>
        <v>0</v>
      </c>
      <c r="DI306" s="431" t="str">
        <f t="shared" si="334"/>
        <v>ne</v>
      </c>
      <c r="DK306" s="229"/>
      <c r="DL306" s="225">
        <f t="shared" si="335"/>
        <v>0</v>
      </c>
      <c r="DM306" s="230">
        <f>IF(DL306=1,data!$C$41*DK306,0)</f>
        <v>0</v>
      </c>
      <c r="DN306" s="265" t="s">
        <v>96</v>
      </c>
      <c r="DO306" s="231">
        <f>IF(DL306=1,IF(DK306&lt;15,VLOOKUP(DN306,data!$B$3:$E$32,2,0)*DK306,(VLOOKUP(DN306,data!$B$3:$E$32,2,0)*14)+(VLOOKUP(DN306,data!$B$3:$E$32,3,0))*(DK306-14)),0)</f>
        <v>0</v>
      </c>
      <c r="DP306" s="265" t="s">
        <v>96</v>
      </c>
      <c r="DQ306" s="231">
        <f>IF(DL306=1,VLOOKUP(DP306,data!$B$35:$D$39,2,0),0)</f>
        <v>0</v>
      </c>
      <c r="DR306" s="232">
        <f>IF(AND(DO306&lt;&gt;0,DQ306&lt;&gt;0)=FALSE,0,data!$C$43)</f>
        <v>0</v>
      </c>
      <c r="DS306" s="269">
        <f t="shared" si="336"/>
        <v>0</v>
      </c>
      <c r="DT306" s="225">
        <f t="shared" si="337"/>
        <v>0</v>
      </c>
      <c r="DU306" s="225">
        <f t="shared" si="338"/>
        <v>0</v>
      </c>
      <c r="DV306" s="225">
        <f t="shared" si="339"/>
        <v>0</v>
      </c>
      <c r="DW306" s="431" t="str">
        <f t="shared" si="340"/>
        <v>ne</v>
      </c>
      <c r="DY306" s="229"/>
      <c r="DZ306" s="225">
        <f t="shared" si="341"/>
        <v>0</v>
      </c>
      <c r="EA306" s="230">
        <f>IF(DZ306=1,data!$C$41*DY306,0)</f>
        <v>0</v>
      </c>
      <c r="EB306" s="265" t="s">
        <v>96</v>
      </c>
      <c r="EC306" s="231">
        <f>IF(DZ306=1,IF(DY306&lt;15,VLOOKUP(EB306,data!$B$3:$E$32,2,0)*DY306,(VLOOKUP(EB306,data!$B$3:$E$32,2,0)*14)+(VLOOKUP(EB306,data!$B$3:$E$32,3,0))*(DY306-14)),0)</f>
        <v>0</v>
      </c>
      <c r="ED306" s="265" t="s">
        <v>96</v>
      </c>
      <c r="EE306" s="231">
        <f>IF(DZ306=1,VLOOKUP(ED306,data!$B$35:$D$39,2,0),0)</f>
        <v>0</v>
      </c>
      <c r="EF306" s="232">
        <f>IF(AND(EC306&lt;&gt;0,EE306&lt;&gt;0)=FALSE,0,data!$C$43)</f>
        <v>0</v>
      </c>
      <c r="EG306" s="269">
        <f t="shared" si="342"/>
        <v>0</v>
      </c>
      <c r="EH306" s="225">
        <f t="shared" si="343"/>
        <v>0</v>
      </c>
      <c r="EI306" s="225">
        <f t="shared" si="344"/>
        <v>0</v>
      </c>
      <c r="EJ306" s="225">
        <f t="shared" si="345"/>
        <v>0</v>
      </c>
      <c r="EK306" s="431" t="str">
        <f t="shared" si="346"/>
        <v>ne</v>
      </c>
      <c r="EM306" s="229"/>
      <c r="EN306" s="225">
        <f t="shared" si="347"/>
        <v>0</v>
      </c>
      <c r="EO306" s="230">
        <f>IF(EN306=1,data!$C$41*EM306,0)</f>
        <v>0</v>
      </c>
      <c r="EP306" s="265" t="s">
        <v>96</v>
      </c>
      <c r="EQ306" s="231">
        <f>IF(EN306=1,IF(EM306&lt;15,VLOOKUP(EP306,data!$B$3:$E$32,2,0)*EM306,(VLOOKUP(EP306,data!$B$3:$E$32,2,0)*14)+(VLOOKUP(EP306,data!$B$3:$E$32,3,0))*(EM306-14)),0)</f>
        <v>0</v>
      </c>
      <c r="ER306" s="265" t="s">
        <v>96</v>
      </c>
      <c r="ES306" s="231">
        <f>IF(EN306=1,VLOOKUP(ER306,data!$B$35:$D$39,2,0),0)</f>
        <v>0</v>
      </c>
      <c r="ET306" s="232">
        <f>IF(AND(EQ306&lt;&gt;0,ES306&lt;&gt;0)=FALSE,0,data!$C$43)</f>
        <v>0</v>
      </c>
      <c r="EU306" s="269">
        <f t="shared" si="348"/>
        <v>0</v>
      </c>
      <c r="EV306" s="225">
        <f t="shared" si="349"/>
        <v>0</v>
      </c>
      <c r="EW306" s="225">
        <f t="shared" si="350"/>
        <v>0</v>
      </c>
      <c r="EX306" s="225">
        <f t="shared" si="351"/>
        <v>0</v>
      </c>
      <c r="EY306" s="431" t="str">
        <f t="shared" si="352"/>
        <v>ne</v>
      </c>
      <c r="FA306" s="229"/>
      <c r="FB306" s="225">
        <f t="shared" si="353"/>
        <v>0</v>
      </c>
      <c r="FC306" s="230">
        <f>IF(FB306=1,data!$C$41*FA306,0)</f>
        <v>0</v>
      </c>
      <c r="FD306" s="265" t="s">
        <v>96</v>
      </c>
      <c r="FE306" s="231">
        <f>IF(FB306=1,IF(FA306&lt;15,VLOOKUP(FD306,data!$B$3:$E$32,2,0)*FA306,(VLOOKUP(FD306,data!$B$3:$E$32,2,0)*14)+(VLOOKUP(FD306,data!$B$3:$E$32,3,0))*(FA306-14)),0)</f>
        <v>0</v>
      </c>
      <c r="FF306" s="265" t="s">
        <v>96</v>
      </c>
      <c r="FG306" s="231">
        <f>IF(FB306=1,VLOOKUP(FF306,data!$B$35:$D$39,2,0),0)</f>
        <v>0</v>
      </c>
      <c r="FH306" s="232">
        <f>IF(AND(FE306&lt;&gt;0,FG306&lt;&gt;0)=FALSE,0,data!$C$43)</f>
        <v>0</v>
      </c>
      <c r="FI306" s="269">
        <f t="shared" si="354"/>
        <v>0</v>
      </c>
      <c r="FJ306" s="225">
        <f t="shared" si="355"/>
        <v>0</v>
      </c>
      <c r="FK306" s="225">
        <f t="shared" si="356"/>
        <v>0</v>
      </c>
      <c r="FL306" s="225">
        <f t="shared" si="357"/>
        <v>0</v>
      </c>
      <c r="FM306" s="431" t="str">
        <f t="shared" si="358"/>
        <v>ne</v>
      </c>
    </row>
    <row r="307" spans="1:169" ht="26.65" hidden="1" customHeight="1" x14ac:dyDescent="0.25">
      <c r="A307" s="233"/>
      <c r="B307" s="370" t="s">
        <v>398</v>
      </c>
      <c r="C307" s="416"/>
      <c r="D307" s="418"/>
      <c r="E307" s="229"/>
      <c r="F307" s="225">
        <f t="shared" si="290"/>
        <v>0</v>
      </c>
      <c r="G307" s="230">
        <f>IF(F307=1,data!$C$41*E307,0)</f>
        <v>0</v>
      </c>
      <c r="H307" s="265" t="s">
        <v>96</v>
      </c>
      <c r="I307" s="231">
        <f>IF($F307=1,IF($E307&lt;15,VLOOKUP(H307,data!$B$3:$E$32,2,0)*$E307,(VLOOKUP(H307,data!$B$3:$E$32,2,0)*14)+(VLOOKUP(H307,data!$B$3:$E$32,3,0))*($E307-14)),0)</f>
        <v>0</v>
      </c>
      <c r="J307" s="265" t="s">
        <v>96</v>
      </c>
      <c r="K307" s="231">
        <f>IF($F307=1,VLOOKUP(J307,data!$B$35:$D$39,2,0),0)</f>
        <v>0</v>
      </c>
      <c r="L307" s="232">
        <f>IF(AND(I307&lt;&gt;0,K307&lt;&gt;0)=FALSE,0,data!$C$43)</f>
        <v>0</v>
      </c>
      <c r="M307" s="269">
        <f t="shared" si="76"/>
        <v>0</v>
      </c>
      <c r="N307" s="225">
        <f t="shared" si="359"/>
        <v>0</v>
      </c>
      <c r="O307" s="225">
        <f t="shared" si="291"/>
        <v>0</v>
      </c>
      <c r="P307" s="225">
        <f t="shared" si="292"/>
        <v>0</v>
      </c>
      <c r="Q307" s="228"/>
      <c r="R307" s="438">
        <f t="shared" si="293"/>
        <v>0</v>
      </c>
      <c r="S307" s="225">
        <f t="shared" si="294"/>
        <v>0</v>
      </c>
      <c r="T307" s="357">
        <f>IF(S307=1,data!$C$41*R307,0)</f>
        <v>0</v>
      </c>
      <c r="U307" s="370" t="str">
        <f t="shared" si="295"/>
        <v xml:space="preserve"> </v>
      </c>
      <c r="V307" s="360">
        <f>IF($S307=1,IF(R307&lt;15,VLOOKUP(U307,data!$B$3:$E$32,2,0)*R307,(VLOOKUP(U307,data!$B$3:$E$32,2,0)*14)+(VLOOKUP(U307,data!$B$3:$E$32,3,0))*(R307-14)),0)</f>
        <v>0</v>
      </c>
      <c r="W307" s="370" t="str">
        <f t="shared" si="296"/>
        <v xml:space="preserve"> </v>
      </c>
      <c r="X307" s="360">
        <f>IF($S307=1,VLOOKUP(W307,data!$B$35:$D$39,2,0),0)</f>
        <v>0</v>
      </c>
      <c r="Y307" s="364">
        <f>IF(AND(V307&lt;&gt;0,X307&lt;&gt;0)=FALSE,0,data!$C$43)</f>
        <v>0</v>
      </c>
      <c r="Z307" s="365">
        <f t="shared" si="83"/>
        <v>0</v>
      </c>
      <c r="AA307" s="225">
        <f t="shared" si="360"/>
        <v>0</v>
      </c>
      <c r="AB307" s="225">
        <f t="shared" si="297"/>
        <v>0</v>
      </c>
      <c r="AC307" s="225">
        <f t="shared" si="298"/>
        <v>0</v>
      </c>
      <c r="AE307" s="229"/>
      <c r="AF307" s="225">
        <f t="shared" si="299"/>
        <v>0</v>
      </c>
      <c r="AG307" s="230">
        <f>IF(AF307=1,data!$C$41*AE307,0)</f>
        <v>0</v>
      </c>
      <c r="AH307" s="265" t="s">
        <v>96</v>
      </c>
      <c r="AI307" s="231">
        <f>IF(AF307=1,IF(AE307&lt;15,VLOOKUP(AH307,data!$B$3:$E$32,2,0)*AE307,(VLOOKUP(AH307,data!$B$3:$E$32,2,0)*14)+(VLOOKUP(AH307,data!$B$3:$E$32,3,0))*(AE307-14)),0)</f>
        <v>0</v>
      </c>
      <c r="AJ307" s="265" t="s">
        <v>96</v>
      </c>
      <c r="AK307" s="231">
        <f>IF(AF307=1,VLOOKUP(AJ307,data!$B$35:$D$39,2,0),0)</f>
        <v>0</v>
      </c>
      <c r="AL307" s="232">
        <f>IF(AND(AI307&lt;&gt;0,AK307&lt;&gt;0)=FALSE,0,data!$C$43)</f>
        <v>0</v>
      </c>
      <c r="AM307" s="269">
        <f t="shared" si="300"/>
        <v>0</v>
      </c>
      <c r="AN307" s="225">
        <f t="shared" si="301"/>
        <v>0</v>
      </c>
      <c r="AO307" s="225">
        <f t="shared" si="302"/>
        <v>0</v>
      </c>
      <c r="AP307" s="225">
        <f t="shared" si="303"/>
        <v>0</v>
      </c>
      <c r="AQ307" s="431" t="str">
        <f t="shared" si="304"/>
        <v>ne</v>
      </c>
      <c r="AS307" s="229"/>
      <c r="AT307" s="225">
        <f t="shared" si="305"/>
        <v>0</v>
      </c>
      <c r="AU307" s="230">
        <f>IF(AT307=1,data!$C$41*AS307,0)</f>
        <v>0</v>
      </c>
      <c r="AV307" s="265" t="s">
        <v>96</v>
      </c>
      <c r="AW307" s="231">
        <f>IF(AT307=1,IF(AS307&lt;15,VLOOKUP(AV307,data!$B$3:$E$32,2,0)*AS307,(VLOOKUP(AV307,data!$B$3:$E$32,2,0)*14)+(VLOOKUP(AV307,data!$B$3:$E$32,3,0))*(AS307-14)),0)</f>
        <v>0</v>
      </c>
      <c r="AX307" s="265" t="s">
        <v>96</v>
      </c>
      <c r="AY307" s="231">
        <f>IF(AT307=1,VLOOKUP(AX307,data!$B$35:$D$39,2,0),0)</f>
        <v>0</v>
      </c>
      <c r="AZ307" s="232">
        <f>IF(AND(AW307&lt;&gt;0,AY307&lt;&gt;0)=FALSE,0,data!$C$43)</f>
        <v>0</v>
      </c>
      <c r="BA307" s="269">
        <f t="shared" si="306"/>
        <v>0</v>
      </c>
      <c r="BB307" s="225">
        <f t="shared" si="307"/>
        <v>0</v>
      </c>
      <c r="BC307" s="225">
        <f t="shared" si="308"/>
        <v>0</v>
      </c>
      <c r="BD307" s="225">
        <f t="shared" si="309"/>
        <v>0</v>
      </c>
      <c r="BE307" s="431" t="str">
        <f t="shared" si="310"/>
        <v>ne</v>
      </c>
      <c r="BG307" s="229"/>
      <c r="BH307" s="225">
        <f t="shared" si="311"/>
        <v>0</v>
      </c>
      <c r="BI307" s="230">
        <f>IF(BH307=1,data!$C$41*BG307,0)</f>
        <v>0</v>
      </c>
      <c r="BJ307" s="265" t="s">
        <v>96</v>
      </c>
      <c r="BK307" s="231">
        <f>IF(BH307=1,IF(BG307&lt;15,VLOOKUP(BJ307,data!$B$3:$E$32,2,0)*BG307,(VLOOKUP(BJ307,data!$B$3:$E$32,2,0)*14)+(VLOOKUP(BJ307,data!$B$3:$E$32,3,0))*(BG307-14)),0)</f>
        <v>0</v>
      </c>
      <c r="BL307" s="265" t="s">
        <v>96</v>
      </c>
      <c r="BM307" s="231">
        <f>IF(BH307=1,VLOOKUP(BL307,data!$B$35:$D$39,2,0),0)</f>
        <v>0</v>
      </c>
      <c r="BN307" s="232">
        <f>IF(AND(BK307&lt;&gt;0,BM307&lt;&gt;0)=FALSE,0,data!$C$43)</f>
        <v>0</v>
      </c>
      <c r="BO307" s="269">
        <f t="shared" si="312"/>
        <v>0</v>
      </c>
      <c r="BP307" s="225">
        <f t="shared" si="313"/>
        <v>0</v>
      </c>
      <c r="BQ307" s="225">
        <f t="shared" si="314"/>
        <v>0</v>
      </c>
      <c r="BR307" s="225">
        <f t="shared" si="315"/>
        <v>0</v>
      </c>
      <c r="BS307" s="431" t="str">
        <f t="shared" si="316"/>
        <v>ne</v>
      </c>
      <c r="BU307" s="229"/>
      <c r="BV307" s="225">
        <f t="shared" si="317"/>
        <v>0</v>
      </c>
      <c r="BW307" s="230">
        <f>IF(BV307=1,data!$C$41*BU307,0)</f>
        <v>0</v>
      </c>
      <c r="BX307" s="265" t="s">
        <v>96</v>
      </c>
      <c r="BY307" s="231">
        <f>IF(BV307=1,IF(BU307&lt;15,VLOOKUP(BX307,data!$B$3:$E$32,2,0)*BU307,(VLOOKUP(BX307,data!$B$3:$E$32,2,0)*14)+(VLOOKUP(BX307,data!$B$3:$E$32,3,0))*(BU307-14)),0)</f>
        <v>0</v>
      </c>
      <c r="BZ307" s="265" t="s">
        <v>96</v>
      </c>
      <c r="CA307" s="231">
        <f>IF(BV307=1,VLOOKUP(BZ307,data!$B$35:$D$39,2,0),0)</f>
        <v>0</v>
      </c>
      <c r="CB307" s="232">
        <f>IF(AND(BY307&lt;&gt;0,CA307&lt;&gt;0)=FALSE,0,data!$C$43)</f>
        <v>0</v>
      </c>
      <c r="CC307" s="269">
        <f t="shared" si="318"/>
        <v>0</v>
      </c>
      <c r="CD307" s="225">
        <f t="shared" si="319"/>
        <v>0</v>
      </c>
      <c r="CE307" s="225">
        <f t="shared" si="320"/>
        <v>0</v>
      </c>
      <c r="CF307" s="225">
        <f t="shared" si="321"/>
        <v>0</v>
      </c>
      <c r="CG307" s="431" t="str">
        <f t="shared" si="322"/>
        <v>ne</v>
      </c>
      <c r="CI307" s="229"/>
      <c r="CJ307" s="225">
        <f t="shared" si="323"/>
        <v>0</v>
      </c>
      <c r="CK307" s="230">
        <f>IF(CJ307=1,data!$C$41*CI307,0)</f>
        <v>0</v>
      </c>
      <c r="CL307" s="265" t="s">
        <v>96</v>
      </c>
      <c r="CM307" s="231">
        <f>IF(CJ307=1,IF(CI307&lt;15,VLOOKUP(CL307,data!$B$3:$E$32,2,0)*CI307,(VLOOKUP(CL307,data!$B$3:$E$32,2,0)*14)+(VLOOKUP(CL307,data!$B$3:$E$32,3,0))*(CI307-14)),0)</f>
        <v>0</v>
      </c>
      <c r="CN307" s="265" t="s">
        <v>96</v>
      </c>
      <c r="CO307" s="231">
        <f>IF(CJ307=1,VLOOKUP(CN307,data!$B$35:$D$39,2,0),0)</f>
        <v>0</v>
      </c>
      <c r="CP307" s="232">
        <f>IF(AND(CM307&lt;&gt;0,CO307&lt;&gt;0)=FALSE,0,data!$C$43)</f>
        <v>0</v>
      </c>
      <c r="CQ307" s="269">
        <f t="shared" si="324"/>
        <v>0</v>
      </c>
      <c r="CR307" s="225">
        <f t="shared" si="325"/>
        <v>0</v>
      </c>
      <c r="CS307" s="225">
        <f t="shared" si="326"/>
        <v>0</v>
      </c>
      <c r="CT307" s="225">
        <f t="shared" si="327"/>
        <v>0</v>
      </c>
      <c r="CU307" s="431" t="str">
        <f t="shared" si="328"/>
        <v>ne</v>
      </c>
      <c r="CW307" s="229"/>
      <c r="CX307" s="225">
        <f t="shared" si="329"/>
        <v>0</v>
      </c>
      <c r="CY307" s="230">
        <f>IF(CX307=1,data!$C$41*CW307,0)</f>
        <v>0</v>
      </c>
      <c r="CZ307" s="265" t="s">
        <v>96</v>
      </c>
      <c r="DA307" s="231">
        <f>IF(CX307=1,IF(CW307&lt;15,VLOOKUP(CZ307,data!$B$3:$E$32,2,0)*CW307,(VLOOKUP(CZ307,data!$B$3:$E$32,2,0)*14)+(VLOOKUP(CZ307,data!$B$3:$E$32,3,0))*(CW307-14)),0)</f>
        <v>0</v>
      </c>
      <c r="DB307" s="265" t="s">
        <v>96</v>
      </c>
      <c r="DC307" s="231">
        <f>IF(CX307=1,VLOOKUP(DB307,data!$B$35:$D$39,2,0),0)</f>
        <v>0</v>
      </c>
      <c r="DD307" s="232">
        <f>IF(AND(DA307&lt;&gt;0,DC307&lt;&gt;0)=FALSE,0,data!$C$43)</f>
        <v>0</v>
      </c>
      <c r="DE307" s="269">
        <f t="shared" si="330"/>
        <v>0</v>
      </c>
      <c r="DF307" s="225">
        <f t="shared" si="331"/>
        <v>0</v>
      </c>
      <c r="DG307" s="225">
        <f t="shared" si="332"/>
        <v>0</v>
      </c>
      <c r="DH307" s="225">
        <f t="shared" si="333"/>
        <v>0</v>
      </c>
      <c r="DI307" s="431" t="str">
        <f t="shared" si="334"/>
        <v>ne</v>
      </c>
      <c r="DK307" s="229"/>
      <c r="DL307" s="225">
        <f t="shared" si="335"/>
        <v>0</v>
      </c>
      <c r="DM307" s="230">
        <f>IF(DL307=1,data!$C$41*DK307,0)</f>
        <v>0</v>
      </c>
      <c r="DN307" s="265" t="s">
        <v>96</v>
      </c>
      <c r="DO307" s="231">
        <f>IF(DL307=1,IF(DK307&lt;15,VLOOKUP(DN307,data!$B$3:$E$32,2,0)*DK307,(VLOOKUP(DN307,data!$B$3:$E$32,2,0)*14)+(VLOOKUP(DN307,data!$B$3:$E$32,3,0))*(DK307-14)),0)</f>
        <v>0</v>
      </c>
      <c r="DP307" s="265" t="s">
        <v>96</v>
      </c>
      <c r="DQ307" s="231">
        <f>IF(DL307=1,VLOOKUP(DP307,data!$B$35:$D$39,2,0),0)</f>
        <v>0</v>
      </c>
      <c r="DR307" s="232">
        <f>IF(AND(DO307&lt;&gt;0,DQ307&lt;&gt;0)=FALSE,0,data!$C$43)</f>
        <v>0</v>
      </c>
      <c r="DS307" s="269">
        <f t="shared" si="336"/>
        <v>0</v>
      </c>
      <c r="DT307" s="225">
        <f t="shared" si="337"/>
        <v>0</v>
      </c>
      <c r="DU307" s="225">
        <f t="shared" si="338"/>
        <v>0</v>
      </c>
      <c r="DV307" s="225">
        <f t="shared" si="339"/>
        <v>0</v>
      </c>
      <c r="DW307" s="431" t="str">
        <f t="shared" si="340"/>
        <v>ne</v>
      </c>
      <c r="DY307" s="229"/>
      <c r="DZ307" s="225">
        <f t="shared" si="341"/>
        <v>0</v>
      </c>
      <c r="EA307" s="230">
        <f>IF(DZ307=1,data!$C$41*DY307,0)</f>
        <v>0</v>
      </c>
      <c r="EB307" s="265" t="s">
        <v>96</v>
      </c>
      <c r="EC307" s="231">
        <f>IF(DZ307=1,IF(DY307&lt;15,VLOOKUP(EB307,data!$B$3:$E$32,2,0)*DY307,(VLOOKUP(EB307,data!$B$3:$E$32,2,0)*14)+(VLOOKUP(EB307,data!$B$3:$E$32,3,0))*(DY307-14)),0)</f>
        <v>0</v>
      </c>
      <c r="ED307" s="265" t="s">
        <v>96</v>
      </c>
      <c r="EE307" s="231">
        <f>IF(DZ307=1,VLOOKUP(ED307,data!$B$35:$D$39,2,0),0)</f>
        <v>0</v>
      </c>
      <c r="EF307" s="232">
        <f>IF(AND(EC307&lt;&gt;0,EE307&lt;&gt;0)=FALSE,0,data!$C$43)</f>
        <v>0</v>
      </c>
      <c r="EG307" s="269">
        <f t="shared" si="342"/>
        <v>0</v>
      </c>
      <c r="EH307" s="225">
        <f t="shared" si="343"/>
        <v>0</v>
      </c>
      <c r="EI307" s="225">
        <f t="shared" si="344"/>
        <v>0</v>
      </c>
      <c r="EJ307" s="225">
        <f t="shared" si="345"/>
        <v>0</v>
      </c>
      <c r="EK307" s="431" t="str">
        <f t="shared" si="346"/>
        <v>ne</v>
      </c>
      <c r="EM307" s="229"/>
      <c r="EN307" s="225">
        <f t="shared" si="347"/>
        <v>0</v>
      </c>
      <c r="EO307" s="230">
        <f>IF(EN307=1,data!$C$41*EM307,0)</f>
        <v>0</v>
      </c>
      <c r="EP307" s="265" t="s">
        <v>96</v>
      </c>
      <c r="EQ307" s="231">
        <f>IF(EN307=1,IF(EM307&lt;15,VLOOKUP(EP307,data!$B$3:$E$32,2,0)*EM307,(VLOOKUP(EP307,data!$B$3:$E$32,2,0)*14)+(VLOOKUP(EP307,data!$B$3:$E$32,3,0))*(EM307-14)),0)</f>
        <v>0</v>
      </c>
      <c r="ER307" s="265" t="s">
        <v>96</v>
      </c>
      <c r="ES307" s="231">
        <f>IF(EN307=1,VLOOKUP(ER307,data!$B$35:$D$39,2,0),0)</f>
        <v>0</v>
      </c>
      <c r="ET307" s="232">
        <f>IF(AND(EQ307&lt;&gt;0,ES307&lt;&gt;0)=FALSE,0,data!$C$43)</f>
        <v>0</v>
      </c>
      <c r="EU307" s="269">
        <f t="shared" si="348"/>
        <v>0</v>
      </c>
      <c r="EV307" s="225">
        <f t="shared" si="349"/>
        <v>0</v>
      </c>
      <c r="EW307" s="225">
        <f t="shared" si="350"/>
        <v>0</v>
      </c>
      <c r="EX307" s="225">
        <f t="shared" si="351"/>
        <v>0</v>
      </c>
      <c r="EY307" s="431" t="str">
        <f t="shared" si="352"/>
        <v>ne</v>
      </c>
      <c r="FA307" s="229"/>
      <c r="FB307" s="225">
        <f t="shared" si="353"/>
        <v>0</v>
      </c>
      <c r="FC307" s="230">
        <f>IF(FB307=1,data!$C$41*FA307,0)</f>
        <v>0</v>
      </c>
      <c r="FD307" s="265" t="s">
        <v>96</v>
      </c>
      <c r="FE307" s="231">
        <f>IF(FB307=1,IF(FA307&lt;15,VLOOKUP(FD307,data!$B$3:$E$32,2,0)*FA307,(VLOOKUP(FD307,data!$B$3:$E$32,2,0)*14)+(VLOOKUP(FD307,data!$B$3:$E$32,3,0))*(FA307-14)),0)</f>
        <v>0</v>
      </c>
      <c r="FF307" s="265" t="s">
        <v>96</v>
      </c>
      <c r="FG307" s="231">
        <f>IF(FB307=1,VLOOKUP(FF307,data!$B$35:$D$39,2,0),0)</f>
        <v>0</v>
      </c>
      <c r="FH307" s="232">
        <f>IF(AND(FE307&lt;&gt;0,FG307&lt;&gt;0)=FALSE,0,data!$C$43)</f>
        <v>0</v>
      </c>
      <c r="FI307" s="269">
        <f t="shared" si="354"/>
        <v>0</v>
      </c>
      <c r="FJ307" s="225">
        <f t="shared" si="355"/>
        <v>0</v>
      </c>
      <c r="FK307" s="225">
        <f t="shared" si="356"/>
        <v>0</v>
      </c>
      <c r="FL307" s="225">
        <f t="shared" si="357"/>
        <v>0</v>
      </c>
      <c r="FM307" s="431" t="str">
        <f t="shared" si="358"/>
        <v>ne</v>
      </c>
    </row>
    <row r="308" spans="1:169" ht="26.65" hidden="1" customHeight="1" x14ac:dyDescent="0.25">
      <c r="A308" s="233"/>
      <c r="B308" s="370" t="s">
        <v>399</v>
      </c>
      <c r="C308" s="416"/>
      <c r="D308" s="418"/>
      <c r="E308" s="229"/>
      <c r="F308" s="225">
        <f t="shared" si="290"/>
        <v>0</v>
      </c>
      <c r="G308" s="230">
        <f>IF(F308=1,data!$C$41*E308,0)</f>
        <v>0</v>
      </c>
      <c r="H308" s="265" t="s">
        <v>96</v>
      </c>
      <c r="I308" s="231">
        <f>IF($F308=1,IF($E308&lt;15,VLOOKUP(H308,data!$B$3:$E$32,2,0)*$E308,(VLOOKUP(H308,data!$B$3:$E$32,2,0)*14)+(VLOOKUP(H308,data!$B$3:$E$32,3,0))*($E308-14)),0)</f>
        <v>0</v>
      </c>
      <c r="J308" s="265" t="s">
        <v>96</v>
      </c>
      <c r="K308" s="231">
        <f>IF($F308=1,VLOOKUP(J308,data!$B$35:$D$39,2,0),0)</f>
        <v>0</v>
      </c>
      <c r="L308" s="232">
        <f>IF(AND(I308&lt;&gt;0,K308&lt;&gt;0)=FALSE,0,data!$C$43)</f>
        <v>0</v>
      </c>
      <c r="M308" s="269">
        <f t="shared" si="76"/>
        <v>0</v>
      </c>
      <c r="N308" s="225">
        <f t="shared" si="359"/>
        <v>0</v>
      </c>
      <c r="O308" s="225">
        <f t="shared" si="291"/>
        <v>0</v>
      </c>
      <c r="P308" s="225">
        <f t="shared" si="292"/>
        <v>0</v>
      </c>
      <c r="Q308" s="228"/>
      <c r="R308" s="438">
        <f t="shared" si="293"/>
        <v>0</v>
      </c>
      <c r="S308" s="225">
        <f t="shared" si="294"/>
        <v>0</v>
      </c>
      <c r="T308" s="357">
        <f>IF(S308=1,data!$C$41*R308,0)</f>
        <v>0</v>
      </c>
      <c r="U308" s="370" t="str">
        <f t="shared" si="295"/>
        <v xml:space="preserve"> </v>
      </c>
      <c r="V308" s="360">
        <f>IF($S308=1,IF(R308&lt;15,VLOOKUP(U308,data!$B$3:$E$32,2,0)*R308,(VLOOKUP(U308,data!$B$3:$E$32,2,0)*14)+(VLOOKUP(U308,data!$B$3:$E$32,3,0))*(R308-14)),0)</f>
        <v>0</v>
      </c>
      <c r="W308" s="370" t="str">
        <f t="shared" si="296"/>
        <v xml:space="preserve"> </v>
      </c>
      <c r="X308" s="360">
        <f>IF($S308=1,VLOOKUP(W308,data!$B$35:$D$39,2,0),0)</f>
        <v>0</v>
      </c>
      <c r="Y308" s="364">
        <f>IF(AND(V308&lt;&gt;0,X308&lt;&gt;0)=FALSE,0,data!$C$43)</f>
        <v>0</v>
      </c>
      <c r="Z308" s="365">
        <f t="shared" si="83"/>
        <v>0</v>
      </c>
      <c r="AA308" s="225">
        <f t="shared" si="360"/>
        <v>0</v>
      </c>
      <c r="AB308" s="225">
        <f t="shared" si="297"/>
        <v>0</v>
      </c>
      <c r="AC308" s="225">
        <f t="shared" si="298"/>
        <v>0</v>
      </c>
      <c r="AE308" s="229"/>
      <c r="AF308" s="225">
        <f t="shared" si="299"/>
        <v>0</v>
      </c>
      <c r="AG308" s="230">
        <f>IF(AF308=1,data!$C$41*AE308,0)</f>
        <v>0</v>
      </c>
      <c r="AH308" s="265" t="s">
        <v>96</v>
      </c>
      <c r="AI308" s="231">
        <f>IF(AF308=1,IF(AE308&lt;15,VLOOKUP(AH308,data!$B$3:$E$32,2,0)*AE308,(VLOOKUP(AH308,data!$B$3:$E$32,2,0)*14)+(VLOOKUP(AH308,data!$B$3:$E$32,3,0))*(AE308-14)),0)</f>
        <v>0</v>
      </c>
      <c r="AJ308" s="265" t="s">
        <v>96</v>
      </c>
      <c r="AK308" s="231">
        <f>IF(AF308=1,VLOOKUP(AJ308,data!$B$35:$D$39,2,0),0)</f>
        <v>0</v>
      </c>
      <c r="AL308" s="232">
        <f>IF(AND(AI308&lt;&gt;0,AK308&lt;&gt;0)=FALSE,0,data!$C$43)</f>
        <v>0</v>
      </c>
      <c r="AM308" s="269">
        <f t="shared" si="300"/>
        <v>0</v>
      </c>
      <c r="AN308" s="225">
        <f t="shared" si="301"/>
        <v>0</v>
      </c>
      <c r="AO308" s="225">
        <f t="shared" si="302"/>
        <v>0</v>
      </c>
      <c r="AP308" s="225">
        <f t="shared" si="303"/>
        <v>0</v>
      </c>
      <c r="AQ308" s="431" t="str">
        <f t="shared" si="304"/>
        <v>ne</v>
      </c>
      <c r="AS308" s="229"/>
      <c r="AT308" s="225">
        <f t="shared" si="305"/>
        <v>0</v>
      </c>
      <c r="AU308" s="230">
        <f>IF(AT308=1,data!$C$41*AS308,0)</f>
        <v>0</v>
      </c>
      <c r="AV308" s="265" t="s">
        <v>96</v>
      </c>
      <c r="AW308" s="231">
        <f>IF(AT308=1,IF(AS308&lt;15,VLOOKUP(AV308,data!$B$3:$E$32,2,0)*AS308,(VLOOKUP(AV308,data!$B$3:$E$32,2,0)*14)+(VLOOKUP(AV308,data!$B$3:$E$32,3,0))*(AS308-14)),0)</f>
        <v>0</v>
      </c>
      <c r="AX308" s="265" t="s">
        <v>96</v>
      </c>
      <c r="AY308" s="231">
        <f>IF(AT308=1,VLOOKUP(AX308,data!$B$35:$D$39,2,0),0)</f>
        <v>0</v>
      </c>
      <c r="AZ308" s="232">
        <f>IF(AND(AW308&lt;&gt;0,AY308&lt;&gt;0)=FALSE,0,data!$C$43)</f>
        <v>0</v>
      </c>
      <c r="BA308" s="269">
        <f t="shared" si="306"/>
        <v>0</v>
      </c>
      <c r="BB308" s="225">
        <f t="shared" si="307"/>
        <v>0</v>
      </c>
      <c r="BC308" s="225">
        <f t="shared" si="308"/>
        <v>0</v>
      </c>
      <c r="BD308" s="225">
        <f t="shared" si="309"/>
        <v>0</v>
      </c>
      <c r="BE308" s="431" t="str">
        <f t="shared" si="310"/>
        <v>ne</v>
      </c>
      <c r="BG308" s="229"/>
      <c r="BH308" s="225">
        <f t="shared" si="311"/>
        <v>0</v>
      </c>
      <c r="BI308" s="230">
        <f>IF(BH308=1,data!$C$41*BG308,0)</f>
        <v>0</v>
      </c>
      <c r="BJ308" s="265" t="s">
        <v>96</v>
      </c>
      <c r="BK308" s="231">
        <f>IF(BH308=1,IF(BG308&lt;15,VLOOKUP(BJ308,data!$B$3:$E$32,2,0)*BG308,(VLOOKUP(BJ308,data!$B$3:$E$32,2,0)*14)+(VLOOKUP(BJ308,data!$B$3:$E$32,3,0))*(BG308-14)),0)</f>
        <v>0</v>
      </c>
      <c r="BL308" s="265" t="s">
        <v>96</v>
      </c>
      <c r="BM308" s="231">
        <f>IF(BH308=1,VLOOKUP(BL308,data!$B$35:$D$39,2,0),0)</f>
        <v>0</v>
      </c>
      <c r="BN308" s="232">
        <f>IF(AND(BK308&lt;&gt;0,BM308&lt;&gt;0)=FALSE,0,data!$C$43)</f>
        <v>0</v>
      </c>
      <c r="BO308" s="269">
        <f t="shared" si="312"/>
        <v>0</v>
      </c>
      <c r="BP308" s="225">
        <f t="shared" si="313"/>
        <v>0</v>
      </c>
      <c r="BQ308" s="225">
        <f t="shared" si="314"/>
        <v>0</v>
      </c>
      <c r="BR308" s="225">
        <f t="shared" si="315"/>
        <v>0</v>
      </c>
      <c r="BS308" s="431" t="str">
        <f t="shared" si="316"/>
        <v>ne</v>
      </c>
      <c r="BU308" s="229"/>
      <c r="BV308" s="225">
        <f t="shared" si="317"/>
        <v>0</v>
      </c>
      <c r="BW308" s="230">
        <f>IF(BV308=1,data!$C$41*BU308,0)</f>
        <v>0</v>
      </c>
      <c r="BX308" s="265" t="s">
        <v>96</v>
      </c>
      <c r="BY308" s="231">
        <f>IF(BV308=1,IF(BU308&lt;15,VLOOKUP(BX308,data!$B$3:$E$32,2,0)*BU308,(VLOOKUP(BX308,data!$B$3:$E$32,2,0)*14)+(VLOOKUP(BX308,data!$B$3:$E$32,3,0))*(BU308-14)),0)</f>
        <v>0</v>
      </c>
      <c r="BZ308" s="265" t="s">
        <v>96</v>
      </c>
      <c r="CA308" s="231">
        <f>IF(BV308=1,VLOOKUP(BZ308,data!$B$35:$D$39,2,0),0)</f>
        <v>0</v>
      </c>
      <c r="CB308" s="232">
        <f>IF(AND(BY308&lt;&gt;0,CA308&lt;&gt;0)=FALSE,0,data!$C$43)</f>
        <v>0</v>
      </c>
      <c r="CC308" s="269">
        <f t="shared" si="318"/>
        <v>0</v>
      </c>
      <c r="CD308" s="225">
        <f t="shared" si="319"/>
        <v>0</v>
      </c>
      <c r="CE308" s="225">
        <f t="shared" si="320"/>
        <v>0</v>
      </c>
      <c r="CF308" s="225">
        <f t="shared" si="321"/>
        <v>0</v>
      </c>
      <c r="CG308" s="431" t="str">
        <f t="shared" si="322"/>
        <v>ne</v>
      </c>
      <c r="CI308" s="229"/>
      <c r="CJ308" s="225">
        <f t="shared" si="323"/>
        <v>0</v>
      </c>
      <c r="CK308" s="230">
        <f>IF(CJ308=1,data!$C$41*CI308,0)</f>
        <v>0</v>
      </c>
      <c r="CL308" s="265" t="s">
        <v>96</v>
      </c>
      <c r="CM308" s="231">
        <f>IF(CJ308=1,IF(CI308&lt;15,VLOOKUP(CL308,data!$B$3:$E$32,2,0)*CI308,(VLOOKUP(CL308,data!$B$3:$E$32,2,0)*14)+(VLOOKUP(CL308,data!$B$3:$E$32,3,0))*(CI308-14)),0)</f>
        <v>0</v>
      </c>
      <c r="CN308" s="265" t="s">
        <v>96</v>
      </c>
      <c r="CO308" s="231">
        <f>IF(CJ308=1,VLOOKUP(CN308,data!$B$35:$D$39,2,0),0)</f>
        <v>0</v>
      </c>
      <c r="CP308" s="232">
        <f>IF(AND(CM308&lt;&gt;0,CO308&lt;&gt;0)=FALSE,0,data!$C$43)</f>
        <v>0</v>
      </c>
      <c r="CQ308" s="269">
        <f t="shared" si="324"/>
        <v>0</v>
      </c>
      <c r="CR308" s="225">
        <f t="shared" si="325"/>
        <v>0</v>
      </c>
      <c r="CS308" s="225">
        <f t="shared" si="326"/>
        <v>0</v>
      </c>
      <c r="CT308" s="225">
        <f t="shared" si="327"/>
        <v>0</v>
      </c>
      <c r="CU308" s="431" t="str">
        <f t="shared" si="328"/>
        <v>ne</v>
      </c>
      <c r="CW308" s="229"/>
      <c r="CX308" s="225">
        <f t="shared" si="329"/>
        <v>0</v>
      </c>
      <c r="CY308" s="230">
        <f>IF(CX308=1,data!$C$41*CW308,0)</f>
        <v>0</v>
      </c>
      <c r="CZ308" s="265" t="s">
        <v>96</v>
      </c>
      <c r="DA308" s="231">
        <f>IF(CX308=1,IF(CW308&lt;15,VLOOKUP(CZ308,data!$B$3:$E$32,2,0)*CW308,(VLOOKUP(CZ308,data!$B$3:$E$32,2,0)*14)+(VLOOKUP(CZ308,data!$B$3:$E$32,3,0))*(CW308-14)),0)</f>
        <v>0</v>
      </c>
      <c r="DB308" s="265" t="s">
        <v>96</v>
      </c>
      <c r="DC308" s="231">
        <f>IF(CX308=1,VLOOKUP(DB308,data!$B$35:$D$39,2,0),0)</f>
        <v>0</v>
      </c>
      <c r="DD308" s="232">
        <f>IF(AND(DA308&lt;&gt;0,DC308&lt;&gt;0)=FALSE,0,data!$C$43)</f>
        <v>0</v>
      </c>
      <c r="DE308" s="269">
        <f t="shared" si="330"/>
        <v>0</v>
      </c>
      <c r="DF308" s="225">
        <f t="shared" si="331"/>
        <v>0</v>
      </c>
      <c r="DG308" s="225">
        <f t="shared" si="332"/>
        <v>0</v>
      </c>
      <c r="DH308" s="225">
        <f t="shared" si="333"/>
        <v>0</v>
      </c>
      <c r="DI308" s="431" t="str">
        <f t="shared" si="334"/>
        <v>ne</v>
      </c>
      <c r="DK308" s="229"/>
      <c r="DL308" s="225">
        <f t="shared" si="335"/>
        <v>0</v>
      </c>
      <c r="DM308" s="230">
        <f>IF(DL308=1,data!$C$41*DK308,0)</f>
        <v>0</v>
      </c>
      <c r="DN308" s="265" t="s">
        <v>96</v>
      </c>
      <c r="DO308" s="231">
        <f>IF(DL308=1,IF(DK308&lt;15,VLOOKUP(DN308,data!$B$3:$E$32,2,0)*DK308,(VLOOKUP(DN308,data!$B$3:$E$32,2,0)*14)+(VLOOKUP(DN308,data!$B$3:$E$32,3,0))*(DK308-14)),0)</f>
        <v>0</v>
      </c>
      <c r="DP308" s="265" t="s">
        <v>96</v>
      </c>
      <c r="DQ308" s="231">
        <f>IF(DL308=1,VLOOKUP(DP308,data!$B$35:$D$39,2,0),0)</f>
        <v>0</v>
      </c>
      <c r="DR308" s="232">
        <f>IF(AND(DO308&lt;&gt;0,DQ308&lt;&gt;0)=FALSE,0,data!$C$43)</f>
        <v>0</v>
      </c>
      <c r="DS308" s="269">
        <f t="shared" si="336"/>
        <v>0</v>
      </c>
      <c r="DT308" s="225">
        <f t="shared" si="337"/>
        <v>0</v>
      </c>
      <c r="DU308" s="225">
        <f t="shared" si="338"/>
        <v>0</v>
      </c>
      <c r="DV308" s="225">
        <f t="shared" si="339"/>
        <v>0</v>
      </c>
      <c r="DW308" s="431" t="str">
        <f t="shared" si="340"/>
        <v>ne</v>
      </c>
      <c r="DY308" s="229"/>
      <c r="DZ308" s="225">
        <f t="shared" si="341"/>
        <v>0</v>
      </c>
      <c r="EA308" s="230">
        <f>IF(DZ308=1,data!$C$41*DY308,0)</f>
        <v>0</v>
      </c>
      <c r="EB308" s="265" t="s">
        <v>96</v>
      </c>
      <c r="EC308" s="231">
        <f>IF(DZ308=1,IF(DY308&lt;15,VLOOKUP(EB308,data!$B$3:$E$32,2,0)*DY308,(VLOOKUP(EB308,data!$B$3:$E$32,2,0)*14)+(VLOOKUP(EB308,data!$B$3:$E$32,3,0))*(DY308-14)),0)</f>
        <v>0</v>
      </c>
      <c r="ED308" s="265" t="s">
        <v>96</v>
      </c>
      <c r="EE308" s="231">
        <f>IF(DZ308=1,VLOOKUP(ED308,data!$B$35:$D$39,2,0),0)</f>
        <v>0</v>
      </c>
      <c r="EF308" s="232">
        <f>IF(AND(EC308&lt;&gt;0,EE308&lt;&gt;0)=FALSE,0,data!$C$43)</f>
        <v>0</v>
      </c>
      <c r="EG308" s="269">
        <f t="shared" si="342"/>
        <v>0</v>
      </c>
      <c r="EH308" s="225">
        <f t="shared" si="343"/>
        <v>0</v>
      </c>
      <c r="EI308" s="225">
        <f t="shared" si="344"/>
        <v>0</v>
      </c>
      <c r="EJ308" s="225">
        <f t="shared" si="345"/>
        <v>0</v>
      </c>
      <c r="EK308" s="431" t="str">
        <f t="shared" si="346"/>
        <v>ne</v>
      </c>
      <c r="EM308" s="229"/>
      <c r="EN308" s="225">
        <f t="shared" si="347"/>
        <v>0</v>
      </c>
      <c r="EO308" s="230">
        <f>IF(EN308=1,data!$C$41*EM308,0)</f>
        <v>0</v>
      </c>
      <c r="EP308" s="265" t="s">
        <v>96</v>
      </c>
      <c r="EQ308" s="231">
        <f>IF(EN308=1,IF(EM308&lt;15,VLOOKUP(EP308,data!$B$3:$E$32,2,0)*EM308,(VLOOKUP(EP308,data!$B$3:$E$32,2,0)*14)+(VLOOKUP(EP308,data!$B$3:$E$32,3,0))*(EM308-14)),0)</f>
        <v>0</v>
      </c>
      <c r="ER308" s="265" t="s">
        <v>96</v>
      </c>
      <c r="ES308" s="231">
        <f>IF(EN308=1,VLOOKUP(ER308,data!$B$35:$D$39,2,0),0)</f>
        <v>0</v>
      </c>
      <c r="ET308" s="232">
        <f>IF(AND(EQ308&lt;&gt;0,ES308&lt;&gt;0)=FALSE,0,data!$C$43)</f>
        <v>0</v>
      </c>
      <c r="EU308" s="269">
        <f t="shared" si="348"/>
        <v>0</v>
      </c>
      <c r="EV308" s="225">
        <f t="shared" si="349"/>
        <v>0</v>
      </c>
      <c r="EW308" s="225">
        <f t="shared" si="350"/>
        <v>0</v>
      </c>
      <c r="EX308" s="225">
        <f t="shared" si="351"/>
        <v>0</v>
      </c>
      <c r="EY308" s="431" t="str">
        <f t="shared" si="352"/>
        <v>ne</v>
      </c>
      <c r="FA308" s="229"/>
      <c r="FB308" s="225">
        <f t="shared" si="353"/>
        <v>0</v>
      </c>
      <c r="FC308" s="230">
        <f>IF(FB308=1,data!$C$41*FA308,0)</f>
        <v>0</v>
      </c>
      <c r="FD308" s="265" t="s">
        <v>96</v>
      </c>
      <c r="FE308" s="231">
        <f>IF(FB308=1,IF(FA308&lt;15,VLOOKUP(FD308,data!$B$3:$E$32,2,0)*FA308,(VLOOKUP(FD308,data!$B$3:$E$32,2,0)*14)+(VLOOKUP(FD308,data!$B$3:$E$32,3,0))*(FA308-14)),0)</f>
        <v>0</v>
      </c>
      <c r="FF308" s="265" t="s">
        <v>96</v>
      </c>
      <c r="FG308" s="231">
        <f>IF(FB308=1,VLOOKUP(FF308,data!$B$35:$D$39,2,0),0)</f>
        <v>0</v>
      </c>
      <c r="FH308" s="232">
        <f>IF(AND(FE308&lt;&gt;0,FG308&lt;&gt;0)=FALSE,0,data!$C$43)</f>
        <v>0</v>
      </c>
      <c r="FI308" s="269">
        <f t="shared" si="354"/>
        <v>0</v>
      </c>
      <c r="FJ308" s="225">
        <f t="shared" si="355"/>
        <v>0</v>
      </c>
      <c r="FK308" s="225">
        <f t="shared" si="356"/>
        <v>0</v>
      </c>
      <c r="FL308" s="225">
        <f t="shared" si="357"/>
        <v>0</v>
      </c>
      <c r="FM308" s="431" t="str">
        <f t="shared" si="358"/>
        <v>ne</v>
      </c>
    </row>
    <row r="309" spans="1:169" ht="26.65" hidden="1" customHeight="1" x14ac:dyDescent="0.25">
      <c r="A309" s="233"/>
      <c r="B309" s="370" t="s">
        <v>400</v>
      </c>
      <c r="C309" s="416"/>
      <c r="D309" s="418"/>
      <c r="E309" s="229"/>
      <c r="F309" s="225">
        <f t="shared" si="290"/>
        <v>0</v>
      </c>
      <c r="G309" s="230">
        <f>IF(F309=1,data!$C$41*E309,0)</f>
        <v>0</v>
      </c>
      <c r="H309" s="265" t="s">
        <v>96</v>
      </c>
      <c r="I309" s="231">
        <f>IF($F309=1,IF($E309&lt;15,VLOOKUP(H309,data!$B$3:$E$32,2,0)*$E309,(VLOOKUP(H309,data!$B$3:$E$32,2,0)*14)+(VLOOKUP(H309,data!$B$3:$E$32,3,0))*($E309-14)),0)</f>
        <v>0</v>
      </c>
      <c r="J309" s="265" t="s">
        <v>96</v>
      </c>
      <c r="K309" s="231">
        <f>IF($F309=1,VLOOKUP(J309,data!$B$35:$D$39,2,0),0)</f>
        <v>0</v>
      </c>
      <c r="L309" s="232">
        <f>IF(AND(I309&lt;&gt;0,K309&lt;&gt;0)=FALSE,0,data!$C$43)</f>
        <v>0</v>
      </c>
      <c r="M309" s="269">
        <f t="shared" si="76"/>
        <v>0</v>
      </c>
      <c r="N309" s="225">
        <f t="shared" si="359"/>
        <v>0</v>
      </c>
      <c r="O309" s="225">
        <f t="shared" si="291"/>
        <v>0</v>
      </c>
      <c r="P309" s="225">
        <f t="shared" si="292"/>
        <v>0</v>
      </c>
      <c r="Q309" s="228"/>
      <c r="R309" s="438">
        <f t="shared" si="293"/>
        <v>0</v>
      </c>
      <c r="S309" s="225">
        <f t="shared" si="294"/>
        <v>0</v>
      </c>
      <c r="T309" s="357">
        <f>IF(S309=1,data!$C$41*R309,0)</f>
        <v>0</v>
      </c>
      <c r="U309" s="370" t="str">
        <f t="shared" si="295"/>
        <v xml:space="preserve"> </v>
      </c>
      <c r="V309" s="360">
        <f>IF($S309=1,IF(R309&lt;15,VLOOKUP(U309,data!$B$3:$E$32,2,0)*R309,(VLOOKUP(U309,data!$B$3:$E$32,2,0)*14)+(VLOOKUP(U309,data!$B$3:$E$32,3,0))*(R309-14)),0)</f>
        <v>0</v>
      </c>
      <c r="W309" s="370" t="str">
        <f t="shared" si="296"/>
        <v xml:space="preserve"> </v>
      </c>
      <c r="X309" s="360">
        <f>IF($S309=1,VLOOKUP(W309,data!$B$35:$D$39,2,0),0)</f>
        <v>0</v>
      </c>
      <c r="Y309" s="364">
        <f>IF(AND(V309&lt;&gt;0,X309&lt;&gt;0)=FALSE,0,data!$C$43)</f>
        <v>0</v>
      </c>
      <c r="Z309" s="365">
        <f t="shared" si="83"/>
        <v>0</v>
      </c>
      <c r="AA309" s="225">
        <f t="shared" si="360"/>
        <v>0</v>
      </c>
      <c r="AB309" s="225">
        <f t="shared" si="297"/>
        <v>0</v>
      </c>
      <c r="AC309" s="225">
        <f t="shared" si="298"/>
        <v>0</v>
      </c>
      <c r="AE309" s="229"/>
      <c r="AF309" s="225">
        <f t="shared" si="299"/>
        <v>0</v>
      </c>
      <c r="AG309" s="230">
        <f>IF(AF309=1,data!$C$41*AE309,0)</f>
        <v>0</v>
      </c>
      <c r="AH309" s="265" t="s">
        <v>96</v>
      </c>
      <c r="AI309" s="231">
        <f>IF(AF309=1,IF(AE309&lt;15,VLOOKUP(AH309,data!$B$3:$E$32,2,0)*AE309,(VLOOKUP(AH309,data!$B$3:$E$32,2,0)*14)+(VLOOKUP(AH309,data!$B$3:$E$32,3,0))*(AE309-14)),0)</f>
        <v>0</v>
      </c>
      <c r="AJ309" s="265" t="s">
        <v>96</v>
      </c>
      <c r="AK309" s="231">
        <f>IF(AF309=1,VLOOKUP(AJ309,data!$B$35:$D$39,2,0),0)</f>
        <v>0</v>
      </c>
      <c r="AL309" s="232">
        <f>IF(AND(AI309&lt;&gt;0,AK309&lt;&gt;0)=FALSE,0,data!$C$43)</f>
        <v>0</v>
      </c>
      <c r="AM309" s="269">
        <f t="shared" si="300"/>
        <v>0</v>
      </c>
      <c r="AN309" s="225">
        <f t="shared" si="301"/>
        <v>0</v>
      </c>
      <c r="AO309" s="225">
        <f t="shared" si="302"/>
        <v>0</v>
      </c>
      <c r="AP309" s="225">
        <f t="shared" si="303"/>
        <v>0</v>
      </c>
      <c r="AQ309" s="431" t="str">
        <f t="shared" si="304"/>
        <v>ne</v>
      </c>
      <c r="AS309" s="229"/>
      <c r="AT309" s="225">
        <f t="shared" si="305"/>
        <v>0</v>
      </c>
      <c r="AU309" s="230">
        <f>IF(AT309=1,data!$C$41*AS309,0)</f>
        <v>0</v>
      </c>
      <c r="AV309" s="265" t="s">
        <v>96</v>
      </c>
      <c r="AW309" s="231">
        <f>IF(AT309=1,IF(AS309&lt;15,VLOOKUP(AV309,data!$B$3:$E$32,2,0)*AS309,(VLOOKUP(AV309,data!$B$3:$E$32,2,0)*14)+(VLOOKUP(AV309,data!$B$3:$E$32,3,0))*(AS309-14)),0)</f>
        <v>0</v>
      </c>
      <c r="AX309" s="265" t="s">
        <v>96</v>
      </c>
      <c r="AY309" s="231">
        <f>IF(AT309=1,VLOOKUP(AX309,data!$B$35:$D$39,2,0),0)</f>
        <v>0</v>
      </c>
      <c r="AZ309" s="232">
        <f>IF(AND(AW309&lt;&gt;0,AY309&lt;&gt;0)=FALSE,0,data!$C$43)</f>
        <v>0</v>
      </c>
      <c r="BA309" s="269">
        <f t="shared" si="306"/>
        <v>0</v>
      </c>
      <c r="BB309" s="225">
        <f t="shared" si="307"/>
        <v>0</v>
      </c>
      <c r="BC309" s="225">
        <f t="shared" si="308"/>
        <v>0</v>
      </c>
      <c r="BD309" s="225">
        <f t="shared" si="309"/>
        <v>0</v>
      </c>
      <c r="BE309" s="431" t="str">
        <f t="shared" si="310"/>
        <v>ne</v>
      </c>
      <c r="BG309" s="229"/>
      <c r="BH309" s="225">
        <f t="shared" si="311"/>
        <v>0</v>
      </c>
      <c r="BI309" s="230">
        <f>IF(BH309=1,data!$C$41*BG309,0)</f>
        <v>0</v>
      </c>
      <c r="BJ309" s="265" t="s">
        <v>96</v>
      </c>
      <c r="BK309" s="231">
        <f>IF(BH309=1,IF(BG309&lt;15,VLOOKUP(BJ309,data!$B$3:$E$32,2,0)*BG309,(VLOOKUP(BJ309,data!$B$3:$E$32,2,0)*14)+(VLOOKUP(BJ309,data!$B$3:$E$32,3,0))*(BG309-14)),0)</f>
        <v>0</v>
      </c>
      <c r="BL309" s="265" t="s">
        <v>96</v>
      </c>
      <c r="BM309" s="231">
        <f>IF(BH309=1,VLOOKUP(BL309,data!$B$35:$D$39,2,0),0)</f>
        <v>0</v>
      </c>
      <c r="BN309" s="232">
        <f>IF(AND(BK309&lt;&gt;0,BM309&lt;&gt;0)=FALSE,0,data!$C$43)</f>
        <v>0</v>
      </c>
      <c r="BO309" s="269">
        <f t="shared" si="312"/>
        <v>0</v>
      </c>
      <c r="BP309" s="225">
        <f t="shared" si="313"/>
        <v>0</v>
      </c>
      <c r="BQ309" s="225">
        <f t="shared" si="314"/>
        <v>0</v>
      </c>
      <c r="BR309" s="225">
        <f t="shared" si="315"/>
        <v>0</v>
      </c>
      <c r="BS309" s="431" t="str">
        <f t="shared" si="316"/>
        <v>ne</v>
      </c>
      <c r="BU309" s="229"/>
      <c r="BV309" s="225">
        <f t="shared" si="317"/>
        <v>0</v>
      </c>
      <c r="BW309" s="230">
        <f>IF(BV309=1,data!$C$41*BU309,0)</f>
        <v>0</v>
      </c>
      <c r="BX309" s="265" t="s">
        <v>96</v>
      </c>
      <c r="BY309" s="231">
        <f>IF(BV309=1,IF(BU309&lt;15,VLOOKUP(BX309,data!$B$3:$E$32,2,0)*BU309,(VLOOKUP(BX309,data!$B$3:$E$32,2,0)*14)+(VLOOKUP(BX309,data!$B$3:$E$32,3,0))*(BU309-14)),0)</f>
        <v>0</v>
      </c>
      <c r="BZ309" s="265" t="s">
        <v>96</v>
      </c>
      <c r="CA309" s="231">
        <f>IF(BV309=1,VLOOKUP(BZ309,data!$B$35:$D$39,2,0),0)</f>
        <v>0</v>
      </c>
      <c r="CB309" s="232">
        <f>IF(AND(BY309&lt;&gt;0,CA309&lt;&gt;0)=FALSE,0,data!$C$43)</f>
        <v>0</v>
      </c>
      <c r="CC309" s="269">
        <f t="shared" si="318"/>
        <v>0</v>
      </c>
      <c r="CD309" s="225">
        <f t="shared" si="319"/>
        <v>0</v>
      </c>
      <c r="CE309" s="225">
        <f t="shared" si="320"/>
        <v>0</v>
      </c>
      <c r="CF309" s="225">
        <f t="shared" si="321"/>
        <v>0</v>
      </c>
      <c r="CG309" s="431" t="str">
        <f t="shared" si="322"/>
        <v>ne</v>
      </c>
      <c r="CI309" s="229"/>
      <c r="CJ309" s="225">
        <f t="shared" si="323"/>
        <v>0</v>
      </c>
      <c r="CK309" s="230">
        <f>IF(CJ309=1,data!$C$41*CI309,0)</f>
        <v>0</v>
      </c>
      <c r="CL309" s="265" t="s">
        <v>96</v>
      </c>
      <c r="CM309" s="231">
        <f>IF(CJ309=1,IF(CI309&lt;15,VLOOKUP(CL309,data!$B$3:$E$32,2,0)*CI309,(VLOOKUP(CL309,data!$B$3:$E$32,2,0)*14)+(VLOOKUP(CL309,data!$B$3:$E$32,3,0))*(CI309-14)),0)</f>
        <v>0</v>
      </c>
      <c r="CN309" s="265" t="s">
        <v>96</v>
      </c>
      <c r="CO309" s="231">
        <f>IF(CJ309=1,VLOOKUP(CN309,data!$B$35:$D$39,2,0),0)</f>
        <v>0</v>
      </c>
      <c r="CP309" s="232">
        <f>IF(AND(CM309&lt;&gt;0,CO309&lt;&gt;0)=FALSE,0,data!$C$43)</f>
        <v>0</v>
      </c>
      <c r="CQ309" s="269">
        <f t="shared" si="324"/>
        <v>0</v>
      </c>
      <c r="CR309" s="225">
        <f t="shared" si="325"/>
        <v>0</v>
      </c>
      <c r="CS309" s="225">
        <f t="shared" si="326"/>
        <v>0</v>
      </c>
      <c r="CT309" s="225">
        <f t="shared" si="327"/>
        <v>0</v>
      </c>
      <c r="CU309" s="431" t="str">
        <f t="shared" si="328"/>
        <v>ne</v>
      </c>
      <c r="CW309" s="229"/>
      <c r="CX309" s="225">
        <f t="shared" si="329"/>
        <v>0</v>
      </c>
      <c r="CY309" s="230">
        <f>IF(CX309=1,data!$C$41*CW309,0)</f>
        <v>0</v>
      </c>
      <c r="CZ309" s="265" t="s">
        <v>96</v>
      </c>
      <c r="DA309" s="231">
        <f>IF(CX309=1,IF(CW309&lt;15,VLOOKUP(CZ309,data!$B$3:$E$32,2,0)*CW309,(VLOOKUP(CZ309,data!$B$3:$E$32,2,0)*14)+(VLOOKUP(CZ309,data!$B$3:$E$32,3,0))*(CW309-14)),0)</f>
        <v>0</v>
      </c>
      <c r="DB309" s="265" t="s">
        <v>96</v>
      </c>
      <c r="DC309" s="231">
        <f>IF(CX309=1,VLOOKUP(DB309,data!$B$35:$D$39,2,0),0)</f>
        <v>0</v>
      </c>
      <c r="DD309" s="232">
        <f>IF(AND(DA309&lt;&gt;0,DC309&lt;&gt;0)=FALSE,0,data!$C$43)</f>
        <v>0</v>
      </c>
      <c r="DE309" s="269">
        <f t="shared" si="330"/>
        <v>0</v>
      </c>
      <c r="DF309" s="225">
        <f t="shared" si="331"/>
        <v>0</v>
      </c>
      <c r="DG309" s="225">
        <f t="shared" si="332"/>
        <v>0</v>
      </c>
      <c r="DH309" s="225">
        <f t="shared" si="333"/>
        <v>0</v>
      </c>
      <c r="DI309" s="431" t="str">
        <f t="shared" si="334"/>
        <v>ne</v>
      </c>
      <c r="DK309" s="229"/>
      <c r="DL309" s="225">
        <f t="shared" si="335"/>
        <v>0</v>
      </c>
      <c r="DM309" s="230">
        <f>IF(DL309=1,data!$C$41*DK309,0)</f>
        <v>0</v>
      </c>
      <c r="DN309" s="265" t="s">
        <v>96</v>
      </c>
      <c r="DO309" s="231">
        <f>IF(DL309=1,IF(DK309&lt;15,VLOOKUP(DN309,data!$B$3:$E$32,2,0)*DK309,(VLOOKUP(DN309,data!$B$3:$E$32,2,0)*14)+(VLOOKUP(DN309,data!$B$3:$E$32,3,0))*(DK309-14)),0)</f>
        <v>0</v>
      </c>
      <c r="DP309" s="265" t="s">
        <v>96</v>
      </c>
      <c r="DQ309" s="231">
        <f>IF(DL309=1,VLOOKUP(DP309,data!$B$35:$D$39,2,0),0)</f>
        <v>0</v>
      </c>
      <c r="DR309" s="232">
        <f>IF(AND(DO309&lt;&gt;0,DQ309&lt;&gt;0)=FALSE,0,data!$C$43)</f>
        <v>0</v>
      </c>
      <c r="DS309" s="269">
        <f t="shared" si="336"/>
        <v>0</v>
      </c>
      <c r="DT309" s="225">
        <f t="shared" si="337"/>
        <v>0</v>
      </c>
      <c r="DU309" s="225">
        <f t="shared" si="338"/>
        <v>0</v>
      </c>
      <c r="DV309" s="225">
        <f t="shared" si="339"/>
        <v>0</v>
      </c>
      <c r="DW309" s="431" t="str">
        <f t="shared" si="340"/>
        <v>ne</v>
      </c>
      <c r="DY309" s="229"/>
      <c r="DZ309" s="225">
        <f t="shared" si="341"/>
        <v>0</v>
      </c>
      <c r="EA309" s="230">
        <f>IF(DZ309=1,data!$C$41*DY309,0)</f>
        <v>0</v>
      </c>
      <c r="EB309" s="265" t="s">
        <v>96</v>
      </c>
      <c r="EC309" s="231">
        <f>IF(DZ309=1,IF(DY309&lt;15,VLOOKUP(EB309,data!$B$3:$E$32,2,0)*DY309,(VLOOKUP(EB309,data!$B$3:$E$32,2,0)*14)+(VLOOKUP(EB309,data!$B$3:$E$32,3,0))*(DY309-14)),0)</f>
        <v>0</v>
      </c>
      <c r="ED309" s="265" t="s">
        <v>96</v>
      </c>
      <c r="EE309" s="231">
        <f>IF(DZ309=1,VLOOKUP(ED309,data!$B$35:$D$39,2,0),0)</f>
        <v>0</v>
      </c>
      <c r="EF309" s="232">
        <f>IF(AND(EC309&lt;&gt;0,EE309&lt;&gt;0)=FALSE,0,data!$C$43)</f>
        <v>0</v>
      </c>
      <c r="EG309" s="269">
        <f t="shared" si="342"/>
        <v>0</v>
      </c>
      <c r="EH309" s="225">
        <f t="shared" si="343"/>
        <v>0</v>
      </c>
      <c r="EI309" s="225">
        <f t="shared" si="344"/>
        <v>0</v>
      </c>
      <c r="EJ309" s="225">
        <f t="shared" si="345"/>
        <v>0</v>
      </c>
      <c r="EK309" s="431" t="str">
        <f t="shared" si="346"/>
        <v>ne</v>
      </c>
      <c r="EM309" s="229"/>
      <c r="EN309" s="225">
        <f t="shared" si="347"/>
        <v>0</v>
      </c>
      <c r="EO309" s="230">
        <f>IF(EN309=1,data!$C$41*EM309,0)</f>
        <v>0</v>
      </c>
      <c r="EP309" s="265" t="s">
        <v>96</v>
      </c>
      <c r="EQ309" s="231">
        <f>IF(EN309=1,IF(EM309&lt;15,VLOOKUP(EP309,data!$B$3:$E$32,2,0)*EM309,(VLOOKUP(EP309,data!$B$3:$E$32,2,0)*14)+(VLOOKUP(EP309,data!$B$3:$E$32,3,0))*(EM309-14)),0)</f>
        <v>0</v>
      </c>
      <c r="ER309" s="265" t="s">
        <v>96</v>
      </c>
      <c r="ES309" s="231">
        <f>IF(EN309=1,VLOOKUP(ER309,data!$B$35:$D$39,2,0),0)</f>
        <v>0</v>
      </c>
      <c r="ET309" s="232">
        <f>IF(AND(EQ309&lt;&gt;0,ES309&lt;&gt;0)=FALSE,0,data!$C$43)</f>
        <v>0</v>
      </c>
      <c r="EU309" s="269">
        <f t="shared" si="348"/>
        <v>0</v>
      </c>
      <c r="EV309" s="225">
        <f t="shared" si="349"/>
        <v>0</v>
      </c>
      <c r="EW309" s="225">
        <f t="shared" si="350"/>
        <v>0</v>
      </c>
      <c r="EX309" s="225">
        <f t="shared" si="351"/>
        <v>0</v>
      </c>
      <c r="EY309" s="431" t="str">
        <f t="shared" si="352"/>
        <v>ne</v>
      </c>
      <c r="FA309" s="229"/>
      <c r="FB309" s="225">
        <f t="shared" si="353"/>
        <v>0</v>
      </c>
      <c r="FC309" s="230">
        <f>IF(FB309=1,data!$C$41*FA309,0)</f>
        <v>0</v>
      </c>
      <c r="FD309" s="265" t="s">
        <v>96</v>
      </c>
      <c r="FE309" s="231">
        <f>IF(FB309=1,IF(FA309&lt;15,VLOOKUP(FD309,data!$B$3:$E$32,2,0)*FA309,(VLOOKUP(FD309,data!$B$3:$E$32,2,0)*14)+(VLOOKUP(FD309,data!$B$3:$E$32,3,0))*(FA309-14)),0)</f>
        <v>0</v>
      </c>
      <c r="FF309" s="265" t="s">
        <v>96</v>
      </c>
      <c r="FG309" s="231">
        <f>IF(FB309=1,VLOOKUP(FF309,data!$B$35:$D$39,2,0),0)</f>
        <v>0</v>
      </c>
      <c r="FH309" s="232">
        <f>IF(AND(FE309&lt;&gt;0,FG309&lt;&gt;0)=FALSE,0,data!$C$43)</f>
        <v>0</v>
      </c>
      <c r="FI309" s="269">
        <f t="shared" si="354"/>
        <v>0</v>
      </c>
      <c r="FJ309" s="225">
        <f t="shared" si="355"/>
        <v>0</v>
      </c>
      <c r="FK309" s="225">
        <f t="shared" si="356"/>
        <v>0</v>
      </c>
      <c r="FL309" s="225">
        <f t="shared" si="357"/>
        <v>0</v>
      </c>
      <c r="FM309" s="431" t="str">
        <f t="shared" si="358"/>
        <v>ne</v>
      </c>
    </row>
    <row r="310" spans="1:169" ht="26.65" hidden="1" customHeight="1" x14ac:dyDescent="0.25">
      <c r="A310" s="233"/>
      <c r="B310" s="370" t="s">
        <v>401</v>
      </c>
      <c r="C310" s="416"/>
      <c r="D310" s="418"/>
      <c r="E310" s="229"/>
      <c r="F310" s="225">
        <f t="shared" si="290"/>
        <v>0</v>
      </c>
      <c r="G310" s="230">
        <f>IF(F310=1,data!$C$41*E310,0)</f>
        <v>0</v>
      </c>
      <c r="H310" s="265" t="s">
        <v>96</v>
      </c>
      <c r="I310" s="231">
        <f>IF($F310=1,IF($E310&lt;15,VLOOKUP(H310,data!$B$3:$E$32,2,0)*$E310,(VLOOKUP(H310,data!$B$3:$E$32,2,0)*14)+(VLOOKUP(H310,data!$B$3:$E$32,3,0))*($E310-14)),0)</f>
        <v>0</v>
      </c>
      <c r="J310" s="265" t="s">
        <v>96</v>
      </c>
      <c r="K310" s="231">
        <f>IF($F310=1,VLOOKUP(J310,data!$B$35:$D$39,2,0),0)</f>
        <v>0</v>
      </c>
      <c r="L310" s="232">
        <f>IF(AND(I310&lt;&gt;0,K310&lt;&gt;0)=FALSE,0,data!$C$43)</f>
        <v>0</v>
      </c>
      <c r="M310" s="269">
        <f t="shared" si="76"/>
        <v>0</v>
      </c>
      <c r="N310" s="225">
        <f t="shared" si="359"/>
        <v>0</v>
      </c>
      <c r="O310" s="225">
        <f t="shared" si="291"/>
        <v>0</v>
      </c>
      <c r="P310" s="225">
        <f t="shared" si="292"/>
        <v>0</v>
      </c>
      <c r="Q310" s="228"/>
      <c r="R310" s="438">
        <f t="shared" si="293"/>
        <v>0</v>
      </c>
      <c r="S310" s="225">
        <f t="shared" si="294"/>
        <v>0</v>
      </c>
      <c r="T310" s="357">
        <f>IF(S310=1,data!$C$41*R310,0)</f>
        <v>0</v>
      </c>
      <c r="U310" s="370" t="str">
        <f t="shared" si="295"/>
        <v xml:space="preserve"> </v>
      </c>
      <c r="V310" s="360">
        <f>IF($S310=1,IF(R310&lt;15,VLOOKUP(U310,data!$B$3:$E$32,2,0)*R310,(VLOOKUP(U310,data!$B$3:$E$32,2,0)*14)+(VLOOKUP(U310,data!$B$3:$E$32,3,0))*(R310-14)),0)</f>
        <v>0</v>
      </c>
      <c r="W310" s="370" t="str">
        <f t="shared" si="296"/>
        <v xml:space="preserve"> </v>
      </c>
      <c r="X310" s="360">
        <f>IF($S310=1,VLOOKUP(W310,data!$B$35:$D$39,2,0),0)</f>
        <v>0</v>
      </c>
      <c r="Y310" s="364">
        <f>IF(AND(V310&lt;&gt;0,X310&lt;&gt;0)=FALSE,0,data!$C$43)</f>
        <v>0</v>
      </c>
      <c r="Z310" s="365">
        <f t="shared" si="83"/>
        <v>0</v>
      </c>
      <c r="AA310" s="225">
        <f t="shared" si="360"/>
        <v>0</v>
      </c>
      <c r="AB310" s="225">
        <f t="shared" si="297"/>
        <v>0</v>
      </c>
      <c r="AC310" s="225">
        <f t="shared" si="298"/>
        <v>0</v>
      </c>
      <c r="AE310" s="229"/>
      <c r="AF310" s="225">
        <f t="shared" si="299"/>
        <v>0</v>
      </c>
      <c r="AG310" s="230">
        <f>IF(AF310=1,data!$C$41*AE310,0)</f>
        <v>0</v>
      </c>
      <c r="AH310" s="265" t="s">
        <v>96</v>
      </c>
      <c r="AI310" s="231">
        <f>IF(AF310=1,IF(AE310&lt;15,VLOOKUP(AH310,data!$B$3:$E$32,2,0)*AE310,(VLOOKUP(AH310,data!$B$3:$E$32,2,0)*14)+(VLOOKUP(AH310,data!$B$3:$E$32,3,0))*(AE310-14)),0)</f>
        <v>0</v>
      </c>
      <c r="AJ310" s="265" t="s">
        <v>96</v>
      </c>
      <c r="AK310" s="231">
        <f>IF(AF310=1,VLOOKUP(AJ310,data!$B$35:$D$39,2,0),0)</f>
        <v>0</v>
      </c>
      <c r="AL310" s="232">
        <f>IF(AND(AI310&lt;&gt;0,AK310&lt;&gt;0)=FALSE,0,data!$C$43)</f>
        <v>0</v>
      </c>
      <c r="AM310" s="269">
        <f t="shared" si="300"/>
        <v>0</v>
      </c>
      <c r="AN310" s="225">
        <f t="shared" si="301"/>
        <v>0</v>
      </c>
      <c r="AO310" s="225">
        <f t="shared" si="302"/>
        <v>0</v>
      </c>
      <c r="AP310" s="225">
        <f t="shared" si="303"/>
        <v>0</v>
      </c>
      <c r="AQ310" s="431" t="str">
        <f t="shared" si="304"/>
        <v>ne</v>
      </c>
      <c r="AS310" s="229"/>
      <c r="AT310" s="225">
        <f t="shared" si="305"/>
        <v>0</v>
      </c>
      <c r="AU310" s="230">
        <f>IF(AT310=1,data!$C$41*AS310,0)</f>
        <v>0</v>
      </c>
      <c r="AV310" s="265" t="s">
        <v>96</v>
      </c>
      <c r="AW310" s="231">
        <f>IF(AT310=1,IF(AS310&lt;15,VLOOKUP(AV310,data!$B$3:$E$32,2,0)*AS310,(VLOOKUP(AV310,data!$B$3:$E$32,2,0)*14)+(VLOOKUP(AV310,data!$B$3:$E$32,3,0))*(AS310-14)),0)</f>
        <v>0</v>
      </c>
      <c r="AX310" s="265" t="s">
        <v>96</v>
      </c>
      <c r="AY310" s="231">
        <f>IF(AT310=1,VLOOKUP(AX310,data!$B$35:$D$39,2,0),0)</f>
        <v>0</v>
      </c>
      <c r="AZ310" s="232">
        <f>IF(AND(AW310&lt;&gt;0,AY310&lt;&gt;0)=FALSE,0,data!$C$43)</f>
        <v>0</v>
      </c>
      <c r="BA310" s="269">
        <f t="shared" si="306"/>
        <v>0</v>
      </c>
      <c r="BB310" s="225">
        <f t="shared" si="307"/>
        <v>0</v>
      </c>
      <c r="BC310" s="225">
        <f t="shared" si="308"/>
        <v>0</v>
      </c>
      <c r="BD310" s="225">
        <f t="shared" si="309"/>
        <v>0</v>
      </c>
      <c r="BE310" s="431" t="str">
        <f t="shared" si="310"/>
        <v>ne</v>
      </c>
      <c r="BG310" s="229"/>
      <c r="BH310" s="225">
        <f t="shared" si="311"/>
        <v>0</v>
      </c>
      <c r="BI310" s="230">
        <f>IF(BH310=1,data!$C$41*BG310,0)</f>
        <v>0</v>
      </c>
      <c r="BJ310" s="265" t="s">
        <v>96</v>
      </c>
      <c r="BK310" s="231">
        <f>IF(BH310=1,IF(BG310&lt;15,VLOOKUP(BJ310,data!$B$3:$E$32,2,0)*BG310,(VLOOKUP(BJ310,data!$B$3:$E$32,2,0)*14)+(VLOOKUP(BJ310,data!$B$3:$E$32,3,0))*(BG310-14)),0)</f>
        <v>0</v>
      </c>
      <c r="BL310" s="265" t="s">
        <v>96</v>
      </c>
      <c r="BM310" s="231">
        <f>IF(BH310=1,VLOOKUP(BL310,data!$B$35:$D$39,2,0),0)</f>
        <v>0</v>
      </c>
      <c r="BN310" s="232">
        <f>IF(AND(BK310&lt;&gt;0,BM310&lt;&gt;0)=FALSE,0,data!$C$43)</f>
        <v>0</v>
      </c>
      <c r="BO310" s="269">
        <f t="shared" si="312"/>
        <v>0</v>
      </c>
      <c r="BP310" s="225">
        <f t="shared" si="313"/>
        <v>0</v>
      </c>
      <c r="BQ310" s="225">
        <f t="shared" si="314"/>
        <v>0</v>
      </c>
      <c r="BR310" s="225">
        <f t="shared" si="315"/>
        <v>0</v>
      </c>
      <c r="BS310" s="431" t="str">
        <f t="shared" si="316"/>
        <v>ne</v>
      </c>
      <c r="BU310" s="229"/>
      <c r="BV310" s="225">
        <f t="shared" si="317"/>
        <v>0</v>
      </c>
      <c r="BW310" s="230">
        <f>IF(BV310=1,data!$C$41*BU310,0)</f>
        <v>0</v>
      </c>
      <c r="BX310" s="265" t="s">
        <v>96</v>
      </c>
      <c r="BY310" s="231">
        <f>IF(BV310=1,IF(BU310&lt;15,VLOOKUP(BX310,data!$B$3:$E$32,2,0)*BU310,(VLOOKUP(BX310,data!$B$3:$E$32,2,0)*14)+(VLOOKUP(BX310,data!$B$3:$E$32,3,0))*(BU310-14)),0)</f>
        <v>0</v>
      </c>
      <c r="BZ310" s="265" t="s">
        <v>96</v>
      </c>
      <c r="CA310" s="231">
        <f>IF(BV310=1,VLOOKUP(BZ310,data!$B$35:$D$39,2,0),0)</f>
        <v>0</v>
      </c>
      <c r="CB310" s="232">
        <f>IF(AND(BY310&lt;&gt;0,CA310&lt;&gt;0)=FALSE,0,data!$C$43)</f>
        <v>0</v>
      </c>
      <c r="CC310" s="269">
        <f t="shared" si="318"/>
        <v>0</v>
      </c>
      <c r="CD310" s="225">
        <f t="shared" si="319"/>
        <v>0</v>
      </c>
      <c r="CE310" s="225">
        <f t="shared" si="320"/>
        <v>0</v>
      </c>
      <c r="CF310" s="225">
        <f t="shared" si="321"/>
        <v>0</v>
      </c>
      <c r="CG310" s="431" t="str">
        <f t="shared" si="322"/>
        <v>ne</v>
      </c>
      <c r="CI310" s="229"/>
      <c r="CJ310" s="225">
        <f t="shared" si="323"/>
        <v>0</v>
      </c>
      <c r="CK310" s="230">
        <f>IF(CJ310=1,data!$C$41*CI310,0)</f>
        <v>0</v>
      </c>
      <c r="CL310" s="265" t="s">
        <v>96</v>
      </c>
      <c r="CM310" s="231">
        <f>IF(CJ310=1,IF(CI310&lt;15,VLOOKUP(CL310,data!$B$3:$E$32,2,0)*CI310,(VLOOKUP(CL310,data!$B$3:$E$32,2,0)*14)+(VLOOKUP(CL310,data!$B$3:$E$32,3,0))*(CI310-14)),0)</f>
        <v>0</v>
      </c>
      <c r="CN310" s="265" t="s">
        <v>96</v>
      </c>
      <c r="CO310" s="231">
        <f>IF(CJ310=1,VLOOKUP(CN310,data!$B$35:$D$39,2,0),0)</f>
        <v>0</v>
      </c>
      <c r="CP310" s="232">
        <f>IF(AND(CM310&lt;&gt;0,CO310&lt;&gt;0)=FALSE,0,data!$C$43)</f>
        <v>0</v>
      </c>
      <c r="CQ310" s="269">
        <f t="shared" si="324"/>
        <v>0</v>
      </c>
      <c r="CR310" s="225">
        <f t="shared" si="325"/>
        <v>0</v>
      </c>
      <c r="CS310" s="225">
        <f t="shared" si="326"/>
        <v>0</v>
      </c>
      <c r="CT310" s="225">
        <f t="shared" si="327"/>
        <v>0</v>
      </c>
      <c r="CU310" s="431" t="str">
        <f t="shared" si="328"/>
        <v>ne</v>
      </c>
      <c r="CW310" s="229"/>
      <c r="CX310" s="225">
        <f t="shared" si="329"/>
        <v>0</v>
      </c>
      <c r="CY310" s="230">
        <f>IF(CX310=1,data!$C$41*CW310,0)</f>
        <v>0</v>
      </c>
      <c r="CZ310" s="265" t="s">
        <v>96</v>
      </c>
      <c r="DA310" s="231">
        <f>IF(CX310=1,IF(CW310&lt;15,VLOOKUP(CZ310,data!$B$3:$E$32,2,0)*CW310,(VLOOKUP(CZ310,data!$B$3:$E$32,2,0)*14)+(VLOOKUP(CZ310,data!$B$3:$E$32,3,0))*(CW310-14)),0)</f>
        <v>0</v>
      </c>
      <c r="DB310" s="265" t="s">
        <v>96</v>
      </c>
      <c r="DC310" s="231">
        <f>IF(CX310=1,VLOOKUP(DB310,data!$B$35:$D$39,2,0),0)</f>
        <v>0</v>
      </c>
      <c r="DD310" s="232">
        <f>IF(AND(DA310&lt;&gt;0,DC310&lt;&gt;0)=FALSE,0,data!$C$43)</f>
        <v>0</v>
      </c>
      <c r="DE310" s="269">
        <f t="shared" si="330"/>
        <v>0</v>
      </c>
      <c r="DF310" s="225">
        <f t="shared" si="331"/>
        <v>0</v>
      </c>
      <c r="DG310" s="225">
        <f t="shared" si="332"/>
        <v>0</v>
      </c>
      <c r="DH310" s="225">
        <f t="shared" si="333"/>
        <v>0</v>
      </c>
      <c r="DI310" s="431" t="str">
        <f t="shared" si="334"/>
        <v>ne</v>
      </c>
      <c r="DK310" s="229"/>
      <c r="DL310" s="225">
        <f t="shared" si="335"/>
        <v>0</v>
      </c>
      <c r="DM310" s="230">
        <f>IF(DL310=1,data!$C$41*DK310,0)</f>
        <v>0</v>
      </c>
      <c r="DN310" s="265" t="s">
        <v>96</v>
      </c>
      <c r="DO310" s="231">
        <f>IF(DL310=1,IF(DK310&lt;15,VLOOKUP(DN310,data!$B$3:$E$32,2,0)*DK310,(VLOOKUP(DN310,data!$B$3:$E$32,2,0)*14)+(VLOOKUP(DN310,data!$B$3:$E$32,3,0))*(DK310-14)),0)</f>
        <v>0</v>
      </c>
      <c r="DP310" s="265" t="s">
        <v>96</v>
      </c>
      <c r="DQ310" s="231">
        <f>IF(DL310=1,VLOOKUP(DP310,data!$B$35:$D$39,2,0),0)</f>
        <v>0</v>
      </c>
      <c r="DR310" s="232">
        <f>IF(AND(DO310&lt;&gt;0,DQ310&lt;&gt;0)=FALSE,0,data!$C$43)</f>
        <v>0</v>
      </c>
      <c r="DS310" s="269">
        <f t="shared" si="336"/>
        <v>0</v>
      </c>
      <c r="DT310" s="225">
        <f t="shared" si="337"/>
        <v>0</v>
      </c>
      <c r="DU310" s="225">
        <f t="shared" si="338"/>
        <v>0</v>
      </c>
      <c r="DV310" s="225">
        <f t="shared" si="339"/>
        <v>0</v>
      </c>
      <c r="DW310" s="431" t="str">
        <f t="shared" si="340"/>
        <v>ne</v>
      </c>
      <c r="DY310" s="229"/>
      <c r="DZ310" s="225">
        <f t="shared" si="341"/>
        <v>0</v>
      </c>
      <c r="EA310" s="230">
        <f>IF(DZ310=1,data!$C$41*DY310,0)</f>
        <v>0</v>
      </c>
      <c r="EB310" s="265" t="s">
        <v>96</v>
      </c>
      <c r="EC310" s="231">
        <f>IF(DZ310=1,IF(DY310&lt;15,VLOOKUP(EB310,data!$B$3:$E$32,2,0)*DY310,(VLOOKUP(EB310,data!$B$3:$E$32,2,0)*14)+(VLOOKUP(EB310,data!$B$3:$E$32,3,0))*(DY310-14)),0)</f>
        <v>0</v>
      </c>
      <c r="ED310" s="265" t="s">
        <v>96</v>
      </c>
      <c r="EE310" s="231">
        <f>IF(DZ310=1,VLOOKUP(ED310,data!$B$35:$D$39,2,0),0)</f>
        <v>0</v>
      </c>
      <c r="EF310" s="232">
        <f>IF(AND(EC310&lt;&gt;0,EE310&lt;&gt;0)=FALSE,0,data!$C$43)</f>
        <v>0</v>
      </c>
      <c r="EG310" s="269">
        <f t="shared" si="342"/>
        <v>0</v>
      </c>
      <c r="EH310" s="225">
        <f t="shared" si="343"/>
        <v>0</v>
      </c>
      <c r="EI310" s="225">
        <f t="shared" si="344"/>
        <v>0</v>
      </c>
      <c r="EJ310" s="225">
        <f t="shared" si="345"/>
        <v>0</v>
      </c>
      <c r="EK310" s="431" t="str">
        <f t="shared" si="346"/>
        <v>ne</v>
      </c>
      <c r="EM310" s="229"/>
      <c r="EN310" s="225">
        <f t="shared" si="347"/>
        <v>0</v>
      </c>
      <c r="EO310" s="230">
        <f>IF(EN310=1,data!$C$41*EM310,0)</f>
        <v>0</v>
      </c>
      <c r="EP310" s="265" t="s">
        <v>96</v>
      </c>
      <c r="EQ310" s="231">
        <f>IF(EN310=1,IF(EM310&lt;15,VLOOKUP(EP310,data!$B$3:$E$32,2,0)*EM310,(VLOOKUP(EP310,data!$B$3:$E$32,2,0)*14)+(VLOOKUP(EP310,data!$B$3:$E$32,3,0))*(EM310-14)),0)</f>
        <v>0</v>
      </c>
      <c r="ER310" s="265" t="s">
        <v>96</v>
      </c>
      <c r="ES310" s="231">
        <f>IF(EN310=1,VLOOKUP(ER310,data!$B$35:$D$39,2,0),0)</f>
        <v>0</v>
      </c>
      <c r="ET310" s="232">
        <f>IF(AND(EQ310&lt;&gt;0,ES310&lt;&gt;0)=FALSE,0,data!$C$43)</f>
        <v>0</v>
      </c>
      <c r="EU310" s="269">
        <f t="shared" si="348"/>
        <v>0</v>
      </c>
      <c r="EV310" s="225">
        <f t="shared" si="349"/>
        <v>0</v>
      </c>
      <c r="EW310" s="225">
        <f t="shared" si="350"/>
        <v>0</v>
      </c>
      <c r="EX310" s="225">
        <f t="shared" si="351"/>
        <v>0</v>
      </c>
      <c r="EY310" s="431" t="str">
        <f t="shared" si="352"/>
        <v>ne</v>
      </c>
      <c r="FA310" s="229"/>
      <c r="FB310" s="225">
        <f t="shared" si="353"/>
        <v>0</v>
      </c>
      <c r="FC310" s="230">
        <f>IF(FB310=1,data!$C$41*FA310,0)</f>
        <v>0</v>
      </c>
      <c r="FD310" s="265" t="s">
        <v>96</v>
      </c>
      <c r="FE310" s="231">
        <f>IF(FB310=1,IF(FA310&lt;15,VLOOKUP(FD310,data!$B$3:$E$32,2,0)*FA310,(VLOOKUP(FD310,data!$B$3:$E$32,2,0)*14)+(VLOOKUP(FD310,data!$B$3:$E$32,3,0))*(FA310-14)),0)</f>
        <v>0</v>
      </c>
      <c r="FF310" s="265" t="s">
        <v>96</v>
      </c>
      <c r="FG310" s="231">
        <f>IF(FB310=1,VLOOKUP(FF310,data!$B$35:$D$39,2,0),0)</f>
        <v>0</v>
      </c>
      <c r="FH310" s="232">
        <f>IF(AND(FE310&lt;&gt;0,FG310&lt;&gt;0)=FALSE,0,data!$C$43)</f>
        <v>0</v>
      </c>
      <c r="FI310" s="269">
        <f t="shared" si="354"/>
        <v>0</v>
      </c>
      <c r="FJ310" s="225">
        <f t="shared" si="355"/>
        <v>0</v>
      </c>
      <c r="FK310" s="225">
        <f t="shared" si="356"/>
        <v>0</v>
      </c>
      <c r="FL310" s="225">
        <f t="shared" si="357"/>
        <v>0</v>
      </c>
      <c r="FM310" s="431" t="str">
        <f t="shared" si="358"/>
        <v>ne</v>
      </c>
    </row>
    <row r="311" spans="1:169" ht="26.65" hidden="1" customHeight="1" x14ac:dyDescent="0.25">
      <c r="A311" s="233"/>
      <c r="B311" s="370" t="s">
        <v>402</v>
      </c>
      <c r="C311" s="416"/>
      <c r="D311" s="418"/>
      <c r="E311" s="229"/>
      <c r="F311" s="225">
        <f t="shared" si="290"/>
        <v>0</v>
      </c>
      <c r="G311" s="230">
        <f>IF(F311=1,data!$C$41*E311,0)</f>
        <v>0</v>
      </c>
      <c r="H311" s="265" t="s">
        <v>96</v>
      </c>
      <c r="I311" s="231">
        <f>IF($F311=1,IF($E311&lt;15,VLOOKUP(H311,data!$B$3:$E$32,2,0)*$E311,(VLOOKUP(H311,data!$B$3:$E$32,2,0)*14)+(VLOOKUP(H311,data!$B$3:$E$32,3,0))*($E311-14)),0)</f>
        <v>0</v>
      </c>
      <c r="J311" s="265" t="s">
        <v>96</v>
      </c>
      <c r="K311" s="231">
        <f>IF($F311=1,VLOOKUP(J311,data!$B$35:$D$39,2,0),0)</f>
        <v>0</v>
      </c>
      <c r="L311" s="232">
        <f>IF(AND(I311&lt;&gt;0,K311&lt;&gt;0)=FALSE,0,data!$C$43)</f>
        <v>0</v>
      </c>
      <c r="M311" s="269">
        <f t="shared" si="76"/>
        <v>0</v>
      </c>
      <c r="N311" s="225">
        <f t="shared" si="359"/>
        <v>0</v>
      </c>
      <c r="O311" s="225">
        <f t="shared" si="291"/>
        <v>0</v>
      </c>
      <c r="P311" s="225">
        <f t="shared" si="292"/>
        <v>0</v>
      </c>
      <c r="Q311" s="228"/>
      <c r="R311" s="438">
        <f t="shared" si="293"/>
        <v>0</v>
      </c>
      <c r="S311" s="225">
        <f t="shared" si="294"/>
        <v>0</v>
      </c>
      <c r="T311" s="357">
        <f>IF(S311=1,data!$C$41*R311,0)</f>
        <v>0</v>
      </c>
      <c r="U311" s="370" t="str">
        <f t="shared" si="295"/>
        <v xml:space="preserve"> </v>
      </c>
      <c r="V311" s="360">
        <f>IF($S311=1,IF(R311&lt;15,VLOOKUP(U311,data!$B$3:$E$32,2,0)*R311,(VLOOKUP(U311,data!$B$3:$E$32,2,0)*14)+(VLOOKUP(U311,data!$B$3:$E$32,3,0))*(R311-14)),0)</f>
        <v>0</v>
      </c>
      <c r="W311" s="370" t="str">
        <f t="shared" si="296"/>
        <v xml:space="preserve"> </v>
      </c>
      <c r="X311" s="360">
        <f>IF($S311=1,VLOOKUP(W311,data!$B$35:$D$39,2,0),0)</f>
        <v>0</v>
      </c>
      <c r="Y311" s="364">
        <f>IF(AND(V311&lt;&gt;0,X311&lt;&gt;0)=FALSE,0,data!$C$43)</f>
        <v>0</v>
      </c>
      <c r="Z311" s="365">
        <f t="shared" si="83"/>
        <v>0</v>
      </c>
      <c r="AA311" s="225">
        <f t="shared" si="360"/>
        <v>0</v>
      </c>
      <c r="AB311" s="225">
        <f t="shared" si="297"/>
        <v>0</v>
      </c>
      <c r="AC311" s="225">
        <f t="shared" si="298"/>
        <v>0</v>
      </c>
      <c r="AE311" s="229"/>
      <c r="AF311" s="225">
        <f t="shared" si="299"/>
        <v>0</v>
      </c>
      <c r="AG311" s="230">
        <f>IF(AF311=1,data!$C$41*AE311,0)</f>
        <v>0</v>
      </c>
      <c r="AH311" s="265" t="s">
        <v>96</v>
      </c>
      <c r="AI311" s="231">
        <f>IF(AF311=1,IF(AE311&lt;15,VLOOKUP(AH311,data!$B$3:$E$32,2,0)*AE311,(VLOOKUP(AH311,data!$B$3:$E$32,2,0)*14)+(VLOOKUP(AH311,data!$B$3:$E$32,3,0))*(AE311-14)),0)</f>
        <v>0</v>
      </c>
      <c r="AJ311" s="265" t="s">
        <v>96</v>
      </c>
      <c r="AK311" s="231">
        <f>IF(AF311=1,VLOOKUP(AJ311,data!$B$35:$D$39,2,0),0)</f>
        <v>0</v>
      </c>
      <c r="AL311" s="232">
        <f>IF(AND(AI311&lt;&gt;0,AK311&lt;&gt;0)=FALSE,0,data!$C$43)</f>
        <v>0</v>
      </c>
      <c r="AM311" s="269">
        <f t="shared" si="300"/>
        <v>0</v>
      </c>
      <c r="AN311" s="225">
        <f t="shared" si="301"/>
        <v>0</v>
      </c>
      <c r="AO311" s="225">
        <f t="shared" si="302"/>
        <v>0</v>
      </c>
      <c r="AP311" s="225">
        <f t="shared" si="303"/>
        <v>0</v>
      </c>
      <c r="AQ311" s="431" t="str">
        <f t="shared" si="304"/>
        <v>ne</v>
      </c>
      <c r="AS311" s="229"/>
      <c r="AT311" s="225">
        <f t="shared" si="305"/>
        <v>0</v>
      </c>
      <c r="AU311" s="230">
        <f>IF(AT311=1,data!$C$41*AS311,0)</f>
        <v>0</v>
      </c>
      <c r="AV311" s="265" t="s">
        <v>96</v>
      </c>
      <c r="AW311" s="231">
        <f>IF(AT311=1,IF(AS311&lt;15,VLOOKUP(AV311,data!$B$3:$E$32,2,0)*AS311,(VLOOKUP(AV311,data!$B$3:$E$32,2,0)*14)+(VLOOKUP(AV311,data!$B$3:$E$32,3,0))*(AS311-14)),0)</f>
        <v>0</v>
      </c>
      <c r="AX311" s="265" t="s">
        <v>96</v>
      </c>
      <c r="AY311" s="231">
        <f>IF(AT311=1,VLOOKUP(AX311,data!$B$35:$D$39,2,0),0)</f>
        <v>0</v>
      </c>
      <c r="AZ311" s="232">
        <f>IF(AND(AW311&lt;&gt;0,AY311&lt;&gt;0)=FALSE,0,data!$C$43)</f>
        <v>0</v>
      </c>
      <c r="BA311" s="269">
        <f t="shared" si="306"/>
        <v>0</v>
      </c>
      <c r="BB311" s="225">
        <f t="shared" si="307"/>
        <v>0</v>
      </c>
      <c r="BC311" s="225">
        <f t="shared" si="308"/>
        <v>0</v>
      </c>
      <c r="BD311" s="225">
        <f t="shared" si="309"/>
        <v>0</v>
      </c>
      <c r="BE311" s="431" t="str">
        <f t="shared" si="310"/>
        <v>ne</v>
      </c>
      <c r="BG311" s="229"/>
      <c r="BH311" s="225">
        <f t="shared" si="311"/>
        <v>0</v>
      </c>
      <c r="BI311" s="230">
        <f>IF(BH311=1,data!$C$41*BG311,0)</f>
        <v>0</v>
      </c>
      <c r="BJ311" s="265" t="s">
        <v>96</v>
      </c>
      <c r="BK311" s="231">
        <f>IF(BH311=1,IF(BG311&lt;15,VLOOKUP(BJ311,data!$B$3:$E$32,2,0)*BG311,(VLOOKUP(BJ311,data!$B$3:$E$32,2,0)*14)+(VLOOKUP(BJ311,data!$B$3:$E$32,3,0))*(BG311-14)),0)</f>
        <v>0</v>
      </c>
      <c r="BL311" s="265" t="s">
        <v>96</v>
      </c>
      <c r="BM311" s="231">
        <f>IF(BH311=1,VLOOKUP(BL311,data!$B$35:$D$39,2,0),0)</f>
        <v>0</v>
      </c>
      <c r="BN311" s="232">
        <f>IF(AND(BK311&lt;&gt;0,BM311&lt;&gt;0)=FALSE,0,data!$C$43)</f>
        <v>0</v>
      </c>
      <c r="BO311" s="269">
        <f t="shared" si="312"/>
        <v>0</v>
      </c>
      <c r="BP311" s="225">
        <f t="shared" si="313"/>
        <v>0</v>
      </c>
      <c r="BQ311" s="225">
        <f t="shared" si="314"/>
        <v>0</v>
      </c>
      <c r="BR311" s="225">
        <f t="shared" si="315"/>
        <v>0</v>
      </c>
      <c r="BS311" s="431" t="str">
        <f t="shared" si="316"/>
        <v>ne</v>
      </c>
      <c r="BU311" s="229"/>
      <c r="BV311" s="225">
        <f t="shared" si="317"/>
        <v>0</v>
      </c>
      <c r="BW311" s="230">
        <f>IF(BV311=1,data!$C$41*BU311,0)</f>
        <v>0</v>
      </c>
      <c r="BX311" s="265" t="s">
        <v>96</v>
      </c>
      <c r="BY311" s="231">
        <f>IF(BV311=1,IF(BU311&lt;15,VLOOKUP(BX311,data!$B$3:$E$32,2,0)*BU311,(VLOOKUP(BX311,data!$B$3:$E$32,2,0)*14)+(VLOOKUP(BX311,data!$B$3:$E$32,3,0))*(BU311-14)),0)</f>
        <v>0</v>
      </c>
      <c r="BZ311" s="265" t="s">
        <v>96</v>
      </c>
      <c r="CA311" s="231">
        <f>IF(BV311=1,VLOOKUP(BZ311,data!$B$35:$D$39,2,0),0)</f>
        <v>0</v>
      </c>
      <c r="CB311" s="232">
        <f>IF(AND(BY311&lt;&gt;0,CA311&lt;&gt;0)=FALSE,0,data!$C$43)</f>
        <v>0</v>
      </c>
      <c r="CC311" s="269">
        <f t="shared" si="318"/>
        <v>0</v>
      </c>
      <c r="CD311" s="225">
        <f t="shared" si="319"/>
        <v>0</v>
      </c>
      <c r="CE311" s="225">
        <f t="shared" si="320"/>
        <v>0</v>
      </c>
      <c r="CF311" s="225">
        <f t="shared" si="321"/>
        <v>0</v>
      </c>
      <c r="CG311" s="431" t="str">
        <f t="shared" si="322"/>
        <v>ne</v>
      </c>
      <c r="CI311" s="229"/>
      <c r="CJ311" s="225">
        <f t="shared" si="323"/>
        <v>0</v>
      </c>
      <c r="CK311" s="230">
        <f>IF(CJ311=1,data!$C$41*CI311,0)</f>
        <v>0</v>
      </c>
      <c r="CL311" s="265" t="s">
        <v>96</v>
      </c>
      <c r="CM311" s="231">
        <f>IF(CJ311=1,IF(CI311&lt;15,VLOOKUP(CL311,data!$B$3:$E$32,2,0)*CI311,(VLOOKUP(CL311,data!$B$3:$E$32,2,0)*14)+(VLOOKUP(CL311,data!$B$3:$E$32,3,0))*(CI311-14)),0)</f>
        <v>0</v>
      </c>
      <c r="CN311" s="265" t="s">
        <v>96</v>
      </c>
      <c r="CO311" s="231">
        <f>IF(CJ311=1,VLOOKUP(CN311,data!$B$35:$D$39,2,0),0)</f>
        <v>0</v>
      </c>
      <c r="CP311" s="232">
        <f>IF(AND(CM311&lt;&gt;0,CO311&lt;&gt;0)=FALSE,0,data!$C$43)</f>
        <v>0</v>
      </c>
      <c r="CQ311" s="269">
        <f t="shared" si="324"/>
        <v>0</v>
      </c>
      <c r="CR311" s="225">
        <f t="shared" si="325"/>
        <v>0</v>
      </c>
      <c r="CS311" s="225">
        <f t="shared" si="326"/>
        <v>0</v>
      </c>
      <c r="CT311" s="225">
        <f t="shared" si="327"/>
        <v>0</v>
      </c>
      <c r="CU311" s="431" t="str">
        <f t="shared" si="328"/>
        <v>ne</v>
      </c>
      <c r="CW311" s="229"/>
      <c r="CX311" s="225">
        <f t="shared" si="329"/>
        <v>0</v>
      </c>
      <c r="CY311" s="230">
        <f>IF(CX311=1,data!$C$41*CW311,0)</f>
        <v>0</v>
      </c>
      <c r="CZ311" s="265" t="s">
        <v>96</v>
      </c>
      <c r="DA311" s="231">
        <f>IF(CX311=1,IF(CW311&lt;15,VLOOKUP(CZ311,data!$B$3:$E$32,2,0)*CW311,(VLOOKUP(CZ311,data!$B$3:$E$32,2,0)*14)+(VLOOKUP(CZ311,data!$B$3:$E$32,3,0))*(CW311-14)),0)</f>
        <v>0</v>
      </c>
      <c r="DB311" s="265" t="s">
        <v>96</v>
      </c>
      <c r="DC311" s="231">
        <f>IF(CX311=1,VLOOKUP(DB311,data!$B$35:$D$39,2,0),0)</f>
        <v>0</v>
      </c>
      <c r="DD311" s="232">
        <f>IF(AND(DA311&lt;&gt;0,DC311&lt;&gt;0)=FALSE,0,data!$C$43)</f>
        <v>0</v>
      </c>
      <c r="DE311" s="269">
        <f t="shared" si="330"/>
        <v>0</v>
      </c>
      <c r="DF311" s="225">
        <f t="shared" si="331"/>
        <v>0</v>
      </c>
      <c r="DG311" s="225">
        <f t="shared" si="332"/>
        <v>0</v>
      </c>
      <c r="DH311" s="225">
        <f t="shared" si="333"/>
        <v>0</v>
      </c>
      <c r="DI311" s="431" t="str">
        <f t="shared" si="334"/>
        <v>ne</v>
      </c>
      <c r="DK311" s="229"/>
      <c r="DL311" s="225">
        <f t="shared" si="335"/>
        <v>0</v>
      </c>
      <c r="DM311" s="230">
        <f>IF(DL311=1,data!$C$41*DK311,0)</f>
        <v>0</v>
      </c>
      <c r="DN311" s="265" t="s">
        <v>96</v>
      </c>
      <c r="DO311" s="231">
        <f>IF(DL311=1,IF(DK311&lt;15,VLOOKUP(DN311,data!$B$3:$E$32,2,0)*DK311,(VLOOKUP(DN311,data!$B$3:$E$32,2,0)*14)+(VLOOKUP(DN311,data!$B$3:$E$32,3,0))*(DK311-14)),0)</f>
        <v>0</v>
      </c>
      <c r="DP311" s="265" t="s">
        <v>96</v>
      </c>
      <c r="DQ311" s="231">
        <f>IF(DL311=1,VLOOKUP(DP311,data!$B$35:$D$39,2,0),0)</f>
        <v>0</v>
      </c>
      <c r="DR311" s="232">
        <f>IF(AND(DO311&lt;&gt;0,DQ311&lt;&gt;0)=FALSE,0,data!$C$43)</f>
        <v>0</v>
      </c>
      <c r="DS311" s="269">
        <f t="shared" si="336"/>
        <v>0</v>
      </c>
      <c r="DT311" s="225">
        <f t="shared" si="337"/>
        <v>0</v>
      </c>
      <c r="DU311" s="225">
        <f t="shared" si="338"/>
        <v>0</v>
      </c>
      <c r="DV311" s="225">
        <f t="shared" si="339"/>
        <v>0</v>
      </c>
      <c r="DW311" s="431" t="str">
        <f t="shared" si="340"/>
        <v>ne</v>
      </c>
      <c r="DY311" s="229"/>
      <c r="DZ311" s="225">
        <f t="shared" si="341"/>
        <v>0</v>
      </c>
      <c r="EA311" s="230">
        <f>IF(DZ311=1,data!$C$41*DY311,0)</f>
        <v>0</v>
      </c>
      <c r="EB311" s="265" t="s">
        <v>96</v>
      </c>
      <c r="EC311" s="231">
        <f>IF(DZ311=1,IF(DY311&lt;15,VLOOKUP(EB311,data!$B$3:$E$32,2,0)*DY311,(VLOOKUP(EB311,data!$B$3:$E$32,2,0)*14)+(VLOOKUP(EB311,data!$B$3:$E$32,3,0))*(DY311-14)),0)</f>
        <v>0</v>
      </c>
      <c r="ED311" s="265" t="s">
        <v>96</v>
      </c>
      <c r="EE311" s="231">
        <f>IF(DZ311=1,VLOOKUP(ED311,data!$B$35:$D$39,2,0),0)</f>
        <v>0</v>
      </c>
      <c r="EF311" s="232">
        <f>IF(AND(EC311&lt;&gt;0,EE311&lt;&gt;0)=FALSE,0,data!$C$43)</f>
        <v>0</v>
      </c>
      <c r="EG311" s="269">
        <f t="shared" si="342"/>
        <v>0</v>
      </c>
      <c r="EH311" s="225">
        <f t="shared" si="343"/>
        <v>0</v>
      </c>
      <c r="EI311" s="225">
        <f t="shared" si="344"/>
        <v>0</v>
      </c>
      <c r="EJ311" s="225">
        <f t="shared" si="345"/>
        <v>0</v>
      </c>
      <c r="EK311" s="431" t="str">
        <f t="shared" si="346"/>
        <v>ne</v>
      </c>
      <c r="EM311" s="229"/>
      <c r="EN311" s="225">
        <f t="shared" si="347"/>
        <v>0</v>
      </c>
      <c r="EO311" s="230">
        <f>IF(EN311=1,data!$C$41*EM311,0)</f>
        <v>0</v>
      </c>
      <c r="EP311" s="265" t="s">
        <v>96</v>
      </c>
      <c r="EQ311" s="231">
        <f>IF(EN311=1,IF(EM311&lt;15,VLOOKUP(EP311,data!$B$3:$E$32,2,0)*EM311,(VLOOKUP(EP311,data!$B$3:$E$32,2,0)*14)+(VLOOKUP(EP311,data!$B$3:$E$32,3,0))*(EM311-14)),0)</f>
        <v>0</v>
      </c>
      <c r="ER311" s="265" t="s">
        <v>96</v>
      </c>
      <c r="ES311" s="231">
        <f>IF(EN311=1,VLOOKUP(ER311,data!$B$35:$D$39,2,0),0)</f>
        <v>0</v>
      </c>
      <c r="ET311" s="232">
        <f>IF(AND(EQ311&lt;&gt;0,ES311&lt;&gt;0)=FALSE,0,data!$C$43)</f>
        <v>0</v>
      </c>
      <c r="EU311" s="269">
        <f t="shared" si="348"/>
        <v>0</v>
      </c>
      <c r="EV311" s="225">
        <f t="shared" si="349"/>
        <v>0</v>
      </c>
      <c r="EW311" s="225">
        <f t="shared" si="350"/>
        <v>0</v>
      </c>
      <c r="EX311" s="225">
        <f t="shared" si="351"/>
        <v>0</v>
      </c>
      <c r="EY311" s="431" t="str">
        <f t="shared" si="352"/>
        <v>ne</v>
      </c>
      <c r="FA311" s="229"/>
      <c r="FB311" s="225">
        <f t="shared" si="353"/>
        <v>0</v>
      </c>
      <c r="FC311" s="230">
        <f>IF(FB311=1,data!$C$41*FA311,0)</f>
        <v>0</v>
      </c>
      <c r="FD311" s="265" t="s">
        <v>96</v>
      </c>
      <c r="FE311" s="231">
        <f>IF(FB311=1,IF(FA311&lt;15,VLOOKUP(FD311,data!$B$3:$E$32,2,0)*FA311,(VLOOKUP(FD311,data!$B$3:$E$32,2,0)*14)+(VLOOKUP(FD311,data!$B$3:$E$32,3,0))*(FA311-14)),0)</f>
        <v>0</v>
      </c>
      <c r="FF311" s="265" t="s">
        <v>96</v>
      </c>
      <c r="FG311" s="231">
        <f>IF(FB311=1,VLOOKUP(FF311,data!$B$35:$D$39,2,0),0)</f>
        <v>0</v>
      </c>
      <c r="FH311" s="232">
        <f>IF(AND(FE311&lt;&gt;0,FG311&lt;&gt;0)=FALSE,0,data!$C$43)</f>
        <v>0</v>
      </c>
      <c r="FI311" s="269">
        <f t="shared" si="354"/>
        <v>0</v>
      </c>
      <c r="FJ311" s="225">
        <f t="shared" si="355"/>
        <v>0</v>
      </c>
      <c r="FK311" s="225">
        <f t="shared" si="356"/>
        <v>0</v>
      </c>
      <c r="FL311" s="225">
        <f t="shared" si="357"/>
        <v>0</v>
      </c>
      <c r="FM311" s="431" t="str">
        <f t="shared" si="358"/>
        <v>ne</v>
      </c>
    </row>
    <row r="312" spans="1:169" ht="26.65" hidden="1" customHeight="1" x14ac:dyDescent="0.25">
      <c r="A312" s="233"/>
      <c r="B312" s="370" t="s">
        <v>403</v>
      </c>
      <c r="C312" s="416"/>
      <c r="D312" s="418"/>
      <c r="E312" s="229"/>
      <c r="F312" s="225">
        <f t="shared" si="290"/>
        <v>0</v>
      </c>
      <c r="G312" s="230">
        <f>IF(F312=1,data!$C$41*E312,0)</f>
        <v>0</v>
      </c>
      <c r="H312" s="265" t="s">
        <v>96</v>
      </c>
      <c r="I312" s="231">
        <f>IF($F312=1,IF($E312&lt;15,VLOOKUP(H312,data!$B$3:$E$32,2,0)*$E312,(VLOOKUP(H312,data!$B$3:$E$32,2,0)*14)+(VLOOKUP(H312,data!$B$3:$E$32,3,0))*($E312-14)),0)</f>
        <v>0</v>
      </c>
      <c r="J312" s="265" t="s">
        <v>96</v>
      </c>
      <c r="K312" s="231">
        <f>IF($F312=1,VLOOKUP(J312,data!$B$35:$D$39,2,0),0)</f>
        <v>0</v>
      </c>
      <c r="L312" s="232">
        <f>IF(AND(I312&lt;&gt;0,K312&lt;&gt;0)=FALSE,0,data!$C$43)</f>
        <v>0</v>
      </c>
      <c r="M312" s="269">
        <f t="shared" si="76"/>
        <v>0</v>
      </c>
      <c r="N312" s="225">
        <f t="shared" si="359"/>
        <v>0</v>
      </c>
      <c r="O312" s="225">
        <f t="shared" si="291"/>
        <v>0</v>
      </c>
      <c r="P312" s="225">
        <f t="shared" si="292"/>
        <v>0</v>
      </c>
      <c r="Q312" s="228"/>
      <c r="R312" s="438">
        <f t="shared" si="293"/>
        <v>0</v>
      </c>
      <c r="S312" s="225">
        <f t="shared" si="294"/>
        <v>0</v>
      </c>
      <c r="T312" s="357">
        <f>IF(S312=1,data!$C$41*R312,0)</f>
        <v>0</v>
      </c>
      <c r="U312" s="370" t="str">
        <f t="shared" si="295"/>
        <v xml:space="preserve"> </v>
      </c>
      <c r="V312" s="360">
        <f>IF($S312=1,IF(R312&lt;15,VLOOKUP(U312,data!$B$3:$E$32,2,0)*R312,(VLOOKUP(U312,data!$B$3:$E$32,2,0)*14)+(VLOOKUP(U312,data!$B$3:$E$32,3,0))*(R312-14)),0)</f>
        <v>0</v>
      </c>
      <c r="W312" s="370" t="str">
        <f t="shared" si="296"/>
        <v xml:space="preserve"> </v>
      </c>
      <c r="X312" s="360">
        <f>IF($S312=1,VLOOKUP(W312,data!$B$35:$D$39,2,0),0)</f>
        <v>0</v>
      </c>
      <c r="Y312" s="364">
        <f>IF(AND(V312&lt;&gt;0,X312&lt;&gt;0)=FALSE,0,data!$C$43)</f>
        <v>0</v>
      </c>
      <c r="Z312" s="365">
        <f t="shared" si="83"/>
        <v>0</v>
      </c>
      <c r="AA312" s="225">
        <f t="shared" si="360"/>
        <v>0</v>
      </c>
      <c r="AB312" s="225">
        <f t="shared" si="297"/>
        <v>0</v>
      </c>
      <c r="AC312" s="225">
        <f t="shared" si="298"/>
        <v>0</v>
      </c>
      <c r="AE312" s="229"/>
      <c r="AF312" s="225">
        <f t="shared" si="299"/>
        <v>0</v>
      </c>
      <c r="AG312" s="230">
        <f>IF(AF312=1,data!$C$41*AE312,0)</f>
        <v>0</v>
      </c>
      <c r="AH312" s="265" t="s">
        <v>96</v>
      </c>
      <c r="AI312" s="231">
        <f>IF(AF312=1,IF(AE312&lt;15,VLOOKUP(AH312,data!$B$3:$E$32,2,0)*AE312,(VLOOKUP(AH312,data!$B$3:$E$32,2,0)*14)+(VLOOKUP(AH312,data!$B$3:$E$32,3,0))*(AE312-14)),0)</f>
        <v>0</v>
      </c>
      <c r="AJ312" s="265" t="s">
        <v>96</v>
      </c>
      <c r="AK312" s="231">
        <f>IF(AF312=1,VLOOKUP(AJ312,data!$B$35:$D$39,2,0),0)</f>
        <v>0</v>
      </c>
      <c r="AL312" s="232">
        <f>IF(AND(AI312&lt;&gt;0,AK312&lt;&gt;0)=FALSE,0,data!$C$43)</f>
        <v>0</v>
      </c>
      <c r="AM312" s="269">
        <f t="shared" si="300"/>
        <v>0</v>
      </c>
      <c r="AN312" s="225">
        <f t="shared" si="301"/>
        <v>0</v>
      </c>
      <c r="AO312" s="225">
        <f t="shared" si="302"/>
        <v>0</v>
      </c>
      <c r="AP312" s="225">
        <f t="shared" si="303"/>
        <v>0</v>
      </c>
      <c r="AQ312" s="431" t="str">
        <f t="shared" si="304"/>
        <v>ne</v>
      </c>
      <c r="AS312" s="229"/>
      <c r="AT312" s="225">
        <f t="shared" si="305"/>
        <v>0</v>
      </c>
      <c r="AU312" s="230">
        <f>IF(AT312=1,data!$C$41*AS312,0)</f>
        <v>0</v>
      </c>
      <c r="AV312" s="265" t="s">
        <v>96</v>
      </c>
      <c r="AW312" s="231">
        <f>IF(AT312=1,IF(AS312&lt;15,VLOOKUP(AV312,data!$B$3:$E$32,2,0)*AS312,(VLOOKUP(AV312,data!$B$3:$E$32,2,0)*14)+(VLOOKUP(AV312,data!$B$3:$E$32,3,0))*(AS312-14)),0)</f>
        <v>0</v>
      </c>
      <c r="AX312" s="265" t="s">
        <v>96</v>
      </c>
      <c r="AY312" s="231">
        <f>IF(AT312=1,VLOOKUP(AX312,data!$B$35:$D$39,2,0),0)</f>
        <v>0</v>
      </c>
      <c r="AZ312" s="232">
        <f>IF(AND(AW312&lt;&gt;0,AY312&lt;&gt;0)=FALSE,0,data!$C$43)</f>
        <v>0</v>
      </c>
      <c r="BA312" s="269">
        <f t="shared" si="306"/>
        <v>0</v>
      </c>
      <c r="BB312" s="225">
        <f t="shared" si="307"/>
        <v>0</v>
      </c>
      <c r="BC312" s="225">
        <f t="shared" si="308"/>
        <v>0</v>
      </c>
      <c r="BD312" s="225">
        <f t="shared" si="309"/>
        <v>0</v>
      </c>
      <c r="BE312" s="431" t="str">
        <f t="shared" si="310"/>
        <v>ne</v>
      </c>
      <c r="BG312" s="229"/>
      <c r="BH312" s="225">
        <f t="shared" si="311"/>
        <v>0</v>
      </c>
      <c r="BI312" s="230">
        <f>IF(BH312=1,data!$C$41*BG312,0)</f>
        <v>0</v>
      </c>
      <c r="BJ312" s="265" t="s">
        <v>96</v>
      </c>
      <c r="BK312" s="231">
        <f>IF(BH312=1,IF(BG312&lt;15,VLOOKUP(BJ312,data!$B$3:$E$32,2,0)*BG312,(VLOOKUP(BJ312,data!$B$3:$E$32,2,0)*14)+(VLOOKUP(BJ312,data!$B$3:$E$32,3,0))*(BG312-14)),0)</f>
        <v>0</v>
      </c>
      <c r="BL312" s="265" t="s">
        <v>96</v>
      </c>
      <c r="BM312" s="231">
        <f>IF(BH312=1,VLOOKUP(BL312,data!$B$35:$D$39,2,0),0)</f>
        <v>0</v>
      </c>
      <c r="BN312" s="232">
        <f>IF(AND(BK312&lt;&gt;0,BM312&lt;&gt;0)=FALSE,0,data!$C$43)</f>
        <v>0</v>
      </c>
      <c r="BO312" s="269">
        <f t="shared" si="312"/>
        <v>0</v>
      </c>
      <c r="BP312" s="225">
        <f t="shared" si="313"/>
        <v>0</v>
      </c>
      <c r="BQ312" s="225">
        <f t="shared" si="314"/>
        <v>0</v>
      </c>
      <c r="BR312" s="225">
        <f t="shared" si="315"/>
        <v>0</v>
      </c>
      <c r="BS312" s="431" t="str">
        <f t="shared" si="316"/>
        <v>ne</v>
      </c>
      <c r="BU312" s="229"/>
      <c r="BV312" s="225">
        <f t="shared" si="317"/>
        <v>0</v>
      </c>
      <c r="BW312" s="230">
        <f>IF(BV312=1,data!$C$41*BU312,0)</f>
        <v>0</v>
      </c>
      <c r="BX312" s="265" t="s">
        <v>96</v>
      </c>
      <c r="BY312" s="231">
        <f>IF(BV312=1,IF(BU312&lt;15,VLOOKUP(BX312,data!$B$3:$E$32,2,0)*BU312,(VLOOKUP(BX312,data!$B$3:$E$32,2,0)*14)+(VLOOKUP(BX312,data!$B$3:$E$32,3,0))*(BU312-14)),0)</f>
        <v>0</v>
      </c>
      <c r="BZ312" s="265" t="s">
        <v>96</v>
      </c>
      <c r="CA312" s="231">
        <f>IF(BV312=1,VLOOKUP(BZ312,data!$B$35:$D$39,2,0),0)</f>
        <v>0</v>
      </c>
      <c r="CB312" s="232">
        <f>IF(AND(BY312&lt;&gt;0,CA312&lt;&gt;0)=FALSE,0,data!$C$43)</f>
        <v>0</v>
      </c>
      <c r="CC312" s="269">
        <f t="shared" si="318"/>
        <v>0</v>
      </c>
      <c r="CD312" s="225">
        <f t="shared" si="319"/>
        <v>0</v>
      </c>
      <c r="CE312" s="225">
        <f t="shared" si="320"/>
        <v>0</v>
      </c>
      <c r="CF312" s="225">
        <f t="shared" si="321"/>
        <v>0</v>
      </c>
      <c r="CG312" s="431" t="str">
        <f t="shared" si="322"/>
        <v>ne</v>
      </c>
      <c r="CI312" s="229"/>
      <c r="CJ312" s="225">
        <f t="shared" si="323"/>
        <v>0</v>
      </c>
      <c r="CK312" s="230">
        <f>IF(CJ312=1,data!$C$41*CI312,0)</f>
        <v>0</v>
      </c>
      <c r="CL312" s="265" t="s">
        <v>96</v>
      </c>
      <c r="CM312" s="231">
        <f>IF(CJ312=1,IF(CI312&lt;15,VLOOKUP(CL312,data!$B$3:$E$32,2,0)*CI312,(VLOOKUP(CL312,data!$B$3:$E$32,2,0)*14)+(VLOOKUP(CL312,data!$B$3:$E$32,3,0))*(CI312-14)),0)</f>
        <v>0</v>
      </c>
      <c r="CN312" s="265" t="s">
        <v>96</v>
      </c>
      <c r="CO312" s="231">
        <f>IF(CJ312=1,VLOOKUP(CN312,data!$B$35:$D$39,2,0),0)</f>
        <v>0</v>
      </c>
      <c r="CP312" s="232">
        <f>IF(AND(CM312&lt;&gt;0,CO312&lt;&gt;0)=FALSE,0,data!$C$43)</f>
        <v>0</v>
      </c>
      <c r="CQ312" s="269">
        <f t="shared" si="324"/>
        <v>0</v>
      </c>
      <c r="CR312" s="225">
        <f t="shared" si="325"/>
        <v>0</v>
      </c>
      <c r="CS312" s="225">
        <f t="shared" si="326"/>
        <v>0</v>
      </c>
      <c r="CT312" s="225">
        <f t="shared" si="327"/>
        <v>0</v>
      </c>
      <c r="CU312" s="431" t="str">
        <f t="shared" si="328"/>
        <v>ne</v>
      </c>
      <c r="CW312" s="229"/>
      <c r="CX312" s="225">
        <f t="shared" si="329"/>
        <v>0</v>
      </c>
      <c r="CY312" s="230">
        <f>IF(CX312=1,data!$C$41*CW312,0)</f>
        <v>0</v>
      </c>
      <c r="CZ312" s="265" t="s">
        <v>96</v>
      </c>
      <c r="DA312" s="231">
        <f>IF(CX312=1,IF(CW312&lt;15,VLOOKUP(CZ312,data!$B$3:$E$32,2,0)*CW312,(VLOOKUP(CZ312,data!$B$3:$E$32,2,0)*14)+(VLOOKUP(CZ312,data!$B$3:$E$32,3,0))*(CW312-14)),0)</f>
        <v>0</v>
      </c>
      <c r="DB312" s="265" t="s">
        <v>96</v>
      </c>
      <c r="DC312" s="231">
        <f>IF(CX312=1,VLOOKUP(DB312,data!$B$35:$D$39,2,0),0)</f>
        <v>0</v>
      </c>
      <c r="DD312" s="232">
        <f>IF(AND(DA312&lt;&gt;0,DC312&lt;&gt;0)=FALSE,0,data!$C$43)</f>
        <v>0</v>
      </c>
      <c r="DE312" s="269">
        <f t="shared" si="330"/>
        <v>0</v>
      </c>
      <c r="DF312" s="225">
        <f t="shared" si="331"/>
        <v>0</v>
      </c>
      <c r="DG312" s="225">
        <f t="shared" si="332"/>
        <v>0</v>
      </c>
      <c r="DH312" s="225">
        <f t="shared" si="333"/>
        <v>0</v>
      </c>
      <c r="DI312" s="431" t="str">
        <f t="shared" si="334"/>
        <v>ne</v>
      </c>
      <c r="DK312" s="229"/>
      <c r="DL312" s="225">
        <f t="shared" si="335"/>
        <v>0</v>
      </c>
      <c r="DM312" s="230">
        <f>IF(DL312=1,data!$C$41*DK312,0)</f>
        <v>0</v>
      </c>
      <c r="DN312" s="265" t="s">
        <v>96</v>
      </c>
      <c r="DO312" s="231">
        <f>IF(DL312=1,IF(DK312&lt;15,VLOOKUP(DN312,data!$B$3:$E$32,2,0)*DK312,(VLOOKUP(DN312,data!$B$3:$E$32,2,0)*14)+(VLOOKUP(DN312,data!$B$3:$E$32,3,0))*(DK312-14)),0)</f>
        <v>0</v>
      </c>
      <c r="DP312" s="265" t="s">
        <v>96</v>
      </c>
      <c r="DQ312" s="231">
        <f>IF(DL312=1,VLOOKUP(DP312,data!$B$35:$D$39,2,0),0)</f>
        <v>0</v>
      </c>
      <c r="DR312" s="232">
        <f>IF(AND(DO312&lt;&gt;0,DQ312&lt;&gt;0)=FALSE,0,data!$C$43)</f>
        <v>0</v>
      </c>
      <c r="DS312" s="269">
        <f t="shared" si="336"/>
        <v>0</v>
      </c>
      <c r="DT312" s="225">
        <f t="shared" si="337"/>
        <v>0</v>
      </c>
      <c r="DU312" s="225">
        <f t="shared" si="338"/>
        <v>0</v>
      </c>
      <c r="DV312" s="225">
        <f t="shared" si="339"/>
        <v>0</v>
      </c>
      <c r="DW312" s="431" t="str">
        <f t="shared" si="340"/>
        <v>ne</v>
      </c>
      <c r="DY312" s="229"/>
      <c r="DZ312" s="225">
        <f t="shared" si="341"/>
        <v>0</v>
      </c>
      <c r="EA312" s="230">
        <f>IF(DZ312=1,data!$C$41*DY312,0)</f>
        <v>0</v>
      </c>
      <c r="EB312" s="265" t="s">
        <v>96</v>
      </c>
      <c r="EC312" s="231">
        <f>IF(DZ312=1,IF(DY312&lt;15,VLOOKUP(EB312,data!$B$3:$E$32,2,0)*DY312,(VLOOKUP(EB312,data!$B$3:$E$32,2,0)*14)+(VLOOKUP(EB312,data!$B$3:$E$32,3,0))*(DY312-14)),0)</f>
        <v>0</v>
      </c>
      <c r="ED312" s="265" t="s">
        <v>96</v>
      </c>
      <c r="EE312" s="231">
        <f>IF(DZ312=1,VLOOKUP(ED312,data!$B$35:$D$39,2,0),0)</f>
        <v>0</v>
      </c>
      <c r="EF312" s="232">
        <f>IF(AND(EC312&lt;&gt;0,EE312&lt;&gt;0)=FALSE,0,data!$C$43)</f>
        <v>0</v>
      </c>
      <c r="EG312" s="269">
        <f t="shared" si="342"/>
        <v>0</v>
      </c>
      <c r="EH312" s="225">
        <f t="shared" si="343"/>
        <v>0</v>
      </c>
      <c r="EI312" s="225">
        <f t="shared" si="344"/>
        <v>0</v>
      </c>
      <c r="EJ312" s="225">
        <f t="shared" si="345"/>
        <v>0</v>
      </c>
      <c r="EK312" s="431" t="str">
        <f t="shared" si="346"/>
        <v>ne</v>
      </c>
      <c r="EM312" s="229"/>
      <c r="EN312" s="225">
        <f t="shared" si="347"/>
        <v>0</v>
      </c>
      <c r="EO312" s="230">
        <f>IF(EN312=1,data!$C$41*EM312,0)</f>
        <v>0</v>
      </c>
      <c r="EP312" s="265" t="s">
        <v>96</v>
      </c>
      <c r="EQ312" s="231">
        <f>IF(EN312=1,IF(EM312&lt;15,VLOOKUP(EP312,data!$B$3:$E$32,2,0)*EM312,(VLOOKUP(EP312,data!$B$3:$E$32,2,0)*14)+(VLOOKUP(EP312,data!$B$3:$E$32,3,0))*(EM312-14)),0)</f>
        <v>0</v>
      </c>
      <c r="ER312" s="265" t="s">
        <v>96</v>
      </c>
      <c r="ES312" s="231">
        <f>IF(EN312=1,VLOOKUP(ER312,data!$B$35:$D$39,2,0),0)</f>
        <v>0</v>
      </c>
      <c r="ET312" s="232">
        <f>IF(AND(EQ312&lt;&gt;0,ES312&lt;&gt;0)=FALSE,0,data!$C$43)</f>
        <v>0</v>
      </c>
      <c r="EU312" s="269">
        <f t="shared" si="348"/>
        <v>0</v>
      </c>
      <c r="EV312" s="225">
        <f t="shared" si="349"/>
        <v>0</v>
      </c>
      <c r="EW312" s="225">
        <f t="shared" si="350"/>
        <v>0</v>
      </c>
      <c r="EX312" s="225">
        <f t="shared" si="351"/>
        <v>0</v>
      </c>
      <c r="EY312" s="431" t="str">
        <f t="shared" si="352"/>
        <v>ne</v>
      </c>
      <c r="FA312" s="229"/>
      <c r="FB312" s="225">
        <f t="shared" si="353"/>
        <v>0</v>
      </c>
      <c r="FC312" s="230">
        <f>IF(FB312=1,data!$C$41*FA312,0)</f>
        <v>0</v>
      </c>
      <c r="FD312" s="265" t="s">
        <v>96</v>
      </c>
      <c r="FE312" s="231">
        <f>IF(FB312=1,IF(FA312&lt;15,VLOOKUP(FD312,data!$B$3:$E$32,2,0)*FA312,(VLOOKUP(FD312,data!$B$3:$E$32,2,0)*14)+(VLOOKUP(FD312,data!$B$3:$E$32,3,0))*(FA312-14)),0)</f>
        <v>0</v>
      </c>
      <c r="FF312" s="265" t="s">
        <v>96</v>
      </c>
      <c r="FG312" s="231">
        <f>IF(FB312=1,VLOOKUP(FF312,data!$B$35:$D$39,2,0),0)</f>
        <v>0</v>
      </c>
      <c r="FH312" s="232">
        <f>IF(AND(FE312&lt;&gt;0,FG312&lt;&gt;0)=FALSE,0,data!$C$43)</f>
        <v>0</v>
      </c>
      <c r="FI312" s="269">
        <f t="shared" si="354"/>
        <v>0</v>
      </c>
      <c r="FJ312" s="225">
        <f t="shared" si="355"/>
        <v>0</v>
      </c>
      <c r="FK312" s="225">
        <f t="shared" si="356"/>
        <v>0</v>
      </c>
      <c r="FL312" s="225">
        <f t="shared" si="357"/>
        <v>0</v>
      </c>
      <c r="FM312" s="431" t="str">
        <f t="shared" si="358"/>
        <v>ne</v>
      </c>
    </row>
    <row r="313" spans="1:169" ht="26.65" hidden="1" customHeight="1" x14ac:dyDescent="0.25">
      <c r="A313" s="233"/>
      <c r="B313" s="370" t="s">
        <v>404</v>
      </c>
      <c r="C313" s="416"/>
      <c r="D313" s="418"/>
      <c r="E313" s="229"/>
      <c r="F313" s="225">
        <f t="shared" si="290"/>
        <v>0</v>
      </c>
      <c r="G313" s="230">
        <f>IF(F313=1,data!$C$41*E313,0)</f>
        <v>0</v>
      </c>
      <c r="H313" s="265" t="s">
        <v>96</v>
      </c>
      <c r="I313" s="231">
        <f>IF($F313=1,IF($E313&lt;15,VLOOKUP(H313,data!$B$3:$E$32,2,0)*$E313,(VLOOKUP(H313,data!$B$3:$E$32,2,0)*14)+(VLOOKUP(H313,data!$B$3:$E$32,3,0))*($E313-14)),0)</f>
        <v>0</v>
      </c>
      <c r="J313" s="265" t="s">
        <v>96</v>
      </c>
      <c r="K313" s="231">
        <f>IF($F313=1,VLOOKUP(J313,data!$B$35:$D$39,2,0),0)</f>
        <v>0</v>
      </c>
      <c r="L313" s="232">
        <f>IF(AND(I313&lt;&gt;0,K313&lt;&gt;0)=FALSE,0,data!$C$43)</f>
        <v>0</v>
      </c>
      <c r="M313" s="269">
        <f t="shared" si="76"/>
        <v>0</v>
      </c>
      <c r="N313" s="225">
        <f t="shared" si="359"/>
        <v>0</v>
      </c>
      <c r="O313" s="225">
        <f t="shared" si="291"/>
        <v>0</v>
      </c>
      <c r="P313" s="225">
        <f t="shared" si="292"/>
        <v>0</v>
      </c>
      <c r="Q313" s="228"/>
      <c r="R313" s="438">
        <f t="shared" si="293"/>
        <v>0</v>
      </c>
      <c r="S313" s="225">
        <f t="shared" si="294"/>
        <v>0</v>
      </c>
      <c r="T313" s="357">
        <f>IF(S313=1,data!$C$41*R313,0)</f>
        <v>0</v>
      </c>
      <c r="U313" s="370" t="str">
        <f t="shared" si="295"/>
        <v xml:space="preserve"> </v>
      </c>
      <c r="V313" s="360">
        <f>IF($S313=1,IF(R313&lt;15,VLOOKUP(U313,data!$B$3:$E$32,2,0)*R313,(VLOOKUP(U313,data!$B$3:$E$32,2,0)*14)+(VLOOKUP(U313,data!$B$3:$E$32,3,0))*(R313-14)),0)</f>
        <v>0</v>
      </c>
      <c r="W313" s="370" t="str">
        <f t="shared" si="296"/>
        <v xml:space="preserve"> </v>
      </c>
      <c r="X313" s="360">
        <f>IF($S313=1,VLOOKUP(W313,data!$B$35:$D$39,2,0),0)</f>
        <v>0</v>
      </c>
      <c r="Y313" s="364">
        <f>IF(AND(V313&lt;&gt;0,X313&lt;&gt;0)=FALSE,0,data!$C$43)</f>
        <v>0</v>
      </c>
      <c r="Z313" s="365">
        <f t="shared" si="83"/>
        <v>0</v>
      </c>
      <c r="AA313" s="225">
        <f t="shared" si="360"/>
        <v>0</v>
      </c>
      <c r="AB313" s="225">
        <f t="shared" si="297"/>
        <v>0</v>
      </c>
      <c r="AC313" s="225">
        <f t="shared" si="298"/>
        <v>0</v>
      </c>
      <c r="AE313" s="229"/>
      <c r="AF313" s="225">
        <f t="shared" si="299"/>
        <v>0</v>
      </c>
      <c r="AG313" s="230">
        <f>IF(AF313=1,data!$C$41*AE313,0)</f>
        <v>0</v>
      </c>
      <c r="AH313" s="265" t="s">
        <v>96</v>
      </c>
      <c r="AI313" s="231">
        <f>IF(AF313=1,IF(AE313&lt;15,VLOOKUP(AH313,data!$B$3:$E$32,2,0)*AE313,(VLOOKUP(AH313,data!$B$3:$E$32,2,0)*14)+(VLOOKUP(AH313,data!$B$3:$E$32,3,0))*(AE313-14)),0)</f>
        <v>0</v>
      </c>
      <c r="AJ313" s="265" t="s">
        <v>96</v>
      </c>
      <c r="AK313" s="231">
        <f>IF(AF313=1,VLOOKUP(AJ313,data!$B$35:$D$39,2,0),0)</f>
        <v>0</v>
      </c>
      <c r="AL313" s="232">
        <f>IF(AND(AI313&lt;&gt;0,AK313&lt;&gt;0)=FALSE,0,data!$C$43)</f>
        <v>0</v>
      </c>
      <c r="AM313" s="269">
        <f t="shared" si="300"/>
        <v>0</v>
      </c>
      <c r="AN313" s="225">
        <f t="shared" si="301"/>
        <v>0</v>
      </c>
      <c r="AO313" s="225">
        <f t="shared" si="302"/>
        <v>0</v>
      </c>
      <c r="AP313" s="225">
        <f t="shared" si="303"/>
        <v>0</v>
      </c>
      <c r="AQ313" s="431" t="str">
        <f t="shared" si="304"/>
        <v>ne</v>
      </c>
      <c r="AS313" s="229"/>
      <c r="AT313" s="225">
        <f t="shared" si="305"/>
        <v>0</v>
      </c>
      <c r="AU313" s="230">
        <f>IF(AT313=1,data!$C$41*AS313,0)</f>
        <v>0</v>
      </c>
      <c r="AV313" s="265" t="s">
        <v>96</v>
      </c>
      <c r="AW313" s="231">
        <f>IF(AT313=1,IF(AS313&lt;15,VLOOKUP(AV313,data!$B$3:$E$32,2,0)*AS313,(VLOOKUP(AV313,data!$B$3:$E$32,2,0)*14)+(VLOOKUP(AV313,data!$B$3:$E$32,3,0))*(AS313-14)),0)</f>
        <v>0</v>
      </c>
      <c r="AX313" s="265" t="s">
        <v>96</v>
      </c>
      <c r="AY313" s="231">
        <f>IF(AT313=1,VLOOKUP(AX313,data!$B$35:$D$39,2,0),0)</f>
        <v>0</v>
      </c>
      <c r="AZ313" s="232">
        <f>IF(AND(AW313&lt;&gt;0,AY313&lt;&gt;0)=FALSE,0,data!$C$43)</f>
        <v>0</v>
      </c>
      <c r="BA313" s="269">
        <f t="shared" si="306"/>
        <v>0</v>
      </c>
      <c r="BB313" s="225">
        <f t="shared" si="307"/>
        <v>0</v>
      </c>
      <c r="BC313" s="225">
        <f t="shared" si="308"/>
        <v>0</v>
      </c>
      <c r="BD313" s="225">
        <f t="shared" si="309"/>
        <v>0</v>
      </c>
      <c r="BE313" s="431" t="str">
        <f t="shared" si="310"/>
        <v>ne</v>
      </c>
      <c r="BG313" s="229"/>
      <c r="BH313" s="225">
        <f t="shared" si="311"/>
        <v>0</v>
      </c>
      <c r="BI313" s="230">
        <f>IF(BH313=1,data!$C$41*BG313,0)</f>
        <v>0</v>
      </c>
      <c r="BJ313" s="265" t="s">
        <v>96</v>
      </c>
      <c r="BK313" s="231">
        <f>IF(BH313=1,IF(BG313&lt;15,VLOOKUP(BJ313,data!$B$3:$E$32,2,0)*BG313,(VLOOKUP(BJ313,data!$B$3:$E$32,2,0)*14)+(VLOOKUP(BJ313,data!$B$3:$E$32,3,0))*(BG313-14)),0)</f>
        <v>0</v>
      </c>
      <c r="BL313" s="265" t="s">
        <v>96</v>
      </c>
      <c r="BM313" s="231">
        <f>IF(BH313=1,VLOOKUP(BL313,data!$B$35:$D$39,2,0),0)</f>
        <v>0</v>
      </c>
      <c r="BN313" s="232">
        <f>IF(AND(BK313&lt;&gt;0,BM313&lt;&gt;0)=FALSE,0,data!$C$43)</f>
        <v>0</v>
      </c>
      <c r="BO313" s="269">
        <f t="shared" si="312"/>
        <v>0</v>
      </c>
      <c r="BP313" s="225">
        <f t="shared" si="313"/>
        <v>0</v>
      </c>
      <c r="BQ313" s="225">
        <f t="shared" si="314"/>
        <v>0</v>
      </c>
      <c r="BR313" s="225">
        <f t="shared" si="315"/>
        <v>0</v>
      </c>
      <c r="BS313" s="431" t="str">
        <f t="shared" si="316"/>
        <v>ne</v>
      </c>
      <c r="BU313" s="229"/>
      <c r="BV313" s="225">
        <f t="shared" si="317"/>
        <v>0</v>
      </c>
      <c r="BW313" s="230">
        <f>IF(BV313=1,data!$C$41*BU313,0)</f>
        <v>0</v>
      </c>
      <c r="BX313" s="265" t="s">
        <v>96</v>
      </c>
      <c r="BY313" s="231">
        <f>IF(BV313=1,IF(BU313&lt;15,VLOOKUP(BX313,data!$B$3:$E$32,2,0)*BU313,(VLOOKUP(BX313,data!$B$3:$E$32,2,0)*14)+(VLOOKUP(BX313,data!$B$3:$E$32,3,0))*(BU313-14)),0)</f>
        <v>0</v>
      </c>
      <c r="BZ313" s="265" t="s">
        <v>96</v>
      </c>
      <c r="CA313" s="231">
        <f>IF(BV313=1,VLOOKUP(BZ313,data!$B$35:$D$39,2,0),0)</f>
        <v>0</v>
      </c>
      <c r="CB313" s="232">
        <f>IF(AND(BY313&lt;&gt;0,CA313&lt;&gt;0)=FALSE,0,data!$C$43)</f>
        <v>0</v>
      </c>
      <c r="CC313" s="269">
        <f t="shared" si="318"/>
        <v>0</v>
      </c>
      <c r="CD313" s="225">
        <f t="shared" si="319"/>
        <v>0</v>
      </c>
      <c r="CE313" s="225">
        <f t="shared" si="320"/>
        <v>0</v>
      </c>
      <c r="CF313" s="225">
        <f t="shared" si="321"/>
        <v>0</v>
      </c>
      <c r="CG313" s="431" t="str">
        <f t="shared" si="322"/>
        <v>ne</v>
      </c>
      <c r="CI313" s="229"/>
      <c r="CJ313" s="225">
        <f t="shared" si="323"/>
        <v>0</v>
      </c>
      <c r="CK313" s="230">
        <f>IF(CJ313=1,data!$C$41*CI313,0)</f>
        <v>0</v>
      </c>
      <c r="CL313" s="265" t="s">
        <v>96</v>
      </c>
      <c r="CM313" s="231">
        <f>IF(CJ313=1,IF(CI313&lt;15,VLOOKUP(CL313,data!$B$3:$E$32,2,0)*CI313,(VLOOKUP(CL313,data!$B$3:$E$32,2,0)*14)+(VLOOKUP(CL313,data!$B$3:$E$32,3,0))*(CI313-14)),0)</f>
        <v>0</v>
      </c>
      <c r="CN313" s="265" t="s">
        <v>96</v>
      </c>
      <c r="CO313" s="231">
        <f>IF(CJ313=1,VLOOKUP(CN313,data!$B$35:$D$39,2,0),0)</f>
        <v>0</v>
      </c>
      <c r="CP313" s="232">
        <f>IF(AND(CM313&lt;&gt;0,CO313&lt;&gt;0)=FALSE,0,data!$C$43)</f>
        <v>0</v>
      </c>
      <c r="CQ313" s="269">
        <f t="shared" si="324"/>
        <v>0</v>
      </c>
      <c r="CR313" s="225">
        <f t="shared" si="325"/>
        <v>0</v>
      </c>
      <c r="CS313" s="225">
        <f t="shared" si="326"/>
        <v>0</v>
      </c>
      <c r="CT313" s="225">
        <f t="shared" si="327"/>
        <v>0</v>
      </c>
      <c r="CU313" s="431" t="str">
        <f t="shared" si="328"/>
        <v>ne</v>
      </c>
      <c r="CW313" s="229"/>
      <c r="CX313" s="225">
        <f t="shared" si="329"/>
        <v>0</v>
      </c>
      <c r="CY313" s="230">
        <f>IF(CX313=1,data!$C$41*CW313,0)</f>
        <v>0</v>
      </c>
      <c r="CZ313" s="265" t="s">
        <v>96</v>
      </c>
      <c r="DA313" s="231">
        <f>IF(CX313=1,IF(CW313&lt;15,VLOOKUP(CZ313,data!$B$3:$E$32,2,0)*CW313,(VLOOKUP(CZ313,data!$B$3:$E$32,2,0)*14)+(VLOOKUP(CZ313,data!$B$3:$E$32,3,0))*(CW313-14)),0)</f>
        <v>0</v>
      </c>
      <c r="DB313" s="265" t="s">
        <v>96</v>
      </c>
      <c r="DC313" s="231">
        <f>IF(CX313=1,VLOOKUP(DB313,data!$B$35:$D$39,2,0),0)</f>
        <v>0</v>
      </c>
      <c r="DD313" s="232">
        <f>IF(AND(DA313&lt;&gt;0,DC313&lt;&gt;0)=FALSE,0,data!$C$43)</f>
        <v>0</v>
      </c>
      <c r="DE313" s="269">
        <f t="shared" si="330"/>
        <v>0</v>
      </c>
      <c r="DF313" s="225">
        <f t="shared" si="331"/>
        <v>0</v>
      </c>
      <c r="DG313" s="225">
        <f t="shared" si="332"/>
        <v>0</v>
      </c>
      <c r="DH313" s="225">
        <f t="shared" si="333"/>
        <v>0</v>
      </c>
      <c r="DI313" s="431" t="str">
        <f t="shared" si="334"/>
        <v>ne</v>
      </c>
      <c r="DK313" s="229"/>
      <c r="DL313" s="225">
        <f t="shared" si="335"/>
        <v>0</v>
      </c>
      <c r="DM313" s="230">
        <f>IF(DL313=1,data!$C$41*DK313,0)</f>
        <v>0</v>
      </c>
      <c r="DN313" s="265" t="s">
        <v>96</v>
      </c>
      <c r="DO313" s="231">
        <f>IF(DL313=1,IF(DK313&lt;15,VLOOKUP(DN313,data!$B$3:$E$32,2,0)*DK313,(VLOOKUP(DN313,data!$B$3:$E$32,2,0)*14)+(VLOOKUP(DN313,data!$B$3:$E$32,3,0))*(DK313-14)),0)</f>
        <v>0</v>
      </c>
      <c r="DP313" s="265" t="s">
        <v>96</v>
      </c>
      <c r="DQ313" s="231">
        <f>IF(DL313=1,VLOOKUP(DP313,data!$B$35:$D$39,2,0),0)</f>
        <v>0</v>
      </c>
      <c r="DR313" s="232">
        <f>IF(AND(DO313&lt;&gt;0,DQ313&lt;&gt;0)=FALSE,0,data!$C$43)</f>
        <v>0</v>
      </c>
      <c r="DS313" s="269">
        <f t="shared" si="336"/>
        <v>0</v>
      </c>
      <c r="DT313" s="225">
        <f t="shared" si="337"/>
        <v>0</v>
      </c>
      <c r="DU313" s="225">
        <f t="shared" si="338"/>
        <v>0</v>
      </c>
      <c r="DV313" s="225">
        <f t="shared" si="339"/>
        <v>0</v>
      </c>
      <c r="DW313" s="431" t="str">
        <f t="shared" si="340"/>
        <v>ne</v>
      </c>
      <c r="DY313" s="229"/>
      <c r="DZ313" s="225">
        <f t="shared" si="341"/>
        <v>0</v>
      </c>
      <c r="EA313" s="230">
        <f>IF(DZ313=1,data!$C$41*DY313,0)</f>
        <v>0</v>
      </c>
      <c r="EB313" s="265" t="s">
        <v>96</v>
      </c>
      <c r="EC313" s="231">
        <f>IF(DZ313=1,IF(DY313&lt;15,VLOOKUP(EB313,data!$B$3:$E$32,2,0)*DY313,(VLOOKUP(EB313,data!$B$3:$E$32,2,0)*14)+(VLOOKUP(EB313,data!$B$3:$E$32,3,0))*(DY313-14)),0)</f>
        <v>0</v>
      </c>
      <c r="ED313" s="265" t="s">
        <v>96</v>
      </c>
      <c r="EE313" s="231">
        <f>IF(DZ313=1,VLOOKUP(ED313,data!$B$35:$D$39,2,0),0)</f>
        <v>0</v>
      </c>
      <c r="EF313" s="232">
        <f>IF(AND(EC313&lt;&gt;0,EE313&lt;&gt;0)=FALSE,0,data!$C$43)</f>
        <v>0</v>
      </c>
      <c r="EG313" s="269">
        <f t="shared" si="342"/>
        <v>0</v>
      </c>
      <c r="EH313" s="225">
        <f t="shared" si="343"/>
        <v>0</v>
      </c>
      <c r="EI313" s="225">
        <f t="shared" si="344"/>
        <v>0</v>
      </c>
      <c r="EJ313" s="225">
        <f t="shared" si="345"/>
        <v>0</v>
      </c>
      <c r="EK313" s="431" t="str">
        <f t="shared" si="346"/>
        <v>ne</v>
      </c>
      <c r="EM313" s="229"/>
      <c r="EN313" s="225">
        <f t="shared" si="347"/>
        <v>0</v>
      </c>
      <c r="EO313" s="230">
        <f>IF(EN313=1,data!$C$41*EM313,0)</f>
        <v>0</v>
      </c>
      <c r="EP313" s="265" t="s">
        <v>96</v>
      </c>
      <c r="EQ313" s="231">
        <f>IF(EN313=1,IF(EM313&lt;15,VLOOKUP(EP313,data!$B$3:$E$32,2,0)*EM313,(VLOOKUP(EP313,data!$B$3:$E$32,2,0)*14)+(VLOOKUP(EP313,data!$B$3:$E$32,3,0))*(EM313-14)),0)</f>
        <v>0</v>
      </c>
      <c r="ER313" s="265" t="s">
        <v>96</v>
      </c>
      <c r="ES313" s="231">
        <f>IF(EN313=1,VLOOKUP(ER313,data!$B$35:$D$39,2,0),0)</f>
        <v>0</v>
      </c>
      <c r="ET313" s="232">
        <f>IF(AND(EQ313&lt;&gt;0,ES313&lt;&gt;0)=FALSE,0,data!$C$43)</f>
        <v>0</v>
      </c>
      <c r="EU313" s="269">
        <f t="shared" si="348"/>
        <v>0</v>
      </c>
      <c r="EV313" s="225">
        <f t="shared" si="349"/>
        <v>0</v>
      </c>
      <c r="EW313" s="225">
        <f t="shared" si="350"/>
        <v>0</v>
      </c>
      <c r="EX313" s="225">
        <f t="shared" si="351"/>
        <v>0</v>
      </c>
      <c r="EY313" s="431" t="str">
        <f t="shared" si="352"/>
        <v>ne</v>
      </c>
      <c r="FA313" s="229"/>
      <c r="FB313" s="225">
        <f t="shared" si="353"/>
        <v>0</v>
      </c>
      <c r="FC313" s="230">
        <f>IF(FB313=1,data!$C$41*FA313,0)</f>
        <v>0</v>
      </c>
      <c r="FD313" s="265" t="s">
        <v>96</v>
      </c>
      <c r="FE313" s="231">
        <f>IF(FB313=1,IF(FA313&lt;15,VLOOKUP(FD313,data!$B$3:$E$32,2,0)*FA313,(VLOOKUP(FD313,data!$B$3:$E$32,2,0)*14)+(VLOOKUP(FD313,data!$B$3:$E$32,3,0))*(FA313-14)),0)</f>
        <v>0</v>
      </c>
      <c r="FF313" s="265" t="s">
        <v>96</v>
      </c>
      <c r="FG313" s="231">
        <f>IF(FB313=1,VLOOKUP(FF313,data!$B$35:$D$39,2,0),0)</f>
        <v>0</v>
      </c>
      <c r="FH313" s="232">
        <f>IF(AND(FE313&lt;&gt;0,FG313&lt;&gt;0)=FALSE,0,data!$C$43)</f>
        <v>0</v>
      </c>
      <c r="FI313" s="269">
        <f t="shared" si="354"/>
        <v>0</v>
      </c>
      <c r="FJ313" s="225">
        <f t="shared" si="355"/>
        <v>0</v>
      </c>
      <c r="FK313" s="225">
        <f t="shared" si="356"/>
        <v>0</v>
      </c>
      <c r="FL313" s="225">
        <f t="shared" si="357"/>
        <v>0</v>
      </c>
      <c r="FM313" s="431" t="str">
        <f t="shared" si="358"/>
        <v>ne</v>
      </c>
    </row>
    <row r="314" spans="1:169" ht="26.65" hidden="1" customHeight="1" x14ac:dyDescent="0.25">
      <c r="A314" s="233"/>
      <c r="B314" s="370" t="s">
        <v>405</v>
      </c>
      <c r="C314" s="416"/>
      <c r="D314" s="418"/>
      <c r="E314" s="229"/>
      <c r="F314" s="225">
        <f t="shared" si="290"/>
        <v>0</v>
      </c>
      <c r="G314" s="230">
        <f>IF(F314=1,data!$C$41*E314,0)</f>
        <v>0</v>
      </c>
      <c r="H314" s="265" t="s">
        <v>96</v>
      </c>
      <c r="I314" s="231">
        <f>IF($F314=1,IF($E314&lt;15,VLOOKUP(H314,data!$B$3:$E$32,2,0)*$E314,(VLOOKUP(H314,data!$B$3:$E$32,2,0)*14)+(VLOOKUP(H314,data!$B$3:$E$32,3,0))*($E314-14)),0)</f>
        <v>0</v>
      </c>
      <c r="J314" s="265" t="s">
        <v>96</v>
      </c>
      <c r="K314" s="231">
        <f>IF($F314=1,VLOOKUP(J314,data!$B$35:$D$39,2,0),0)</f>
        <v>0</v>
      </c>
      <c r="L314" s="232">
        <f>IF(AND(I314&lt;&gt;0,K314&lt;&gt;0)=FALSE,0,data!$C$43)</f>
        <v>0</v>
      </c>
      <c r="M314" s="269">
        <f t="shared" si="76"/>
        <v>0</v>
      </c>
      <c r="N314" s="225">
        <f t="shared" si="359"/>
        <v>0</v>
      </c>
      <c r="O314" s="225">
        <f t="shared" si="291"/>
        <v>0</v>
      </c>
      <c r="P314" s="225">
        <f t="shared" si="292"/>
        <v>0</v>
      </c>
      <c r="Q314" s="228"/>
      <c r="R314" s="438">
        <f t="shared" si="293"/>
        <v>0</v>
      </c>
      <c r="S314" s="225">
        <f t="shared" si="294"/>
        <v>0</v>
      </c>
      <c r="T314" s="357">
        <f>IF(S314=1,data!$C$41*R314,0)</f>
        <v>0</v>
      </c>
      <c r="U314" s="370" t="str">
        <f t="shared" si="295"/>
        <v xml:space="preserve"> </v>
      </c>
      <c r="V314" s="360">
        <f>IF($S314=1,IF(R314&lt;15,VLOOKUP(U314,data!$B$3:$E$32,2,0)*R314,(VLOOKUP(U314,data!$B$3:$E$32,2,0)*14)+(VLOOKUP(U314,data!$B$3:$E$32,3,0))*(R314-14)),0)</f>
        <v>0</v>
      </c>
      <c r="W314" s="370" t="str">
        <f t="shared" si="296"/>
        <v xml:space="preserve"> </v>
      </c>
      <c r="X314" s="360">
        <f>IF($S314=1,VLOOKUP(W314,data!$B$35:$D$39,2,0),0)</f>
        <v>0</v>
      </c>
      <c r="Y314" s="364">
        <f>IF(AND(V314&lt;&gt;0,X314&lt;&gt;0)=FALSE,0,data!$C$43)</f>
        <v>0</v>
      </c>
      <c r="Z314" s="365">
        <f t="shared" si="83"/>
        <v>0</v>
      </c>
      <c r="AA314" s="225">
        <f t="shared" si="360"/>
        <v>0</v>
      </c>
      <c r="AB314" s="225">
        <f t="shared" si="297"/>
        <v>0</v>
      </c>
      <c r="AC314" s="225">
        <f t="shared" si="298"/>
        <v>0</v>
      </c>
      <c r="AE314" s="229"/>
      <c r="AF314" s="225">
        <f t="shared" si="299"/>
        <v>0</v>
      </c>
      <c r="AG314" s="230">
        <f>IF(AF314=1,data!$C$41*AE314,0)</f>
        <v>0</v>
      </c>
      <c r="AH314" s="265" t="s">
        <v>96</v>
      </c>
      <c r="AI314" s="231">
        <f>IF(AF314=1,IF(AE314&lt;15,VLOOKUP(AH314,data!$B$3:$E$32,2,0)*AE314,(VLOOKUP(AH314,data!$B$3:$E$32,2,0)*14)+(VLOOKUP(AH314,data!$B$3:$E$32,3,0))*(AE314-14)),0)</f>
        <v>0</v>
      </c>
      <c r="AJ314" s="265" t="s">
        <v>96</v>
      </c>
      <c r="AK314" s="231">
        <f>IF(AF314=1,VLOOKUP(AJ314,data!$B$35:$D$39,2,0),0)</f>
        <v>0</v>
      </c>
      <c r="AL314" s="232">
        <f>IF(AND(AI314&lt;&gt;0,AK314&lt;&gt;0)=FALSE,0,data!$C$43)</f>
        <v>0</v>
      </c>
      <c r="AM314" s="269">
        <f t="shared" si="300"/>
        <v>0</v>
      </c>
      <c r="AN314" s="225">
        <f t="shared" si="301"/>
        <v>0</v>
      </c>
      <c r="AO314" s="225">
        <f t="shared" si="302"/>
        <v>0</v>
      </c>
      <c r="AP314" s="225">
        <f t="shared" si="303"/>
        <v>0</v>
      </c>
      <c r="AQ314" s="431" t="str">
        <f t="shared" si="304"/>
        <v>ne</v>
      </c>
      <c r="AS314" s="229"/>
      <c r="AT314" s="225">
        <f t="shared" si="305"/>
        <v>0</v>
      </c>
      <c r="AU314" s="230">
        <f>IF(AT314=1,data!$C$41*AS314,0)</f>
        <v>0</v>
      </c>
      <c r="AV314" s="265" t="s">
        <v>96</v>
      </c>
      <c r="AW314" s="231">
        <f>IF(AT314=1,IF(AS314&lt;15,VLOOKUP(AV314,data!$B$3:$E$32,2,0)*AS314,(VLOOKUP(AV314,data!$B$3:$E$32,2,0)*14)+(VLOOKUP(AV314,data!$B$3:$E$32,3,0))*(AS314-14)),0)</f>
        <v>0</v>
      </c>
      <c r="AX314" s="265" t="s">
        <v>96</v>
      </c>
      <c r="AY314" s="231">
        <f>IF(AT314=1,VLOOKUP(AX314,data!$B$35:$D$39,2,0),0)</f>
        <v>0</v>
      </c>
      <c r="AZ314" s="232">
        <f>IF(AND(AW314&lt;&gt;0,AY314&lt;&gt;0)=FALSE,0,data!$C$43)</f>
        <v>0</v>
      </c>
      <c r="BA314" s="269">
        <f t="shared" si="306"/>
        <v>0</v>
      </c>
      <c r="BB314" s="225">
        <f t="shared" si="307"/>
        <v>0</v>
      </c>
      <c r="BC314" s="225">
        <f t="shared" si="308"/>
        <v>0</v>
      </c>
      <c r="BD314" s="225">
        <f t="shared" si="309"/>
        <v>0</v>
      </c>
      <c r="BE314" s="431" t="str">
        <f t="shared" si="310"/>
        <v>ne</v>
      </c>
      <c r="BG314" s="229"/>
      <c r="BH314" s="225">
        <f t="shared" si="311"/>
        <v>0</v>
      </c>
      <c r="BI314" s="230">
        <f>IF(BH314=1,data!$C$41*BG314,0)</f>
        <v>0</v>
      </c>
      <c r="BJ314" s="265" t="s">
        <v>96</v>
      </c>
      <c r="BK314" s="231">
        <f>IF(BH314=1,IF(BG314&lt;15,VLOOKUP(BJ314,data!$B$3:$E$32,2,0)*BG314,(VLOOKUP(BJ314,data!$B$3:$E$32,2,0)*14)+(VLOOKUP(BJ314,data!$B$3:$E$32,3,0))*(BG314-14)),0)</f>
        <v>0</v>
      </c>
      <c r="BL314" s="265" t="s">
        <v>96</v>
      </c>
      <c r="BM314" s="231">
        <f>IF(BH314=1,VLOOKUP(BL314,data!$B$35:$D$39,2,0),0)</f>
        <v>0</v>
      </c>
      <c r="BN314" s="232">
        <f>IF(AND(BK314&lt;&gt;0,BM314&lt;&gt;0)=FALSE,0,data!$C$43)</f>
        <v>0</v>
      </c>
      <c r="BO314" s="269">
        <f t="shared" si="312"/>
        <v>0</v>
      </c>
      <c r="BP314" s="225">
        <f t="shared" si="313"/>
        <v>0</v>
      </c>
      <c r="BQ314" s="225">
        <f t="shared" si="314"/>
        <v>0</v>
      </c>
      <c r="BR314" s="225">
        <f t="shared" si="315"/>
        <v>0</v>
      </c>
      <c r="BS314" s="431" t="str">
        <f t="shared" si="316"/>
        <v>ne</v>
      </c>
      <c r="BU314" s="229"/>
      <c r="BV314" s="225">
        <f t="shared" si="317"/>
        <v>0</v>
      </c>
      <c r="BW314" s="230">
        <f>IF(BV314=1,data!$C$41*BU314,0)</f>
        <v>0</v>
      </c>
      <c r="BX314" s="265" t="s">
        <v>96</v>
      </c>
      <c r="BY314" s="231">
        <f>IF(BV314=1,IF(BU314&lt;15,VLOOKUP(BX314,data!$B$3:$E$32,2,0)*BU314,(VLOOKUP(BX314,data!$B$3:$E$32,2,0)*14)+(VLOOKUP(BX314,data!$B$3:$E$32,3,0))*(BU314-14)),0)</f>
        <v>0</v>
      </c>
      <c r="BZ314" s="265" t="s">
        <v>96</v>
      </c>
      <c r="CA314" s="231">
        <f>IF(BV314=1,VLOOKUP(BZ314,data!$B$35:$D$39,2,0),0)</f>
        <v>0</v>
      </c>
      <c r="CB314" s="232">
        <f>IF(AND(BY314&lt;&gt;0,CA314&lt;&gt;0)=FALSE,0,data!$C$43)</f>
        <v>0</v>
      </c>
      <c r="CC314" s="269">
        <f t="shared" si="318"/>
        <v>0</v>
      </c>
      <c r="CD314" s="225">
        <f t="shared" si="319"/>
        <v>0</v>
      </c>
      <c r="CE314" s="225">
        <f t="shared" si="320"/>
        <v>0</v>
      </c>
      <c r="CF314" s="225">
        <f t="shared" si="321"/>
        <v>0</v>
      </c>
      <c r="CG314" s="431" t="str">
        <f t="shared" si="322"/>
        <v>ne</v>
      </c>
      <c r="CI314" s="229"/>
      <c r="CJ314" s="225">
        <f t="shared" si="323"/>
        <v>0</v>
      </c>
      <c r="CK314" s="230">
        <f>IF(CJ314=1,data!$C$41*CI314,0)</f>
        <v>0</v>
      </c>
      <c r="CL314" s="265" t="s">
        <v>96</v>
      </c>
      <c r="CM314" s="231">
        <f>IF(CJ314=1,IF(CI314&lt;15,VLOOKUP(CL314,data!$B$3:$E$32,2,0)*CI314,(VLOOKUP(CL314,data!$B$3:$E$32,2,0)*14)+(VLOOKUP(CL314,data!$B$3:$E$32,3,0))*(CI314-14)),0)</f>
        <v>0</v>
      </c>
      <c r="CN314" s="265" t="s">
        <v>96</v>
      </c>
      <c r="CO314" s="231">
        <f>IF(CJ314=1,VLOOKUP(CN314,data!$B$35:$D$39,2,0),0)</f>
        <v>0</v>
      </c>
      <c r="CP314" s="232">
        <f>IF(AND(CM314&lt;&gt;0,CO314&lt;&gt;0)=FALSE,0,data!$C$43)</f>
        <v>0</v>
      </c>
      <c r="CQ314" s="269">
        <f t="shared" si="324"/>
        <v>0</v>
      </c>
      <c r="CR314" s="225">
        <f t="shared" si="325"/>
        <v>0</v>
      </c>
      <c r="CS314" s="225">
        <f t="shared" si="326"/>
        <v>0</v>
      </c>
      <c r="CT314" s="225">
        <f t="shared" si="327"/>
        <v>0</v>
      </c>
      <c r="CU314" s="431" t="str">
        <f t="shared" si="328"/>
        <v>ne</v>
      </c>
      <c r="CW314" s="229"/>
      <c r="CX314" s="225">
        <f t="shared" si="329"/>
        <v>0</v>
      </c>
      <c r="CY314" s="230">
        <f>IF(CX314=1,data!$C$41*CW314,0)</f>
        <v>0</v>
      </c>
      <c r="CZ314" s="265" t="s">
        <v>96</v>
      </c>
      <c r="DA314" s="231">
        <f>IF(CX314=1,IF(CW314&lt;15,VLOOKUP(CZ314,data!$B$3:$E$32,2,0)*CW314,(VLOOKUP(CZ314,data!$B$3:$E$32,2,0)*14)+(VLOOKUP(CZ314,data!$B$3:$E$32,3,0))*(CW314-14)),0)</f>
        <v>0</v>
      </c>
      <c r="DB314" s="265" t="s">
        <v>96</v>
      </c>
      <c r="DC314" s="231">
        <f>IF(CX314=1,VLOOKUP(DB314,data!$B$35:$D$39,2,0),0)</f>
        <v>0</v>
      </c>
      <c r="DD314" s="232">
        <f>IF(AND(DA314&lt;&gt;0,DC314&lt;&gt;0)=FALSE,0,data!$C$43)</f>
        <v>0</v>
      </c>
      <c r="DE314" s="269">
        <f t="shared" si="330"/>
        <v>0</v>
      </c>
      <c r="DF314" s="225">
        <f t="shared" si="331"/>
        <v>0</v>
      </c>
      <c r="DG314" s="225">
        <f t="shared" si="332"/>
        <v>0</v>
      </c>
      <c r="DH314" s="225">
        <f t="shared" si="333"/>
        <v>0</v>
      </c>
      <c r="DI314" s="431" t="str">
        <f t="shared" si="334"/>
        <v>ne</v>
      </c>
      <c r="DK314" s="229"/>
      <c r="DL314" s="225">
        <f t="shared" si="335"/>
        <v>0</v>
      </c>
      <c r="DM314" s="230">
        <f>IF(DL314=1,data!$C$41*DK314,0)</f>
        <v>0</v>
      </c>
      <c r="DN314" s="265" t="s">
        <v>96</v>
      </c>
      <c r="DO314" s="231">
        <f>IF(DL314=1,IF(DK314&lt;15,VLOOKUP(DN314,data!$B$3:$E$32,2,0)*DK314,(VLOOKUP(DN314,data!$B$3:$E$32,2,0)*14)+(VLOOKUP(DN314,data!$B$3:$E$32,3,0))*(DK314-14)),0)</f>
        <v>0</v>
      </c>
      <c r="DP314" s="265" t="s">
        <v>96</v>
      </c>
      <c r="DQ314" s="231">
        <f>IF(DL314=1,VLOOKUP(DP314,data!$B$35:$D$39,2,0),0)</f>
        <v>0</v>
      </c>
      <c r="DR314" s="232">
        <f>IF(AND(DO314&lt;&gt;0,DQ314&lt;&gt;0)=FALSE,0,data!$C$43)</f>
        <v>0</v>
      </c>
      <c r="DS314" s="269">
        <f t="shared" si="336"/>
        <v>0</v>
      </c>
      <c r="DT314" s="225">
        <f t="shared" si="337"/>
        <v>0</v>
      </c>
      <c r="DU314" s="225">
        <f t="shared" si="338"/>
        <v>0</v>
      </c>
      <c r="DV314" s="225">
        <f t="shared" si="339"/>
        <v>0</v>
      </c>
      <c r="DW314" s="431" t="str">
        <f t="shared" si="340"/>
        <v>ne</v>
      </c>
      <c r="DY314" s="229"/>
      <c r="DZ314" s="225">
        <f t="shared" si="341"/>
        <v>0</v>
      </c>
      <c r="EA314" s="230">
        <f>IF(DZ314=1,data!$C$41*DY314,0)</f>
        <v>0</v>
      </c>
      <c r="EB314" s="265" t="s">
        <v>96</v>
      </c>
      <c r="EC314" s="231">
        <f>IF(DZ314=1,IF(DY314&lt;15,VLOOKUP(EB314,data!$B$3:$E$32,2,0)*DY314,(VLOOKUP(EB314,data!$B$3:$E$32,2,0)*14)+(VLOOKUP(EB314,data!$B$3:$E$32,3,0))*(DY314-14)),0)</f>
        <v>0</v>
      </c>
      <c r="ED314" s="265" t="s">
        <v>96</v>
      </c>
      <c r="EE314" s="231">
        <f>IF(DZ314=1,VLOOKUP(ED314,data!$B$35:$D$39,2,0),0)</f>
        <v>0</v>
      </c>
      <c r="EF314" s="232">
        <f>IF(AND(EC314&lt;&gt;0,EE314&lt;&gt;0)=FALSE,0,data!$C$43)</f>
        <v>0</v>
      </c>
      <c r="EG314" s="269">
        <f t="shared" si="342"/>
        <v>0</v>
      </c>
      <c r="EH314" s="225">
        <f t="shared" si="343"/>
        <v>0</v>
      </c>
      <c r="EI314" s="225">
        <f t="shared" si="344"/>
        <v>0</v>
      </c>
      <c r="EJ314" s="225">
        <f t="shared" si="345"/>
        <v>0</v>
      </c>
      <c r="EK314" s="431" t="str">
        <f t="shared" si="346"/>
        <v>ne</v>
      </c>
      <c r="EM314" s="229"/>
      <c r="EN314" s="225">
        <f t="shared" si="347"/>
        <v>0</v>
      </c>
      <c r="EO314" s="230">
        <f>IF(EN314=1,data!$C$41*EM314,0)</f>
        <v>0</v>
      </c>
      <c r="EP314" s="265" t="s">
        <v>96</v>
      </c>
      <c r="EQ314" s="231">
        <f>IF(EN314=1,IF(EM314&lt;15,VLOOKUP(EP314,data!$B$3:$E$32,2,0)*EM314,(VLOOKUP(EP314,data!$B$3:$E$32,2,0)*14)+(VLOOKUP(EP314,data!$B$3:$E$32,3,0))*(EM314-14)),0)</f>
        <v>0</v>
      </c>
      <c r="ER314" s="265" t="s">
        <v>96</v>
      </c>
      <c r="ES314" s="231">
        <f>IF(EN314=1,VLOOKUP(ER314,data!$B$35:$D$39,2,0),0)</f>
        <v>0</v>
      </c>
      <c r="ET314" s="232">
        <f>IF(AND(EQ314&lt;&gt;0,ES314&lt;&gt;0)=FALSE,0,data!$C$43)</f>
        <v>0</v>
      </c>
      <c r="EU314" s="269">
        <f t="shared" si="348"/>
        <v>0</v>
      </c>
      <c r="EV314" s="225">
        <f t="shared" si="349"/>
        <v>0</v>
      </c>
      <c r="EW314" s="225">
        <f t="shared" si="350"/>
        <v>0</v>
      </c>
      <c r="EX314" s="225">
        <f t="shared" si="351"/>
        <v>0</v>
      </c>
      <c r="EY314" s="431" t="str">
        <f t="shared" si="352"/>
        <v>ne</v>
      </c>
      <c r="FA314" s="229"/>
      <c r="FB314" s="225">
        <f t="shared" si="353"/>
        <v>0</v>
      </c>
      <c r="FC314" s="230">
        <f>IF(FB314=1,data!$C$41*FA314,0)</f>
        <v>0</v>
      </c>
      <c r="FD314" s="265" t="s">
        <v>96</v>
      </c>
      <c r="FE314" s="231">
        <f>IF(FB314=1,IF(FA314&lt;15,VLOOKUP(FD314,data!$B$3:$E$32,2,0)*FA314,(VLOOKUP(FD314,data!$B$3:$E$32,2,0)*14)+(VLOOKUP(FD314,data!$B$3:$E$32,3,0))*(FA314-14)),0)</f>
        <v>0</v>
      </c>
      <c r="FF314" s="265" t="s">
        <v>96</v>
      </c>
      <c r="FG314" s="231">
        <f>IF(FB314=1,VLOOKUP(FF314,data!$B$35:$D$39,2,0),0)</f>
        <v>0</v>
      </c>
      <c r="FH314" s="232">
        <f>IF(AND(FE314&lt;&gt;0,FG314&lt;&gt;0)=FALSE,0,data!$C$43)</f>
        <v>0</v>
      </c>
      <c r="FI314" s="269">
        <f t="shared" si="354"/>
        <v>0</v>
      </c>
      <c r="FJ314" s="225">
        <f t="shared" si="355"/>
        <v>0</v>
      </c>
      <c r="FK314" s="225">
        <f t="shared" si="356"/>
        <v>0</v>
      </c>
      <c r="FL314" s="225">
        <f t="shared" si="357"/>
        <v>0</v>
      </c>
      <c r="FM314" s="431" t="str">
        <f t="shared" si="358"/>
        <v>ne</v>
      </c>
    </row>
    <row r="315" spans="1:169" ht="26.65" hidden="1" customHeight="1" x14ac:dyDescent="0.25">
      <c r="A315" s="233"/>
      <c r="B315" s="370" t="s">
        <v>406</v>
      </c>
      <c r="C315" s="416"/>
      <c r="D315" s="418"/>
      <c r="E315" s="229"/>
      <c r="F315" s="225">
        <f t="shared" si="290"/>
        <v>0</v>
      </c>
      <c r="G315" s="230">
        <f>IF(F315=1,data!$C$41*E315,0)</f>
        <v>0</v>
      </c>
      <c r="H315" s="265" t="s">
        <v>96</v>
      </c>
      <c r="I315" s="231">
        <f>IF($F315=1,IF($E315&lt;15,VLOOKUP(H315,data!$B$3:$E$32,2,0)*$E315,(VLOOKUP(H315,data!$B$3:$E$32,2,0)*14)+(VLOOKUP(H315,data!$B$3:$E$32,3,0))*($E315-14)),0)</f>
        <v>0</v>
      </c>
      <c r="J315" s="265" t="s">
        <v>96</v>
      </c>
      <c r="K315" s="231">
        <f>IF($F315=1,VLOOKUP(J315,data!$B$35:$D$39,2,0),0)</f>
        <v>0</v>
      </c>
      <c r="L315" s="232">
        <f>IF(AND(I315&lt;&gt;0,K315&lt;&gt;0)=FALSE,0,data!$C$43)</f>
        <v>0</v>
      </c>
      <c r="M315" s="269">
        <f t="shared" si="76"/>
        <v>0</v>
      </c>
      <c r="N315" s="225">
        <f t="shared" si="359"/>
        <v>0</v>
      </c>
      <c r="O315" s="225">
        <f t="shared" si="291"/>
        <v>0</v>
      </c>
      <c r="P315" s="225">
        <f t="shared" si="292"/>
        <v>0</v>
      </c>
      <c r="Q315" s="228"/>
      <c r="R315" s="438">
        <f t="shared" si="293"/>
        <v>0</v>
      </c>
      <c r="S315" s="225">
        <f t="shared" si="294"/>
        <v>0</v>
      </c>
      <c r="T315" s="357">
        <f>IF(S315=1,data!$C$41*R315,0)</f>
        <v>0</v>
      </c>
      <c r="U315" s="370" t="str">
        <f t="shared" si="295"/>
        <v xml:space="preserve"> </v>
      </c>
      <c r="V315" s="360">
        <f>IF($S315=1,IF(R315&lt;15,VLOOKUP(U315,data!$B$3:$E$32,2,0)*R315,(VLOOKUP(U315,data!$B$3:$E$32,2,0)*14)+(VLOOKUP(U315,data!$B$3:$E$32,3,0))*(R315-14)),0)</f>
        <v>0</v>
      </c>
      <c r="W315" s="370" t="str">
        <f t="shared" si="296"/>
        <v xml:space="preserve"> </v>
      </c>
      <c r="X315" s="360">
        <f>IF($S315=1,VLOOKUP(W315,data!$B$35:$D$39,2,0),0)</f>
        <v>0</v>
      </c>
      <c r="Y315" s="364">
        <f>IF(AND(V315&lt;&gt;0,X315&lt;&gt;0)=FALSE,0,data!$C$43)</f>
        <v>0</v>
      </c>
      <c r="Z315" s="365">
        <f t="shared" si="83"/>
        <v>0</v>
      </c>
      <c r="AA315" s="225">
        <f t="shared" si="360"/>
        <v>0</v>
      </c>
      <c r="AB315" s="225">
        <f t="shared" si="297"/>
        <v>0</v>
      </c>
      <c r="AC315" s="225">
        <f t="shared" si="298"/>
        <v>0</v>
      </c>
      <c r="AE315" s="229"/>
      <c r="AF315" s="225">
        <f t="shared" si="299"/>
        <v>0</v>
      </c>
      <c r="AG315" s="230">
        <f>IF(AF315=1,data!$C$41*AE315,0)</f>
        <v>0</v>
      </c>
      <c r="AH315" s="265" t="s">
        <v>96</v>
      </c>
      <c r="AI315" s="231">
        <f>IF(AF315=1,IF(AE315&lt;15,VLOOKUP(AH315,data!$B$3:$E$32,2,0)*AE315,(VLOOKUP(AH315,data!$B$3:$E$32,2,0)*14)+(VLOOKUP(AH315,data!$B$3:$E$32,3,0))*(AE315-14)),0)</f>
        <v>0</v>
      </c>
      <c r="AJ315" s="265" t="s">
        <v>96</v>
      </c>
      <c r="AK315" s="231">
        <f>IF(AF315=1,VLOOKUP(AJ315,data!$B$35:$D$39,2,0),0)</f>
        <v>0</v>
      </c>
      <c r="AL315" s="232">
        <f>IF(AND(AI315&lt;&gt;0,AK315&lt;&gt;0)=FALSE,0,data!$C$43)</f>
        <v>0</v>
      </c>
      <c r="AM315" s="269">
        <f t="shared" si="300"/>
        <v>0</v>
      </c>
      <c r="AN315" s="225">
        <f t="shared" si="301"/>
        <v>0</v>
      </c>
      <c r="AO315" s="225">
        <f t="shared" si="302"/>
        <v>0</v>
      </c>
      <c r="AP315" s="225">
        <f t="shared" si="303"/>
        <v>0</v>
      </c>
      <c r="AQ315" s="431" t="str">
        <f t="shared" si="304"/>
        <v>ne</v>
      </c>
      <c r="AS315" s="229"/>
      <c r="AT315" s="225">
        <f t="shared" si="305"/>
        <v>0</v>
      </c>
      <c r="AU315" s="230">
        <f>IF(AT315=1,data!$C$41*AS315,0)</f>
        <v>0</v>
      </c>
      <c r="AV315" s="265" t="s">
        <v>96</v>
      </c>
      <c r="AW315" s="231">
        <f>IF(AT315=1,IF(AS315&lt;15,VLOOKUP(AV315,data!$B$3:$E$32,2,0)*AS315,(VLOOKUP(AV315,data!$B$3:$E$32,2,0)*14)+(VLOOKUP(AV315,data!$B$3:$E$32,3,0))*(AS315-14)),0)</f>
        <v>0</v>
      </c>
      <c r="AX315" s="265" t="s">
        <v>96</v>
      </c>
      <c r="AY315" s="231">
        <f>IF(AT315=1,VLOOKUP(AX315,data!$B$35:$D$39,2,0),0)</f>
        <v>0</v>
      </c>
      <c r="AZ315" s="232">
        <f>IF(AND(AW315&lt;&gt;0,AY315&lt;&gt;0)=FALSE,0,data!$C$43)</f>
        <v>0</v>
      </c>
      <c r="BA315" s="269">
        <f t="shared" si="306"/>
        <v>0</v>
      </c>
      <c r="BB315" s="225">
        <f t="shared" si="307"/>
        <v>0</v>
      </c>
      <c r="BC315" s="225">
        <f t="shared" si="308"/>
        <v>0</v>
      </c>
      <c r="BD315" s="225">
        <f t="shared" si="309"/>
        <v>0</v>
      </c>
      <c r="BE315" s="431" t="str">
        <f t="shared" si="310"/>
        <v>ne</v>
      </c>
      <c r="BG315" s="229"/>
      <c r="BH315" s="225">
        <f t="shared" si="311"/>
        <v>0</v>
      </c>
      <c r="BI315" s="230">
        <f>IF(BH315=1,data!$C$41*BG315,0)</f>
        <v>0</v>
      </c>
      <c r="BJ315" s="265" t="s">
        <v>96</v>
      </c>
      <c r="BK315" s="231">
        <f>IF(BH315=1,IF(BG315&lt;15,VLOOKUP(BJ315,data!$B$3:$E$32,2,0)*BG315,(VLOOKUP(BJ315,data!$B$3:$E$32,2,0)*14)+(VLOOKUP(BJ315,data!$B$3:$E$32,3,0))*(BG315-14)),0)</f>
        <v>0</v>
      </c>
      <c r="BL315" s="265" t="s">
        <v>96</v>
      </c>
      <c r="BM315" s="231">
        <f>IF(BH315=1,VLOOKUP(BL315,data!$B$35:$D$39,2,0),0)</f>
        <v>0</v>
      </c>
      <c r="BN315" s="232">
        <f>IF(AND(BK315&lt;&gt;0,BM315&lt;&gt;0)=FALSE,0,data!$C$43)</f>
        <v>0</v>
      </c>
      <c r="BO315" s="269">
        <f t="shared" si="312"/>
        <v>0</v>
      </c>
      <c r="BP315" s="225">
        <f t="shared" si="313"/>
        <v>0</v>
      </c>
      <c r="BQ315" s="225">
        <f t="shared" si="314"/>
        <v>0</v>
      </c>
      <c r="BR315" s="225">
        <f t="shared" si="315"/>
        <v>0</v>
      </c>
      <c r="BS315" s="431" t="str">
        <f t="shared" si="316"/>
        <v>ne</v>
      </c>
      <c r="BU315" s="229"/>
      <c r="BV315" s="225">
        <f t="shared" si="317"/>
        <v>0</v>
      </c>
      <c r="BW315" s="230">
        <f>IF(BV315=1,data!$C$41*BU315,0)</f>
        <v>0</v>
      </c>
      <c r="BX315" s="265" t="s">
        <v>96</v>
      </c>
      <c r="BY315" s="231">
        <f>IF(BV315=1,IF(BU315&lt;15,VLOOKUP(BX315,data!$B$3:$E$32,2,0)*BU315,(VLOOKUP(BX315,data!$B$3:$E$32,2,0)*14)+(VLOOKUP(BX315,data!$B$3:$E$32,3,0))*(BU315-14)),0)</f>
        <v>0</v>
      </c>
      <c r="BZ315" s="265" t="s">
        <v>96</v>
      </c>
      <c r="CA315" s="231">
        <f>IF(BV315=1,VLOOKUP(BZ315,data!$B$35:$D$39,2,0),0)</f>
        <v>0</v>
      </c>
      <c r="CB315" s="232">
        <f>IF(AND(BY315&lt;&gt;0,CA315&lt;&gt;0)=FALSE,0,data!$C$43)</f>
        <v>0</v>
      </c>
      <c r="CC315" s="269">
        <f t="shared" si="318"/>
        <v>0</v>
      </c>
      <c r="CD315" s="225">
        <f t="shared" si="319"/>
        <v>0</v>
      </c>
      <c r="CE315" s="225">
        <f t="shared" si="320"/>
        <v>0</v>
      </c>
      <c r="CF315" s="225">
        <f t="shared" si="321"/>
        <v>0</v>
      </c>
      <c r="CG315" s="431" t="str">
        <f t="shared" si="322"/>
        <v>ne</v>
      </c>
      <c r="CI315" s="229"/>
      <c r="CJ315" s="225">
        <f t="shared" si="323"/>
        <v>0</v>
      </c>
      <c r="CK315" s="230">
        <f>IF(CJ315=1,data!$C$41*CI315,0)</f>
        <v>0</v>
      </c>
      <c r="CL315" s="265" t="s">
        <v>96</v>
      </c>
      <c r="CM315" s="231">
        <f>IF(CJ315=1,IF(CI315&lt;15,VLOOKUP(CL315,data!$B$3:$E$32,2,0)*CI315,(VLOOKUP(CL315,data!$B$3:$E$32,2,0)*14)+(VLOOKUP(CL315,data!$B$3:$E$32,3,0))*(CI315-14)),0)</f>
        <v>0</v>
      </c>
      <c r="CN315" s="265" t="s">
        <v>96</v>
      </c>
      <c r="CO315" s="231">
        <f>IF(CJ315=1,VLOOKUP(CN315,data!$B$35:$D$39,2,0),0)</f>
        <v>0</v>
      </c>
      <c r="CP315" s="232">
        <f>IF(AND(CM315&lt;&gt;0,CO315&lt;&gt;0)=FALSE,0,data!$C$43)</f>
        <v>0</v>
      </c>
      <c r="CQ315" s="269">
        <f t="shared" si="324"/>
        <v>0</v>
      </c>
      <c r="CR315" s="225">
        <f t="shared" si="325"/>
        <v>0</v>
      </c>
      <c r="CS315" s="225">
        <f t="shared" si="326"/>
        <v>0</v>
      </c>
      <c r="CT315" s="225">
        <f t="shared" si="327"/>
        <v>0</v>
      </c>
      <c r="CU315" s="431" t="str">
        <f t="shared" si="328"/>
        <v>ne</v>
      </c>
      <c r="CW315" s="229"/>
      <c r="CX315" s="225">
        <f t="shared" si="329"/>
        <v>0</v>
      </c>
      <c r="CY315" s="230">
        <f>IF(CX315=1,data!$C$41*CW315,0)</f>
        <v>0</v>
      </c>
      <c r="CZ315" s="265" t="s">
        <v>96</v>
      </c>
      <c r="DA315" s="231">
        <f>IF(CX315=1,IF(CW315&lt;15,VLOOKUP(CZ315,data!$B$3:$E$32,2,0)*CW315,(VLOOKUP(CZ315,data!$B$3:$E$32,2,0)*14)+(VLOOKUP(CZ315,data!$B$3:$E$32,3,0))*(CW315-14)),0)</f>
        <v>0</v>
      </c>
      <c r="DB315" s="265" t="s">
        <v>96</v>
      </c>
      <c r="DC315" s="231">
        <f>IF(CX315=1,VLOOKUP(DB315,data!$B$35:$D$39,2,0),0)</f>
        <v>0</v>
      </c>
      <c r="DD315" s="232">
        <f>IF(AND(DA315&lt;&gt;0,DC315&lt;&gt;0)=FALSE,0,data!$C$43)</f>
        <v>0</v>
      </c>
      <c r="DE315" s="269">
        <f t="shared" si="330"/>
        <v>0</v>
      </c>
      <c r="DF315" s="225">
        <f t="shared" si="331"/>
        <v>0</v>
      </c>
      <c r="DG315" s="225">
        <f t="shared" si="332"/>
        <v>0</v>
      </c>
      <c r="DH315" s="225">
        <f t="shared" si="333"/>
        <v>0</v>
      </c>
      <c r="DI315" s="431" t="str">
        <f t="shared" si="334"/>
        <v>ne</v>
      </c>
      <c r="DK315" s="229"/>
      <c r="DL315" s="225">
        <f t="shared" si="335"/>
        <v>0</v>
      </c>
      <c r="DM315" s="230">
        <f>IF(DL315=1,data!$C$41*DK315,0)</f>
        <v>0</v>
      </c>
      <c r="DN315" s="265" t="s">
        <v>96</v>
      </c>
      <c r="DO315" s="231">
        <f>IF(DL315=1,IF(DK315&lt;15,VLOOKUP(DN315,data!$B$3:$E$32,2,0)*DK315,(VLOOKUP(DN315,data!$B$3:$E$32,2,0)*14)+(VLOOKUP(DN315,data!$B$3:$E$32,3,0))*(DK315-14)),0)</f>
        <v>0</v>
      </c>
      <c r="DP315" s="265" t="s">
        <v>96</v>
      </c>
      <c r="DQ315" s="231">
        <f>IF(DL315=1,VLOOKUP(DP315,data!$B$35:$D$39,2,0),0)</f>
        <v>0</v>
      </c>
      <c r="DR315" s="232">
        <f>IF(AND(DO315&lt;&gt;0,DQ315&lt;&gt;0)=FALSE,0,data!$C$43)</f>
        <v>0</v>
      </c>
      <c r="DS315" s="269">
        <f t="shared" si="336"/>
        <v>0</v>
      </c>
      <c r="DT315" s="225">
        <f t="shared" si="337"/>
        <v>0</v>
      </c>
      <c r="DU315" s="225">
        <f t="shared" si="338"/>
        <v>0</v>
      </c>
      <c r="DV315" s="225">
        <f t="shared" si="339"/>
        <v>0</v>
      </c>
      <c r="DW315" s="431" t="str">
        <f t="shared" si="340"/>
        <v>ne</v>
      </c>
      <c r="DY315" s="229"/>
      <c r="DZ315" s="225">
        <f t="shared" si="341"/>
        <v>0</v>
      </c>
      <c r="EA315" s="230">
        <f>IF(DZ315=1,data!$C$41*DY315,0)</f>
        <v>0</v>
      </c>
      <c r="EB315" s="265" t="s">
        <v>96</v>
      </c>
      <c r="EC315" s="231">
        <f>IF(DZ315=1,IF(DY315&lt;15,VLOOKUP(EB315,data!$B$3:$E$32,2,0)*DY315,(VLOOKUP(EB315,data!$B$3:$E$32,2,0)*14)+(VLOOKUP(EB315,data!$B$3:$E$32,3,0))*(DY315-14)),0)</f>
        <v>0</v>
      </c>
      <c r="ED315" s="265" t="s">
        <v>96</v>
      </c>
      <c r="EE315" s="231">
        <f>IF(DZ315=1,VLOOKUP(ED315,data!$B$35:$D$39,2,0),0)</f>
        <v>0</v>
      </c>
      <c r="EF315" s="232">
        <f>IF(AND(EC315&lt;&gt;0,EE315&lt;&gt;0)=FALSE,0,data!$C$43)</f>
        <v>0</v>
      </c>
      <c r="EG315" s="269">
        <f t="shared" si="342"/>
        <v>0</v>
      </c>
      <c r="EH315" s="225">
        <f t="shared" si="343"/>
        <v>0</v>
      </c>
      <c r="EI315" s="225">
        <f t="shared" si="344"/>
        <v>0</v>
      </c>
      <c r="EJ315" s="225">
        <f t="shared" si="345"/>
        <v>0</v>
      </c>
      <c r="EK315" s="431" t="str">
        <f t="shared" si="346"/>
        <v>ne</v>
      </c>
      <c r="EM315" s="229"/>
      <c r="EN315" s="225">
        <f t="shared" si="347"/>
        <v>0</v>
      </c>
      <c r="EO315" s="230">
        <f>IF(EN315=1,data!$C$41*EM315,0)</f>
        <v>0</v>
      </c>
      <c r="EP315" s="265" t="s">
        <v>96</v>
      </c>
      <c r="EQ315" s="231">
        <f>IF(EN315=1,IF(EM315&lt;15,VLOOKUP(EP315,data!$B$3:$E$32,2,0)*EM315,(VLOOKUP(EP315,data!$B$3:$E$32,2,0)*14)+(VLOOKUP(EP315,data!$B$3:$E$32,3,0))*(EM315-14)),0)</f>
        <v>0</v>
      </c>
      <c r="ER315" s="265" t="s">
        <v>96</v>
      </c>
      <c r="ES315" s="231">
        <f>IF(EN315=1,VLOOKUP(ER315,data!$B$35:$D$39,2,0),0)</f>
        <v>0</v>
      </c>
      <c r="ET315" s="232">
        <f>IF(AND(EQ315&lt;&gt;0,ES315&lt;&gt;0)=FALSE,0,data!$C$43)</f>
        <v>0</v>
      </c>
      <c r="EU315" s="269">
        <f t="shared" si="348"/>
        <v>0</v>
      </c>
      <c r="EV315" s="225">
        <f t="shared" si="349"/>
        <v>0</v>
      </c>
      <c r="EW315" s="225">
        <f t="shared" si="350"/>
        <v>0</v>
      </c>
      <c r="EX315" s="225">
        <f t="shared" si="351"/>
        <v>0</v>
      </c>
      <c r="EY315" s="431" t="str">
        <f t="shared" si="352"/>
        <v>ne</v>
      </c>
      <c r="FA315" s="229"/>
      <c r="FB315" s="225">
        <f t="shared" si="353"/>
        <v>0</v>
      </c>
      <c r="FC315" s="230">
        <f>IF(FB315=1,data!$C$41*FA315,0)</f>
        <v>0</v>
      </c>
      <c r="FD315" s="265" t="s">
        <v>96</v>
      </c>
      <c r="FE315" s="231">
        <f>IF(FB315=1,IF(FA315&lt;15,VLOOKUP(FD315,data!$B$3:$E$32,2,0)*FA315,(VLOOKUP(FD315,data!$B$3:$E$32,2,0)*14)+(VLOOKUP(FD315,data!$B$3:$E$32,3,0))*(FA315-14)),0)</f>
        <v>0</v>
      </c>
      <c r="FF315" s="265" t="s">
        <v>96</v>
      </c>
      <c r="FG315" s="231">
        <f>IF(FB315=1,VLOOKUP(FF315,data!$B$35:$D$39,2,0),0)</f>
        <v>0</v>
      </c>
      <c r="FH315" s="232">
        <f>IF(AND(FE315&lt;&gt;0,FG315&lt;&gt;0)=FALSE,0,data!$C$43)</f>
        <v>0</v>
      </c>
      <c r="FI315" s="269">
        <f t="shared" si="354"/>
        <v>0</v>
      </c>
      <c r="FJ315" s="225">
        <f t="shared" si="355"/>
        <v>0</v>
      </c>
      <c r="FK315" s="225">
        <f t="shared" si="356"/>
        <v>0</v>
      </c>
      <c r="FL315" s="225">
        <f t="shared" si="357"/>
        <v>0</v>
      </c>
      <c r="FM315" s="431" t="str">
        <f t="shared" si="358"/>
        <v>ne</v>
      </c>
    </row>
    <row r="316" spans="1:169" ht="26.65" hidden="1" customHeight="1" x14ac:dyDescent="0.25">
      <c r="A316" s="233"/>
      <c r="B316" s="370" t="s">
        <v>407</v>
      </c>
      <c r="C316" s="416"/>
      <c r="D316" s="418"/>
      <c r="E316" s="229"/>
      <c r="F316" s="225">
        <f t="shared" si="290"/>
        <v>0</v>
      </c>
      <c r="G316" s="230">
        <f>IF(F316=1,data!$C$41*E316,0)</f>
        <v>0</v>
      </c>
      <c r="H316" s="265" t="s">
        <v>96</v>
      </c>
      <c r="I316" s="231">
        <f>IF($F316=1,IF($E316&lt;15,VLOOKUP(H316,data!$B$3:$E$32,2,0)*$E316,(VLOOKUP(H316,data!$B$3:$E$32,2,0)*14)+(VLOOKUP(H316,data!$B$3:$E$32,3,0))*($E316-14)),0)</f>
        <v>0</v>
      </c>
      <c r="J316" s="265" t="s">
        <v>96</v>
      </c>
      <c r="K316" s="231">
        <f>IF($F316=1,VLOOKUP(J316,data!$B$35:$D$39,2,0),0)</f>
        <v>0</v>
      </c>
      <c r="L316" s="232">
        <f>IF(AND(I316&lt;&gt;0,K316&lt;&gt;0)=FALSE,0,data!$C$43)</f>
        <v>0</v>
      </c>
      <c r="M316" s="269">
        <f t="shared" si="76"/>
        <v>0</v>
      </c>
      <c r="N316" s="225">
        <f t="shared" si="359"/>
        <v>0</v>
      </c>
      <c r="O316" s="225">
        <f t="shared" si="291"/>
        <v>0</v>
      </c>
      <c r="P316" s="225">
        <f t="shared" si="292"/>
        <v>0</v>
      </c>
      <c r="Q316" s="228"/>
      <c r="R316" s="438">
        <f t="shared" si="293"/>
        <v>0</v>
      </c>
      <c r="S316" s="225">
        <f t="shared" si="294"/>
        <v>0</v>
      </c>
      <c r="T316" s="357">
        <f>IF(S316=1,data!$C$41*R316,0)</f>
        <v>0</v>
      </c>
      <c r="U316" s="370" t="str">
        <f t="shared" si="295"/>
        <v xml:space="preserve"> </v>
      </c>
      <c r="V316" s="360">
        <f>IF($S316=1,IF(R316&lt;15,VLOOKUP(U316,data!$B$3:$E$32,2,0)*R316,(VLOOKUP(U316,data!$B$3:$E$32,2,0)*14)+(VLOOKUP(U316,data!$B$3:$E$32,3,0))*(R316-14)),0)</f>
        <v>0</v>
      </c>
      <c r="W316" s="370" t="str">
        <f t="shared" si="296"/>
        <v xml:space="preserve"> </v>
      </c>
      <c r="X316" s="360">
        <f>IF($S316=1,VLOOKUP(W316,data!$B$35:$D$39,2,0),0)</f>
        <v>0</v>
      </c>
      <c r="Y316" s="364">
        <f>IF(AND(V316&lt;&gt;0,X316&lt;&gt;0)=FALSE,0,data!$C$43)</f>
        <v>0</v>
      </c>
      <c r="Z316" s="365">
        <f t="shared" si="83"/>
        <v>0</v>
      </c>
      <c r="AA316" s="225">
        <f t="shared" si="360"/>
        <v>0</v>
      </c>
      <c r="AB316" s="225">
        <f t="shared" si="297"/>
        <v>0</v>
      </c>
      <c r="AC316" s="225">
        <f t="shared" si="298"/>
        <v>0</v>
      </c>
      <c r="AE316" s="229"/>
      <c r="AF316" s="225">
        <f t="shared" si="299"/>
        <v>0</v>
      </c>
      <c r="AG316" s="230">
        <f>IF(AF316=1,data!$C$41*AE316,0)</f>
        <v>0</v>
      </c>
      <c r="AH316" s="265" t="s">
        <v>96</v>
      </c>
      <c r="AI316" s="231">
        <f>IF(AF316=1,IF(AE316&lt;15,VLOOKUP(AH316,data!$B$3:$E$32,2,0)*AE316,(VLOOKUP(AH316,data!$B$3:$E$32,2,0)*14)+(VLOOKUP(AH316,data!$B$3:$E$32,3,0))*(AE316-14)),0)</f>
        <v>0</v>
      </c>
      <c r="AJ316" s="265" t="s">
        <v>96</v>
      </c>
      <c r="AK316" s="231">
        <f>IF(AF316=1,VLOOKUP(AJ316,data!$B$35:$D$39,2,0),0)</f>
        <v>0</v>
      </c>
      <c r="AL316" s="232">
        <f>IF(AND(AI316&lt;&gt;0,AK316&lt;&gt;0)=FALSE,0,data!$C$43)</f>
        <v>0</v>
      </c>
      <c r="AM316" s="269">
        <f t="shared" si="300"/>
        <v>0</v>
      </c>
      <c r="AN316" s="225">
        <f t="shared" si="301"/>
        <v>0</v>
      </c>
      <c r="AO316" s="225">
        <f t="shared" si="302"/>
        <v>0</v>
      </c>
      <c r="AP316" s="225">
        <f t="shared" si="303"/>
        <v>0</v>
      </c>
      <c r="AQ316" s="431" t="str">
        <f t="shared" si="304"/>
        <v>ne</v>
      </c>
      <c r="AS316" s="229"/>
      <c r="AT316" s="225">
        <f t="shared" si="305"/>
        <v>0</v>
      </c>
      <c r="AU316" s="230">
        <f>IF(AT316=1,data!$C$41*AS316,0)</f>
        <v>0</v>
      </c>
      <c r="AV316" s="265" t="s">
        <v>96</v>
      </c>
      <c r="AW316" s="231">
        <f>IF(AT316=1,IF(AS316&lt;15,VLOOKUP(AV316,data!$B$3:$E$32,2,0)*AS316,(VLOOKUP(AV316,data!$B$3:$E$32,2,0)*14)+(VLOOKUP(AV316,data!$B$3:$E$32,3,0))*(AS316-14)),0)</f>
        <v>0</v>
      </c>
      <c r="AX316" s="265" t="s">
        <v>96</v>
      </c>
      <c r="AY316" s="231">
        <f>IF(AT316=1,VLOOKUP(AX316,data!$B$35:$D$39,2,0),0)</f>
        <v>0</v>
      </c>
      <c r="AZ316" s="232">
        <f>IF(AND(AW316&lt;&gt;0,AY316&lt;&gt;0)=FALSE,0,data!$C$43)</f>
        <v>0</v>
      </c>
      <c r="BA316" s="269">
        <f t="shared" si="306"/>
        <v>0</v>
      </c>
      <c r="BB316" s="225">
        <f t="shared" si="307"/>
        <v>0</v>
      </c>
      <c r="BC316" s="225">
        <f t="shared" si="308"/>
        <v>0</v>
      </c>
      <c r="BD316" s="225">
        <f t="shared" si="309"/>
        <v>0</v>
      </c>
      <c r="BE316" s="431" t="str">
        <f t="shared" si="310"/>
        <v>ne</v>
      </c>
      <c r="BG316" s="229"/>
      <c r="BH316" s="225">
        <f t="shared" si="311"/>
        <v>0</v>
      </c>
      <c r="BI316" s="230">
        <f>IF(BH316=1,data!$C$41*BG316,0)</f>
        <v>0</v>
      </c>
      <c r="BJ316" s="265" t="s">
        <v>96</v>
      </c>
      <c r="BK316" s="231">
        <f>IF(BH316=1,IF(BG316&lt;15,VLOOKUP(BJ316,data!$B$3:$E$32,2,0)*BG316,(VLOOKUP(BJ316,data!$B$3:$E$32,2,0)*14)+(VLOOKUP(BJ316,data!$B$3:$E$32,3,0))*(BG316-14)),0)</f>
        <v>0</v>
      </c>
      <c r="BL316" s="265" t="s">
        <v>96</v>
      </c>
      <c r="BM316" s="231">
        <f>IF(BH316=1,VLOOKUP(BL316,data!$B$35:$D$39,2,0),0)</f>
        <v>0</v>
      </c>
      <c r="BN316" s="232">
        <f>IF(AND(BK316&lt;&gt;0,BM316&lt;&gt;0)=FALSE,0,data!$C$43)</f>
        <v>0</v>
      </c>
      <c r="BO316" s="269">
        <f t="shared" si="312"/>
        <v>0</v>
      </c>
      <c r="BP316" s="225">
        <f t="shared" si="313"/>
        <v>0</v>
      </c>
      <c r="BQ316" s="225">
        <f t="shared" si="314"/>
        <v>0</v>
      </c>
      <c r="BR316" s="225">
        <f t="shared" si="315"/>
        <v>0</v>
      </c>
      <c r="BS316" s="431" t="str">
        <f t="shared" si="316"/>
        <v>ne</v>
      </c>
      <c r="BU316" s="229"/>
      <c r="BV316" s="225">
        <f t="shared" si="317"/>
        <v>0</v>
      </c>
      <c r="BW316" s="230">
        <f>IF(BV316=1,data!$C$41*BU316,0)</f>
        <v>0</v>
      </c>
      <c r="BX316" s="265" t="s">
        <v>96</v>
      </c>
      <c r="BY316" s="231">
        <f>IF(BV316=1,IF(BU316&lt;15,VLOOKUP(BX316,data!$B$3:$E$32,2,0)*BU316,(VLOOKUP(BX316,data!$B$3:$E$32,2,0)*14)+(VLOOKUP(BX316,data!$B$3:$E$32,3,0))*(BU316-14)),0)</f>
        <v>0</v>
      </c>
      <c r="BZ316" s="265" t="s">
        <v>96</v>
      </c>
      <c r="CA316" s="231">
        <f>IF(BV316=1,VLOOKUP(BZ316,data!$B$35:$D$39,2,0),0)</f>
        <v>0</v>
      </c>
      <c r="CB316" s="232">
        <f>IF(AND(BY316&lt;&gt;0,CA316&lt;&gt;0)=FALSE,0,data!$C$43)</f>
        <v>0</v>
      </c>
      <c r="CC316" s="269">
        <f t="shared" si="318"/>
        <v>0</v>
      </c>
      <c r="CD316" s="225">
        <f t="shared" si="319"/>
        <v>0</v>
      </c>
      <c r="CE316" s="225">
        <f t="shared" si="320"/>
        <v>0</v>
      </c>
      <c r="CF316" s="225">
        <f t="shared" si="321"/>
        <v>0</v>
      </c>
      <c r="CG316" s="431" t="str">
        <f t="shared" si="322"/>
        <v>ne</v>
      </c>
      <c r="CI316" s="229"/>
      <c r="CJ316" s="225">
        <f t="shared" si="323"/>
        <v>0</v>
      </c>
      <c r="CK316" s="230">
        <f>IF(CJ316=1,data!$C$41*CI316,0)</f>
        <v>0</v>
      </c>
      <c r="CL316" s="265" t="s">
        <v>96</v>
      </c>
      <c r="CM316" s="231">
        <f>IF(CJ316=1,IF(CI316&lt;15,VLOOKUP(CL316,data!$B$3:$E$32,2,0)*CI316,(VLOOKUP(CL316,data!$B$3:$E$32,2,0)*14)+(VLOOKUP(CL316,data!$B$3:$E$32,3,0))*(CI316-14)),0)</f>
        <v>0</v>
      </c>
      <c r="CN316" s="265" t="s">
        <v>96</v>
      </c>
      <c r="CO316" s="231">
        <f>IF(CJ316=1,VLOOKUP(CN316,data!$B$35:$D$39,2,0),0)</f>
        <v>0</v>
      </c>
      <c r="CP316" s="232">
        <f>IF(AND(CM316&lt;&gt;0,CO316&lt;&gt;0)=FALSE,0,data!$C$43)</f>
        <v>0</v>
      </c>
      <c r="CQ316" s="269">
        <f t="shared" si="324"/>
        <v>0</v>
      </c>
      <c r="CR316" s="225">
        <f t="shared" si="325"/>
        <v>0</v>
      </c>
      <c r="CS316" s="225">
        <f t="shared" si="326"/>
        <v>0</v>
      </c>
      <c r="CT316" s="225">
        <f t="shared" si="327"/>
        <v>0</v>
      </c>
      <c r="CU316" s="431" t="str">
        <f t="shared" si="328"/>
        <v>ne</v>
      </c>
      <c r="CW316" s="229"/>
      <c r="CX316" s="225">
        <f t="shared" si="329"/>
        <v>0</v>
      </c>
      <c r="CY316" s="230">
        <f>IF(CX316=1,data!$C$41*CW316,0)</f>
        <v>0</v>
      </c>
      <c r="CZ316" s="265" t="s">
        <v>96</v>
      </c>
      <c r="DA316" s="231">
        <f>IF(CX316=1,IF(CW316&lt;15,VLOOKUP(CZ316,data!$B$3:$E$32,2,0)*CW316,(VLOOKUP(CZ316,data!$B$3:$E$32,2,0)*14)+(VLOOKUP(CZ316,data!$B$3:$E$32,3,0))*(CW316-14)),0)</f>
        <v>0</v>
      </c>
      <c r="DB316" s="265" t="s">
        <v>96</v>
      </c>
      <c r="DC316" s="231">
        <f>IF(CX316=1,VLOOKUP(DB316,data!$B$35:$D$39,2,0),0)</f>
        <v>0</v>
      </c>
      <c r="DD316" s="232">
        <f>IF(AND(DA316&lt;&gt;0,DC316&lt;&gt;0)=FALSE,0,data!$C$43)</f>
        <v>0</v>
      </c>
      <c r="DE316" s="269">
        <f t="shared" si="330"/>
        <v>0</v>
      </c>
      <c r="DF316" s="225">
        <f t="shared" si="331"/>
        <v>0</v>
      </c>
      <c r="DG316" s="225">
        <f t="shared" si="332"/>
        <v>0</v>
      </c>
      <c r="DH316" s="225">
        <f t="shared" si="333"/>
        <v>0</v>
      </c>
      <c r="DI316" s="431" t="str">
        <f t="shared" si="334"/>
        <v>ne</v>
      </c>
      <c r="DK316" s="229"/>
      <c r="DL316" s="225">
        <f t="shared" si="335"/>
        <v>0</v>
      </c>
      <c r="DM316" s="230">
        <f>IF(DL316=1,data!$C$41*DK316,0)</f>
        <v>0</v>
      </c>
      <c r="DN316" s="265" t="s">
        <v>96</v>
      </c>
      <c r="DO316" s="231">
        <f>IF(DL316=1,IF(DK316&lt;15,VLOOKUP(DN316,data!$B$3:$E$32,2,0)*DK316,(VLOOKUP(DN316,data!$B$3:$E$32,2,0)*14)+(VLOOKUP(DN316,data!$B$3:$E$32,3,0))*(DK316-14)),0)</f>
        <v>0</v>
      </c>
      <c r="DP316" s="265" t="s">
        <v>96</v>
      </c>
      <c r="DQ316" s="231">
        <f>IF(DL316=1,VLOOKUP(DP316,data!$B$35:$D$39,2,0),0)</f>
        <v>0</v>
      </c>
      <c r="DR316" s="232">
        <f>IF(AND(DO316&lt;&gt;0,DQ316&lt;&gt;0)=FALSE,0,data!$C$43)</f>
        <v>0</v>
      </c>
      <c r="DS316" s="269">
        <f t="shared" si="336"/>
        <v>0</v>
      </c>
      <c r="DT316" s="225">
        <f t="shared" si="337"/>
        <v>0</v>
      </c>
      <c r="DU316" s="225">
        <f t="shared" si="338"/>
        <v>0</v>
      </c>
      <c r="DV316" s="225">
        <f t="shared" si="339"/>
        <v>0</v>
      </c>
      <c r="DW316" s="431" t="str">
        <f t="shared" si="340"/>
        <v>ne</v>
      </c>
      <c r="DY316" s="229"/>
      <c r="DZ316" s="225">
        <f t="shared" si="341"/>
        <v>0</v>
      </c>
      <c r="EA316" s="230">
        <f>IF(DZ316=1,data!$C$41*DY316,0)</f>
        <v>0</v>
      </c>
      <c r="EB316" s="265" t="s">
        <v>96</v>
      </c>
      <c r="EC316" s="231">
        <f>IF(DZ316=1,IF(DY316&lt;15,VLOOKUP(EB316,data!$B$3:$E$32,2,0)*DY316,(VLOOKUP(EB316,data!$B$3:$E$32,2,0)*14)+(VLOOKUP(EB316,data!$B$3:$E$32,3,0))*(DY316-14)),0)</f>
        <v>0</v>
      </c>
      <c r="ED316" s="265" t="s">
        <v>96</v>
      </c>
      <c r="EE316" s="231">
        <f>IF(DZ316=1,VLOOKUP(ED316,data!$B$35:$D$39,2,0),0)</f>
        <v>0</v>
      </c>
      <c r="EF316" s="232">
        <f>IF(AND(EC316&lt;&gt;0,EE316&lt;&gt;0)=FALSE,0,data!$C$43)</f>
        <v>0</v>
      </c>
      <c r="EG316" s="269">
        <f t="shared" si="342"/>
        <v>0</v>
      </c>
      <c r="EH316" s="225">
        <f t="shared" si="343"/>
        <v>0</v>
      </c>
      <c r="EI316" s="225">
        <f t="shared" si="344"/>
        <v>0</v>
      </c>
      <c r="EJ316" s="225">
        <f t="shared" si="345"/>
        <v>0</v>
      </c>
      <c r="EK316" s="431" t="str">
        <f t="shared" si="346"/>
        <v>ne</v>
      </c>
      <c r="EM316" s="229"/>
      <c r="EN316" s="225">
        <f t="shared" si="347"/>
        <v>0</v>
      </c>
      <c r="EO316" s="230">
        <f>IF(EN316=1,data!$C$41*EM316,0)</f>
        <v>0</v>
      </c>
      <c r="EP316" s="265" t="s">
        <v>96</v>
      </c>
      <c r="EQ316" s="231">
        <f>IF(EN316=1,IF(EM316&lt;15,VLOOKUP(EP316,data!$B$3:$E$32,2,0)*EM316,(VLOOKUP(EP316,data!$B$3:$E$32,2,0)*14)+(VLOOKUP(EP316,data!$B$3:$E$32,3,0))*(EM316-14)),0)</f>
        <v>0</v>
      </c>
      <c r="ER316" s="265" t="s">
        <v>96</v>
      </c>
      <c r="ES316" s="231">
        <f>IF(EN316=1,VLOOKUP(ER316,data!$B$35:$D$39,2,0),0)</f>
        <v>0</v>
      </c>
      <c r="ET316" s="232">
        <f>IF(AND(EQ316&lt;&gt;0,ES316&lt;&gt;0)=FALSE,0,data!$C$43)</f>
        <v>0</v>
      </c>
      <c r="EU316" s="269">
        <f t="shared" si="348"/>
        <v>0</v>
      </c>
      <c r="EV316" s="225">
        <f t="shared" si="349"/>
        <v>0</v>
      </c>
      <c r="EW316" s="225">
        <f t="shared" si="350"/>
        <v>0</v>
      </c>
      <c r="EX316" s="225">
        <f t="shared" si="351"/>
        <v>0</v>
      </c>
      <c r="EY316" s="431" t="str">
        <f t="shared" si="352"/>
        <v>ne</v>
      </c>
      <c r="FA316" s="229"/>
      <c r="FB316" s="225">
        <f t="shared" si="353"/>
        <v>0</v>
      </c>
      <c r="FC316" s="230">
        <f>IF(FB316=1,data!$C$41*FA316,0)</f>
        <v>0</v>
      </c>
      <c r="FD316" s="265" t="s">
        <v>96</v>
      </c>
      <c r="FE316" s="231">
        <f>IF(FB316=1,IF(FA316&lt;15,VLOOKUP(FD316,data!$B$3:$E$32,2,0)*FA316,(VLOOKUP(FD316,data!$B$3:$E$32,2,0)*14)+(VLOOKUP(FD316,data!$B$3:$E$32,3,0))*(FA316-14)),0)</f>
        <v>0</v>
      </c>
      <c r="FF316" s="265" t="s">
        <v>96</v>
      </c>
      <c r="FG316" s="231">
        <f>IF(FB316=1,VLOOKUP(FF316,data!$B$35:$D$39,2,0),0)</f>
        <v>0</v>
      </c>
      <c r="FH316" s="232">
        <f>IF(AND(FE316&lt;&gt;0,FG316&lt;&gt;0)=FALSE,0,data!$C$43)</f>
        <v>0</v>
      </c>
      <c r="FI316" s="269">
        <f t="shared" si="354"/>
        <v>0</v>
      </c>
      <c r="FJ316" s="225">
        <f t="shared" si="355"/>
        <v>0</v>
      </c>
      <c r="FK316" s="225">
        <f t="shared" si="356"/>
        <v>0</v>
      </c>
      <c r="FL316" s="225">
        <f t="shared" si="357"/>
        <v>0</v>
      </c>
      <c r="FM316" s="431" t="str">
        <f t="shared" si="358"/>
        <v>ne</v>
      </c>
    </row>
    <row r="317" spans="1:169" ht="26.65" hidden="1" customHeight="1" x14ac:dyDescent="0.25">
      <c r="A317" s="233"/>
      <c r="B317" s="370" t="s">
        <v>408</v>
      </c>
      <c r="C317" s="416"/>
      <c r="D317" s="418"/>
      <c r="E317" s="229"/>
      <c r="F317" s="225">
        <f t="shared" si="290"/>
        <v>0</v>
      </c>
      <c r="G317" s="230">
        <f>IF(F317=1,data!$C$41*E317,0)</f>
        <v>0</v>
      </c>
      <c r="H317" s="265" t="s">
        <v>96</v>
      </c>
      <c r="I317" s="231">
        <f>IF($F317=1,IF($E317&lt;15,VLOOKUP(H317,data!$B$3:$E$32,2,0)*$E317,(VLOOKUP(H317,data!$B$3:$E$32,2,0)*14)+(VLOOKUP(H317,data!$B$3:$E$32,3,0))*($E317-14)),0)</f>
        <v>0</v>
      </c>
      <c r="J317" s="265" t="s">
        <v>96</v>
      </c>
      <c r="K317" s="231">
        <f>IF($F317=1,VLOOKUP(J317,data!$B$35:$D$39,2,0),0)</f>
        <v>0</v>
      </c>
      <c r="L317" s="232">
        <f>IF(AND(I317&lt;&gt;0,K317&lt;&gt;0)=FALSE,0,data!$C$43)</f>
        <v>0</v>
      </c>
      <c r="M317" s="269">
        <f t="shared" si="76"/>
        <v>0</v>
      </c>
      <c r="N317" s="225">
        <f t="shared" si="359"/>
        <v>0</v>
      </c>
      <c r="O317" s="225">
        <f t="shared" si="291"/>
        <v>0</v>
      </c>
      <c r="P317" s="225">
        <f t="shared" si="292"/>
        <v>0</v>
      </c>
      <c r="Q317" s="228"/>
      <c r="R317" s="438">
        <f t="shared" si="293"/>
        <v>0</v>
      </c>
      <c r="S317" s="225">
        <f t="shared" si="294"/>
        <v>0</v>
      </c>
      <c r="T317" s="357">
        <f>IF(S317=1,data!$C$41*R317,0)</f>
        <v>0</v>
      </c>
      <c r="U317" s="370" t="str">
        <f t="shared" si="295"/>
        <v xml:space="preserve"> </v>
      </c>
      <c r="V317" s="360">
        <f>IF($S317=1,IF(R317&lt;15,VLOOKUP(U317,data!$B$3:$E$32,2,0)*R317,(VLOOKUP(U317,data!$B$3:$E$32,2,0)*14)+(VLOOKUP(U317,data!$B$3:$E$32,3,0))*(R317-14)),0)</f>
        <v>0</v>
      </c>
      <c r="W317" s="370" t="str">
        <f t="shared" si="296"/>
        <v xml:space="preserve"> </v>
      </c>
      <c r="X317" s="360">
        <f>IF($S317=1,VLOOKUP(W317,data!$B$35:$D$39,2,0),0)</f>
        <v>0</v>
      </c>
      <c r="Y317" s="364">
        <f>IF(AND(V317&lt;&gt;0,X317&lt;&gt;0)=FALSE,0,data!$C$43)</f>
        <v>0</v>
      </c>
      <c r="Z317" s="365">
        <f t="shared" si="83"/>
        <v>0</v>
      </c>
      <c r="AA317" s="225">
        <f t="shared" si="360"/>
        <v>0</v>
      </c>
      <c r="AB317" s="225">
        <f t="shared" si="297"/>
        <v>0</v>
      </c>
      <c r="AC317" s="225">
        <f t="shared" si="298"/>
        <v>0</v>
      </c>
      <c r="AE317" s="229"/>
      <c r="AF317" s="225">
        <f t="shared" si="299"/>
        <v>0</v>
      </c>
      <c r="AG317" s="230">
        <f>IF(AF317=1,data!$C$41*AE317,0)</f>
        <v>0</v>
      </c>
      <c r="AH317" s="265" t="s">
        <v>96</v>
      </c>
      <c r="AI317" s="231">
        <f>IF(AF317=1,IF(AE317&lt;15,VLOOKUP(AH317,data!$B$3:$E$32,2,0)*AE317,(VLOOKUP(AH317,data!$B$3:$E$32,2,0)*14)+(VLOOKUP(AH317,data!$B$3:$E$32,3,0))*(AE317-14)),0)</f>
        <v>0</v>
      </c>
      <c r="AJ317" s="265" t="s">
        <v>96</v>
      </c>
      <c r="AK317" s="231">
        <f>IF(AF317=1,VLOOKUP(AJ317,data!$B$35:$D$39,2,0),0)</f>
        <v>0</v>
      </c>
      <c r="AL317" s="232">
        <f>IF(AND(AI317&lt;&gt;0,AK317&lt;&gt;0)=FALSE,0,data!$C$43)</f>
        <v>0</v>
      </c>
      <c r="AM317" s="269">
        <f t="shared" si="300"/>
        <v>0</v>
      </c>
      <c r="AN317" s="225">
        <f t="shared" si="301"/>
        <v>0</v>
      </c>
      <c r="AO317" s="225">
        <f t="shared" si="302"/>
        <v>0</v>
      </c>
      <c r="AP317" s="225">
        <f t="shared" si="303"/>
        <v>0</v>
      </c>
      <c r="AQ317" s="431" t="str">
        <f t="shared" si="304"/>
        <v>ne</v>
      </c>
      <c r="AS317" s="229"/>
      <c r="AT317" s="225">
        <f t="shared" si="305"/>
        <v>0</v>
      </c>
      <c r="AU317" s="230">
        <f>IF(AT317=1,data!$C$41*AS317,0)</f>
        <v>0</v>
      </c>
      <c r="AV317" s="265" t="s">
        <v>96</v>
      </c>
      <c r="AW317" s="231">
        <f>IF(AT317=1,IF(AS317&lt;15,VLOOKUP(AV317,data!$B$3:$E$32,2,0)*AS317,(VLOOKUP(AV317,data!$B$3:$E$32,2,0)*14)+(VLOOKUP(AV317,data!$B$3:$E$32,3,0))*(AS317-14)),0)</f>
        <v>0</v>
      </c>
      <c r="AX317" s="265" t="s">
        <v>96</v>
      </c>
      <c r="AY317" s="231">
        <f>IF(AT317=1,VLOOKUP(AX317,data!$B$35:$D$39,2,0),0)</f>
        <v>0</v>
      </c>
      <c r="AZ317" s="232">
        <f>IF(AND(AW317&lt;&gt;0,AY317&lt;&gt;0)=FALSE,0,data!$C$43)</f>
        <v>0</v>
      </c>
      <c r="BA317" s="269">
        <f t="shared" si="306"/>
        <v>0</v>
      </c>
      <c r="BB317" s="225">
        <f t="shared" si="307"/>
        <v>0</v>
      </c>
      <c r="BC317" s="225">
        <f t="shared" si="308"/>
        <v>0</v>
      </c>
      <c r="BD317" s="225">
        <f t="shared" si="309"/>
        <v>0</v>
      </c>
      <c r="BE317" s="431" t="str">
        <f t="shared" si="310"/>
        <v>ne</v>
      </c>
      <c r="BG317" s="229"/>
      <c r="BH317" s="225">
        <f t="shared" si="311"/>
        <v>0</v>
      </c>
      <c r="BI317" s="230">
        <f>IF(BH317=1,data!$C$41*BG317,0)</f>
        <v>0</v>
      </c>
      <c r="BJ317" s="265" t="s">
        <v>96</v>
      </c>
      <c r="BK317" s="231">
        <f>IF(BH317=1,IF(BG317&lt;15,VLOOKUP(BJ317,data!$B$3:$E$32,2,0)*BG317,(VLOOKUP(BJ317,data!$B$3:$E$32,2,0)*14)+(VLOOKUP(BJ317,data!$B$3:$E$32,3,0))*(BG317-14)),0)</f>
        <v>0</v>
      </c>
      <c r="BL317" s="265" t="s">
        <v>96</v>
      </c>
      <c r="BM317" s="231">
        <f>IF(BH317=1,VLOOKUP(BL317,data!$B$35:$D$39,2,0),0)</f>
        <v>0</v>
      </c>
      <c r="BN317" s="232">
        <f>IF(AND(BK317&lt;&gt;0,BM317&lt;&gt;0)=FALSE,0,data!$C$43)</f>
        <v>0</v>
      </c>
      <c r="BO317" s="269">
        <f t="shared" si="312"/>
        <v>0</v>
      </c>
      <c r="BP317" s="225">
        <f t="shared" si="313"/>
        <v>0</v>
      </c>
      <c r="BQ317" s="225">
        <f t="shared" si="314"/>
        <v>0</v>
      </c>
      <c r="BR317" s="225">
        <f t="shared" si="315"/>
        <v>0</v>
      </c>
      <c r="BS317" s="431" t="str">
        <f t="shared" si="316"/>
        <v>ne</v>
      </c>
      <c r="BU317" s="229"/>
      <c r="BV317" s="225">
        <f t="shared" si="317"/>
        <v>0</v>
      </c>
      <c r="BW317" s="230">
        <f>IF(BV317=1,data!$C$41*BU317,0)</f>
        <v>0</v>
      </c>
      <c r="BX317" s="265" t="s">
        <v>96</v>
      </c>
      <c r="BY317" s="231">
        <f>IF(BV317=1,IF(BU317&lt;15,VLOOKUP(BX317,data!$B$3:$E$32,2,0)*BU317,(VLOOKUP(BX317,data!$B$3:$E$32,2,0)*14)+(VLOOKUP(BX317,data!$B$3:$E$32,3,0))*(BU317-14)),0)</f>
        <v>0</v>
      </c>
      <c r="BZ317" s="265" t="s">
        <v>96</v>
      </c>
      <c r="CA317" s="231">
        <f>IF(BV317=1,VLOOKUP(BZ317,data!$B$35:$D$39,2,0),0)</f>
        <v>0</v>
      </c>
      <c r="CB317" s="232">
        <f>IF(AND(BY317&lt;&gt;0,CA317&lt;&gt;0)=FALSE,0,data!$C$43)</f>
        <v>0</v>
      </c>
      <c r="CC317" s="269">
        <f t="shared" si="318"/>
        <v>0</v>
      </c>
      <c r="CD317" s="225">
        <f t="shared" si="319"/>
        <v>0</v>
      </c>
      <c r="CE317" s="225">
        <f t="shared" si="320"/>
        <v>0</v>
      </c>
      <c r="CF317" s="225">
        <f t="shared" si="321"/>
        <v>0</v>
      </c>
      <c r="CG317" s="431" t="str">
        <f t="shared" si="322"/>
        <v>ne</v>
      </c>
      <c r="CI317" s="229"/>
      <c r="CJ317" s="225">
        <f t="shared" si="323"/>
        <v>0</v>
      </c>
      <c r="CK317" s="230">
        <f>IF(CJ317=1,data!$C$41*CI317,0)</f>
        <v>0</v>
      </c>
      <c r="CL317" s="265" t="s">
        <v>96</v>
      </c>
      <c r="CM317" s="231">
        <f>IF(CJ317=1,IF(CI317&lt;15,VLOOKUP(CL317,data!$B$3:$E$32,2,0)*CI317,(VLOOKUP(CL317,data!$B$3:$E$32,2,0)*14)+(VLOOKUP(CL317,data!$B$3:$E$32,3,0))*(CI317-14)),0)</f>
        <v>0</v>
      </c>
      <c r="CN317" s="265" t="s">
        <v>96</v>
      </c>
      <c r="CO317" s="231">
        <f>IF(CJ317=1,VLOOKUP(CN317,data!$B$35:$D$39,2,0),0)</f>
        <v>0</v>
      </c>
      <c r="CP317" s="232">
        <f>IF(AND(CM317&lt;&gt;0,CO317&lt;&gt;0)=FALSE,0,data!$C$43)</f>
        <v>0</v>
      </c>
      <c r="CQ317" s="269">
        <f t="shared" si="324"/>
        <v>0</v>
      </c>
      <c r="CR317" s="225">
        <f t="shared" si="325"/>
        <v>0</v>
      </c>
      <c r="CS317" s="225">
        <f t="shared" si="326"/>
        <v>0</v>
      </c>
      <c r="CT317" s="225">
        <f t="shared" si="327"/>
        <v>0</v>
      </c>
      <c r="CU317" s="431" t="str">
        <f t="shared" si="328"/>
        <v>ne</v>
      </c>
      <c r="CW317" s="229"/>
      <c r="CX317" s="225">
        <f t="shared" si="329"/>
        <v>0</v>
      </c>
      <c r="CY317" s="230">
        <f>IF(CX317=1,data!$C$41*CW317,0)</f>
        <v>0</v>
      </c>
      <c r="CZ317" s="265" t="s">
        <v>96</v>
      </c>
      <c r="DA317" s="231">
        <f>IF(CX317=1,IF(CW317&lt;15,VLOOKUP(CZ317,data!$B$3:$E$32,2,0)*CW317,(VLOOKUP(CZ317,data!$B$3:$E$32,2,0)*14)+(VLOOKUP(CZ317,data!$B$3:$E$32,3,0))*(CW317-14)),0)</f>
        <v>0</v>
      </c>
      <c r="DB317" s="265" t="s">
        <v>96</v>
      </c>
      <c r="DC317" s="231">
        <f>IF(CX317=1,VLOOKUP(DB317,data!$B$35:$D$39,2,0),0)</f>
        <v>0</v>
      </c>
      <c r="DD317" s="232">
        <f>IF(AND(DA317&lt;&gt;0,DC317&lt;&gt;0)=FALSE,0,data!$C$43)</f>
        <v>0</v>
      </c>
      <c r="DE317" s="269">
        <f t="shared" si="330"/>
        <v>0</v>
      </c>
      <c r="DF317" s="225">
        <f t="shared" si="331"/>
        <v>0</v>
      </c>
      <c r="DG317" s="225">
        <f t="shared" si="332"/>
        <v>0</v>
      </c>
      <c r="DH317" s="225">
        <f t="shared" si="333"/>
        <v>0</v>
      </c>
      <c r="DI317" s="431" t="str">
        <f t="shared" si="334"/>
        <v>ne</v>
      </c>
      <c r="DK317" s="229"/>
      <c r="DL317" s="225">
        <f t="shared" si="335"/>
        <v>0</v>
      </c>
      <c r="DM317" s="230">
        <f>IF(DL317=1,data!$C$41*DK317,0)</f>
        <v>0</v>
      </c>
      <c r="DN317" s="265" t="s">
        <v>96</v>
      </c>
      <c r="DO317" s="231">
        <f>IF(DL317=1,IF(DK317&lt;15,VLOOKUP(DN317,data!$B$3:$E$32,2,0)*DK317,(VLOOKUP(DN317,data!$B$3:$E$32,2,0)*14)+(VLOOKUP(DN317,data!$B$3:$E$32,3,0))*(DK317-14)),0)</f>
        <v>0</v>
      </c>
      <c r="DP317" s="265" t="s">
        <v>96</v>
      </c>
      <c r="DQ317" s="231">
        <f>IF(DL317=1,VLOOKUP(DP317,data!$B$35:$D$39,2,0),0)</f>
        <v>0</v>
      </c>
      <c r="DR317" s="232">
        <f>IF(AND(DO317&lt;&gt;0,DQ317&lt;&gt;0)=FALSE,0,data!$C$43)</f>
        <v>0</v>
      </c>
      <c r="DS317" s="269">
        <f t="shared" si="336"/>
        <v>0</v>
      </c>
      <c r="DT317" s="225">
        <f t="shared" si="337"/>
        <v>0</v>
      </c>
      <c r="DU317" s="225">
        <f t="shared" si="338"/>
        <v>0</v>
      </c>
      <c r="DV317" s="225">
        <f t="shared" si="339"/>
        <v>0</v>
      </c>
      <c r="DW317" s="431" t="str">
        <f t="shared" si="340"/>
        <v>ne</v>
      </c>
      <c r="DY317" s="229"/>
      <c r="DZ317" s="225">
        <f t="shared" si="341"/>
        <v>0</v>
      </c>
      <c r="EA317" s="230">
        <f>IF(DZ317=1,data!$C$41*DY317,0)</f>
        <v>0</v>
      </c>
      <c r="EB317" s="265" t="s">
        <v>96</v>
      </c>
      <c r="EC317" s="231">
        <f>IF(DZ317=1,IF(DY317&lt;15,VLOOKUP(EB317,data!$B$3:$E$32,2,0)*DY317,(VLOOKUP(EB317,data!$B$3:$E$32,2,0)*14)+(VLOOKUP(EB317,data!$B$3:$E$32,3,0))*(DY317-14)),0)</f>
        <v>0</v>
      </c>
      <c r="ED317" s="265" t="s">
        <v>96</v>
      </c>
      <c r="EE317" s="231">
        <f>IF(DZ317=1,VLOOKUP(ED317,data!$B$35:$D$39,2,0),0)</f>
        <v>0</v>
      </c>
      <c r="EF317" s="232">
        <f>IF(AND(EC317&lt;&gt;0,EE317&lt;&gt;0)=FALSE,0,data!$C$43)</f>
        <v>0</v>
      </c>
      <c r="EG317" s="269">
        <f t="shared" si="342"/>
        <v>0</v>
      </c>
      <c r="EH317" s="225">
        <f t="shared" si="343"/>
        <v>0</v>
      </c>
      <c r="EI317" s="225">
        <f t="shared" si="344"/>
        <v>0</v>
      </c>
      <c r="EJ317" s="225">
        <f t="shared" si="345"/>
        <v>0</v>
      </c>
      <c r="EK317" s="431" t="str">
        <f t="shared" si="346"/>
        <v>ne</v>
      </c>
      <c r="EM317" s="229"/>
      <c r="EN317" s="225">
        <f t="shared" si="347"/>
        <v>0</v>
      </c>
      <c r="EO317" s="230">
        <f>IF(EN317=1,data!$C$41*EM317,0)</f>
        <v>0</v>
      </c>
      <c r="EP317" s="265" t="s">
        <v>96</v>
      </c>
      <c r="EQ317" s="231">
        <f>IF(EN317=1,IF(EM317&lt;15,VLOOKUP(EP317,data!$B$3:$E$32,2,0)*EM317,(VLOOKUP(EP317,data!$B$3:$E$32,2,0)*14)+(VLOOKUP(EP317,data!$B$3:$E$32,3,0))*(EM317-14)),0)</f>
        <v>0</v>
      </c>
      <c r="ER317" s="265" t="s">
        <v>96</v>
      </c>
      <c r="ES317" s="231">
        <f>IF(EN317=1,VLOOKUP(ER317,data!$B$35:$D$39,2,0),0)</f>
        <v>0</v>
      </c>
      <c r="ET317" s="232">
        <f>IF(AND(EQ317&lt;&gt;0,ES317&lt;&gt;0)=FALSE,0,data!$C$43)</f>
        <v>0</v>
      </c>
      <c r="EU317" s="269">
        <f t="shared" si="348"/>
        <v>0</v>
      </c>
      <c r="EV317" s="225">
        <f t="shared" si="349"/>
        <v>0</v>
      </c>
      <c r="EW317" s="225">
        <f t="shared" si="350"/>
        <v>0</v>
      </c>
      <c r="EX317" s="225">
        <f t="shared" si="351"/>
        <v>0</v>
      </c>
      <c r="EY317" s="431" t="str">
        <f t="shared" si="352"/>
        <v>ne</v>
      </c>
      <c r="FA317" s="229"/>
      <c r="FB317" s="225">
        <f t="shared" si="353"/>
        <v>0</v>
      </c>
      <c r="FC317" s="230">
        <f>IF(FB317=1,data!$C$41*FA317,0)</f>
        <v>0</v>
      </c>
      <c r="FD317" s="265" t="s">
        <v>96</v>
      </c>
      <c r="FE317" s="231">
        <f>IF(FB317=1,IF(FA317&lt;15,VLOOKUP(FD317,data!$B$3:$E$32,2,0)*FA317,(VLOOKUP(FD317,data!$B$3:$E$32,2,0)*14)+(VLOOKUP(FD317,data!$B$3:$E$32,3,0))*(FA317-14)),0)</f>
        <v>0</v>
      </c>
      <c r="FF317" s="265" t="s">
        <v>96</v>
      </c>
      <c r="FG317" s="231">
        <f>IF(FB317=1,VLOOKUP(FF317,data!$B$35:$D$39,2,0),0)</f>
        <v>0</v>
      </c>
      <c r="FH317" s="232">
        <f>IF(AND(FE317&lt;&gt;0,FG317&lt;&gt;0)=FALSE,0,data!$C$43)</f>
        <v>0</v>
      </c>
      <c r="FI317" s="269">
        <f t="shared" si="354"/>
        <v>0</v>
      </c>
      <c r="FJ317" s="225">
        <f t="shared" si="355"/>
        <v>0</v>
      </c>
      <c r="FK317" s="225">
        <f t="shared" si="356"/>
        <v>0</v>
      </c>
      <c r="FL317" s="225">
        <f t="shared" si="357"/>
        <v>0</v>
      </c>
      <c r="FM317" s="431" t="str">
        <f t="shared" si="358"/>
        <v>ne</v>
      </c>
    </row>
    <row r="318" spans="1:169" ht="26.65" hidden="1" customHeight="1" x14ac:dyDescent="0.25">
      <c r="A318" s="233"/>
      <c r="B318" s="370" t="s">
        <v>409</v>
      </c>
      <c r="C318" s="416"/>
      <c r="D318" s="418"/>
      <c r="E318" s="229"/>
      <c r="F318" s="225">
        <f t="shared" si="290"/>
        <v>0</v>
      </c>
      <c r="G318" s="230">
        <f>IF(F318=1,data!$C$41*E318,0)</f>
        <v>0</v>
      </c>
      <c r="H318" s="265" t="s">
        <v>96</v>
      </c>
      <c r="I318" s="231">
        <f>IF($F318=1,IF($E318&lt;15,VLOOKUP(H318,data!$B$3:$E$32,2,0)*$E318,(VLOOKUP(H318,data!$B$3:$E$32,2,0)*14)+(VLOOKUP(H318,data!$B$3:$E$32,3,0))*($E318-14)),0)</f>
        <v>0</v>
      </c>
      <c r="J318" s="265" t="s">
        <v>96</v>
      </c>
      <c r="K318" s="231">
        <f>IF($F318=1,VLOOKUP(J318,data!$B$35:$D$39,2,0),0)</f>
        <v>0</v>
      </c>
      <c r="L318" s="232">
        <f>IF(AND(I318&lt;&gt;0,K318&lt;&gt;0)=FALSE,0,data!$C$43)</f>
        <v>0</v>
      </c>
      <c r="M318" s="269">
        <f t="shared" si="76"/>
        <v>0</v>
      </c>
      <c r="N318" s="225">
        <f t="shared" si="359"/>
        <v>0</v>
      </c>
      <c r="O318" s="225">
        <f t="shared" si="291"/>
        <v>0</v>
      </c>
      <c r="P318" s="225">
        <f t="shared" si="292"/>
        <v>0</v>
      </c>
      <c r="Q318" s="228"/>
      <c r="R318" s="438">
        <f t="shared" si="293"/>
        <v>0</v>
      </c>
      <c r="S318" s="225">
        <f t="shared" si="294"/>
        <v>0</v>
      </c>
      <c r="T318" s="357">
        <f>IF(S318=1,data!$C$41*R318,0)</f>
        <v>0</v>
      </c>
      <c r="U318" s="370" t="str">
        <f t="shared" si="295"/>
        <v xml:space="preserve"> </v>
      </c>
      <c r="V318" s="360">
        <f>IF($S318=1,IF(R318&lt;15,VLOOKUP(U318,data!$B$3:$E$32,2,0)*R318,(VLOOKUP(U318,data!$B$3:$E$32,2,0)*14)+(VLOOKUP(U318,data!$B$3:$E$32,3,0))*(R318-14)),0)</f>
        <v>0</v>
      </c>
      <c r="W318" s="370" t="str">
        <f t="shared" si="296"/>
        <v xml:space="preserve"> </v>
      </c>
      <c r="X318" s="360">
        <f>IF($S318=1,VLOOKUP(W318,data!$B$35:$D$39,2,0),0)</f>
        <v>0</v>
      </c>
      <c r="Y318" s="364">
        <f>IF(AND(V318&lt;&gt;0,X318&lt;&gt;0)=FALSE,0,data!$C$43)</f>
        <v>0</v>
      </c>
      <c r="Z318" s="365">
        <f t="shared" si="83"/>
        <v>0</v>
      </c>
      <c r="AA318" s="225">
        <f t="shared" si="360"/>
        <v>0</v>
      </c>
      <c r="AB318" s="225">
        <f t="shared" si="297"/>
        <v>0</v>
      </c>
      <c r="AC318" s="225">
        <f t="shared" si="298"/>
        <v>0</v>
      </c>
      <c r="AE318" s="229"/>
      <c r="AF318" s="225">
        <f t="shared" si="299"/>
        <v>0</v>
      </c>
      <c r="AG318" s="230">
        <f>IF(AF318=1,data!$C$41*AE318,0)</f>
        <v>0</v>
      </c>
      <c r="AH318" s="265" t="s">
        <v>96</v>
      </c>
      <c r="AI318" s="231">
        <f>IF(AF318=1,IF(AE318&lt;15,VLOOKUP(AH318,data!$B$3:$E$32,2,0)*AE318,(VLOOKUP(AH318,data!$B$3:$E$32,2,0)*14)+(VLOOKUP(AH318,data!$B$3:$E$32,3,0))*(AE318-14)),0)</f>
        <v>0</v>
      </c>
      <c r="AJ318" s="265" t="s">
        <v>96</v>
      </c>
      <c r="AK318" s="231">
        <f>IF(AF318=1,VLOOKUP(AJ318,data!$B$35:$D$39,2,0),0)</f>
        <v>0</v>
      </c>
      <c r="AL318" s="232">
        <f>IF(AND(AI318&lt;&gt;0,AK318&lt;&gt;0)=FALSE,0,data!$C$43)</f>
        <v>0</v>
      </c>
      <c r="AM318" s="269">
        <f t="shared" si="300"/>
        <v>0</v>
      </c>
      <c r="AN318" s="225">
        <f t="shared" si="301"/>
        <v>0</v>
      </c>
      <c r="AO318" s="225">
        <f t="shared" si="302"/>
        <v>0</v>
      </c>
      <c r="AP318" s="225">
        <f t="shared" si="303"/>
        <v>0</v>
      </c>
      <c r="AQ318" s="431" t="str">
        <f t="shared" si="304"/>
        <v>ne</v>
      </c>
      <c r="AS318" s="229"/>
      <c r="AT318" s="225">
        <f t="shared" si="305"/>
        <v>0</v>
      </c>
      <c r="AU318" s="230">
        <f>IF(AT318=1,data!$C$41*AS318,0)</f>
        <v>0</v>
      </c>
      <c r="AV318" s="265" t="s">
        <v>96</v>
      </c>
      <c r="AW318" s="231">
        <f>IF(AT318=1,IF(AS318&lt;15,VLOOKUP(AV318,data!$B$3:$E$32,2,0)*AS318,(VLOOKUP(AV318,data!$B$3:$E$32,2,0)*14)+(VLOOKUP(AV318,data!$B$3:$E$32,3,0))*(AS318-14)),0)</f>
        <v>0</v>
      </c>
      <c r="AX318" s="265" t="s">
        <v>96</v>
      </c>
      <c r="AY318" s="231">
        <f>IF(AT318=1,VLOOKUP(AX318,data!$B$35:$D$39,2,0),0)</f>
        <v>0</v>
      </c>
      <c r="AZ318" s="232">
        <f>IF(AND(AW318&lt;&gt;0,AY318&lt;&gt;0)=FALSE,0,data!$C$43)</f>
        <v>0</v>
      </c>
      <c r="BA318" s="269">
        <f t="shared" si="306"/>
        <v>0</v>
      </c>
      <c r="BB318" s="225">
        <f t="shared" si="307"/>
        <v>0</v>
      </c>
      <c r="BC318" s="225">
        <f t="shared" si="308"/>
        <v>0</v>
      </c>
      <c r="BD318" s="225">
        <f t="shared" si="309"/>
        <v>0</v>
      </c>
      <c r="BE318" s="431" t="str">
        <f t="shared" si="310"/>
        <v>ne</v>
      </c>
      <c r="BG318" s="229"/>
      <c r="BH318" s="225">
        <f t="shared" si="311"/>
        <v>0</v>
      </c>
      <c r="BI318" s="230">
        <f>IF(BH318=1,data!$C$41*BG318,0)</f>
        <v>0</v>
      </c>
      <c r="BJ318" s="265" t="s">
        <v>96</v>
      </c>
      <c r="BK318" s="231">
        <f>IF(BH318=1,IF(BG318&lt;15,VLOOKUP(BJ318,data!$B$3:$E$32,2,0)*BG318,(VLOOKUP(BJ318,data!$B$3:$E$32,2,0)*14)+(VLOOKUP(BJ318,data!$B$3:$E$32,3,0))*(BG318-14)),0)</f>
        <v>0</v>
      </c>
      <c r="BL318" s="265" t="s">
        <v>96</v>
      </c>
      <c r="BM318" s="231">
        <f>IF(BH318=1,VLOOKUP(BL318,data!$B$35:$D$39,2,0),0)</f>
        <v>0</v>
      </c>
      <c r="BN318" s="232">
        <f>IF(AND(BK318&lt;&gt;0,BM318&lt;&gt;0)=FALSE,0,data!$C$43)</f>
        <v>0</v>
      </c>
      <c r="BO318" s="269">
        <f t="shared" si="312"/>
        <v>0</v>
      </c>
      <c r="BP318" s="225">
        <f t="shared" si="313"/>
        <v>0</v>
      </c>
      <c r="BQ318" s="225">
        <f t="shared" si="314"/>
        <v>0</v>
      </c>
      <c r="BR318" s="225">
        <f t="shared" si="315"/>
        <v>0</v>
      </c>
      <c r="BS318" s="431" t="str">
        <f t="shared" si="316"/>
        <v>ne</v>
      </c>
      <c r="BU318" s="229"/>
      <c r="BV318" s="225">
        <f t="shared" si="317"/>
        <v>0</v>
      </c>
      <c r="BW318" s="230">
        <f>IF(BV318=1,data!$C$41*BU318,0)</f>
        <v>0</v>
      </c>
      <c r="BX318" s="265" t="s">
        <v>96</v>
      </c>
      <c r="BY318" s="231">
        <f>IF(BV318=1,IF(BU318&lt;15,VLOOKUP(BX318,data!$B$3:$E$32,2,0)*BU318,(VLOOKUP(BX318,data!$B$3:$E$32,2,0)*14)+(VLOOKUP(BX318,data!$B$3:$E$32,3,0))*(BU318-14)),0)</f>
        <v>0</v>
      </c>
      <c r="BZ318" s="265" t="s">
        <v>96</v>
      </c>
      <c r="CA318" s="231">
        <f>IF(BV318=1,VLOOKUP(BZ318,data!$B$35:$D$39,2,0),0)</f>
        <v>0</v>
      </c>
      <c r="CB318" s="232">
        <f>IF(AND(BY318&lt;&gt;0,CA318&lt;&gt;0)=FALSE,0,data!$C$43)</f>
        <v>0</v>
      </c>
      <c r="CC318" s="269">
        <f t="shared" si="318"/>
        <v>0</v>
      </c>
      <c r="CD318" s="225">
        <f t="shared" si="319"/>
        <v>0</v>
      </c>
      <c r="CE318" s="225">
        <f t="shared" si="320"/>
        <v>0</v>
      </c>
      <c r="CF318" s="225">
        <f t="shared" si="321"/>
        <v>0</v>
      </c>
      <c r="CG318" s="431" t="str">
        <f t="shared" si="322"/>
        <v>ne</v>
      </c>
      <c r="CI318" s="229"/>
      <c r="CJ318" s="225">
        <f t="shared" si="323"/>
        <v>0</v>
      </c>
      <c r="CK318" s="230">
        <f>IF(CJ318=1,data!$C$41*CI318,0)</f>
        <v>0</v>
      </c>
      <c r="CL318" s="265" t="s">
        <v>96</v>
      </c>
      <c r="CM318" s="231">
        <f>IF(CJ318=1,IF(CI318&lt;15,VLOOKUP(CL318,data!$B$3:$E$32,2,0)*CI318,(VLOOKUP(CL318,data!$B$3:$E$32,2,0)*14)+(VLOOKUP(CL318,data!$B$3:$E$32,3,0))*(CI318-14)),0)</f>
        <v>0</v>
      </c>
      <c r="CN318" s="265" t="s">
        <v>96</v>
      </c>
      <c r="CO318" s="231">
        <f>IF(CJ318=1,VLOOKUP(CN318,data!$B$35:$D$39,2,0),0)</f>
        <v>0</v>
      </c>
      <c r="CP318" s="232">
        <f>IF(AND(CM318&lt;&gt;0,CO318&lt;&gt;0)=FALSE,0,data!$C$43)</f>
        <v>0</v>
      </c>
      <c r="CQ318" s="269">
        <f t="shared" si="324"/>
        <v>0</v>
      </c>
      <c r="CR318" s="225">
        <f t="shared" si="325"/>
        <v>0</v>
      </c>
      <c r="CS318" s="225">
        <f t="shared" si="326"/>
        <v>0</v>
      </c>
      <c r="CT318" s="225">
        <f t="shared" si="327"/>
        <v>0</v>
      </c>
      <c r="CU318" s="431" t="str">
        <f t="shared" si="328"/>
        <v>ne</v>
      </c>
      <c r="CW318" s="229"/>
      <c r="CX318" s="225">
        <f t="shared" si="329"/>
        <v>0</v>
      </c>
      <c r="CY318" s="230">
        <f>IF(CX318=1,data!$C$41*CW318,0)</f>
        <v>0</v>
      </c>
      <c r="CZ318" s="265" t="s">
        <v>96</v>
      </c>
      <c r="DA318" s="231">
        <f>IF(CX318=1,IF(CW318&lt;15,VLOOKUP(CZ318,data!$B$3:$E$32,2,0)*CW318,(VLOOKUP(CZ318,data!$B$3:$E$32,2,0)*14)+(VLOOKUP(CZ318,data!$B$3:$E$32,3,0))*(CW318-14)),0)</f>
        <v>0</v>
      </c>
      <c r="DB318" s="265" t="s">
        <v>96</v>
      </c>
      <c r="DC318" s="231">
        <f>IF(CX318=1,VLOOKUP(DB318,data!$B$35:$D$39,2,0),0)</f>
        <v>0</v>
      </c>
      <c r="DD318" s="232">
        <f>IF(AND(DA318&lt;&gt;0,DC318&lt;&gt;0)=FALSE,0,data!$C$43)</f>
        <v>0</v>
      </c>
      <c r="DE318" s="269">
        <f t="shared" si="330"/>
        <v>0</v>
      </c>
      <c r="DF318" s="225">
        <f t="shared" si="331"/>
        <v>0</v>
      </c>
      <c r="DG318" s="225">
        <f t="shared" si="332"/>
        <v>0</v>
      </c>
      <c r="DH318" s="225">
        <f t="shared" si="333"/>
        <v>0</v>
      </c>
      <c r="DI318" s="431" t="str">
        <f t="shared" si="334"/>
        <v>ne</v>
      </c>
      <c r="DK318" s="229"/>
      <c r="DL318" s="225">
        <f t="shared" si="335"/>
        <v>0</v>
      </c>
      <c r="DM318" s="230">
        <f>IF(DL318=1,data!$C$41*DK318,0)</f>
        <v>0</v>
      </c>
      <c r="DN318" s="265" t="s">
        <v>96</v>
      </c>
      <c r="DO318" s="231">
        <f>IF(DL318=1,IF(DK318&lt;15,VLOOKUP(DN318,data!$B$3:$E$32,2,0)*DK318,(VLOOKUP(DN318,data!$B$3:$E$32,2,0)*14)+(VLOOKUP(DN318,data!$B$3:$E$32,3,0))*(DK318-14)),0)</f>
        <v>0</v>
      </c>
      <c r="DP318" s="265" t="s">
        <v>96</v>
      </c>
      <c r="DQ318" s="231">
        <f>IF(DL318=1,VLOOKUP(DP318,data!$B$35:$D$39,2,0),0)</f>
        <v>0</v>
      </c>
      <c r="DR318" s="232">
        <f>IF(AND(DO318&lt;&gt;0,DQ318&lt;&gt;0)=FALSE,0,data!$C$43)</f>
        <v>0</v>
      </c>
      <c r="DS318" s="269">
        <f t="shared" si="336"/>
        <v>0</v>
      </c>
      <c r="DT318" s="225">
        <f t="shared" si="337"/>
        <v>0</v>
      </c>
      <c r="DU318" s="225">
        <f t="shared" si="338"/>
        <v>0</v>
      </c>
      <c r="DV318" s="225">
        <f t="shared" si="339"/>
        <v>0</v>
      </c>
      <c r="DW318" s="431" t="str">
        <f t="shared" si="340"/>
        <v>ne</v>
      </c>
      <c r="DY318" s="229"/>
      <c r="DZ318" s="225">
        <f t="shared" si="341"/>
        <v>0</v>
      </c>
      <c r="EA318" s="230">
        <f>IF(DZ318=1,data!$C$41*DY318,0)</f>
        <v>0</v>
      </c>
      <c r="EB318" s="265" t="s">
        <v>96</v>
      </c>
      <c r="EC318" s="231">
        <f>IF(DZ318=1,IF(DY318&lt;15,VLOOKUP(EB318,data!$B$3:$E$32,2,0)*DY318,(VLOOKUP(EB318,data!$B$3:$E$32,2,0)*14)+(VLOOKUP(EB318,data!$B$3:$E$32,3,0))*(DY318-14)),0)</f>
        <v>0</v>
      </c>
      <c r="ED318" s="265" t="s">
        <v>96</v>
      </c>
      <c r="EE318" s="231">
        <f>IF(DZ318=1,VLOOKUP(ED318,data!$B$35:$D$39,2,0),0)</f>
        <v>0</v>
      </c>
      <c r="EF318" s="232">
        <f>IF(AND(EC318&lt;&gt;0,EE318&lt;&gt;0)=FALSE,0,data!$C$43)</f>
        <v>0</v>
      </c>
      <c r="EG318" s="269">
        <f t="shared" si="342"/>
        <v>0</v>
      </c>
      <c r="EH318" s="225">
        <f t="shared" si="343"/>
        <v>0</v>
      </c>
      <c r="EI318" s="225">
        <f t="shared" si="344"/>
        <v>0</v>
      </c>
      <c r="EJ318" s="225">
        <f t="shared" si="345"/>
        <v>0</v>
      </c>
      <c r="EK318" s="431" t="str">
        <f t="shared" si="346"/>
        <v>ne</v>
      </c>
      <c r="EM318" s="229"/>
      <c r="EN318" s="225">
        <f t="shared" si="347"/>
        <v>0</v>
      </c>
      <c r="EO318" s="230">
        <f>IF(EN318=1,data!$C$41*EM318,0)</f>
        <v>0</v>
      </c>
      <c r="EP318" s="265" t="s">
        <v>96</v>
      </c>
      <c r="EQ318" s="231">
        <f>IF(EN318=1,IF(EM318&lt;15,VLOOKUP(EP318,data!$B$3:$E$32,2,0)*EM318,(VLOOKUP(EP318,data!$B$3:$E$32,2,0)*14)+(VLOOKUP(EP318,data!$B$3:$E$32,3,0))*(EM318-14)),0)</f>
        <v>0</v>
      </c>
      <c r="ER318" s="265" t="s">
        <v>96</v>
      </c>
      <c r="ES318" s="231">
        <f>IF(EN318=1,VLOOKUP(ER318,data!$B$35:$D$39,2,0),0)</f>
        <v>0</v>
      </c>
      <c r="ET318" s="232">
        <f>IF(AND(EQ318&lt;&gt;0,ES318&lt;&gt;0)=FALSE,0,data!$C$43)</f>
        <v>0</v>
      </c>
      <c r="EU318" s="269">
        <f t="shared" si="348"/>
        <v>0</v>
      </c>
      <c r="EV318" s="225">
        <f t="shared" si="349"/>
        <v>0</v>
      </c>
      <c r="EW318" s="225">
        <f t="shared" si="350"/>
        <v>0</v>
      </c>
      <c r="EX318" s="225">
        <f t="shared" si="351"/>
        <v>0</v>
      </c>
      <c r="EY318" s="431" t="str">
        <f t="shared" si="352"/>
        <v>ne</v>
      </c>
      <c r="FA318" s="229"/>
      <c r="FB318" s="225">
        <f t="shared" si="353"/>
        <v>0</v>
      </c>
      <c r="FC318" s="230">
        <f>IF(FB318=1,data!$C$41*FA318,0)</f>
        <v>0</v>
      </c>
      <c r="FD318" s="265" t="s">
        <v>96</v>
      </c>
      <c r="FE318" s="231">
        <f>IF(FB318=1,IF(FA318&lt;15,VLOOKUP(FD318,data!$B$3:$E$32,2,0)*FA318,(VLOOKUP(FD318,data!$B$3:$E$32,2,0)*14)+(VLOOKUP(FD318,data!$B$3:$E$32,3,0))*(FA318-14)),0)</f>
        <v>0</v>
      </c>
      <c r="FF318" s="265" t="s">
        <v>96</v>
      </c>
      <c r="FG318" s="231">
        <f>IF(FB318=1,VLOOKUP(FF318,data!$B$35:$D$39,2,0),0)</f>
        <v>0</v>
      </c>
      <c r="FH318" s="232">
        <f>IF(AND(FE318&lt;&gt;0,FG318&lt;&gt;0)=FALSE,0,data!$C$43)</f>
        <v>0</v>
      </c>
      <c r="FI318" s="269">
        <f t="shared" si="354"/>
        <v>0</v>
      </c>
      <c r="FJ318" s="225">
        <f t="shared" si="355"/>
        <v>0</v>
      </c>
      <c r="FK318" s="225">
        <f t="shared" si="356"/>
        <v>0</v>
      </c>
      <c r="FL318" s="225">
        <f t="shared" si="357"/>
        <v>0</v>
      </c>
      <c r="FM318" s="431" t="str">
        <f t="shared" si="358"/>
        <v>ne</v>
      </c>
    </row>
    <row r="319" spans="1:169" ht="26.65" hidden="1" customHeight="1" x14ac:dyDescent="0.25">
      <c r="A319" s="233"/>
      <c r="B319" s="370" t="s">
        <v>410</v>
      </c>
      <c r="C319" s="416"/>
      <c r="D319" s="418"/>
      <c r="E319" s="229"/>
      <c r="F319" s="225">
        <f t="shared" si="290"/>
        <v>0</v>
      </c>
      <c r="G319" s="230">
        <f>IF(F319=1,data!$C$41*E319,0)</f>
        <v>0</v>
      </c>
      <c r="H319" s="265" t="s">
        <v>96</v>
      </c>
      <c r="I319" s="231">
        <f>IF($F319=1,IF($E319&lt;15,VLOOKUP(H319,data!$B$3:$E$32,2,0)*$E319,(VLOOKUP(H319,data!$B$3:$E$32,2,0)*14)+(VLOOKUP(H319,data!$B$3:$E$32,3,0))*($E319-14)),0)</f>
        <v>0</v>
      </c>
      <c r="J319" s="265" t="s">
        <v>96</v>
      </c>
      <c r="K319" s="231">
        <f>IF($F319=1,VLOOKUP(J319,data!$B$35:$D$39,2,0),0)</f>
        <v>0</v>
      </c>
      <c r="L319" s="232">
        <f>IF(AND(I319&lt;&gt;0,K319&lt;&gt;0)=FALSE,0,data!$C$43)</f>
        <v>0</v>
      </c>
      <c r="M319" s="269">
        <f t="shared" si="76"/>
        <v>0</v>
      </c>
      <c r="N319" s="225">
        <f t="shared" si="359"/>
        <v>0</v>
      </c>
      <c r="O319" s="225">
        <f t="shared" si="291"/>
        <v>0</v>
      </c>
      <c r="P319" s="225">
        <f t="shared" si="292"/>
        <v>0</v>
      </c>
      <c r="Q319" s="228"/>
      <c r="R319" s="438">
        <f t="shared" si="293"/>
        <v>0</v>
      </c>
      <c r="S319" s="225">
        <f t="shared" si="294"/>
        <v>0</v>
      </c>
      <c r="T319" s="357">
        <f>IF(S319=1,data!$C$41*R319,0)</f>
        <v>0</v>
      </c>
      <c r="U319" s="370" t="str">
        <f t="shared" si="295"/>
        <v xml:space="preserve"> </v>
      </c>
      <c r="V319" s="360">
        <f>IF($S319=1,IF(R319&lt;15,VLOOKUP(U319,data!$B$3:$E$32,2,0)*R319,(VLOOKUP(U319,data!$B$3:$E$32,2,0)*14)+(VLOOKUP(U319,data!$B$3:$E$32,3,0))*(R319-14)),0)</f>
        <v>0</v>
      </c>
      <c r="W319" s="370" t="str">
        <f t="shared" si="296"/>
        <v xml:space="preserve"> </v>
      </c>
      <c r="X319" s="360">
        <f>IF($S319=1,VLOOKUP(W319,data!$B$35:$D$39,2,0),0)</f>
        <v>0</v>
      </c>
      <c r="Y319" s="364">
        <f>IF(AND(V319&lt;&gt;0,X319&lt;&gt;0)=FALSE,0,data!$C$43)</f>
        <v>0</v>
      </c>
      <c r="Z319" s="365">
        <f t="shared" si="83"/>
        <v>0</v>
      </c>
      <c r="AA319" s="225">
        <f t="shared" si="360"/>
        <v>0</v>
      </c>
      <c r="AB319" s="225">
        <f t="shared" si="297"/>
        <v>0</v>
      </c>
      <c r="AC319" s="225">
        <f t="shared" si="298"/>
        <v>0</v>
      </c>
      <c r="AE319" s="229"/>
      <c r="AF319" s="225">
        <f t="shared" si="299"/>
        <v>0</v>
      </c>
      <c r="AG319" s="230">
        <f>IF(AF319=1,data!$C$41*AE319,0)</f>
        <v>0</v>
      </c>
      <c r="AH319" s="265" t="s">
        <v>96</v>
      </c>
      <c r="AI319" s="231">
        <f>IF(AF319=1,IF(AE319&lt;15,VLOOKUP(AH319,data!$B$3:$E$32,2,0)*AE319,(VLOOKUP(AH319,data!$B$3:$E$32,2,0)*14)+(VLOOKUP(AH319,data!$B$3:$E$32,3,0))*(AE319-14)),0)</f>
        <v>0</v>
      </c>
      <c r="AJ319" s="265" t="s">
        <v>96</v>
      </c>
      <c r="AK319" s="231">
        <f>IF(AF319=1,VLOOKUP(AJ319,data!$B$35:$D$39,2,0),0)</f>
        <v>0</v>
      </c>
      <c r="AL319" s="232">
        <f>IF(AND(AI319&lt;&gt;0,AK319&lt;&gt;0)=FALSE,0,data!$C$43)</f>
        <v>0</v>
      </c>
      <c r="AM319" s="269">
        <f t="shared" si="300"/>
        <v>0</v>
      </c>
      <c r="AN319" s="225">
        <f t="shared" si="301"/>
        <v>0</v>
      </c>
      <c r="AO319" s="225">
        <f t="shared" si="302"/>
        <v>0</v>
      </c>
      <c r="AP319" s="225">
        <f t="shared" si="303"/>
        <v>0</v>
      </c>
      <c r="AQ319" s="431" t="str">
        <f t="shared" si="304"/>
        <v>ne</v>
      </c>
      <c r="AS319" s="229"/>
      <c r="AT319" s="225">
        <f t="shared" si="305"/>
        <v>0</v>
      </c>
      <c r="AU319" s="230">
        <f>IF(AT319=1,data!$C$41*AS319,0)</f>
        <v>0</v>
      </c>
      <c r="AV319" s="265" t="s">
        <v>96</v>
      </c>
      <c r="AW319" s="231">
        <f>IF(AT319=1,IF(AS319&lt;15,VLOOKUP(AV319,data!$B$3:$E$32,2,0)*AS319,(VLOOKUP(AV319,data!$B$3:$E$32,2,0)*14)+(VLOOKUP(AV319,data!$B$3:$E$32,3,0))*(AS319-14)),0)</f>
        <v>0</v>
      </c>
      <c r="AX319" s="265" t="s">
        <v>96</v>
      </c>
      <c r="AY319" s="231">
        <f>IF(AT319=1,VLOOKUP(AX319,data!$B$35:$D$39,2,0),0)</f>
        <v>0</v>
      </c>
      <c r="AZ319" s="232">
        <f>IF(AND(AW319&lt;&gt;0,AY319&lt;&gt;0)=FALSE,0,data!$C$43)</f>
        <v>0</v>
      </c>
      <c r="BA319" s="269">
        <f t="shared" si="306"/>
        <v>0</v>
      </c>
      <c r="BB319" s="225">
        <f t="shared" si="307"/>
        <v>0</v>
      </c>
      <c r="BC319" s="225">
        <f t="shared" si="308"/>
        <v>0</v>
      </c>
      <c r="BD319" s="225">
        <f t="shared" si="309"/>
        <v>0</v>
      </c>
      <c r="BE319" s="431" t="str">
        <f t="shared" si="310"/>
        <v>ne</v>
      </c>
      <c r="BG319" s="229"/>
      <c r="BH319" s="225">
        <f t="shared" si="311"/>
        <v>0</v>
      </c>
      <c r="BI319" s="230">
        <f>IF(BH319=1,data!$C$41*BG319,0)</f>
        <v>0</v>
      </c>
      <c r="BJ319" s="265" t="s">
        <v>96</v>
      </c>
      <c r="BK319" s="231">
        <f>IF(BH319=1,IF(BG319&lt;15,VLOOKUP(BJ319,data!$B$3:$E$32,2,0)*BG319,(VLOOKUP(BJ319,data!$B$3:$E$32,2,0)*14)+(VLOOKUP(BJ319,data!$B$3:$E$32,3,0))*(BG319-14)),0)</f>
        <v>0</v>
      </c>
      <c r="BL319" s="265" t="s">
        <v>96</v>
      </c>
      <c r="BM319" s="231">
        <f>IF(BH319=1,VLOOKUP(BL319,data!$B$35:$D$39,2,0),0)</f>
        <v>0</v>
      </c>
      <c r="BN319" s="232">
        <f>IF(AND(BK319&lt;&gt;0,BM319&lt;&gt;0)=FALSE,0,data!$C$43)</f>
        <v>0</v>
      </c>
      <c r="BO319" s="269">
        <f t="shared" si="312"/>
        <v>0</v>
      </c>
      <c r="BP319" s="225">
        <f t="shared" si="313"/>
        <v>0</v>
      </c>
      <c r="BQ319" s="225">
        <f t="shared" si="314"/>
        <v>0</v>
      </c>
      <c r="BR319" s="225">
        <f t="shared" si="315"/>
        <v>0</v>
      </c>
      <c r="BS319" s="431" t="str">
        <f t="shared" si="316"/>
        <v>ne</v>
      </c>
      <c r="BU319" s="229"/>
      <c r="BV319" s="225">
        <f t="shared" si="317"/>
        <v>0</v>
      </c>
      <c r="BW319" s="230">
        <f>IF(BV319=1,data!$C$41*BU319,0)</f>
        <v>0</v>
      </c>
      <c r="BX319" s="265" t="s">
        <v>96</v>
      </c>
      <c r="BY319" s="231">
        <f>IF(BV319=1,IF(BU319&lt;15,VLOOKUP(BX319,data!$B$3:$E$32,2,0)*BU319,(VLOOKUP(BX319,data!$B$3:$E$32,2,0)*14)+(VLOOKUP(BX319,data!$B$3:$E$32,3,0))*(BU319-14)),0)</f>
        <v>0</v>
      </c>
      <c r="BZ319" s="265" t="s">
        <v>96</v>
      </c>
      <c r="CA319" s="231">
        <f>IF(BV319=1,VLOOKUP(BZ319,data!$B$35:$D$39,2,0),0)</f>
        <v>0</v>
      </c>
      <c r="CB319" s="232">
        <f>IF(AND(BY319&lt;&gt;0,CA319&lt;&gt;0)=FALSE,0,data!$C$43)</f>
        <v>0</v>
      </c>
      <c r="CC319" s="269">
        <f t="shared" si="318"/>
        <v>0</v>
      </c>
      <c r="CD319" s="225">
        <f t="shared" si="319"/>
        <v>0</v>
      </c>
      <c r="CE319" s="225">
        <f t="shared" si="320"/>
        <v>0</v>
      </c>
      <c r="CF319" s="225">
        <f t="shared" si="321"/>
        <v>0</v>
      </c>
      <c r="CG319" s="431" t="str">
        <f t="shared" si="322"/>
        <v>ne</v>
      </c>
      <c r="CI319" s="229"/>
      <c r="CJ319" s="225">
        <f t="shared" si="323"/>
        <v>0</v>
      </c>
      <c r="CK319" s="230">
        <f>IF(CJ319=1,data!$C$41*CI319,0)</f>
        <v>0</v>
      </c>
      <c r="CL319" s="265" t="s">
        <v>96</v>
      </c>
      <c r="CM319" s="231">
        <f>IF(CJ319=1,IF(CI319&lt;15,VLOOKUP(CL319,data!$B$3:$E$32,2,0)*CI319,(VLOOKUP(CL319,data!$B$3:$E$32,2,0)*14)+(VLOOKUP(CL319,data!$B$3:$E$32,3,0))*(CI319-14)),0)</f>
        <v>0</v>
      </c>
      <c r="CN319" s="265" t="s">
        <v>96</v>
      </c>
      <c r="CO319" s="231">
        <f>IF(CJ319=1,VLOOKUP(CN319,data!$B$35:$D$39,2,0),0)</f>
        <v>0</v>
      </c>
      <c r="CP319" s="232">
        <f>IF(AND(CM319&lt;&gt;0,CO319&lt;&gt;0)=FALSE,0,data!$C$43)</f>
        <v>0</v>
      </c>
      <c r="CQ319" s="269">
        <f t="shared" si="324"/>
        <v>0</v>
      </c>
      <c r="CR319" s="225">
        <f t="shared" si="325"/>
        <v>0</v>
      </c>
      <c r="CS319" s="225">
        <f t="shared" si="326"/>
        <v>0</v>
      </c>
      <c r="CT319" s="225">
        <f t="shared" si="327"/>
        <v>0</v>
      </c>
      <c r="CU319" s="431" t="str">
        <f t="shared" si="328"/>
        <v>ne</v>
      </c>
      <c r="CW319" s="229"/>
      <c r="CX319" s="225">
        <f t="shared" si="329"/>
        <v>0</v>
      </c>
      <c r="CY319" s="230">
        <f>IF(CX319=1,data!$C$41*CW319,0)</f>
        <v>0</v>
      </c>
      <c r="CZ319" s="265" t="s">
        <v>96</v>
      </c>
      <c r="DA319" s="231">
        <f>IF(CX319=1,IF(CW319&lt;15,VLOOKUP(CZ319,data!$B$3:$E$32,2,0)*CW319,(VLOOKUP(CZ319,data!$B$3:$E$32,2,0)*14)+(VLOOKUP(CZ319,data!$B$3:$E$32,3,0))*(CW319-14)),0)</f>
        <v>0</v>
      </c>
      <c r="DB319" s="265" t="s">
        <v>96</v>
      </c>
      <c r="DC319" s="231">
        <f>IF(CX319=1,VLOOKUP(DB319,data!$B$35:$D$39,2,0),0)</f>
        <v>0</v>
      </c>
      <c r="DD319" s="232">
        <f>IF(AND(DA319&lt;&gt;0,DC319&lt;&gt;0)=FALSE,0,data!$C$43)</f>
        <v>0</v>
      </c>
      <c r="DE319" s="269">
        <f t="shared" si="330"/>
        <v>0</v>
      </c>
      <c r="DF319" s="225">
        <f t="shared" si="331"/>
        <v>0</v>
      </c>
      <c r="DG319" s="225">
        <f t="shared" si="332"/>
        <v>0</v>
      </c>
      <c r="DH319" s="225">
        <f t="shared" si="333"/>
        <v>0</v>
      </c>
      <c r="DI319" s="431" t="str">
        <f t="shared" si="334"/>
        <v>ne</v>
      </c>
      <c r="DK319" s="229"/>
      <c r="DL319" s="225">
        <f t="shared" si="335"/>
        <v>0</v>
      </c>
      <c r="DM319" s="230">
        <f>IF(DL319=1,data!$C$41*DK319,0)</f>
        <v>0</v>
      </c>
      <c r="DN319" s="265" t="s">
        <v>96</v>
      </c>
      <c r="DO319" s="231">
        <f>IF(DL319=1,IF(DK319&lt;15,VLOOKUP(DN319,data!$B$3:$E$32,2,0)*DK319,(VLOOKUP(DN319,data!$B$3:$E$32,2,0)*14)+(VLOOKUP(DN319,data!$B$3:$E$32,3,0))*(DK319-14)),0)</f>
        <v>0</v>
      </c>
      <c r="DP319" s="265" t="s">
        <v>96</v>
      </c>
      <c r="DQ319" s="231">
        <f>IF(DL319=1,VLOOKUP(DP319,data!$B$35:$D$39,2,0),0)</f>
        <v>0</v>
      </c>
      <c r="DR319" s="232">
        <f>IF(AND(DO319&lt;&gt;0,DQ319&lt;&gt;0)=FALSE,0,data!$C$43)</f>
        <v>0</v>
      </c>
      <c r="DS319" s="269">
        <f t="shared" si="336"/>
        <v>0</v>
      </c>
      <c r="DT319" s="225">
        <f t="shared" si="337"/>
        <v>0</v>
      </c>
      <c r="DU319" s="225">
        <f t="shared" si="338"/>
        <v>0</v>
      </c>
      <c r="DV319" s="225">
        <f t="shared" si="339"/>
        <v>0</v>
      </c>
      <c r="DW319" s="431" t="str">
        <f t="shared" si="340"/>
        <v>ne</v>
      </c>
      <c r="DY319" s="229"/>
      <c r="DZ319" s="225">
        <f t="shared" si="341"/>
        <v>0</v>
      </c>
      <c r="EA319" s="230">
        <f>IF(DZ319=1,data!$C$41*DY319,0)</f>
        <v>0</v>
      </c>
      <c r="EB319" s="265" t="s">
        <v>96</v>
      </c>
      <c r="EC319" s="231">
        <f>IF(DZ319=1,IF(DY319&lt;15,VLOOKUP(EB319,data!$B$3:$E$32,2,0)*DY319,(VLOOKUP(EB319,data!$B$3:$E$32,2,0)*14)+(VLOOKUP(EB319,data!$B$3:$E$32,3,0))*(DY319-14)),0)</f>
        <v>0</v>
      </c>
      <c r="ED319" s="265" t="s">
        <v>96</v>
      </c>
      <c r="EE319" s="231">
        <f>IF(DZ319=1,VLOOKUP(ED319,data!$B$35:$D$39,2,0),0)</f>
        <v>0</v>
      </c>
      <c r="EF319" s="232">
        <f>IF(AND(EC319&lt;&gt;0,EE319&lt;&gt;0)=FALSE,0,data!$C$43)</f>
        <v>0</v>
      </c>
      <c r="EG319" s="269">
        <f t="shared" si="342"/>
        <v>0</v>
      </c>
      <c r="EH319" s="225">
        <f t="shared" si="343"/>
        <v>0</v>
      </c>
      <c r="EI319" s="225">
        <f t="shared" si="344"/>
        <v>0</v>
      </c>
      <c r="EJ319" s="225">
        <f t="shared" si="345"/>
        <v>0</v>
      </c>
      <c r="EK319" s="431" t="str">
        <f t="shared" si="346"/>
        <v>ne</v>
      </c>
      <c r="EM319" s="229"/>
      <c r="EN319" s="225">
        <f t="shared" si="347"/>
        <v>0</v>
      </c>
      <c r="EO319" s="230">
        <f>IF(EN319=1,data!$C$41*EM319,0)</f>
        <v>0</v>
      </c>
      <c r="EP319" s="265" t="s">
        <v>96</v>
      </c>
      <c r="EQ319" s="231">
        <f>IF(EN319=1,IF(EM319&lt;15,VLOOKUP(EP319,data!$B$3:$E$32,2,0)*EM319,(VLOOKUP(EP319,data!$B$3:$E$32,2,0)*14)+(VLOOKUP(EP319,data!$B$3:$E$32,3,0))*(EM319-14)),0)</f>
        <v>0</v>
      </c>
      <c r="ER319" s="265" t="s">
        <v>96</v>
      </c>
      <c r="ES319" s="231">
        <f>IF(EN319=1,VLOOKUP(ER319,data!$B$35:$D$39,2,0),0)</f>
        <v>0</v>
      </c>
      <c r="ET319" s="232">
        <f>IF(AND(EQ319&lt;&gt;0,ES319&lt;&gt;0)=FALSE,0,data!$C$43)</f>
        <v>0</v>
      </c>
      <c r="EU319" s="269">
        <f t="shared" si="348"/>
        <v>0</v>
      </c>
      <c r="EV319" s="225">
        <f t="shared" si="349"/>
        <v>0</v>
      </c>
      <c r="EW319" s="225">
        <f t="shared" si="350"/>
        <v>0</v>
      </c>
      <c r="EX319" s="225">
        <f t="shared" si="351"/>
        <v>0</v>
      </c>
      <c r="EY319" s="431" t="str">
        <f t="shared" si="352"/>
        <v>ne</v>
      </c>
      <c r="FA319" s="229"/>
      <c r="FB319" s="225">
        <f t="shared" si="353"/>
        <v>0</v>
      </c>
      <c r="FC319" s="230">
        <f>IF(FB319=1,data!$C$41*FA319,0)</f>
        <v>0</v>
      </c>
      <c r="FD319" s="265" t="s">
        <v>96</v>
      </c>
      <c r="FE319" s="231">
        <f>IF(FB319=1,IF(FA319&lt;15,VLOOKUP(FD319,data!$B$3:$E$32,2,0)*FA319,(VLOOKUP(FD319,data!$B$3:$E$32,2,0)*14)+(VLOOKUP(FD319,data!$B$3:$E$32,3,0))*(FA319-14)),0)</f>
        <v>0</v>
      </c>
      <c r="FF319" s="265" t="s">
        <v>96</v>
      </c>
      <c r="FG319" s="231">
        <f>IF(FB319=1,VLOOKUP(FF319,data!$B$35:$D$39,2,0),0)</f>
        <v>0</v>
      </c>
      <c r="FH319" s="232">
        <f>IF(AND(FE319&lt;&gt;0,FG319&lt;&gt;0)=FALSE,0,data!$C$43)</f>
        <v>0</v>
      </c>
      <c r="FI319" s="269">
        <f t="shared" si="354"/>
        <v>0</v>
      </c>
      <c r="FJ319" s="225">
        <f t="shared" si="355"/>
        <v>0</v>
      </c>
      <c r="FK319" s="225">
        <f t="shared" si="356"/>
        <v>0</v>
      </c>
      <c r="FL319" s="225">
        <f t="shared" si="357"/>
        <v>0</v>
      </c>
      <c r="FM319" s="431" t="str">
        <f t="shared" si="358"/>
        <v>ne</v>
      </c>
    </row>
    <row r="320" spans="1:169" ht="26.65" hidden="1" customHeight="1" x14ac:dyDescent="0.25">
      <c r="A320" s="233"/>
      <c r="B320" s="370" t="s">
        <v>411</v>
      </c>
      <c r="C320" s="416"/>
      <c r="D320" s="418"/>
      <c r="E320" s="229"/>
      <c r="F320" s="225">
        <f t="shared" si="290"/>
        <v>0</v>
      </c>
      <c r="G320" s="230">
        <f>IF(F320=1,data!$C$41*E320,0)</f>
        <v>0</v>
      </c>
      <c r="H320" s="265" t="s">
        <v>96</v>
      </c>
      <c r="I320" s="231">
        <f>IF($F320=1,IF($E320&lt;15,VLOOKUP(H320,data!$B$3:$E$32,2,0)*$E320,(VLOOKUP(H320,data!$B$3:$E$32,2,0)*14)+(VLOOKUP(H320,data!$B$3:$E$32,3,0))*($E320-14)),0)</f>
        <v>0</v>
      </c>
      <c r="J320" s="265" t="s">
        <v>96</v>
      </c>
      <c r="K320" s="231">
        <f>IF($F320=1,VLOOKUP(J320,data!$B$35:$D$39,2,0),0)</f>
        <v>0</v>
      </c>
      <c r="L320" s="232">
        <f>IF(AND(I320&lt;&gt;0,K320&lt;&gt;0)=FALSE,0,data!$C$43)</f>
        <v>0</v>
      </c>
      <c r="M320" s="269">
        <f t="shared" si="76"/>
        <v>0</v>
      </c>
      <c r="N320" s="225">
        <f t="shared" si="359"/>
        <v>0</v>
      </c>
      <c r="O320" s="225">
        <f t="shared" si="291"/>
        <v>0</v>
      </c>
      <c r="P320" s="225">
        <f t="shared" si="292"/>
        <v>0</v>
      </c>
      <c r="Q320" s="228"/>
      <c r="R320" s="438">
        <f t="shared" si="293"/>
        <v>0</v>
      </c>
      <c r="S320" s="225">
        <f t="shared" si="294"/>
        <v>0</v>
      </c>
      <c r="T320" s="357">
        <f>IF(S320=1,data!$C$41*R320,0)</f>
        <v>0</v>
      </c>
      <c r="U320" s="370" t="str">
        <f t="shared" si="295"/>
        <v xml:space="preserve"> </v>
      </c>
      <c r="V320" s="360">
        <f>IF($S320=1,IF(R320&lt;15,VLOOKUP(U320,data!$B$3:$E$32,2,0)*R320,(VLOOKUP(U320,data!$B$3:$E$32,2,0)*14)+(VLOOKUP(U320,data!$B$3:$E$32,3,0))*(R320-14)),0)</f>
        <v>0</v>
      </c>
      <c r="W320" s="370" t="str">
        <f t="shared" si="296"/>
        <v xml:space="preserve"> </v>
      </c>
      <c r="X320" s="360">
        <f>IF($S320=1,VLOOKUP(W320,data!$B$35:$D$39,2,0),0)</f>
        <v>0</v>
      </c>
      <c r="Y320" s="364">
        <f>IF(AND(V320&lt;&gt;0,X320&lt;&gt;0)=FALSE,0,data!$C$43)</f>
        <v>0</v>
      </c>
      <c r="Z320" s="365">
        <f t="shared" si="83"/>
        <v>0</v>
      </c>
      <c r="AA320" s="225">
        <f t="shared" si="360"/>
        <v>0</v>
      </c>
      <c r="AB320" s="225">
        <f t="shared" si="297"/>
        <v>0</v>
      </c>
      <c r="AC320" s="225">
        <f t="shared" si="298"/>
        <v>0</v>
      </c>
      <c r="AE320" s="229"/>
      <c r="AF320" s="225">
        <f t="shared" si="299"/>
        <v>0</v>
      </c>
      <c r="AG320" s="230">
        <f>IF(AF320=1,data!$C$41*AE320,0)</f>
        <v>0</v>
      </c>
      <c r="AH320" s="265" t="s">
        <v>96</v>
      </c>
      <c r="AI320" s="231">
        <f>IF(AF320=1,IF(AE320&lt;15,VLOOKUP(AH320,data!$B$3:$E$32,2,0)*AE320,(VLOOKUP(AH320,data!$B$3:$E$32,2,0)*14)+(VLOOKUP(AH320,data!$B$3:$E$32,3,0))*(AE320-14)),0)</f>
        <v>0</v>
      </c>
      <c r="AJ320" s="265" t="s">
        <v>96</v>
      </c>
      <c r="AK320" s="231">
        <f>IF(AF320=1,VLOOKUP(AJ320,data!$B$35:$D$39,2,0),0)</f>
        <v>0</v>
      </c>
      <c r="AL320" s="232">
        <f>IF(AND(AI320&lt;&gt;0,AK320&lt;&gt;0)=FALSE,0,data!$C$43)</f>
        <v>0</v>
      </c>
      <c r="AM320" s="269">
        <f t="shared" si="300"/>
        <v>0</v>
      </c>
      <c r="AN320" s="225">
        <f t="shared" si="301"/>
        <v>0</v>
      </c>
      <c r="AO320" s="225">
        <f t="shared" si="302"/>
        <v>0</v>
      </c>
      <c r="AP320" s="225">
        <f t="shared" si="303"/>
        <v>0</v>
      </c>
      <c r="AQ320" s="431" t="str">
        <f t="shared" si="304"/>
        <v>ne</v>
      </c>
      <c r="AS320" s="229"/>
      <c r="AT320" s="225">
        <f t="shared" si="305"/>
        <v>0</v>
      </c>
      <c r="AU320" s="230">
        <f>IF(AT320=1,data!$C$41*AS320,0)</f>
        <v>0</v>
      </c>
      <c r="AV320" s="265" t="s">
        <v>96</v>
      </c>
      <c r="AW320" s="231">
        <f>IF(AT320=1,IF(AS320&lt;15,VLOOKUP(AV320,data!$B$3:$E$32,2,0)*AS320,(VLOOKUP(AV320,data!$B$3:$E$32,2,0)*14)+(VLOOKUP(AV320,data!$B$3:$E$32,3,0))*(AS320-14)),0)</f>
        <v>0</v>
      </c>
      <c r="AX320" s="265" t="s">
        <v>96</v>
      </c>
      <c r="AY320" s="231">
        <f>IF(AT320=1,VLOOKUP(AX320,data!$B$35:$D$39,2,0),0)</f>
        <v>0</v>
      </c>
      <c r="AZ320" s="232">
        <f>IF(AND(AW320&lt;&gt;0,AY320&lt;&gt;0)=FALSE,0,data!$C$43)</f>
        <v>0</v>
      </c>
      <c r="BA320" s="269">
        <f t="shared" si="306"/>
        <v>0</v>
      </c>
      <c r="BB320" s="225">
        <f t="shared" si="307"/>
        <v>0</v>
      </c>
      <c r="BC320" s="225">
        <f t="shared" si="308"/>
        <v>0</v>
      </c>
      <c r="BD320" s="225">
        <f t="shared" si="309"/>
        <v>0</v>
      </c>
      <c r="BE320" s="431" t="str">
        <f t="shared" si="310"/>
        <v>ne</v>
      </c>
      <c r="BG320" s="229"/>
      <c r="BH320" s="225">
        <f t="shared" si="311"/>
        <v>0</v>
      </c>
      <c r="BI320" s="230">
        <f>IF(BH320=1,data!$C$41*BG320,0)</f>
        <v>0</v>
      </c>
      <c r="BJ320" s="265" t="s">
        <v>96</v>
      </c>
      <c r="BK320" s="231">
        <f>IF(BH320=1,IF(BG320&lt;15,VLOOKUP(BJ320,data!$B$3:$E$32,2,0)*BG320,(VLOOKUP(BJ320,data!$B$3:$E$32,2,0)*14)+(VLOOKUP(BJ320,data!$B$3:$E$32,3,0))*(BG320-14)),0)</f>
        <v>0</v>
      </c>
      <c r="BL320" s="265" t="s">
        <v>96</v>
      </c>
      <c r="BM320" s="231">
        <f>IF(BH320=1,VLOOKUP(BL320,data!$B$35:$D$39,2,0),0)</f>
        <v>0</v>
      </c>
      <c r="BN320" s="232">
        <f>IF(AND(BK320&lt;&gt;0,BM320&lt;&gt;0)=FALSE,0,data!$C$43)</f>
        <v>0</v>
      </c>
      <c r="BO320" s="269">
        <f t="shared" si="312"/>
        <v>0</v>
      </c>
      <c r="BP320" s="225">
        <f t="shared" si="313"/>
        <v>0</v>
      </c>
      <c r="BQ320" s="225">
        <f t="shared" si="314"/>
        <v>0</v>
      </c>
      <c r="BR320" s="225">
        <f t="shared" si="315"/>
        <v>0</v>
      </c>
      <c r="BS320" s="431" t="str">
        <f t="shared" si="316"/>
        <v>ne</v>
      </c>
      <c r="BU320" s="229"/>
      <c r="BV320" s="225">
        <f t="shared" si="317"/>
        <v>0</v>
      </c>
      <c r="BW320" s="230">
        <f>IF(BV320=1,data!$C$41*BU320,0)</f>
        <v>0</v>
      </c>
      <c r="BX320" s="265" t="s">
        <v>96</v>
      </c>
      <c r="BY320" s="231">
        <f>IF(BV320=1,IF(BU320&lt;15,VLOOKUP(BX320,data!$B$3:$E$32,2,0)*BU320,(VLOOKUP(BX320,data!$B$3:$E$32,2,0)*14)+(VLOOKUP(BX320,data!$B$3:$E$32,3,0))*(BU320-14)),0)</f>
        <v>0</v>
      </c>
      <c r="BZ320" s="265" t="s">
        <v>96</v>
      </c>
      <c r="CA320" s="231">
        <f>IF(BV320=1,VLOOKUP(BZ320,data!$B$35:$D$39,2,0),0)</f>
        <v>0</v>
      </c>
      <c r="CB320" s="232">
        <f>IF(AND(BY320&lt;&gt;0,CA320&lt;&gt;0)=FALSE,0,data!$C$43)</f>
        <v>0</v>
      </c>
      <c r="CC320" s="269">
        <f t="shared" si="318"/>
        <v>0</v>
      </c>
      <c r="CD320" s="225">
        <f t="shared" si="319"/>
        <v>0</v>
      </c>
      <c r="CE320" s="225">
        <f t="shared" si="320"/>
        <v>0</v>
      </c>
      <c r="CF320" s="225">
        <f t="shared" si="321"/>
        <v>0</v>
      </c>
      <c r="CG320" s="431" t="str">
        <f t="shared" si="322"/>
        <v>ne</v>
      </c>
      <c r="CI320" s="229"/>
      <c r="CJ320" s="225">
        <f t="shared" si="323"/>
        <v>0</v>
      </c>
      <c r="CK320" s="230">
        <f>IF(CJ320=1,data!$C$41*CI320,0)</f>
        <v>0</v>
      </c>
      <c r="CL320" s="265" t="s">
        <v>96</v>
      </c>
      <c r="CM320" s="231">
        <f>IF(CJ320=1,IF(CI320&lt;15,VLOOKUP(CL320,data!$B$3:$E$32,2,0)*CI320,(VLOOKUP(CL320,data!$B$3:$E$32,2,0)*14)+(VLOOKUP(CL320,data!$B$3:$E$32,3,0))*(CI320-14)),0)</f>
        <v>0</v>
      </c>
      <c r="CN320" s="265" t="s">
        <v>96</v>
      </c>
      <c r="CO320" s="231">
        <f>IF(CJ320=1,VLOOKUP(CN320,data!$B$35:$D$39,2,0),0)</f>
        <v>0</v>
      </c>
      <c r="CP320" s="232">
        <f>IF(AND(CM320&lt;&gt;0,CO320&lt;&gt;0)=FALSE,0,data!$C$43)</f>
        <v>0</v>
      </c>
      <c r="CQ320" s="269">
        <f t="shared" si="324"/>
        <v>0</v>
      </c>
      <c r="CR320" s="225">
        <f t="shared" si="325"/>
        <v>0</v>
      </c>
      <c r="CS320" s="225">
        <f t="shared" si="326"/>
        <v>0</v>
      </c>
      <c r="CT320" s="225">
        <f t="shared" si="327"/>
        <v>0</v>
      </c>
      <c r="CU320" s="431" t="str">
        <f t="shared" si="328"/>
        <v>ne</v>
      </c>
      <c r="CW320" s="229"/>
      <c r="CX320" s="225">
        <f t="shared" si="329"/>
        <v>0</v>
      </c>
      <c r="CY320" s="230">
        <f>IF(CX320=1,data!$C$41*CW320,0)</f>
        <v>0</v>
      </c>
      <c r="CZ320" s="265" t="s">
        <v>96</v>
      </c>
      <c r="DA320" s="231">
        <f>IF(CX320=1,IF(CW320&lt;15,VLOOKUP(CZ320,data!$B$3:$E$32,2,0)*CW320,(VLOOKUP(CZ320,data!$B$3:$E$32,2,0)*14)+(VLOOKUP(CZ320,data!$B$3:$E$32,3,0))*(CW320-14)),0)</f>
        <v>0</v>
      </c>
      <c r="DB320" s="265" t="s">
        <v>96</v>
      </c>
      <c r="DC320" s="231">
        <f>IF(CX320=1,VLOOKUP(DB320,data!$B$35:$D$39,2,0),0)</f>
        <v>0</v>
      </c>
      <c r="DD320" s="232">
        <f>IF(AND(DA320&lt;&gt;0,DC320&lt;&gt;0)=FALSE,0,data!$C$43)</f>
        <v>0</v>
      </c>
      <c r="DE320" s="269">
        <f t="shared" si="330"/>
        <v>0</v>
      </c>
      <c r="DF320" s="225">
        <f t="shared" si="331"/>
        <v>0</v>
      </c>
      <c r="DG320" s="225">
        <f t="shared" si="332"/>
        <v>0</v>
      </c>
      <c r="DH320" s="225">
        <f t="shared" si="333"/>
        <v>0</v>
      </c>
      <c r="DI320" s="431" t="str">
        <f t="shared" si="334"/>
        <v>ne</v>
      </c>
      <c r="DK320" s="229"/>
      <c r="DL320" s="225">
        <f t="shared" si="335"/>
        <v>0</v>
      </c>
      <c r="DM320" s="230">
        <f>IF(DL320=1,data!$C$41*DK320,0)</f>
        <v>0</v>
      </c>
      <c r="DN320" s="265" t="s">
        <v>96</v>
      </c>
      <c r="DO320" s="231">
        <f>IF(DL320=1,IF(DK320&lt;15,VLOOKUP(DN320,data!$B$3:$E$32,2,0)*DK320,(VLOOKUP(DN320,data!$B$3:$E$32,2,0)*14)+(VLOOKUP(DN320,data!$B$3:$E$32,3,0))*(DK320-14)),0)</f>
        <v>0</v>
      </c>
      <c r="DP320" s="265" t="s">
        <v>96</v>
      </c>
      <c r="DQ320" s="231">
        <f>IF(DL320=1,VLOOKUP(DP320,data!$B$35:$D$39,2,0),0)</f>
        <v>0</v>
      </c>
      <c r="DR320" s="232">
        <f>IF(AND(DO320&lt;&gt;0,DQ320&lt;&gt;0)=FALSE,0,data!$C$43)</f>
        <v>0</v>
      </c>
      <c r="DS320" s="269">
        <f t="shared" si="336"/>
        <v>0</v>
      </c>
      <c r="DT320" s="225">
        <f t="shared" si="337"/>
        <v>0</v>
      </c>
      <c r="DU320" s="225">
        <f t="shared" si="338"/>
        <v>0</v>
      </c>
      <c r="DV320" s="225">
        <f t="shared" si="339"/>
        <v>0</v>
      </c>
      <c r="DW320" s="431" t="str">
        <f t="shared" si="340"/>
        <v>ne</v>
      </c>
      <c r="DY320" s="229"/>
      <c r="DZ320" s="225">
        <f t="shared" si="341"/>
        <v>0</v>
      </c>
      <c r="EA320" s="230">
        <f>IF(DZ320=1,data!$C$41*DY320,0)</f>
        <v>0</v>
      </c>
      <c r="EB320" s="265" t="s">
        <v>96</v>
      </c>
      <c r="EC320" s="231">
        <f>IF(DZ320=1,IF(DY320&lt;15,VLOOKUP(EB320,data!$B$3:$E$32,2,0)*DY320,(VLOOKUP(EB320,data!$B$3:$E$32,2,0)*14)+(VLOOKUP(EB320,data!$B$3:$E$32,3,0))*(DY320-14)),0)</f>
        <v>0</v>
      </c>
      <c r="ED320" s="265" t="s">
        <v>96</v>
      </c>
      <c r="EE320" s="231">
        <f>IF(DZ320=1,VLOOKUP(ED320,data!$B$35:$D$39,2,0),0)</f>
        <v>0</v>
      </c>
      <c r="EF320" s="232">
        <f>IF(AND(EC320&lt;&gt;0,EE320&lt;&gt;0)=FALSE,0,data!$C$43)</f>
        <v>0</v>
      </c>
      <c r="EG320" s="269">
        <f t="shared" si="342"/>
        <v>0</v>
      </c>
      <c r="EH320" s="225">
        <f t="shared" si="343"/>
        <v>0</v>
      </c>
      <c r="EI320" s="225">
        <f t="shared" si="344"/>
        <v>0</v>
      </c>
      <c r="EJ320" s="225">
        <f t="shared" si="345"/>
        <v>0</v>
      </c>
      <c r="EK320" s="431" t="str">
        <f t="shared" si="346"/>
        <v>ne</v>
      </c>
      <c r="EM320" s="229"/>
      <c r="EN320" s="225">
        <f t="shared" si="347"/>
        <v>0</v>
      </c>
      <c r="EO320" s="230">
        <f>IF(EN320=1,data!$C$41*EM320,0)</f>
        <v>0</v>
      </c>
      <c r="EP320" s="265" t="s">
        <v>96</v>
      </c>
      <c r="EQ320" s="231">
        <f>IF(EN320=1,IF(EM320&lt;15,VLOOKUP(EP320,data!$B$3:$E$32,2,0)*EM320,(VLOOKUP(EP320,data!$B$3:$E$32,2,0)*14)+(VLOOKUP(EP320,data!$B$3:$E$32,3,0))*(EM320-14)),0)</f>
        <v>0</v>
      </c>
      <c r="ER320" s="265" t="s">
        <v>96</v>
      </c>
      <c r="ES320" s="231">
        <f>IF(EN320=1,VLOOKUP(ER320,data!$B$35:$D$39,2,0),0)</f>
        <v>0</v>
      </c>
      <c r="ET320" s="232">
        <f>IF(AND(EQ320&lt;&gt;0,ES320&lt;&gt;0)=FALSE,0,data!$C$43)</f>
        <v>0</v>
      </c>
      <c r="EU320" s="269">
        <f t="shared" si="348"/>
        <v>0</v>
      </c>
      <c r="EV320" s="225">
        <f t="shared" si="349"/>
        <v>0</v>
      </c>
      <c r="EW320" s="225">
        <f t="shared" si="350"/>
        <v>0</v>
      </c>
      <c r="EX320" s="225">
        <f t="shared" si="351"/>
        <v>0</v>
      </c>
      <c r="EY320" s="431" t="str">
        <f t="shared" si="352"/>
        <v>ne</v>
      </c>
      <c r="FA320" s="229"/>
      <c r="FB320" s="225">
        <f t="shared" si="353"/>
        <v>0</v>
      </c>
      <c r="FC320" s="230">
        <f>IF(FB320=1,data!$C$41*FA320,0)</f>
        <v>0</v>
      </c>
      <c r="FD320" s="265" t="s">
        <v>96</v>
      </c>
      <c r="FE320" s="231">
        <f>IF(FB320=1,IF(FA320&lt;15,VLOOKUP(FD320,data!$B$3:$E$32,2,0)*FA320,(VLOOKUP(FD320,data!$B$3:$E$32,2,0)*14)+(VLOOKUP(FD320,data!$B$3:$E$32,3,0))*(FA320-14)),0)</f>
        <v>0</v>
      </c>
      <c r="FF320" s="265" t="s">
        <v>96</v>
      </c>
      <c r="FG320" s="231">
        <f>IF(FB320=1,VLOOKUP(FF320,data!$B$35:$D$39,2,0),0)</f>
        <v>0</v>
      </c>
      <c r="FH320" s="232">
        <f>IF(AND(FE320&lt;&gt;0,FG320&lt;&gt;0)=FALSE,0,data!$C$43)</f>
        <v>0</v>
      </c>
      <c r="FI320" s="269">
        <f t="shared" si="354"/>
        <v>0</v>
      </c>
      <c r="FJ320" s="225">
        <f t="shared" si="355"/>
        <v>0</v>
      </c>
      <c r="FK320" s="225">
        <f t="shared" si="356"/>
        <v>0</v>
      </c>
      <c r="FL320" s="225">
        <f t="shared" si="357"/>
        <v>0</v>
      </c>
      <c r="FM320" s="431" t="str">
        <f t="shared" si="358"/>
        <v>ne</v>
      </c>
    </row>
    <row r="321" spans="1:169" ht="26.65" hidden="1" customHeight="1" x14ac:dyDescent="0.25">
      <c r="A321" s="233"/>
      <c r="B321" s="370" t="s">
        <v>412</v>
      </c>
      <c r="C321" s="416"/>
      <c r="D321" s="418"/>
      <c r="E321" s="229"/>
      <c r="F321" s="225">
        <f t="shared" si="290"/>
        <v>0</v>
      </c>
      <c r="G321" s="230">
        <f>IF(F321=1,data!$C$41*E321,0)</f>
        <v>0</v>
      </c>
      <c r="H321" s="265" t="s">
        <v>96</v>
      </c>
      <c r="I321" s="231">
        <f>IF($F321=1,IF($E321&lt;15,VLOOKUP(H321,data!$B$3:$E$32,2,0)*$E321,(VLOOKUP(H321,data!$B$3:$E$32,2,0)*14)+(VLOOKUP(H321,data!$B$3:$E$32,3,0))*($E321-14)),0)</f>
        <v>0</v>
      </c>
      <c r="J321" s="265" t="s">
        <v>96</v>
      </c>
      <c r="K321" s="231">
        <f>IF($F321=1,VLOOKUP(J321,data!$B$35:$D$39,2,0),0)</f>
        <v>0</v>
      </c>
      <c r="L321" s="232">
        <f>IF(AND(I321&lt;&gt;0,K321&lt;&gt;0)=FALSE,0,data!$C$43)</f>
        <v>0</v>
      </c>
      <c r="M321" s="269">
        <f t="shared" si="76"/>
        <v>0</v>
      </c>
      <c r="N321" s="225">
        <f t="shared" si="359"/>
        <v>0</v>
      </c>
      <c r="O321" s="225">
        <f t="shared" si="291"/>
        <v>0</v>
      </c>
      <c r="P321" s="225">
        <f t="shared" si="292"/>
        <v>0</v>
      </c>
      <c r="Q321" s="228"/>
      <c r="R321" s="438">
        <f t="shared" si="293"/>
        <v>0</v>
      </c>
      <c r="S321" s="225">
        <f t="shared" si="294"/>
        <v>0</v>
      </c>
      <c r="T321" s="357">
        <f>IF(S321=1,data!$C$41*R321,0)</f>
        <v>0</v>
      </c>
      <c r="U321" s="370" t="str">
        <f t="shared" si="295"/>
        <v xml:space="preserve"> </v>
      </c>
      <c r="V321" s="360">
        <f>IF($S321=1,IF(R321&lt;15,VLOOKUP(U321,data!$B$3:$E$32,2,0)*R321,(VLOOKUP(U321,data!$B$3:$E$32,2,0)*14)+(VLOOKUP(U321,data!$B$3:$E$32,3,0))*(R321-14)),0)</f>
        <v>0</v>
      </c>
      <c r="W321" s="370" t="str">
        <f t="shared" si="296"/>
        <v xml:space="preserve"> </v>
      </c>
      <c r="X321" s="360">
        <f>IF($S321=1,VLOOKUP(W321,data!$B$35:$D$39,2,0),0)</f>
        <v>0</v>
      </c>
      <c r="Y321" s="364">
        <f>IF(AND(V321&lt;&gt;0,X321&lt;&gt;0)=FALSE,0,data!$C$43)</f>
        <v>0</v>
      </c>
      <c r="Z321" s="365">
        <f t="shared" si="83"/>
        <v>0</v>
      </c>
      <c r="AA321" s="225">
        <f t="shared" si="360"/>
        <v>0</v>
      </c>
      <c r="AB321" s="225">
        <f t="shared" si="297"/>
        <v>0</v>
      </c>
      <c r="AC321" s="225">
        <f t="shared" si="298"/>
        <v>0</v>
      </c>
      <c r="AE321" s="229"/>
      <c r="AF321" s="225">
        <f t="shared" si="299"/>
        <v>0</v>
      </c>
      <c r="AG321" s="230">
        <f>IF(AF321=1,data!$C$41*AE321,0)</f>
        <v>0</v>
      </c>
      <c r="AH321" s="265" t="s">
        <v>96</v>
      </c>
      <c r="AI321" s="231">
        <f>IF(AF321=1,IF(AE321&lt;15,VLOOKUP(AH321,data!$B$3:$E$32,2,0)*AE321,(VLOOKUP(AH321,data!$B$3:$E$32,2,0)*14)+(VLOOKUP(AH321,data!$B$3:$E$32,3,0))*(AE321-14)),0)</f>
        <v>0</v>
      </c>
      <c r="AJ321" s="265" t="s">
        <v>96</v>
      </c>
      <c r="AK321" s="231">
        <f>IF(AF321=1,VLOOKUP(AJ321,data!$B$35:$D$39,2,0),0)</f>
        <v>0</v>
      </c>
      <c r="AL321" s="232">
        <f>IF(AND(AI321&lt;&gt;0,AK321&lt;&gt;0)=FALSE,0,data!$C$43)</f>
        <v>0</v>
      </c>
      <c r="AM321" s="269">
        <f t="shared" si="300"/>
        <v>0</v>
      </c>
      <c r="AN321" s="225">
        <f t="shared" si="301"/>
        <v>0</v>
      </c>
      <c r="AO321" s="225">
        <f t="shared" si="302"/>
        <v>0</v>
      </c>
      <c r="AP321" s="225">
        <f t="shared" si="303"/>
        <v>0</v>
      </c>
      <c r="AQ321" s="431" t="str">
        <f t="shared" si="304"/>
        <v>ne</v>
      </c>
      <c r="AS321" s="229"/>
      <c r="AT321" s="225">
        <f t="shared" si="305"/>
        <v>0</v>
      </c>
      <c r="AU321" s="230">
        <f>IF(AT321=1,data!$C$41*AS321,0)</f>
        <v>0</v>
      </c>
      <c r="AV321" s="265" t="s">
        <v>96</v>
      </c>
      <c r="AW321" s="231">
        <f>IF(AT321=1,IF(AS321&lt;15,VLOOKUP(AV321,data!$B$3:$E$32,2,0)*AS321,(VLOOKUP(AV321,data!$B$3:$E$32,2,0)*14)+(VLOOKUP(AV321,data!$B$3:$E$32,3,0))*(AS321-14)),0)</f>
        <v>0</v>
      </c>
      <c r="AX321" s="265" t="s">
        <v>96</v>
      </c>
      <c r="AY321" s="231">
        <f>IF(AT321=1,VLOOKUP(AX321,data!$B$35:$D$39,2,0),0)</f>
        <v>0</v>
      </c>
      <c r="AZ321" s="232">
        <f>IF(AND(AW321&lt;&gt;0,AY321&lt;&gt;0)=FALSE,0,data!$C$43)</f>
        <v>0</v>
      </c>
      <c r="BA321" s="269">
        <f t="shared" si="306"/>
        <v>0</v>
      </c>
      <c r="BB321" s="225">
        <f t="shared" si="307"/>
        <v>0</v>
      </c>
      <c r="BC321" s="225">
        <f t="shared" si="308"/>
        <v>0</v>
      </c>
      <c r="BD321" s="225">
        <f t="shared" si="309"/>
        <v>0</v>
      </c>
      <c r="BE321" s="431" t="str">
        <f t="shared" si="310"/>
        <v>ne</v>
      </c>
      <c r="BG321" s="229"/>
      <c r="BH321" s="225">
        <f t="shared" si="311"/>
        <v>0</v>
      </c>
      <c r="BI321" s="230">
        <f>IF(BH321=1,data!$C$41*BG321,0)</f>
        <v>0</v>
      </c>
      <c r="BJ321" s="265" t="s">
        <v>96</v>
      </c>
      <c r="BK321" s="231">
        <f>IF(BH321=1,IF(BG321&lt;15,VLOOKUP(BJ321,data!$B$3:$E$32,2,0)*BG321,(VLOOKUP(BJ321,data!$B$3:$E$32,2,0)*14)+(VLOOKUP(BJ321,data!$B$3:$E$32,3,0))*(BG321-14)),0)</f>
        <v>0</v>
      </c>
      <c r="BL321" s="265" t="s">
        <v>96</v>
      </c>
      <c r="BM321" s="231">
        <f>IF(BH321=1,VLOOKUP(BL321,data!$B$35:$D$39,2,0),0)</f>
        <v>0</v>
      </c>
      <c r="BN321" s="232">
        <f>IF(AND(BK321&lt;&gt;0,BM321&lt;&gt;0)=FALSE,0,data!$C$43)</f>
        <v>0</v>
      </c>
      <c r="BO321" s="269">
        <f t="shared" si="312"/>
        <v>0</v>
      </c>
      <c r="BP321" s="225">
        <f t="shared" si="313"/>
        <v>0</v>
      </c>
      <c r="BQ321" s="225">
        <f t="shared" si="314"/>
        <v>0</v>
      </c>
      <c r="BR321" s="225">
        <f t="shared" si="315"/>
        <v>0</v>
      </c>
      <c r="BS321" s="431" t="str">
        <f t="shared" si="316"/>
        <v>ne</v>
      </c>
      <c r="BU321" s="229"/>
      <c r="BV321" s="225">
        <f t="shared" si="317"/>
        <v>0</v>
      </c>
      <c r="BW321" s="230">
        <f>IF(BV321=1,data!$C$41*BU321,0)</f>
        <v>0</v>
      </c>
      <c r="BX321" s="265" t="s">
        <v>96</v>
      </c>
      <c r="BY321" s="231">
        <f>IF(BV321=1,IF(BU321&lt;15,VLOOKUP(BX321,data!$B$3:$E$32,2,0)*BU321,(VLOOKUP(BX321,data!$B$3:$E$32,2,0)*14)+(VLOOKUP(BX321,data!$B$3:$E$32,3,0))*(BU321-14)),0)</f>
        <v>0</v>
      </c>
      <c r="BZ321" s="265" t="s">
        <v>96</v>
      </c>
      <c r="CA321" s="231">
        <f>IF(BV321=1,VLOOKUP(BZ321,data!$B$35:$D$39,2,0),0)</f>
        <v>0</v>
      </c>
      <c r="CB321" s="232">
        <f>IF(AND(BY321&lt;&gt;0,CA321&lt;&gt;0)=FALSE,0,data!$C$43)</f>
        <v>0</v>
      </c>
      <c r="CC321" s="269">
        <f t="shared" si="318"/>
        <v>0</v>
      </c>
      <c r="CD321" s="225">
        <f t="shared" si="319"/>
        <v>0</v>
      </c>
      <c r="CE321" s="225">
        <f t="shared" si="320"/>
        <v>0</v>
      </c>
      <c r="CF321" s="225">
        <f t="shared" si="321"/>
        <v>0</v>
      </c>
      <c r="CG321" s="431" t="str">
        <f t="shared" si="322"/>
        <v>ne</v>
      </c>
      <c r="CI321" s="229"/>
      <c r="CJ321" s="225">
        <f t="shared" si="323"/>
        <v>0</v>
      </c>
      <c r="CK321" s="230">
        <f>IF(CJ321=1,data!$C$41*CI321,0)</f>
        <v>0</v>
      </c>
      <c r="CL321" s="265" t="s">
        <v>96</v>
      </c>
      <c r="CM321" s="231">
        <f>IF(CJ321=1,IF(CI321&lt;15,VLOOKUP(CL321,data!$B$3:$E$32,2,0)*CI321,(VLOOKUP(CL321,data!$B$3:$E$32,2,0)*14)+(VLOOKUP(CL321,data!$B$3:$E$32,3,0))*(CI321-14)),0)</f>
        <v>0</v>
      </c>
      <c r="CN321" s="265" t="s">
        <v>96</v>
      </c>
      <c r="CO321" s="231">
        <f>IF(CJ321=1,VLOOKUP(CN321,data!$B$35:$D$39,2,0),0)</f>
        <v>0</v>
      </c>
      <c r="CP321" s="232">
        <f>IF(AND(CM321&lt;&gt;0,CO321&lt;&gt;0)=FALSE,0,data!$C$43)</f>
        <v>0</v>
      </c>
      <c r="CQ321" s="269">
        <f t="shared" si="324"/>
        <v>0</v>
      </c>
      <c r="CR321" s="225">
        <f t="shared" si="325"/>
        <v>0</v>
      </c>
      <c r="CS321" s="225">
        <f t="shared" si="326"/>
        <v>0</v>
      </c>
      <c r="CT321" s="225">
        <f t="shared" si="327"/>
        <v>0</v>
      </c>
      <c r="CU321" s="431" t="str">
        <f t="shared" si="328"/>
        <v>ne</v>
      </c>
      <c r="CW321" s="229"/>
      <c r="CX321" s="225">
        <f t="shared" si="329"/>
        <v>0</v>
      </c>
      <c r="CY321" s="230">
        <f>IF(CX321=1,data!$C$41*CW321,0)</f>
        <v>0</v>
      </c>
      <c r="CZ321" s="265" t="s">
        <v>96</v>
      </c>
      <c r="DA321" s="231">
        <f>IF(CX321=1,IF(CW321&lt;15,VLOOKUP(CZ321,data!$B$3:$E$32,2,0)*CW321,(VLOOKUP(CZ321,data!$B$3:$E$32,2,0)*14)+(VLOOKUP(CZ321,data!$B$3:$E$32,3,0))*(CW321-14)),0)</f>
        <v>0</v>
      </c>
      <c r="DB321" s="265" t="s">
        <v>96</v>
      </c>
      <c r="DC321" s="231">
        <f>IF(CX321=1,VLOOKUP(DB321,data!$B$35:$D$39,2,0),0)</f>
        <v>0</v>
      </c>
      <c r="DD321" s="232">
        <f>IF(AND(DA321&lt;&gt;0,DC321&lt;&gt;0)=FALSE,0,data!$C$43)</f>
        <v>0</v>
      </c>
      <c r="DE321" s="269">
        <f t="shared" si="330"/>
        <v>0</v>
      </c>
      <c r="DF321" s="225">
        <f t="shared" si="331"/>
        <v>0</v>
      </c>
      <c r="DG321" s="225">
        <f t="shared" si="332"/>
        <v>0</v>
      </c>
      <c r="DH321" s="225">
        <f t="shared" si="333"/>
        <v>0</v>
      </c>
      <c r="DI321" s="431" t="str">
        <f t="shared" si="334"/>
        <v>ne</v>
      </c>
      <c r="DK321" s="229"/>
      <c r="DL321" s="225">
        <f t="shared" si="335"/>
        <v>0</v>
      </c>
      <c r="DM321" s="230">
        <f>IF(DL321=1,data!$C$41*DK321,0)</f>
        <v>0</v>
      </c>
      <c r="DN321" s="265" t="s">
        <v>96</v>
      </c>
      <c r="DO321" s="231">
        <f>IF(DL321=1,IF(DK321&lt;15,VLOOKUP(DN321,data!$B$3:$E$32,2,0)*DK321,(VLOOKUP(DN321,data!$B$3:$E$32,2,0)*14)+(VLOOKUP(DN321,data!$B$3:$E$32,3,0))*(DK321-14)),0)</f>
        <v>0</v>
      </c>
      <c r="DP321" s="265" t="s">
        <v>96</v>
      </c>
      <c r="DQ321" s="231">
        <f>IF(DL321=1,VLOOKUP(DP321,data!$B$35:$D$39,2,0),0)</f>
        <v>0</v>
      </c>
      <c r="DR321" s="232">
        <f>IF(AND(DO321&lt;&gt;0,DQ321&lt;&gt;0)=FALSE,0,data!$C$43)</f>
        <v>0</v>
      </c>
      <c r="DS321" s="269">
        <f t="shared" si="336"/>
        <v>0</v>
      </c>
      <c r="DT321" s="225">
        <f t="shared" si="337"/>
        <v>0</v>
      </c>
      <c r="DU321" s="225">
        <f t="shared" si="338"/>
        <v>0</v>
      </c>
      <c r="DV321" s="225">
        <f t="shared" si="339"/>
        <v>0</v>
      </c>
      <c r="DW321" s="431" t="str">
        <f t="shared" si="340"/>
        <v>ne</v>
      </c>
      <c r="DY321" s="229"/>
      <c r="DZ321" s="225">
        <f t="shared" si="341"/>
        <v>0</v>
      </c>
      <c r="EA321" s="230">
        <f>IF(DZ321=1,data!$C$41*DY321,0)</f>
        <v>0</v>
      </c>
      <c r="EB321" s="265" t="s">
        <v>96</v>
      </c>
      <c r="EC321" s="231">
        <f>IF(DZ321=1,IF(DY321&lt;15,VLOOKUP(EB321,data!$B$3:$E$32,2,0)*DY321,(VLOOKUP(EB321,data!$B$3:$E$32,2,0)*14)+(VLOOKUP(EB321,data!$B$3:$E$32,3,0))*(DY321-14)),0)</f>
        <v>0</v>
      </c>
      <c r="ED321" s="265" t="s">
        <v>96</v>
      </c>
      <c r="EE321" s="231">
        <f>IF(DZ321=1,VLOOKUP(ED321,data!$B$35:$D$39,2,0),0)</f>
        <v>0</v>
      </c>
      <c r="EF321" s="232">
        <f>IF(AND(EC321&lt;&gt;0,EE321&lt;&gt;0)=FALSE,0,data!$C$43)</f>
        <v>0</v>
      </c>
      <c r="EG321" s="269">
        <f t="shared" si="342"/>
        <v>0</v>
      </c>
      <c r="EH321" s="225">
        <f t="shared" si="343"/>
        <v>0</v>
      </c>
      <c r="EI321" s="225">
        <f t="shared" si="344"/>
        <v>0</v>
      </c>
      <c r="EJ321" s="225">
        <f t="shared" si="345"/>
        <v>0</v>
      </c>
      <c r="EK321" s="431" t="str">
        <f t="shared" si="346"/>
        <v>ne</v>
      </c>
      <c r="EM321" s="229"/>
      <c r="EN321" s="225">
        <f t="shared" si="347"/>
        <v>0</v>
      </c>
      <c r="EO321" s="230">
        <f>IF(EN321=1,data!$C$41*EM321,0)</f>
        <v>0</v>
      </c>
      <c r="EP321" s="265" t="s">
        <v>96</v>
      </c>
      <c r="EQ321" s="231">
        <f>IF(EN321=1,IF(EM321&lt;15,VLOOKUP(EP321,data!$B$3:$E$32,2,0)*EM321,(VLOOKUP(EP321,data!$B$3:$E$32,2,0)*14)+(VLOOKUP(EP321,data!$B$3:$E$32,3,0))*(EM321-14)),0)</f>
        <v>0</v>
      </c>
      <c r="ER321" s="265" t="s">
        <v>96</v>
      </c>
      <c r="ES321" s="231">
        <f>IF(EN321=1,VLOOKUP(ER321,data!$B$35:$D$39,2,0),0)</f>
        <v>0</v>
      </c>
      <c r="ET321" s="232">
        <f>IF(AND(EQ321&lt;&gt;0,ES321&lt;&gt;0)=FALSE,0,data!$C$43)</f>
        <v>0</v>
      </c>
      <c r="EU321" s="269">
        <f t="shared" si="348"/>
        <v>0</v>
      </c>
      <c r="EV321" s="225">
        <f t="shared" si="349"/>
        <v>0</v>
      </c>
      <c r="EW321" s="225">
        <f t="shared" si="350"/>
        <v>0</v>
      </c>
      <c r="EX321" s="225">
        <f t="shared" si="351"/>
        <v>0</v>
      </c>
      <c r="EY321" s="431" t="str">
        <f t="shared" si="352"/>
        <v>ne</v>
      </c>
      <c r="FA321" s="229"/>
      <c r="FB321" s="225">
        <f t="shared" si="353"/>
        <v>0</v>
      </c>
      <c r="FC321" s="230">
        <f>IF(FB321=1,data!$C$41*FA321,0)</f>
        <v>0</v>
      </c>
      <c r="FD321" s="265" t="s">
        <v>96</v>
      </c>
      <c r="FE321" s="231">
        <f>IF(FB321=1,IF(FA321&lt;15,VLOOKUP(FD321,data!$B$3:$E$32,2,0)*FA321,(VLOOKUP(FD321,data!$B$3:$E$32,2,0)*14)+(VLOOKUP(FD321,data!$B$3:$E$32,3,0))*(FA321-14)),0)</f>
        <v>0</v>
      </c>
      <c r="FF321" s="265" t="s">
        <v>96</v>
      </c>
      <c r="FG321" s="231">
        <f>IF(FB321=1,VLOOKUP(FF321,data!$B$35:$D$39,2,0),0)</f>
        <v>0</v>
      </c>
      <c r="FH321" s="232">
        <f>IF(AND(FE321&lt;&gt;0,FG321&lt;&gt;0)=FALSE,0,data!$C$43)</f>
        <v>0</v>
      </c>
      <c r="FI321" s="269">
        <f t="shared" si="354"/>
        <v>0</v>
      </c>
      <c r="FJ321" s="225">
        <f t="shared" si="355"/>
        <v>0</v>
      </c>
      <c r="FK321" s="225">
        <f t="shared" si="356"/>
        <v>0</v>
      </c>
      <c r="FL321" s="225">
        <f t="shared" si="357"/>
        <v>0</v>
      </c>
      <c r="FM321" s="431" t="str">
        <f t="shared" si="358"/>
        <v>ne</v>
      </c>
    </row>
    <row r="322" spans="1:169" ht="26.65" hidden="1" customHeight="1" x14ac:dyDescent="0.25">
      <c r="A322" s="233"/>
      <c r="B322" s="370" t="s">
        <v>413</v>
      </c>
      <c r="C322" s="416"/>
      <c r="D322" s="418"/>
      <c r="E322" s="229"/>
      <c r="F322" s="225">
        <f t="shared" si="290"/>
        <v>0</v>
      </c>
      <c r="G322" s="230">
        <f>IF(F322=1,data!$C$41*E322,0)</f>
        <v>0</v>
      </c>
      <c r="H322" s="265" t="s">
        <v>96</v>
      </c>
      <c r="I322" s="231">
        <f>IF($F322=1,IF($E322&lt;15,VLOOKUP(H322,data!$B$3:$E$32,2,0)*$E322,(VLOOKUP(H322,data!$B$3:$E$32,2,0)*14)+(VLOOKUP(H322,data!$B$3:$E$32,3,0))*($E322-14)),0)</f>
        <v>0</v>
      </c>
      <c r="J322" s="265" t="s">
        <v>96</v>
      </c>
      <c r="K322" s="231">
        <f>IF($F322=1,VLOOKUP(J322,data!$B$35:$D$39,2,0),0)</f>
        <v>0</v>
      </c>
      <c r="L322" s="232">
        <f>IF(AND(I322&lt;&gt;0,K322&lt;&gt;0)=FALSE,0,data!$C$43)</f>
        <v>0</v>
      </c>
      <c r="M322" s="269">
        <f t="shared" si="76"/>
        <v>0</v>
      </c>
      <c r="N322" s="225">
        <f t="shared" si="359"/>
        <v>0</v>
      </c>
      <c r="O322" s="225">
        <f t="shared" si="291"/>
        <v>0</v>
      </c>
      <c r="P322" s="225">
        <f t="shared" si="292"/>
        <v>0</v>
      </c>
      <c r="Q322" s="228"/>
      <c r="R322" s="438">
        <f t="shared" si="293"/>
        <v>0</v>
      </c>
      <c r="S322" s="225">
        <f t="shared" si="294"/>
        <v>0</v>
      </c>
      <c r="T322" s="357">
        <f>IF(S322=1,data!$C$41*R322,0)</f>
        <v>0</v>
      </c>
      <c r="U322" s="370" t="str">
        <f t="shared" si="295"/>
        <v xml:space="preserve"> </v>
      </c>
      <c r="V322" s="360">
        <f>IF($S322=1,IF(R322&lt;15,VLOOKUP(U322,data!$B$3:$E$32,2,0)*R322,(VLOOKUP(U322,data!$B$3:$E$32,2,0)*14)+(VLOOKUP(U322,data!$B$3:$E$32,3,0))*(R322-14)),0)</f>
        <v>0</v>
      </c>
      <c r="W322" s="370" t="str">
        <f t="shared" si="296"/>
        <v xml:space="preserve"> </v>
      </c>
      <c r="X322" s="360">
        <f>IF($S322=1,VLOOKUP(W322,data!$B$35:$D$39,2,0),0)</f>
        <v>0</v>
      </c>
      <c r="Y322" s="364">
        <f>IF(AND(V322&lt;&gt;0,X322&lt;&gt;0)=FALSE,0,data!$C$43)</f>
        <v>0</v>
      </c>
      <c r="Z322" s="365">
        <f t="shared" si="83"/>
        <v>0</v>
      </c>
      <c r="AA322" s="225">
        <f t="shared" si="360"/>
        <v>0</v>
      </c>
      <c r="AB322" s="225">
        <f t="shared" si="297"/>
        <v>0</v>
      </c>
      <c r="AC322" s="225">
        <f t="shared" si="298"/>
        <v>0</v>
      </c>
      <c r="AE322" s="229"/>
      <c r="AF322" s="225">
        <f t="shared" si="299"/>
        <v>0</v>
      </c>
      <c r="AG322" s="230">
        <f>IF(AF322=1,data!$C$41*AE322,0)</f>
        <v>0</v>
      </c>
      <c r="AH322" s="265" t="s">
        <v>96</v>
      </c>
      <c r="AI322" s="231">
        <f>IF(AF322=1,IF(AE322&lt;15,VLOOKUP(AH322,data!$B$3:$E$32,2,0)*AE322,(VLOOKUP(AH322,data!$B$3:$E$32,2,0)*14)+(VLOOKUP(AH322,data!$B$3:$E$32,3,0))*(AE322-14)),0)</f>
        <v>0</v>
      </c>
      <c r="AJ322" s="265" t="s">
        <v>96</v>
      </c>
      <c r="AK322" s="231">
        <f>IF(AF322=1,VLOOKUP(AJ322,data!$B$35:$D$39,2,0),0)</f>
        <v>0</v>
      </c>
      <c r="AL322" s="232">
        <f>IF(AND(AI322&lt;&gt;0,AK322&lt;&gt;0)=FALSE,0,data!$C$43)</f>
        <v>0</v>
      </c>
      <c r="AM322" s="269">
        <f t="shared" si="300"/>
        <v>0</v>
      </c>
      <c r="AN322" s="225">
        <f t="shared" si="301"/>
        <v>0</v>
      </c>
      <c r="AO322" s="225">
        <f t="shared" si="302"/>
        <v>0</v>
      </c>
      <c r="AP322" s="225">
        <f t="shared" si="303"/>
        <v>0</v>
      </c>
      <c r="AQ322" s="431" t="str">
        <f t="shared" si="304"/>
        <v>ne</v>
      </c>
      <c r="AS322" s="229"/>
      <c r="AT322" s="225">
        <f t="shared" si="305"/>
        <v>0</v>
      </c>
      <c r="AU322" s="230">
        <f>IF(AT322=1,data!$C$41*AS322,0)</f>
        <v>0</v>
      </c>
      <c r="AV322" s="265" t="s">
        <v>96</v>
      </c>
      <c r="AW322" s="231">
        <f>IF(AT322=1,IF(AS322&lt;15,VLOOKUP(AV322,data!$B$3:$E$32,2,0)*AS322,(VLOOKUP(AV322,data!$B$3:$E$32,2,0)*14)+(VLOOKUP(AV322,data!$B$3:$E$32,3,0))*(AS322-14)),0)</f>
        <v>0</v>
      </c>
      <c r="AX322" s="265" t="s">
        <v>96</v>
      </c>
      <c r="AY322" s="231">
        <f>IF(AT322=1,VLOOKUP(AX322,data!$B$35:$D$39,2,0),0)</f>
        <v>0</v>
      </c>
      <c r="AZ322" s="232">
        <f>IF(AND(AW322&lt;&gt;0,AY322&lt;&gt;0)=FALSE,0,data!$C$43)</f>
        <v>0</v>
      </c>
      <c r="BA322" s="269">
        <f t="shared" si="306"/>
        <v>0</v>
      </c>
      <c r="BB322" s="225">
        <f t="shared" si="307"/>
        <v>0</v>
      </c>
      <c r="BC322" s="225">
        <f t="shared" si="308"/>
        <v>0</v>
      </c>
      <c r="BD322" s="225">
        <f t="shared" si="309"/>
        <v>0</v>
      </c>
      <c r="BE322" s="431" t="str">
        <f t="shared" si="310"/>
        <v>ne</v>
      </c>
      <c r="BG322" s="229"/>
      <c r="BH322" s="225">
        <f t="shared" si="311"/>
        <v>0</v>
      </c>
      <c r="BI322" s="230">
        <f>IF(BH322=1,data!$C$41*BG322,0)</f>
        <v>0</v>
      </c>
      <c r="BJ322" s="265" t="s">
        <v>96</v>
      </c>
      <c r="BK322" s="231">
        <f>IF(BH322=1,IF(BG322&lt;15,VLOOKUP(BJ322,data!$B$3:$E$32,2,0)*BG322,(VLOOKUP(BJ322,data!$B$3:$E$32,2,0)*14)+(VLOOKUP(BJ322,data!$B$3:$E$32,3,0))*(BG322-14)),0)</f>
        <v>0</v>
      </c>
      <c r="BL322" s="265" t="s">
        <v>96</v>
      </c>
      <c r="BM322" s="231">
        <f>IF(BH322=1,VLOOKUP(BL322,data!$B$35:$D$39,2,0),0)</f>
        <v>0</v>
      </c>
      <c r="BN322" s="232">
        <f>IF(AND(BK322&lt;&gt;0,BM322&lt;&gt;0)=FALSE,0,data!$C$43)</f>
        <v>0</v>
      </c>
      <c r="BO322" s="269">
        <f t="shared" si="312"/>
        <v>0</v>
      </c>
      <c r="BP322" s="225">
        <f t="shared" si="313"/>
        <v>0</v>
      </c>
      <c r="BQ322" s="225">
        <f t="shared" si="314"/>
        <v>0</v>
      </c>
      <c r="BR322" s="225">
        <f t="shared" si="315"/>
        <v>0</v>
      </c>
      <c r="BS322" s="431" t="str">
        <f t="shared" si="316"/>
        <v>ne</v>
      </c>
      <c r="BU322" s="229"/>
      <c r="BV322" s="225">
        <f t="shared" si="317"/>
        <v>0</v>
      </c>
      <c r="BW322" s="230">
        <f>IF(BV322=1,data!$C$41*BU322,0)</f>
        <v>0</v>
      </c>
      <c r="BX322" s="265" t="s">
        <v>96</v>
      </c>
      <c r="BY322" s="231">
        <f>IF(BV322=1,IF(BU322&lt;15,VLOOKUP(BX322,data!$B$3:$E$32,2,0)*BU322,(VLOOKUP(BX322,data!$B$3:$E$32,2,0)*14)+(VLOOKUP(BX322,data!$B$3:$E$32,3,0))*(BU322-14)),0)</f>
        <v>0</v>
      </c>
      <c r="BZ322" s="265" t="s">
        <v>96</v>
      </c>
      <c r="CA322" s="231">
        <f>IF(BV322=1,VLOOKUP(BZ322,data!$B$35:$D$39,2,0),0)</f>
        <v>0</v>
      </c>
      <c r="CB322" s="232">
        <f>IF(AND(BY322&lt;&gt;0,CA322&lt;&gt;0)=FALSE,0,data!$C$43)</f>
        <v>0</v>
      </c>
      <c r="CC322" s="269">
        <f t="shared" si="318"/>
        <v>0</v>
      </c>
      <c r="CD322" s="225">
        <f t="shared" si="319"/>
        <v>0</v>
      </c>
      <c r="CE322" s="225">
        <f t="shared" si="320"/>
        <v>0</v>
      </c>
      <c r="CF322" s="225">
        <f t="shared" si="321"/>
        <v>0</v>
      </c>
      <c r="CG322" s="431" t="str">
        <f t="shared" si="322"/>
        <v>ne</v>
      </c>
      <c r="CI322" s="229"/>
      <c r="CJ322" s="225">
        <f t="shared" si="323"/>
        <v>0</v>
      </c>
      <c r="CK322" s="230">
        <f>IF(CJ322=1,data!$C$41*CI322,0)</f>
        <v>0</v>
      </c>
      <c r="CL322" s="265" t="s">
        <v>96</v>
      </c>
      <c r="CM322" s="231">
        <f>IF(CJ322=1,IF(CI322&lt;15,VLOOKUP(CL322,data!$B$3:$E$32,2,0)*CI322,(VLOOKUP(CL322,data!$B$3:$E$32,2,0)*14)+(VLOOKUP(CL322,data!$B$3:$E$32,3,0))*(CI322-14)),0)</f>
        <v>0</v>
      </c>
      <c r="CN322" s="265" t="s">
        <v>96</v>
      </c>
      <c r="CO322" s="231">
        <f>IF(CJ322=1,VLOOKUP(CN322,data!$B$35:$D$39,2,0),0)</f>
        <v>0</v>
      </c>
      <c r="CP322" s="232">
        <f>IF(AND(CM322&lt;&gt;0,CO322&lt;&gt;0)=FALSE,0,data!$C$43)</f>
        <v>0</v>
      </c>
      <c r="CQ322" s="269">
        <f t="shared" si="324"/>
        <v>0</v>
      </c>
      <c r="CR322" s="225">
        <f t="shared" si="325"/>
        <v>0</v>
      </c>
      <c r="CS322" s="225">
        <f t="shared" si="326"/>
        <v>0</v>
      </c>
      <c r="CT322" s="225">
        <f t="shared" si="327"/>
        <v>0</v>
      </c>
      <c r="CU322" s="431" t="str">
        <f t="shared" si="328"/>
        <v>ne</v>
      </c>
      <c r="CW322" s="229"/>
      <c r="CX322" s="225">
        <f t="shared" si="329"/>
        <v>0</v>
      </c>
      <c r="CY322" s="230">
        <f>IF(CX322=1,data!$C$41*CW322,0)</f>
        <v>0</v>
      </c>
      <c r="CZ322" s="265" t="s">
        <v>96</v>
      </c>
      <c r="DA322" s="231">
        <f>IF(CX322=1,IF(CW322&lt;15,VLOOKUP(CZ322,data!$B$3:$E$32,2,0)*CW322,(VLOOKUP(CZ322,data!$B$3:$E$32,2,0)*14)+(VLOOKUP(CZ322,data!$B$3:$E$32,3,0))*(CW322-14)),0)</f>
        <v>0</v>
      </c>
      <c r="DB322" s="265" t="s">
        <v>96</v>
      </c>
      <c r="DC322" s="231">
        <f>IF(CX322=1,VLOOKUP(DB322,data!$B$35:$D$39,2,0),0)</f>
        <v>0</v>
      </c>
      <c r="DD322" s="232">
        <f>IF(AND(DA322&lt;&gt;0,DC322&lt;&gt;0)=FALSE,0,data!$C$43)</f>
        <v>0</v>
      </c>
      <c r="DE322" s="269">
        <f t="shared" si="330"/>
        <v>0</v>
      </c>
      <c r="DF322" s="225">
        <f t="shared" si="331"/>
        <v>0</v>
      </c>
      <c r="DG322" s="225">
        <f t="shared" si="332"/>
        <v>0</v>
      </c>
      <c r="DH322" s="225">
        <f t="shared" si="333"/>
        <v>0</v>
      </c>
      <c r="DI322" s="431" t="str">
        <f t="shared" si="334"/>
        <v>ne</v>
      </c>
      <c r="DK322" s="229"/>
      <c r="DL322" s="225">
        <f t="shared" si="335"/>
        <v>0</v>
      </c>
      <c r="DM322" s="230">
        <f>IF(DL322=1,data!$C$41*DK322,0)</f>
        <v>0</v>
      </c>
      <c r="DN322" s="265" t="s">
        <v>96</v>
      </c>
      <c r="DO322" s="231">
        <f>IF(DL322=1,IF(DK322&lt;15,VLOOKUP(DN322,data!$B$3:$E$32,2,0)*DK322,(VLOOKUP(DN322,data!$B$3:$E$32,2,0)*14)+(VLOOKUP(DN322,data!$B$3:$E$32,3,0))*(DK322-14)),0)</f>
        <v>0</v>
      </c>
      <c r="DP322" s="265" t="s">
        <v>96</v>
      </c>
      <c r="DQ322" s="231">
        <f>IF(DL322=1,VLOOKUP(DP322,data!$B$35:$D$39,2,0),0)</f>
        <v>0</v>
      </c>
      <c r="DR322" s="232">
        <f>IF(AND(DO322&lt;&gt;0,DQ322&lt;&gt;0)=FALSE,0,data!$C$43)</f>
        <v>0</v>
      </c>
      <c r="DS322" s="269">
        <f t="shared" si="336"/>
        <v>0</v>
      </c>
      <c r="DT322" s="225">
        <f t="shared" si="337"/>
        <v>0</v>
      </c>
      <c r="DU322" s="225">
        <f t="shared" si="338"/>
        <v>0</v>
      </c>
      <c r="DV322" s="225">
        <f t="shared" si="339"/>
        <v>0</v>
      </c>
      <c r="DW322" s="431" t="str">
        <f t="shared" si="340"/>
        <v>ne</v>
      </c>
      <c r="DY322" s="229"/>
      <c r="DZ322" s="225">
        <f t="shared" si="341"/>
        <v>0</v>
      </c>
      <c r="EA322" s="230">
        <f>IF(DZ322=1,data!$C$41*DY322,0)</f>
        <v>0</v>
      </c>
      <c r="EB322" s="265" t="s">
        <v>96</v>
      </c>
      <c r="EC322" s="231">
        <f>IF(DZ322=1,IF(DY322&lt;15,VLOOKUP(EB322,data!$B$3:$E$32,2,0)*DY322,(VLOOKUP(EB322,data!$B$3:$E$32,2,0)*14)+(VLOOKUP(EB322,data!$B$3:$E$32,3,0))*(DY322-14)),0)</f>
        <v>0</v>
      </c>
      <c r="ED322" s="265" t="s">
        <v>96</v>
      </c>
      <c r="EE322" s="231">
        <f>IF(DZ322=1,VLOOKUP(ED322,data!$B$35:$D$39,2,0),0)</f>
        <v>0</v>
      </c>
      <c r="EF322" s="232">
        <f>IF(AND(EC322&lt;&gt;0,EE322&lt;&gt;0)=FALSE,0,data!$C$43)</f>
        <v>0</v>
      </c>
      <c r="EG322" s="269">
        <f t="shared" si="342"/>
        <v>0</v>
      </c>
      <c r="EH322" s="225">
        <f t="shared" si="343"/>
        <v>0</v>
      </c>
      <c r="EI322" s="225">
        <f t="shared" si="344"/>
        <v>0</v>
      </c>
      <c r="EJ322" s="225">
        <f t="shared" si="345"/>
        <v>0</v>
      </c>
      <c r="EK322" s="431" t="str">
        <f t="shared" si="346"/>
        <v>ne</v>
      </c>
      <c r="EM322" s="229"/>
      <c r="EN322" s="225">
        <f t="shared" si="347"/>
        <v>0</v>
      </c>
      <c r="EO322" s="230">
        <f>IF(EN322=1,data!$C$41*EM322,0)</f>
        <v>0</v>
      </c>
      <c r="EP322" s="265" t="s">
        <v>96</v>
      </c>
      <c r="EQ322" s="231">
        <f>IF(EN322=1,IF(EM322&lt;15,VLOOKUP(EP322,data!$B$3:$E$32,2,0)*EM322,(VLOOKUP(EP322,data!$B$3:$E$32,2,0)*14)+(VLOOKUP(EP322,data!$B$3:$E$32,3,0))*(EM322-14)),0)</f>
        <v>0</v>
      </c>
      <c r="ER322" s="265" t="s">
        <v>96</v>
      </c>
      <c r="ES322" s="231">
        <f>IF(EN322=1,VLOOKUP(ER322,data!$B$35:$D$39,2,0),0)</f>
        <v>0</v>
      </c>
      <c r="ET322" s="232">
        <f>IF(AND(EQ322&lt;&gt;0,ES322&lt;&gt;0)=FALSE,0,data!$C$43)</f>
        <v>0</v>
      </c>
      <c r="EU322" s="269">
        <f t="shared" si="348"/>
        <v>0</v>
      </c>
      <c r="EV322" s="225">
        <f t="shared" si="349"/>
        <v>0</v>
      </c>
      <c r="EW322" s="225">
        <f t="shared" si="350"/>
        <v>0</v>
      </c>
      <c r="EX322" s="225">
        <f t="shared" si="351"/>
        <v>0</v>
      </c>
      <c r="EY322" s="431" t="str">
        <f t="shared" si="352"/>
        <v>ne</v>
      </c>
      <c r="FA322" s="229"/>
      <c r="FB322" s="225">
        <f t="shared" si="353"/>
        <v>0</v>
      </c>
      <c r="FC322" s="230">
        <f>IF(FB322=1,data!$C$41*FA322,0)</f>
        <v>0</v>
      </c>
      <c r="FD322" s="265" t="s">
        <v>96</v>
      </c>
      <c r="FE322" s="231">
        <f>IF(FB322=1,IF(FA322&lt;15,VLOOKUP(FD322,data!$B$3:$E$32,2,0)*FA322,(VLOOKUP(FD322,data!$B$3:$E$32,2,0)*14)+(VLOOKUP(FD322,data!$B$3:$E$32,3,0))*(FA322-14)),0)</f>
        <v>0</v>
      </c>
      <c r="FF322" s="265" t="s">
        <v>96</v>
      </c>
      <c r="FG322" s="231">
        <f>IF(FB322=1,VLOOKUP(FF322,data!$B$35:$D$39,2,0),0)</f>
        <v>0</v>
      </c>
      <c r="FH322" s="232">
        <f>IF(AND(FE322&lt;&gt;0,FG322&lt;&gt;0)=FALSE,0,data!$C$43)</f>
        <v>0</v>
      </c>
      <c r="FI322" s="269">
        <f t="shared" si="354"/>
        <v>0</v>
      </c>
      <c r="FJ322" s="225">
        <f t="shared" si="355"/>
        <v>0</v>
      </c>
      <c r="FK322" s="225">
        <f t="shared" si="356"/>
        <v>0</v>
      </c>
      <c r="FL322" s="225">
        <f t="shared" si="357"/>
        <v>0</v>
      </c>
      <c r="FM322" s="431" t="str">
        <f t="shared" si="358"/>
        <v>ne</v>
      </c>
    </row>
    <row r="323" spans="1:169" ht="26.65" hidden="1" customHeight="1" x14ac:dyDescent="0.25">
      <c r="A323" s="233"/>
      <c r="B323" s="370" t="s">
        <v>414</v>
      </c>
      <c r="C323" s="416"/>
      <c r="D323" s="418"/>
      <c r="E323" s="229"/>
      <c r="F323" s="225">
        <f t="shared" si="290"/>
        <v>0</v>
      </c>
      <c r="G323" s="230">
        <f>IF(F323=1,data!$C$41*E323,0)</f>
        <v>0</v>
      </c>
      <c r="H323" s="265" t="s">
        <v>96</v>
      </c>
      <c r="I323" s="231">
        <f>IF($F323=1,IF($E323&lt;15,VLOOKUP(H323,data!$B$3:$E$32,2,0)*$E323,(VLOOKUP(H323,data!$B$3:$E$32,2,0)*14)+(VLOOKUP(H323,data!$B$3:$E$32,3,0))*($E323-14)),0)</f>
        <v>0</v>
      </c>
      <c r="J323" s="265" t="s">
        <v>96</v>
      </c>
      <c r="K323" s="231">
        <f>IF($F323=1,VLOOKUP(J323,data!$B$35:$D$39,2,0),0)</f>
        <v>0</v>
      </c>
      <c r="L323" s="232">
        <f>IF(AND(I323&lt;&gt;0,K323&lt;&gt;0)=FALSE,0,data!$C$43)</f>
        <v>0</v>
      </c>
      <c r="M323" s="269">
        <f t="shared" si="76"/>
        <v>0</v>
      </c>
      <c r="N323" s="225">
        <f t="shared" si="359"/>
        <v>0</v>
      </c>
      <c r="O323" s="225">
        <f t="shared" si="291"/>
        <v>0</v>
      </c>
      <c r="P323" s="225">
        <f t="shared" si="292"/>
        <v>0</v>
      </c>
      <c r="Q323" s="228"/>
      <c r="R323" s="438">
        <f t="shared" si="293"/>
        <v>0</v>
      </c>
      <c r="S323" s="225">
        <f t="shared" si="294"/>
        <v>0</v>
      </c>
      <c r="T323" s="357">
        <f>IF(S323=1,data!$C$41*R323,0)</f>
        <v>0</v>
      </c>
      <c r="U323" s="370" t="str">
        <f t="shared" si="295"/>
        <v xml:space="preserve"> </v>
      </c>
      <c r="V323" s="360">
        <f>IF($S323=1,IF(R323&lt;15,VLOOKUP(U323,data!$B$3:$E$32,2,0)*R323,(VLOOKUP(U323,data!$B$3:$E$32,2,0)*14)+(VLOOKUP(U323,data!$B$3:$E$32,3,0))*(R323-14)),0)</f>
        <v>0</v>
      </c>
      <c r="W323" s="370" t="str">
        <f t="shared" si="296"/>
        <v xml:space="preserve"> </v>
      </c>
      <c r="X323" s="360">
        <f>IF($S323=1,VLOOKUP(W323,data!$B$35:$D$39,2,0),0)</f>
        <v>0</v>
      </c>
      <c r="Y323" s="364">
        <f>IF(AND(V323&lt;&gt;0,X323&lt;&gt;0)=FALSE,0,data!$C$43)</f>
        <v>0</v>
      </c>
      <c r="Z323" s="365">
        <f t="shared" si="83"/>
        <v>0</v>
      </c>
      <c r="AA323" s="225">
        <f t="shared" si="360"/>
        <v>0</v>
      </c>
      <c r="AB323" s="225">
        <f t="shared" si="297"/>
        <v>0</v>
      </c>
      <c r="AC323" s="225">
        <f t="shared" si="298"/>
        <v>0</v>
      </c>
      <c r="AE323" s="229"/>
      <c r="AF323" s="225">
        <f t="shared" si="299"/>
        <v>0</v>
      </c>
      <c r="AG323" s="230">
        <f>IF(AF323=1,data!$C$41*AE323,0)</f>
        <v>0</v>
      </c>
      <c r="AH323" s="265" t="s">
        <v>96</v>
      </c>
      <c r="AI323" s="231">
        <f>IF(AF323=1,IF(AE323&lt;15,VLOOKUP(AH323,data!$B$3:$E$32,2,0)*AE323,(VLOOKUP(AH323,data!$B$3:$E$32,2,0)*14)+(VLOOKUP(AH323,data!$B$3:$E$32,3,0))*(AE323-14)),0)</f>
        <v>0</v>
      </c>
      <c r="AJ323" s="265" t="s">
        <v>96</v>
      </c>
      <c r="AK323" s="231">
        <f>IF(AF323=1,VLOOKUP(AJ323,data!$B$35:$D$39,2,0),0)</f>
        <v>0</v>
      </c>
      <c r="AL323" s="232">
        <f>IF(AND(AI323&lt;&gt;0,AK323&lt;&gt;0)=FALSE,0,data!$C$43)</f>
        <v>0</v>
      </c>
      <c r="AM323" s="269">
        <f t="shared" si="300"/>
        <v>0</v>
      </c>
      <c r="AN323" s="225">
        <f t="shared" si="301"/>
        <v>0</v>
      </c>
      <c r="AO323" s="225">
        <f t="shared" si="302"/>
        <v>0</v>
      </c>
      <c r="AP323" s="225">
        <f t="shared" si="303"/>
        <v>0</v>
      </c>
      <c r="AQ323" s="431" t="str">
        <f t="shared" si="304"/>
        <v>ne</v>
      </c>
      <c r="AS323" s="229"/>
      <c r="AT323" s="225">
        <f t="shared" si="305"/>
        <v>0</v>
      </c>
      <c r="AU323" s="230">
        <f>IF(AT323=1,data!$C$41*AS323,0)</f>
        <v>0</v>
      </c>
      <c r="AV323" s="265" t="s">
        <v>96</v>
      </c>
      <c r="AW323" s="231">
        <f>IF(AT323=1,IF(AS323&lt;15,VLOOKUP(AV323,data!$B$3:$E$32,2,0)*AS323,(VLOOKUP(AV323,data!$B$3:$E$32,2,0)*14)+(VLOOKUP(AV323,data!$B$3:$E$32,3,0))*(AS323-14)),0)</f>
        <v>0</v>
      </c>
      <c r="AX323" s="265" t="s">
        <v>96</v>
      </c>
      <c r="AY323" s="231">
        <f>IF(AT323=1,VLOOKUP(AX323,data!$B$35:$D$39,2,0),0)</f>
        <v>0</v>
      </c>
      <c r="AZ323" s="232">
        <f>IF(AND(AW323&lt;&gt;0,AY323&lt;&gt;0)=FALSE,0,data!$C$43)</f>
        <v>0</v>
      </c>
      <c r="BA323" s="269">
        <f t="shared" si="306"/>
        <v>0</v>
      </c>
      <c r="BB323" s="225">
        <f t="shared" si="307"/>
        <v>0</v>
      </c>
      <c r="BC323" s="225">
        <f t="shared" si="308"/>
        <v>0</v>
      </c>
      <c r="BD323" s="225">
        <f t="shared" si="309"/>
        <v>0</v>
      </c>
      <c r="BE323" s="431" t="str">
        <f t="shared" si="310"/>
        <v>ne</v>
      </c>
      <c r="BG323" s="229"/>
      <c r="BH323" s="225">
        <f t="shared" si="311"/>
        <v>0</v>
      </c>
      <c r="BI323" s="230">
        <f>IF(BH323=1,data!$C$41*BG323,0)</f>
        <v>0</v>
      </c>
      <c r="BJ323" s="265" t="s">
        <v>96</v>
      </c>
      <c r="BK323" s="231">
        <f>IF(BH323=1,IF(BG323&lt;15,VLOOKUP(BJ323,data!$B$3:$E$32,2,0)*BG323,(VLOOKUP(BJ323,data!$B$3:$E$32,2,0)*14)+(VLOOKUP(BJ323,data!$B$3:$E$32,3,0))*(BG323-14)),0)</f>
        <v>0</v>
      </c>
      <c r="BL323" s="265" t="s">
        <v>96</v>
      </c>
      <c r="BM323" s="231">
        <f>IF(BH323=1,VLOOKUP(BL323,data!$B$35:$D$39,2,0),0)</f>
        <v>0</v>
      </c>
      <c r="BN323" s="232">
        <f>IF(AND(BK323&lt;&gt;0,BM323&lt;&gt;0)=FALSE,0,data!$C$43)</f>
        <v>0</v>
      </c>
      <c r="BO323" s="269">
        <f t="shared" si="312"/>
        <v>0</v>
      </c>
      <c r="BP323" s="225">
        <f t="shared" si="313"/>
        <v>0</v>
      </c>
      <c r="BQ323" s="225">
        <f t="shared" si="314"/>
        <v>0</v>
      </c>
      <c r="BR323" s="225">
        <f t="shared" si="315"/>
        <v>0</v>
      </c>
      <c r="BS323" s="431" t="str">
        <f t="shared" si="316"/>
        <v>ne</v>
      </c>
      <c r="BU323" s="229"/>
      <c r="BV323" s="225">
        <f t="shared" si="317"/>
        <v>0</v>
      </c>
      <c r="BW323" s="230">
        <f>IF(BV323=1,data!$C$41*BU323,0)</f>
        <v>0</v>
      </c>
      <c r="BX323" s="265" t="s">
        <v>96</v>
      </c>
      <c r="BY323" s="231">
        <f>IF(BV323=1,IF(BU323&lt;15,VLOOKUP(BX323,data!$B$3:$E$32,2,0)*BU323,(VLOOKUP(BX323,data!$B$3:$E$32,2,0)*14)+(VLOOKUP(BX323,data!$B$3:$E$32,3,0))*(BU323-14)),0)</f>
        <v>0</v>
      </c>
      <c r="BZ323" s="265" t="s">
        <v>96</v>
      </c>
      <c r="CA323" s="231">
        <f>IF(BV323=1,VLOOKUP(BZ323,data!$B$35:$D$39,2,0),0)</f>
        <v>0</v>
      </c>
      <c r="CB323" s="232">
        <f>IF(AND(BY323&lt;&gt;0,CA323&lt;&gt;0)=FALSE,0,data!$C$43)</f>
        <v>0</v>
      </c>
      <c r="CC323" s="269">
        <f t="shared" si="318"/>
        <v>0</v>
      </c>
      <c r="CD323" s="225">
        <f t="shared" si="319"/>
        <v>0</v>
      </c>
      <c r="CE323" s="225">
        <f t="shared" si="320"/>
        <v>0</v>
      </c>
      <c r="CF323" s="225">
        <f t="shared" si="321"/>
        <v>0</v>
      </c>
      <c r="CG323" s="431" t="str">
        <f t="shared" si="322"/>
        <v>ne</v>
      </c>
      <c r="CI323" s="229"/>
      <c r="CJ323" s="225">
        <f t="shared" si="323"/>
        <v>0</v>
      </c>
      <c r="CK323" s="230">
        <f>IF(CJ323=1,data!$C$41*CI323,0)</f>
        <v>0</v>
      </c>
      <c r="CL323" s="265" t="s">
        <v>96</v>
      </c>
      <c r="CM323" s="231">
        <f>IF(CJ323=1,IF(CI323&lt;15,VLOOKUP(CL323,data!$B$3:$E$32,2,0)*CI323,(VLOOKUP(CL323,data!$B$3:$E$32,2,0)*14)+(VLOOKUP(CL323,data!$B$3:$E$32,3,0))*(CI323-14)),0)</f>
        <v>0</v>
      </c>
      <c r="CN323" s="265" t="s">
        <v>96</v>
      </c>
      <c r="CO323" s="231">
        <f>IF(CJ323=1,VLOOKUP(CN323,data!$B$35:$D$39,2,0),0)</f>
        <v>0</v>
      </c>
      <c r="CP323" s="232">
        <f>IF(AND(CM323&lt;&gt;0,CO323&lt;&gt;0)=FALSE,0,data!$C$43)</f>
        <v>0</v>
      </c>
      <c r="CQ323" s="269">
        <f t="shared" si="324"/>
        <v>0</v>
      </c>
      <c r="CR323" s="225">
        <f t="shared" si="325"/>
        <v>0</v>
      </c>
      <c r="CS323" s="225">
        <f t="shared" si="326"/>
        <v>0</v>
      </c>
      <c r="CT323" s="225">
        <f t="shared" si="327"/>
        <v>0</v>
      </c>
      <c r="CU323" s="431" t="str">
        <f t="shared" si="328"/>
        <v>ne</v>
      </c>
      <c r="CW323" s="229"/>
      <c r="CX323" s="225">
        <f t="shared" si="329"/>
        <v>0</v>
      </c>
      <c r="CY323" s="230">
        <f>IF(CX323=1,data!$C$41*CW323,0)</f>
        <v>0</v>
      </c>
      <c r="CZ323" s="265" t="s">
        <v>96</v>
      </c>
      <c r="DA323" s="231">
        <f>IF(CX323=1,IF(CW323&lt;15,VLOOKUP(CZ323,data!$B$3:$E$32,2,0)*CW323,(VLOOKUP(CZ323,data!$B$3:$E$32,2,0)*14)+(VLOOKUP(CZ323,data!$B$3:$E$32,3,0))*(CW323-14)),0)</f>
        <v>0</v>
      </c>
      <c r="DB323" s="265" t="s">
        <v>96</v>
      </c>
      <c r="DC323" s="231">
        <f>IF(CX323=1,VLOOKUP(DB323,data!$B$35:$D$39,2,0),0)</f>
        <v>0</v>
      </c>
      <c r="DD323" s="232">
        <f>IF(AND(DA323&lt;&gt;0,DC323&lt;&gt;0)=FALSE,0,data!$C$43)</f>
        <v>0</v>
      </c>
      <c r="DE323" s="269">
        <f t="shared" si="330"/>
        <v>0</v>
      </c>
      <c r="DF323" s="225">
        <f t="shared" si="331"/>
        <v>0</v>
      </c>
      <c r="DG323" s="225">
        <f t="shared" si="332"/>
        <v>0</v>
      </c>
      <c r="DH323" s="225">
        <f t="shared" si="333"/>
        <v>0</v>
      </c>
      <c r="DI323" s="431" t="str">
        <f t="shared" si="334"/>
        <v>ne</v>
      </c>
      <c r="DK323" s="229"/>
      <c r="DL323" s="225">
        <f t="shared" si="335"/>
        <v>0</v>
      </c>
      <c r="DM323" s="230">
        <f>IF(DL323=1,data!$C$41*DK323,0)</f>
        <v>0</v>
      </c>
      <c r="DN323" s="265" t="s">
        <v>96</v>
      </c>
      <c r="DO323" s="231">
        <f>IF(DL323=1,IF(DK323&lt;15,VLOOKUP(DN323,data!$B$3:$E$32,2,0)*DK323,(VLOOKUP(DN323,data!$B$3:$E$32,2,0)*14)+(VLOOKUP(DN323,data!$B$3:$E$32,3,0))*(DK323-14)),0)</f>
        <v>0</v>
      </c>
      <c r="DP323" s="265" t="s">
        <v>96</v>
      </c>
      <c r="DQ323" s="231">
        <f>IF(DL323=1,VLOOKUP(DP323,data!$B$35:$D$39,2,0),0)</f>
        <v>0</v>
      </c>
      <c r="DR323" s="232">
        <f>IF(AND(DO323&lt;&gt;0,DQ323&lt;&gt;0)=FALSE,0,data!$C$43)</f>
        <v>0</v>
      </c>
      <c r="DS323" s="269">
        <f t="shared" si="336"/>
        <v>0</v>
      </c>
      <c r="DT323" s="225">
        <f t="shared" si="337"/>
        <v>0</v>
      </c>
      <c r="DU323" s="225">
        <f t="shared" si="338"/>
        <v>0</v>
      </c>
      <c r="DV323" s="225">
        <f t="shared" si="339"/>
        <v>0</v>
      </c>
      <c r="DW323" s="431" t="str">
        <f t="shared" si="340"/>
        <v>ne</v>
      </c>
      <c r="DY323" s="229"/>
      <c r="DZ323" s="225">
        <f t="shared" si="341"/>
        <v>0</v>
      </c>
      <c r="EA323" s="230">
        <f>IF(DZ323=1,data!$C$41*DY323,0)</f>
        <v>0</v>
      </c>
      <c r="EB323" s="265" t="s">
        <v>96</v>
      </c>
      <c r="EC323" s="231">
        <f>IF(DZ323=1,IF(DY323&lt;15,VLOOKUP(EB323,data!$B$3:$E$32,2,0)*DY323,(VLOOKUP(EB323,data!$B$3:$E$32,2,0)*14)+(VLOOKUP(EB323,data!$B$3:$E$32,3,0))*(DY323-14)),0)</f>
        <v>0</v>
      </c>
      <c r="ED323" s="265" t="s">
        <v>96</v>
      </c>
      <c r="EE323" s="231">
        <f>IF(DZ323=1,VLOOKUP(ED323,data!$B$35:$D$39,2,0),0)</f>
        <v>0</v>
      </c>
      <c r="EF323" s="232">
        <f>IF(AND(EC323&lt;&gt;0,EE323&lt;&gt;0)=FALSE,0,data!$C$43)</f>
        <v>0</v>
      </c>
      <c r="EG323" s="269">
        <f t="shared" si="342"/>
        <v>0</v>
      </c>
      <c r="EH323" s="225">
        <f t="shared" si="343"/>
        <v>0</v>
      </c>
      <c r="EI323" s="225">
        <f t="shared" si="344"/>
        <v>0</v>
      </c>
      <c r="EJ323" s="225">
        <f t="shared" si="345"/>
        <v>0</v>
      </c>
      <c r="EK323" s="431" t="str">
        <f t="shared" si="346"/>
        <v>ne</v>
      </c>
      <c r="EM323" s="229"/>
      <c r="EN323" s="225">
        <f t="shared" si="347"/>
        <v>0</v>
      </c>
      <c r="EO323" s="230">
        <f>IF(EN323=1,data!$C$41*EM323,0)</f>
        <v>0</v>
      </c>
      <c r="EP323" s="265" t="s">
        <v>96</v>
      </c>
      <c r="EQ323" s="231">
        <f>IF(EN323=1,IF(EM323&lt;15,VLOOKUP(EP323,data!$B$3:$E$32,2,0)*EM323,(VLOOKUP(EP323,data!$B$3:$E$32,2,0)*14)+(VLOOKUP(EP323,data!$B$3:$E$32,3,0))*(EM323-14)),0)</f>
        <v>0</v>
      </c>
      <c r="ER323" s="265" t="s">
        <v>96</v>
      </c>
      <c r="ES323" s="231">
        <f>IF(EN323=1,VLOOKUP(ER323,data!$B$35:$D$39,2,0),0)</f>
        <v>0</v>
      </c>
      <c r="ET323" s="232">
        <f>IF(AND(EQ323&lt;&gt;0,ES323&lt;&gt;0)=FALSE,0,data!$C$43)</f>
        <v>0</v>
      </c>
      <c r="EU323" s="269">
        <f t="shared" si="348"/>
        <v>0</v>
      </c>
      <c r="EV323" s="225">
        <f t="shared" si="349"/>
        <v>0</v>
      </c>
      <c r="EW323" s="225">
        <f t="shared" si="350"/>
        <v>0</v>
      </c>
      <c r="EX323" s="225">
        <f t="shared" si="351"/>
        <v>0</v>
      </c>
      <c r="EY323" s="431" t="str">
        <f t="shared" si="352"/>
        <v>ne</v>
      </c>
      <c r="FA323" s="229"/>
      <c r="FB323" s="225">
        <f t="shared" si="353"/>
        <v>0</v>
      </c>
      <c r="FC323" s="230">
        <f>IF(FB323=1,data!$C$41*FA323,0)</f>
        <v>0</v>
      </c>
      <c r="FD323" s="265" t="s">
        <v>96</v>
      </c>
      <c r="FE323" s="231">
        <f>IF(FB323=1,IF(FA323&lt;15,VLOOKUP(FD323,data!$B$3:$E$32,2,0)*FA323,(VLOOKUP(FD323,data!$B$3:$E$32,2,0)*14)+(VLOOKUP(FD323,data!$B$3:$E$32,3,0))*(FA323-14)),0)</f>
        <v>0</v>
      </c>
      <c r="FF323" s="265" t="s">
        <v>96</v>
      </c>
      <c r="FG323" s="231">
        <f>IF(FB323=1,VLOOKUP(FF323,data!$B$35:$D$39,2,0),0)</f>
        <v>0</v>
      </c>
      <c r="FH323" s="232">
        <f>IF(AND(FE323&lt;&gt;0,FG323&lt;&gt;0)=FALSE,0,data!$C$43)</f>
        <v>0</v>
      </c>
      <c r="FI323" s="269">
        <f t="shared" si="354"/>
        <v>0</v>
      </c>
      <c r="FJ323" s="225">
        <f t="shared" si="355"/>
        <v>0</v>
      </c>
      <c r="FK323" s="225">
        <f t="shared" si="356"/>
        <v>0</v>
      </c>
      <c r="FL323" s="225">
        <f t="shared" si="357"/>
        <v>0</v>
      </c>
      <c r="FM323" s="431" t="str">
        <f t="shared" si="358"/>
        <v>ne</v>
      </c>
    </row>
    <row r="324" spans="1:169" ht="26.65" hidden="1" customHeight="1" x14ac:dyDescent="0.25">
      <c r="A324" s="233"/>
      <c r="B324" s="370" t="s">
        <v>415</v>
      </c>
      <c r="C324" s="416"/>
      <c r="D324" s="418"/>
      <c r="E324" s="229"/>
      <c r="F324" s="225">
        <f t="shared" si="290"/>
        <v>0</v>
      </c>
      <c r="G324" s="230">
        <f>IF(F324=1,data!$C$41*E324,0)</f>
        <v>0</v>
      </c>
      <c r="H324" s="265" t="s">
        <v>96</v>
      </c>
      <c r="I324" s="231">
        <f>IF($F324=1,IF($E324&lt;15,VLOOKUP(H324,data!$B$3:$E$32,2,0)*$E324,(VLOOKUP(H324,data!$B$3:$E$32,2,0)*14)+(VLOOKUP(H324,data!$B$3:$E$32,3,0))*($E324-14)),0)</f>
        <v>0</v>
      </c>
      <c r="J324" s="265" t="s">
        <v>96</v>
      </c>
      <c r="K324" s="231">
        <f>IF($F324=1,VLOOKUP(J324,data!$B$35:$D$39,2,0),0)</f>
        <v>0</v>
      </c>
      <c r="L324" s="232">
        <f>IF(AND(I324&lt;&gt;0,K324&lt;&gt;0)=FALSE,0,data!$C$43)</f>
        <v>0</v>
      </c>
      <c r="M324" s="269">
        <f t="shared" si="76"/>
        <v>0</v>
      </c>
      <c r="N324" s="225">
        <f t="shared" si="359"/>
        <v>0</v>
      </c>
      <c r="O324" s="225">
        <f t="shared" si="291"/>
        <v>0</v>
      </c>
      <c r="P324" s="225">
        <f t="shared" si="292"/>
        <v>0</v>
      </c>
      <c r="Q324" s="228"/>
      <c r="R324" s="438">
        <f t="shared" si="293"/>
        <v>0</v>
      </c>
      <c r="S324" s="225">
        <f t="shared" si="294"/>
        <v>0</v>
      </c>
      <c r="T324" s="357">
        <f>IF(S324=1,data!$C$41*R324,0)</f>
        <v>0</v>
      </c>
      <c r="U324" s="370" t="str">
        <f t="shared" si="295"/>
        <v xml:space="preserve"> </v>
      </c>
      <c r="V324" s="360">
        <f>IF($S324=1,IF(R324&lt;15,VLOOKUP(U324,data!$B$3:$E$32,2,0)*R324,(VLOOKUP(U324,data!$B$3:$E$32,2,0)*14)+(VLOOKUP(U324,data!$B$3:$E$32,3,0))*(R324-14)),0)</f>
        <v>0</v>
      </c>
      <c r="W324" s="370" t="str">
        <f t="shared" si="296"/>
        <v xml:space="preserve"> </v>
      </c>
      <c r="X324" s="360">
        <f>IF($S324=1,VLOOKUP(W324,data!$B$35:$D$39,2,0),0)</f>
        <v>0</v>
      </c>
      <c r="Y324" s="364">
        <f>IF(AND(V324&lt;&gt;0,X324&lt;&gt;0)=FALSE,0,data!$C$43)</f>
        <v>0</v>
      </c>
      <c r="Z324" s="365">
        <f t="shared" si="83"/>
        <v>0</v>
      </c>
      <c r="AA324" s="225">
        <f t="shared" si="360"/>
        <v>0</v>
      </c>
      <c r="AB324" s="225">
        <f t="shared" si="297"/>
        <v>0</v>
      </c>
      <c r="AC324" s="225">
        <f t="shared" si="298"/>
        <v>0</v>
      </c>
      <c r="AE324" s="229"/>
      <c r="AF324" s="225">
        <f t="shared" si="299"/>
        <v>0</v>
      </c>
      <c r="AG324" s="230">
        <f>IF(AF324=1,data!$C$41*AE324,0)</f>
        <v>0</v>
      </c>
      <c r="AH324" s="265" t="s">
        <v>96</v>
      </c>
      <c r="AI324" s="231">
        <f>IF(AF324=1,IF(AE324&lt;15,VLOOKUP(AH324,data!$B$3:$E$32,2,0)*AE324,(VLOOKUP(AH324,data!$B$3:$E$32,2,0)*14)+(VLOOKUP(AH324,data!$B$3:$E$32,3,0))*(AE324-14)),0)</f>
        <v>0</v>
      </c>
      <c r="AJ324" s="265" t="s">
        <v>96</v>
      </c>
      <c r="AK324" s="231">
        <f>IF(AF324=1,VLOOKUP(AJ324,data!$B$35:$D$39,2,0),0)</f>
        <v>0</v>
      </c>
      <c r="AL324" s="232">
        <f>IF(AND(AI324&lt;&gt;0,AK324&lt;&gt;0)=FALSE,0,data!$C$43)</f>
        <v>0</v>
      </c>
      <c r="AM324" s="269">
        <f t="shared" si="300"/>
        <v>0</v>
      </c>
      <c r="AN324" s="225">
        <f t="shared" si="301"/>
        <v>0</v>
      </c>
      <c r="AO324" s="225">
        <f t="shared" si="302"/>
        <v>0</v>
      </c>
      <c r="AP324" s="225">
        <f t="shared" si="303"/>
        <v>0</v>
      </c>
      <c r="AQ324" s="431" t="str">
        <f t="shared" si="304"/>
        <v>ne</v>
      </c>
      <c r="AS324" s="229"/>
      <c r="AT324" s="225">
        <f t="shared" si="305"/>
        <v>0</v>
      </c>
      <c r="AU324" s="230">
        <f>IF(AT324=1,data!$C$41*AS324,0)</f>
        <v>0</v>
      </c>
      <c r="AV324" s="265" t="s">
        <v>96</v>
      </c>
      <c r="AW324" s="231">
        <f>IF(AT324=1,IF(AS324&lt;15,VLOOKUP(AV324,data!$B$3:$E$32,2,0)*AS324,(VLOOKUP(AV324,data!$B$3:$E$32,2,0)*14)+(VLOOKUP(AV324,data!$B$3:$E$32,3,0))*(AS324-14)),0)</f>
        <v>0</v>
      </c>
      <c r="AX324" s="265" t="s">
        <v>96</v>
      </c>
      <c r="AY324" s="231">
        <f>IF(AT324=1,VLOOKUP(AX324,data!$B$35:$D$39,2,0),0)</f>
        <v>0</v>
      </c>
      <c r="AZ324" s="232">
        <f>IF(AND(AW324&lt;&gt;0,AY324&lt;&gt;0)=FALSE,0,data!$C$43)</f>
        <v>0</v>
      </c>
      <c r="BA324" s="269">
        <f t="shared" si="306"/>
        <v>0</v>
      </c>
      <c r="BB324" s="225">
        <f t="shared" si="307"/>
        <v>0</v>
      </c>
      <c r="BC324" s="225">
        <f t="shared" si="308"/>
        <v>0</v>
      </c>
      <c r="BD324" s="225">
        <f t="shared" si="309"/>
        <v>0</v>
      </c>
      <c r="BE324" s="431" t="str">
        <f t="shared" si="310"/>
        <v>ne</v>
      </c>
      <c r="BG324" s="229"/>
      <c r="BH324" s="225">
        <f t="shared" si="311"/>
        <v>0</v>
      </c>
      <c r="BI324" s="230">
        <f>IF(BH324=1,data!$C$41*BG324,0)</f>
        <v>0</v>
      </c>
      <c r="BJ324" s="265" t="s">
        <v>96</v>
      </c>
      <c r="BK324" s="231">
        <f>IF(BH324=1,IF(BG324&lt;15,VLOOKUP(BJ324,data!$B$3:$E$32,2,0)*BG324,(VLOOKUP(BJ324,data!$B$3:$E$32,2,0)*14)+(VLOOKUP(BJ324,data!$B$3:$E$32,3,0))*(BG324-14)),0)</f>
        <v>0</v>
      </c>
      <c r="BL324" s="265" t="s">
        <v>96</v>
      </c>
      <c r="BM324" s="231">
        <f>IF(BH324=1,VLOOKUP(BL324,data!$B$35:$D$39,2,0),0)</f>
        <v>0</v>
      </c>
      <c r="BN324" s="232">
        <f>IF(AND(BK324&lt;&gt;0,BM324&lt;&gt;0)=FALSE,0,data!$C$43)</f>
        <v>0</v>
      </c>
      <c r="BO324" s="269">
        <f t="shared" si="312"/>
        <v>0</v>
      </c>
      <c r="BP324" s="225">
        <f t="shared" si="313"/>
        <v>0</v>
      </c>
      <c r="BQ324" s="225">
        <f t="shared" si="314"/>
        <v>0</v>
      </c>
      <c r="BR324" s="225">
        <f t="shared" si="315"/>
        <v>0</v>
      </c>
      <c r="BS324" s="431" t="str">
        <f t="shared" si="316"/>
        <v>ne</v>
      </c>
      <c r="BU324" s="229"/>
      <c r="BV324" s="225">
        <f t="shared" si="317"/>
        <v>0</v>
      </c>
      <c r="BW324" s="230">
        <f>IF(BV324=1,data!$C$41*BU324,0)</f>
        <v>0</v>
      </c>
      <c r="BX324" s="265" t="s">
        <v>96</v>
      </c>
      <c r="BY324" s="231">
        <f>IF(BV324=1,IF(BU324&lt;15,VLOOKUP(BX324,data!$B$3:$E$32,2,0)*BU324,(VLOOKUP(BX324,data!$B$3:$E$32,2,0)*14)+(VLOOKUP(BX324,data!$B$3:$E$32,3,0))*(BU324-14)),0)</f>
        <v>0</v>
      </c>
      <c r="BZ324" s="265" t="s">
        <v>96</v>
      </c>
      <c r="CA324" s="231">
        <f>IF(BV324=1,VLOOKUP(BZ324,data!$B$35:$D$39,2,0),0)</f>
        <v>0</v>
      </c>
      <c r="CB324" s="232">
        <f>IF(AND(BY324&lt;&gt;0,CA324&lt;&gt;0)=FALSE,0,data!$C$43)</f>
        <v>0</v>
      </c>
      <c r="CC324" s="269">
        <f t="shared" si="318"/>
        <v>0</v>
      </c>
      <c r="CD324" s="225">
        <f t="shared" si="319"/>
        <v>0</v>
      </c>
      <c r="CE324" s="225">
        <f t="shared" si="320"/>
        <v>0</v>
      </c>
      <c r="CF324" s="225">
        <f t="shared" si="321"/>
        <v>0</v>
      </c>
      <c r="CG324" s="431" t="str">
        <f t="shared" si="322"/>
        <v>ne</v>
      </c>
      <c r="CI324" s="229"/>
      <c r="CJ324" s="225">
        <f t="shared" si="323"/>
        <v>0</v>
      </c>
      <c r="CK324" s="230">
        <f>IF(CJ324=1,data!$C$41*CI324,0)</f>
        <v>0</v>
      </c>
      <c r="CL324" s="265" t="s">
        <v>96</v>
      </c>
      <c r="CM324" s="231">
        <f>IF(CJ324=1,IF(CI324&lt;15,VLOOKUP(CL324,data!$B$3:$E$32,2,0)*CI324,(VLOOKUP(CL324,data!$B$3:$E$32,2,0)*14)+(VLOOKUP(CL324,data!$B$3:$E$32,3,0))*(CI324-14)),0)</f>
        <v>0</v>
      </c>
      <c r="CN324" s="265" t="s">
        <v>96</v>
      </c>
      <c r="CO324" s="231">
        <f>IF(CJ324=1,VLOOKUP(CN324,data!$B$35:$D$39,2,0),0)</f>
        <v>0</v>
      </c>
      <c r="CP324" s="232">
        <f>IF(AND(CM324&lt;&gt;0,CO324&lt;&gt;0)=FALSE,0,data!$C$43)</f>
        <v>0</v>
      </c>
      <c r="CQ324" s="269">
        <f t="shared" si="324"/>
        <v>0</v>
      </c>
      <c r="CR324" s="225">
        <f t="shared" si="325"/>
        <v>0</v>
      </c>
      <c r="CS324" s="225">
        <f t="shared" si="326"/>
        <v>0</v>
      </c>
      <c r="CT324" s="225">
        <f t="shared" si="327"/>
        <v>0</v>
      </c>
      <c r="CU324" s="431" t="str">
        <f t="shared" si="328"/>
        <v>ne</v>
      </c>
      <c r="CW324" s="229"/>
      <c r="CX324" s="225">
        <f t="shared" si="329"/>
        <v>0</v>
      </c>
      <c r="CY324" s="230">
        <f>IF(CX324=1,data!$C$41*CW324,0)</f>
        <v>0</v>
      </c>
      <c r="CZ324" s="265" t="s">
        <v>96</v>
      </c>
      <c r="DA324" s="231">
        <f>IF(CX324=1,IF(CW324&lt;15,VLOOKUP(CZ324,data!$B$3:$E$32,2,0)*CW324,(VLOOKUP(CZ324,data!$B$3:$E$32,2,0)*14)+(VLOOKUP(CZ324,data!$B$3:$E$32,3,0))*(CW324-14)),0)</f>
        <v>0</v>
      </c>
      <c r="DB324" s="265" t="s">
        <v>96</v>
      </c>
      <c r="DC324" s="231">
        <f>IF(CX324=1,VLOOKUP(DB324,data!$B$35:$D$39,2,0),0)</f>
        <v>0</v>
      </c>
      <c r="DD324" s="232">
        <f>IF(AND(DA324&lt;&gt;0,DC324&lt;&gt;0)=FALSE,0,data!$C$43)</f>
        <v>0</v>
      </c>
      <c r="DE324" s="269">
        <f t="shared" si="330"/>
        <v>0</v>
      </c>
      <c r="DF324" s="225">
        <f t="shared" si="331"/>
        <v>0</v>
      </c>
      <c r="DG324" s="225">
        <f t="shared" si="332"/>
        <v>0</v>
      </c>
      <c r="DH324" s="225">
        <f t="shared" si="333"/>
        <v>0</v>
      </c>
      <c r="DI324" s="431" t="str">
        <f t="shared" si="334"/>
        <v>ne</v>
      </c>
      <c r="DK324" s="229"/>
      <c r="DL324" s="225">
        <f t="shared" si="335"/>
        <v>0</v>
      </c>
      <c r="DM324" s="230">
        <f>IF(DL324=1,data!$C$41*DK324,0)</f>
        <v>0</v>
      </c>
      <c r="DN324" s="265" t="s">
        <v>96</v>
      </c>
      <c r="DO324" s="231">
        <f>IF(DL324=1,IF(DK324&lt;15,VLOOKUP(DN324,data!$B$3:$E$32,2,0)*DK324,(VLOOKUP(DN324,data!$B$3:$E$32,2,0)*14)+(VLOOKUP(DN324,data!$B$3:$E$32,3,0))*(DK324-14)),0)</f>
        <v>0</v>
      </c>
      <c r="DP324" s="265" t="s">
        <v>96</v>
      </c>
      <c r="DQ324" s="231">
        <f>IF(DL324=1,VLOOKUP(DP324,data!$B$35:$D$39,2,0),0)</f>
        <v>0</v>
      </c>
      <c r="DR324" s="232">
        <f>IF(AND(DO324&lt;&gt;0,DQ324&lt;&gt;0)=FALSE,0,data!$C$43)</f>
        <v>0</v>
      </c>
      <c r="DS324" s="269">
        <f t="shared" si="336"/>
        <v>0</v>
      </c>
      <c r="DT324" s="225">
        <f t="shared" si="337"/>
        <v>0</v>
      </c>
      <c r="DU324" s="225">
        <f t="shared" si="338"/>
        <v>0</v>
      </c>
      <c r="DV324" s="225">
        <f t="shared" si="339"/>
        <v>0</v>
      </c>
      <c r="DW324" s="431" t="str">
        <f t="shared" si="340"/>
        <v>ne</v>
      </c>
      <c r="DY324" s="229"/>
      <c r="DZ324" s="225">
        <f t="shared" si="341"/>
        <v>0</v>
      </c>
      <c r="EA324" s="230">
        <f>IF(DZ324=1,data!$C$41*DY324,0)</f>
        <v>0</v>
      </c>
      <c r="EB324" s="265" t="s">
        <v>96</v>
      </c>
      <c r="EC324" s="231">
        <f>IF(DZ324=1,IF(DY324&lt;15,VLOOKUP(EB324,data!$B$3:$E$32,2,0)*DY324,(VLOOKUP(EB324,data!$B$3:$E$32,2,0)*14)+(VLOOKUP(EB324,data!$B$3:$E$32,3,0))*(DY324-14)),0)</f>
        <v>0</v>
      </c>
      <c r="ED324" s="265" t="s">
        <v>96</v>
      </c>
      <c r="EE324" s="231">
        <f>IF(DZ324=1,VLOOKUP(ED324,data!$B$35:$D$39,2,0),0)</f>
        <v>0</v>
      </c>
      <c r="EF324" s="232">
        <f>IF(AND(EC324&lt;&gt;0,EE324&lt;&gt;0)=FALSE,0,data!$C$43)</f>
        <v>0</v>
      </c>
      <c r="EG324" s="269">
        <f t="shared" si="342"/>
        <v>0</v>
      </c>
      <c r="EH324" s="225">
        <f t="shared" si="343"/>
        <v>0</v>
      </c>
      <c r="EI324" s="225">
        <f t="shared" si="344"/>
        <v>0</v>
      </c>
      <c r="EJ324" s="225">
        <f t="shared" si="345"/>
        <v>0</v>
      </c>
      <c r="EK324" s="431" t="str">
        <f t="shared" si="346"/>
        <v>ne</v>
      </c>
      <c r="EM324" s="229"/>
      <c r="EN324" s="225">
        <f t="shared" si="347"/>
        <v>0</v>
      </c>
      <c r="EO324" s="230">
        <f>IF(EN324=1,data!$C$41*EM324,0)</f>
        <v>0</v>
      </c>
      <c r="EP324" s="265" t="s">
        <v>96</v>
      </c>
      <c r="EQ324" s="231">
        <f>IF(EN324=1,IF(EM324&lt;15,VLOOKUP(EP324,data!$B$3:$E$32,2,0)*EM324,(VLOOKUP(EP324,data!$B$3:$E$32,2,0)*14)+(VLOOKUP(EP324,data!$B$3:$E$32,3,0))*(EM324-14)),0)</f>
        <v>0</v>
      </c>
      <c r="ER324" s="265" t="s">
        <v>96</v>
      </c>
      <c r="ES324" s="231">
        <f>IF(EN324=1,VLOOKUP(ER324,data!$B$35:$D$39,2,0),0)</f>
        <v>0</v>
      </c>
      <c r="ET324" s="232">
        <f>IF(AND(EQ324&lt;&gt;0,ES324&lt;&gt;0)=FALSE,0,data!$C$43)</f>
        <v>0</v>
      </c>
      <c r="EU324" s="269">
        <f t="shared" si="348"/>
        <v>0</v>
      </c>
      <c r="EV324" s="225">
        <f t="shared" si="349"/>
        <v>0</v>
      </c>
      <c r="EW324" s="225">
        <f t="shared" si="350"/>
        <v>0</v>
      </c>
      <c r="EX324" s="225">
        <f t="shared" si="351"/>
        <v>0</v>
      </c>
      <c r="EY324" s="431" t="str">
        <f t="shared" si="352"/>
        <v>ne</v>
      </c>
      <c r="FA324" s="229"/>
      <c r="FB324" s="225">
        <f t="shared" si="353"/>
        <v>0</v>
      </c>
      <c r="FC324" s="230">
        <f>IF(FB324=1,data!$C$41*FA324,0)</f>
        <v>0</v>
      </c>
      <c r="FD324" s="265" t="s">
        <v>96</v>
      </c>
      <c r="FE324" s="231">
        <f>IF(FB324=1,IF(FA324&lt;15,VLOOKUP(FD324,data!$B$3:$E$32,2,0)*FA324,(VLOOKUP(FD324,data!$B$3:$E$32,2,0)*14)+(VLOOKUP(FD324,data!$B$3:$E$32,3,0))*(FA324-14)),0)</f>
        <v>0</v>
      </c>
      <c r="FF324" s="265" t="s">
        <v>96</v>
      </c>
      <c r="FG324" s="231">
        <f>IF(FB324=1,VLOOKUP(FF324,data!$B$35:$D$39,2,0),0)</f>
        <v>0</v>
      </c>
      <c r="FH324" s="232">
        <f>IF(AND(FE324&lt;&gt;0,FG324&lt;&gt;0)=FALSE,0,data!$C$43)</f>
        <v>0</v>
      </c>
      <c r="FI324" s="269">
        <f t="shared" si="354"/>
        <v>0</v>
      </c>
      <c r="FJ324" s="225">
        <f t="shared" si="355"/>
        <v>0</v>
      </c>
      <c r="FK324" s="225">
        <f t="shared" si="356"/>
        <v>0</v>
      </c>
      <c r="FL324" s="225">
        <f t="shared" si="357"/>
        <v>0</v>
      </c>
      <c r="FM324" s="431" t="str">
        <f t="shared" si="358"/>
        <v>ne</v>
      </c>
    </row>
    <row r="325" spans="1:169" ht="26.65" hidden="1" customHeight="1" x14ac:dyDescent="0.25">
      <c r="A325" s="233"/>
      <c r="B325" s="370" t="s">
        <v>416</v>
      </c>
      <c r="C325" s="416"/>
      <c r="D325" s="418"/>
      <c r="E325" s="229"/>
      <c r="F325" s="225">
        <f t="shared" si="290"/>
        <v>0</v>
      </c>
      <c r="G325" s="230">
        <f>IF(F325=1,data!$C$41*E325,0)</f>
        <v>0</v>
      </c>
      <c r="H325" s="265" t="s">
        <v>96</v>
      </c>
      <c r="I325" s="231">
        <f>IF($F325=1,IF($E325&lt;15,VLOOKUP(H325,data!$B$3:$E$32,2,0)*$E325,(VLOOKUP(H325,data!$B$3:$E$32,2,0)*14)+(VLOOKUP(H325,data!$B$3:$E$32,3,0))*($E325-14)),0)</f>
        <v>0</v>
      </c>
      <c r="J325" s="265" t="s">
        <v>96</v>
      </c>
      <c r="K325" s="231">
        <f>IF($F325=1,VLOOKUP(J325,data!$B$35:$D$39,2,0),0)</f>
        <v>0</v>
      </c>
      <c r="L325" s="232">
        <f>IF(AND(I325&lt;&gt;0,K325&lt;&gt;0)=FALSE,0,data!$C$43)</f>
        <v>0</v>
      </c>
      <c r="M325" s="269">
        <f t="shared" si="76"/>
        <v>0</v>
      </c>
      <c r="N325" s="225">
        <f t="shared" si="359"/>
        <v>0</v>
      </c>
      <c r="O325" s="225">
        <f t="shared" si="291"/>
        <v>0</v>
      </c>
      <c r="P325" s="225">
        <f t="shared" si="292"/>
        <v>0</v>
      </c>
      <c r="Q325" s="228"/>
      <c r="R325" s="438">
        <f t="shared" si="293"/>
        <v>0</v>
      </c>
      <c r="S325" s="225">
        <f t="shared" si="294"/>
        <v>0</v>
      </c>
      <c r="T325" s="357">
        <f>IF(S325=1,data!$C$41*R325,0)</f>
        <v>0</v>
      </c>
      <c r="U325" s="370" t="str">
        <f t="shared" si="295"/>
        <v xml:space="preserve"> </v>
      </c>
      <c r="V325" s="360">
        <f>IF($S325=1,IF(R325&lt;15,VLOOKUP(U325,data!$B$3:$E$32,2,0)*R325,(VLOOKUP(U325,data!$B$3:$E$32,2,0)*14)+(VLOOKUP(U325,data!$B$3:$E$32,3,0))*(R325-14)),0)</f>
        <v>0</v>
      </c>
      <c r="W325" s="370" t="str">
        <f t="shared" si="296"/>
        <v xml:space="preserve"> </v>
      </c>
      <c r="X325" s="360">
        <f>IF($S325=1,VLOOKUP(W325,data!$B$35:$D$39,2,0),0)</f>
        <v>0</v>
      </c>
      <c r="Y325" s="364">
        <f>IF(AND(V325&lt;&gt;0,X325&lt;&gt;0)=FALSE,0,data!$C$43)</f>
        <v>0</v>
      </c>
      <c r="Z325" s="365">
        <f t="shared" si="83"/>
        <v>0</v>
      </c>
      <c r="AA325" s="225">
        <f t="shared" si="360"/>
        <v>0</v>
      </c>
      <c r="AB325" s="225">
        <f t="shared" si="297"/>
        <v>0</v>
      </c>
      <c r="AC325" s="225">
        <f t="shared" si="298"/>
        <v>0</v>
      </c>
      <c r="AE325" s="229"/>
      <c r="AF325" s="225">
        <f t="shared" si="299"/>
        <v>0</v>
      </c>
      <c r="AG325" s="230">
        <f>IF(AF325=1,data!$C$41*AE325,0)</f>
        <v>0</v>
      </c>
      <c r="AH325" s="265" t="s">
        <v>96</v>
      </c>
      <c r="AI325" s="231">
        <f>IF(AF325=1,IF(AE325&lt;15,VLOOKUP(AH325,data!$B$3:$E$32,2,0)*AE325,(VLOOKUP(AH325,data!$B$3:$E$32,2,0)*14)+(VLOOKUP(AH325,data!$B$3:$E$32,3,0))*(AE325-14)),0)</f>
        <v>0</v>
      </c>
      <c r="AJ325" s="265" t="s">
        <v>96</v>
      </c>
      <c r="AK325" s="231">
        <f>IF(AF325=1,VLOOKUP(AJ325,data!$B$35:$D$39,2,0),0)</f>
        <v>0</v>
      </c>
      <c r="AL325" s="232">
        <f>IF(AND(AI325&lt;&gt;0,AK325&lt;&gt;0)=FALSE,0,data!$C$43)</f>
        <v>0</v>
      </c>
      <c r="AM325" s="269">
        <f t="shared" si="300"/>
        <v>0</v>
      </c>
      <c r="AN325" s="225">
        <f t="shared" si="301"/>
        <v>0</v>
      </c>
      <c r="AO325" s="225">
        <f t="shared" si="302"/>
        <v>0</v>
      </c>
      <c r="AP325" s="225">
        <f t="shared" si="303"/>
        <v>0</v>
      </c>
      <c r="AQ325" s="431" t="str">
        <f t="shared" si="304"/>
        <v>ne</v>
      </c>
      <c r="AS325" s="229"/>
      <c r="AT325" s="225">
        <f t="shared" si="305"/>
        <v>0</v>
      </c>
      <c r="AU325" s="230">
        <f>IF(AT325=1,data!$C$41*AS325,0)</f>
        <v>0</v>
      </c>
      <c r="AV325" s="265" t="s">
        <v>96</v>
      </c>
      <c r="AW325" s="231">
        <f>IF(AT325=1,IF(AS325&lt;15,VLOOKUP(AV325,data!$B$3:$E$32,2,0)*AS325,(VLOOKUP(AV325,data!$B$3:$E$32,2,0)*14)+(VLOOKUP(AV325,data!$B$3:$E$32,3,0))*(AS325-14)),0)</f>
        <v>0</v>
      </c>
      <c r="AX325" s="265" t="s">
        <v>96</v>
      </c>
      <c r="AY325" s="231">
        <f>IF(AT325=1,VLOOKUP(AX325,data!$B$35:$D$39,2,0),0)</f>
        <v>0</v>
      </c>
      <c r="AZ325" s="232">
        <f>IF(AND(AW325&lt;&gt;0,AY325&lt;&gt;0)=FALSE,0,data!$C$43)</f>
        <v>0</v>
      </c>
      <c r="BA325" s="269">
        <f t="shared" si="306"/>
        <v>0</v>
      </c>
      <c r="BB325" s="225">
        <f t="shared" si="307"/>
        <v>0</v>
      </c>
      <c r="BC325" s="225">
        <f t="shared" si="308"/>
        <v>0</v>
      </c>
      <c r="BD325" s="225">
        <f t="shared" si="309"/>
        <v>0</v>
      </c>
      <c r="BE325" s="431" t="str">
        <f t="shared" si="310"/>
        <v>ne</v>
      </c>
      <c r="BG325" s="229"/>
      <c r="BH325" s="225">
        <f t="shared" si="311"/>
        <v>0</v>
      </c>
      <c r="BI325" s="230">
        <f>IF(BH325=1,data!$C$41*BG325,0)</f>
        <v>0</v>
      </c>
      <c r="BJ325" s="265" t="s">
        <v>96</v>
      </c>
      <c r="BK325" s="231">
        <f>IF(BH325=1,IF(BG325&lt;15,VLOOKUP(BJ325,data!$B$3:$E$32,2,0)*BG325,(VLOOKUP(BJ325,data!$B$3:$E$32,2,0)*14)+(VLOOKUP(BJ325,data!$B$3:$E$32,3,0))*(BG325-14)),0)</f>
        <v>0</v>
      </c>
      <c r="BL325" s="265" t="s">
        <v>96</v>
      </c>
      <c r="BM325" s="231">
        <f>IF(BH325=1,VLOOKUP(BL325,data!$B$35:$D$39,2,0),0)</f>
        <v>0</v>
      </c>
      <c r="BN325" s="232">
        <f>IF(AND(BK325&lt;&gt;0,BM325&lt;&gt;0)=FALSE,0,data!$C$43)</f>
        <v>0</v>
      </c>
      <c r="BO325" s="269">
        <f t="shared" si="312"/>
        <v>0</v>
      </c>
      <c r="BP325" s="225">
        <f t="shared" si="313"/>
        <v>0</v>
      </c>
      <c r="BQ325" s="225">
        <f t="shared" si="314"/>
        <v>0</v>
      </c>
      <c r="BR325" s="225">
        <f t="shared" si="315"/>
        <v>0</v>
      </c>
      <c r="BS325" s="431" t="str">
        <f t="shared" si="316"/>
        <v>ne</v>
      </c>
      <c r="BU325" s="229"/>
      <c r="BV325" s="225">
        <f t="shared" si="317"/>
        <v>0</v>
      </c>
      <c r="BW325" s="230">
        <f>IF(BV325=1,data!$C$41*BU325,0)</f>
        <v>0</v>
      </c>
      <c r="BX325" s="265" t="s">
        <v>96</v>
      </c>
      <c r="BY325" s="231">
        <f>IF(BV325=1,IF(BU325&lt;15,VLOOKUP(BX325,data!$B$3:$E$32,2,0)*BU325,(VLOOKUP(BX325,data!$B$3:$E$32,2,0)*14)+(VLOOKUP(BX325,data!$B$3:$E$32,3,0))*(BU325-14)),0)</f>
        <v>0</v>
      </c>
      <c r="BZ325" s="265" t="s">
        <v>96</v>
      </c>
      <c r="CA325" s="231">
        <f>IF(BV325=1,VLOOKUP(BZ325,data!$B$35:$D$39,2,0),0)</f>
        <v>0</v>
      </c>
      <c r="CB325" s="232">
        <f>IF(AND(BY325&lt;&gt;0,CA325&lt;&gt;0)=FALSE,0,data!$C$43)</f>
        <v>0</v>
      </c>
      <c r="CC325" s="269">
        <f t="shared" si="318"/>
        <v>0</v>
      </c>
      <c r="CD325" s="225">
        <f t="shared" si="319"/>
        <v>0</v>
      </c>
      <c r="CE325" s="225">
        <f t="shared" si="320"/>
        <v>0</v>
      </c>
      <c r="CF325" s="225">
        <f t="shared" si="321"/>
        <v>0</v>
      </c>
      <c r="CG325" s="431" t="str">
        <f t="shared" si="322"/>
        <v>ne</v>
      </c>
      <c r="CI325" s="229"/>
      <c r="CJ325" s="225">
        <f t="shared" si="323"/>
        <v>0</v>
      </c>
      <c r="CK325" s="230">
        <f>IF(CJ325=1,data!$C$41*CI325,0)</f>
        <v>0</v>
      </c>
      <c r="CL325" s="265" t="s">
        <v>96</v>
      </c>
      <c r="CM325" s="231">
        <f>IF(CJ325=1,IF(CI325&lt;15,VLOOKUP(CL325,data!$B$3:$E$32,2,0)*CI325,(VLOOKUP(CL325,data!$B$3:$E$32,2,0)*14)+(VLOOKUP(CL325,data!$B$3:$E$32,3,0))*(CI325-14)),0)</f>
        <v>0</v>
      </c>
      <c r="CN325" s="265" t="s">
        <v>96</v>
      </c>
      <c r="CO325" s="231">
        <f>IF(CJ325=1,VLOOKUP(CN325,data!$B$35:$D$39,2,0),0)</f>
        <v>0</v>
      </c>
      <c r="CP325" s="232">
        <f>IF(AND(CM325&lt;&gt;0,CO325&lt;&gt;0)=FALSE,0,data!$C$43)</f>
        <v>0</v>
      </c>
      <c r="CQ325" s="269">
        <f t="shared" si="324"/>
        <v>0</v>
      </c>
      <c r="CR325" s="225">
        <f t="shared" si="325"/>
        <v>0</v>
      </c>
      <c r="CS325" s="225">
        <f t="shared" si="326"/>
        <v>0</v>
      </c>
      <c r="CT325" s="225">
        <f t="shared" si="327"/>
        <v>0</v>
      </c>
      <c r="CU325" s="431" t="str">
        <f t="shared" si="328"/>
        <v>ne</v>
      </c>
      <c r="CW325" s="229"/>
      <c r="CX325" s="225">
        <f t="shared" si="329"/>
        <v>0</v>
      </c>
      <c r="CY325" s="230">
        <f>IF(CX325=1,data!$C$41*CW325,0)</f>
        <v>0</v>
      </c>
      <c r="CZ325" s="265" t="s">
        <v>96</v>
      </c>
      <c r="DA325" s="231">
        <f>IF(CX325=1,IF(CW325&lt;15,VLOOKUP(CZ325,data!$B$3:$E$32,2,0)*CW325,(VLOOKUP(CZ325,data!$B$3:$E$32,2,0)*14)+(VLOOKUP(CZ325,data!$B$3:$E$32,3,0))*(CW325-14)),0)</f>
        <v>0</v>
      </c>
      <c r="DB325" s="265" t="s">
        <v>96</v>
      </c>
      <c r="DC325" s="231">
        <f>IF(CX325=1,VLOOKUP(DB325,data!$B$35:$D$39,2,0),0)</f>
        <v>0</v>
      </c>
      <c r="DD325" s="232">
        <f>IF(AND(DA325&lt;&gt;0,DC325&lt;&gt;0)=FALSE,0,data!$C$43)</f>
        <v>0</v>
      </c>
      <c r="DE325" s="269">
        <f t="shared" si="330"/>
        <v>0</v>
      </c>
      <c r="DF325" s="225">
        <f t="shared" si="331"/>
        <v>0</v>
      </c>
      <c r="DG325" s="225">
        <f t="shared" si="332"/>
        <v>0</v>
      </c>
      <c r="DH325" s="225">
        <f t="shared" si="333"/>
        <v>0</v>
      </c>
      <c r="DI325" s="431" t="str">
        <f t="shared" si="334"/>
        <v>ne</v>
      </c>
      <c r="DK325" s="229"/>
      <c r="DL325" s="225">
        <f t="shared" si="335"/>
        <v>0</v>
      </c>
      <c r="DM325" s="230">
        <f>IF(DL325=1,data!$C$41*DK325,0)</f>
        <v>0</v>
      </c>
      <c r="DN325" s="265" t="s">
        <v>96</v>
      </c>
      <c r="DO325" s="231">
        <f>IF(DL325=1,IF(DK325&lt;15,VLOOKUP(DN325,data!$B$3:$E$32,2,0)*DK325,(VLOOKUP(DN325,data!$B$3:$E$32,2,0)*14)+(VLOOKUP(DN325,data!$B$3:$E$32,3,0))*(DK325-14)),0)</f>
        <v>0</v>
      </c>
      <c r="DP325" s="265" t="s">
        <v>96</v>
      </c>
      <c r="DQ325" s="231">
        <f>IF(DL325=1,VLOOKUP(DP325,data!$B$35:$D$39,2,0),0)</f>
        <v>0</v>
      </c>
      <c r="DR325" s="232">
        <f>IF(AND(DO325&lt;&gt;0,DQ325&lt;&gt;0)=FALSE,0,data!$C$43)</f>
        <v>0</v>
      </c>
      <c r="DS325" s="269">
        <f t="shared" si="336"/>
        <v>0</v>
      </c>
      <c r="DT325" s="225">
        <f t="shared" si="337"/>
        <v>0</v>
      </c>
      <c r="DU325" s="225">
        <f t="shared" si="338"/>
        <v>0</v>
      </c>
      <c r="DV325" s="225">
        <f t="shared" si="339"/>
        <v>0</v>
      </c>
      <c r="DW325" s="431" t="str">
        <f t="shared" si="340"/>
        <v>ne</v>
      </c>
      <c r="DY325" s="229"/>
      <c r="DZ325" s="225">
        <f t="shared" si="341"/>
        <v>0</v>
      </c>
      <c r="EA325" s="230">
        <f>IF(DZ325=1,data!$C$41*DY325,0)</f>
        <v>0</v>
      </c>
      <c r="EB325" s="265" t="s">
        <v>96</v>
      </c>
      <c r="EC325" s="231">
        <f>IF(DZ325=1,IF(DY325&lt;15,VLOOKUP(EB325,data!$B$3:$E$32,2,0)*DY325,(VLOOKUP(EB325,data!$B$3:$E$32,2,0)*14)+(VLOOKUP(EB325,data!$B$3:$E$32,3,0))*(DY325-14)),0)</f>
        <v>0</v>
      </c>
      <c r="ED325" s="265" t="s">
        <v>96</v>
      </c>
      <c r="EE325" s="231">
        <f>IF(DZ325=1,VLOOKUP(ED325,data!$B$35:$D$39,2,0),0)</f>
        <v>0</v>
      </c>
      <c r="EF325" s="232">
        <f>IF(AND(EC325&lt;&gt;0,EE325&lt;&gt;0)=FALSE,0,data!$C$43)</f>
        <v>0</v>
      </c>
      <c r="EG325" s="269">
        <f t="shared" si="342"/>
        <v>0</v>
      </c>
      <c r="EH325" s="225">
        <f t="shared" si="343"/>
        <v>0</v>
      </c>
      <c r="EI325" s="225">
        <f t="shared" si="344"/>
        <v>0</v>
      </c>
      <c r="EJ325" s="225">
        <f t="shared" si="345"/>
        <v>0</v>
      </c>
      <c r="EK325" s="431" t="str">
        <f t="shared" si="346"/>
        <v>ne</v>
      </c>
      <c r="EM325" s="229"/>
      <c r="EN325" s="225">
        <f t="shared" si="347"/>
        <v>0</v>
      </c>
      <c r="EO325" s="230">
        <f>IF(EN325=1,data!$C$41*EM325,0)</f>
        <v>0</v>
      </c>
      <c r="EP325" s="265" t="s">
        <v>96</v>
      </c>
      <c r="EQ325" s="231">
        <f>IF(EN325=1,IF(EM325&lt;15,VLOOKUP(EP325,data!$B$3:$E$32,2,0)*EM325,(VLOOKUP(EP325,data!$B$3:$E$32,2,0)*14)+(VLOOKUP(EP325,data!$B$3:$E$32,3,0))*(EM325-14)),0)</f>
        <v>0</v>
      </c>
      <c r="ER325" s="265" t="s">
        <v>96</v>
      </c>
      <c r="ES325" s="231">
        <f>IF(EN325=1,VLOOKUP(ER325,data!$B$35:$D$39,2,0),0)</f>
        <v>0</v>
      </c>
      <c r="ET325" s="232">
        <f>IF(AND(EQ325&lt;&gt;0,ES325&lt;&gt;0)=FALSE,0,data!$C$43)</f>
        <v>0</v>
      </c>
      <c r="EU325" s="269">
        <f t="shared" si="348"/>
        <v>0</v>
      </c>
      <c r="EV325" s="225">
        <f t="shared" si="349"/>
        <v>0</v>
      </c>
      <c r="EW325" s="225">
        <f t="shared" si="350"/>
        <v>0</v>
      </c>
      <c r="EX325" s="225">
        <f t="shared" si="351"/>
        <v>0</v>
      </c>
      <c r="EY325" s="431" t="str">
        <f t="shared" si="352"/>
        <v>ne</v>
      </c>
      <c r="FA325" s="229"/>
      <c r="FB325" s="225">
        <f t="shared" si="353"/>
        <v>0</v>
      </c>
      <c r="FC325" s="230">
        <f>IF(FB325=1,data!$C$41*FA325,0)</f>
        <v>0</v>
      </c>
      <c r="FD325" s="265" t="s">
        <v>96</v>
      </c>
      <c r="FE325" s="231">
        <f>IF(FB325=1,IF(FA325&lt;15,VLOOKUP(FD325,data!$B$3:$E$32,2,0)*FA325,(VLOOKUP(FD325,data!$B$3:$E$32,2,0)*14)+(VLOOKUP(FD325,data!$B$3:$E$32,3,0))*(FA325-14)),0)</f>
        <v>0</v>
      </c>
      <c r="FF325" s="265" t="s">
        <v>96</v>
      </c>
      <c r="FG325" s="231">
        <f>IF(FB325=1,VLOOKUP(FF325,data!$B$35:$D$39,2,0),0)</f>
        <v>0</v>
      </c>
      <c r="FH325" s="232">
        <f>IF(AND(FE325&lt;&gt;0,FG325&lt;&gt;0)=FALSE,0,data!$C$43)</f>
        <v>0</v>
      </c>
      <c r="FI325" s="269">
        <f t="shared" si="354"/>
        <v>0</v>
      </c>
      <c r="FJ325" s="225">
        <f t="shared" si="355"/>
        <v>0</v>
      </c>
      <c r="FK325" s="225">
        <f t="shared" si="356"/>
        <v>0</v>
      </c>
      <c r="FL325" s="225">
        <f t="shared" si="357"/>
        <v>0</v>
      </c>
      <c r="FM325" s="431" t="str">
        <f t="shared" si="358"/>
        <v>ne</v>
      </c>
    </row>
    <row r="326" spans="1:169" ht="26.65" hidden="1" customHeight="1" x14ac:dyDescent="0.25">
      <c r="A326" s="233"/>
      <c r="B326" s="370" t="s">
        <v>417</v>
      </c>
      <c r="C326" s="416"/>
      <c r="D326" s="418"/>
      <c r="E326" s="229"/>
      <c r="F326" s="225">
        <f t="shared" si="290"/>
        <v>0</v>
      </c>
      <c r="G326" s="230">
        <f>IF(F326=1,data!$C$41*E326,0)</f>
        <v>0</v>
      </c>
      <c r="H326" s="265" t="s">
        <v>96</v>
      </c>
      <c r="I326" s="231">
        <f>IF($F326=1,IF($E326&lt;15,VLOOKUP(H326,data!$B$3:$E$32,2,0)*$E326,(VLOOKUP(H326,data!$B$3:$E$32,2,0)*14)+(VLOOKUP(H326,data!$B$3:$E$32,3,0))*($E326-14)),0)</f>
        <v>0</v>
      </c>
      <c r="J326" s="265" t="s">
        <v>96</v>
      </c>
      <c r="K326" s="231">
        <f>IF($F326=1,VLOOKUP(J326,data!$B$35:$D$39,2,0),0)</f>
        <v>0</v>
      </c>
      <c r="L326" s="232">
        <f>IF(AND(I326&lt;&gt;0,K326&lt;&gt;0)=FALSE,0,data!$C$43)</f>
        <v>0</v>
      </c>
      <c r="M326" s="269">
        <f t="shared" si="76"/>
        <v>0</v>
      </c>
      <c r="N326" s="225">
        <f t="shared" si="359"/>
        <v>0</v>
      </c>
      <c r="O326" s="225">
        <f t="shared" si="291"/>
        <v>0</v>
      </c>
      <c r="P326" s="225">
        <f t="shared" si="292"/>
        <v>0</v>
      </c>
      <c r="Q326" s="228"/>
      <c r="R326" s="438">
        <f t="shared" si="293"/>
        <v>0</v>
      </c>
      <c r="S326" s="225">
        <f t="shared" si="294"/>
        <v>0</v>
      </c>
      <c r="T326" s="357">
        <f>IF(S326=1,data!$C$41*R326,0)</f>
        <v>0</v>
      </c>
      <c r="U326" s="370" t="str">
        <f t="shared" si="295"/>
        <v xml:space="preserve"> </v>
      </c>
      <c r="V326" s="360">
        <f>IF($S326=1,IF(R326&lt;15,VLOOKUP(U326,data!$B$3:$E$32,2,0)*R326,(VLOOKUP(U326,data!$B$3:$E$32,2,0)*14)+(VLOOKUP(U326,data!$B$3:$E$32,3,0))*(R326-14)),0)</f>
        <v>0</v>
      </c>
      <c r="W326" s="370" t="str">
        <f t="shared" si="296"/>
        <v xml:space="preserve"> </v>
      </c>
      <c r="X326" s="360">
        <f>IF($S326=1,VLOOKUP(W326,data!$B$35:$D$39,2,0),0)</f>
        <v>0</v>
      </c>
      <c r="Y326" s="364">
        <f>IF(AND(V326&lt;&gt;0,X326&lt;&gt;0)=FALSE,0,data!$C$43)</f>
        <v>0</v>
      </c>
      <c r="Z326" s="365">
        <f t="shared" si="83"/>
        <v>0</v>
      </c>
      <c r="AA326" s="225">
        <f t="shared" si="360"/>
        <v>0</v>
      </c>
      <c r="AB326" s="225">
        <f t="shared" si="297"/>
        <v>0</v>
      </c>
      <c r="AC326" s="225">
        <f t="shared" si="298"/>
        <v>0</v>
      </c>
      <c r="AE326" s="229"/>
      <c r="AF326" s="225">
        <f t="shared" si="299"/>
        <v>0</v>
      </c>
      <c r="AG326" s="230">
        <f>IF(AF326=1,data!$C$41*AE326,0)</f>
        <v>0</v>
      </c>
      <c r="AH326" s="265" t="s">
        <v>96</v>
      </c>
      <c r="AI326" s="231">
        <f>IF(AF326=1,IF(AE326&lt;15,VLOOKUP(AH326,data!$B$3:$E$32,2,0)*AE326,(VLOOKUP(AH326,data!$B$3:$E$32,2,0)*14)+(VLOOKUP(AH326,data!$B$3:$E$32,3,0))*(AE326-14)),0)</f>
        <v>0</v>
      </c>
      <c r="AJ326" s="265" t="s">
        <v>96</v>
      </c>
      <c r="AK326" s="231">
        <f>IF(AF326=1,VLOOKUP(AJ326,data!$B$35:$D$39,2,0),0)</f>
        <v>0</v>
      </c>
      <c r="AL326" s="232">
        <f>IF(AND(AI326&lt;&gt;0,AK326&lt;&gt;0)=FALSE,0,data!$C$43)</f>
        <v>0</v>
      </c>
      <c r="AM326" s="269">
        <f t="shared" si="300"/>
        <v>0</v>
      </c>
      <c r="AN326" s="225">
        <f t="shared" si="301"/>
        <v>0</v>
      </c>
      <c r="AO326" s="225">
        <f t="shared" si="302"/>
        <v>0</v>
      </c>
      <c r="AP326" s="225">
        <f t="shared" si="303"/>
        <v>0</v>
      </c>
      <c r="AQ326" s="431" t="str">
        <f t="shared" si="304"/>
        <v>ne</v>
      </c>
      <c r="AS326" s="229"/>
      <c r="AT326" s="225">
        <f t="shared" si="305"/>
        <v>0</v>
      </c>
      <c r="AU326" s="230">
        <f>IF(AT326=1,data!$C$41*AS326,0)</f>
        <v>0</v>
      </c>
      <c r="AV326" s="265" t="s">
        <v>96</v>
      </c>
      <c r="AW326" s="231">
        <f>IF(AT326=1,IF(AS326&lt;15,VLOOKUP(AV326,data!$B$3:$E$32,2,0)*AS326,(VLOOKUP(AV326,data!$B$3:$E$32,2,0)*14)+(VLOOKUP(AV326,data!$B$3:$E$32,3,0))*(AS326-14)),0)</f>
        <v>0</v>
      </c>
      <c r="AX326" s="265" t="s">
        <v>96</v>
      </c>
      <c r="AY326" s="231">
        <f>IF(AT326=1,VLOOKUP(AX326,data!$B$35:$D$39,2,0),0)</f>
        <v>0</v>
      </c>
      <c r="AZ326" s="232">
        <f>IF(AND(AW326&lt;&gt;0,AY326&lt;&gt;0)=FALSE,0,data!$C$43)</f>
        <v>0</v>
      </c>
      <c r="BA326" s="269">
        <f t="shared" si="306"/>
        <v>0</v>
      </c>
      <c r="BB326" s="225">
        <f t="shared" si="307"/>
        <v>0</v>
      </c>
      <c r="BC326" s="225">
        <f t="shared" si="308"/>
        <v>0</v>
      </c>
      <c r="BD326" s="225">
        <f t="shared" si="309"/>
        <v>0</v>
      </c>
      <c r="BE326" s="431" t="str">
        <f t="shared" si="310"/>
        <v>ne</v>
      </c>
      <c r="BG326" s="229"/>
      <c r="BH326" s="225">
        <f t="shared" si="311"/>
        <v>0</v>
      </c>
      <c r="BI326" s="230">
        <f>IF(BH326=1,data!$C$41*BG326,0)</f>
        <v>0</v>
      </c>
      <c r="BJ326" s="265" t="s">
        <v>96</v>
      </c>
      <c r="BK326" s="231">
        <f>IF(BH326=1,IF(BG326&lt;15,VLOOKUP(BJ326,data!$B$3:$E$32,2,0)*BG326,(VLOOKUP(BJ326,data!$B$3:$E$32,2,0)*14)+(VLOOKUP(BJ326,data!$B$3:$E$32,3,0))*(BG326-14)),0)</f>
        <v>0</v>
      </c>
      <c r="BL326" s="265" t="s">
        <v>96</v>
      </c>
      <c r="BM326" s="231">
        <f>IF(BH326=1,VLOOKUP(BL326,data!$B$35:$D$39,2,0),0)</f>
        <v>0</v>
      </c>
      <c r="BN326" s="232">
        <f>IF(AND(BK326&lt;&gt;0,BM326&lt;&gt;0)=FALSE,0,data!$C$43)</f>
        <v>0</v>
      </c>
      <c r="BO326" s="269">
        <f t="shared" si="312"/>
        <v>0</v>
      </c>
      <c r="BP326" s="225">
        <f t="shared" si="313"/>
        <v>0</v>
      </c>
      <c r="BQ326" s="225">
        <f t="shared" si="314"/>
        <v>0</v>
      </c>
      <c r="BR326" s="225">
        <f t="shared" si="315"/>
        <v>0</v>
      </c>
      <c r="BS326" s="431" t="str">
        <f t="shared" si="316"/>
        <v>ne</v>
      </c>
      <c r="BU326" s="229"/>
      <c r="BV326" s="225">
        <f t="shared" si="317"/>
        <v>0</v>
      </c>
      <c r="BW326" s="230">
        <f>IF(BV326=1,data!$C$41*BU326,0)</f>
        <v>0</v>
      </c>
      <c r="BX326" s="265" t="s">
        <v>96</v>
      </c>
      <c r="BY326" s="231">
        <f>IF(BV326=1,IF(BU326&lt;15,VLOOKUP(BX326,data!$B$3:$E$32,2,0)*BU326,(VLOOKUP(BX326,data!$B$3:$E$32,2,0)*14)+(VLOOKUP(BX326,data!$B$3:$E$32,3,0))*(BU326-14)),0)</f>
        <v>0</v>
      </c>
      <c r="BZ326" s="265" t="s">
        <v>96</v>
      </c>
      <c r="CA326" s="231">
        <f>IF(BV326=1,VLOOKUP(BZ326,data!$B$35:$D$39,2,0),0)</f>
        <v>0</v>
      </c>
      <c r="CB326" s="232">
        <f>IF(AND(BY326&lt;&gt;0,CA326&lt;&gt;0)=FALSE,0,data!$C$43)</f>
        <v>0</v>
      </c>
      <c r="CC326" s="269">
        <f t="shared" si="318"/>
        <v>0</v>
      </c>
      <c r="CD326" s="225">
        <f t="shared" si="319"/>
        <v>0</v>
      </c>
      <c r="CE326" s="225">
        <f t="shared" si="320"/>
        <v>0</v>
      </c>
      <c r="CF326" s="225">
        <f t="shared" si="321"/>
        <v>0</v>
      </c>
      <c r="CG326" s="431" t="str">
        <f t="shared" si="322"/>
        <v>ne</v>
      </c>
      <c r="CI326" s="229"/>
      <c r="CJ326" s="225">
        <f t="shared" si="323"/>
        <v>0</v>
      </c>
      <c r="CK326" s="230">
        <f>IF(CJ326=1,data!$C$41*CI326,0)</f>
        <v>0</v>
      </c>
      <c r="CL326" s="265" t="s">
        <v>96</v>
      </c>
      <c r="CM326" s="231">
        <f>IF(CJ326=1,IF(CI326&lt;15,VLOOKUP(CL326,data!$B$3:$E$32,2,0)*CI326,(VLOOKUP(CL326,data!$B$3:$E$32,2,0)*14)+(VLOOKUP(CL326,data!$B$3:$E$32,3,0))*(CI326-14)),0)</f>
        <v>0</v>
      </c>
      <c r="CN326" s="265" t="s">
        <v>96</v>
      </c>
      <c r="CO326" s="231">
        <f>IF(CJ326=1,VLOOKUP(CN326,data!$B$35:$D$39,2,0),0)</f>
        <v>0</v>
      </c>
      <c r="CP326" s="232">
        <f>IF(AND(CM326&lt;&gt;0,CO326&lt;&gt;0)=FALSE,0,data!$C$43)</f>
        <v>0</v>
      </c>
      <c r="CQ326" s="269">
        <f t="shared" si="324"/>
        <v>0</v>
      </c>
      <c r="CR326" s="225">
        <f t="shared" si="325"/>
        <v>0</v>
      </c>
      <c r="CS326" s="225">
        <f t="shared" si="326"/>
        <v>0</v>
      </c>
      <c r="CT326" s="225">
        <f t="shared" si="327"/>
        <v>0</v>
      </c>
      <c r="CU326" s="431" t="str">
        <f t="shared" si="328"/>
        <v>ne</v>
      </c>
      <c r="CW326" s="229"/>
      <c r="CX326" s="225">
        <f t="shared" si="329"/>
        <v>0</v>
      </c>
      <c r="CY326" s="230">
        <f>IF(CX326=1,data!$C$41*CW326,0)</f>
        <v>0</v>
      </c>
      <c r="CZ326" s="265" t="s">
        <v>96</v>
      </c>
      <c r="DA326" s="231">
        <f>IF(CX326=1,IF(CW326&lt;15,VLOOKUP(CZ326,data!$B$3:$E$32,2,0)*CW326,(VLOOKUP(CZ326,data!$B$3:$E$32,2,0)*14)+(VLOOKUP(CZ326,data!$B$3:$E$32,3,0))*(CW326-14)),0)</f>
        <v>0</v>
      </c>
      <c r="DB326" s="265" t="s">
        <v>96</v>
      </c>
      <c r="DC326" s="231">
        <f>IF(CX326=1,VLOOKUP(DB326,data!$B$35:$D$39,2,0),0)</f>
        <v>0</v>
      </c>
      <c r="DD326" s="232">
        <f>IF(AND(DA326&lt;&gt;0,DC326&lt;&gt;0)=FALSE,0,data!$C$43)</f>
        <v>0</v>
      </c>
      <c r="DE326" s="269">
        <f t="shared" si="330"/>
        <v>0</v>
      </c>
      <c r="DF326" s="225">
        <f t="shared" si="331"/>
        <v>0</v>
      </c>
      <c r="DG326" s="225">
        <f t="shared" si="332"/>
        <v>0</v>
      </c>
      <c r="DH326" s="225">
        <f t="shared" si="333"/>
        <v>0</v>
      </c>
      <c r="DI326" s="431" t="str">
        <f t="shared" si="334"/>
        <v>ne</v>
      </c>
      <c r="DK326" s="229"/>
      <c r="DL326" s="225">
        <f t="shared" si="335"/>
        <v>0</v>
      </c>
      <c r="DM326" s="230">
        <f>IF(DL326=1,data!$C$41*DK326,0)</f>
        <v>0</v>
      </c>
      <c r="DN326" s="265" t="s">
        <v>96</v>
      </c>
      <c r="DO326" s="231">
        <f>IF(DL326=1,IF(DK326&lt;15,VLOOKUP(DN326,data!$B$3:$E$32,2,0)*DK326,(VLOOKUP(DN326,data!$B$3:$E$32,2,0)*14)+(VLOOKUP(DN326,data!$B$3:$E$32,3,0))*(DK326-14)),0)</f>
        <v>0</v>
      </c>
      <c r="DP326" s="265" t="s">
        <v>96</v>
      </c>
      <c r="DQ326" s="231">
        <f>IF(DL326=1,VLOOKUP(DP326,data!$B$35:$D$39,2,0),0)</f>
        <v>0</v>
      </c>
      <c r="DR326" s="232">
        <f>IF(AND(DO326&lt;&gt;0,DQ326&lt;&gt;0)=FALSE,0,data!$C$43)</f>
        <v>0</v>
      </c>
      <c r="DS326" s="269">
        <f t="shared" si="336"/>
        <v>0</v>
      </c>
      <c r="DT326" s="225">
        <f t="shared" si="337"/>
        <v>0</v>
      </c>
      <c r="DU326" s="225">
        <f t="shared" si="338"/>
        <v>0</v>
      </c>
      <c r="DV326" s="225">
        <f t="shared" si="339"/>
        <v>0</v>
      </c>
      <c r="DW326" s="431" t="str">
        <f t="shared" si="340"/>
        <v>ne</v>
      </c>
      <c r="DY326" s="229"/>
      <c r="DZ326" s="225">
        <f t="shared" si="341"/>
        <v>0</v>
      </c>
      <c r="EA326" s="230">
        <f>IF(DZ326=1,data!$C$41*DY326,0)</f>
        <v>0</v>
      </c>
      <c r="EB326" s="265" t="s">
        <v>96</v>
      </c>
      <c r="EC326" s="231">
        <f>IF(DZ326=1,IF(DY326&lt;15,VLOOKUP(EB326,data!$B$3:$E$32,2,0)*DY326,(VLOOKUP(EB326,data!$B$3:$E$32,2,0)*14)+(VLOOKUP(EB326,data!$B$3:$E$32,3,0))*(DY326-14)),0)</f>
        <v>0</v>
      </c>
      <c r="ED326" s="265" t="s">
        <v>96</v>
      </c>
      <c r="EE326" s="231">
        <f>IF(DZ326=1,VLOOKUP(ED326,data!$B$35:$D$39,2,0),0)</f>
        <v>0</v>
      </c>
      <c r="EF326" s="232">
        <f>IF(AND(EC326&lt;&gt;0,EE326&lt;&gt;0)=FALSE,0,data!$C$43)</f>
        <v>0</v>
      </c>
      <c r="EG326" s="269">
        <f t="shared" si="342"/>
        <v>0</v>
      </c>
      <c r="EH326" s="225">
        <f t="shared" si="343"/>
        <v>0</v>
      </c>
      <c r="EI326" s="225">
        <f t="shared" si="344"/>
        <v>0</v>
      </c>
      <c r="EJ326" s="225">
        <f t="shared" si="345"/>
        <v>0</v>
      </c>
      <c r="EK326" s="431" t="str">
        <f t="shared" si="346"/>
        <v>ne</v>
      </c>
      <c r="EM326" s="229"/>
      <c r="EN326" s="225">
        <f t="shared" si="347"/>
        <v>0</v>
      </c>
      <c r="EO326" s="230">
        <f>IF(EN326=1,data!$C$41*EM326,0)</f>
        <v>0</v>
      </c>
      <c r="EP326" s="265" t="s">
        <v>96</v>
      </c>
      <c r="EQ326" s="231">
        <f>IF(EN326=1,IF(EM326&lt;15,VLOOKUP(EP326,data!$B$3:$E$32,2,0)*EM326,(VLOOKUP(EP326,data!$B$3:$E$32,2,0)*14)+(VLOOKUP(EP326,data!$B$3:$E$32,3,0))*(EM326-14)),0)</f>
        <v>0</v>
      </c>
      <c r="ER326" s="265" t="s">
        <v>96</v>
      </c>
      <c r="ES326" s="231">
        <f>IF(EN326=1,VLOOKUP(ER326,data!$B$35:$D$39,2,0),0)</f>
        <v>0</v>
      </c>
      <c r="ET326" s="232">
        <f>IF(AND(EQ326&lt;&gt;0,ES326&lt;&gt;0)=FALSE,0,data!$C$43)</f>
        <v>0</v>
      </c>
      <c r="EU326" s="269">
        <f t="shared" si="348"/>
        <v>0</v>
      </c>
      <c r="EV326" s="225">
        <f t="shared" si="349"/>
        <v>0</v>
      </c>
      <c r="EW326" s="225">
        <f t="shared" si="350"/>
        <v>0</v>
      </c>
      <c r="EX326" s="225">
        <f t="shared" si="351"/>
        <v>0</v>
      </c>
      <c r="EY326" s="431" t="str">
        <f t="shared" si="352"/>
        <v>ne</v>
      </c>
      <c r="FA326" s="229"/>
      <c r="FB326" s="225">
        <f t="shared" si="353"/>
        <v>0</v>
      </c>
      <c r="FC326" s="230">
        <f>IF(FB326=1,data!$C$41*FA326,0)</f>
        <v>0</v>
      </c>
      <c r="FD326" s="265" t="s">
        <v>96</v>
      </c>
      <c r="FE326" s="231">
        <f>IF(FB326=1,IF(FA326&lt;15,VLOOKUP(FD326,data!$B$3:$E$32,2,0)*FA326,(VLOOKUP(FD326,data!$B$3:$E$32,2,0)*14)+(VLOOKUP(FD326,data!$B$3:$E$32,3,0))*(FA326-14)),0)</f>
        <v>0</v>
      </c>
      <c r="FF326" s="265" t="s">
        <v>96</v>
      </c>
      <c r="FG326" s="231">
        <f>IF(FB326=1,VLOOKUP(FF326,data!$B$35:$D$39,2,0),0)</f>
        <v>0</v>
      </c>
      <c r="FH326" s="232">
        <f>IF(AND(FE326&lt;&gt;0,FG326&lt;&gt;0)=FALSE,0,data!$C$43)</f>
        <v>0</v>
      </c>
      <c r="FI326" s="269">
        <f t="shared" si="354"/>
        <v>0</v>
      </c>
      <c r="FJ326" s="225">
        <f t="shared" si="355"/>
        <v>0</v>
      </c>
      <c r="FK326" s="225">
        <f t="shared" si="356"/>
        <v>0</v>
      </c>
      <c r="FL326" s="225">
        <f t="shared" si="357"/>
        <v>0</v>
      </c>
      <c r="FM326" s="431" t="str">
        <f t="shared" si="358"/>
        <v>ne</v>
      </c>
    </row>
    <row r="327" spans="1:169" ht="26.65" hidden="1" customHeight="1" x14ac:dyDescent="0.25">
      <c r="A327" s="233"/>
      <c r="B327" s="370" t="s">
        <v>418</v>
      </c>
      <c r="C327" s="416"/>
      <c r="D327" s="418"/>
      <c r="E327" s="229"/>
      <c r="F327" s="225">
        <f t="shared" si="290"/>
        <v>0</v>
      </c>
      <c r="G327" s="230">
        <f>IF(F327=1,data!$C$41*E327,0)</f>
        <v>0</v>
      </c>
      <c r="H327" s="265" t="s">
        <v>96</v>
      </c>
      <c r="I327" s="231">
        <f>IF($F327=1,IF($E327&lt;15,VLOOKUP(H327,data!$B$3:$E$32,2,0)*$E327,(VLOOKUP(H327,data!$B$3:$E$32,2,0)*14)+(VLOOKUP(H327,data!$B$3:$E$32,3,0))*($E327-14)),0)</f>
        <v>0</v>
      </c>
      <c r="J327" s="265" t="s">
        <v>96</v>
      </c>
      <c r="K327" s="231">
        <f>IF($F327=1,VLOOKUP(J327,data!$B$35:$D$39,2,0),0)</f>
        <v>0</v>
      </c>
      <c r="L327" s="232">
        <f>IF(AND(I327&lt;&gt;0,K327&lt;&gt;0)=FALSE,0,data!$C$43)</f>
        <v>0</v>
      </c>
      <c r="M327" s="269">
        <f t="shared" ref="M327:M416" si="361">IF(AND(I327&lt;&gt;0,K327&lt;&gt;0)=FALSE,0,INT(G327+I327+K327+L327))</f>
        <v>0</v>
      </c>
      <c r="N327" s="225">
        <f t="shared" si="359"/>
        <v>0</v>
      </c>
      <c r="O327" s="225">
        <f t="shared" si="291"/>
        <v>0</v>
      </c>
      <c r="P327" s="225">
        <f t="shared" si="292"/>
        <v>0</v>
      </c>
      <c r="Q327" s="228"/>
      <c r="R327" s="438">
        <f t="shared" si="293"/>
        <v>0</v>
      </c>
      <c r="S327" s="225">
        <f t="shared" si="294"/>
        <v>0</v>
      </c>
      <c r="T327" s="357">
        <f>IF(S327=1,data!$C$41*R327,0)</f>
        <v>0</v>
      </c>
      <c r="U327" s="370" t="str">
        <f t="shared" si="295"/>
        <v xml:space="preserve"> </v>
      </c>
      <c r="V327" s="360">
        <f>IF($S327=1,IF(R327&lt;15,VLOOKUP(U327,data!$B$3:$E$32,2,0)*R327,(VLOOKUP(U327,data!$B$3:$E$32,2,0)*14)+(VLOOKUP(U327,data!$B$3:$E$32,3,0))*(R327-14)),0)</f>
        <v>0</v>
      </c>
      <c r="W327" s="370" t="str">
        <f t="shared" si="296"/>
        <v xml:space="preserve"> </v>
      </c>
      <c r="X327" s="360">
        <f>IF($S327=1,VLOOKUP(W327,data!$B$35:$D$39,2,0),0)</f>
        <v>0</v>
      </c>
      <c r="Y327" s="364">
        <f>IF(AND(V327&lt;&gt;0,X327&lt;&gt;0)=FALSE,0,data!$C$43)</f>
        <v>0</v>
      </c>
      <c r="Z327" s="365">
        <f t="shared" ref="Z327:Z416" si="362">IF(AND(V327&lt;&gt;0,X327&lt;&gt;0)=FALSE,0,INT(T327+V327+X327+Y327))</f>
        <v>0</v>
      </c>
      <c r="AA327" s="225">
        <f t="shared" si="360"/>
        <v>0</v>
      </c>
      <c r="AB327" s="225">
        <f t="shared" si="297"/>
        <v>0</v>
      </c>
      <c r="AC327" s="225">
        <f t="shared" si="298"/>
        <v>0</v>
      </c>
      <c r="AE327" s="229"/>
      <c r="AF327" s="225">
        <f t="shared" si="299"/>
        <v>0</v>
      </c>
      <c r="AG327" s="230">
        <f>IF(AF327=1,data!$C$41*AE327,0)</f>
        <v>0</v>
      </c>
      <c r="AH327" s="265" t="s">
        <v>96</v>
      </c>
      <c r="AI327" s="231">
        <f>IF(AF327=1,IF(AE327&lt;15,VLOOKUP(AH327,data!$B$3:$E$32,2,0)*AE327,(VLOOKUP(AH327,data!$B$3:$E$32,2,0)*14)+(VLOOKUP(AH327,data!$B$3:$E$32,3,0))*(AE327-14)),0)</f>
        <v>0</v>
      </c>
      <c r="AJ327" s="265" t="s">
        <v>96</v>
      </c>
      <c r="AK327" s="231">
        <f>IF(AF327=1,VLOOKUP(AJ327,data!$B$35:$D$39,2,0),0)</f>
        <v>0</v>
      </c>
      <c r="AL327" s="232">
        <f>IF(AND(AI327&lt;&gt;0,AK327&lt;&gt;0)=FALSE,0,data!$C$43)</f>
        <v>0</v>
      </c>
      <c r="AM327" s="269">
        <f t="shared" si="300"/>
        <v>0</v>
      </c>
      <c r="AN327" s="225">
        <f t="shared" si="301"/>
        <v>0</v>
      </c>
      <c r="AO327" s="225">
        <f t="shared" si="302"/>
        <v>0</v>
      </c>
      <c r="AP327" s="225">
        <f t="shared" si="303"/>
        <v>0</v>
      </c>
      <c r="AQ327" s="431" t="str">
        <f t="shared" si="304"/>
        <v>ne</v>
      </c>
      <c r="AS327" s="229"/>
      <c r="AT327" s="225">
        <f t="shared" si="305"/>
        <v>0</v>
      </c>
      <c r="AU327" s="230">
        <f>IF(AT327=1,data!$C$41*AS327,0)</f>
        <v>0</v>
      </c>
      <c r="AV327" s="265" t="s">
        <v>96</v>
      </c>
      <c r="AW327" s="231">
        <f>IF(AT327=1,IF(AS327&lt;15,VLOOKUP(AV327,data!$B$3:$E$32,2,0)*AS327,(VLOOKUP(AV327,data!$B$3:$E$32,2,0)*14)+(VLOOKUP(AV327,data!$B$3:$E$32,3,0))*(AS327-14)),0)</f>
        <v>0</v>
      </c>
      <c r="AX327" s="265" t="s">
        <v>96</v>
      </c>
      <c r="AY327" s="231">
        <f>IF(AT327=1,VLOOKUP(AX327,data!$B$35:$D$39,2,0),0)</f>
        <v>0</v>
      </c>
      <c r="AZ327" s="232">
        <f>IF(AND(AW327&lt;&gt;0,AY327&lt;&gt;0)=FALSE,0,data!$C$43)</f>
        <v>0</v>
      </c>
      <c r="BA327" s="269">
        <f t="shared" si="306"/>
        <v>0</v>
      </c>
      <c r="BB327" s="225">
        <f t="shared" si="307"/>
        <v>0</v>
      </c>
      <c r="BC327" s="225">
        <f t="shared" si="308"/>
        <v>0</v>
      </c>
      <c r="BD327" s="225">
        <f t="shared" si="309"/>
        <v>0</v>
      </c>
      <c r="BE327" s="431" t="str">
        <f t="shared" si="310"/>
        <v>ne</v>
      </c>
      <c r="BG327" s="229"/>
      <c r="BH327" s="225">
        <f t="shared" si="311"/>
        <v>0</v>
      </c>
      <c r="BI327" s="230">
        <f>IF(BH327=1,data!$C$41*BG327,0)</f>
        <v>0</v>
      </c>
      <c r="BJ327" s="265" t="s">
        <v>96</v>
      </c>
      <c r="BK327" s="231">
        <f>IF(BH327=1,IF(BG327&lt;15,VLOOKUP(BJ327,data!$B$3:$E$32,2,0)*BG327,(VLOOKUP(BJ327,data!$B$3:$E$32,2,0)*14)+(VLOOKUP(BJ327,data!$B$3:$E$32,3,0))*(BG327-14)),0)</f>
        <v>0</v>
      </c>
      <c r="BL327" s="265" t="s">
        <v>96</v>
      </c>
      <c r="BM327" s="231">
        <f>IF(BH327=1,VLOOKUP(BL327,data!$B$35:$D$39,2,0),0)</f>
        <v>0</v>
      </c>
      <c r="BN327" s="232">
        <f>IF(AND(BK327&lt;&gt;0,BM327&lt;&gt;0)=FALSE,0,data!$C$43)</f>
        <v>0</v>
      </c>
      <c r="BO327" s="269">
        <f t="shared" si="312"/>
        <v>0</v>
      </c>
      <c r="BP327" s="225">
        <f t="shared" si="313"/>
        <v>0</v>
      </c>
      <c r="BQ327" s="225">
        <f t="shared" si="314"/>
        <v>0</v>
      </c>
      <c r="BR327" s="225">
        <f t="shared" si="315"/>
        <v>0</v>
      </c>
      <c r="BS327" s="431" t="str">
        <f t="shared" si="316"/>
        <v>ne</v>
      </c>
      <c r="BU327" s="229"/>
      <c r="BV327" s="225">
        <f t="shared" si="317"/>
        <v>0</v>
      </c>
      <c r="BW327" s="230">
        <f>IF(BV327=1,data!$C$41*BU327,0)</f>
        <v>0</v>
      </c>
      <c r="BX327" s="265" t="s">
        <v>96</v>
      </c>
      <c r="BY327" s="231">
        <f>IF(BV327=1,IF(BU327&lt;15,VLOOKUP(BX327,data!$B$3:$E$32,2,0)*BU327,(VLOOKUP(BX327,data!$B$3:$E$32,2,0)*14)+(VLOOKUP(BX327,data!$B$3:$E$32,3,0))*(BU327-14)),0)</f>
        <v>0</v>
      </c>
      <c r="BZ327" s="265" t="s">
        <v>96</v>
      </c>
      <c r="CA327" s="231">
        <f>IF(BV327=1,VLOOKUP(BZ327,data!$B$35:$D$39,2,0),0)</f>
        <v>0</v>
      </c>
      <c r="CB327" s="232">
        <f>IF(AND(BY327&lt;&gt;0,CA327&lt;&gt;0)=FALSE,0,data!$C$43)</f>
        <v>0</v>
      </c>
      <c r="CC327" s="269">
        <f t="shared" si="318"/>
        <v>0</v>
      </c>
      <c r="CD327" s="225">
        <f t="shared" si="319"/>
        <v>0</v>
      </c>
      <c r="CE327" s="225">
        <f t="shared" si="320"/>
        <v>0</v>
      </c>
      <c r="CF327" s="225">
        <f t="shared" si="321"/>
        <v>0</v>
      </c>
      <c r="CG327" s="431" t="str">
        <f t="shared" si="322"/>
        <v>ne</v>
      </c>
      <c r="CI327" s="229"/>
      <c r="CJ327" s="225">
        <f t="shared" si="323"/>
        <v>0</v>
      </c>
      <c r="CK327" s="230">
        <f>IF(CJ327=1,data!$C$41*CI327,0)</f>
        <v>0</v>
      </c>
      <c r="CL327" s="265" t="s">
        <v>96</v>
      </c>
      <c r="CM327" s="231">
        <f>IF(CJ327=1,IF(CI327&lt;15,VLOOKUP(CL327,data!$B$3:$E$32,2,0)*CI327,(VLOOKUP(CL327,data!$B$3:$E$32,2,0)*14)+(VLOOKUP(CL327,data!$B$3:$E$32,3,0))*(CI327-14)),0)</f>
        <v>0</v>
      </c>
      <c r="CN327" s="265" t="s">
        <v>96</v>
      </c>
      <c r="CO327" s="231">
        <f>IF(CJ327=1,VLOOKUP(CN327,data!$B$35:$D$39,2,0),0)</f>
        <v>0</v>
      </c>
      <c r="CP327" s="232">
        <f>IF(AND(CM327&lt;&gt;0,CO327&lt;&gt;0)=FALSE,0,data!$C$43)</f>
        <v>0</v>
      </c>
      <c r="CQ327" s="269">
        <f t="shared" si="324"/>
        <v>0</v>
      </c>
      <c r="CR327" s="225">
        <f t="shared" si="325"/>
        <v>0</v>
      </c>
      <c r="CS327" s="225">
        <f t="shared" si="326"/>
        <v>0</v>
      </c>
      <c r="CT327" s="225">
        <f t="shared" si="327"/>
        <v>0</v>
      </c>
      <c r="CU327" s="431" t="str">
        <f t="shared" si="328"/>
        <v>ne</v>
      </c>
      <c r="CW327" s="229"/>
      <c r="CX327" s="225">
        <f t="shared" si="329"/>
        <v>0</v>
      </c>
      <c r="CY327" s="230">
        <f>IF(CX327=1,data!$C$41*CW327,0)</f>
        <v>0</v>
      </c>
      <c r="CZ327" s="265" t="s">
        <v>96</v>
      </c>
      <c r="DA327" s="231">
        <f>IF(CX327=1,IF(CW327&lt;15,VLOOKUP(CZ327,data!$B$3:$E$32,2,0)*CW327,(VLOOKUP(CZ327,data!$B$3:$E$32,2,0)*14)+(VLOOKUP(CZ327,data!$B$3:$E$32,3,0))*(CW327-14)),0)</f>
        <v>0</v>
      </c>
      <c r="DB327" s="265" t="s">
        <v>96</v>
      </c>
      <c r="DC327" s="231">
        <f>IF(CX327=1,VLOOKUP(DB327,data!$B$35:$D$39,2,0),0)</f>
        <v>0</v>
      </c>
      <c r="DD327" s="232">
        <f>IF(AND(DA327&lt;&gt;0,DC327&lt;&gt;0)=FALSE,0,data!$C$43)</f>
        <v>0</v>
      </c>
      <c r="DE327" s="269">
        <f t="shared" si="330"/>
        <v>0</v>
      </c>
      <c r="DF327" s="225">
        <f t="shared" si="331"/>
        <v>0</v>
      </c>
      <c r="DG327" s="225">
        <f t="shared" si="332"/>
        <v>0</v>
      </c>
      <c r="DH327" s="225">
        <f t="shared" si="333"/>
        <v>0</v>
      </c>
      <c r="DI327" s="431" t="str">
        <f t="shared" si="334"/>
        <v>ne</v>
      </c>
      <c r="DK327" s="229"/>
      <c r="DL327" s="225">
        <f t="shared" si="335"/>
        <v>0</v>
      </c>
      <c r="DM327" s="230">
        <f>IF(DL327=1,data!$C$41*DK327,0)</f>
        <v>0</v>
      </c>
      <c r="DN327" s="265" t="s">
        <v>96</v>
      </c>
      <c r="DO327" s="231">
        <f>IF(DL327=1,IF(DK327&lt;15,VLOOKUP(DN327,data!$B$3:$E$32,2,0)*DK327,(VLOOKUP(DN327,data!$B$3:$E$32,2,0)*14)+(VLOOKUP(DN327,data!$B$3:$E$32,3,0))*(DK327-14)),0)</f>
        <v>0</v>
      </c>
      <c r="DP327" s="265" t="s">
        <v>96</v>
      </c>
      <c r="DQ327" s="231">
        <f>IF(DL327=1,VLOOKUP(DP327,data!$B$35:$D$39,2,0),0)</f>
        <v>0</v>
      </c>
      <c r="DR327" s="232">
        <f>IF(AND(DO327&lt;&gt;0,DQ327&lt;&gt;0)=FALSE,0,data!$C$43)</f>
        <v>0</v>
      </c>
      <c r="DS327" s="269">
        <f t="shared" si="336"/>
        <v>0</v>
      </c>
      <c r="DT327" s="225">
        <f t="shared" si="337"/>
        <v>0</v>
      </c>
      <c r="DU327" s="225">
        <f t="shared" si="338"/>
        <v>0</v>
      </c>
      <c r="DV327" s="225">
        <f t="shared" si="339"/>
        <v>0</v>
      </c>
      <c r="DW327" s="431" t="str">
        <f t="shared" si="340"/>
        <v>ne</v>
      </c>
      <c r="DY327" s="229"/>
      <c r="DZ327" s="225">
        <f t="shared" si="341"/>
        <v>0</v>
      </c>
      <c r="EA327" s="230">
        <f>IF(DZ327=1,data!$C$41*DY327,0)</f>
        <v>0</v>
      </c>
      <c r="EB327" s="265" t="s">
        <v>96</v>
      </c>
      <c r="EC327" s="231">
        <f>IF(DZ327=1,IF(DY327&lt;15,VLOOKUP(EB327,data!$B$3:$E$32,2,0)*DY327,(VLOOKUP(EB327,data!$B$3:$E$32,2,0)*14)+(VLOOKUP(EB327,data!$B$3:$E$32,3,0))*(DY327-14)),0)</f>
        <v>0</v>
      </c>
      <c r="ED327" s="265" t="s">
        <v>96</v>
      </c>
      <c r="EE327" s="231">
        <f>IF(DZ327=1,VLOOKUP(ED327,data!$B$35:$D$39,2,0),0)</f>
        <v>0</v>
      </c>
      <c r="EF327" s="232">
        <f>IF(AND(EC327&lt;&gt;0,EE327&lt;&gt;0)=FALSE,0,data!$C$43)</f>
        <v>0</v>
      </c>
      <c r="EG327" s="269">
        <f t="shared" si="342"/>
        <v>0</v>
      </c>
      <c r="EH327" s="225">
        <f t="shared" si="343"/>
        <v>0</v>
      </c>
      <c r="EI327" s="225">
        <f t="shared" si="344"/>
        <v>0</v>
      </c>
      <c r="EJ327" s="225">
        <f t="shared" si="345"/>
        <v>0</v>
      </c>
      <c r="EK327" s="431" t="str">
        <f t="shared" si="346"/>
        <v>ne</v>
      </c>
      <c r="EM327" s="229"/>
      <c r="EN327" s="225">
        <f t="shared" si="347"/>
        <v>0</v>
      </c>
      <c r="EO327" s="230">
        <f>IF(EN327=1,data!$C$41*EM327,0)</f>
        <v>0</v>
      </c>
      <c r="EP327" s="265" t="s">
        <v>96</v>
      </c>
      <c r="EQ327" s="231">
        <f>IF(EN327=1,IF(EM327&lt;15,VLOOKUP(EP327,data!$B$3:$E$32,2,0)*EM327,(VLOOKUP(EP327,data!$B$3:$E$32,2,0)*14)+(VLOOKUP(EP327,data!$B$3:$E$32,3,0))*(EM327-14)),0)</f>
        <v>0</v>
      </c>
      <c r="ER327" s="265" t="s">
        <v>96</v>
      </c>
      <c r="ES327" s="231">
        <f>IF(EN327=1,VLOOKUP(ER327,data!$B$35:$D$39,2,0),0)</f>
        <v>0</v>
      </c>
      <c r="ET327" s="232">
        <f>IF(AND(EQ327&lt;&gt;0,ES327&lt;&gt;0)=FALSE,0,data!$C$43)</f>
        <v>0</v>
      </c>
      <c r="EU327" s="269">
        <f t="shared" si="348"/>
        <v>0</v>
      </c>
      <c r="EV327" s="225">
        <f t="shared" si="349"/>
        <v>0</v>
      </c>
      <c r="EW327" s="225">
        <f t="shared" si="350"/>
        <v>0</v>
      </c>
      <c r="EX327" s="225">
        <f t="shared" si="351"/>
        <v>0</v>
      </c>
      <c r="EY327" s="431" t="str">
        <f t="shared" si="352"/>
        <v>ne</v>
      </c>
      <c r="FA327" s="229"/>
      <c r="FB327" s="225">
        <f t="shared" si="353"/>
        <v>0</v>
      </c>
      <c r="FC327" s="230">
        <f>IF(FB327=1,data!$C$41*FA327,0)</f>
        <v>0</v>
      </c>
      <c r="FD327" s="265" t="s">
        <v>96</v>
      </c>
      <c r="FE327" s="231">
        <f>IF(FB327=1,IF(FA327&lt;15,VLOOKUP(FD327,data!$B$3:$E$32,2,0)*FA327,(VLOOKUP(FD327,data!$B$3:$E$32,2,0)*14)+(VLOOKUP(FD327,data!$B$3:$E$32,3,0))*(FA327-14)),0)</f>
        <v>0</v>
      </c>
      <c r="FF327" s="265" t="s">
        <v>96</v>
      </c>
      <c r="FG327" s="231">
        <f>IF(FB327=1,VLOOKUP(FF327,data!$B$35:$D$39,2,0),0)</f>
        <v>0</v>
      </c>
      <c r="FH327" s="232">
        <f>IF(AND(FE327&lt;&gt;0,FG327&lt;&gt;0)=FALSE,0,data!$C$43)</f>
        <v>0</v>
      </c>
      <c r="FI327" s="269">
        <f t="shared" si="354"/>
        <v>0</v>
      </c>
      <c r="FJ327" s="225">
        <f t="shared" si="355"/>
        <v>0</v>
      </c>
      <c r="FK327" s="225">
        <f t="shared" si="356"/>
        <v>0</v>
      </c>
      <c r="FL327" s="225">
        <f t="shared" si="357"/>
        <v>0</v>
      </c>
      <c r="FM327" s="431" t="str">
        <f t="shared" si="358"/>
        <v>ne</v>
      </c>
    </row>
    <row r="328" spans="1:169" ht="26.65" hidden="1" customHeight="1" x14ac:dyDescent="0.25">
      <c r="A328" s="233"/>
      <c r="B328" s="370" t="s">
        <v>419</v>
      </c>
      <c r="C328" s="416"/>
      <c r="D328" s="418"/>
      <c r="E328" s="229"/>
      <c r="F328" s="225">
        <f t="shared" ref="F328:F391" si="363">IF(D328&gt;0,IF(E328&gt;0,1,0),0)</f>
        <v>0</v>
      </c>
      <c r="G328" s="230">
        <f>IF(F328=1,data!$C$41*E328,0)</f>
        <v>0</v>
      </c>
      <c r="H328" s="265" t="s">
        <v>96</v>
      </c>
      <c r="I328" s="231">
        <f>IF($F328=1,IF($E328&lt;15,VLOOKUP(H328,data!$B$3:$E$32,2,0)*$E328,(VLOOKUP(H328,data!$B$3:$E$32,2,0)*14)+(VLOOKUP(H328,data!$B$3:$E$32,3,0))*($E328-14)),0)</f>
        <v>0</v>
      </c>
      <c r="J328" s="265" t="s">
        <v>96</v>
      </c>
      <c r="K328" s="231">
        <f>IF($F328=1,VLOOKUP(J328,data!$B$35:$D$39,2,0),0)</f>
        <v>0</v>
      </c>
      <c r="L328" s="232">
        <f>IF(AND(I328&lt;&gt;0,K328&lt;&gt;0)=FALSE,0,data!$C$43)</f>
        <v>0</v>
      </c>
      <c r="M328" s="269">
        <f t="shared" si="361"/>
        <v>0</v>
      </c>
      <c r="N328" s="225">
        <f t="shared" si="359"/>
        <v>0</v>
      </c>
      <c r="O328" s="225">
        <f t="shared" ref="O328:O391" si="364">IF(N328=1,E328,0)</f>
        <v>0</v>
      </c>
      <c r="P328" s="225">
        <f t="shared" ref="P328:P391" si="365">IF(OR(H328="Spojené Království",H328="Norsko",H328="Island"),M328,0)</f>
        <v>0</v>
      </c>
      <c r="Q328" s="228"/>
      <c r="R328" s="438">
        <f t="shared" ref="R328:R391" si="366">IF($FM328="ANO",FA328,IF($EY328="ANO",EM328,IF($EK328="ANO",DY328,IF($DW328="ANO",DK328,IF($DI328="ANO",CW328,IF($CU328="ANO",CI328,IF($CG328="ANO",BU328,IF($BS328="ANO",BG328,IF($BE328="ANO",AS328,IF($AQ328="ANO",AE328,E328))))))))))</f>
        <v>0</v>
      </c>
      <c r="S328" s="225">
        <f t="shared" ref="S328:S391" si="367">IF($D328&gt;0,IF(R328&gt;0,1,0),0)</f>
        <v>0</v>
      </c>
      <c r="T328" s="357">
        <f>IF(S328=1,data!$C$41*R328,0)</f>
        <v>0</v>
      </c>
      <c r="U328" s="370" t="str">
        <f t="shared" ref="U328:U391" si="368">IF($FM328="ANO",FD328,IF($EY328="ANO",EP328,IF($EK328="ANO",EB328,IF($DW328="ANO",DN328,IF($DI328="ANO",CZ328,IF($CU328="ANO",CL328,IF($CG328="ANO",BX328,IF($BS328="ANO",BJ328,IF($BE328="ANO",AV328,IF($AQ328="ANO",AH328,H328))))))))))</f>
        <v xml:space="preserve"> </v>
      </c>
      <c r="V328" s="360">
        <f>IF($S328=1,IF(R328&lt;15,VLOOKUP(U328,data!$B$3:$E$32,2,0)*R328,(VLOOKUP(U328,data!$B$3:$E$32,2,0)*14)+(VLOOKUP(U328,data!$B$3:$E$32,3,0))*(R328-14)),0)</f>
        <v>0</v>
      </c>
      <c r="W328" s="370" t="str">
        <f t="shared" ref="W328:W391" si="369">IF($FM328="ANO",FF328,IF($EY328="ANO",ER328,IF($EK328="ANO",ED328,IF($DW328="ANO",DP328,IF($DI328="ANO",DB328,IF($CU328="ANO",CN328,IF($CG328="ANO",BZ328,IF($BS328="ANO",BL328,IF($BE328="ANO",AX328,IF($AQ328="ANO",AJ328,J328))))))))))</f>
        <v xml:space="preserve"> </v>
      </c>
      <c r="X328" s="360">
        <f>IF($S328=1,VLOOKUP(W328,data!$B$35:$D$39,2,0),0)</f>
        <v>0</v>
      </c>
      <c r="Y328" s="364">
        <f>IF(AND(V328&lt;&gt;0,X328&lt;&gt;0)=FALSE,0,data!$C$43)</f>
        <v>0</v>
      </c>
      <c r="Z328" s="365">
        <f t="shared" si="362"/>
        <v>0</v>
      </c>
      <c r="AA328" s="225">
        <f t="shared" si="360"/>
        <v>0</v>
      </c>
      <c r="AB328" s="225">
        <f t="shared" ref="AB328:AB391" si="370">IF(AA328=1,R328,0)</f>
        <v>0</v>
      </c>
      <c r="AC328" s="225">
        <f t="shared" ref="AC328:AC391" si="371">IF(OR(U328="Spojené Království",U328="Norsko",U328="Island"),Z328,0)</f>
        <v>0</v>
      </c>
      <c r="AE328" s="229"/>
      <c r="AF328" s="225">
        <f t="shared" ref="AF328:AF391" si="372">IF($D328&gt;0,IF(AE328&gt;0,1,0),0)</f>
        <v>0</v>
      </c>
      <c r="AG328" s="230">
        <f>IF(AF328=1,data!$C$41*AE328,0)</f>
        <v>0</v>
      </c>
      <c r="AH328" s="265" t="s">
        <v>96</v>
      </c>
      <c r="AI328" s="231">
        <f>IF(AF328=1,IF(AE328&lt;15,VLOOKUP(AH328,data!$B$3:$E$32,2,0)*AE328,(VLOOKUP(AH328,data!$B$3:$E$32,2,0)*14)+(VLOOKUP(AH328,data!$B$3:$E$32,3,0))*(AE328-14)),0)</f>
        <v>0</v>
      </c>
      <c r="AJ328" s="265" t="s">
        <v>96</v>
      </c>
      <c r="AK328" s="231">
        <f>IF(AF328=1,VLOOKUP(AJ328,data!$B$35:$D$39,2,0),0)</f>
        <v>0</v>
      </c>
      <c r="AL328" s="232">
        <f>IF(AND(AI328&lt;&gt;0,AK328&lt;&gt;0)=FALSE,0,data!$C$43)</f>
        <v>0</v>
      </c>
      <c r="AM328" s="269">
        <f t="shared" ref="AM328:AM391" si="373">IF(AM$3="",0,IF(AQ328="ano",IF(AND(AI328&lt;&gt;0,AK328&lt;&gt;0)=FALSE,0,INT(AG328+AI328+AK328+AL328)),M328))</f>
        <v>0</v>
      </c>
      <c r="AN328" s="225">
        <f t="shared" ref="AN328:AN391" si="374">IF(AM328&gt;0,1,0)</f>
        <v>0</v>
      </c>
      <c r="AO328" s="225">
        <f t="shared" ref="AO328:AO391" si="375">IF(AM$3="",0,IF(AQ328="ano",IF(AN328=1,AE328,0),O328))</f>
        <v>0</v>
      </c>
      <c r="AP328" s="225">
        <f t="shared" ref="AP328:AP391" si="376">IF(AM$3="",0,IF(AQ328="ano",IF(OR(AH328="Spojené Království",AH328="Norsko",AH328="Island"),AM328,0),IF(OR(H328="Spojené Království",H328="Norsko",H328="Island"),M328,0)))</f>
        <v>0</v>
      </c>
      <c r="AQ328" s="431" t="str">
        <f t="shared" ref="AQ328:AQ391" si="377">IF(AE328="","ne",IF(AE328=0,"ano",IF(AND(AE328&gt;=5,AE328&lt;=20,AH328&lt;&gt;"",AH328&lt;&gt;" ",AJ328&lt;&gt;"",AJ328&lt;&gt;" ")=TRUE,"ano","ne")))</f>
        <v>ne</v>
      </c>
      <c r="AS328" s="229"/>
      <c r="AT328" s="225">
        <f t="shared" ref="AT328:AT391" si="378">IF($D328&gt;0,IF(AS328&gt;0,1,0),0)</f>
        <v>0</v>
      </c>
      <c r="AU328" s="230">
        <f>IF(AT328=1,data!$C$41*AS328,0)</f>
        <v>0</v>
      </c>
      <c r="AV328" s="265" t="s">
        <v>96</v>
      </c>
      <c r="AW328" s="231">
        <f>IF(AT328=1,IF(AS328&lt;15,VLOOKUP(AV328,data!$B$3:$E$32,2,0)*AS328,(VLOOKUP(AV328,data!$B$3:$E$32,2,0)*14)+(VLOOKUP(AV328,data!$B$3:$E$32,3,0))*(AS328-14)),0)</f>
        <v>0</v>
      </c>
      <c r="AX328" s="265" t="s">
        <v>96</v>
      </c>
      <c r="AY328" s="231">
        <f>IF(AT328=1,VLOOKUP(AX328,data!$B$35:$D$39,2,0),0)</f>
        <v>0</v>
      </c>
      <c r="AZ328" s="232">
        <f>IF(AND(AW328&lt;&gt;0,AY328&lt;&gt;0)=FALSE,0,data!$C$43)</f>
        <v>0</v>
      </c>
      <c r="BA328" s="269">
        <f t="shared" ref="BA328:BA391" si="379">IF(BA$3="",0,IF(BE328="ano",IF(AND(AW328&lt;&gt;0,AY328&lt;&gt;0)=FALSE,0,INT(AU328+AW328+AY328+AZ328)),AM328))</f>
        <v>0</v>
      </c>
      <c r="BB328" s="225">
        <f t="shared" ref="BB328:BB391" si="380">IF(BA328&gt;0,1,0)</f>
        <v>0</v>
      </c>
      <c r="BC328" s="225">
        <f t="shared" ref="BC328:BC391" si="381">IF(BA$3="",0,IF(BE328="ano",IF(BB328=1,AS328,0),AO328))</f>
        <v>0</v>
      </c>
      <c r="BD328" s="225">
        <f t="shared" ref="BD328:BD391" si="382">IF(BA$3="",0,IF(BE328="ano",IF(OR(AV328="Spojené Království",AV328="Norsko",AV328="Island"),BA328,0),AP328))</f>
        <v>0</v>
      </c>
      <c r="BE328" s="431" t="str">
        <f t="shared" ref="BE328:BE391" si="383">IF(AS328="","ne",IF(AS328=0,"ano",IF(AND(AS328&gt;=5,AS328&lt;=20,AV328&lt;&gt;"",AV328&lt;&gt;" ",AX328&lt;&gt;"",AX328&lt;&gt;" ")=TRUE,"ano","ne")))</f>
        <v>ne</v>
      </c>
      <c r="BG328" s="229"/>
      <c r="BH328" s="225">
        <f t="shared" ref="BH328:BH391" si="384">IF($D328&gt;0,IF(BG328&gt;0,1,0),0)</f>
        <v>0</v>
      </c>
      <c r="BI328" s="230">
        <f>IF(BH328=1,data!$C$41*BG328,0)</f>
        <v>0</v>
      </c>
      <c r="BJ328" s="265" t="s">
        <v>96</v>
      </c>
      <c r="BK328" s="231">
        <f>IF(BH328=1,IF(BG328&lt;15,VLOOKUP(BJ328,data!$B$3:$E$32,2,0)*BG328,(VLOOKUP(BJ328,data!$B$3:$E$32,2,0)*14)+(VLOOKUP(BJ328,data!$B$3:$E$32,3,0))*(BG328-14)),0)</f>
        <v>0</v>
      </c>
      <c r="BL328" s="265" t="s">
        <v>96</v>
      </c>
      <c r="BM328" s="231">
        <f>IF(BH328=1,VLOOKUP(BL328,data!$B$35:$D$39,2,0),0)</f>
        <v>0</v>
      </c>
      <c r="BN328" s="232">
        <f>IF(AND(BK328&lt;&gt;0,BM328&lt;&gt;0)=FALSE,0,data!$C$43)</f>
        <v>0</v>
      </c>
      <c r="BO328" s="269">
        <f t="shared" ref="BO328:BO391" si="385">IF(BO$3="",0,IF(BS328="ano",IF(AND(BK328&lt;&gt;0,BM328&lt;&gt;0)=FALSE,0,INT(BI328+BK328+BM328+BN328)),BA328))</f>
        <v>0</v>
      </c>
      <c r="BP328" s="225">
        <f t="shared" ref="BP328:BP391" si="386">IF(BO328&gt;0,1,0)</f>
        <v>0</v>
      </c>
      <c r="BQ328" s="225">
        <f t="shared" ref="BQ328:BQ391" si="387">IF(BO$3="",0,IF(BS328="ano",IF(BP328=1,BG328,0),BC328))</f>
        <v>0</v>
      </c>
      <c r="BR328" s="225">
        <f t="shared" ref="BR328:BR391" si="388">IF(BO$3="",0,IF(BS328="ano",IF(OR(BJ328="Spojené Království",BJ328="Norsko",BJ328="Island"),BO328,0),BD328))</f>
        <v>0</v>
      </c>
      <c r="BS328" s="431" t="str">
        <f t="shared" ref="BS328:BS391" si="389">IF(BG328="","ne",IF(BG328=0,"ano",IF(AND(BG328&gt;=5,BG328&lt;=20,BJ328&lt;&gt;"",BJ328&lt;&gt;" ",BL328&lt;&gt;"",BL328&lt;&gt;" ")=TRUE,"ano","ne")))</f>
        <v>ne</v>
      </c>
      <c r="BU328" s="229"/>
      <c r="BV328" s="225">
        <f t="shared" ref="BV328:BV391" si="390">IF($D328&gt;0,IF(BU328&gt;0,1,0),0)</f>
        <v>0</v>
      </c>
      <c r="BW328" s="230">
        <f>IF(BV328=1,data!$C$41*BU328,0)</f>
        <v>0</v>
      </c>
      <c r="BX328" s="265" t="s">
        <v>96</v>
      </c>
      <c r="BY328" s="231">
        <f>IF(BV328=1,IF(BU328&lt;15,VLOOKUP(BX328,data!$B$3:$E$32,2,0)*BU328,(VLOOKUP(BX328,data!$B$3:$E$32,2,0)*14)+(VLOOKUP(BX328,data!$B$3:$E$32,3,0))*(BU328-14)),0)</f>
        <v>0</v>
      </c>
      <c r="BZ328" s="265" t="s">
        <v>96</v>
      </c>
      <c r="CA328" s="231">
        <f>IF(BV328=1,VLOOKUP(BZ328,data!$B$35:$D$39,2,0),0)</f>
        <v>0</v>
      </c>
      <c r="CB328" s="232">
        <f>IF(AND(BY328&lt;&gt;0,CA328&lt;&gt;0)=FALSE,0,data!$C$43)</f>
        <v>0</v>
      </c>
      <c r="CC328" s="269">
        <f t="shared" ref="CC328:CC391" si="391">IF(CC$3="",0,IF(CG328="ano",IF(AND(BY328&lt;&gt;0,CA328&lt;&gt;0)=FALSE,0,INT(BW328+BY328+CA328+CB328)),BO328))</f>
        <v>0</v>
      </c>
      <c r="CD328" s="225">
        <f t="shared" ref="CD328:CD391" si="392">IF(CC328&gt;0,1,0)</f>
        <v>0</v>
      </c>
      <c r="CE328" s="225">
        <f t="shared" ref="CE328:CE391" si="393">IF(CC$3="",0,IF(CG328="ano",IF(CD328=1,BU328,0),BQ328))</f>
        <v>0</v>
      </c>
      <c r="CF328" s="225">
        <f t="shared" ref="CF328:CF391" si="394">IF(CC$3="",0,IF(CG328="ano",IF(OR(BX328="Spojené Království",BX328="Norsko",BX328="Island"),CC328,0),BR328))</f>
        <v>0</v>
      </c>
      <c r="CG328" s="431" t="str">
        <f t="shared" ref="CG328:CG391" si="395">IF(BU328="","ne",IF(BU328=0,"ano",IF(AND(BU328&gt;=5,BU328&lt;=20,BX328&lt;&gt;"",BX328&lt;&gt;" ",BZ328&lt;&gt;"",BZ328&lt;&gt;" ")=TRUE,"ano","ne")))</f>
        <v>ne</v>
      </c>
      <c r="CI328" s="229"/>
      <c r="CJ328" s="225">
        <f t="shared" ref="CJ328:CJ391" si="396">IF($D328&gt;0,IF(CI328&gt;0,1,0),0)</f>
        <v>0</v>
      </c>
      <c r="CK328" s="230">
        <f>IF(CJ328=1,data!$C$41*CI328,0)</f>
        <v>0</v>
      </c>
      <c r="CL328" s="265" t="s">
        <v>96</v>
      </c>
      <c r="CM328" s="231">
        <f>IF(CJ328=1,IF(CI328&lt;15,VLOOKUP(CL328,data!$B$3:$E$32,2,0)*CI328,(VLOOKUP(CL328,data!$B$3:$E$32,2,0)*14)+(VLOOKUP(CL328,data!$B$3:$E$32,3,0))*(CI328-14)),0)</f>
        <v>0</v>
      </c>
      <c r="CN328" s="265" t="s">
        <v>96</v>
      </c>
      <c r="CO328" s="231">
        <f>IF(CJ328=1,VLOOKUP(CN328,data!$B$35:$D$39,2,0),0)</f>
        <v>0</v>
      </c>
      <c r="CP328" s="232">
        <f>IF(AND(CM328&lt;&gt;0,CO328&lt;&gt;0)=FALSE,0,data!$C$43)</f>
        <v>0</v>
      </c>
      <c r="CQ328" s="269">
        <f t="shared" ref="CQ328:CQ391" si="397">IF(CQ$3="",0,IF(CU328="ano",IF(AND(CM328&lt;&gt;0,CO328&lt;&gt;0)=FALSE,0,INT(CK328+CM328+CO328+CP328)),CC328))</f>
        <v>0</v>
      </c>
      <c r="CR328" s="225">
        <f t="shared" ref="CR328:CR391" si="398">IF(CQ328&gt;0,1,0)</f>
        <v>0</v>
      </c>
      <c r="CS328" s="225">
        <f t="shared" ref="CS328:CS391" si="399">IF(CQ$3="",0,IF(CU328="ano",IF(CR328=1,CI328,0),CE328))</f>
        <v>0</v>
      </c>
      <c r="CT328" s="225">
        <f t="shared" ref="CT328:CT391" si="400">IF(CQ$3="",0,IF(CU328="ano",IF(OR(CL328="Spojené Království",CL328="Norsko",CL328="Island"),CQ328,0),CF328))</f>
        <v>0</v>
      </c>
      <c r="CU328" s="431" t="str">
        <f t="shared" ref="CU328:CU391" si="401">IF(CI328="","ne",IF(CI328=0,"ano",IF(AND(CI328&gt;=5,CI328&lt;=20,CL328&lt;&gt;"",CL328&lt;&gt;" ",CN328&lt;&gt;"",CN328&lt;&gt;" ")=TRUE,"ano","ne")))</f>
        <v>ne</v>
      </c>
      <c r="CW328" s="229"/>
      <c r="CX328" s="225">
        <f t="shared" ref="CX328:CX391" si="402">IF($D328&gt;0,IF(CW328&gt;0,1,0),0)</f>
        <v>0</v>
      </c>
      <c r="CY328" s="230">
        <f>IF(CX328=1,data!$C$41*CW328,0)</f>
        <v>0</v>
      </c>
      <c r="CZ328" s="265" t="s">
        <v>96</v>
      </c>
      <c r="DA328" s="231">
        <f>IF(CX328=1,IF(CW328&lt;15,VLOOKUP(CZ328,data!$B$3:$E$32,2,0)*CW328,(VLOOKUP(CZ328,data!$B$3:$E$32,2,0)*14)+(VLOOKUP(CZ328,data!$B$3:$E$32,3,0))*(CW328-14)),0)</f>
        <v>0</v>
      </c>
      <c r="DB328" s="265" t="s">
        <v>96</v>
      </c>
      <c r="DC328" s="231">
        <f>IF(CX328=1,VLOOKUP(DB328,data!$B$35:$D$39,2,0),0)</f>
        <v>0</v>
      </c>
      <c r="DD328" s="232">
        <f>IF(AND(DA328&lt;&gt;0,DC328&lt;&gt;0)=FALSE,0,data!$C$43)</f>
        <v>0</v>
      </c>
      <c r="DE328" s="269">
        <f t="shared" ref="DE328:DE391" si="403">IF(DE$3="",0,IF(DI328="ano",IF(AND(DA328&lt;&gt;0,DC328&lt;&gt;0)=FALSE,0,INT(CY328+DA328+DC328+DD328)),CQ328))</f>
        <v>0</v>
      </c>
      <c r="DF328" s="225">
        <f t="shared" ref="DF328:DF391" si="404">IF(DE328&gt;0,1,0)</f>
        <v>0</v>
      </c>
      <c r="DG328" s="225">
        <f t="shared" ref="DG328:DG391" si="405">IF(DE$3="",0,IF(DI328="ano",IF(DF328=1,CW328,0),CS328))</f>
        <v>0</v>
      </c>
      <c r="DH328" s="225">
        <f t="shared" ref="DH328:DH391" si="406">IF(DE$3="",0,IF(DI328="ano",IF(OR(CZ328="Spojené Království",CZ328="Norsko",CZ328="Island"),DE328,0),CT328))</f>
        <v>0</v>
      </c>
      <c r="DI328" s="431" t="str">
        <f t="shared" ref="DI328:DI391" si="407">IF(CW328="","ne",IF(CW328=0,"ano",IF(AND(CW328&gt;=5,CW328&lt;=20,CZ328&lt;&gt;"",CZ328&lt;&gt;" ",DB328&lt;&gt;"",DB328&lt;&gt;" ")=TRUE,"ano","ne")))</f>
        <v>ne</v>
      </c>
      <c r="DK328" s="229"/>
      <c r="DL328" s="225">
        <f t="shared" ref="DL328:DL391" si="408">IF($D328&gt;0,IF(DK328&gt;0,1,0),0)</f>
        <v>0</v>
      </c>
      <c r="DM328" s="230">
        <f>IF(DL328=1,data!$C$41*DK328,0)</f>
        <v>0</v>
      </c>
      <c r="DN328" s="265" t="s">
        <v>96</v>
      </c>
      <c r="DO328" s="231">
        <f>IF(DL328=1,IF(DK328&lt;15,VLOOKUP(DN328,data!$B$3:$E$32,2,0)*DK328,(VLOOKUP(DN328,data!$B$3:$E$32,2,0)*14)+(VLOOKUP(DN328,data!$B$3:$E$32,3,0))*(DK328-14)),0)</f>
        <v>0</v>
      </c>
      <c r="DP328" s="265" t="s">
        <v>96</v>
      </c>
      <c r="DQ328" s="231">
        <f>IF(DL328=1,VLOOKUP(DP328,data!$B$35:$D$39,2,0),0)</f>
        <v>0</v>
      </c>
      <c r="DR328" s="232">
        <f>IF(AND(DO328&lt;&gt;0,DQ328&lt;&gt;0)=FALSE,0,data!$C$43)</f>
        <v>0</v>
      </c>
      <c r="DS328" s="269">
        <f t="shared" ref="DS328:DS391" si="409">IF(DS$3="",0,IF(DW328="ano",IF(AND(DO328&lt;&gt;0,DQ328&lt;&gt;0)=FALSE,0,INT(DM328+DO328+DQ328+DR328)),DE328))</f>
        <v>0</v>
      </c>
      <c r="DT328" s="225">
        <f t="shared" ref="DT328:DT391" si="410">IF(DS328&gt;0,1,0)</f>
        <v>0</v>
      </c>
      <c r="DU328" s="225">
        <f t="shared" ref="DU328:DU391" si="411">IF(DS$3="",0,IF(DW328="ano",IF(DT328=1,DK328,0),DG328))</f>
        <v>0</v>
      </c>
      <c r="DV328" s="225">
        <f t="shared" ref="DV328:DV391" si="412">IF(DS$3="",0,IF(DW328="ano",IF(OR(DN328="Spojené Království",DN328="Norsko",DN328="Island"),DS328,0),DH328))</f>
        <v>0</v>
      </c>
      <c r="DW328" s="431" t="str">
        <f t="shared" ref="DW328:DW391" si="413">IF(DK328="","ne",IF(DK328=0,"ano",IF(AND(DK328&gt;=5,DK328&lt;=20,DN328&lt;&gt;"",DN328&lt;&gt;" ",DP328&lt;&gt;"",DP328&lt;&gt;" ")=TRUE,"ano","ne")))</f>
        <v>ne</v>
      </c>
      <c r="DY328" s="229"/>
      <c r="DZ328" s="225">
        <f t="shared" ref="DZ328:DZ391" si="414">IF($D328&gt;0,IF(DY328&gt;0,1,0),0)</f>
        <v>0</v>
      </c>
      <c r="EA328" s="230">
        <f>IF(DZ328=1,data!$C$41*DY328,0)</f>
        <v>0</v>
      </c>
      <c r="EB328" s="265" t="s">
        <v>96</v>
      </c>
      <c r="EC328" s="231">
        <f>IF(DZ328=1,IF(DY328&lt;15,VLOOKUP(EB328,data!$B$3:$E$32,2,0)*DY328,(VLOOKUP(EB328,data!$B$3:$E$32,2,0)*14)+(VLOOKUP(EB328,data!$B$3:$E$32,3,0))*(DY328-14)),0)</f>
        <v>0</v>
      </c>
      <c r="ED328" s="265" t="s">
        <v>96</v>
      </c>
      <c r="EE328" s="231">
        <f>IF(DZ328=1,VLOOKUP(ED328,data!$B$35:$D$39,2,0),0)</f>
        <v>0</v>
      </c>
      <c r="EF328" s="232">
        <f>IF(AND(EC328&lt;&gt;0,EE328&lt;&gt;0)=FALSE,0,data!$C$43)</f>
        <v>0</v>
      </c>
      <c r="EG328" s="269">
        <f t="shared" ref="EG328:EG391" si="415">IF(EG$3="",0,IF(EK328="ano",IF(AND(EC328&lt;&gt;0,EE328&lt;&gt;0)=FALSE,0,INT(EA328+EC328+EE328+EF328)),DS328))</f>
        <v>0</v>
      </c>
      <c r="EH328" s="225">
        <f t="shared" ref="EH328:EH391" si="416">IF(EG328&gt;0,1,0)</f>
        <v>0</v>
      </c>
      <c r="EI328" s="225">
        <f t="shared" ref="EI328:EI391" si="417">IF(EG$3="",0,IF(EK328="ano",IF(EH328=1,DY328,0),DU328))</f>
        <v>0</v>
      </c>
      <c r="EJ328" s="225">
        <f t="shared" ref="EJ328:EJ391" si="418">IF(EG$3="",0,IF(EK328="ano",IF(OR(EB328="Spojené Království",EB328="Norsko",EB328="Island"),EG328,0),DV328))</f>
        <v>0</v>
      </c>
      <c r="EK328" s="431" t="str">
        <f t="shared" ref="EK328:EK391" si="419">IF(DY328="","ne",IF(DY328=0,"ano",IF(AND(DY328&gt;=5,DY328&lt;=20,EB328&lt;&gt;"",EB328&lt;&gt;" ",ED328&lt;&gt;"",ED328&lt;&gt;" ")=TRUE,"ano","ne")))</f>
        <v>ne</v>
      </c>
      <c r="EM328" s="229"/>
      <c r="EN328" s="225">
        <f t="shared" ref="EN328:EN391" si="420">IF($D328&gt;0,IF(EM328&gt;0,1,0),0)</f>
        <v>0</v>
      </c>
      <c r="EO328" s="230">
        <f>IF(EN328=1,data!$C$41*EM328,0)</f>
        <v>0</v>
      </c>
      <c r="EP328" s="265" t="s">
        <v>96</v>
      </c>
      <c r="EQ328" s="231">
        <f>IF(EN328=1,IF(EM328&lt;15,VLOOKUP(EP328,data!$B$3:$E$32,2,0)*EM328,(VLOOKUP(EP328,data!$B$3:$E$32,2,0)*14)+(VLOOKUP(EP328,data!$B$3:$E$32,3,0))*(EM328-14)),0)</f>
        <v>0</v>
      </c>
      <c r="ER328" s="265" t="s">
        <v>96</v>
      </c>
      <c r="ES328" s="231">
        <f>IF(EN328=1,VLOOKUP(ER328,data!$B$35:$D$39,2,0),0)</f>
        <v>0</v>
      </c>
      <c r="ET328" s="232">
        <f>IF(AND(EQ328&lt;&gt;0,ES328&lt;&gt;0)=FALSE,0,data!$C$43)</f>
        <v>0</v>
      </c>
      <c r="EU328" s="269">
        <f t="shared" ref="EU328:EU391" si="421">IF(EU$3="",0,IF(EY328="ano",IF(AND(EQ328&lt;&gt;0,ES328&lt;&gt;0)=FALSE,0,INT(EO328+EQ328+ES328+ET328)),EG328))</f>
        <v>0</v>
      </c>
      <c r="EV328" s="225">
        <f t="shared" ref="EV328:EV391" si="422">IF(EU328&gt;0,1,0)</f>
        <v>0</v>
      </c>
      <c r="EW328" s="225">
        <f t="shared" ref="EW328:EW391" si="423">IF(EU$3="",0,IF(EY328="ano",IF(EV328=1,EM328,0),EI328))</f>
        <v>0</v>
      </c>
      <c r="EX328" s="225">
        <f t="shared" ref="EX328:EX391" si="424">IF(EU$3="",0,IF(EY328="ano",IF(OR(EP328="Spojené Království",EP328="Norsko",EP328="Island"),EU328,0),EJ328))</f>
        <v>0</v>
      </c>
      <c r="EY328" s="431" t="str">
        <f t="shared" ref="EY328:EY391" si="425">IF(EM328="","ne",IF(EM328=0,"ano",IF(AND(EM328&gt;=5,EM328&lt;=20,EP328&lt;&gt;"",EP328&lt;&gt;" ",ER328&lt;&gt;"",ER328&lt;&gt;" ")=TRUE,"ano","ne")))</f>
        <v>ne</v>
      </c>
      <c r="FA328" s="229"/>
      <c r="FB328" s="225">
        <f t="shared" ref="FB328:FB391" si="426">IF($D328&gt;0,IF(FA328&gt;0,1,0),0)</f>
        <v>0</v>
      </c>
      <c r="FC328" s="230">
        <f>IF(FB328=1,data!$C$41*FA328,0)</f>
        <v>0</v>
      </c>
      <c r="FD328" s="265" t="s">
        <v>96</v>
      </c>
      <c r="FE328" s="231">
        <f>IF(FB328=1,IF(FA328&lt;15,VLOOKUP(FD328,data!$B$3:$E$32,2,0)*FA328,(VLOOKUP(FD328,data!$B$3:$E$32,2,0)*14)+(VLOOKUP(FD328,data!$B$3:$E$32,3,0))*(FA328-14)),0)</f>
        <v>0</v>
      </c>
      <c r="FF328" s="265" t="s">
        <v>96</v>
      </c>
      <c r="FG328" s="231">
        <f>IF(FB328=1,VLOOKUP(FF328,data!$B$35:$D$39,2,0),0)</f>
        <v>0</v>
      </c>
      <c r="FH328" s="232">
        <f>IF(AND(FE328&lt;&gt;0,FG328&lt;&gt;0)=FALSE,0,data!$C$43)</f>
        <v>0</v>
      </c>
      <c r="FI328" s="269">
        <f t="shared" ref="FI328:FI391" si="427">IF(FI$3="",0,IF(FM328="ano",IF(AND(FE328&lt;&gt;0,FG328&lt;&gt;0)=FALSE,0,INT(FC328+FE328+FG328+FH328)),EU328))</f>
        <v>0</v>
      </c>
      <c r="FJ328" s="225">
        <f t="shared" ref="FJ328:FJ391" si="428">IF(FI328&gt;0,1,0)</f>
        <v>0</v>
      </c>
      <c r="FK328" s="225">
        <f t="shared" ref="FK328:FK391" si="429">IF(FI$3="",0,IF(FM328="ano",IF(FJ328=1,FA328,0),EW328))</f>
        <v>0</v>
      </c>
      <c r="FL328" s="225">
        <f t="shared" ref="FL328:FL391" si="430">IF(FI$3="",0,IF(FM328="ano",IF(OR(FD328="Spojené Království",FD328="Norsko",FD328="Island"),FI328,0),EX328))</f>
        <v>0</v>
      </c>
      <c r="FM328" s="431" t="str">
        <f t="shared" ref="FM328:FM391" si="431">IF(FA328="","ne",IF(FA328=0,"ano",IF(AND(FA328&gt;=5,FA328&lt;=20,FD328&lt;&gt;"",FD328&lt;&gt;" ",FF328&lt;&gt;"",FF328&lt;&gt;" ")=TRUE,"ano","ne")))</f>
        <v>ne</v>
      </c>
    </row>
    <row r="329" spans="1:169" ht="26.65" hidden="1" customHeight="1" x14ac:dyDescent="0.25">
      <c r="A329" s="233"/>
      <c r="B329" s="370" t="s">
        <v>420</v>
      </c>
      <c r="C329" s="416"/>
      <c r="D329" s="418"/>
      <c r="E329" s="229"/>
      <c r="F329" s="225">
        <f t="shared" si="363"/>
        <v>0</v>
      </c>
      <c r="G329" s="230">
        <f>IF(F329=1,data!$C$41*E329,0)</f>
        <v>0</v>
      </c>
      <c r="H329" s="265" t="s">
        <v>96</v>
      </c>
      <c r="I329" s="231">
        <f>IF($F329=1,IF($E329&lt;15,VLOOKUP(H329,data!$B$3:$E$32,2,0)*$E329,(VLOOKUP(H329,data!$B$3:$E$32,2,0)*14)+(VLOOKUP(H329,data!$B$3:$E$32,3,0))*($E329-14)),0)</f>
        <v>0</v>
      </c>
      <c r="J329" s="265" t="s">
        <v>96</v>
      </c>
      <c r="K329" s="231">
        <f>IF($F329=1,VLOOKUP(J329,data!$B$35:$D$39,2,0),0)</f>
        <v>0</v>
      </c>
      <c r="L329" s="232">
        <f>IF(AND(I329&lt;&gt;0,K329&lt;&gt;0)=FALSE,0,data!$C$43)</f>
        <v>0</v>
      </c>
      <c r="M329" s="269">
        <f t="shared" si="361"/>
        <v>0</v>
      </c>
      <c r="N329" s="225">
        <f t="shared" si="359"/>
        <v>0</v>
      </c>
      <c r="O329" s="225">
        <f t="shared" si="364"/>
        <v>0</v>
      </c>
      <c r="P329" s="225">
        <f t="shared" si="365"/>
        <v>0</v>
      </c>
      <c r="Q329" s="228"/>
      <c r="R329" s="438">
        <f t="shared" si="366"/>
        <v>0</v>
      </c>
      <c r="S329" s="225">
        <f t="shared" si="367"/>
        <v>0</v>
      </c>
      <c r="T329" s="357">
        <f>IF(S329=1,data!$C$41*R329,0)</f>
        <v>0</v>
      </c>
      <c r="U329" s="370" t="str">
        <f t="shared" si="368"/>
        <v xml:space="preserve"> </v>
      </c>
      <c r="V329" s="360">
        <f>IF($S329=1,IF(R329&lt;15,VLOOKUP(U329,data!$B$3:$E$32,2,0)*R329,(VLOOKUP(U329,data!$B$3:$E$32,2,0)*14)+(VLOOKUP(U329,data!$B$3:$E$32,3,0))*(R329-14)),0)</f>
        <v>0</v>
      </c>
      <c r="W329" s="370" t="str">
        <f t="shared" si="369"/>
        <v xml:space="preserve"> </v>
      </c>
      <c r="X329" s="360">
        <f>IF($S329=1,VLOOKUP(W329,data!$B$35:$D$39,2,0),0)</f>
        <v>0</v>
      </c>
      <c r="Y329" s="364">
        <f>IF(AND(V329&lt;&gt;0,X329&lt;&gt;0)=FALSE,0,data!$C$43)</f>
        <v>0</v>
      </c>
      <c r="Z329" s="365">
        <f t="shared" si="362"/>
        <v>0</v>
      </c>
      <c r="AA329" s="225">
        <f t="shared" si="360"/>
        <v>0</v>
      </c>
      <c r="AB329" s="225">
        <f t="shared" si="370"/>
        <v>0</v>
      </c>
      <c r="AC329" s="225">
        <f t="shared" si="371"/>
        <v>0</v>
      </c>
      <c r="AE329" s="229"/>
      <c r="AF329" s="225">
        <f t="shared" si="372"/>
        <v>0</v>
      </c>
      <c r="AG329" s="230">
        <f>IF(AF329=1,data!$C$41*AE329,0)</f>
        <v>0</v>
      </c>
      <c r="AH329" s="265" t="s">
        <v>96</v>
      </c>
      <c r="AI329" s="231">
        <f>IF(AF329=1,IF(AE329&lt;15,VLOOKUP(AH329,data!$B$3:$E$32,2,0)*AE329,(VLOOKUP(AH329,data!$B$3:$E$32,2,0)*14)+(VLOOKUP(AH329,data!$B$3:$E$32,3,0))*(AE329-14)),0)</f>
        <v>0</v>
      </c>
      <c r="AJ329" s="265" t="s">
        <v>96</v>
      </c>
      <c r="AK329" s="231">
        <f>IF(AF329=1,VLOOKUP(AJ329,data!$B$35:$D$39,2,0),0)</f>
        <v>0</v>
      </c>
      <c r="AL329" s="232">
        <f>IF(AND(AI329&lt;&gt;0,AK329&lt;&gt;0)=FALSE,0,data!$C$43)</f>
        <v>0</v>
      </c>
      <c r="AM329" s="269">
        <f t="shared" si="373"/>
        <v>0</v>
      </c>
      <c r="AN329" s="225">
        <f t="shared" si="374"/>
        <v>0</v>
      </c>
      <c r="AO329" s="225">
        <f t="shared" si="375"/>
        <v>0</v>
      </c>
      <c r="AP329" s="225">
        <f t="shared" si="376"/>
        <v>0</v>
      </c>
      <c r="AQ329" s="431" t="str">
        <f t="shared" si="377"/>
        <v>ne</v>
      </c>
      <c r="AS329" s="229"/>
      <c r="AT329" s="225">
        <f t="shared" si="378"/>
        <v>0</v>
      </c>
      <c r="AU329" s="230">
        <f>IF(AT329=1,data!$C$41*AS329,0)</f>
        <v>0</v>
      </c>
      <c r="AV329" s="265" t="s">
        <v>96</v>
      </c>
      <c r="AW329" s="231">
        <f>IF(AT329=1,IF(AS329&lt;15,VLOOKUP(AV329,data!$B$3:$E$32,2,0)*AS329,(VLOOKUP(AV329,data!$B$3:$E$32,2,0)*14)+(VLOOKUP(AV329,data!$B$3:$E$32,3,0))*(AS329-14)),0)</f>
        <v>0</v>
      </c>
      <c r="AX329" s="265" t="s">
        <v>96</v>
      </c>
      <c r="AY329" s="231">
        <f>IF(AT329=1,VLOOKUP(AX329,data!$B$35:$D$39,2,0),0)</f>
        <v>0</v>
      </c>
      <c r="AZ329" s="232">
        <f>IF(AND(AW329&lt;&gt;0,AY329&lt;&gt;0)=FALSE,0,data!$C$43)</f>
        <v>0</v>
      </c>
      <c r="BA329" s="269">
        <f t="shared" si="379"/>
        <v>0</v>
      </c>
      <c r="BB329" s="225">
        <f t="shared" si="380"/>
        <v>0</v>
      </c>
      <c r="BC329" s="225">
        <f t="shared" si="381"/>
        <v>0</v>
      </c>
      <c r="BD329" s="225">
        <f t="shared" si="382"/>
        <v>0</v>
      </c>
      <c r="BE329" s="431" t="str">
        <f t="shared" si="383"/>
        <v>ne</v>
      </c>
      <c r="BG329" s="229"/>
      <c r="BH329" s="225">
        <f t="shared" si="384"/>
        <v>0</v>
      </c>
      <c r="BI329" s="230">
        <f>IF(BH329=1,data!$C$41*BG329,0)</f>
        <v>0</v>
      </c>
      <c r="BJ329" s="265" t="s">
        <v>96</v>
      </c>
      <c r="BK329" s="231">
        <f>IF(BH329=1,IF(BG329&lt;15,VLOOKUP(BJ329,data!$B$3:$E$32,2,0)*BG329,(VLOOKUP(BJ329,data!$B$3:$E$32,2,0)*14)+(VLOOKUP(BJ329,data!$B$3:$E$32,3,0))*(BG329-14)),0)</f>
        <v>0</v>
      </c>
      <c r="BL329" s="265" t="s">
        <v>96</v>
      </c>
      <c r="BM329" s="231">
        <f>IF(BH329=1,VLOOKUP(BL329,data!$B$35:$D$39,2,0),0)</f>
        <v>0</v>
      </c>
      <c r="BN329" s="232">
        <f>IF(AND(BK329&lt;&gt;0,BM329&lt;&gt;0)=FALSE,0,data!$C$43)</f>
        <v>0</v>
      </c>
      <c r="BO329" s="269">
        <f t="shared" si="385"/>
        <v>0</v>
      </c>
      <c r="BP329" s="225">
        <f t="shared" si="386"/>
        <v>0</v>
      </c>
      <c r="BQ329" s="225">
        <f t="shared" si="387"/>
        <v>0</v>
      </c>
      <c r="BR329" s="225">
        <f t="shared" si="388"/>
        <v>0</v>
      </c>
      <c r="BS329" s="431" t="str">
        <f t="shared" si="389"/>
        <v>ne</v>
      </c>
      <c r="BU329" s="229"/>
      <c r="BV329" s="225">
        <f t="shared" si="390"/>
        <v>0</v>
      </c>
      <c r="BW329" s="230">
        <f>IF(BV329=1,data!$C$41*BU329,0)</f>
        <v>0</v>
      </c>
      <c r="BX329" s="265" t="s">
        <v>96</v>
      </c>
      <c r="BY329" s="231">
        <f>IF(BV329=1,IF(BU329&lt;15,VLOOKUP(BX329,data!$B$3:$E$32,2,0)*BU329,(VLOOKUP(BX329,data!$B$3:$E$32,2,0)*14)+(VLOOKUP(BX329,data!$B$3:$E$32,3,0))*(BU329-14)),0)</f>
        <v>0</v>
      </c>
      <c r="BZ329" s="265" t="s">
        <v>96</v>
      </c>
      <c r="CA329" s="231">
        <f>IF(BV329=1,VLOOKUP(BZ329,data!$B$35:$D$39,2,0),0)</f>
        <v>0</v>
      </c>
      <c r="CB329" s="232">
        <f>IF(AND(BY329&lt;&gt;0,CA329&lt;&gt;0)=FALSE,0,data!$C$43)</f>
        <v>0</v>
      </c>
      <c r="CC329" s="269">
        <f t="shared" si="391"/>
        <v>0</v>
      </c>
      <c r="CD329" s="225">
        <f t="shared" si="392"/>
        <v>0</v>
      </c>
      <c r="CE329" s="225">
        <f t="shared" si="393"/>
        <v>0</v>
      </c>
      <c r="CF329" s="225">
        <f t="shared" si="394"/>
        <v>0</v>
      </c>
      <c r="CG329" s="431" t="str">
        <f t="shared" si="395"/>
        <v>ne</v>
      </c>
      <c r="CI329" s="229"/>
      <c r="CJ329" s="225">
        <f t="shared" si="396"/>
        <v>0</v>
      </c>
      <c r="CK329" s="230">
        <f>IF(CJ329=1,data!$C$41*CI329,0)</f>
        <v>0</v>
      </c>
      <c r="CL329" s="265" t="s">
        <v>96</v>
      </c>
      <c r="CM329" s="231">
        <f>IF(CJ329=1,IF(CI329&lt;15,VLOOKUP(CL329,data!$B$3:$E$32,2,0)*CI329,(VLOOKUP(CL329,data!$B$3:$E$32,2,0)*14)+(VLOOKUP(CL329,data!$B$3:$E$32,3,0))*(CI329-14)),0)</f>
        <v>0</v>
      </c>
      <c r="CN329" s="265" t="s">
        <v>96</v>
      </c>
      <c r="CO329" s="231">
        <f>IF(CJ329=1,VLOOKUP(CN329,data!$B$35:$D$39,2,0),0)</f>
        <v>0</v>
      </c>
      <c r="CP329" s="232">
        <f>IF(AND(CM329&lt;&gt;0,CO329&lt;&gt;0)=FALSE,0,data!$C$43)</f>
        <v>0</v>
      </c>
      <c r="CQ329" s="269">
        <f t="shared" si="397"/>
        <v>0</v>
      </c>
      <c r="CR329" s="225">
        <f t="shared" si="398"/>
        <v>0</v>
      </c>
      <c r="CS329" s="225">
        <f t="shared" si="399"/>
        <v>0</v>
      </c>
      <c r="CT329" s="225">
        <f t="shared" si="400"/>
        <v>0</v>
      </c>
      <c r="CU329" s="431" t="str">
        <f t="shared" si="401"/>
        <v>ne</v>
      </c>
      <c r="CW329" s="229"/>
      <c r="CX329" s="225">
        <f t="shared" si="402"/>
        <v>0</v>
      </c>
      <c r="CY329" s="230">
        <f>IF(CX329=1,data!$C$41*CW329,0)</f>
        <v>0</v>
      </c>
      <c r="CZ329" s="265" t="s">
        <v>96</v>
      </c>
      <c r="DA329" s="231">
        <f>IF(CX329=1,IF(CW329&lt;15,VLOOKUP(CZ329,data!$B$3:$E$32,2,0)*CW329,(VLOOKUP(CZ329,data!$B$3:$E$32,2,0)*14)+(VLOOKUP(CZ329,data!$B$3:$E$32,3,0))*(CW329-14)),0)</f>
        <v>0</v>
      </c>
      <c r="DB329" s="265" t="s">
        <v>96</v>
      </c>
      <c r="DC329" s="231">
        <f>IF(CX329=1,VLOOKUP(DB329,data!$B$35:$D$39,2,0),0)</f>
        <v>0</v>
      </c>
      <c r="DD329" s="232">
        <f>IF(AND(DA329&lt;&gt;0,DC329&lt;&gt;0)=FALSE,0,data!$C$43)</f>
        <v>0</v>
      </c>
      <c r="DE329" s="269">
        <f t="shared" si="403"/>
        <v>0</v>
      </c>
      <c r="DF329" s="225">
        <f t="shared" si="404"/>
        <v>0</v>
      </c>
      <c r="DG329" s="225">
        <f t="shared" si="405"/>
        <v>0</v>
      </c>
      <c r="DH329" s="225">
        <f t="shared" si="406"/>
        <v>0</v>
      </c>
      <c r="DI329" s="431" t="str">
        <f t="shared" si="407"/>
        <v>ne</v>
      </c>
      <c r="DK329" s="229"/>
      <c r="DL329" s="225">
        <f t="shared" si="408"/>
        <v>0</v>
      </c>
      <c r="DM329" s="230">
        <f>IF(DL329=1,data!$C$41*DK329,0)</f>
        <v>0</v>
      </c>
      <c r="DN329" s="265" t="s">
        <v>96</v>
      </c>
      <c r="DO329" s="231">
        <f>IF(DL329=1,IF(DK329&lt;15,VLOOKUP(DN329,data!$B$3:$E$32,2,0)*DK329,(VLOOKUP(DN329,data!$B$3:$E$32,2,0)*14)+(VLOOKUP(DN329,data!$B$3:$E$32,3,0))*(DK329-14)),0)</f>
        <v>0</v>
      </c>
      <c r="DP329" s="265" t="s">
        <v>96</v>
      </c>
      <c r="DQ329" s="231">
        <f>IF(DL329=1,VLOOKUP(DP329,data!$B$35:$D$39,2,0),0)</f>
        <v>0</v>
      </c>
      <c r="DR329" s="232">
        <f>IF(AND(DO329&lt;&gt;0,DQ329&lt;&gt;0)=FALSE,0,data!$C$43)</f>
        <v>0</v>
      </c>
      <c r="DS329" s="269">
        <f t="shared" si="409"/>
        <v>0</v>
      </c>
      <c r="DT329" s="225">
        <f t="shared" si="410"/>
        <v>0</v>
      </c>
      <c r="DU329" s="225">
        <f t="shared" si="411"/>
        <v>0</v>
      </c>
      <c r="DV329" s="225">
        <f t="shared" si="412"/>
        <v>0</v>
      </c>
      <c r="DW329" s="431" t="str">
        <f t="shared" si="413"/>
        <v>ne</v>
      </c>
      <c r="DY329" s="229"/>
      <c r="DZ329" s="225">
        <f t="shared" si="414"/>
        <v>0</v>
      </c>
      <c r="EA329" s="230">
        <f>IF(DZ329=1,data!$C$41*DY329,0)</f>
        <v>0</v>
      </c>
      <c r="EB329" s="265" t="s">
        <v>96</v>
      </c>
      <c r="EC329" s="231">
        <f>IF(DZ329=1,IF(DY329&lt;15,VLOOKUP(EB329,data!$B$3:$E$32,2,0)*DY329,(VLOOKUP(EB329,data!$B$3:$E$32,2,0)*14)+(VLOOKUP(EB329,data!$B$3:$E$32,3,0))*(DY329-14)),0)</f>
        <v>0</v>
      </c>
      <c r="ED329" s="265" t="s">
        <v>96</v>
      </c>
      <c r="EE329" s="231">
        <f>IF(DZ329=1,VLOOKUP(ED329,data!$B$35:$D$39,2,0),0)</f>
        <v>0</v>
      </c>
      <c r="EF329" s="232">
        <f>IF(AND(EC329&lt;&gt;0,EE329&lt;&gt;0)=FALSE,0,data!$C$43)</f>
        <v>0</v>
      </c>
      <c r="EG329" s="269">
        <f t="shared" si="415"/>
        <v>0</v>
      </c>
      <c r="EH329" s="225">
        <f t="shared" si="416"/>
        <v>0</v>
      </c>
      <c r="EI329" s="225">
        <f t="shared" si="417"/>
        <v>0</v>
      </c>
      <c r="EJ329" s="225">
        <f t="shared" si="418"/>
        <v>0</v>
      </c>
      <c r="EK329" s="431" t="str">
        <f t="shared" si="419"/>
        <v>ne</v>
      </c>
      <c r="EM329" s="229"/>
      <c r="EN329" s="225">
        <f t="shared" si="420"/>
        <v>0</v>
      </c>
      <c r="EO329" s="230">
        <f>IF(EN329=1,data!$C$41*EM329,0)</f>
        <v>0</v>
      </c>
      <c r="EP329" s="265" t="s">
        <v>96</v>
      </c>
      <c r="EQ329" s="231">
        <f>IF(EN329=1,IF(EM329&lt;15,VLOOKUP(EP329,data!$B$3:$E$32,2,0)*EM329,(VLOOKUP(EP329,data!$B$3:$E$32,2,0)*14)+(VLOOKUP(EP329,data!$B$3:$E$32,3,0))*(EM329-14)),0)</f>
        <v>0</v>
      </c>
      <c r="ER329" s="265" t="s">
        <v>96</v>
      </c>
      <c r="ES329" s="231">
        <f>IF(EN329=1,VLOOKUP(ER329,data!$B$35:$D$39,2,0),0)</f>
        <v>0</v>
      </c>
      <c r="ET329" s="232">
        <f>IF(AND(EQ329&lt;&gt;0,ES329&lt;&gt;0)=FALSE,0,data!$C$43)</f>
        <v>0</v>
      </c>
      <c r="EU329" s="269">
        <f t="shared" si="421"/>
        <v>0</v>
      </c>
      <c r="EV329" s="225">
        <f t="shared" si="422"/>
        <v>0</v>
      </c>
      <c r="EW329" s="225">
        <f t="shared" si="423"/>
        <v>0</v>
      </c>
      <c r="EX329" s="225">
        <f t="shared" si="424"/>
        <v>0</v>
      </c>
      <c r="EY329" s="431" t="str">
        <f t="shared" si="425"/>
        <v>ne</v>
      </c>
      <c r="FA329" s="229"/>
      <c r="FB329" s="225">
        <f t="shared" si="426"/>
        <v>0</v>
      </c>
      <c r="FC329" s="230">
        <f>IF(FB329=1,data!$C$41*FA329,0)</f>
        <v>0</v>
      </c>
      <c r="FD329" s="265" t="s">
        <v>96</v>
      </c>
      <c r="FE329" s="231">
        <f>IF(FB329=1,IF(FA329&lt;15,VLOOKUP(FD329,data!$B$3:$E$32,2,0)*FA329,(VLOOKUP(FD329,data!$B$3:$E$32,2,0)*14)+(VLOOKUP(FD329,data!$B$3:$E$32,3,0))*(FA329-14)),0)</f>
        <v>0</v>
      </c>
      <c r="FF329" s="265" t="s">
        <v>96</v>
      </c>
      <c r="FG329" s="231">
        <f>IF(FB329=1,VLOOKUP(FF329,data!$B$35:$D$39,2,0),0)</f>
        <v>0</v>
      </c>
      <c r="FH329" s="232">
        <f>IF(AND(FE329&lt;&gt;0,FG329&lt;&gt;0)=FALSE,0,data!$C$43)</f>
        <v>0</v>
      </c>
      <c r="FI329" s="269">
        <f t="shared" si="427"/>
        <v>0</v>
      </c>
      <c r="FJ329" s="225">
        <f t="shared" si="428"/>
        <v>0</v>
      </c>
      <c r="FK329" s="225">
        <f t="shared" si="429"/>
        <v>0</v>
      </c>
      <c r="FL329" s="225">
        <f t="shared" si="430"/>
        <v>0</v>
      </c>
      <c r="FM329" s="431" t="str">
        <f t="shared" si="431"/>
        <v>ne</v>
      </c>
    </row>
    <row r="330" spans="1:169" ht="26.65" hidden="1" customHeight="1" x14ac:dyDescent="0.25">
      <c r="A330" s="233"/>
      <c r="B330" s="370" t="s">
        <v>421</v>
      </c>
      <c r="C330" s="416"/>
      <c r="D330" s="418"/>
      <c r="E330" s="229"/>
      <c r="F330" s="225">
        <f t="shared" si="363"/>
        <v>0</v>
      </c>
      <c r="G330" s="230">
        <f>IF(F330=1,data!$C$41*E330,0)</f>
        <v>0</v>
      </c>
      <c r="H330" s="265" t="s">
        <v>96</v>
      </c>
      <c r="I330" s="231">
        <f>IF($F330=1,IF($E330&lt;15,VLOOKUP(H330,data!$B$3:$E$32,2,0)*$E330,(VLOOKUP(H330,data!$B$3:$E$32,2,0)*14)+(VLOOKUP(H330,data!$B$3:$E$32,3,0))*($E330-14)),0)</f>
        <v>0</v>
      </c>
      <c r="J330" s="265" t="s">
        <v>96</v>
      </c>
      <c r="K330" s="231">
        <f>IF($F330=1,VLOOKUP(J330,data!$B$35:$D$39,2,0),0)</f>
        <v>0</v>
      </c>
      <c r="L330" s="232">
        <f>IF(AND(I330&lt;&gt;0,K330&lt;&gt;0)=FALSE,0,data!$C$43)</f>
        <v>0</v>
      </c>
      <c r="M330" s="269">
        <f t="shared" si="361"/>
        <v>0</v>
      </c>
      <c r="N330" s="225">
        <f t="shared" si="359"/>
        <v>0</v>
      </c>
      <c r="O330" s="225">
        <f t="shared" si="364"/>
        <v>0</v>
      </c>
      <c r="P330" s="225">
        <f t="shared" si="365"/>
        <v>0</v>
      </c>
      <c r="Q330" s="228"/>
      <c r="R330" s="438">
        <f t="shared" si="366"/>
        <v>0</v>
      </c>
      <c r="S330" s="225">
        <f t="shared" si="367"/>
        <v>0</v>
      </c>
      <c r="T330" s="357">
        <f>IF(S330=1,data!$C$41*R330,0)</f>
        <v>0</v>
      </c>
      <c r="U330" s="370" t="str">
        <f t="shared" si="368"/>
        <v xml:space="preserve"> </v>
      </c>
      <c r="V330" s="360">
        <f>IF($S330=1,IF(R330&lt;15,VLOOKUP(U330,data!$B$3:$E$32,2,0)*R330,(VLOOKUP(U330,data!$B$3:$E$32,2,0)*14)+(VLOOKUP(U330,data!$B$3:$E$32,3,0))*(R330-14)),0)</f>
        <v>0</v>
      </c>
      <c r="W330" s="370" t="str">
        <f t="shared" si="369"/>
        <v xml:space="preserve"> </v>
      </c>
      <c r="X330" s="360">
        <f>IF($S330=1,VLOOKUP(W330,data!$B$35:$D$39,2,0),0)</f>
        <v>0</v>
      </c>
      <c r="Y330" s="364">
        <f>IF(AND(V330&lt;&gt;0,X330&lt;&gt;0)=FALSE,0,data!$C$43)</f>
        <v>0</v>
      </c>
      <c r="Z330" s="365">
        <f t="shared" si="362"/>
        <v>0</v>
      </c>
      <c r="AA330" s="225">
        <f t="shared" si="360"/>
        <v>0</v>
      </c>
      <c r="AB330" s="225">
        <f t="shared" si="370"/>
        <v>0</v>
      </c>
      <c r="AC330" s="225">
        <f t="shared" si="371"/>
        <v>0</v>
      </c>
      <c r="AE330" s="229"/>
      <c r="AF330" s="225">
        <f t="shared" si="372"/>
        <v>0</v>
      </c>
      <c r="AG330" s="230">
        <f>IF(AF330=1,data!$C$41*AE330,0)</f>
        <v>0</v>
      </c>
      <c r="AH330" s="265" t="s">
        <v>96</v>
      </c>
      <c r="AI330" s="231">
        <f>IF(AF330=1,IF(AE330&lt;15,VLOOKUP(AH330,data!$B$3:$E$32,2,0)*AE330,(VLOOKUP(AH330,data!$B$3:$E$32,2,0)*14)+(VLOOKUP(AH330,data!$B$3:$E$32,3,0))*(AE330-14)),0)</f>
        <v>0</v>
      </c>
      <c r="AJ330" s="265" t="s">
        <v>96</v>
      </c>
      <c r="AK330" s="231">
        <f>IF(AF330=1,VLOOKUP(AJ330,data!$B$35:$D$39,2,0),0)</f>
        <v>0</v>
      </c>
      <c r="AL330" s="232">
        <f>IF(AND(AI330&lt;&gt;0,AK330&lt;&gt;0)=FALSE,0,data!$C$43)</f>
        <v>0</v>
      </c>
      <c r="AM330" s="269">
        <f t="shared" si="373"/>
        <v>0</v>
      </c>
      <c r="AN330" s="225">
        <f t="shared" si="374"/>
        <v>0</v>
      </c>
      <c r="AO330" s="225">
        <f t="shared" si="375"/>
        <v>0</v>
      </c>
      <c r="AP330" s="225">
        <f t="shared" si="376"/>
        <v>0</v>
      </c>
      <c r="AQ330" s="431" t="str">
        <f t="shared" si="377"/>
        <v>ne</v>
      </c>
      <c r="AS330" s="229"/>
      <c r="AT330" s="225">
        <f t="shared" si="378"/>
        <v>0</v>
      </c>
      <c r="AU330" s="230">
        <f>IF(AT330=1,data!$C$41*AS330,0)</f>
        <v>0</v>
      </c>
      <c r="AV330" s="265" t="s">
        <v>96</v>
      </c>
      <c r="AW330" s="231">
        <f>IF(AT330=1,IF(AS330&lt;15,VLOOKUP(AV330,data!$B$3:$E$32,2,0)*AS330,(VLOOKUP(AV330,data!$B$3:$E$32,2,0)*14)+(VLOOKUP(AV330,data!$B$3:$E$32,3,0))*(AS330-14)),0)</f>
        <v>0</v>
      </c>
      <c r="AX330" s="265" t="s">
        <v>96</v>
      </c>
      <c r="AY330" s="231">
        <f>IF(AT330=1,VLOOKUP(AX330,data!$B$35:$D$39,2,0),0)</f>
        <v>0</v>
      </c>
      <c r="AZ330" s="232">
        <f>IF(AND(AW330&lt;&gt;0,AY330&lt;&gt;0)=FALSE,0,data!$C$43)</f>
        <v>0</v>
      </c>
      <c r="BA330" s="269">
        <f t="shared" si="379"/>
        <v>0</v>
      </c>
      <c r="BB330" s="225">
        <f t="shared" si="380"/>
        <v>0</v>
      </c>
      <c r="BC330" s="225">
        <f t="shared" si="381"/>
        <v>0</v>
      </c>
      <c r="BD330" s="225">
        <f t="shared" si="382"/>
        <v>0</v>
      </c>
      <c r="BE330" s="431" t="str">
        <f t="shared" si="383"/>
        <v>ne</v>
      </c>
      <c r="BG330" s="229"/>
      <c r="BH330" s="225">
        <f t="shared" si="384"/>
        <v>0</v>
      </c>
      <c r="BI330" s="230">
        <f>IF(BH330=1,data!$C$41*BG330,0)</f>
        <v>0</v>
      </c>
      <c r="BJ330" s="265" t="s">
        <v>96</v>
      </c>
      <c r="BK330" s="231">
        <f>IF(BH330=1,IF(BG330&lt;15,VLOOKUP(BJ330,data!$B$3:$E$32,2,0)*BG330,(VLOOKUP(BJ330,data!$B$3:$E$32,2,0)*14)+(VLOOKUP(BJ330,data!$B$3:$E$32,3,0))*(BG330-14)),0)</f>
        <v>0</v>
      </c>
      <c r="BL330" s="265" t="s">
        <v>96</v>
      </c>
      <c r="BM330" s="231">
        <f>IF(BH330=1,VLOOKUP(BL330,data!$B$35:$D$39,2,0),0)</f>
        <v>0</v>
      </c>
      <c r="BN330" s="232">
        <f>IF(AND(BK330&lt;&gt;0,BM330&lt;&gt;0)=FALSE,0,data!$C$43)</f>
        <v>0</v>
      </c>
      <c r="BO330" s="269">
        <f t="shared" si="385"/>
        <v>0</v>
      </c>
      <c r="BP330" s="225">
        <f t="shared" si="386"/>
        <v>0</v>
      </c>
      <c r="BQ330" s="225">
        <f t="shared" si="387"/>
        <v>0</v>
      </c>
      <c r="BR330" s="225">
        <f t="shared" si="388"/>
        <v>0</v>
      </c>
      <c r="BS330" s="431" t="str">
        <f t="shared" si="389"/>
        <v>ne</v>
      </c>
      <c r="BU330" s="229"/>
      <c r="BV330" s="225">
        <f t="shared" si="390"/>
        <v>0</v>
      </c>
      <c r="BW330" s="230">
        <f>IF(BV330=1,data!$C$41*BU330,0)</f>
        <v>0</v>
      </c>
      <c r="BX330" s="265" t="s">
        <v>96</v>
      </c>
      <c r="BY330" s="231">
        <f>IF(BV330=1,IF(BU330&lt;15,VLOOKUP(BX330,data!$B$3:$E$32,2,0)*BU330,(VLOOKUP(BX330,data!$B$3:$E$32,2,0)*14)+(VLOOKUP(BX330,data!$B$3:$E$32,3,0))*(BU330-14)),0)</f>
        <v>0</v>
      </c>
      <c r="BZ330" s="265" t="s">
        <v>96</v>
      </c>
      <c r="CA330" s="231">
        <f>IF(BV330=1,VLOOKUP(BZ330,data!$B$35:$D$39,2,0),0)</f>
        <v>0</v>
      </c>
      <c r="CB330" s="232">
        <f>IF(AND(BY330&lt;&gt;0,CA330&lt;&gt;0)=FALSE,0,data!$C$43)</f>
        <v>0</v>
      </c>
      <c r="CC330" s="269">
        <f t="shared" si="391"/>
        <v>0</v>
      </c>
      <c r="CD330" s="225">
        <f t="shared" si="392"/>
        <v>0</v>
      </c>
      <c r="CE330" s="225">
        <f t="shared" si="393"/>
        <v>0</v>
      </c>
      <c r="CF330" s="225">
        <f t="shared" si="394"/>
        <v>0</v>
      </c>
      <c r="CG330" s="431" t="str">
        <f t="shared" si="395"/>
        <v>ne</v>
      </c>
      <c r="CI330" s="229"/>
      <c r="CJ330" s="225">
        <f t="shared" si="396"/>
        <v>0</v>
      </c>
      <c r="CK330" s="230">
        <f>IF(CJ330=1,data!$C$41*CI330,0)</f>
        <v>0</v>
      </c>
      <c r="CL330" s="265" t="s">
        <v>96</v>
      </c>
      <c r="CM330" s="231">
        <f>IF(CJ330=1,IF(CI330&lt;15,VLOOKUP(CL330,data!$B$3:$E$32,2,0)*CI330,(VLOOKUP(CL330,data!$B$3:$E$32,2,0)*14)+(VLOOKUP(CL330,data!$B$3:$E$32,3,0))*(CI330-14)),0)</f>
        <v>0</v>
      </c>
      <c r="CN330" s="265" t="s">
        <v>96</v>
      </c>
      <c r="CO330" s="231">
        <f>IF(CJ330=1,VLOOKUP(CN330,data!$B$35:$D$39,2,0),0)</f>
        <v>0</v>
      </c>
      <c r="CP330" s="232">
        <f>IF(AND(CM330&lt;&gt;0,CO330&lt;&gt;0)=FALSE,0,data!$C$43)</f>
        <v>0</v>
      </c>
      <c r="CQ330" s="269">
        <f t="shared" si="397"/>
        <v>0</v>
      </c>
      <c r="CR330" s="225">
        <f t="shared" si="398"/>
        <v>0</v>
      </c>
      <c r="CS330" s="225">
        <f t="shared" si="399"/>
        <v>0</v>
      </c>
      <c r="CT330" s="225">
        <f t="shared" si="400"/>
        <v>0</v>
      </c>
      <c r="CU330" s="431" t="str">
        <f t="shared" si="401"/>
        <v>ne</v>
      </c>
      <c r="CW330" s="229"/>
      <c r="CX330" s="225">
        <f t="shared" si="402"/>
        <v>0</v>
      </c>
      <c r="CY330" s="230">
        <f>IF(CX330=1,data!$C$41*CW330,0)</f>
        <v>0</v>
      </c>
      <c r="CZ330" s="265" t="s">
        <v>96</v>
      </c>
      <c r="DA330" s="231">
        <f>IF(CX330=1,IF(CW330&lt;15,VLOOKUP(CZ330,data!$B$3:$E$32,2,0)*CW330,(VLOOKUP(CZ330,data!$B$3:$E$32,2,0)*14)+(VLOOKUP(CZ330,data!$B$3:$E$32,3,0))*(CW330-14)),0)</f>
        <v>0</v>
      </c>
      <c r="DB330" s="265" t="s">
        <v>96</v>
      </c>
      <c r="DC330" s="231">
        <f>IF(CX330=1,VLOOKUP(DB330,data!$B$35:$D$39,2,0),0)</f>
        <v>0</v>
      </c>
      <c r="DD330" s="232">
        <f>IF(AND(DA330&lt;&gt;0,DC330&lt;&gt;0)=FALSE,0,data!$C$43)</f>
        <v>0</v>
      </c>
      <c r="DE330" s="269">
        <f t="shared" si="403"/>
        <v>0</v>
      </c>
      <c r="DF330" s="225">
        <f t="shared" si="404"/>
        <v>0</v>
      </c>
      <c r="DG330" s="225">
        <f t="shared" si="405"/>
        <v>0</v>
      </c>
      <c r="DH330" s="225">
        <f t="shared" si="406"/>
        <v>0</v>
      </c>
      <c r="DI330" s="431" t="str">
        <f t="shared" si="407"/>
        <v>ne</v>
      </c>
      <c r="DK330" s="229"/>
      <c r="DL330" s="225">
        <f t="shared" si="408"/>
        <v>0</v>
      </c>
      <c r="DM330" s="230">
        <f>IF(DL330=1,data!$C$41*DK330,0)</f>
        <v>0</v>
      </c>
      <c r="DN330" s="265" t="s">
        <v>96</v>
      </c>
      <c r="DO330" s="231">
        <f>IF(DL330=1,IF(DK330&lt;15,VLOOKUP(DN330,data!$B$3:$E$32,2,0)*DK330,(VLOOKUP(DN330,data!$B$3:$E$32,2,0)*14)+(VLOOKUP(DN330,data!$B$3:$E$32,3,0))*(DK330-14)),0)</f>
        <v>0</v>
      </c>
      <c r="DP330" s="265" t="s">
        <v>96</v>
      </c>
      <c r="DQ330" s="231">
        <f>IF(DL330=1,VLOOKUP(DP330,data!$B$35:$D$39,2,0),0)</f>
        <v>0</v>
      </c>
      <c r="DR330" s="232">
        <f>IF(AND(DO330&lt;&gt;0,DQ330&lt;&gt;0)=FALSE,0,data!$C$43)</f>
        <v>0</v>
      </c>
      <c r="DS330" s="269">
        <f t="shared" si="409"/>
        <v>0</v>
      </c>
      <c r="DT330" s="225">
        <f t="shared" si="410"/>
        <v>0</v>
      </c>
      <c r="DU330" s="225">
        <f t="shared" si="411"/>
        <v>0</v>
      </c>
      <c r="DV330" s="225">
        <f t="shared" si="412"/>
        <v>0</v>
      </c>
      <c r="DW330" s="431" t="str">
        <f t="shared" si="413"/>
        <v>ne</v>
      </c>
      <c r="DY330" s="229"/>
      <c r="DZ330" s="225">
        <f t="shared" si="414"/>
        <v>0</v>
      </c>
      <c r="EA330" s="230">
        <f>IF(DZ330=1,data!$C$41*DY330,0)</f>
        <v>0</v>
      </c>
      <c r="EB330" s="265" t="s">
        <v>96</v>
      </c>
      <c r="EC330" s="231">
        <f>IF(DZ330=1,IF(DY330&lt;15,VLOOKUP(EB330,data!$B$3:$E$32,2,0)*DY330,(VLOOKUP(EB330,data!$B$3:$E$32,2,0)*14)+(VLOOKUP(EB330,data!$B$3:$E$32,3,0))*(DY330-14)),0)</f>
        <v>0</v>
      </c>
      <c r="ED330" s="265" t="s">
        <v>96</v>
      </c>
      <c r="EE330" s="231">
        <f>IF(DZ330=1,VLOOKUP(ED330,data!$B$35:$D$39,2,0),0)</f>
        <v>0</v>
      </c>
      <c r="EF330" s="232">
        <f>IF(AND(EC330&lt;&gt;0,EE330&lt;&gt;0)=FALSE,0,data!$C$43)</f>
        <v>0</v>
      </c>
      <c r="EG330" s="269">
        <f t="shared" si="415"/>
        <v>0</v>
      </c>
      <c r="EH330" s="225">
        <f t="shared" si="416"/>
        <v>0</v>
      </c>
      <c r="EI330" s="225">
        <f t="shared" si="417"/>
        <v>0</v>
      </c>
      <c r="EJ330" s="225">
        <f t="shared" si="418"/>
        <v>0</v>
      </c>
      <c r="EK330" s="431" t="str">
        <f t="shared" si="419"/>
        <v>ne</v>
      </c>
      <c r="EM330" s="229"/>
      <c r="EN330" s="225">
        <f t="shared" si="420"/>
        <v>0</v>
      </c>
      <c r="EO330" s="230">
        <f>IF(EN330=1,data!$C$41*EM330,0)</f>
        <v>0</v>
      </c>
      <c r="EP330" s="265" t="s">
        <v>96</v>
      </c>
      <c r="EQ330" s="231">
        <f>IF(EN330=1,IF(EM330&lt;15,VLOOKUP(EP330,data!$B$3:$E$32,2,0)*EM330,(VLOOKUP(EP330,data!$B$3:$E$32,2,0)*14)+(VLOOKUP(EP330,data!$B$3:$E$32,3,0))*(EM330-14)),0)</f>
        <v>0</v>
      </c>
      <c r="ER330" s="265" t="s">
        <v>96</v>
      </c>
      <c r="ES330" s="231">
        <f>IF(EN330=1,VLOOKUP(ER330,data!$B$35:$D$39,2,0),0)</f>
        <v>0</v>
      </c>
      <c r="ET330" s="232">
        <f>IF(AND(EQ330&lt;&gt;0,ES330&lt;&gt;0)=FALSE,0,data!$C$43)</f>
        <v>0</v>
      </c>
      <c r="EU330" s="269">
        <f t="shared" si="421"/>
        <v>0</v>
      </c>
      <c r="EV330" s="225">
        <f t="shared" si="422"/>
        <v>0</v>
      </c>
      <c r="EW330" s="225">
        <f t="shared" si="423"/>
        <v>0</v>
      </c>
      <c r="EX330" s="225">
        <f t="shared" si="424"/>
        <v>0</v>
      </c>
      <c r="EY330" s="431" t="str">
        <f t="shared" si="425"/>
        <v>ne</v>
      </c>
      <c r="FA330" s="229"/>
      <c r="FB330" s="225">
        <f t="shared" si="426"/>
        <v>0</v>
      </c>
      <c r="FC330" s="230">
        <f>IF(FB330=1,data!$C$41*FA330,0)</f>
        <v>0</v>
      </c>
      <c r="FD330" s="265" t="s">
        <v>96</v>
      </c>
      <c r="FE330" s="231">
        <f>IF(FB330=1,IF(FA330&lt;15,VLOOKUP(FD330,data!$B$3:$E$32,2,0)*FA330,(VLOOKUP(FD330,data!$B$3:$E$32,2,0)*14)+(VLOOKUP(FD330,data!$B$3:$E$32,3,0))*(FA330-14)),0)</f>
        <v>0</v>
      </c>
      <c r="FF330" s="265" t="s">
        <v>96</v>
      </c>
      <c r="FG330" s="231">
        <f>IF(FB330=1,VLOOKUP(FF330,data!$B$35:$D$39,2,0),0)</f>
        <v>0</v>
      </c>
      <c r="FH330" s="232">
        <f>IF(AND(FE330&lt;&gt;0,FG330&lt;&gt;0)=FALSE,0,data!$C$43)</f>
        <v>0</v>
      </c>
      <c r="FI330" s="269">
        <f t="shared" si="427"/>
        <v>0</v>
      </c>
      <c r="FJ330" s="225">
        <f t="shared" si="428"/>
        <v>0</v>
      </c>
      <c r="FK330" s="225">
        <f t="shared" si="429"/>
        <v>0</v>
      </c>
      <c r="FL330" s="225">
        <f t="shared" si="430"/>
        <v>0</v>
      </c>
      <c r="FM330" s="431" t="str">
        <f t="shared" si="431"/>
        <v>ne</v>
      </c>
    </row>
    <row r="331" spans="1:169" ht="26.65" hidden="1" customHeight="1" x14ac:dyDescent="0.25">
      <c r="A331" s="233"/>
      <c r="B331" s="370" t="s">
        <v>422</v>
      </c>
      <c r="C331" s="416"/>
      <c r="D331" s="418"/>
      <c r="E331" s="229"/>
      <c r="F331" s="225">
        <f t="shared" si="363"/>
        <v>0</v>
      </c>
      <c r="G331" s="230">
        <f>IF(F331=1,data!$C$41*E331,0)</f>
        <v>0</v>
      </c>
      <c r="H331" s="265" t="s">
        <v>96</v>
      </c>
      <c r="I331" s="231">
        <f>IF($F331=1,IF($E331&lt;15,VLOOKUP(H331,data!$B$3:$E$32,2,0)*$E331,(VLOOKUP(H331,data!$B$3:$E$32,2,0)*14)+(VLOOKUP(H331,data!$B$3:$E$32,3,0))*($E331-14)),0)</f>
        <v>0</v>
      </c>
      <c r="J331" s="265" t="s">
        <v>96</v>
      </c>
      <c r="K331" s="231">
        <f>IF($F331=1,VLOOKUP(J331,data!$B$35:$D$39,2,0),0)</f>
        <v>0</v>
      </c>
      <c r="L331" s="232">
        <f>IF(AND(I331&lt;&gt;0,K331&lt;&gt;0)=FALSE,0,data!$C$43)</f>
        <v>0</v>
      </c>
      <c r="M331" s="269">
        <f t="shared" si="361"/>
        <v>0</v>
      </c>
      <c r="N331" s="225">
        <f t="shared" si="359"/>
        <v>0</v>
      </c>
      <c r="O331" s="225">
        <f t="shared" si="364"/>
        <v>0</v>
      </c>
      <c r="P331" s="225">
        <f t="shared" si="365"/>
        <v>0</v>
      </c>
      <c r="Q331" s="228"/>
      <c r="R331" s="438">
        <f t="shared" si="366"/>
        <v>0</v>
      </c>
      <c r="S331" s="225">
        <f t="shared" si="367"/>
        <v>0</v>
      </c>
      <c r="T331" s="357">
        <f>IF(S331=1,data!$C$41*R331,0)</f>
        <v>0</v>
      </c>
      <c r="U331" s="370" t="str">
        <f t="shared" si="368"/>
        <v xml:space="preserve"> </v>
      </c>
      <c r="V331" s="360">
        <f>IF($S331=1,IF(R331&lt;15,VLOOKUP(U331,data!$B$3:$E$32,2,0)*R331,(VLOOKUP(U331,data!$B$3:$E$32,2,0)*14)+(VLOOKUP(U331,data!$B$3:$E$32,3,0))*(R331-14)),0)</f>
        <v>0</v>
      </c>
      <c r="W331" s="370" t="str">
        <f t="shared" si="369"/>
        <v xml:space="preserve"> </v>
      </c>
      <c r="X331" s="360">
        <f>IF($S331=1,VLOOKUP(W331,data!$B$35:$D$39,2,0),0)</f>
        <v>0</v>
      </c>
      <c r="Y331" s="364">
        <f>IF(AND(V331&lt;&gt;0,X331&lt;&gt;0)=FALSE,0,data!$C$43)</f>
        <v>0</v>
      </c>
      <c r="Z331" s="365">
        <f t="shared" si="362"/>
        <v>0</v>
      </c>
      <c r="AA331" s="225">
        <f t="shared" si="360"/>
        <v>0</v>
      </c>
      <c r="AB331" s="225">
        <f t="shared" si="370"/>
        <v>0</v>
      </c>
      <c r="AC331" s="225">
        <f t="shared" si="371"/>
        <v>0</v>
      </c>
      <c r="AE331" s="229"/>
      <c r="AF331" s="225">
        <f t="shared" si="372"/>
        <v>0</v>
      </c>
      <c r="AG331" s="230">
        <f>IF(AF331=1,data!$C$41*AE331,0)</f>
        <v>0</v>
      </c>
      <c r="AH331" s="265" t="s">
        <v>96</v>
      </c>
      <c r="AI331" s="231">
        <f>IF(AF331=1,IF(AE331&lt;15,VLOOKUP(AH331,data!$B$3:$E$32,2,0)*AE331,(VLOOKUP(AH331,data!$B$3:$E$32,2,0)*14)+(VLOOKUP(AH331,data!$B$3:$E$32,3,0))*(AE331-14)),0)</f>
        <v>0</v>
      </c>
      <c r="AJ331" s="265" t="s">
        <v>96</v>
      </c>
      <c r="AK331" s="231">
        <f>IF(AF331=1,VLOOKUP(AJ331,data!$B$35:$D$39,2,0),0)</f>
        <v>0</v>
      </c>
      <c r="AL331" s="232">
        <f>IF(AND(AI331&lt;&gt;0,AK331&lt;&gt;0)=FALSE,0,data!$C$43)</f>
        <v>0</v>
      </c>
      <c r="AM331" s="269">
        <f t="shared" si="373"/>
        <v>0</v>
      </c>
      <c r="AN331" s="225">
        <f t="shared" si="374"/>
        <v>0</v>
      </c>
      <c r="AO331" s="225">
        <f t="shared" si="375"/>
        <v>0</v>
      </c>
      <c r="AP331" s="225">
        <f t="shared" si="376"/>
        <v>0</v>
      </c>
      <c r="AQ331" s="431" t="str">
        <f t="shared" si="377"/>
        <v>ne</v>
      </c>
      <c r="AS331" s="229"/>
      <c r="AT331" s="225">
        <f t="shared" si="378"/>
        <v>0</v>
      </c>
      <c r="AU331" s="230">
        <f>IF(AT331=1,data!$C$41*AS331,0)</f>
        <v>0</v>
      </c>
      <c r="AV331" s="265" t="s">
        <v>96</v>
      </c>
      <c r="AW331" s="231">
        <f>IF(AT331=1,IF(AS331&lt;15,VLOOKUP(AV331,data!$B$3:$E$32,2,0)*AS331,(VLOOKUP(AV331,data!$B$3:$E$32,2,0)*14)+(VLOOKUP(AV331,data!$B$3:$E$32,3,0))*(AS331-14)),0)</f>
        <v>0</v>
      </c>
      <c r="AX331" s="265" t="s">
        <v>96</v>
      </c>
      <c r="AY331" s="231">
        <f>IF(AT331=1,VLOOKUP(AX331,data!$B$35:$D$39,2,0),0)</f>
        <v>0</v>
      </c>
      <c r="AZ331" s="232">
        <f>IF(AND(AW331&lt;&gt;0,AY331&lt;&gt;0)=FALSE,0,data!$C$43)</f>
        <v>0</v>
      </c>
      <c r="BA331" s="269">
        <f t="shared" si="379"/>
        <v>0</v>
      </c>
      <c r="BB331" s="225">
        <f t="shared" si="380"/>
        <v>0</v>
      </c>
      <c r="BC331" s="225">
        <f t="shared" si="381"/>
        <v>0</v>
      </c>
      <c r="BD331" s="225">
        <f t="shared" si="382"/>
        <v>0</v>
      </c>
      <c r="BE331" s="431" t="str">
        <f t="shared" si="383"/>
        <v>ne</v>
      </c>
      <c r="BG331" s="229"/>
      <c r="BH331" s="225">
        <f t="shared" si="384"/>
        <v>0</v>
      </c>
      <c r="BI331" s="230">
        <f>IF(BH331=1,data!$C$41*BG331,0)</f>
        <v>0</v>
      </c>
      <c r="BJ331" s="265" t="s">
        <v>96</v>
      </c>
      <c r="BK331" s="231">
        <f>IF(BH331=1,IF(BG331&lt;15,VLOOKUP(BJ331,data!$B$3:$E$32,2,0)*BG331,(VLOOKUP(BJ331,data!$B$3:$E$32,2,0)*14)+(VLOOKUP(BJ331,data!$B$3:$E$32,3,0))*(BG331-14)),0)</f>
        <v>0</v>
      </c>
      <c r="BL331" s="265" t="s">
        <v>96</v>
      </c>
      <c r="BM331" s="231">
        <f>IF(BH331=1,VLOOKUP(BL331,data!$B$35:$D$39,2,0),0)</f>
        <v>0</v>
      </c>
      <c r="BN331" s="232">
        <f>IF(AND(BK331&lt;&gt;0,BM331&lt;&gt;0)=FALSE,0,data!$C$43)</f>
        <v>0</v>
      </c>
      <c r="BO331" s="269">
        <f t="shared" si="385"/>
        <v>0</v>
      </c>
      <c r="BP331" s="225">
        <f t="shared" si="386"/>
        <v>0</v>
      </c>
      <c r="BQ331" s="225">
        <f t="shared" si="387"/>
        <v>0</v>
      </c>
      <c r="BR331" s="225">
        <f t="shared" si="388"/>
        <v>0</v>
      </c>
      <c r="BS331" s="431" t="str">
        <f t="shared" si="389"/>
        <v>ne</v>
      </c>
      <c r="BU331" s="229"/>
      <c r="BV331" s="225">
        <f t="shared" si="390"/>
        <v>0</v>
      </c>
      <c r="BW331" s="230">
        <f>IF(BV331=1,data!$C$41*BU331,0)</f>
        <v>0</v>
      </c>
      <c r="BX331" s="265" t="s">
        <v>96</v>
      </c>
      <c r="BY331" s="231">
        <f>IF(BV331=1,IF(BU331&lt;15,VLOOKUP(BX331,data!$B$3:$E$32,2,0)*BU331,(VLOOKUP(BX331,data!$B$3:$E$32,2,0)*14)+(VLOOKUP(BX331,data!$B$3:$E$32,3,0))*(BU331-14)),0)</f>
        <v>0</v>
      </c>
      <c r="BZ331" s="265" t="s">
        <v>96</v>
      </c>
      <c r="CA331" s="231">
        <f>IF(BV331=1,VLOOKUP(BZ331,data!$B$35:$D$39,2,0),0)</f>
        <v>0</v>
      </c>
      <c r="CB331" s="232">
        <f>IF(AND(BY331&lt;&gt;0,CA331&lt;&gt;0)=FALSE,0,data!$C$43)</f>
        <v>0</v>
      </c>
      <c r="CC331" s="269">
        <f t="shared" si="391"/>
        <v>0</v>
      </c>
      <c r="CD331" s="225">
        <f t="shared" si="392"/>
        <v>0</v>
      </c>
      <c r="CE331" s="225">
        <f t="shared" si="393"/>
        <v>0</v>
      </c>
      <c r="CF331" s="225">
        <f t="shared" si="394"/>
        <v>0</v>
      </c>
      <c r="CG331" s="431" t="str">
        <f t="shared" si="395"/>
        <v>ne</v>
      </c>
      <c r="CI331" s="229"/>
      <c r="CJ331" s="225">
        <f t="shared" si="396"/>
        <v>0</v>
      </c>
      <c r="CK331" s="230">
        <f>IF(CJ331=1,data!$C$41*CI331,0)</f>
        <v>0</v>
      </c>
      <c r="CL331" s="265" t="s">
        <v>96</v>
      </c>
      <c r="CM331" s="231">
        <f>IF(CJ331=1,IF(CI331&lt;15,VLOOKUP(CL331,data!$B$3:$E$32,2,0)*CI331,(VLOOKUP(CL331,data!$B$3:$E$32,2,0)*14)+(VLOOKUP(CL331,data!$B$3:$E$32,3,0))*(CI331-14)),0)</f>
        <v>0</v>
      </c>
      <c r="CN331" s="265" t="s">
        <v>96</v>
      </c>
      <c r="CO331" s="231">
        <f>IF(CJ331=1,VLOOKUP(CN331,data!$B$35:$D$39,2,0),0)</f>
        <v>0</v>
      </c>
      <c r="CP331" s="232">
        <f>IF(AND(CM331&lt;&gt;0,CO331&lt;&gt;0)=FALSE,0,data!$C$43)</f>
        <v>0</v>
      </c>
      <c r="CQ331" s="269">
        <f t="shared" si="397"/>
        <v>0</v>
      </c>
      <c r="CR331" s="225">
        <f t="shared" si="398"/>
        <v>0</v>
      </c>
      <c r="CS331" s="225">
        <f t="shared" si="399"/>
        <v>0</v>
      </c>
      <c r="CT331" s="225">
        <f t="shared" si="400"/>
        <v>0</v>
      </c>
      <c r="CU331" s="431" t="str">
        <f t="shared" si="401"/>
        <v>ne</v>
      </c>
      <c r="CW331" s="229"/>
      <c r="CX331" s="225">
        <f t="shared" si="402"/>
        <v>0</v>
      </c>
      <c r="CY331" s="230">
        <f>IF(CX331=1,data!$C$41*CW331,0)</f>
        <v>0</v>
      </c>
      <c r="CZ331" s="265" t="s">
        <v>96</v>
      </c>
      <c r="DA331" s="231">
        <f>IF(CX331=1,IF(CW331&lt;15,VLOOKUP(CZ331,data!$B$3:$E$32,2,0)*CW331,(VLOOKUP(CZ331,data!$B$3:$E$32,2,0)*14)+(VLOOKUP(CZ331,data!$B$3:$E$32,3,0))*(CW331-14)),0)</f>
        <v>0</v>
      </c>
      <c r="DB331" s="265" t="s">
        <v>96</v>
      </c>
      <c r="DC331" s="231">
        <f>IF(CX331=1,VLOOKUP(DB331,data!$B$35:$D$39,2,0),0)</f>
        <v>0</v>
      </c>
      <c r="DD331" s="232">
        <f>IF(AND(DA331&lt;&gt;0,DC331&lt;&gt;0)=FALSE,0,data!$C$43)</f>
        <v>0</v>
      </c>
      <c r="DE331" s="269">
        <f t="shared" si="403"/>
        <v>0</v>
      </c>
      <c r="DF331" s="225">
        <f t="shared" si="404"/>
        <v>0</v>
      </c>
      <c r="DG331" s="225">
        <f t="shared" si="405"/>
        <v>0</v>
      </c>
      <c r="DH331" s="225">
        <f t="shared" si="406"/>
        <v>0</v>
      </c>
      <c r="DI331" s="431" t="str">
        <f t="shared" si="407"/>
        <v>ne</v>
      </c>
      <c r="DK331" s="229"/>
      <c r="DL331" s="225">
        <f t="shared" si="408"/>
        <v>0</v>
      </c>
      <c r="DM331" s="230">
        <f>IF(DL331=1,data!$C$41*DK331,0)</f>
        <v>0</v>
      </c>
      <c r="DN331" s="265" t="s">
        <v>96</v>
      </c>
      <c r="DO331" s="231">
        <f>IF(DL331=1,IF(DK331&lt;15,VLOOKUP(DN331,data!$B$3:$E$32,2,0)*DK331,(VLOOKUP(DN331,data!$B$3:$E$32,2,0)*14)+(VLOOKUP(DN331,data!$B$3:$E$32,3,0))*(DK331-14)),0)</f>
        <v>0</v>
      </c>
      <c r="DP331" s="265" t="s">
        <v>96</v>
      </c>
      <c r="DQ331" s="231">
        <f>IF(DL331=1,VLOOKUP(DP331,data!$B$35:$D$39,2,0),0)</f>
        <v>0</v>
      </c>
      <c r="DR331" s="232">
        <f>IF(AND(DO331&lt;&gt;0,DQ331&lt;&gt;0)=FALSE,0,data!$C$43)</f>
        <v>0</v>
      </c>
      <c r="DS331" s="269">
        <f t="shared" si="409"/>
        <v>0</v>
      </c>
      <c r="DT331" s="225">
        <f t="shared" si="410"/>
        <v>0</v>
      </c>
      <c r="DU331" s="225">
        <f t="shared" si="411"/>
        <v>0</v>
      </c>
      <c r="DV331" s="225">
        <f t="shared" si="412"/>
        <v>0</v>
      </c>
      <c r="DW331" s="431" t="str">
        <f t="shared" si="413"/>
        <v>ne</v>
      </c>
      <c r="DY331" s="229"/>
      <c r="DZ331" s="225">
        <f t="shared" si="414"/>
        <v>0</v>
      </c>
      <c r="EA331" s="230">
        <f>IF(DZ331=1,data!$C$41*DY331,0)</f>
        <v>0</v>
      </c>
      <c r="EB331" s="265" t="s">
        <v>96</v>
      </c>
      <c r="EC331" s="231">
        <f>IF(DZ331=1,IF(DY331&lt;15,VLOOKUP(EB331,data!$B$3:$E$32,2,0)*DY331,(VLOOKUP(EB331,data!$B$3:$E$32,2,0)*14)+(VLOOKUP(EB331,data!$B$3:$E$32,3,0))*(DY331-14)),0)</f>
        <v>0</v>
      </c>
      <c r="ED331" s="265" t="s">
        <v>96</v>
      </c>
      <c r="EE331" s="231">
        <f>IF(DZ331=1,VLOOKUP(ED331,data!$B$35:$D$39,2,0),0)</f>
        <v>0</v>
      </c>
      <c r="EF331" s="232">
        <f>IF(AND(EC331&lt;&gt;0,EE331&lt;&gt;0)=FALSE,0,data!$C$43)</f>
        <v>0</v>
      </c>
      <c r="EG331" s="269">
        <f t="shared" si="415"/>
        <v>0</v>
      </c>
      <c r="EH331" s="225">
        <f t="shared" si="416"/>
        <v>0</v>
      </c>
      <c r="EI331" s="225">
        <f t="shared" si="417"/>
        <v>0</v>
      </c>
      <c r="EJ331" s="225">
        <f t="shared" si="418"/>
        <v>0</v>
      </c>
      <c r="EK331" s="431" t="str">
        <f t="shared" si="419"/>
        <v>ne</v>
      </c>
      <c r="EM331" s="229"/>
      <c r="EN331" s="225">
        <f t="shared" si="420"/>
        <v>0</v>
      </c>
      <c r="EO331" s="230">
        <f>IF(EN331=1,data!$C$41*EM331,0)</f>
        <v>0</v>
      </c>
      <c r="EP331" s="265" t="s">
        <v>96</v>
      </c>
      <c r="EQ331" s="231">
        <f>IF(EN331=1,IF(EM331&lt;15,VLOOKUP(EP331,data!$B$3:$E$32,2,0)*EM331,(VLOOKUP(EP331,data!$B$3:$E$32,2,0)*14)+(VLOOKUP(EP331,data!$B$3:$E$32,3,0))*(EM331-14)),0)</f>
        <v>0</v>
      </c>
      <c r="ER331" s="265" t="s">
        <v>96</v>
      </c>
      <c r="ES331" s="231">
        <f>IF(EN331=1,VLOOKUP(ER331,data!$B$35:$D$39,2,0),0)</f>
        <v>0</v>
      </c>
      <c r="ET331" s="232">
        <f>IF(AND(EQ331&lt;&gt;0,ES331&lt;&gt;0)=FALSE,0,data!$C$43)</f>
        <v>0</v>
      </c>
      <c r="EU331" s="269">
        <f t="shared" si="421"/>
        <v>0</v>
      </c>
      <c r="EV331" s="225">
        <f t="shared" si="422"/>
        <v>0</v>
      </c>
      <c r="EW331" s="225">
        <f t="shared" si="423"/>
        <v>0</v>
      </c>
      <c r="EX331" s="225">
        <f t="shared" si="424"/>
        <v>0</v>
      </c>
      <c r="EY331" s="431" t="str">
        <f t="shared" si="425"/>
        <v>ne</v>
      </c>
      <c r="FA331" s="229"/>
      <c r="FB331" s="225">
        <f t="shared" si="426"/>
        <v>0</v>
      </c>
      <c r="FC331" s="230">
        <f>IF(FB331=1,data!$C$41*FA331,0)</f>
        <v>0</v>
      </c>
      <c r="FD331" s="265" t="s">
        <v>96</v>
      </c>
      <c r="FE331" s="231">
        <f>IF(FB331=1,IF(FA331&lt;15,VLOOKUP(FD331,data!$B$3:$E$32,2,0)*FA331,(VLOOKUP(FD331,data!$B$3:$E$32,2,0)*14)+(VLOOKUP(FD331,data!$B$3:$E$32,3,0))*(FA331-14)),0)</f>
        <v>0</v>
      </c>
      <c r="FF331" s="265" t="s">
        <v>96</v>
      </c>
      <c r="FG331" s="231">
        <f>IF(FB331=1,VLOOKUP(FF331,data!$B$35:$D$39,2,0),0)</f>
        <v>0</v>
      </c>
      <c r="FH331" s="232">
        <f>IF(AND(FE331&lt;&gt;0,FG331&lt;&gt;0)=FALSE,0,data!$C$43)</f>
        <v>0</v>
      </c>
      <c r="FI331" s="269">
        <f t="shared" si="427"/>
        <v>0</v>
      </c>
      <c r="FJ331" s="225">
        <f t="shared" si="428"/>
        <v>0</v>
      </c>
      <c r="FK331" s="225">
        <f t="shared" si="429"/>
        <v>0</v>
      </c>
      <c r="FL331" s="225">
        <f t="shared" si="430"/>
        <v>0</v>
      </c>
      <c r="FM331" s="431" t="str">
        <f t="shared" si="431"/>
        <v>ne</v>
      </c>
    </row>
    <row r="332" spans="1:169" ht="26.65" hidden="1" customHeight="1" x14ac:dyDescent="0.25">
      <c r="A332" s="233"/>
      <c r="B332" s="370" t="s">
        <v>423</v>
      </c>
      <c r="C332" s="416"/>
      <c r="D332" s="418"/>
      <c r="E332" s="229"/>
      <c r="F332" s="225">
        <f t="shared" si="363"/>
        <v>0</v>
      </c>
      <c r="G332" s="230">
        <f>IF(F332=1,data!$C$41*E332,0)</f>
        <v>0</v>
      </c>
      <c r="H332" s="265" t="s">
        <v>96</v>
      </c>
      <c r="I332" s="231">
        <f>IF($F332=1,IF($E332&lt;15,VLOOKUP(H332,data!$B$3:$E$32,2,0)*$E332,(VLOOKUP(H332,data!$B$3:$E$32,2,0)*14)+(VLOOKUP(H332,data!$B$3:$E$32,3,0))*($E332-14)),0)</f>
        <v>0</v>
      </c>
      <c r="J332" s="265" t="s">
        <v>96</v>
      </c>
      <c r="K332" s="231">
        <f>IF($F332=1,VLOOKUP(J332,data!$B$35:$D$39,2,0),0)</f>
        <v>0</v>
      </c>
      <c r="L332" s="232">
        <f>IF(AND(I332&lt;&gt;0,K332&lt;&gt;0)=FALSE,0,data!$C$43)</f>
        <v>0</v>
      </c>
      <c r="M332" s="269">
        <f t="shared" si="361"/>
        <v>0</v>
      </c>
      <c r="N332" s="225">
        <f t="shared" si="359"/>
        <v>0</v>
      </c>
      <c r="O332" s="225">
        <f t="shared" si="364"/>
        <v>0</v>
      </c>
      <c r="P332" s="225">
        <f t="shared" si="365"/>
        <v>0</v>
      </c>
      <c r="Q332" s="228"/>
      <c r="R332" s="438">
        <f t="shared" si="366"/>
        <v>0</v>
      </c>
      <c r="S332" s="225">
        <f t="shared" si="367"/>
        <v>0</v>
      </c>
      <c r="T332" s="357">
        <f>IF(S332=1,data!$C$41*R332,0)</f>
        <v>0</v>
      </c>
      <c r="U332" s="370" t="str">
        <f t="shared" si="368"/>
        <v xml:space="preserve"> </v>
      </c>
      <c r="V332" s="360">
        <f>IF($S332=1,IF(R332&lt;15,VLOOKUP(U332,data!$B$3:$E$32,2,0)*R332,(VLOOKUP(U332,data!$B$3:$E$32,2,0)*14)+(VLOOKUP(U332,data!$B$3:$E$32,3,0))*(R332-14)),0)</f>
        <v>0</v>
      </c>
      <c r="W332" s="370" t="str">
        <f t="shared" si="369"/>
        <v xml:space="preserve"> </v>
      </c>
      <c r="X332" s="360">
        <f>IF($S332=1,VLOOKUP(W332,data!$B$35:$D$39,2,0),0)</f>
        <v>0</v>
      </c>
      <c r="Y332" s="364">
        <f>IF(AND(V332&lt;&gt;0,X332&lt;&gt;0)=FALSE,0,data!$C$43)</f>
        <v>0</v>
      </c>
      <c r="Z332" s="365">
        <f t="shared" si="362"/>
        <v>0</v>
      </c>
      <c r="AA332" s="225">
        <f t="shared" si="360"/>
        <v>0</v>
      </c>
      <c r="AB332" s="225">
        <f t="shared" si="370"/>
        <v>0</v>
      </c>
      <c r="AC332" s="225">
        <f t="shared" si="371"/>
        <v>0</v>
      </c>
      <c r="AE332" s="229"/>
      <c r="AF332" s="225">
        <f t="shared" si="372"/>
        <v>0</v>
      </c>
      <c r="AG332" s="230">
        <f>IF(AF332=1,data!$C$41*AE332,0)</f>
        <v>0</v>
      </c>
      <c r="AH332" s="265" t="s">
        <v>96</v>
      </c>
      <c r="AI332" s="231">
        <f>IF(AF332=1,IF(AE332&lt;15,VLOOKUP(AH332,data!$B$3:$E$32,2,0)*AE332,(VLOOKUP(AH332,data!$B$3:$E$32,2,0)*14)+(VLOOKUP(AH332,data!$B$3:$E$32,3,0))*(AE332-14)),0)</f>
        <v>0</v>
      </c>
      <c r="AJ332" s="265" t="s">
        <v>96</v>
      </c>
      <c r="AK332" s="231">
        <f>IF(AF332=1,VLOOKUP(AJ332,data!$B$35:$D$39,2,0),0)</f>
        <v>0</v>
      </c>
      <c r="AL332" s="232">
        <f>IF(AND(AI332&lt;&gt;0,AK332&lt;&gt;0)=FALSE,0,data!$C$43)</f>
        <v>0</v>
      </c>
      <c r="AM332" s="269">
        <f t="shared" si="373"/>
        <v>0</v>
      </c>
      <c r="AN332" s="225">
        <f t="shared" si="374"/>
        <v>0</v>
      </c>
      <c r="AO332" s="225">
        <f t="shared" si="375"/>
        <v>0</v>
      </c>
      <c r="AP332" s="225">
        <f t="shared" si="376"/>
        <v>0</v>
      </c>
      <c r="AQ332" s="431" t="str">
        <f t="shared" si="377"/>
        <v>ne</v>
      </c>
      <c r="AS332" s="229"/>
      <c r="AT332" s="225">
        <f t="shared" si="378"/>
        <v>0</v>
      </c>
      <c r="AU332" s="230">
        <f>IF(AT332=1,data!$C$41*AS332,0)</f>
        <v>0</v>
      </c>
      <c r="AV332" s="265" t="s">
        <v>96</v>
      </c>
      <c r="AW332" s="231">
        <f>IF(AT332=1,IF(AS332&lt;15,VLOOKUP(AV332,data!$B$3:$E$32,2,0)*AS332,(VLOOKUP(AV332,data!$B$3:$E$32,2,0)*14)+(VLOOKUP(AV332,data!$B$3:$E$32,3,0))*(AS332-14)),0)</f>
        <v>0</v>
      </c>
      <c r="AX332" s="265" t="s">
        <v>96</v>
      </c>
      <c r="AY332" s="231">
        <f>IF(AT332=1,VLOOKUP(AX332,data!$B$35:$D$39,2,0),0)</f>
        <v>0</v>
      </c>
      <c r="AZ332" s="232">
        <f>IF(AND(AW332&lt;&gt;0,AY332&lt;&gt;0)=FALSE,0,data!$C$43)</f>
        <v>0</v>
      </c>
      <c r="BA332" s="269">
        <f t="shared" si="379"/>
        <v>0</v>
      </c>
      <c r="BB332" s="225">
        <f t="shared" si="380"/>
        <v>0</v>
      </c>
      <c r="BC332" s="225">
        <f t="shared" si="381"/>
        <v>0</v>
      </c>
      <c r="BD332" s="225">
        <f t="shared" si="382"/>
        <v>0</v>
      </c>
      <c r="BE332" s="431" t="str">
        <f t="shared" si="383"/>
        <v>ne</v>
      </c>
      <c r="BG332" s="229"/>
      <c r="BH332" s="225">
        <f t="shared" si="384"/>
        <v>0</v>
      </c>
      <c r="BI332" s="230">
        <f>IF(BH332=1,data!$C$41*BG332,0)</f>
        <v>0</v>
      </c>
      <c r="BJ332" s="265" t="s">
        <v>96</v>
      </c>
      <c r="BK332" s="231">
        <f>IF(BH332=1,IF(BG332&lt;15,VLOOKUP(BJ332,data!$B$3:$E$32,2,0)*BG332,(VLOOKUP(BJ332,data!$B$3:$E$32,2,0)*14)+(VLOOKUP(BJ332,data!$B$3:$E$32,3,0))*(BG332-14)),0)</f>
        <v>0</v>
      </c>
      <c r="BL332" s="265" t="s">
        <v>96</v>
      </c>
      <c r="BM332" s="231">
        <f>IF(BH332=1,VLOOKUP(BL332,data!$B$35:$D$39,2,0),0)</f>
        <v>0</v>
      </c>
      <c r="BN332" s="232">
        <f>IF(AND(BK332&lt;&gt;0,BM332&lt;&gt;0)=FALSE,0,data!$C$43)</f>
        <v>0</v>
      </c>
      <c r="BO332" s="269">
        <f t="shared" si="385"/>
        <v>0</v>
      </c>
      <c r="BP332" s="225">
        <f t="shared" si="386"/>
        <v>0</v>
      </c>
      <c r="BQ332" s="225">
        <f t="shared" si="387"/>
        <v>0</v>
      </c>
      <c r="BR332" s="225">
        <f t="shared" si="388"/>
        <v>0</v>
      </c>
      <c r="BS332" s="431" t="str">
        <f t="shared" si="389"/>
        <v>ne</v>
      </c>
      <c r="BU332" s="229"/>
      <c r="BV332" s="225">
        <f t="shared" si="390"/>
        <v>0</v>
      </c>
      <c r="BW332" s="230">
        <f>IF(BV332=1,data!$C$41*BU332,0)</f>
        <v>0</v>
      </c>
      <c r="BX332" s="265" t="s">
        <v>96</v>
      </c>
      <c r="BY332" s="231">
        <f>IF(BV332=1,IF(BU332&lt;15,VLOOKUP(BX332,data!$B$3:$E$32,2,0)*BU332,(VLOOKUP(BX332,data!$B$3:$E$32,2,0)*14)+(VLOOKUP(BX332,data!$B$3:$E$32,3,0))*(BU332-14)),0)</f>
        <v>0</v>
      </c>
      <c r="BZ332" s="265" t="s">
        <v>96</v>
      </c>
      <c r="CA332" s="231">
        <f>IF(BV332=1,VLOOKUP(BZ332,data!$B$35:$D$39,2,0),0)</f>
        <v>0</v>
      </c>
      <c r="CB332" s="232">
        <f>IF(AND(BY332&lt;&gt;0,CA332&lt;&gt;0)=FALSE,0,data!$C$43)</f>
        <v>0</v>
      </c>
      <c r="CC332" s="269">
        <f t="shared" si="391"/>
        <v>0</v>
      </c>
      <c r="CD332" s="225">
        <f t="shared" si="392"/>
        <v>0</v>
      </c>
      <c r="CE332" s="225">
        <f t="shared" si="393"/>
        <v>0</v>
      </c>
      <c r="CF332" s="225">
        <f t="shared" si="394"/>
        <v>0</v>
      </c>
      <c r="CG332" s="431" t="str">
        <f t="shared" si="395"/>
        <v>ne</v>
      </c>
      <c r="CI332" s="229"/>
      <c r="CJ332" s="225">
        <f t="shared" si="396"/>
        <v>0</v>
      </c>
      <c r="CK332" s="230">
        <f>IF(CJ332=1,data!$C$41*CI332,0)</f>
        <v>0</v>
      </c>
      <c r="CL332" s="265" t="s">
        <v>96</v>
      </c>
      <c r="CM332" s="231">
        <f>IF(CJ332=1,IF(CI332&lt;15,VLOOKUP(CL332,data!$B$3:$E$32,2,0)*CI332,(VLOOKUP(CL332,data!$B$3:$E$32,2,0)*14)+(VLOOKUP(CL332,data!$B$3:$E$32,3,0))*(CI332-14)),0)</f>
        <v>0</v>
      </c>
      <c r="CN332" s="265" t="s">
        <v>96</v>
      </c>
      <c r="CO332" s="231">
        <f>IF(CJ332=1,VLOOKUP(CN332,data!$B$35:$D$39,2,0),0)</f>
        <v>0</v>
      </c>
      <c r="CP332" s="232">
        <f>IF(AND(CM332&lt;&gt;0,CO332&lt;&gt;0)=FALSE,0,data!$C$43)</f>
        <v>0</v>
      </c>
      <c r="CQ332" s="269">
        <f t="shared" si="397"/>
        <v>0</v>
      </c>
      <c r="CR332" s="225">
        <f t="shared" si="398"/>
        <v>0</v>
      </c>
      <c r="CS332" s="225">
        <f t="shared" si="399"/>
        <v>0</v>
      </c>
      <c r="CT332" s="225">
        <f t="shared" si="400"/>
        <v>0</v>
      </c>
      <c r="CU332" s="431" t="str">
        <f t="shared" si="401"/>
        <v>ne</v>
      </c>
      <c r="CW332" s="229"/>
      <c r="CX332" s="225">
        <f t="shared" si="402"/>
        <v>0</v>
      </c>
      <c r="CY332" s="230">
        <f>IF(CX332=1,data!$C$41*CW332,0)</f>
        <v>0</v>
      </c>
      <c r="CZ332" s="265" t="s">
        <v>96</v>
      </c>
      <c r="DA332" s="231">
        <f>IF(CX332=1,IF(CW332&lt;15,VLOOKUP(CZ332,data!$B$3:$E$32,2,0)*CW332,(VLOOKUP(CZ332,data!$B$3:$E$32,2,0)*14)+(VLOOKUP(CZ332,data!$B$3:$E$32,3,0))*(CW332-14)),0)</f>
        <v>0</v>
      </c>
      <c r="DB332" s="265" t="s">
        <v>96</v>
      </c>
      <c r="DC332" s="231">
        <f>IF(CX332=1,VLOOKUP(DB332,data!$B$35:$D$39,2,0),0)</f>
        <v>0</v>
      </c>
      <c r="DD332" s="232">
        <f>IF(AND(DA332&lt;&gt;0,DC332&lt;&gt;0)=FALSE,0,data!$C$43)</f>
        <v>0</v>
      </c>
      <c r="DE332" s="269">
        <f t="shared" si="403"/>
        <v>0</v>
      </c>
      <c r="DF332" s="225">
        <f t="shared" si="404"/>
        <v>0</v>
      </c>
      <c r="DG332" s="225">
        <f t="shared" si="405"/>
        <v>0</v>
      </c>
      <c r="DH332" s="225">
        <f t="shared" si="406"/>
        <v>0</v>
      </c>
      <c r="DI332" s="431" t="str">
        <f t="shared" si="407"/>
        <v>ne</v>
      </c>
      <c r="DK332" s="229"/>
      <c r="DL332" s="225">
        <f t="shared" si="408"/>
        <v>0</v>
      </c>
      <c r="DM332" s="230">
        <f>IF(DL332=1,data!$C$41*DK332,0)</f>
        <v>0</v>
      </c>
      <c r="DN332" s="265" t="s">
        <v>96</v>
      </c>
      <c r="DO332" s="231">
        <f>IF(DL332=1,IF(DK332&lt;15,VLOOKUP(DN332,data!$B$3:$E$32,2,0)*DK332,(VLOOKUP(DN332,data!$B$3:$E$32,2,0)*14)+(VLOOKUP(DN332,data!$B$3:$E$32,3,0))*(DK332-14)),0)</f>
        <v>0</v>
      </c>
      <c r="DP332" s="265" t="s">
        <v>96</v>
      </c>
      <c r="DQ332" s="231">
        <f>IF(DL332=1,VLOOKUP(DP332,data!$B$35:$D$39,2,0),0)</f>
        <v>0</v>
      </c>
      <c r="DR332" s="232">
        <f>IF(AND(DO332&lt;&gt;0,DQ332&lt;&gt;0)=FALSE,0,data!$C$43)</f>
        <v>0</v>
      </c>
      <c r="DS332" s="269">
        <f t="shared" si="409"/>
        <v>0</v>
      </c>
      <c r="DT332" s="225">
        <f t="shared" si="410"/>
        <v>0</v>
      </c>
      <c r="DU332" s="225">
        <f t="shared" si="411"/>
        <v>0</v>
      </c>
      <c r="DV332" s="225">
        <f t="shared" si="412"/>
        <v>0</v>
      </c>
      <c r="DW332" s="431" t="str">
        <f t="shared" si="413"/>
        <v>ne</v>
      </c>
      <c r="DY332" s="229"/>
      <c r="DZ332" s="225">
        <f t="shared" si="414"/>
        <v>0</v>
      </c>
      <c r="EA332" s="230">
        <f>IF(DZ332=1,data!$C$41*DY332,0)</f>
        <v>0</v>
      </c>
      <c r="EB332" s="265" t="s">
        <v>96</v>
      </c>
      <c r="EC332" s="231">
        <f>IF(DZ332=1,IF(DY332&lt;15,VLOOKUP(EB332,data!$B$3:$E$32,2,0)*DY332,(VLOOKUP(EB332,data!$B$3:$E$32,2,0)*14)+(VLOOKUP(EB332,data!$B$3:$E$32,3,0))*(DY332-14)),0)</f>
        <v>0</v>
      </c>
      <c r="ED332" s="265" t="s">
        <v>96</v>
      </c>
      <c r="EE332" s="231">
        <f>IF(DZ332=1,VLOOKUP(ED332,data!$B$35:$D$39,2,0),0)</f>
        <v>0</v>
      </c>
      <c r="EF332" s="232">
        <f>IF(AND(EC332&lt;&gt;0,EE332&lt;&gt;0)=FALSE,0,data!$C$43)</f>
        <v>0</v>
      </c>
      <c r="EG332" s="269">
        <f t="shared" si="415"/>
        <v>0</v>
      </c>
      <c r="EH332" s="225">
        <f t="shared" si="416"/>
        <v>0</v>
      </c>
      <c r="EI332" s="225">
        <f t="shared" si="417"/>
        <v>0</v>
      </c>
      <c r="EJ332" s="225">
        <f t="shared" si="418"/>
        <v>0</v>
      </c>
      <c r="EK332" s="431" t="str">
        <f t="shared" si="419"/>
        <v>ne</v>
      </c>
      <c r="EM332" s="229"/>
      <c r="EN332" s="225">
        <f t="shared" si="420"/>
        <v>0</v>
      </c>
      <c r="EO332" s="230">
        <f>IF(EN332=1,data!$C$41*EM332,0)</f>
        <v>0</v>
      </c>
      <c r="EP332" s="265" t="s">
        <v>96</v>
      </c>
      <c r="EQ332" s="231">
        <f>IF(EN332=1,IF(EM332&lt;15,VLOOKUP(EP332,data!$B$3:$E$32,2,0)*EM332,(VLOOKUP(EP332,data!$B$3:$E$32,2,0)*14)+(VLOOKUP(EP332,data!$B$3:$E$32,3,0))*(EM332-14)),0)</f>
        <v>0</v>
      </c>
      <c r="ER332" s="265" t="s">
        <v>96</v>
      </c>
      <c r="ES332" s="231">
        <f>IF(EN332=1,VLOOKUP(ER332,data!$B$35:$D$39,2,0),0)</f>
        <v>0</v>
      </c>
      <c r="ET332" s="232">
        <f>IF(AND(EQ332&lt;&gt;0,ES332&lt;&gt;0)=FALSE,0,data!$C$43)</f>
        <v>0</v>
      </c>
      <c r="EU332" s="269">
        <f t="shared" si="421"/>
        <v>0</v>
      </c>
      <c r="EV332" s="225">
        <f t="shared" si="422"/>
        <v>0</v>
      </c>
      <c r="EW332" s="225">
        <f t="shared" si="423"/>
        <v>0</v>
      </c>
      <c r="EX332" s="225">
        <f t="shared" si="424"/>
        <v>0</v>
      </c>
      <c r="EY332" s="431" t="str">
        <f t="shared" si="425"/>
        <v>ne</v>
      </c>
      <c r="FA332" s="229"/>
      <c r="FB332" s="225">
        <f t="shared" si="426"/>
        <v>0</v>
      </c>
      <c r="FC332" s="230">
        <f>IF(FB332=1,data!$C$41*FA332,0)</f>
        <v>0</v>
      </c>
      <c r="FD332" s="265" t="s">
        <v>96</v>
      </c>
      <c r="FE332" s="231">
        <f>IF(FB332=1,IF(FA332&lt;15,VLOOKUP(FD332,data!$B$3:$E$32,2,0)*FA332,(VLOOKUP(FD332,data!$B$3:$E$32,2,0)*14)+(VLOOKUP(FD332,data!$B$3:$E$32,3,0))*(FA332-14)),0)</f>
        <v>0</v>
      </c>
      <c r="FF332" s="265" t="s">
        <v>96</v>
      </c>
      <c r="FG332" s="231">
        <f>IF(FB332=1,VLOOKUP(FF332,data!$B$35:$D$39,2,0),0)</f>
        <v>0</v>
      </c>
      <c r="FH332" s="232">
        <f>IF(AND(FE332&lt;&gt;0,FG332&lt;&gt;0)=FALSE,0,data!$C$43)</f>
        <v>0</v>
      </c>
      <c r="FI332" s="269">
        <f t="shared" si="427"/>
        <v>0</v>
      </c>
      <c r="FJ332" s="225">
        <f t="shared" si="428"/>
        <v>0</v>
      </c>
      <c r="FK332" s="225">
        <f t="shared" si="429"/>
        <v>0</v>
      </c>
      <c r="FL332" s="225">
        <f t="shared" si="430"/>
        <v>0</v>
      </c>
      <c r="FM332" s="431" t="str">
        <f t="shared" si="431"/>
        <v>ne</v>
      </c>
    </row>
    <row r="333" spans="1:169" ht="26.65" hidden="1" customHeight="1" x14ac:dyDescent="0.25">
      <c r="A333" s="233"/>
      <c r="B333" s="370" t="s">
        <v>424</v>
      </c>
      <c r="C333" s="416"/>
      <c r="D333" s="418"/>
      <c r="E333" s="229"/>
      <c r="F333" s="225">
        <f t="shared" si="363"/>
        <v>0</v>
      </c>
      <c r="G333" s="230">
        <f>IF(F333=1,data!$C$41*E333,0)</f>
        <v>0</v>
      </c>
      <c r="H333" s="265" t="s">
        <v>96</v>
      </c>
      <c r="I333" s="231">
        <f>IF($F333=1,IF($E333&lt;15,VLOOKUP(H333,data!$B$3:$E$32,2,0)*$E333,(VLOOKUP(H333,data!$B$3:$E$32,2,0)*14)+(VLOOKUP(H333,data!$B$3:$E$32,3,0))*($E333-14)),0)</f>
        <v>0</v>
      </c>
      <c r="J333" s="265" t="s">
        <v>96</v>
      </c>
      <c r="K333" s="231">
        <f>IF($F333=1,VLOOKUP(J333,data!$B$35:$D$39,2,0),0)</f>
        <v>0</v>
      </c>
      <c r="L333" s="232">
        <f>IF(AND(I333&lt;&gt;0,K333&lt;&gt;0)=FALSE,0,data!$C$43)</f>
        <v>0</v>
      </c>
      <c r="M333" s="269">
        <f t="shared" si="361"/>
        <v>0</v>
      </c>
      <c r="N333" s="225">
        <f t="shared" si="359"/>
        <v>0</v>
      </c>
      <c r="O333" s="225">
        <f t="shared" si="364"/>
        <v>0</v>
      </c>
      <c r="P333" s="225">
        <f t="shared" si="365"/>
        <v>0</v>
      </c>
      <c r="Q333" s="228"/>
      <c r="R333" s="438">
        <f t="shared" si="366"/>
        <v>0</v>
      </c>
      <c r="S333" s="225">
        <f t="shared" si="367"/>
        <v>0</v>
      </c>
      <c r="T333" s="357">
        <f>IF(S333=1,data!$C$41*R333,0)</f>
        <v>0</v>
      </c>
      <c r="U333" s="370" t="str">
        <f t="shared" si="368"/>
        <v xml:space="preserve"> </v>
      </c>
      <c r="V333" s="360">
        <f>IF($S333=1,IF(R333&lt;15,VLOOKUP(U333,data!$B$3:$E$32,2,0)*R333,(VLOOKUP(U333,data!$B$3:$E$32,2,0)*14)+(VLOOKUP(U333,data!$B$3:$E$32,3,0))*(R333-14)),0)</f>
        <v>0</v>
      </c>
      <c r="W333" s="370" t="str">
        <f t="shared" si="369"/>
        <v xml:space="preserve"> </v>
      </c>
      <c r="X333" s="360">
        <f>IF($S333=1,VLOOKUP(W333,data!$B$35:$D$39,2,0),0)</f>
        <v>0</v>
      </c>
      <c r="Y333" s="364">
        <f>IF(AND(V333&lt;&gt;0,X333&lt;&gt;0)=FALSE,0,data!$C$43)</f>
        <v>0</v>
      </c>
      <c r="Z333" s="365">
        <f t="shared" si="362"/>
        <v>0</v>
      </c>
      <c r="AA333" s="225">
        <f t="shared" si="360"/>
        <v>0</v>
      </c>
      <c r="AB333" s="225">
        <f t="shared" si="370"/>
        <v>0</v>
      </c>
      <c r="AC333" s="225">
        <f t="shared" si="371"/>
        <v>0</v>
      </c>
      <c r="AE333" s="229"/>
      <c r="AF333" s="225">
        <f t="shared" si="372"/>
        <v>0</v>
      </c>
      <c r="AG333" s="230">
        <f>IF(AF333=1,data!$C$41*AE333,0)</f>
        <v>0</v>
      </c>
      <c r="AH333" s="265" t="s">
        <v>96</v>
      </c>
      <c r="AI333" s="231">
        <f>IF(AF333=1,IF(AE333&lt;15,VLOOKUP(AH333,data!$B$3:$E$32,2,0)*AE333,(VLOOKUP(AH333,data!$B$3:$E$32,2,0)*14)+(VLOOKUP(AH333,data!$B$3:$E$32,3,0))*(AE333-14)),0)</f>
        <v>0</v>
      </c>
      <c r="AJ333" s="265" t="s">
        <v>96</v>
      </c>
      <c r="AK333" s="231">
        <f>IF(AF333=1,VLOOKUP(AJ333,data!$B$35:$D$39,2,0),0)</f>
        <v>0</v>
      </c>
      <c r="AL333" s="232">
        <f>IF(AND(AI333&lt;&gt;0,AK333&lt;&gt;0)=FALSE,0,data!$C$43)</f>
        <v>0</v>
      </c>
      <c r="AM333" s="269">
        <f t="shared" si="373"/>
        <v>0</v>
      </c>
      <c r="AN333" s="225">
        <f t="shared" si="374"/>
        <v>0</v>
      </c>
      <c r="AO333" s="225">
        <f t="shared" si="375"/>
        <v>0</v>
      </c>
      <c r="AP333" s="225">
        <f t="shared" si="376"/>
        <v>0</v>
      </c>
      <c r="AQ333" s="431" t="str">
        <f t="shared" si="377"/>
        <v>ne</v>
      </c>
      <c r="AS333" s="229"/>
      <c r="AT333" s="225">
        <f t="shared" si="378"/>
        <v>0</v>
      </c>
      <c r="AU333" s="230">
        <f>IF(AT333=1,data!$C$41*AS333,0)</f>
        <v>0</v>
      </c>
      <c r="AV333" s="265" t="s">
        <v>96</v>
      </c>
      <c r="AW333" s="231">
        <f>IF(AT333=1,IF(AS333&lt;15,VLOOKUP(AV333,data!$B$3:$E$32,2,0)*AS333,(VLOOKUP(AV333,data!$B$3:$E$32,2,0)*14)+(VLOOKUP(AV333,data!$B$3:$E$32,3,0))*(AS333-14)),0)</f>
        <v>0</v>
      </c>
      <c r="AX333" s="265" t="s">
        <v>96</v>
      </c>
      <c r="AY333" s="231">
        <f>IF(AT333=1,VLOOKUP(AX333,data!$B$35:$D$39,2,0),0)</f>
        <v>0</v>
      </c>
      <c r="AZ333" s="232">
        <f>IF(AND(AW333&lt;&gt;0,AY333&lt;&gt;0)=FALSE,0,data!$C$43)</f>
        <v>0</v>
      </c>
      <c r="BA333" s="269">
        <f t="shared" si="379"/>
        <v>0</v>
      </c>
      <c r="BB333" s="225">
        <f t="shared" si="380"/>
        <v>0</v>
      </c>
      <c r="BC333" s="225">
        <f t="shared" si="381"/>
        <v>0</v>
      </c>
      <c r="BD333" s="225">
        <f t="shared" si="382"/>
        <v>0</v>
      </c>
      <c r="BE333" s="431" t="str">
        <f t="shared" si="383"/>
        <v>ne</v>
      </c>
      <c r="BG333" s="229"/>
      <c r="BH333" s="225">
        <f t="shared" si="384"/>
        <v>0</v>
      </c>
      <c r="BI333" s="230">
        <f>IF(BH333=1,data!$C$41*BG333,0)</f>
        <v>0</v>
      </c>
      <c r="BJ333" s="265" t="s">
        <v>96</v>
      </c>
      <c r="BK333" s="231">
        <f>IF(BH333=1,IF(BG333&lt;15,VLOOKUP(BJ333,data!$B$3:$E$32,2,0)*BG333,(VLOOKUP(BJ333,data!$B$3:$E$32,2,0)*14)+(VLOOKUP(BJ333,data!$B$3:$E$32,3,0))*(BG333-14)),0)</f>
        <v>0</v>
      </c>
      <c r="BL333" s="265" t="s">
        <v>96</v>
      </c>
      <c r="BM333" s="231">
        <f>IF(BH333=1,VLOOKUP(BL333,data!$B$35:$D$39,2,0),0)</f>
        <v>0</v>
      </c>
      <c r="BN333" s="232">
        <f>IF(AND(BK333&lt;&gt;0,BM333&lt;&gt;0)=FALSE,0,data!$C$43)</f>
        <v>0</v>
      </c>
      <c r="BO333" s="269">
        <f t="shared" si="385"/>
        <v>0</v>
      </c>
      <c r="BP333" s="225">
        <f t="shared" si="386"/>
        <v>0</v>
      </c>
      <c r="BQ333" s="225">
        <f t="shared" si="387"/>
        <v>0</v>
      </c>
      <c r="BR333" s="225">
        <f t="shared" si="388"/>
        <v>0</v>
      </c>
      <c r="BS333" s="431" t="str">
        <f t="shared" si="389"/>
        <v>ne</v>
      </c>
      <c r="BU333" s="229"/>
      <c r="BV333" s="225">
        <f t="shared" si="390"/>
        <v>0</v>
      </c>
      <c r="BW333" s="230">
        <f>IF(BV333=1,data!$C$41*BU333,0)</f>
        <v>0</v>
      </c>
      <c r="BX333" s="265" t="s">
        <v>96</v>
      </c>
      <c r="BY333" s="231">
        <f>IF(BV333=1,IF(BU333&lt;15,VLOOKUP(BX333,data!$B$3:$E$32,2,0)*BU333,(VLOOKUP(BX333,data!$B$3:$E$32,2,0)*14)+(VLOOKUP(BX333,data!$B$3:$E$32,3,0))*(BU333-14)),0)</f>
        <v>0</v>
      </c>
      <c r="BZ333" s="265" t="s">
        <v>96</v>
      </c>
      <c r="CA333" s="231">
        <f>IF(BV333=1,VLOOKUP(BZ333,data!$B$35:$D$39,2,0),0)</f>
        <v>0</v>
      </c>
      <c r="CB333" s="232">
        <f>IF(AND(BY333&lt;&gt;0,CA333&lt;&gt;0)=FALSE,0,data!$C$43)</f>
        <v>0</v>
      </c>
      <c r="CC333" s="269">
        <f t="shared" si="391"/>
        <v>0</v>
      </c>
      <c r="CD333" s="225">
        <f t="shared" si="392"/>
        <v>0</v>
      </c>
      <c r="CE333" s="225">
        <f t="shared" si="393"/>
        <v>0</v>
      </c>
      <c r="CF333" s="225">
        <f t="shared" si="394"/>
        <v>0</v>
      </c>
      <c r="CG333" s="431" t="str">
        <f t="shared" si="395"/>
        <v>ne</v>
      </c>
      <c r="CI333" s="229"/>
      <c r="CJ333" s="225">
        <f t="shared" si="396"/>
        <v>0</v>
      </c>
      <c r="CK333" s="230">
        <f>IF(CJ333=1,data!$C$41*CI333,0)</f>
        <v>0</v>
      </c>
      <c r="CL333" s="265" t="s">
        <v>96</v>
      </c>
      <c r="CM333" s="231">
        <f>IF(CJ333=1,IF(CI333&lt;15,VLOOKUP(CL333,data!$B$3:$E$32,2,0)*CI333,(VLOOKUP(CL333,data!$B$3:$E$32,2,0)*14)+(VLOOKUP(CL333,data!$B$3:$E$32,3,0))*(CI333-14)),0)</f>
        <v>0</v>
      </c>
      <c r="CN333" s="265" t="s">
        <v>96</v>
      </c>
      <c r="CO333" s="231">
        <f>IF(CJ333=1,VLOOKUP(CN333,data!$B$35:$D$39,2,0),0)</f>
        <v>0</v>
      </c>
      <c r="CP333" s="232">
        <f>IF(AND(CM333&lt;&gt;0,CO333&lt;&gt;0)=FALSE,0,data!$C$43)</f>
        <v>0</v>
      </c>
      <c r="CQ333" s="269">
        <f t="shared" si="397"/>
        <v>0</v>
      </c>
      <c r="CR333" s="225">
        <f t="shared" si="398"/>
        <v>0</v>
      </c>
      <c r="CS333" s="225">
        <f t="shared" si="399"/>
        <v>0</v>
      </c>
      <c r="CT333" s="225">
        <f t="shared" si="400"/>
        <v>0</v>
      </c>
      <c r="CU333" s="431" t="str">
        <f t="shared" si="401"/>
        <v>ne</v>
      </c>
      <c r="CW333" s="229"/>
      <c r="CX333" s="225">
        <f t="shared" si="402"/>
        <v>0</v>
      </c>
      <c r="CY333" s="230">
        <f>IF(CX333=1,data!$C$41*CW333,0)</f>
        <v>0</v>
      </c>
      <c r="CZ333" s="265" t="s">
        <v>96</v>
      </c>
      <c r="DA333" s="231">
        <f>IF(CX333=1,IF(CW333&lt;15,VLOOKUP(CZ333,data!$B$3:$E$32,2,0)*CW333,(VLOOKUP(CZ333,data!$B$3:$E$32,2,0)*14)+(VLOOKUP(CZ333,data!$B$3:$E$32,3,0))*(CW333-14)),0)</f>
        <v>0</v>
      </c>
      <c r="DB333" s="265" t="s">
        <v>96</v>
      </c>
      <c r="DC333" s="231">
        <f>IF(CX333=1,VLOOKUP(DB333,data!$B$35:$D$39,2,0),0)</f>
        <v>0</v>
      </c>
      <c r="DD333" s="232">
        <f>IF(AND(DA333&lt;&gt;0,DC333&lt;&gt;0)=FALSE,0,data!$C$43)</f>
        <v>0</v>
      </c>
      <c r="DE333" s="269">
        <f t="shared" si="403"/>
        <v>0</v>
      </c>
      <c r="DF333" s="225">
        <f t="shared" si="404"/>
        <v>0</v>
      </c>
      <c r="DG333" s="225">
        <f t="shared" si="405"/>
        <v>0</v>
      </c>
      <c r="DH333" s="225">
        <f t="shared" si="406"/>
        <v>0</v>
      </c>
      <c r="DI333" s="431" t="str">
        <f t="shared" si="407"/>
        <v>ne</v>
      </c>
      <c r="DK333" s="229"/>
      <c r="DL333" s="225">
        <f t="shared" si="408"/>
        <v>0</v>
      </c>
      <c r="DM333" s="230">
        <f>IF(DL333=1,data!$C$41*DK333,0)</f>
        <v>0</v>
      </c>
      <c r="DN333" s="265" t="s">
        <v>96</v>
      </c>
      <c r="DO333" s="231">
        <f>IF(DL333=1,IF(DK333&lt;15,VLOOKUP(DN333,data!$B$3:$E$32,2,0)*DK333,(VLOOKUP(DN333,data!$B$3:$E$32,2,0)*14)+(VLOOKUP(DN333,data!$B$3:$E$32,3,0))*(DK333-14)),0)</f>
        <v>0</v>
      </c>
      <c r="DP333" s="265" t="s">
        <v>96</v>
      </c>
      <c r="DQ333" s="231">
        <f>IF(DL333=1,VLOOKUP(DP333,data!$B$35:$D$39,2,0),0)</f>
        <v>0</v>
      </c>
      <c r="DR333" s="232">
        <f>IF(AND(DO333&lt;&gt;0,DQ333&lt;&gt;0)=FALSE,0,data!$C$43)</f>
        <v>0</v>
      </c>
      <c r="DS333" s="269">
        <f t="shared" si="409"/>
        <v>0</v>
      </c>
      <c r="DT333" s="225">
        <f t="shared" si="410"/>
        <v>0</v>
      </c>
      <c r="DU333" s="225">
        <f t="shared" si="411"/>
        <v>0</v>
      </c>
      <c r="DV333" s="225">
        <f t="shared" si="412"/>
        <v>0</v>
      </c>
      <c r="DW333" s="431" t="str">
        <f t="shared" si="413"/>
        <v>ne</v>
      </c>
      <c r="DY333" s="229"/>
      <c r="DZ333" s="225">
        <f t="shared" si="414"/>
        <v>0</v>
      </c>
      <c r="EA333" s="230">
        <f>IF(DZ333=1,data!$C$41*DY333,0)</f>
        <v>0</v>
      </c>
      <c r="EB333" s="265" t="s">
        <v>96</v>
      </c>
      <c r="EC333" s="231">
        <f>IF(DZ333=1,IF(DY333&lt;15,VLOOKUP(EB333,data!$B$3:$E$32,2,0)*DY333,(VLOOKUP(EB333,data!$B$3:$E$32,2,0)*14)+(VLOOKUP(EB333,data!$B$3:$E$32,3,0))*(DY333-14)),0)</f>
        <v>0</v>
      </c>
      <c r="ED333" s="265" t="s">
        <v>96</v>
      </c>
      <c r="EE333" s="231">
        <f>IF(DZ333=1,VLOOKUP(ED333,data!$B$35:$D$39,2,0),0)</f>
        <v>0</v>
      </c>
      <c r="EF333" s="232">
        <f>IF(AND(EC333&lt;&gt;0,EE333&lt;&gt;0)=FALSE,0,data!$C$43)</f>
        <v>0</v>
      </c>
      <c r="EG333" s="269">
        <f t="shared" si="415"/>
        <v>0</v>
      </c>
      <c r="EH333" s="225">
        <f t="shared" si="416"/>
        <v>0</v>
      </c>
      <c r="EI333" s="225">
        <f t="shared" si="417"/>
        <v>0</v>
      </c>
      <c r="EJ333" s="225">
        <f t="shared" si="418"/>
        <v>0</v>
      </c>
      <c r="EK333" s="431" t="str">
        <f t="shared" si="419"/>
        <v>ne</v>
      </c>
      <c r="EM333" s="229"/>
      <c r="EN333" s="225">
        <f t="shared" si="420"/>
        <v>0</v>
      </c>
      <c r="EO333" s="230">
        <f>IF(EN333=1,data!$C$41*EM333,0)</f>
        <v>0</v>
      </c>
      <c r="EP333" s="265" t="s">
        <v>96</v>
      </c>
      <c r="EQ333" s="231">
        <f>IF(EN333=1,IF(EM333&lt;15,VLOOKUP(EP333,data!$B$3:$E$32,2,0)*EM333,(VLOOKUP(EP333,data!$B$3:$E$32,2,0)*14)+(VLOOKUP(EP333,data!$B$3:$E$32,3,0))*(EM333-14)),0)</f>
        <v>0</v>
      </c>
      <c r="ER333" s="265" t="s">
        <v>96</v>
      </c>
      <c r="ES333" s="231">
        <f>IF(EN333=1,VLOOKUP(ER333,data!$B$35:$D$39,2,0),0)</f>
        <v>0</v>
      </c>
      <c r="ET333" s="232">
        <f>IF(AND(EQ333&lt;&gt;0,ES333&lt;&gt;0)=FALSE,0,data!$C$43)</f>
        <v>0</v>
      </c>
      <c r="EU333" s="269">
        <f t="shared" si="421"/>
        <v>0</v>
      </c>
      <c r="EV333" s="225">
        <f t="shared" si="422"/>
        <v>0</v>
      </c>
      <c r="EW333" s="225">
        <f t="shared" si="423"/>
        <v>0</v>
      </c>
      <c r="EX333" s="225">
        <f t="shared" si="424"/>
        <v>0</v>
      </c>
      <c r="EY333" s="431" t="str">
        <f t="shared" si="425"/>
        <v>ne</v>
      </c>
      <c r="FA333" s="229"/>
      <c r="FB333" s="225">
        <f t="shared" si="426"/>
        <v>0</v>
      </c>
      <c r="FC333" s="230">
        <f>IF(FB333=1,data!$C$41*FA333,0)</f>
        <v>0</v>
      </c>
      <c r="FD333" s="265" t="s">
        <v>96</v>
      </c>
      <c r="FE333" s="231">
        <f>IF(FB333=1,IF(FA333&lt;15,VLOOKUP(FD333,data!$B$3:$E$32,2,0)*FA333,(VLOOKUP(FD333,data!$B$3:$E$32,2,0)*14)+(VLOOKUP(FD333,data!$B$3:$E$32,3,0))*(FA333-14)),0)</f>
        <v>0</v>
      </c>
      <c r="FF333" s="265" t="s">
        <v>96</v>
      </c>
      <c r="FG333" s="231">
        <f>IF(FB333=1,VLOOKUP(FF333,data!$B$35:$D$39,2,0),0)</f>
        <v>0</v>
      </c>
      <c r="FH333" s="232">
        <f>IF(AND(FE333&lt;&gt;0,FG333&lt;&gt;0)=FALSE,0,data!$C$43)</f>
        <v>0</v>
      </c>
      <c r="FI333" s="269">
        <f t="shared" si="427"/>
        <v>0</v>
      </c>
      <c r="FJ333" s="225">
        <f t="shared" si="428"/>
        <v>0</v>
      </c>
      <c r="FK333" s="225">
        <f t="shared" si="429"/>
        <v>0</v>
      </c>
      <c r="FL333" s="225">
        <f t="shared" si="430"/>
        <v>0</v>
      </c>
      <c r="FM333" s="431" t="str">
        <f t="shared" si="431"/>
        <v>ne</v>
      </c>
    </row>
    <row r="334" spans="1:169" ht="26.65" hidden="1" customHeight="1" x14ac:dyDescent="0.25">
      <c r="A334" s="233"/>
      <c r="B334" s="370" t="s">
        <v>425</v>
      </c>
      <c r="C334" s="416"/>
      <c r="D334" s="418"/>
      <c r="E334" s="229"/>
      <c r="F334" s="225">
        <f t="shared" si="363"/>
        <v>0</v>
      </c>
      <c r="G334" s="230">
        <f>IF(F334=1,data!$C$41*E334,0)</f>
        <v>0</v>
      </c>
      <c r="H334" s="265" t="s">
        <v>96</v>
      </c>
      <c r="I334" s="231">
        <f>IF($F334=1,IF($E334&lt;15,VLOOKUP(H334,data!$B$3:$E$32,2,0)*$E334,(VLOOKUP(H334,data!$B$3:$E$32,2,0)*14)+(VLOOKUP(H334,data!$B$3:$E$32,3,0))*($E334-14)),0)</f>
        <v>0</v>
      </c>
      <c r="J334" s="265" t="s">
        <v>96</v>
      </c>
      <c r="K334" s="231">
        <f>IF($F334=1,VLOOKUP(J334,data!$B$35:$D$39,2,0),0)</f>
        <v>0</v>
      </c>
      <c r="L334" s="232">
        <f>IF(AND(I334&lt;&gt;0,K334&lt;&gt;0)=FALSE,0,data!$C$43)</f>
        <v>0</v>
      </c>
      <c r="M334" s="269">
        <f t="shared" si="361"/>
        <v>0</v>
      </c>
      <c r="N334" s="225">
        <f t="shared" si="359"/>
        <v>0</v>
      </c>
      <c r="O334" s="225">
        <f t="shared" si="364"/>
        <v>0</v>
      </c>
      <c r="P334" s="225">
        <f t="shared" si="365"/>
        <v>0</v>
      </c>
      <c r="Q334" s="228"/>
      <c r="R334" s="438">
        <f t="shared" si="366"/>
        <v>0</v>
      </c>
      <c r="S334" s="225">
        <f t="shared" si="367"/>
        <v>0</v>
      </c>
      <c r="T334" s="357">
        <f>IF(S334=1,data!$C$41*R334,0)</f>
        <v>0</v>
      </c>
      <c r="U334" s="370" t="str">
        <f t="shared" si="368"/>
        <v xml:space="preserve"> </v>
      </c>
      <c r="V334" s="360">
        <f>IF($S334=1,IF(R334&lt;15,VLOOKUP(U334,data!$B$3:$E$32,2,0)*R334,(VLOOKUP(U334,data!$B$3:$E$32,2,0)*14)+(VLOOKUP(U334,data!$B$3:$E$32,3,0))*(R334-14)),0)</f>
        <v>0</v>
      </c>
      <c r="W334" s="370" t="str">
        <f t="shared" si="369"/>
        <v xml:space="preserve"> </v>
      </c>
      <c r="X334" s="360">
        <f>IF($S334=1,VLOOKUP(W334,data!$B$35:$D$39,2,0),0)</f>
        <v>0</v>
      </c>
      <c r="Y334" s="364">
        <f>IF(AND(V334&lt;&gt;0,X334&lt;&gt;0)=FALSE,0,data!$C$43)</f>
        <v>0</v>
      </c>
      <c r="Z334" s="365">
        <f t="shared" si="362"/>
        <v>0</v>
      </c>
      <c r="AA334" s="225">
        <f t="shared" si="360"/>
        <v>0</v>
      </c>
      <c r="AB334" s="225">
        <f t="shared" si="370"/>
        <v>0</v>
      </c>
      <c r="AC334" s="225">
        <f t="shared" si="371"/>
        <v>0</v>
      </c>
      <c r="AE334" s="229"/>
      <c r="AF334" s="225">
        <f t="shared" si="372"/>
        <v>0</v>
      </c>
      <c r="AG334" s="230">
        <f>IF(AF334=1,data!$C$41*AE334,0)</f>
        <v>0</v>
      </c>
      <c r="AH334" s="265" t="s">
        <v>96</v>
      </c>
      <c r="AI334" s="231">
        <f>IF(AF334=1,IF(AE334&lt;15,VLOOKUP(AH334,data!$B$3:$E$32,2,0)*AE334,(VLOOKUP(AH334,data!$B$3:$E$32,2,0)*14)+(VLOOKUP(AH334,data!$B$3:$E$32,3,0))*(AE334-14)),0)</f>
        <v>0</v>
      </c>
      <c r="AJ334" s="265" t="s">
        <v>96</v>
      </c>
      <c r="AK334" s="231">
        <f>IF(AF334=1,VLOOKUP(AJ334,data!$B$35:$D$39,2,0),0)</f>
        <v>0</v>
      </c>
      <c r="AL334" s="232">
        <f>IF(AND(AI334&lt;&gt;0,AK334&lt;&gt;0)=FALSE,0,data!$C$43)</f>
        <v>0</v>
      </c>
      <c r="AM334" s="269">
        <f t="shared" si="373"/>
        <v>0</v>
      </c>
      <c r="AN334" s="225">
        <f t="shared" si="374"/>
        <v>0</v>
      </c>
      <c r="AO334" s="225">
        <f t="shared" si="375"/>
        <v>0</v>
      </c>
      <c r="AP334" s="225">
        <f t="shared" si="376"/>
        <v>0</v>
      </c>
      <c r="AQ334" s="431" t="str">
        <f t="shared" si="377"/>
        <v>ne</v>
      </c>
      <c r="AS334" s="229"/>
      <c r="AT334" s="225">
        <f t="shared" si="378"/>
        <v>0</v>
      </c>
      <c r="AU334" s="230">
        <f>IF(AT334=1,data!$C$41*AS334,0)</f>
        <v>0</v>
      </c>
      <c r="AV334" s="265" t="s">
        <v>96</v>
      </c>
      <c r="AW334" s="231">
        <f>IF(AT334=1,IF(AS334&lt;15,VLOOKUP(AV334,data!$B$3:$E$32,2,0)*AS334,(VLOOKUP(AV334,data!$B$3:$E$32,2,0)*14)+(VLOOKUP(AV334,data!$B$3:$E$32,3,0))*(AS334-14)),0)</f>
        <v>0</v>
      </c>
      <c r="AX334" s="265" t="s">
        <v>96</v>
      </c>
      <c r="AY334" s="231">
        <f>IF(AT334=1,VLOOKUP(AX334,data!$B$35:$D$39,2,0),0)</f>
        <v>0</v>
      </c>
      <c r="AZ334" s="232">
        <f>IF(AND(AW334&lt;&gt;0,AY334&lt;&gt;0)=FALSE,0,data!$C$43)</f>
        <v>0</v>
      </c>
      <c r="BA334" s="269">
        <f t="shared" si="379"/>
        <v>0</v>
      </c>
      <c r="BB334" s="225">
        <f t="shared" si="380"/>
        <v>0</v>
      </c>
      <c r="BC334" s="225">
        <f t="shared" si="381"/>
        <v>0</v>
      </c>
      <c r="BD334" s="225">
        <f t="shared" si="382"/>
        <v>0</v>
      </c>
      <c r="BE334" s="431" t="str">
        <f t="shared" si="383"/>
        <v>ne</v>
      </c>
      <c r="BG334" s="229"/>
      <c r="BH334" s="225">
        <f t="shared" si="384"/>
        <v>0</v>
      </c>
      <c r="BI334" s="230">
        <f>IF(BH334=1,data!$C$41*BG334,0)</f>
        <v>0</v>
      </c>
      <c r="BJ334" s="265" t="s">
        <v>96</v>
      </c>
      <c r="BK334" s="231">
        <f>IF(BH334=1,IF(BG334&lt;15,VLOOKUP(BJ334,data!$B$3:$E$32,2,0)*BG334,(VLOOKUP(BJ334,data!$B$3:$E$32,2,0)*14)+(VLOOKUP(BJ334,data!$B$3:$E$32,3,0))*(BG334-14)),0)</f>
        <v>0</v>
      </c>
      <c r="BL334" s="265" t="s">
        <v>96</v>
      </c>
      <c r="BM334" s="231">
        <f>IF(BH334=1,VLOOKUP(BL334,data!$B$35:$D$39,2,0),0)</f>
        <v>0</v>
      </c>
      <c r="BN334" s="232">
        <f>IF(AND(BK334&lt;&gt;0,BM334&lt;&gt;0)=FALSE,0,data!$C$43)</f>
        <v>0</v>
      </c>
      <c r="BO334" s="269">
        <f t="shared" si="385"/>
        <v>0</v>
      </c>
      <c r="BP334" s="225">
        <f t="shared" si="386"/>
        <v>0</v>
      </c>
      <c r="BQ334" s="225">
        <f t="shared" si="387"/>
        <v>0</v>
      </c>
      <c r="BR334" s="225">
        <f t="shared" si="388"/>
        <v>0</v>
      </c>
      <c r="BS334" s="431" t="str">
        <f t="shared" si="389"/>
        <v>ne</v>
      </c>
      <c r="BU334" s="229"/>
      <c r="BV334" s="225">
        <f t="shared" si="390"/>
        <v>0</v>
      </c>
      <c r="BW334" s="230">
        <f>IF(BV334=1,data!$C$41*BU334,0)</f>
        <v>0</v>
      </c>
      <c r="BX334" s="265" t="s">
        <v>96</v>
      </c>
      <c r="BY334" s="231">
        <f>IF(BV334=1,IF(BU334&lt;15,VLOOKUP(BX334,data!$B$3:$E$32,2,0)*BU334,(VLOOKUP(BX334,data!$B$3:$E$32,2,0)*14)+(VLOOKUP(BX334,data!$B$3:$E$32,3,0))*(BU334-14)),0)</f>
        <v>0</v>
      </c>
      <c r="BZ334" s="265" t="s">
        <v>96</v>
      </c>
      <c r="CA334" s="231">
        <f>IF(BV334=1,VLOOKUP(BZ334,data!$B$35:$D$39,2,0),0)</f>
        <v>0</v>
      </c>
      <c r="CB334" s="232">
        <f>IF(AND(BY334&lt;&gt;0,CA334&lt;&gt;0)=FALSE,0,data!$C$43)</f>
        <v>0</v>
      </c>
      <c r="CC334" s="269">
        <f t="shared" si="391"/>
        <v>0</v>
      </c>
      <c r="CD334" s="225">
        <f t="shared" si="392"/>
        <v>0</v>
      </c>
      <c r="CE334" s="225">
        <f t="shared" si="393"/>
        <v>0</v>
      </c>
      <c r="CF334" s="225">
        <f t="shared" si="394"/>
        <v>0</v>
      </c>
      <c r="CG334" s="431" t="str">
        <f t="shared" si="395"/>
        <v>ne</v>
      </c>
      <c r="CI334" s="229"/>
      <c r="CJ334" s="225">
        <f t="shared" si="396"/>
        <v>0</v>
      </c>
      <c r="CK334" s="230">
        <f>IF(CJ334=1,data!$C$41*CI334,0)</f>
        <v>0</v>
      </c>
      <c r="CL334" s="265" t="s">
        <v>96</v>
      </c>
      <c r="CM334" s="231">
        <f>IF(CJ334=1,IF(CI334&lt;15,VLOOKUP(CL334,data!$B$3:$E$32,2,0)*CI334,(VLOOKUP(CL334,data!$B$3:$E$32,2,0)*14)+(VLOOKUP(CL334,data!$B$3:$E$32,3,0))*(CI334-14)),0)</f>
        <v>0</v>
      </c>
      <c r="CN334" s="265" t="s">
        <v>96</v>
      </c>
      <c r="CO334" s="231">
        <f>IF(CJ334=1,VLOOKUP(CN334,data!$B$35:$D$39,2,0),0)</f>
        <v>0</v>
      </c>
      <c r="CP334" s="232">
        <f>IF(AND(CM334&lt;&gt;0,CO334&lt;&gt;0)=FALSE,0,data!$C$43)</f>
        <v>0</v>
      </c>
      <c r="CQ334" s="269">
        <f t="shared" si="397"/>
        <v>0</v>
      </c>
      <c r="CR334" s="225">
        <f t="shared" si="398"/>
        <v>0</v>
      </c>
      <c r="CS334" s="225">
        <f t="shared" si="399"/>
        <v>0</v>
      </c>
      <c r="CT334" s="225">
        <f t="shared" si="400"/>
        <v>0</v>
      </c>
      <c r="CU334" s="431" t="str">
        <f t="shared" si="401"/>
        <v>ne</v>
      </c>
      <c r="CW334" s="229"/>
      <c r="CX334" s="225">
        <f t="shared" si="402"/>
        <v>0</v>
      </c>
      <c r="CY334" s="230">
        <f>IF(CX334=1,data!$C$41*CW334,0)</f>
        <v>0</v>
      </c>
      <c r="CZ334" s="265" t="s">
        <v>96</v>
      </c>
      <c r="DA334" s="231">
        <f>IF(CX334=1,IF(CW334&lt;15,VLOOKUP(CZ334,data!$B$3:$E$32,2,0)*CW334,(VLOOKUP(CZ334,data!$B$3:$E$32,2,0)*14)+(VLOOKUP(CZ334,data!$B$3:$E$32,3,0))*(CW334-14)),0)</f>
        <v>0</v>
      </c>
      <c r="DB334" s="265" t="s">
        <v>96</v>
      </c>
      <c r="DC334" s="231">
        <f>IF(CX334=1,VLOOKUP(DB334,data!$B$35:$D$39,2,0),0)</f>
        <v>0</v>
      </c>
      <c r="DD334" s="232">
        <f>IF(AND(DA334&lt;&gt;0,DC334&lt;&gt;0)=FALSE,0,data!$C$43)</f>
        <v>0</v>
      </c>
      <c r="DE334" s="269">
        <f t="shared" si="403"/>
        <v>0</v>
      </c>
      <c r="DF334" s="225">
        <f t="shared" si="404"/>
        <v>0</v>
      </c>
      <c r="DG334" s="225">
        <f t="shared" si="405"/>
        <v>0</v>
      </c>
      <c r="DH334" s="225">
        <f t="shared" si="406"/>
        <v>0</v>
      </c>
      <c r="DI334" s="431" t="str">
        <f t="shared" si="407"/>
        <v>ne</v>
      </c>
      <c r="DK334" s="229"/>
      <c r="DL334" s="225">
        <f t="shared" si="408"/>
        <v>0</v>
      </c>
      <c r="DM334" s="230">
        <f>IF(DL334=1,data!$C$41*DK334,0)</f>
        <v>0</v>
      </c>
      <c r="DN334" s="265" t="s">
        <v>96</v>
      </c>
      <c r="DO334" s="231">
        <f>IF(DL334=1,IF(DK334&lt;15,VLOOKUP(DN334,data!$B$3:$E$32,2,0)*DK334,(VLOOKUP(DN334,data!$B$3:$E$32,2,0)*14)+(VLOOKUP(DN334,data!$B$3:$E$32,3,0))*(DK334-14)),0)</f>
        <v>0</v>
      </c>
      <c r="DP334" s="265" t="s">
        <v>96</v>
      </c>
      <c r="DQ334" s="231">
        <f>IF(DL334=1,VLOOKUP(DP334,data!$B$35:$D$39,2,0),0)</f>
        <v>0</v>
      </c>
      <c r="DR334" s="232">
        <f>IF(AND(DO334&lt;&gt;0,DQ334&lt;&gt;0)=FALSE,0,data!$C$43)</f>
        <v>0</v>
      </c>
      <c r="DS334" s="269">
        <f t="shared" si="409"/>
        <v>0</v>
      </c>
      <c r="DT334" s="225">
        <f t="shared" si="410"/>
        <v>0</v>
      </c>
      <c r="DU334" s="225">
        <f t="shared" si="411"/>
        <v>0</v>
      </c>
      <c r="DV334" s="225">
        <f t="shared" si="412"/>
        <v>0</v>
      </c>
      <c r="DW334" s="431" t="str">
        <f t="shared" si="413"/>
        <v>ne</v>
      </c>
      <c r="DY334" s="229"/>
      <c r="DZ334" s="225">
        <f t="shared" si="414"/>
        <v>0</v>
      </c>
      <c r="EA334" s="230">
        <f>IF(DZ334=1,data!$C$41*DY334,0)</f>
        <v>0</v>
      </c>
      <c r="EB334" s="265" t="s">
        <v>96</v>
      </c>
      <c r="EC334" s="231">
        <f>IF(DZ334=1,IF(DY334&lt;15,VLOOKUP(EB334,data!$B$3:$E$32,2,0)*DY334,(VLOOKUP(EB334,data!$B$3:$E$32,2,0)*14)+(VLOOKUP(EB334,data!$B$3:$E$32,3,0))*(DY334-14)),0)</f>
        <v>0</v>
      </c>
      <c r="ED334" s="265" t="s">
        <v>96</v>
      </c>
      <c r="EE334" s="231">
        <f>IF(DZ334=1,VLOOKUP(ED334,data!$B$35:$D$39,2,0),0)</f>
        <v>0</v>
      </c>
      <c r="EF334" s="232">
        <f>IF(AND(EC334&lt;&gt;0,EE334&lt;&gt;0)=FALSE,0,data!$C$43)</f>
        <v>0</v>
      </c>
      <c r="EG334" s="269">
        <f t="shared" si="415"/>
        <v>0</v>
      </c>
      <c r="EH334" s="225">
        <f t="shared" si="416"/>
        <v>0</v>
      </c>
      <c r="EI334" s="225">
        <f t="shared" si="417"/>
        <v>0</v>
      </c>
      <c r="EJ334" s="225">
        <f t="shared" si="418"/>
        <v>0</v>
      </c>
      <c r="EK334" s="431" t="str">
        <f t="shared" si="419"/>
        <v>ne</v>
      </c>
      <c r="EM334" s="229"/>
      <c r="EN334" s="225">
        <f t="shared" si="420"/>
        <v>0</v>
      </c>
      <c r="EO334" s="230">
        <f>IF(EN334=1,data!$C$41*EM334,0)</f>
        <v>0</v>
      </c>
      <c r="EP334" s="265" t="s">
        <v>96</v>
      </c>
      <c r="EQ334" s="231">
        <f>IF(EN334=1,IF(EM334&lt;15,VLOOKUP(EP334,data!$B$3:$E$32,2,0)*EM334,(VLOOKUP(EP334,data!$B$3:$E$32,2,0)*14)+(VLOOKUP(EP334,data!$B$3:$E$32,3,0))*(EM334-14)),0)</f>
        <v>0</v>
      </c>
      <c r="ER334" s="265" t="s">
        <v>96</v>
      </c>
      <c r="ES334" s="231">
        <f>IF(EN334=1,VLOOKUP(ER334,data!$B$35:$D$39,2,0),0)</f>
        <v>0</v>
      </c>
      <c r="ET334" s="232">
        <f>IF(AND(EQ334&lt;&gt;0,ES334&lt;&gt;0)=FALSE,0,data!$C$43)</f>
        <v>0</v>
      </c>
      <c r="EU334" s="269">
        <f t="shared" si="421"/>
        <v>0</v>
      </c>
      <c r="EV334" s="225">
        <f t="shared" si="422"/>
        <v>0</v>
      </c>
      <c r="EW334" s="225">
        <f t="shared" si="423"/>
        <v>0</v>
      </c>
      <c r="EX334" s="225">
        <f t="shared" si="424"/>
        <v>0</v>
      </c>
      <c r="EY334" s="431" t="str">
        <f t="shared" si="425"/>
        <v>ne</v>
      </c>
      <c r="FA334" s="229"/>
      <c r="FB334" s="225">
        <f t="shared" si="426"/>
        <v>0</v>
      </c>
      <c r="FC334" s="230">
        <f>IF(FB334=1,data!$C$41*FA334,0)</f>
        <v>0</v>
      </c>
      <c r="FD334" s="265" t="s">
        <v>96</v>
      </c>
      <c r="FE334" s="231">
        <f>IF(FB334=1,IF(FA334&lt;15,VLOOKUP(FD334,data!$B$3:$E$32,2,0)*FA334,(VLOOKUP(FD334,data!$B$3:$E$32,2,0)*14)+(VLOOKUP(FD334,data!$B$3:$E$32,3,0))*(FA334-14)),0)</f>
        <v>0</v>
      </c>
      <c r="FF334" s="265" t="s">
        <v>96</v>
      </c>
      <c r="FG334" s="231">
        <f>IF(FB334=1,VLOOKUP(FF334,data!$B$35:$D$39,2,0),0)</f>
        <v>0</v>
      </c>
      <c r="FH334" s="232">
        <f>IF(AND(FE334&lt;&gt;0,FG334&lt;&gt;0)=FALSE,0,data!$C$43)</f>
        <v>0</v>
      </c>
      <c r="FI334" s="269">
        <f t="shared" si="427"/>
        <v>0</v>
      </c>
      <c r="FJ334" s="225">
        <f t="shared" si="428"/>
        <v>0</v>
      </c>
      <c r="FK334" s="225">
        <f t="shared" si="429"/>
        <v>0</v>
      </c>
      <c r="FL334" s="225">
        <f t="shared" si="430"/>
        <v>0</v>
      </c>
      <c r="FM334" s="431" t="str">
        <f t="shared" si="431"/>
        <v>ne</v>
      </c>
    </row>
    <row r="335" spans="1:169" ht="26.65" hidden="1" customHeight="1" x14ac:dyDescent="0.25">
      <c r="A335" s="233"/>
      <c r="B335" s="370" t="s">
        <v>426</v>
      </c>
      <c r="C335" s="416"/>
      <c r="D335" s="418"/>
      <c r="E335" s="229"/>
      <c r="F335" s="225">
        <f t="shared" si="363"/>
        <v>0</v>
      </c>
      <c r="G335" s="230">
        <f>IF(F335=1,data!$C$41*E335,0)</f>
        <v>0</v>
      </c>
      <c r="H335" s="265" t="s">
        <v>96</v>
      </c>
      <c r="I335" s="231">
        <f>IF($F335=1,IF($E335&lt;15,VLOOKUP(H335,data!$B$3:$E$32,2,0)*$E335,(VLOOKUP(H335,data!$B$3:$E$32,2,0)*14)+(VLOOKUP(H335,data!$B$3:$E$32,3,0))*($E335-14)),0)</f>
        <v>0</v>
      </c>
      <c r="J335" s="265" t="s">
        <v>96</v>
      </c>
      <c r="K335" s="231">
        <f>IF($F335=1,VLOOKUP(J335,data!$B$35:$D$39,2,0),0)</f>
        <v>0</v>
      </c>
      <c r="L335" s="232">
        <f>IF(AND(I335&lt;&gt;0,K335&lt;&gt;0)=FALSE,0,data!$C$43)</f>
        <v>0</v>
      </c>
      <c r="M335" s="269">
        <f t="shared" si="361"/>
        <v>0</v>
      </c>
      <c r="N335" s="225">
        <f t="shared" si="359"/>
        <v>0</v>
      </c>
      <c r="O335" s="225">
        <f t="shared" si="364"/>
        <v>0</v>
      </c>
      <c r="P335" s="225">
        <f t="shared" si="365"/>
        <v>0</v>
      </c>
      <c r="Q335" s="228"/>
      <c r="R335" s="438">
        <f t="shared" si="366"/>
        <v>0</v>
      </c>
      <c r="S335" s="225">
        <f t="shared" si="367"/>
        <v>0</v>
      </c>
      <c r="T335" s="357">
        <f>IF(S335=1,data!$C$41*R335,0)</f>
        <v>0</v>
      </c>
      <c r="U335" s="370" t="str">
        <f t="shared" si="368"/>
        <v xml:space="preserve"> </v>
      </c>
      <c r="V335" s="360">
        <f>IF($S335=1,IF(R335&lt;15,VLOOKUP(U335,data!$B$3:$E$32,2,0)*R335,(VLOOKUP(U335,data!$B$3:$E$32,2,0)*14)+(VLOOKUP(U335,data!$B$3:$E$32,3,0))*(R335-14)),0)</f>
        <v>0</v>
      </c>
      <c r="W335" s="370" t="str">
        <f t="shared" si="369"/>
        <v xml:space="preserve"> </v>
      </c>
      <c r="X335" s="360">
        <f>IF($S335=1,VLOOKUP(W335,data!$B$35:$D$39,2,0),0)</f>
        <v>0</v>
      </c>
      <c r="Y335" s="364">
        <f>IF(AND(V335&lt;&gt;0,X335&lt;&gt;0)=FALSE,0,data!$C$43)</f>
        <v>0</v>
      </c>
      <c r="Z335" s="365">
        <f t="shared" si="362"/>
        <v>0</v>
      </c>
      <c r="AA335" s="225">
        <f t="shared" si="360"/>
        <v>0</v>
      </c>
      <c r="AB335" s="225">
        <f t="shared" si="370"/>
        <v>0</v>
      </c>
      <c r="AC335" s="225">
        <f t="shared" si="371"/>
        <v>0</v>
      </c>
      <c r="AE335" s="229"/>
      <c r="AF335" s="225">
        <f t="shared" si="372"/>
        <v>0</v>
      </c>
      <c r="AG335" s="230">
        <f>IF(AF335=1,data!$C$41*AE335,0)</f>
        <v>0</v>
      </c>
      <c r="AH335" s="265" t="s">
        <v>96</v>
      </c>
      <c r="AI335" s="231">
        <f>IF(AF335=1,IF(AE335&lt;15,VLOOKUP(AH335,data!$B$3:$E$32,2,0)*AE335,(VLOOKUP(AH335,data!$B$3:$E$32,2,0)*14)+(VLOOKUP(AH335,data!$B$3:$E$32,3,0))*(AE335-14)),0)</f>
        <v>0</v>
      </c>
      <c r="AJ335" s="265" t="s">
        <v>96</v>
      </c>
      <c r="AK335" s="231">
        <f>IF(AF335=1,VLOOKUP(AJ335,data!$B$35:$D$39,2,0),0)</f>
        <v>0</v>
      </c>
      <c r="AL335" s="232">
        <f>IF(AND(AI335&lt;&gt;0,AK335&lt;&gt;0)=FALSE,0,data!$C$43)</f>
        <v>0</v>
      </c>
      <c r="AM335" s="269">
        <f t="shared" si="373"/>
        <v>0</v>
      </c>
      <c r="AN335" s="225">
        <f t="shared" si="374"/>
        <v>0</v>
      </c>
      <c r="AO335" s="225">
        <f t="shared" si="375"/>
        <v>0</v>
      </c>
      <c r="AP335" s="225">
        <f t="shared" si="376"/>
        <v>0</v>
      </c>
      <c r="AQ335" s="431" t="str">
        <f t="shared" si="377"/>
        <v>ne</v>
      </c>
      <c r="AS335" s="229"/>
      <c r="AT335" s="225">
        <f t="shared" si="378"/>
        <v>0</v>
      </c>
      <c r="AU335" s="230">
        <f>IF(AT335=1,data!$C$41*AS335,0)</f>
        <v>0</v>
      </c>
      <c r="AV335" s="265" t="s">
        <v>96</v>
      </c>
      <c r="AW335" s="231">
        <f>IF(AT335=1,IF(AS335&lt;15,VLOOKUP(AV335,data!$B$3:$E$32,2,0)*AS335,(VLOOKUP(AV335,data!$B$3:$E$32,2,0)*14)+(VLOOKUP(AV335,data!$B$3:$E$32,3,0))*(AS335-14)),0)</f>
        <v>0</v>
      </c>
      <c r="AX335" s="265" t="s">
        <v>96</v>
      </c>
      <c r="AY335" s="231">
        <f>IF(AT335=1,VLOOKUP(AX335,data!$B$35:$D$39,2,0),0)</f>
        <v>0</v>
      </c>
      <c r="AZ335" s="232">
        <f>IF(AND(AW335&lt;&gt;0,AY335&lt;&gt;0)=FALSE,0,data!$C$43)</f>
        <v>0</v>
      </c>
      <c r="BA335" s="269">
        <f t="shared" si="379"/>
        <v>0</v>
      </c>
      <c r="BB335" s="225">
        <f t="shared" si="380"/>
        <v>0</v>
      </c>
      <c r="BC335" s="225">
        <f t="shared" si="381"/>
        <v>0</v>
      </c>
      <c r="BD335" s="225">
        <f t="shared" si="382"/>
        <v>0</v>
      </c>
      <c r="BE335" s="431" t="str">
        <f t="shared" si="383"/>
        <v>ne</v>
      </c>
      <c r="BG335" s="229"/>
      <c r="BH335" s="225">
        <f t="shared" si="384"/>
        <v>0</v>
      </c>
      <c r="BI335" s="230">
        <f>IF(BH335=1,data!$C$41*BG335,0)</f>
        <v>0</v>
      </c>
      <c r="BJ335" s="265" t="s">
        <v>96</v>
      </c>
      <c r="BK335" s="231">
        <f>IF(BH335=1,IF(BG335&lt;15,VLOOKUP(BJ335,data!$B$3:$E$32,2,0)*BG335,(VLOOKUP(BJ335,data!$B$3:$E$32,2,0)*14)+(VLOOKUP(BJ335,data!$B$3:$E$32,3,0))*(BG335-14)),0)</f>
        <v>0</v>
      </c>
      <c r="BL335" s="265" t="s">
        <v>96</v>
      </c>
      <c r="BM335" s="231">
        <f>IF(BH335=1,VLOOKUP(BL335,data!$B$35:$D$39,2,0),0)</f>
        <v>0</v>
      </c>
      <c r="BN335" s="232">
        <f>IF(AND(BK335&lt;&gt;0,BM335&lt;&gt;0)=FALSE,0,data!$C$43)</f>
        <v>0</v>
      </c>
      <c r="BO335" s="269">
        <f t="shared" si="385"/>
        <v>0</v>
      </c>
      <c r="BP335" s="225">
        <f t="shared" si="386"/>
        <v>0</v>
      </c>
      <c r="BQ335" s="225">
        <f t="shared" si="387"/>
        <v>0</v>
      </c>
      <c r="BR335" s="225">
        <f t="shared" si="388"/>
        <v>0</v>
      </c>
      <c r="BS335" s="431" t="str">
        <f t="shared" si="389"/>
        <v>ne</v>
      </c>
      <c r="BU335" s="229"/>
      <c r="BV335" s="225">
        <f t="shared" si="390"/>
        <v>0</v>
      </c>
      <c r="BW335" s="230">
        <f>IF(BV335=1,data!$C$41*BU335,0)</f>
        <v>0</v>
      </c>
      <c r="BX335" s="265" t="s">
        <v>96</v>
      </c>
      <c r="BY335" s="231">
        <f>IF(BV335=1,IF(BU335&lt;15,VLOOKUP(BX335,data!$B$3:$E$32,2,0)*BU335,(VLOOKUP(BX335,data!$B$3:$E$32,2,0)*14)+(VLOOKUP(BX335,data!$B$3:$E$32,3,0))*(BU335-14)),0)</f>
        <v>0</v>
      </c>
      <c r="BZ335" s="265" t="s">
        <v>96</v>
      </c>
      <c r="CA335" s="231">
        <f>IF(BV335=1,VLOOKUP(BZ335,data!$B$35:$D$39,2,0),0)</f>
        <v>0</v>
      </c>
      <c r="CB335" s="232">
        <f>IF(AND(BY335&lt;&gt;0,CA335&lt;&gt;0)=FALSE,0,data!$C$43)</f>
        <v>0</v>
      </c>
      <c r="CC335" s="269">
        <f t="shared" si="391"/>
        <v>0</v>
      </c>
      <c r="CD335" s="225">
        <f t="shared" si="392"/>
        <v>0</v>
      </c>
      <c r="CE335" s="225">
        <f t="shared" si="393"/>
        <v>0</v>
      </c>
      <c r="CF335" s="225">
        <f t="shared" si="394"/>
        <v>0</v>
      </c>
      <c r="CG335" s="431" t="str">
        <f t="shared" si="395"/>
        <v>ne</v>
      </c>
      <c r="CI335" s="229"/>
      <c r="CJ335" s="225">
        <f t="shared" si="396"/>
        <v>0</v>
      </c>
      <c r="CK335" s="230">
        <f>IF(CJ335=1,data!$C$41*CI335,0)</f>
        <v>0</v>
      </c>
      <c r="CL335" s="265" t="s">
        <v>96</v>
      </c>
      <c r="CM335" s="231">
        <f>IF(CJ335=1,IF(CI335&lt;15,VLOOKUP(CL335,data!$B$3:$E$32,2,0)*CI335,(VLOOKUP(CL335,data!$B$3:$E$32,2,0)*14)+(VLOOKUP(CL335,data!$B$3:$E$32,3,0))*(CI335-14)),0)</f>
        <v>0</v>
      </c>
      <c r="CN335" s="265" t="s">
        <v>96</v>
      </c>
      <c r="CO335" s="231">
        <f>IF(CJ335=1,VLOOKUP(CN335,data!$B$35:$D$39,2,0),0)</f>
        <v>0</v>
      </c>
      <c r="CP335" s="232">
        <f>IF(AND(CM335&lt;&gt;0,CO335&lt;&gt;0)=FALSE,0,data!$C$43)</f>
        <v>0</v>
      </c>
      <c r="CQ335" s="269">
        <f t="shared" si="397"/>
        <v>0</v>
      </c>
      <c r="CR335" s="225">
        <f t="shared" si="398"/>
        <v>0</v>
      </c>
      <c r="CS335" s="225">
        <f t="shared" si="399"/>
        <v>0</v>
      </c>
      <c r="CT335" s="225">
        <f t="shared" si="400"/>
        <v>0</v>
      </c>
      <c r="CU335" s="431" t="str">
        <f t="shared" si="401"/>
        <v>ne</v>
      </c>
      <c r="CW335" s="229"/>
      <c r="CX335" s="225">
        <f t="shared" si="402"/>
        <v>0</v>
      </c>
      <c r="CY335" s="230">
        <f>IF(CX335=1,data!$C$41*CW335,0)</f>
        <v>0</v>
      </c>
      <c r="CZ335" s="265" t="s">
        <v>96</v>
      </c>
      <c r="DA335" s="231">
        <f>IF(CX335=1,IF(CW335&lt;15,VLOOKUP(CZ335,data!$B$3:$E$32,2,0)*CW335,(VLOOKUP(CZ335,data!$B$3:$E$32,2,0)*14)+(VLOOKUP(CZ335,data!$B$3:$E$32,3,0))*(CW335-14)),0)</f>
        <v>0</v>
      </c>
      <c r="DB335" s="265" t="s">
        <v>96</v>
      </c>
      <c r="DC335" s="231">
        <f>IF(CX335=1,VLOOKUP(DB335,data!$B$35:$D$39,2,0),0)</f>
        <v>0</v>
      </c>
      <c r="DD335" s="232">
        <f>IF(AND(DA335&lt;&gt;0,DC335&lt;&gt;0)=FALSE,0,data!$C$43)</f>
        <v>0</v>
      </c>
      <c r="DE335" s="269">
        <f t="shared" si="403"/>
        <v>0</v>
      </c>
      <c r="DF335" s="225">
        <f t="shared" si="404"/>
        <v>0</v>
      </c>
      <c r="DG335" s="225">
        <f t="shared" si="405"/>
        <v>0</v>
      </c>
      <c r="DH335" s="225">
        <f t="shared" si="406"/>
        <v>0</v>
      </c>
      <c r="DI335" s="431" t="str">
        <f t="shared" si="407"/>
        <v>ne</v>
      </c>
      <c r="DK335" s="229"/>
      <c r="DL335" s="225">
        <f t="shared" si="408"/>
        <v>0</v>
      </c>
      <c r="DM335" s="230">
        <f>IF(DL335=1,data!$C$41*DK335,0)</f>
        <v>0</v>
      </c>
      <c r="DN335" s="265" t="s">
        <v>96</v>
      </c>
      <c r="DO335" s="231">
        <f>IF(DL335=1,IF(DK335&lt;15,VLOOKUP(DN335,data!$B$3:$E$32,2,0)*DK335,(VLOOKUP(DN335,data!$B$3:$E$32,2,0)*14)+(VLOOKUP(DN335,data!$B$3:$E$32,3,0))*(DK335-14)),0)</f>
        <v>0</v>
      </c>
      <c r="DP335" s="265" t="s">
        <v>96</v>
      </c>
      <c r="DQ335" s="231">
        <f>IF(DL335=1,VLOOKUP(DP335,data!$B$35:$D$39,2,0),0)</f>
        <v>0</v>
      </c>
      <c r="DR335" s="232">
        <f>IF(AND(DO335&lt;&gt;0,DQ335&lt;&gt;0)=FALSE,0,data!$C$43)</f>
        <v>0</v>
      </c>
      <c r="DS335" s="269">
        <f t="shared" si="409"/>
        <v>0</v>
      </c>
      <c r="DT335" s="225">
        <f t="shared" si="410"/>
        <v>0</v>
      </c>
      <c r="DU335" s="225">
        <f t="shared" si="411"/>
        <v>0</v>
      </c>
      <c r="DV335" s="225">
        <f t="shared" si="412"/>
        <v>0</v>
      </c>
      <c r="DW335" s="431" t="str">
        <f t="shared" si="413"/>
        <v>ne</v>
      </c>
      <c r="DY335" s="229"/>
      <c r="DZ335" s="225">
        <f t="shared" si="414"/>
        <v>0</v>
      </c>
      <c r="EA335" s="230">
        <f>IF(DZ335=1,data!$C$41*DY335,0)</f>
        <v>0</v>
      </c>
      <c r="EB335" s="265" t="s">
        <v>96</v>
      </c>
      <c r="EC335" s="231">
        <f>IF(DZ335=1,IF(DY335&lt;15,VLOOKUP(EB335,data!$B$3:$E$32,2,0)*DY335,(VLOOKUP(EB335,data!$B$3:$E$32,2,0)*14)+(VLOOKUP(EB335,data!$B$3:$E$32,3,0))*(DY335-14)),0)</f>
        <v>0</v>
      </c>
      <c r="ED335" s="265" t="s">
        <v>96</v>
      </c>
      <c r="EE335" s="231">
        <f>IF(DZ335=1,VLOOKUP(ED335,data!$B$35:$D$39,2,0),0)</f>
        <v>0</v>
      </c>
      <c r="EF335" s="232">
        <f>IF(AND(EC335&lt;&gt;0,EE335&lt;&gt;0)=FALSE,0,data!$C$43)</f>
        <v>0</v>
      </c>
      <c r="EG335" s="269">
        <f t="shared" si="415"/>
        <v>0</v>
      </c>
      <c r="EH335" s="225">
        <f t="shared" si="416"/>
        <v>0</v>
      </c>
      <c r="EI335" s="225">
        <f t="shared" si="417"/>
        <v>0</v>
      </c>
      <c r="EJ335" s="225">
        <f t="shared" si="418"/>
        <v>0</v>
      </c>
      <c r="EK335" s="431" t="str">
        <f t="shared" si="419"/>
        <v>ne</v>
      </c>
      <c r="EM335" s="229"/>
      <c r="EN335" s="225">
        <f t="shared" si="420"/>
        <v>0</v>
      </c>
      <c r="EO335" s="230">
        <f>IF(EN335=1,data!$C$41*EM335,0)</f>
        <v>0</v>
      </c>
      <c r="EP335" s="265" t="s">
        <v>96</v>
      </c>
      <c r="EQ335" s="231">
        <f>IF(EN335=1,IF(EM335&lt;15,VLOOKUP(EP335,data!$B$3:$E$32,2,0)*EM335,(VLOOKUP(EP335,data!$B$3:$E$32,2,0)*14)+(VLOOKUP(EP335,data!$B$3:$E$32,3,0))*(EM335-14)),0)</f>
        <v>0</v>
      </c>
      <c r="ER335" s="265" t="s">
        <v>96</v>
      </c>
      <c r="ES335" s="231">
        <f>IF(EN335=1,VLOOKUP(ER335,data!$B$35:$D$39,2,0),0)</f>
        <v>0</v>
      </c>
      <c r="ET335" s="232">
        <f>IF(AND(EQ335&lt;&gt;0,ES335&lt;&gt;0)=FALSE,0,data!$C$43)</f>
        <v>0</v>
      </c>
      <c r="EU335" s="269">
        <f t="shared" si="421"/>
        <v>0</v>
      </c>
      <c r="EV335" s="225">
        <f t="shared" si="422"/>
        <v>0</v>
      </c>
      <c r="EW335" s="225">
        <f t="shared" si="423"/>
        <v>0</v>
      </c>
      <c r="EX335" s="225">
        <f t="shared" si="424"/>
        <v>0</v>
      </c>
      <c r="EY335" s="431" t="str">
        <f t="shared" si="425"/>
        <v>ne</v>
      </c>
      <c r="FA335" s="229"/>
      <c r="FB335" s="225">
        <f t="shared" si="426"/>
        <v>0</v>
      </c>
      <c r="FC335" s="230">
        <f>IF(FB335=1,data!$C$41*FA335,0)</f>
        <v>0</v>
      </c>
      <c r="FD335" s="265" t="s">
        <v>96</v>
      </c>
      <c r="FE335" s="231">
        <f>IF(FB335=1,IF(FA335&lt;15,VLOOKUP(FD335,data!$B$3:$E$32,2,0)*FA335,(VLOOKUP(FD335,data!$B$3:$E$32,2,0)*14)+(VLOOKUP(FD335,data!$B$3:$E$32,3,0))*(FA335-14)),0)</f>
        <v>0</v>
      </c>
      <c r="FF335" s="265" t="s">
        <v>96</v>
      </c>
      <c r="FG335" s="231">
        <f>IF(FB335=1,VLOOKUP(FF335,data!$B$35:$D$39,2,0),0)</f>
        <v>0</v>
      </c>
      <c r="FH335" s="232">
        <f>IF(AND(FE335&lt;&gt;0,FG335&lt;&gt;0)=FALSE,0,data!$C$43)</f>
        <v>0</v>
      </c>
      <c r="FI335" s="269">
        <f t="shared" si="427"/>
        <v>0</v>
      </c>
      <c r="FJ335" s="225">
        <f t="shared" si="428"/>
        <v>0</v>
      </c>
      <c r="FK335" s="225">
        <f t="shared" si="429"/>
        <v>0</v>
      </c>
      <c r="FL335" s="225">
        <f t="shared" si="430"/>
        <v>0</v>
      </c>
      <c r="FM335" s="431" t="str">
        <f t="shared" si="431"/>
        <v>ne</v>
      </c>
    </row>
    <row r="336" spans="1:169" ht="26.65" hidden="1" customHeight="1" x14ac:dyDescent="0.25">
      <c r="A336" s="233"/>
      <c r="B336" s="370" t="s">
        <v>427</v>
      </c>
      <c r="C336" s="416"/>
      <c r="D336" s="418"/>
      <c r="E336" s="229"/>
      <c r="F336" s="225">
        <f t="shared" si="363"/>
        <v>0</v>
      </c>
      <c r="G336" s="230">
        <f>IF(F336=1,data!$C$41*E336,0)</f>
        <v>0</v>
      </c>
      <c r="H336" s="265" t="s">
        <v>96</v>
      </c>
      <c r="I336" s="231">
        <f>IF($F336=1,IF($E336&lt;15,VLOOKUP(H336,data!$B$3:$E$32,2,0)*$E336,(VLOOKUP(H336,data!$B$3:$E$32,2,0)*14)+(VLOOKUP(H336,data!$B$3:$E$32,3,0))*($E336-14)),0)</f>
        <v>0</v>
      </c>
      <c r="J336" s="265" t="s">
        <v>96</v>
      </c>
      <c r="K336" s="231">
        <f>IF($F336=1,VLOOKUP(J336,data!$B$35:$D$39,2,0),0)</f>
        <v>0</v>
      </c>
      <c r="L336" s="232">
        <f>IF(AND(I336&lt;&gt;0,K336&lt;&gt;0)=FALSE,0,data!$C$43)</f>
        <v>0</v>
      </c>
      <c r="M336" s="269">
        <f t="shared" si="361"/>
        <v>0</v>
      </c>
      <c r="N336" s="225">
        <f t="shared" ref="N336:N399" si="432">IF(M336&gt;0,1,0)</f>
        <v>0</v>
      </c>
      <c r="O336" s="225">
        <f t="shared" si="364"/>
        <v>0</v>
      </c>
      <c r="P336" s="225">
        <f t="shared" si="365"/>
        <v>0</v>
      </c>
      <c r="Q336" s="228"/>
      <c r="R336" s="438">
        <f t="shared" si="366"/>
        <v>0</v>
      </c>
      <c r="S336" s="225">
        <f t="shared" si="367"/>
        <v>0</v>
      </c>
      <c r="T336" s="357">
        <f>IF(S336=1,data!$C$41*R336,0)</f>
        <v>0</v>
      </c>
      <c r="U336" s="370" t="str">
        <f t="shared" si="368"/>
        <v xml:space="preserve"> </v>
      </c>
      <c r="V336" s="360">
        <f>IF($S336=1,IF(R336&lt;15,VLOOKUP(U336,data!$B$3:$E$32,2,0)*R336,(VLOOKUP(U336,data!$B$3:$E$32,2,0)*14)+(VLOOKUP(U336,data!$B$3:$E$32,3,0))*(R336-14)),0)</f>
        <v>0</v>
      </c>
      <c r="W336" s="370" t="str">
        <f t="shared" si="369"/>
        <v xml:space="preserve"> </v>
      </c>
      <c r="X336" s="360">
        <f>IF($S336=1,VLOOKUP(W336,data!$B$35:$D$39,2,0),0)</f>
        <v>0</v>
      </c>
      <c r="Y336" s="364">
        <f>IF(AND(V336&lt;&gt;0,X336&lt;&gt;0)=FALSE,0,data!$C$43)</f>
        <v>0</v>
      </c>
      <c r="Z336" s="365">
        <f t="shared" si="362"/>
        <v>0</v>
      </c>
      <c r="AA336" s="225">
        <f t="shared" ref="AA336:AA399" si="433">IF(Z336&gt;0,1,0)</f>
        <v>0</v>
      </c>
      <c r="AB336" s="225">
        <f t="shared" si="370"/>
        <v>0</v>
      </c>
      <c r="AC336" s="225">
        <f t="shared" si="371"/>
        <v>0</v>
      </c>
      <c r="AE336" s="229"/>
      <c r="AF336" s="225">
        <f t="shared" si="372"/>
        <v>0</v>
      </c>
      <c r="AG336" s="230">
        <f>IF(AF336=1,data!$C$41*AE336,0)</f>
        <v>0</v>
      </c>
      <c r="AH336" s="265" t="s">
        <v>96</v>
      </c>
      <c r="AI336" s="231">
        <f>IF(AF336=1,IF(AE336&lt;15,VLOOKUP(AH336,data!$B$3:$E$32,2,0)*AE336,(VLOOKUP(AH336,data!$B$3:$E$32,2,0)*14)+(VLOOKUP(AH336,data!$B$3:$E$32,3,0))*(AE336-14)),0)</f>
        <v>0</v>
      </c>
      <c r="AJ336" s="265" t="s">
        <v>96</v>
      </c>
      <c r="AK336" s="231">
        <f>IF(AF336=1,VLOOKUP(AJ336,data!$B$35:$D$39,2,0),0)</f>
        <v>0</v>
      </c>
      <c r="AL336" s="232">
        <f>IF(AND(AI336&lt;&gt;0,AK336&lt;&gt;0)=FALSE,0,data!$C$43)</f>
        <v>0</v>
      </c>
      <c r="AM336" s="269">
        <f t="shared" si="373"/>
        <v>0</v>
      </c>
      <c r="AN336" s="225">
        <f t="shared" si="374"/>
        <v>0</v>
      </c>
      <c r="AO336" s="225">
        <f t="shared" si="375"/>
        <v>0</v>
      </c>
      <c r="AP336" s="225">
        <f t="shared" si="376"/>
        <v>0</v>
      </c>
      <c r="AQ336" s="431" t="str">
        <f t="shared" si="377"/>
        <v>ne</v>
      </c>
      <c r="AS336" s="229"/>
      <c r="AT336" s="225">
        <f t="shared" si="378"/>
        <v>0</v>
      </c>
      <c r="AU336" s="230">
        <f>IF(AT336=1,data!$C$41*AS336,0)</f>
        <v>0</v>
      </c>
      <c r="AV336" s="265" t="s">
        <v>96</v>
      </c>
      <c r="AW336" s="231">
        <f>IF(AT336=1,IF(AS336&lt;15,VLOOKUP(AV336,data!$B$3:$E$32,2,0)*AS336,(VLOOKUP(AV336,data!$B$3:$E$32,2,0)*14)+(VLOOKUP(AV336,data!$B$3:$E$32,3,0))*(AS336-14)),0)</f>
        <v>0</v>
      </c>
      <c r="AX336" s="265" t="s">
        <v>96</v>
      </c>
      <c r="AY336" s="231">
        <f>IF(AT336=1,VLOOKUP(AX336,data!$B$35:$D$39,2,0),0)</f>
        <v>0</v>
      </c>
      <c r="AZ336" s="232">
        <f>IF(AND(AW336&lt;&gt;0,AY336&lt;&gt;0)=FALSE,0,data!$C$43)</f>
        <v>0</v>
      </c>
      <c r="BA336" s="269">
        <f t="shared" si="379"/>
        <v>0</v>
      </c>
      <c r="BB336" s="225">
        <f t="shared" si="380"/>
        <v>0</v>
      </c>
      <c r="BC336" s="225">
        <f t="shared" si="381"/>
        <v>0</v>
      </c>
      <c r="BD336" s="225">
        <f t="shared" si="382"/>
        <v>0</v>
      </c>
      <c r="BE336" s="431" t="str">
        <f t="shared" si="383"/>
        <v>ne</v>
      </c>
      <c r="BG336" s="229"/>
      <c r="BH336" s="225">
        <f t="shared" si="384"/>
        <v>0</v>
      </c>
      <c r="BI336" s="230">
        <f>IF(BH336=1,data!$C$41*BG336,0)</f>
        <v>0</v>
      </c>
      <c r="BJ336" s="265" t="s">
        <v>96</v>
      </c>
      <c r="BK336" s="231">
        <f>IF(BH336=1,IF(BG336&lt;15,VLOOKUP(BJ336,data!$B$3:$E$32,2,0)*BG336,(VLOOKUP(BJ336,data!$B$3:$E$32,2,0)*14)+(VLOOKUP(BJ336,data!$B$3:$E$32,3,0))*(BG336-14)),0)</f>
        <v>0</v>
      </c>
      <c r="BL336" s="265" t="s">
        <v>96</v>
      </c>
      <c r="BM336" s="231">
        <f>IF(BH336=1,VLOOKUP(BL336,data!$B$35:$D$39,2,0),0)</f>
        <v>0</v>
      </c>
      <c r="BN336" s="232">
        <f>IF(AND(BK336&lt;&gt;0,BM336&lt;&gt;0)=FALSE,0,data!$C$43)</f>
        <v>0</v>
      </c>
      <c r="BO336" s="269">
        <f t="shared" si="385"/>
        <v>0</v>
      </c>
      <c r="BP336" s="225">
        <f t="shared" si="386"/>
        <v>0</v>
      </c>
      <c r="BQ336" s="225">
        <f t="shared" si="387"/>
        <v>0</v>
      </c>
      <c r="BR336" s="225">
        <f t="shared" si="388"/>
        <v>0</v>
      </c>
      <c r="BS336" s="431" t="str">
        <f t="shared" si="389"/>
        <v>ne</v>
      </c>
      <c r="BU336" s="229"/>
      <c r="BV336" s="225">
        <f t="shared" si="390"/>
        <v>0</v>
      </c>
      <c r="BW336" s="230">
        <f>IF(BV336=1,data!$C$41*BU336,0)</f>
        <v>0</v>
      </c>
      <c r="BX336" s="265" t="s">
        <v>96</v>
      </c>
      <c r="BY336" s="231">
        <f>IF(BV336=1,IF(BU336&lt;15,VLOOKUP(BX336,data!$B$3:$E$32,2,0)*BU336,(VLOOKUP(BX336,data!$B$3:$E$32,2,0)*14)+(VLOOKUP(BX336,data!$B$3:$E$32,3,0))*(BU336-14)),0)</f>
        <v>0</v>
      </c>
      <c r="BZ336" s="265" t="s">
        <v>96</v>
      </c>
      <c r="CA336" s="231">
        <f>IF(BV336=1,VLOOKUP(BZ336,data!$B$35:$D$39,2,0),0)</f>
        <v>0</v>
      </c>
      <c r="CB336" s="232">
        <f>IF(AND(BY336&lt;&gt;0,CA336&lt;&gt;0)=FALSE,0,data!$C$43)</f>
        <v>0</v>
      </c>
      <c r="CC336" s="269">
        <f t="shared" si="391"/>
        <v>0</v>
      </c>
      <c r="CD336" s="225">
        <f t="shared" si="392"/>
        <v>0</v>
      </c>
      <c r="CE336" s="225">
        <f t="shared" si="393"/>
        <v>0</v>
      </c>
      <c r="CF336" s="225">
        <f t="shared" si="394"/>
        <v>0</v>
      </c>
      <c r="CG336" s="431" t="str">
        <f t="shared" si="395"/>
        <v>ne</v>
      </c>
      <c r="CI336" s="229"/>
      <c r="CJ336" s="225">
        <f t="shared" si="396"/>
        <v>0</v>
      </c>
      <c r="CK336" s="230">
        <f>IF(CJ336=1,data!$C$41*CI336,0)</f>
        <v>0</v>
      </c>
      <c r="CL336" s="265" t="s">
        <v>96</v>
      </c>
      <c r="CM336" s="231">
        <f>IF(CJ336=1,IF(CI336&lt;15,VLOOKUP(CL336,data!$B$3:$E$32,2,0)*CI336,(VLOOKUP(CL336,data!$B$3:$E$32,2,0)*14)+(VLOOKUP(CL336,data!$B$3:$E$32,3,0))*(CI336-14)),0)</f>
        <v>0</v>
      </c>
      <c r="CN336" s="265" t="s">
        <v>96</v>
      </c>
      <c r="CO336" s="231">
        <f>IF(CJ336=1,VLOOKUP(CN336,data!$B$35:$D$39,2,0),0)</f>
        <v>0</v>
      </c>
      <c r="CP336" s="232">
        <f>IF(AND(CM336&lt;&gt;0,CO336&lt;&gt;0)=FALSE,0,data!$C$43)</f>
        <v>0</v>
      </c>
      <c r="CQ336" s="269">
        <f t="shared" si="397"/>
        <v>0</v>
      </c>
      <c r="CR336" s="225">
        <f t="shared" si="398"/>
        <v>0</v>
      </c>
      <c r="CS336" s="225">
        <f t="shared" si="399"/>
        <v>0</v>
      </c>
      <c r="CT336" s="225">
        <f t="shared" si="400"/>
        <v>0</v>
      </c>
      <c r="CU336" s="431" t="str">
        <f t="shared" si="401"/>
        <v>ne</v>
      </c>
      <c r="CW336" s="229"/>
      <c r="CX336" s="225">
        <f t="shared" si="402"/>
        <v>0</v>
      </c>
      <c r="CY336" s="230">
        <f>IF(CX336=1,data!$C$41*CW336,0)</f>
        <v>0</v>
      </c>
      <c r="CZ336" s="265" t="s">
        <v>96</v>
      </c>
      <c r="DA336" s="231">
        <f>IF(CX336=1,IF(CW336&lt;15,VLOOKUP(CZ336,data!$B$3:$E$32,2,0)*CW336,(VLOOKUP(CZ336,data!$B$3:$E$32,2,0)*14)+(VLOOKUP(CZ336,data!$B$3:$E$32,3,0))*(CW336-14)),0)</f>
        <v>0</v>
      </c>
      <c r="DB336" s="265" t="s">
        <v>96</v>
      </c>
      <c r="DC336" s="231">
        <f>IF(CX336=1,VLOOKUP(DB336,data!$B$35:$D$39,2,0),0)</f>
        <v>0</v>
      </c>
      <c r="DD336" s="232">
        <f>IF(AND(DA336&lt;&gt;0,DC336&lt;&gt;0)=FALSE,0,data!$C$43)</f>
        <v>0</v>
      </c>
      <c r="DE336" s="269">
        <f t="shared" si="403"/>
        <v>0</v>
      </c>
      <c r="DF336" s="225">
        <f t="shared" si="404"/>
        <v>0</v>
      </c>
      <c r="DG336" s="225">
        <f t="shared" si="405"/>
        <v>0</v>
      </c>
      <c r="DH336" s="225">
        <f t="shared" si="406"/>
        <v>0</v>
      </c>
      <c r="DI336" s="431" t="str">
        <f t="shared" si="407"/>
        <v>ne</v>
      </c>
      <c r="DK336" s="229"/>
      <c r="DL336" s="225">
        <f t="shared" si="408"/>
        <v>0</v>
      </c>
      <c r="DM336" s="230">
        <f>IF(DL336=1,data!$C$41*DK336,0)</f>
        <v>0</v>
      </c>
      <c r="DN336" s="265" t="s">
        <v>96</v>
      </c>
      <c r="DO336" s="231">
        <f>IF(DL336=1,IF(DK336&lt;15,VLOOKUP(DN336,data!$B$3:$E$32,2,0)*DK336,(VLOOKUP(DN336,data!$B$3:$E$32,2,0)*14)+(VLOOKUP(DN336,data!$B$3:$E$32,3,0))*(DK336-14)),0)</f>
        <v>0</v>
      </c>
      <c r="DP336" s="265" t="s">
        <v>96</v>
      </c>
      <c r="DQ336" s="231">
        <f>IF(DL336=1,VLOOKUP(DP336,data!$B$35:$D$39,2,0),0)</f>
        <v>0</v>
      </c>
      <c r="DR336" s="232">
        <f>IF(AND(DO336&lt;&gt;0,DQ336&lt;&gt;0)=FALSE,0,data!$C$43)</f>
        <v>0</v>
      </c>
      <c r="DS336" s="269">
        <f t="shared" si="409"/>
        <v>0</v>
      </c>
      <c r="DT336" s="225">
        <f t="shared" si="410"/>
        <v>0</v>
      </c>
      <c r="DU336" s="225">
        <f t="shared" si="411"/>
        <v>0</v>
      </c>
      <c r="DV336" s="225">
        <f t="shared" si="412"/>
        <v>0</v>
      </c>
      <c r="DW336" s="431" t="str">
        <f t="shared" si="413"/>
        <v>ne</v>
      </c>
      <c r="DY336" s="229"/>
      <c r="DZ336" s="225">
        <f t="shared" si="414"/>
        <v>0</v>
      </c>
      <c r="EA336" s="230">
        <f>IF(DZ336=1,data!$C$41*DY336,0)</f>
        <v>0</v>
      </c>
      <c r="EB336" s="265" t="s">
        <v>96</v>
      </c>
      <c r="EC336" s="231">
        <f>IF(DZ336=1,IF(DY336&lt;15,VLOOKUP(EB336,data!$B$3:$E$32,2,0)*DY336,(VLOOKUP(EB336,data!$B$3:$E$32,2,0)*14)+(VLOOKUP(EB336,data!$B$3:$E$32,3,0))*(DY336-14)),0)</f>
        <v>0</v>
      </c>
      <c r="ED336" s="265" t="s">
        <v>96</v>
      </c>
      <c r="EE336" s="231">
        <f>IF(DZ336=1,VLOOKUP(ED336,data!$B$35:$D$39,2,0),0)</f>
        <v>0</v>
      </c>
      <c r="EF336" s="232">
        <f>IF(AND(EC336&lt;&gt;0,EE336&lt;&gt;0)=FALSE,0,data!$C$43)</f>
        <v>0</v>
      </c>
      <c r="EG336" s="269">
        <f t="shared" si="415"/>
        <v>0</v>
      </c>
      <c r="EH336" s="225">
        <f t="shared" si="416"/>
        <v>0</v>
      </c>
      <c r="EI336" s="225">
        <f t="shared" si="417"/>
        <v>0</v>
      </c>
      <c r="EJ336" s="225">
        <f t="shared" si="418"/>
        <v>0</v>
      </c>
      <c r="EK336" s="431" t="str">
        <f t="shared" si="419"/>
        <v>ne</v>
      </c>
      <c r="EM336" s="229"/>
      <c r="EN336" s="225">
        <f t="shared" si="420"/>
        <v>0</v>
      </c>
      <c r="EO336" s="230">
        <f>IF(EN336=1,data!$C$41*EM336,0)</f>
        <v>0</v>
      </c>
      <c r="EP336" s="265" t="s">
        <v>96</v>
      </c>
      <c r="EQ336" s="231">
        <f>IF(EN336=1,IF(EM336&lt;15,VLOOKUP(EP336,data!$B$3:$E$32,2,0)*EM336,(VLOOKUP(EP336,data!$B$3:$E$32,2,0)*14)+(VLOOKUP(EP336,data!$B$3:$E$32,3,0))*(EM336-14)),0)</f>
        <v>0</v>
      </c>
      <c r="ER336" s="265" t="s">
        <v>96</v>
      </c>
      <c r="ES336" s="231">
        <f>IF(EN336=1,VLOOKUP(ER336,data!$B$35:$D$39,2,0),0)</f>
        <v>0</v>
      </c>
      <c r="ET336" s="232">
        <f>IF(AND(EQ336&lt;&gt;0,ES336&lt;&gt;0)=FALSE,0,data!$C$43)</f>
        <v>0</v>
      </c>
      <c r="EU336" s="269">
        <f t="shared" si="421"/>
        <v>0</v>
      </c>
      <c r="EV336" s="225">
        <f t="shared" si="422"/>
        <v>0</v>
      </c>
      <c r="EW336" s="225">
        <f t="shared" si="423"/>
        <v>0</v>
      </c>
      <c r="EX336" s="225">
        <f t="shared" si="424"/>
        <v>0</v>
      </c>
      <c r="EY336" s="431" t="str">
        <f t="shared" si="425"/>
        <v>ne</v>
      </c>
      <c r="FA336" s="229"/>
      <c r="FB336" s="225">
        <f t="shared" si="426"/>
        <v>0</v>
      </c>
      <c r="FC336" s="230">
        <f>IF(FB336=1,data!$C$41*FA336,0)</f>
        <v>0</v>
      </c>
      <c r="FD336" s="265" t="s">
        <v>96</v>
      </c>
      <c r="FE336" s="231">
        <f>IF(FB336=1,IF(FA336&lt;15,VLOOKUP(FD336,data!$B$3:$E$32,2,0)*FA336,(VLOOKUP(FD336,data!$B$3:$E$32,2,0)*14)+(VLOOKUP(FD336,data!$B$3:$E$32,3,0))*(FA336-14)),0)</f>
        <v>0</v>
      </c>
      <c r="FF336" s="265" t="s">
        <v>96</v>
      </c>
      <c r="FG336" s="231">
        <f>IF(FB336=1,VLOOKUP(FF336,data!$B$35:$D$39,2,0),0)</f>
        <v>0</v>
      </c>
      <c r="FH336" s="232">
        <f>IF(AND(FE336&lt;&gt;0,FG336&lt;&gt;0)=FALSE,0,data!$C$43)</f>
        <v>0</v>
      </c>
      <c r="FI336" s="269">
        <f t="shared" si="427"/>
        <v>0</v>
      </c>
      <c r="FJ336" s="225">
        <f t="shared" si="428"/>
        <v>0</v>
      </c>
      <c r="FK336" s="225">
        <f t="shared" si="429"/>
        <v>0</v>
      </c>
      <c r="FL336" s="225">
        <f t="shared" si="430"/>
        <v>0</v>
      </c>
      <c r="FM336" s="431" t="str">
        <f t="shared" si="431"/>
        <v>ne</v>
      </c>
    </row>
    <row r="337" spans="1:169" ht="26.65" hidden="1" customHeight="1" x14ac:dyDescent="0.25">
      <c r="A337" s="233"/>
      <c r="B337" s="370" t="s">
        <v>428</v>
      </c>
      <c r="C337" s="416"/>
      <c r="D337" s="418"/>
      <c r="E337" s="229"/>
      <c r="F337" s="225">
        <f t="shared" si="363"/>
        <v>0</v>
      </c>
      <c r="G337" s="230">
        <f>IF(F337=1,data!$C$41*E337,0)</f>
        <v>0</v>
      </c>
      <c r="H337" s="265" t="s">
        <v>96</v>
      </c>
      <c r="I337" s="231">
        <f>IF($F337=1,IF($E337&lt;15,VLOOKUP(H337,data!$B$3:$E$32,2,0)*$E337,(VLOOKUP(H337,data!$B$3:$E$32,2,0)*14)+(VLOOKUP(H337,data!$B$3:$E$32,3,0))*($E337-14)),0)</f>
        <v>0</v>
      </c>
      <c r="J337" s="265" t="s">
        <v>96</v>
      </c>
      <c r="K337" s="231">
        <f>IF($F337=1,VLOOKUP(J337,data!$B$35:$D$39,2,0),0)</f>
        <v>0</v>
      </c>
      <c r="L337" s="232">
        <f>IF(AND(I337&lt;&gt;0,K337&lt;&gt;0)=FALSE,0,data!$C$43)</f>
        <v>0</v>
      </c>
      <c r="M337" s="269">
        <f t="shared" si="361"/>
        <v>0</v>
      </c>
      <c r="N337" s="225">
        <f t="shared" si="432"/>
        <v>0</v>
      </c>
      <c r="O337" s="225">
        <f t="shared" si="364"/>
        <v>0</v>
      </c>
      <c r="P337" s="225">
        <f t="shared" si="365"/>
        <v>0</v>
      </c>
      <c r="Q337" s="228"/>
      <c r="R337" s="438">
        <f t="shared" si="366"/>
        <v>0</v>
      </c>
      <c r="S337" s="225">
        <f t="shared" si="367"/>
        <v>0</v>
      </c>
      <c r="T337" s="357">
        <f>IF(S337=1,data!$C$41*R337,0)</f>
        <v>0</v>
      </c>
      <c r="U337" s="370" t="str">
        <f t="shared" si="368"/>
        <v xml:space="preserve"> </v>
      </c>
      <c r="V337" s="360">
        <f>IF($S337=1,IF(R337&lt;15,VLOOKUP(U337,data!$B$3:$E$32,2,0)*R337,(VLOOKUP(U337,data!$B$3:$E$32,2,0)*14)+(VLOOKUP(U337,data!$B$3:$E$32,3,0))*(R337-14)),0)</f>
        <v>0</v>
      </c>
      <c r="W337" s="370" t="str">
        <f t="shared" si="369"/>
        <v xml:space="preserve"> </v>
      </c>
      <c r="X337" s="360">
        <f>IF($S337=1,VLOOKUP(W337,data!$B$35:$D$39,2,0),0)</f>
        <v>0</v>
      </c>
      <c r="Y337" s="364">
        <f>IF(AND(V337&lt;&gt;0,X337&lt;&gt;0)=FALSE,0,data!$C$43)</f>
        <v>0</v>
      </c>
      <c r="Z337" s="365">
        <f t="shared" si="362"/>
        <v>0</v>
      </c>
      <c r="AA337" s="225">
        <f t="shared" si="433"/>
        <v>0</v>
      </c>
      <c r="AB337" s="225">
        <f t="shared" si="370"/>
        <v>0</v>
      </c>
      <c r="AC337" s="225">
        <f t="shared" si="371"/>
        <v>0</v>
      </c>
      <c r="AE337" s="229"/>
      <c r="AF337" s="225">
        <f t="shared" si="372"/>
        <v>0</v>
      </c>
      <c r="AG337" s="230">
        <f>IF(AF337=1,data!$C$41*AE337,0)</f>
        <v>0</v>
      </c>
      <c r="AH337" s="265" t="s">
        <v>96</v>
      </c>
      <c r="AI337" s="231">
        <f>IF(AF337=1,IF(AE337&lt;15,VLOOKUP(AH337,data!$B$3:$E$32,2,0)*AE337,(VLOOKUP(AH337,data!$B$3:$E$32,2,0)*14)+(VLOOKUP(AH337,data!$B$3:$E$32,3,0))*(AE337-14)),0)</f>
        <v>0</v>
      </c>
      <c r="AJ337" s="265" t="s">
        <v>96</v>
      </c>
      <c r="AK337" s="231">
        <f>IF(AF337=1,VLOOKUP(AJ337,data!$B$35:$D$39,2,0),0)</f>
        <v>0</v>
      </c>
      <c r="AL337" s="232">
        <f>IF(AND(AI337&lt;&gt;0,AK337&lt;&gt;0)=FALSE,0,data!$C$43)</f>
        <v>0</v>
      </c>
      <c r="AM337" s="269">
        <f t="shared" si="373"/>
        <v>0</v>
      </c>
      <c r="AN337" s="225">
        <f t="shared" si="374"/>
        <v>0</v>
      </c>
      <c r="AO337" s="225">
        <f t="shared" si="375"/>
        <v>0</v>
      </c>
      <c r="AP337" s="225">
        <f t="shared" si="376"/>
        <v>0</v>
      </c>
      <c r="AQ337" s="431" t="str">
        <f t="shared" si="377"/>
        <v>ne</v>
      </c>
      <c r="AS337" s="229"/>
      <c r="AT337" s="225">
        <f t="shared" si="378"/>
        <v>0</v>
      </c>
      <c r="AU337" s="230">
        <f>IF(AT337=1,data!$C$41*AS337,0)</f>
        <v>0</v>
      </c>
      <c r="AV337" s="265" t="s">
        <v>96</v>
      </c>
      <c r="AW337" s="231">
        <f>IF(AT337=1,IF(AS337&lt;15,VLOOKUP(AV337,data!$B$3:$E$32,2,0)*AS337,(VLOOKUP(AV337,data!$B$3:$E$32,2,0)*14)+(VLOOKUP(AV337,data!$B$3:$E$32,3,0))*(AS337-14)),0)</f>
        <v>0</v>
      </c>
      <c r="AX337" s="265" t="s">
        <v>96</v>
      </c>
      <c r="AY337" s="231">
        <f>IF(AT337=1,VLOOKUP(AX337,data!$B$35:$D$39,2,0),0)</f>
        <v>0</v>
      </c>
      <c r="AZ337" s="232">
        <f>IF(AND(AW337&lt;&gt;0,AY337&lt;&gt;0)=FALSE,0,data!$C$43)</f>
        <v>0</v>
      </c>
      <c r="BA337" s="269">
        <f t="shared" si="379"/>
        <v>0</v>
      </c>
      <c r="BB337" s="225">
        <f t="shared" si="380"/>
        <v>0</v>
      </c>
      <c r="BC337" s="225">
        <f t="shared" si="381"/>
        <v>0</v>
      </c>
      <c r="BD337" s="225">
        <f t="shared" si="382"/>
        <v>0</v>
      </c>
      <c r="BE337" s="431" t="str">
        <f t="shared" si="383"/>
        <v>ne</v>
      </c>
      <c r="BG337" s="229"/>
      <c r="BH337" s="225">
        <f t="shared" si="384"/>
        <v>0</v>
      </c>
      <c r="BI337" s="230">
        <f>IF(BH337=1,data!$C$41*BG337,0)</f>
        <v>0</v>
      </c>
      <c r="BJ337" s="265" t="s">
        <v>96</v>
      </c>
      <c r="BK337" s="231">
        <f>IF(BH337=1,IF(BG337&lt;15,VLOOKUP(BJ337,data!$B$3:$E$32,2,0)*BG337,(VLOOKUP(BJ337,data!$B$3:$E$32,2,0)*14)+(VLOOKUP(BJ337,data!$B$3:$E$32,3,0))*(BG337-14)),0)</f>
        <v>0</v>
      </c>
      <c r="BL337" s="265" t="s">
        <v>96</v>
      </c>
      <c r="BM337" s="231">
        <f>IF(BH337=1,VLOOKUP(BL337,data!$B$35:$D$39,2,0),0)</f>
        <v>0</v>
      </c>
      <c r="BN337" s="232">
        <f>IF(AND(BK337&lt;&gt;0,BM337&lt;&gt;0)=FALSE,0,data!$C$43)</f>
        <v>0</v>
      </c>
      <c r="BO337" s="269">
        <f t="shared" si="385"/>
        <v>0</v>
      </c>
      <c r="BP337" s="225">
        <f t="shared" si="386"/>
        <v>0</v>
      </c>
      <c r="BQ337" s="225">
        <f t="shared" si="387"/>
        <v>0</v>
      </c>
      <c r="BR337" s="225">
        <f t="shared" si="388"/>
        <v>0</v>
      </c>
      <c r="BS337" s="431" t="str">
        <f t="shared" si="389"/>
        <v>ne</v>
      </c>
      <c r="BU337" s="229"/>
      <c r="BV337" s="225">
        <f t="shared" si="390"/>
        <v>0</v>
      </c>
      <c r="BW337" s="230">
        <f>IF(BV337=1,data!$C$41*BU337,0)</f>
        <v>0</v>
      </c>
      <c r="BX337" s="265" t="s">
        <v>96</v>
      </c>
      <c r="BY337" s="231">
        <f>IF(BV337=1,IF(BU337&lt;15,VLOOKUP(BX337,data!$B$3:$E$32,2,0)*BU337,(VLOOKUP(BX337,data!$B$3:$E$32,2,0)*14)+(VLOOKUP(BX337,data!$B$3:$E$32,3,0))*(BU337-14)),0)</f>
        <v>0</v>
      </c>
      <c r="BZ337" s="265" t="s">
        <v>96</v>
      </c>
      <c r="CA337" s="231">
        <f>IF(BV337=1,VLOOKUP(BZ337,data!$B$35:$D$39,2,0),0)</f>
        <v>0</v>
      </c>
      <c r="CB337" s="232">
        <f>IF(AND(BY337&lt;&gt;0,CA337&lt;&gt;0)=FALSE,0,data!$C$43)</f>
        <v>0</v>
      </c>
      <c r="CC337" s="269">
        <f t="shared" si="391"/>
        <v>0</v>
      </c>
      <c r="CD337" s="225">
        <f t="shared" si="392"/>
        <v>0</v>
      </c>
      <c r="CE337" s="225">
        <f t="shared" si="393"/>
        <v>0</v>
      </c>
      <c r="CF337" s="225">
        <f t="shared" si="394"/>
        <v>0</v>
      </c>
      <c r="CG337" s="431" t="str">
        <f t="shared" si="395"/>
        <v>ne</v>
      </c>
      <c r="CI337" s="229"/>
      <c r="CJ337" s="225">
        <f t="shared" si="396"/>
        <v>0</v>
      </c>
      <c r="CK337" s="230">
        <f>IF(CJ337=1,data!$C$41*CI337,0)</f>
        <v>0</v>
      </c>
      <c r="CL337" s="265" t="s">
        <v>96</v>
      </c>
      <c r="CM337" s="231">
        <f>IF(CJ337=1,IF(CI337&lt;15,VLOOKUP(CL337,data!$B$3:$E$32,2,0)*CI337,(VLOOKUP(CL337,data!$B$3:$E$32,2,0)*14)+(VLOOKUP(CL337,data!$B$3:$E$32,3,0))*(CI337-14)),0)</f>
        <v>0</v>
      </c>
      <c r="CN337" s="265" t="s">
        <v>96</v>
      </c>
      <c r="CO337" s="231">
        <f>IF(CJ337=1,VLOOKUP(CN337,data!$B$35:$D$39,2,0),0)</f>
        <v>0</v>
      </c>
      <c r="CP337" s="232">
        <f>IF(AND(CM337&lt;&gt;0,CO337&lt;&gt;0)=FALSE,0,data!$C$43)</f>
        <v>0</v>
      </c>
      <c r="CQ337" s="269">
        <f t="shared" si="397"/>
        <v>0</v>
      </c>
      <c r="CR337" s="225">
        <f t="shared" si="398"/>
        <v>0</v>
      </c>
      <c r="CS337" s="225">
        <f t="shared" si="399"/>
        <v>0</v>
      </c>
      <c r="CT337" s="225">
        <f t="shared" si="400"/>
        <v>0</v>
      </c>
      <c r="CU337" s="431" t="str">
        <f t="shared" si="401"/>
        <v>ne</v>
      </c>
      <c r="CW337" s="229"/>
      <c r="CX337" s="225">
        <f t="shared" si="402"/>
        <v>0</v>
      </c>
      <c r="CY337" s="230">
        <f>IF(CX337=1,data!$C$41*CW337,0)</f>
        <v>0</v>
      </c>
      <c r="CZ337" s="265" t="s">
        <v>96</v>
      </c>
      <c r="DA337" s="231">
        <f>IF(CX337=1,IF(CW337&lt;15,VLOOKUP(CZ337,data!$B$3:$E$32,2,0)*CW337,(VLOOKUP(CZ337,data!$B$3:$E$32,2,0)*14)+(VLOOKUP(CZ337,data!$B$3:$E$32,3,0))*(CW337-14)),0)</f>
        <v>0</v>
      </c>
      <c r="DB337" s="265" t="s">
        <v>96</v>
      </c>
      <c r="DC337" s="231">
        <f>IF(CX337=1,VLOOKUP(DB337,data!$B$35:$D$39,2,0),0)</f>
        <v>0</v>
      </c>
      <c r="DD337" s="232">
        <f>IF(AND(DA337&lt;&gt;0,DC337&lt;&gt;0)=FALSE,0,data!$C$43)</f>
        <v>0</v>
      </c>
      <c r="DE337" s="269">
        <f t="shared" si="403"/>
        <v>0</v>
      </c>
      <c r="DF337" s="225">
        <f t="shared" si="404"/>
        <v>0</v>
      </c>
      <c r="DG337" s="225">
        <f t="shared" si="405"/>
        <v>0</v>
      </c>
      <c r="DH337" s="225">
        <f t="shared" si="406"/>
        <v>0</v>
      </c>
      <c r="DI337" s="431" t="str">
        <f t="shared" si="407"/>
        <v>ne</v>
      </c>
      <c r="DK337" s="229"/>
      <c r="DL337" s="225">
        <f t="shared" si="408"/>
        <v>0</v>
      </c>
      <c r="DM337" s="230">
        <f>IF(DL337=1,data!$C$41*DK337,0)</f>
        <v>0</v>
      </c>
      <c r="DN337" s="265" t="s">
        <v>96</v>
      </c>
      <c r="DO337" s="231">
        <f>IF(DL337=1,IF(DK337&lt;15,VLOOKUP(DN337,data!$B$3:$E$32,2,0)*DK337,(VLOOKUP(DN337,data!$B$3:$E$32,2,0)*14)+(VLOOKUP(DN337,data!$B$3:$E$32,3,0))*(DK337-14)),0)</f>
        <v>0</v>
      </c>
      <c r="DP337" s="265" t="s">
        <v>96</v>
      </c>
      <c r="DQ337" s="231">
        <f>IF(DL337=1,VLOOKUP(DP337,data!$B$35:$D$39,2,0),0)</f>
        <v>0</v>
      </c>
      <c r="DR337" s="232">
        <f>IF(AND(DO337&lt;&gt;0,DQ337&lt;&gt;0)=FALSE,0,data!$C$43)</f>
        <v>0</v>
      </c>
      <c r="DS337" s="269">
        <f t="shared" si="409"/>
        <v>0</v>
      </c>
      <c r="DT337" s="225">
        <f t="shared" si="410"/>
        <v>0</v>
      </c>
      <c r="DU337" s="225">
        <f t="shared" si="411"/>
        <v>0</v>
      </c>
      <c r="DV337" s="225">
        <f t="shared" si="412"/>
        <v>0</v>
      </c>
      <c r="DW337" s="431" t="str">
        <f t="shared" si="413"/>
        <v>ne</v>
      </c>
      <c r="DY337" s="229"/>
      <c r="DZ337" s="225">
        <f t="shared" si="414"/>
        <v>0</v>
      </c>
      <c r="EA337" s="230">
        <f>IF(DZ337=1,data!$C$41*DY337,0)</f>
        <v>0</v>
      </c>
      <c r="EB337" s="265" t="s">
        <v>96</v>
      </c>
      <c r="EC337" s="231">
        <f>IF(DZ337=1,IF(DY337&lt;15,VLOOKUP(EB337,data!$B$3:$E$32,2,0)*DY337,(VLOOKUP(EB337,data!$B$3:$E$32,2,0)*14)+(VLOOKUP(EB337,data!$B$3:$E$32,3,0))*(DY337-14)),0)</f>
        <v>0</v>
      </c>
      <c r="ED337" s="265" t="s">
        <v>96</v>
      </c>
      <c r="EE337" s="231">
        <f>IF(DZ337=1,VLOOKUP(ED337,data!$B$35:$D$39,2,0),0)</f>
        <v>0</v>
      </c>
      <c r="EF337" s="232">
        <f>IF(AND(EC337&lt;&gt;0,EE337&lt;&gt;0)=FALSE,0,data!$C$43)</f>
        <v>0</v>
      </c>
      <c r="EG337" s="269">
        <f t="shared" si="415"/>
        <v>0</v>
      </c>
      <c r="EH337" s="225">
        <f t="shared" si="416"/>
        <v>0</v>
      </c>
      <c r="EI337" s="225">
        <f t="shared" si="417"/>
        <v>0</v>
      </c>
      <c r="EJ337" s="225">
        <f t="shared" si="418"/>
        <v>0</v>
      </c>
      <c r="EK337" s="431" t="str">
        <f t="shared" si="419"/>
        <v>ne</v>
      </c>
      <c r="EM337" s="229"/>
      <c r="EN337" s="225">
        <f t="shared" si="420"/>
        <v>0</v>
      </c>
      <c r="EO337" s="230">
        <f>IF(EN337=1,data!$C$41*EM337,0)</f>
        <v>0</v>
      </c>
      <c r="EP337" s="265" t="s">
        <v>96</v>
      </c>
      <c r="EQ337" s="231">
        <f>IF(EN337=1,IF(EM337&lt;15,VLOOKUP(EP337,data!$B$3:$E$32,2,0)*EM337,(VLOOKUP(EP337,data!$B$3:$E$32,2,0)*14)+(VLOOKUP(EP337,data!$B$3:$E$32,3,0))*(EM337-14)),0)</f>
        <v>0</v>
      </c>
      <c r="ER337" s="265" t="s">
        <v>96</v>
      </c>
      <c r="ES337" s="231">
        <f>IF(EN337=1,VLOOKUP(ER337,data!$B$35:$D$39,2,0),0)</f>
        <v>0</v>
      </c>
      <c r="ET337" s="232">
        <f>IF(AND(EQ337&lt;&gt;0,ES337&lt;&gt;0)=FALSE,0,data!$C$43)</f>
        <v>0</v>
      </c>
      <c r="EU337" s="269">
        <f t="shared" si="421"/>
        <v>0</v>
      </c>
      <c r="EV337" s="225">
        <f t="shared" si="422"/>
        <v>0</v>
      </c>
      <c r="EW337" s="225">
        <f t="shared" si="423"/>
        <v>0</v>
      </c>
      <c r="EX337" s="225">
        <f t="shared" si="424"/>
        <v>0</v>
      </c>
      <c r="EY337" s="431" t="str">
        <f t="shared" si="425"/>
        <v>ne</v>
      </c>
      <c r="FA337" s="229"/>
      <c r="FB337" s="225">
        <f t="shared" si="426"/>
        <v>0</v>
      </c>
      <c r="FC337" s="230">
        <f>IF(FB337=1,data!$C$41*FA337,0)</f>
        <v>0</v>
      </c>
      <c r="FD337" s="265" t="s">
        <v>96</v>
      </c>
      <c r="FE337" s="231">
        <f>IF(FB337=1,IF(FA337&lt;15,VLOOKUP(FD337,data!$B$3:$E$32,2,0)*FA337,(VLOOKUP(FD337,data!$B$3:$E$32,2,0)*14)+(VLOOKUP(FD337,data!$B$3:$E$32,3,0))*(FA337-14)),0)</f>
        <v>0</v>
      </c>
      <c r="FF337" s="265" t="s">
        <v>96</v>
      </c>
      <c r="FG337" s="231">
        <f>IF(FB337=1,VLOOKUP(FF337,data!$B$35:$D$39,2,0),0)</f>
        <v>0</v>
      </c>
      <c r="FH337" s="232">
        <f>IF(AND(FE337&lt;&gt;0,FG337&lt;&gt;0)=FALSE,0,data!$C$43)</f>
        <v>0</v>
      </c>
      <c r="FI337" s="269">
        <f t="shared" si="427"/>
        <v>0</v>
      </c>
      <c r="FJ337" s="225">
        <f t="shared" si="428"/>
        <v>0</v>
      </c>
      <c r="FK337" s="225">
        <f t="shared" si="429"/>
        <v>0</v>
      </c>
      <c r="FL337" s="225">
        <f t="shared" si="430"/>
        <v>0</v>
      </c>
      <c r="FM337" s="431" t="str">
        <f t="shared" si="431"/>
        <v>ne</v>
      </c>
    </row>
    <row r="338" spans="1:169" ht="26.65" hidden="1" customHeight="1" x14ac:dyDescent="0.25">
      <c r="A338" s="233"/>
      <c r="B338" s="370" t="s">
        <v>429</v>
      </c>
      <c r="C338" s="416"/>
      <c r="D338" s="418"/>
      <c r="E338" s="229"/>
      <c r="F338" s="225">
        <f t="shared" si="363"/>
        <v>0</v>
      </c>
      <c r="G338" s="230">
        <f>IF(F338=1,data!$C$41*E338,0)</f>
        <v>0</v>
      </c>
      <c r="H338" s="265" t="s">
        <v>96</v>
      </c>
      <c r="I338" s="231">
        <f>IF($F338=1,IF($E338&lt;15,VLOOKUP(H338,data!$B$3:$E$32,2,0)*$E338,(VLOOKUP(H338,data!$B$3:$E$32,2,0)*14)+(VLOOKUP(H338,data!$B$3:$E$32,3,0))*($E338-14)),0)</f>
        <v>0</v>
      </c>
      <c r="J338" s="265" t="s">
        <v>96</v>
      </c>
      <c r="K338" s="231">
        <f>IF($F338=1,VLOOKUP(J338,data!$B$35:$D$39,2,0),0)</f>
        <v>0</v>
      </c>
      <c r="L338" s="232">
        <f>IF(AND(I338&lt;&gt;0,K338&lt;&gt;0)=FALSE,0,data!$C$43)</f>
        <v>0</v>
      </c>
      <c r="M338" s="269">
        <f t="shared" si="361"/>
        <v>0</v>
      </c>
      <c r="N338" s="225">
        <f t="shared" si="432"/>
        <v>0</v>
      </c>
      <c r="O338" s="225">
        <f t="shared" si="364"/>
        <v>0</v>
      </c>
      <c r="P338" s="225">
        <f t="shared" si="365"/>
        <v>0</v>
      </c>
      <c r="Q338" s="228"/>
      <c r="R338" s="438">
        <f t="shared" si="366"/>
        <v>0</v>
      </c>
      <c r="S338" s="225">
        <f t="shared" si="367"/>
        <v>0</v>
      </c>
      <c r="T338" s="357">
        <f>IF(S338=1,data!$C$41*R338,0)</f>
        <v>0</v>
      </c>
      <c r="U338" s="370" t="str">
        <f t="shared" si="368"/>
        <v xml:space="preserve"> </v>
      </c>
      <c r="V338" s="360">
        <f>IF($S338=1,IF(R338&lt;15,VLOOKUP(U338,data!$B$3:$E$32,2,0)*R338,(VLOOKUP(U338,data!$B$3:$E$32,2,0)*14)+(VLOOKUP(U338,data!$B$3:$E$32,3,0))*(R338-14)),0)</f>
        <v>0</v>
      </c>
      <c r="W338" s="370" t="str">
        <f t="shared" si="369"/>
        <v xml:space="preserve"> </v>
      </c>
      <c r="X338" s="360">
        <f>IF($S338=1,VLOOKUP(W338,data!$B$35:$D$39,2,0),0)</f>
        <v>0</v>
      </c>
      <c r="Y338" s="364">
        <f>IF(AND(V338&lt;&gt;0,X338&lt;&gt;0)=FALSE,0,data!$C$43)</f>
        <v>0</v>
      </c>
      <c r="Z338" s="365">
        <f t="shared" si="362"/>
        <v>0</v>
      </c>
      <c r="AA338" s="225">
        <f t="shared" si="433"/>
        <v>0</v>
      </c>
      <c r="AB338" s="225">
        <f t="shared" si="370"/>
        <v>0</v>
      </c>
      <c r="AC338" s="225">
        <f t="shared" si="371"/>
        <v>0</v>
      </c>
      <c r="AE338" s="229"/>
      <c r="AF338" s="225">
        <f t="shared" si="372"/>
        <v>0</v>
      </c>
      <c r="AG338" s="230">
        <f>IF(AF338=1,data!$C$41*AE338,0)</f>
        <v>0</v>
      </c>
      <c r="AH338" s="265" t="s">
        <v>96</v>
      </c>
      <c r="AI338" s="231">
        <f>IF(AF338=1,IF(AE338&lt;15,VLOOKUP(AH338,data!$B$3:$E$32,2,0)*AE338,(VLOOKUP(AH338,data!$B$3:$E$32,2,0)*14)+(VLOOKUP(AH338,data!$B$3:$E$32,3,0))*(AE338-14)),0)</f>
        <v>0</v>
      </c>
      <c r="AJ338" s="265" t="s">
        <v>96</v>
      </c>
      <c r="AK338" s="231">
        <f>IF(AF338=1,VLOOKUP(AJ338,data!$B$35:$D$39,2,0),0)</f>
        <v>0</v>
      </c>
      <c r="AL338" s="232">
        <f>IF(AND(AI338&lt;&gt;0,AK338&lt;&gt;0)=FALSE,0,data!$C$43)</f>
        <v>0</v>
      </c>
      <c r="AM338" s="269">
        <f t="shared" si="373"/>
        <v>0</v>
      </c>
      <c r="AN338" s="225">
        <f t="shared" si="374"/>
        <v>0</v>
      </c>
      <c r="AO338" s="225">
        <f t="shared" si="375"/>
        <v>0</v>
      </c>
      <c r="AP338" s="225">
        <f t="shared" si="376"/>
        <v>0</v>
      </c>
      <c r="AQ338" s="431" t="str">
        <f t="shared" si="377"/>
        <v>ne</v>
      </c>
      <c r="AS338" s="229"/>
      <c r="AT338" s="225">
        <f t="shared" si="378"/>
        <v>0</v>
      </c>
      <c r="AU338" s="230">
        <f>IF(AT338=1,data!$C$41*AS338,0)</f>
        <v>0</v>
      </c>
      <c r="AV338" s="265" t="s">
        <v>96</v>
      </c>
      <c r="AW338" s="231">
        <f>IF(AT338=1,IF(AS338&lt;15,VLOOKUP(AV338,data!$B$3:$E$32,2,0)*AS338,(VLOOKUP(AV338,data!$B$3:$E$32,2,0)*14)+(VLOOKUP(AV338,data!$B$3:$E$32,3,0))*(AS338-14)),0)</f>
        <v>0</v>
      </c>
      <c r="AX338" s="265" t="s">
        <v>96</v>
      </c>
      <c r="AY338" s="231">
        <f>IF(AT338=1,VLOOKUP(AX338,data!$B$35:$D$39,2,0),0)</f>
        <v>0</v>
      </c>
      <c r="AZ338" s="232">
        <f>IF(AND(AW338&lt;&gt;0,AY338&lt;&gt;0)=FALSE,0,data!$C$43)</f>
        <v>0</v>
      </c>
      <c r="BA338" s="269">
        <f t="shared" si="379"/>
        <v>0</v>
      </c>
      <c r="BB338" s="225">
        <f t="shared" si="380"/>
        <v>0</v>
      </c>
      <c r="BC338" s="225">
        <f t="shared" si="381"/>
        <v>0</v>
      </c>
      <c r="BD338" s="225">
        <f t="shared" si="382"/>
        <v>0</v>
      </c>
      <c r="BE338" s="431" t="str">
        <f t="shared" si="383"/>
        <v>ne</v>
      </c>
      <c r="BG338" s="229"/>
      <c r="BH338" s="225">
        <f t="shared" si="384"/>
        <v>0</v>
      </c>
      <c r="BI338" s="230">
        <f>IF(BH338=1,data!$C$41*BG338,0)</f>
        <v>0</v>
      </c>
      <c r="BJ338" s="265" t="s">
        <v>96</v>
      </c>
      <c r="BK338" s="231">
        <f>IF(BH338=1,IF(BG338&lt;15,VLOOKUP(BJ338,data!$B$3:$E$32,2,0)*BG338,(VLOOKUP(BJ338,data!$B$3:$E$32,2,0)*14)+(VLOOKUP(BJ338,data!$B$3:$E$32,3,0))*(BG338-14)),0)</f>
        <v>0</v>
      </c>
      <c r="BL338" s="265" t="s">
        <v>96</v>
      </c>
      <c r="BM338" s="231">
        <f>IF(BH338=1,VLOOKUP(BL338,data!$B$35:$D$39,2,0),0)</f>
        <v>0</v>
      </c>
      <c r="BN338" s="232">
        <f>IF(AND(BK338&lt;&gt;0,BM338&lt;&gt;0)=FALSE,0,data!$C$43)</f>
        <v>0</v>
      </c>
      <c r="BO338" s="269">
        <f t="shared" si="385"/>
        <v>0</v>
      </c>
      <c r="BP338" s="225">
        <f t="shared" si="386"/>
        <v>0</v>
      </c>
      <c r="BQ338" s="225">
        <f t="shared" si="387"/>
        <v>0</v>
      </c>
      <c r="BR338" s="225">
        <f t="shared" si="388"/>
        <v>0</v>
      </c>
      <c r="BS338" s="431" t="str">
        <f t="shared" si="389"/>
        <v>ne</v>
      </c>
      <c r="BU338" s="229"/>
      <c r="BV338" s="225">
        <f t="shared" si="390"/>
        <v>0</v>
      </c>
      <c r="BW338" s="230">
        <f>IF(BV338=1,data!$C$41*BU338,0)</f>
        <v>0</v>
      </c>
      <c r="BX338" s="265" t="s">
        <v>96</v>
      </c>
      <c r="BY338" s="231">
        <f>IF(BV338=1,IF(BU338&lt;15,VLOOKUP(BX338,data!$B$3:$E$32,2,0)*BU338,(VLOOKUP(BX338,data!$B$3:$E$32,2,0)*14)+(VLOOKUP(BX338,data!$B$3:$E$32,3,0))*(BU338-14)),0)</f>
        <v>0</v>
      </c>
      <c r="BZ338" s="265" t="s">
        <v>96</v>
      </c>
      <c r="CA338" s="231">
        <f>IF(BV338=1,VLOOKUP(BZ338,data!$B$35:$D$39,2,0),0)</f>
        <v>0</v>
      </c>
      <c r="CB338" s="232">
        <f>IF(AND(BY338&lt;&gt;0,CA338&lt;&gt;0)=FALSE,0,data!$C$43)</f>
        <v>0</v>
      </c>
      <c r="CC338" s="269">
        <f t="shared" si="391"/>
        <v>0</v>
      </c>
      <c r="CD338" s="225">
        <f t="shared" si="392"/>
        <v>0</v>
      </c>
      <c r="CE338" s="225">
        <f t="shared" si="393"/>
        <v>0</v>
      </c>
      <c r="CF338" s="225">
        <f t="shared" si="394"/>
        <v>0</v>
      </c>
      <c r="CG338" s="431" t="str">
        <f t="shared" si="395"/>
        <v>ne</v>
      </c>
      <c r="CI338" s="229"/>
      <c r="CJ338" s="225">
        <f t="shared" si="396"/>
        <v>0</v>
      </c>
      <c r="CK338" s="230">
        <f>IF(CJ338=1,data!$C$41*CI338,0)</f>
        <v>0</v>
      </c>
      <c r="CL338" s="265" t="s">
        <v>96</v>
      </c>
      <c r="CM338" s="231">
        <f>IF(CJ338=1,IF(CI338&lt;15,VLOOKUP(CL338,data!$B$3:$E$32,2,0)*CI338,(VLOOKUP(CL338,data!$B$3:$E$32,2,0)*14)+(VLOOKUP(CL338,data!$B$3:$E$32,3,0))*(CI338-14)),0)</f>
        <v>0</v>
      </c>
      <c r="CN338" s="265" t="s">
        <v>96</v>
      </c>
      <c r="CO338" s="231">
        <f>IF(CJ338=1,VLOOKUP(CN338,data!$B$35:$D$39,2,0),0)</f>
        <v>0</v>
      </c>
      <c r="CP338" s="232">
        <f>IF(AND(CM338&lt;&gt;0,CO338&lt;&gt;0)=FALSE,0,data!$C$43)</f>
        <v>0</v>
      </c>
      <c r="CQ338" s="269">
        <f t="shared" si="397"/>
        <v>0</v>
      </c>
      <c r="CR338" s="225">
        <f t="shared" si="398"/>
        <v>0</v>
      </c>
      <c r="CS338" s="225">
        <f t="shared" si="399"/>
        <v>0</v>
      </c>
      <c r="CT338" s="225">
        <f t="shared" si="400"/>
        <v>0</v>
      </c>
      <c r="CU338" s="431" t="str">
        <f t="shared" si="401"/>
        <v>ne</v>
      </c>
      <c r="CW338" s="229"/>
      <c r="CX338" s="225">
        <f t="shared" si="402"/>
        <v>0</v>
      </c>
      <c r="CY338" s="230">
        <f>IF(CX338=1,data!$C$41*CW338,0)</f>
        <v>0</v>
      </c>
      <c r="CZ338" s="265" t="s">
        <v>96</v>
      </c>
      <c r="DA338" s="231">
        <f>IF(CX338=1,IF(CW338&lt;15,VLOOKUP(CZ338,data!$B$3:$E$32,2,0)*CW338,(VLOOKUP(CZ338,data!$B$3:$E$32,2,0)*14)+(VLOOKUP(CZ338,data!$B$3:$E$32,3,0))*(CW338-14)),0)</f>
        <v>0</v>
      </c>
      <c r="DB338" s="265" t="s">
        <v>96</v>
      </c>
      <c r="DC338" s="231">
        <f>IF(CX338=1,VLOOKUP(DB338,data!$B$35:$D$39,2,0),0)</f>
        <v>0</v>
      </c>
      <c r="DD338" s="232">
        <f>IF(AND(DA338&lt;&gt;0,DC338&lt;&gt;0)=FALSE,0,data!$C$43)</f>
        <v>0</v>
      </c>
      <c r="DE338" s="269">
        <f t="shared" si="403"/>
        <v>0</v>
      </c>
      <c r="DF338" s="225">
        <f t="shared" si="404"/>
        <v>0</v>
      </c>
      <c r="DG338" s="225">
        <f t="shared" si="405"/>
        <v>0</v>
      </c>
      <c r="DH338" s="225">
        <f t="shared" si="406"/>
        <v>0</v>
      </c>
      <c r="DI338" s="431" t="str">
        <f t="shared" si="407"/>
        <v>ne</v>
      </c>
      <c r="DK338" s="229"/>
      <c r="DL338" s="225">
        <f t="shared" si="408"/>
        <v>0</v>
      </c>
      <c r="DM338" s="230">
        <f>IF(DL338=1,data!$C$41*DK338,0)</f>
        <v>0</v>
      </c>
      <c r="DN338" s="265" t="s">
        <v>96</v>
      </c>
      <c r="DO338" s="231">
        <f>IF(DL338=1,IF(DK338&lt;15,VLOOKUP(DN338,data!$B$3:$E$32,2,0)*DK338,(VLOOKUP(DN338,data!$B$3:$E$32,2,0)*14)+(VLOOKUP(DN338,data!$B$3:$E$32,3,0))*(DK338-14)),0)</f>
        <v>0</v>
      </c>
      <c r="DP338" s="265" t="s">
        <v>96</v>
      </c>
      <c r="DQ338" s="231">
        <f>IF(DL338=1,VLOOKUP(DP338,data!$B$35:$D$39,2,0),0)</f>
        <v>0</v>
      </c>
      <c r="DR338" s="232">
        <f>IF(AND(DO338&lt;&gt;0,DQ338&lt;&gt;0)=FALSE,0,data!$C$43)</f>
        <v>0</v>
      </c>
      <c r="DS338" s="269">
        <f t="shared" si="409"/>
        <v>0</v>
      </c>
      <c r="DT338" s="225">
        <f t="shared" si="410"/>
        <v>0</v>
      </c>
      <c r="DU338" s="225">
        <f t="shared" si="411"/>
        <v>0</v>
      </c>
      <c r="DV338" s="225">
        <f t="shared" si="412"/>
        <v>0</v>
      </c>
      <c r="DW338" s="431" t="str">
        <f t="shared" si="413"/>
        <v>ne</v>
      </c>
      <c r="DY338" s="229"/>
      <c r="DZ338" s="225">
        <f t="shared" si="414"/>
        <v>0</v>
      </c>
      <c r="EA338" s="230">
        <f>IF(DZ338=1,data!$C$41*DY338,0)</f>
        <v>0</v>
      </c>
      <c r="EB338" s="265" t="s">
        <v>96</v>
      </c>
      <c r="EC338" s="231">
        <f>IF(DZ338=1,IF(DY338&lt;15,VLOOKUP(EB338,data!$B$3:$E$32,2,0)*DY338,(VLOOKUP(EB338,data!$B$3:$E$32,2,0)*14)+(VLOOKUP(EB338,data!$B$3:$E$32,3,0))*(DY338-14)),0)</f>
        <v>0</v>
      </c>
      <c r="ED338" s="265" t="s">
        <v>96</v>
      </c>
      <c r="EE338" s="231">
        <f>IF(DZ338=1,VLOOKUP(ED338,data!$B$35:$D$39,2,0),0)</f>
        <v>0</v>
      </c>
      <c r="EF338" s="232">
        <f>IF(AND(EC338&lt;&gt;0,EE338&lt;&gt;0)=FALSE,0,data!$C$43)</f>
        <v>0</v>
      </c>
      <c r="EG338" s="269">
        <f t="shared" si="415"/>
        <v>0</v>
      </c>
      <c r="EH338" s="225">
        <f t="shared" si="416"/>
        <v>0</v>
      </c>
      <c r="EI338" s="225">
        <f t="shared" si="417"/>
        <v>0</v>
      </c>
      <c r="EJ338" s="225">
        <f t="shared" si="418"/>
        <v>0</v>
      </c>
      <c r="EK338" s="431" t="str">
        <f t="shared" si="419"/>
        <v>ne</v>
      </c>
      <c r="EM338" s="229"/>
      <c r="EN338" s="225">
        <f t="shared" si="420"/>
        <v>0</v>
      </c>
      <c r="EO338" s="230">
        <f>IF(EN338=1,data!$C$41*EM338,0)</f>
        <v>0</v>
      </c>
      <c r="EP338" s="265" t="s">
        <v>96</v>
      </c>
      <c r="EQ338" s="231">
        <f>IF(EN338=1,IF(EM338&lt;15,VLOOKUP(EP338,data!$B$3:$E$32,2,0)*EM338,(VLOOKUP(EP338,data!$B$3:$E$32,2,0)*14)+(VLOOKUP(EP338,data!$B$3:$E$32,3,0))*(EM338-14)),0)</f>
        <v>0</v>
      </c>
      <c r="ER338" s="265" t="s">
        <v>96</v>
      </c>
      <c r="ES338" s="231">
        <f>IF(EN338=1,VLOOKUP(ER338,data!$B$35:$D$39,2,0),0)</f>
        <v>0</v>
      </c>
      <c r="ET338" s="232">
        <f>IF(AND(EQ338&lt;&gt;0,ES338&lt;&gt;0)=FALSE,0,data!$C$43)</f>
        <v>0</v>
      </c>
      <c r="EU338" s="269">
        <f t="shared" si="421"/>
        <v>0</v>
      </c>
      <c r="EV338" s="225">
        <f t="shared" si="422"/>
        <v>0</v>
      </c>
      <c r="EW338" s="225">
        <f t="shared" si="423"/>
        <v>0</v>
      </c>
      <c r="EX338" s="225">
        <f t="shared" si="424"/>
        <v>0</v>
      </c>
      <c r="EY338" s="431" t="str">
        <f t="shared" si="425"/>
        <v>ne</v>
      </c>
      <c r="FA338" s="229"/>
      <c r="FB338" s="225">
        <f t="shared" si="426"/>
        <v>0</v>
      </c>
      <c r="FC338" s="230">
        <f>IF(FB338=1,data!$C$41*FA338,0)</f>
        <v>0</v>
      </c>
      <c r="FD338" s="265" t="s">
        <v>96</v>
      </c>
      <c r="FE338" s="231">
        <f>IF(FB338=1,IF(FA338&lt;15,VLOOKUP(FD338,data!$B$3:$E$32,2,0)*FA338,(VLOOKUP(FD338,data!$B$3:$E$32,2,0)*14)+(VLOOKUP(FD338,data!$B$3:$E$32,3,0))*(FA338-14)),0)</f>
        <v>0</v>
      </c>
      <c r="FF338" s="265" t="s">
        <v>96</v>
      </c>
      <c r="FG338" s="231">
        <f>IF(FB338=1,VLOOKUP(FF338,data!$B$35:$D$39,2,0),0)</f>
        <v>0</v>
      </c>
      <c r="FH338" s="232">
        <f>IF(AND(FE338&lt;&gt;0,FG338&lt;&gt;0)=FALSE,0,data!$C$43)</f>
        <v>0</v>
      </c>
      <c r="FI338" s="269">
        <f t="shared" si="427"/>
        <v>0</v>
      </c>
      <c r="FJ338" s="225">
        <f t="shared" si="428"/>
        <v>0</v>
      </c>
      <c r="FK338" s="225">
        <f t="shared" si="429"/>
        <v>0</v>
      </c>
      <c r="FL338" s="225">
        <f t="shared" si="430"/>
        <v>0</v>
      </c>
      <c r="FM338" s="431" t="str">
        <f t="shared" si="431"/>
        <v>ne</v>
      </c>
    </row>
    <row r="339" spans="1:169" ht="26.65" hidden="1" customHeight="1" x14ac:dyDescent="0.25">
      <c r="A339" s="233"/>
      <c r="B339" s="370" t="s">
        <v>430</v>
      </c>
      <c r="C339" s="416"/>
      <c r="D339" s="418"/>
      <c r="E339" s="229"/>
      <c r="F339" s="225">
        <f t="shared" si="363"/>
        <v>0</v>
      </c>
      <c r="G339" s="230">
        <f>IF(F339=1,data!$C$41*E339,0)</f>
        <v>0</v>
      </c>
      <c r="H339" s="265" t="s">
        <v>96</v>
      </c>
      <c r="I339" s="231">
        <f>IF($F339=1,IF($E339&lt;15,VLOOKUP(H339,data!$B$3:$E$32,2,0)*$E339,(VLOOKUP(H339,data!$B$3:$E$32,2,0)*14)+(VLOOKUP(H339,data!$B$3:$E$32,3,0))*($E339-14)),0)</f>
        <v>0</v>
      </c>
      <c r="J339" s="265" t="s">
        <v>96</v>
      </c>
      <c r="K339" s="231">
        <f>IF($F339=1,VLOOKUP(J339,data!$B$35:$D$39,2,0),0)</f>
        <v>0</v>
      </c>
      <c r="L339" s="232">
        <f>IF(AND(I339&lt;&gt;0,K339&lt;&gt;0)=FALSE,0,data!$C$43)</f>
        <v>0</v>
      </c>
      <c r="M339" s="269">
        <f t="shared" si="361"/>
        <v>0</v>
      </c>
      <c r="N339" s="225">
        <f t="shared" si="432"/>
        <v>0</v>
      </c>
      <c r="O339" s="225">
        <f t="shared" si="364"/>
        <v>0</v>
      </c>
      <c r="P339" s="225">
        <f t="shared" si="365"/>
        <v>0</v>
      </c>
      <c r="Q339" s="228"/>
      <c r="R339" s="438">
        <f t="shared" si="366"/>
        <v>0</v>
      </c>
      <c r="S339" s="225">
        <f t="shared" si="367"/>
        <v>0</v>
      </c>
      <c r="T339" s="357">
        <f>IF(S339=1,data!$C$41*R339,0)</f>
        <v>0</v>
      </c>
      <c r="U339" s="370" t="str">
        <f t="shared" si="368"/>
        <v xml:space="preserve"> </v>
      </c>
      <c r="V339" s="360">
        <f>IF($S339=1,IF(R339&lt;15,VLOOKUP(U339,data!$B$3:$E$32,2,0)*R339,(VLOOKUP(U339,data!$B$3:$E$32,2,0)*14)+(VLOOKUP(U339,data!$B$3:$E$32,3,0))*(R339-14)),0)</f>
        <v>0</v>
      </c>
      <c r="W339" s="370" t="str">
        <f t="shared" si="369"/>
        <v xml:space="preserve"> </v>
      </c>
      <c r="X339" s="360">
        <f>IF($S339=1,VLOOKUP(W339,data!$B$35:$D$39,2,0),0)</f>
        <v>0</v>
      </c>
      <c r="Y339" s="364">
        <f>IF(AND(V339&lt;&gt;0,X339&lt;&gt;0)=FALSE,0,data!$C$43)</f>
        <v>0</v>
      </c>
      <c r="Z339" s="365">
        <f t="shared" si="362"/>
        <v>0</v>
      </c>
      <c r="AA339" s="225">
        <f t="shared" si="433"/>
        <v>0</v>
      </c>
      <c r="AB339" s="225">
        <f t="shared" si="370"/>
        <v>0</v>
      </c>
      <c r="AC339" s="225">
        <f t="shared" si="371"/>
        <v>0</v>
      </c>
      <c r="AE339" s="229"/>
      <c r="AF339" s="225">
        <f t="shared" si="372"/>
        <v>0</v>
      </c>
      <c r="AG339" s="230">
        <f>IF(AF339=1,data!$C$41*AE339,0)</f>
        <v>0</v>
      </c>
      <c r="AH339" s="265" t="s">
        <v>96</v>
      </c>
      <c r="AI339" s="231">
        <f>IF(AF339=1,IF(AE339&lt;15,VLOOKUP(AH339,data!$B$3:$E$32,2,0)*AE339,(VLOOKUP(AH339,data!$B$3:$E$32,2,0)*14)+(VLOOKUP(AH339,data!$B$3:$E$32,3,0))*(AE339-14)),0)</f>
        <v>0</v>
      </c>
      <c r="AJ339" s="265" t="s">
        <v>96</v>
      </c>
      <c r="AK339" s="231">
        <f>IF(AF339=1,VLOOKUP(AJ339,data!$B$35:$D$39,2,0),0)</f>
        <v>0</v>
      </c>
      <c r="AL339" s="232">
        <f>IF(AND(AI339&lt;&gt;0,AK339&lt;&gt;0)=FALSE,0,data!$C$43)</f>
        <v>0</v>
      </c>
      <c r="AM339" s="269">
        <f t="shared" si="373"/>
        <v>0</v>
      </c>
      <c r="AN339" s="225">
        <f t="shared" si="374"/>
        <v>0</v>
      </c>
      <c r="AO339" s="225">
        <f t="shared" si="375"/>
        <v>0</v>
      </c>
      <c r="AP339" s="225">
        <f t="shared" si="376"/>
        <v>0</v>
      </c>
      <c r="AQ339" s="431" t="str">
        <f t="shared" si="377"/>
        <v>ne</v>
      </c>
      <c r="AS339" s="229"/>
      <c r="AT339" s="225">
        <f t="shared" si="378"/>
        <v>0</v>
      </c>
      <c r="AU339" s="230">
        <f>IF(AT339=1,data!$C$41*AS339,0)</f>
        <v>0</v>
      </c>
      <c r="AV339" s="265" t="s">
        <v>96</v>
      </c>
      <c r="AW339" s="231">
        <f>IF(AT339=1,IF(AS339&lt;15,VLOOKUP(AV339,data!$B$3:$E$32,2,0)*AS339,(VLOOKUP(AV339,data!$B$3:$E$32,2,0)*14)+(VLOOKUP(AV339,data!$B$3:$E$32,3,0))*(AS339-14)),0)</f>
        <v>0</v>
      </c>
      <c r="AX339" s="265" t="s">
        <v>96</v>
      </c>
      <c r="AY339" s="231">
        <f>IF(AT339=1,VLOOKUP(AX339,data!$B$35:$D$39,2,0),0)</f>
        <v>0</v>
      </c>
      <c r="AZ339" s="232">
        <f>IF(AND(AW339&lt;&gt;0,AY339&lt;&gt;0)=FALSE,0,data!$C$43)</f>
        <v>0</v>
      </c>
      <c r="BA339" s="269">
        <f t="shared" si="379"/>
        <v>0</v>
      </c>
      <c r="BB339" s="225">
        <f t="shared" si="380"/>
        <v>0</v>
      </c>
      <c r="BC339" s="225">
        <f t="shared" si="381"/>
        <v>0</v>
      </c>
      <c r="BD339" s="225">
        <f t="shared" si="382"/>
        <v>0</v>
      </c>
      <c r="BE339" s="431" t="str">
        <f t="shared" si="383"/>
        <v>ne</v>
      </c>
      <c r="BG339" s="229"/>
      <c r="BH339" s="225">
        <f t="shared" si="384"/>
        <v>0</v>
      </c>
      <c r="BI339" s="230">
        <f>IF(BH339=1,data!$C$41*BG339,0)</f>
        <v>0</v>
      </c>
      <c r="BJ339" s="265" t="s">
        <v>96</v>
      </c>
      <c r="BK339" s="231">
        <f>IF(BH339=1,IF(BG339&lt;15,VLOOKUP(BJ339,data!$B$3:$E$32,2,0)*BG339,(VLOOKUP(BJ339,data!$B$3:$E$32,2,0)*14)+(VLOOKUP(BJ339,data!$B$3:$E$32,3,0))*(BG339-14)),0)</f>
        <v>0</v>
      </c>
      <c r="BL339" s="265" t="s">
        <v>96</v>
      </c>
      <c r="BM339" s="231">
        <f>IF(BH339=1,VLOOKUP(BL339,data!$B$35:$D$39,2,0),0)</f>
        <v>0</v>
      </c>
      <c r="BN339" s="232">
        <f>IF(AND(BK339&lt;&gt;0,BM339&lt;&gt;0)=FALSE,0,data!$C$43)</f>
        <v>0</v>
      </c>
      <c r="BO339" s="269">
        <f t="shared" si="385"/>
        <v>0</v>
      </c>
      <c r="BP339" s="225">
        <f t="shared" si="386"/>
        <v>0</v>
      </c>
      <c r="BQ339" s="225">
        <f t="shared" si="387"/>
        <v>0</v>
      </c>
      <c r="BR339" s="225">
        <f t="shared" si="388"/>
        <v>0</v>
      </c>
      <c r="BS339" s="431" t="str">
        <f t="shared" si="389"/>
        <v>ne</v>
      </c>
      <c r="BU339" s="229"/>
      <c r="BV339" s="225">
        <f t="shared" si="390"/>
        <v>0</v>
      </c>
      <c r="BW339" s="230">
        <f>IF(BV339=1,data!$C$41*BU339,0)</f>
        <v>0</v>
      </c>
      <c r="BX339" s="265" t="s">
        <v>96</v>
      </c>
      <c r="BY339" s="231">
        <f>IF(BV339=1,IF(BU339&lt;15,VLOOKUP(BX339,data!$B$3:$E$32,2,0)*BU339,(VLOOKUP(BX339,data!$B$3:$E$32,2,0)*14)+(VLOOKUP(BX339,data!$B$3:$E$32,3,0))*(BU339-14)),0)</f>
        <v>0</v>
      </c>
      <c r="BZ339" s="265" t="s">
        <v>96</v>
      </c>
      <c r="CA339" s="231">
        <f>IF(BV339=1,VLOOKUP(BZ339,data!$B$35:$D$39,2,0),0)</f>
        <v>0</v>
      </c>
      <c r="CB339" s="232">
        <f>IF(AND(BY339&lt;&gt;0,CA339&lt;&gt;0)=FALSE,0,data!$C$43)</f>
        <v>0</v>
      </c>
      <c r="CC339" s="269">
        <f t="shared" si="391"/>
        <v>0</v>
      </c>
      <c r="CD339" s="225">
        <f t="shared" si="392"/>
        <v>0</v>
      </c>
      <c r="CE339" s="225">
        <f t="shared" si="393"/>
        <v>0</v>
      </c>
      <c r="CF339" s="225">
        <f t="shared" si="394"/>
        <v>0</v>
      </c>
      <c r="CG339" s="431" t="str">
        <f t="shared" si="395"/>
        <v>ne</v>
      </c>
      <c r="CI339" s="229"/>
      <c r="CJ339" s="225">
        <f t="shared" si="396"/>
        <v>0</v>
      </c>
      <c r="CK339" s="230">
        <f>IF(CJ339=1,data!$C$41*CI339,0)</f>
        <v>0</v>
      </c>
      <c r="CL339" s="265" t="s">
        <v>96</v>
      </c>
      <c r="CM339" s="231">
        <f>IF(CJ339=1,IF(CI339&lt;15,VLOOKUP(CL339,data!$B$3:$E$32,2,0)*CI339,(VLOOKUP(CL339,data!$B$3:$E$32,2,0)*14)+(VLOOKUP(CL339,data!$B$3:$E$32,3,0))*(CI339-14)),0)</f>
        <v>0</v>
      </c>
      <c r="CN339" s="265" t="s">
        <v>96</v>
      </c>
      <c r="CO339" s="231">
        <f>IF(CJ339=1,VLOOKUP(CN339,data!$B$35:$D$39,2,0),0)</f>
        <v>0</v>
      </c>
      <c r="CP339" s="232">
        <f>IF(AND(CM339&lt;&gt;0,CO339&lt;&gt;0)=FALSE,0,data!$C$43)</f>
        <v>0</v>
      </c>
      <c r="CQ339" s="269">
        <f t="shared" si="397"/>
        <v>0</v>
      </c>
      <c r="CR339" s="225">
        <f t="shared" si="398"/>
        <v>0</v>
      </c>
      <c r="CS339" s="225">
        <f t="shared" si="399"/>
        <v>0</v>
      </c>
      <c r="CT339" s="225">
        <f t="shared" si="400"/>
        <v>0</v>
      </c>
      <c r="CU339" s="431" t="str">
        <f t="shared" si="401"/>
        <v>ne</v>
      </c>
      <c r="CW339" s="229"/>
      <c r="CX339" s="225">
        <f t="shared" si="402"/>
        <v>0</v>
      </c>
      <c r="CY339" s="230">
        <f>IF(CX339=1,data!$C$41*CW339,0)</f>
        <v>0</v>
      </c>
      <c r="CZ339" s="265" t="s">
        <v>96</v>
      </c>
      <c r="DA339" s="231">
        <f>IF(CX339=1,IF(CW339&lt;15,VLOOKUP(CZ339,data!$B$3:$E$32,2,0)*CW339,(VLOOKUP(CZ339,data!$B$3:$E$32,2,0)*14)+(VLOOKUP(CZ339,data!$B$3:$E$32,3,0))*(CW339-14)),0)</f>
        <v>0</v>
      </c>
      <c r="DB339" s="265" t="s">
        <v>96</v>
      </c>
      <c r="DC339" s="231">
        <f>IF(CX339=1,VLOOKUP(DB339,data!$B$35:$D$39,2,0),0)</f>
        <v>0</v>
      </c>
      <c r="DD339" s="232">
        <f>IF(AND(DA339&lt;&gt;0,DC339&lt;&gt;0)=FALSE,0,data!$C$43)</f>
        <v>0</v>
      </c>
      <c r="DE339" s="269">
        <f t="shared" si="403"/>
        <v>0</v>
      </c>
      <c r="DF339" s="225">
        <f t="shared" si="404"/>
        <v>0</v>
      </c>
      <c r="DG339" s="225">
        <f t="shared" si="405"/>
        <v>0</v>
      </c>
      <c r="DH339" s="225">
        <f t="shared" si="406"/>
        <v>0</v>
      </c>
      <c r="DI339" s="431" t="str">
        <f t="shared" si="407"/>
        <v>ne</v>
      </c>
      <c r="DK339" s="229"/>
      <c r="DL339" s="225">
        <f t="shared" si="408"/>
        <v>0</v>
      </c>
      <c r="DM339" s="230">
        <f>IF(DL339=1,data!$C$41*DK339,0)</f>
        <v>0</v>
      </c>
      <c r="DN339" s="265" t="s">
        <v>96</v>
      </c>
      <c r="DO339" s="231">
        <f>IF(DL339=1,IF(DK339&lt;15,VLOOKUP(DN339,data!$B$3:$E$32,2,0)*DK339,(VLOOKUP(DN339,data!$B$3:$E$32,2,0)*14)+(VLOOKUP(DN339,data!$B$3:$E$32,3,0))*(DK339-14)),0)</f>
        <v>0</v>
      </c>
      <c r="DP339" s="265" t="s">
        <v>96</v>
      </c>
      <c r="DQ339" s="231">
        <f>IF(DL339=1,VLOOKUP(DP339,data!$B$35:$D$39,2,0),0)</f>
        <v>0</v>
      </c>
      <c r="DR339" s="232">
        <f>IF(AND(DO339&lt;&gt;0,DQ339&lt;&gt;0)=FALSE,0,data!$C$43)</f>
        <v>0</v>
      </c>
      <c r="DS339" s="269">
        <f t="shared" si="409"/>
        <v>0</v>
      </c>
      <c r="DT339" s="225">
        <f t="shared" si="410"/>
        <v>0</v>
      </c>
      <c r="DU339" s="225">
        <f t="shared" si="411"/>
        <v>0</v>
      </c>
      <c r="DV339" s="225">
        <f t="shared" si="412"/>
        <v>0</v>
      </c>
      <c r="DW339" s="431" t="str">
        <f t="shared" si="413"/>
        <v>ne</v>
      </c>
      <c r="DY339" s="229"/>
      <c r="DZ339" s="225">
        <f t="shared" si="414"/>
        <v>0</v>
      </c>
      <c r="EA339" s="230">
        <f>IF(DZ339=1,data!$C$41*DY339,0)</f>
        <v>0</v>
      </c>
      <c r="EB339" s="265" t="s">
        <v>96</v>
      </c>
      <c r="EC339" s="231">
        <f>IF(DZ339=1,IF(DY339&lt;15,VLOOKUP(EB339,data!$B$3:$E$32,2,0)*DY339,(VLOOKUP(EB339,data!$B$3:$E$32,2,0)*14)+(VLOOKUP(EB339,data!$B$3:$E$32,3,0))*(DY339-14)),0)</f>
        <v>0</v>
      </c>
      <c r="ED339" s="265" t="s">
        <v>96</v>
      </c>
      <c r="EE339" s="231">
        <f>IF(DZ339=1,VLOOKUP(ED339,data!$B$35:$D$39,2,0),0)</f>
        <v>0</v>
      </c>
      <c r="EF339" s="232">
        <f>IF(AND(EC339&lt;&gt;0,EE339&lt;&gt;0)=FALSE,0,data!$C$43)</f>
        <v>0</v>
      </c>
      <c r="EG339" s="269">
        <f t="shared" si="415"/>
        <v>0</v>
      </c>
      <c r="EH339" s="225">
        <f t="shared" si="416"/>
        <v>0</v>
      </c>
      <c r="EI339" s="225">
        <f t="shared" si="417"/>
        <v>0</v>
      </c>
      <c r="EJ339" s="225">
        <f t="shared" si="418"/>
        <v>0</v>
      </c>
      <c r="EK339" s="431" t="str">
        <f t="shared" si="419"/>
        <v>ne</v>
      </c>
      <c r="EM339" s="229"/>
      <c r="EN339" s="225">
        <f t="shared" si="420"/>
        <v>0</v>
      </c>
      <c r="EO339" s="230">
        <f>IF(EN339=1,data!$C$41*EM339,0)</f>
        <v>0</v>
      </c>
      <c r="EP339" s="265" t="s">
        <v>96</v>
      </c>
      <c r="EQ339" s="231">
        <f>IF(EN339=1,IF(EM339&lt;15,VLOOKUP(EP339,data!$B$3:$E$32,2,0)*EM339,(VLOOKUP(EP339,data!$B$3:$E$32,2,0)*14)+(VLOOKUP(EP339,data!$B$3:$E$32,3,0))*(EM339-14)),0)</f>
        <v>0</v>
      </c>
      <c r="ER339" s="265" t="s">
        <v>96</v>
      </c>
      <c r="ES339" s="231">
        <f>IF(EN339=1,VLOOKUP(ER339,data!$B$35:$D$39,2,0),0)</f>
        <v>0</v>
      </c>
      <c r="ET339" s="232">
        <f>IF(AND(EQ339&lt;&gt;0,ES339&lt;&gt;0)=FALSE,0,data!$C$43)</f>
        <v>0</v>
      </c>
      <c r="EU339" s="269">
        <f t="shared" si="421"/>
        <v>0</v>
      </c>
      <c r="EV339" s="225">
        <f t="shared" si="422"/>
        <v>0</v>
      </c>
      <c r="EW339" s="225">
        <f t="shared" si="423"/>
        <v>0</v>
      </c>
      <c r="EX339" s="225">
        <f t="shared" si="424"/>
        <v>0</v>
      </c>
      <c r="EY339" s="431" t="str">
        <f t="shared" si="425"/>
        <v>ne</v>
      </c>
      <c r="FA339" s="229"/>
      <c r="FB339" s="225">
        <f t="shared" si="426"/>
        <v>0</v>
      </c>
      <c r="FC339" s="230">
        <f>IF(FB339=1,data!$C$41*FA339,0)</f>
        <v>0</v>
      </c>
      <c r="FD339" s="265" t="s">
        <v>96</v>
      </c>
      <c r="FE339" s="231">
        <f>IF(FB339=1,IF(FA339&lt;15,VLOOKUP(FD339,data!$B$3:$E$32,2,0)*FA339,(VLOOKUP(FD339,data!$B$3:$E$32,2,0)*14)+(VLOOKUP(FD339,data!$B$3:$E$32,3,0))*(FA339-14)),0)</f>
        <v>0</v>
      </c>
      <c r="FF339" s="265" t="s">
        <v>96</v>
      </c>
      <c r="FG339" s="231">
        <f>IF(FB339=1,VLOOKUP(FF339,data!$B$35:$D$39,2,0),0)</f>
        <v>0</v>
      </c>
      <c r="FH339" s="232">
        <f>IF(AND(FE339&lt;&gt;0,FG339&lt;&gt;0)=FALSE,0,data!$C$43)</f>
        <v>0</v>
      </c>
      <c r="FI339" s="269">
        <f t="shared" si="427"/>
        <v>0</v>
      </c>
      <c r="FJ339" s="225">
        <f t="shared" si="428"/>
        <v>0</v>
      </c>
      <c r="FK339" s="225">
        <f t="shared" si="429"/>
        <v>0</v>
      </c>
      <c r="FL339" s="225">
        <f t="shared" si="430"/>
        <v>0</v>
      </c>
      <c r="FM339" s="431" t="str">
        <f t="shared" si="431"/>
        <v>ne</v>
      </c>
    </row>
    <row r="340" spans="1:169" ht="26.65" hidden="1" customHeight="1" x14ac:dyDescent="0.25">
      <c r="A340" s="233"/>
      <c r="B340" s="370" t="s">
        <v>431</v>
      </c>
      <c r="C340" s="416"/>
      <c r="D340" s="418"/>
      <c r="E340" s="229"/>
      <c r="F340" s="225">
        <f t="shared" si="363"/>
        <v>0</v>
      </c>
      <c r="G340" s="230">
        <f>IF(F340=1,data!$C$41*E340,0)</f>
        <v>0</v>
      </c>
      <c r="H340" s="265" t="s">
        <v>96</v>
      </c>
      <c r="I340" s="231">
        <f>IF($F340=1,IF($E340&lt;15,VLOOKUP(H340,data!$B$3:$E$32,2,0)*$E340,(VLOOKUP(H340,data!$B$3:$E$32,2,0)*14)+(VLOOKUP(H340,data!$B$3:$E$32,3,0))*($E340-14)),0)</f>
        <v>0</v>
      </c>
      <c r="J340" s="265" t="s">
        <v>96</v>
      </c>
      <c r="K340" s="231">
        <f>IF($F340=1,VLOOKUP(J340,data!$B$35:$D$39,2,0),0)</f>
        <v>0</v>
      </c>
      <c r="L340" s="232">
        <f>IF(AND(I340&lt;&gt;0,K340&lt;&gt;0)=FALSE,0,data!$C$43)</f>
        <v>0</v>
      </c>
      <c r="M340" s="269">
        <f t="shared" si="361"/>
        <v>0</v>
      </c>
      <c r="N340" s="225">
        <f t="shared" si="432"/>
        <v>0</v>
      </c>
      <c r="O340" s="225">
        <f t="shared" si="364"/>
        <v>0</v>
      </c>
      <c r="P340" s="225">
        <f t="shared" si="365"/>
        <v>0</v>
      </c>
      <c r="Q340" s="228"/>
      <c r="R340" s="438">
        <f t="shared" si="366"/>
        <v>0</v>
      </c>
      <c r="S340" s="225">
        <f t="shared" si="367"/>
        <v>0</v>
      </c>
      <c r="T340" s="357">
        <f>IF(S340=1,data!$C$41*R340,0)</f>
        <v>0</v>
      </c>
      <c r="U340" s="370" t="str">
        <f t="shared" si="368"/>
        <v xml:space="preserve"> </v>
      </c>
      <c r="V340" s="360">
        <f>IF($S340=1,IF(R340&lt;15,VLOOKUP(U340,data!$B$3:$E$32,2,0)*R340,(VLOOKUP(U340,data!$B$3:$E$32,2,0)*14)+(VLOOKUP(U340,data!$B$3:$E$32,3,0))*(R340-14)),0)</f>
        <v>0</v>
      </c>
      <c r="W340" s="370" t="str">
        <f t="shared" si="369"/>
        <v xml:space="preserve"> </v>
      </c>
      <c r="X340" s="360">
        <f>IF($S340=1,VLOOKUP(W340,data!$B$35:$D$39,2,0),0)</f>
        <v>0</v>
      </c>
      <c r="Y340" s="364">
        <f>IF(AND(V340&lt;&gt;0,X340&lt;&gt;0)=FALSE,0,data!$C$43)</f>
        <v>0</v>
      </c>
      <c r="Z340" s="365">
        <f t="shared" si="362"/>
        <v>0</v>
      </c>
      <c r="AA340" s="225">
        <f t="shared" si="433"/>
        <v>0</v>
      </c>
      <c r="AB340" s="225">
        <f t="shared" si="370"/>
        <v>0</v>
      </c>
      <c r="AC340" s="225">
        <f t="shared" si="371"/>
        <v>0</v>
      </c>
      <c r="AE340" s="229"/>
      <c r="AF340" s="225">
        <f t="shared" si="372"/>
        <v>0</v>
      </c>
      <c r="AG340" s="230">
        <f>IF(AF340=1,data!$C$41*AE340,0)</f>
        <v>0</v>
      </c>
      <c r="AH340" s="265" t="s">
        <v>96</v>
      </c>
      <c r="AI340" s="231">
        <f>IF(AF340=1,IF(AE340&lt;15,VLOOKUP(AH340,data!$B$3:$E$32,2,0)*AE340,(VLOOKUP(AH340,data!$B$3:$E$32,2,0)*14)+(VLOOKUP(AH340,data!$B$3:$E$32,3,0))*(AE340-14)),0)</f>
        <v>0</v>
      </c>
      <c r="AJ340" s="265" t="s">
        <v>96</v>
      </c>
      <c r="AK340" s="231">
        <f>IF(AF340=1,VLOOKUP(AJ340,data!$B$35:$D$39,2,0),0)</f>
        <v>0</v>
      </c>
      <c r="AL340" s="232">
        <f>IF(AND(AI340&lt;&gt;0,AK340&lt;&gt;0)=FALSE,0,data!$C$43)</f>
        <v>0</v>
      </c>
      <c r="AM340" s="269">
        <f t="shared" si="373"/>
        <v>0</v>
      </c>
      <c r="AN340" s="225">
        <f t="shared" si="374"/>
        <v>0</v>
      </c>
      <c r="AO340" s="225">
        <f t="shared" si="375"/>
        <v>0</v>
      </c>
      <c r="AP340" s="225">
        <f t="shared" si="376"/>
        <v>0</v>
      </c>
      <c r="AQ340" s="431" t="str">
        <f t="shared" si="377"/>
        <v>ne</v>
      </c>
      <c r="AS340" s="229"/>
      <c r="AT340" s="225">
        <f t="shared" si="378"/>
        <v>0</v>
      </c>
      <c r="AU340" s="230">
        <f>IF(AT340=1,data!$C$41*AS340,0)</f>
        <v>0</v>
      </c>
      <c r="AV340" s="265" t="s">
        <v>96</v>
      </c>
      <c r="AW340" s="231">
        <f>IF(AT340=1,IF(AS340&lt;15,VLOOKUP(AV340,data!$B$3:$E$32,2,0)*AS340,(VLOOKUP(AV340,data!$B$3:$E$32,2,0)*14)+(VLOOKUP(AV340,data!$B$3:$E$32,3,0))*(AS340-14)),0)</f>
        <v>0</v>
      </c>
      <c r="AX340" s="265" t="s">
        <v>96</v>
      </c>
      <c r="AY340" s="231">
        <f>IF(AT340=1,VLOOKUP(AX340,data!$B$35:$D$39,2,0),0)</f>
        <v>0</v>
      </c>
      <c r="AZ340" s="232">
        <f>IF(AND(AW340&lt;&gt;0,AY340&lt;&gt;0)=FALSE,0,data!$C$43)</f>
        <v>0</v>
      </c>
      <c r="BA340" s="269">
        <f t="shared" si="379"/>
        <v>0</v>
      </c>
      <c r="BB340" s="225">
        <f t="shared" si="380"/>
        <v>0</v>
      </c>
      <c r="BC340" s="225">
        <f t="shared" si="381"/>
        <v>0</v>
      </c>
      <c r="BD340" s="225">
        <f t="shared" si="382"/>
        <v>0</v>
      </c>
      <c r="BE340" s="431" t="str">
        <f t="shared" si="383"/>
        <v>ne</v>
      </c>
      <c r="BG340" s="229"/>
      <c r="BH340" s="225">
        <f t="shared" si="384"/>
        <v>0</v>
      </c>
      <c r="BI340" s="230">
        <f>IF(BH340=1,data!$C$41*BG340,0)</f>
        <v>0</v>
      </c>
      <c r="BJ340" s="265" t="s">
        <v>96</v>
      </c>
      <c r="BK340" s="231">
        <f>IF(BH340=1,IF(BG340&lt;15,VLOOKUP(BJ340,data!$B$3:$E$32,2,0)*BG340,(VLOOKUP(BJ340,data!$B$3:$E$32,2,0)*14)+(VLOOKUP(BJ340,data!$B$3:$E$32,3,0))*(BG340-14)),0)</f>
        <v>0</v>
      </c>
      <c r="BL340" s="265" t="s">
        <v>96</v>
      </c>
      <c r="BM340" s="231">
        <f>IF(BH340=1,VLOOKUP(BL340,data!$B$35:$D$39,2,0),0)</f>
        <v>0</v>
      </c>
      <c r="BN340" s="232">
        <f>IF(AND(BK340&lt;&gt;0,BM340&lt;&gt;0)=FALSE,0,data!$C$43)</f>
        <v>0</v>
      </c>
      <c r="BO340" s="269">
        <f t="shared" si="385"/>
        <v>0</v>
      </c>
      <c r="BP340" s="225">
        <f t="shared" si="386"/>
        <v>0</v>
      </c>
      <c r="BQ340" s="225">
        <f t="shared" si="387"/>
        <v>0</v>
      </c>
      <c r="BR340" s="225">
        <f t="shared" si="388"/>
        <v>0</v>
      </c>
      <c r="BS340" s="431" t="str">
        <f t="shared" si="389"/>
        <v>ne</v>
      </c>
      <c r="BU340" s="229"/>
      <c r="BV340" s="225">
        <f t="shared" si="390"/>
        <v>0</v>
      </c>
      <c r="BW340" s="230">
        <f>IF(BV340=1,data!$C$41*BU340,0)</f>
        <v>0</v>
      </c>
      <c r="BX340" s="265" t="s">
        <v>96</v>
      </c>
      <c r="BY340" s="231">
        <f>IF(BV340=1,IF(BU340&lt;15,VLOOKUP(BX340,data!$B$3:$E$32,2,0)*BU340,(VLOOKUP(BX340,data!$B$3:$E$32,2,0)*14)+(VLOOKUP(BX340,data!$B$3:$E$32,3,0))*(BU340-14)),0)</f>
        <v>0</v>
      </c>
      <c r="BZ340" s="265" t="s">
        <v>96</v>
      </c>
      <c r="CA340" s="231">
        <f>IF(BV340=1,VLOOKUP(BZ340,data!$B$35:$D$39,2,0),0)</f>
        <v>0</v>
      </c>
      <c r="CB340" s="232">
        <f>IF(AND(BY340&lt;&gt;0,CA340&lt;&gt;0)=FALSE,0,data!$C$43)</f>
        <v>0</v>
      </c>
      <c r="CC340" s="269">
        <f t="shared" si="391"/>
        <v>0</v>
      </c>
      <c r="CD340" s="225">
        <f t="shared" si="392"/>
        <v>0</v>
      </c>
      <c r="CE340" s="225">
        <f t="shared" si="393"/>
        <v>0</v>
      </c>
      <c r="CF340" s="225">
        <f t="shared" si="394"/>
        <v>0</v>
      </c>
      <c r="CG340" s="431" t="str">
        <f t="shared" si="395"/>
        <v>ne</v>
      </c>
      <c r="CI340" s="229"/>
      <c r="CJ340" s="225">
        <f t="shared" si="396"/>
        <v>0</v>
      </c>
      <c r="CK340" s="230">
        <f>IF(CJ340=1,data!$C$41*CI340,0)</f>
        <v>0</v>
      </c>
      <c r="CL340" s="265" t="s">
        <v>96</v>
      </c>
      <c r="CM340" s="231">
        <f>IF(CJ340=1,IF(CI340&lt;15,VLOOKUP(CL340,data!$B$3:$E$32,2,0)*CI340,(VLOOKUP(CL340,data!$B$3:$E$32,2,0)*14)+(VLOOKUP(CL340,data!$B$3:$E$32,3,0))*(CI340-14)),0)</f>
        <v>0</v>
      </c>
      <c r="CN340" s="265" t="s">
        <v>96</v>
      </c>
      <c r="CO340" s="231">
        <f>IF(CJ340=1,VLOOKUP(CN340,data!$B$35:$D$39,2,0),0)</f>
        <v>0</v>
      </c>
      <c r="CP340" s="232">
        <f>IF(AND(CM340&lt;&gt;0,CO340&lt;&gt;0)=FALSE,0,data!$C$43)</f>
        <v>0</v>
      </c>
      <c r="CQ340" s="269">
        <f t="shared" si="397"/>
        <v>0</v>
      </c>
      <c r="CR340" s="225">
        <f t="shared" si="398"/>
        <v>0</v>
      </c>
      <c r="CS340" s="225">
        <f t="shared" si="399"/>
        <v>0</v>
      </c>
      <c r="CT340" s="225">
        <f t="shared" si="400"/>
        <v>0</v>
      </c>
      <c r="CU340" s="431" t="str">
        <f t="shared" si="401"/>
        <v>ne</v>
      </c>
      <c r="CW340" s="229"/>
      <c r="CX340" s="225">
        <f t="shared" si="402"/>
        <v>0</v>
      </c>
      <c r="CY340" s="230">
        <f>IF(CX340=1,data!$C$41*CW340,0)</f>
        <v>0</v>
      </c>
      <c r="CZ340" s="265" t="s">
        <v>96</v>
      </c>
      <c r="DA340" s="231">
        <f>IF(CX340=1,IF(CW340&lt;15,VLOOKUP(CZ340,data!$B$3:$E$32,2,0)*CW340,(VLOOKUP(CZ340,data!$B$3:$E$32,2,0)*14)+(VLOOKUP(CZ340,data!$B$3:$E$32,3,0))*(CW340-14)),0)</f>
        <v>0</v>
      </c>
      <c r="DB340" s="265" t="s">
        <v>96</v>
      </c>
      <c r="DC340" s="231">
        <f>IF(CX340=1,VLOOKUP(DB340,data!$B$35:$D$39,2,0),0)</f>
        <v>0</v>
      </c>
      <c r="DD340" s="232">
        <f>IF(AND(DA340&lt;&gt;0,DC340&lt;&gt;0)=FALSE,0,data!$C$43)</f>
        <v>0</v>
      </c>
      <c r="DE340" s="269">
        <f t="shared" si="403"/>
        <v>0</v>
      </c>
      <c r="DF340" s="225">
        <f t="shared" si="404"/>
        <v>0</v>
      </c>
      <c r="DG340" s="225">
        <f t="shared" si="405"/>
        <v>0</v>
      </c>
      <c r="DH340" s="225">
        <f t="shared" si="406"/>
        <v>0</v>
      </c>
      <c r="DI340" s="431" t="str">
        <f t="shared" si="407"/>
        <v>ne</v>
      </c>
      <c r="DK340" s="229"/>
      <c r="DL340" s="225">
        <f t="shared" si="408"/>
        <v>0</v>
      </c>
      <c r="DM340" s="230">
        <f>IF(DL340=1,data!$C$41*DK340,0)</f>
        <v>0</v>
      </c>
      <c r="DN340" s="265" t="s">
        <v>96</v>
      </c>
      <c r="DO340" s="231">
        <f>IF(DL340=1,IF(DK340&lt;15,VLOOKUP(DN340,data!$B$3:$E$32,2,0)*DK340,(VLOOKUP(DN340,data!$B$3:$E$32,2,0)*14)+(VLOOKUP(DN340,data!$B$3:$E$32,3,0))*(DK340-14)),0)</f>
        <v>0</v>
      </c>
      <c r="DP340" s="265" t="s">
        <v>96</v>
      </c>
      <c r="DQ340" s="231">
        <f>IF(DL340=1,VLOOKUP(DP340,data!$B$35:$D$39,2,0),0)</f>
        <v>0</v>
      </c>
      <c r="DR340" s="232">
        <f>IF(AND(DO340&lt;&gt;0,DQ340&lt;&gt;0)=FALSE,0,data!$C$43)</f>
        <v>0</v>
      </c>
      <c r="DS340" s="269">
        <f t="shared" si="409"/>
        <v>0</v>
      </c>
      <c r="DT340" s="225">
        <f t="shared" si="410"/>
        <v>0</v>
      </c>
      <c r="DU340" s="225">
        <f t="shared" si="411"/>
        <v>0</v>
      </c>
      <c r="DV340" s="225">
        <f t="shared" si="412"/>
        <v>0</v>
      </c>
      <c r="DW340" s="431" t="str">
        <f t="shared" si="413"/>
        <v>ne</v>
      </c>
      <c r="DY340" s="229"/>
      <c r="DZ340" s="225">
        <f t="shared" si="414"/>
        <v>0</v>
      </c>
      <c r="EA340" s="230">
        <f>IF(DZ340=1,data!$C$41*DY340,0)</f>
        <v>0</v>
      </c>
      <c r="EB340" s="265" t="s">
        <v>96</v>
      </c>
      <c r="EC340" s="231">
        <f>IF(DZ340=1,IF(DY340&lt;15,VLOOKUP(EB340,data!$B$3:$E$32,2,0)*DY340,(VLOOKUP(EB340,data!$B$3:$E$32,2,0)*14)+(VLOOKUP(EB340,data!$B$3:$E$32,3,0))*(DY340-14)),0)</f>
        <v>0</v>
      </c>
      <c r="ED340" s="265" t="s">
        <v>96</v>
      </c>
      <c r="EE340" s="231">
        <f>IF(DZ340=1,VLOOKUP(ED340,data!$B$35:$D$39,2,0),0)</f>
        <v>0</v>
      </c>
      <c r="EF340" s="232">
        <f>IF(AND(EC340&lt;&gt;0,EE340&lt;&gt;0)=FALSE,0,data!$C$43)</f>
        <v>0</v>
      </c>
      <c r="EG340" s="269">
        <f t="shared" si="415"/>
        <v>0</v>
      </c>
      <c r="EH340" s="225">
        <f t="shared" si="416"/>
        <v>0</v>
      </c>
      <c r="EI340" s="225">
        <f t="shared" si="417"/>
        <v>0</v>
      </c>
      <c r="EJ340" s="225">
        <f t="shared" si="418"/>
        <v>0</v>
      </c>
      <c r="EK340" s="431" t="str">
        <f t="shared" si="419"/>
        <v>ne</v>
      </c>
      <c r="EM340" s="229"/>
      <c r="EN340" s="225">
        <f t="shared" si="420"/>
        <v>0</v>
      </c>
      <c r="EO340" s="230">
        <f>IF(EN340=1,data!$C$41*EM340,0)</f>
        <v>0</v>
      </c>
      <c r="EP340" s="265" t="s">
        <v>96</v>
      </c>
      <c r="EQ340" s="231">
        <f>IF(EN340=1,IF(EM340&lt;15,VLOOKUP(EP340,data!$B$3:$E$32,2,0)*EM340,(VLOOKUP(EP340,data!$B$3:$E$32,2,0)*14)+(VLOOKUP(EP340,data!$B$3:$E$32,3,0))*(EM340-14)),0)</f>
        <v>0</v>
      </c>
      <c r="ER340" s="265" t="s">
        <v>96</v>
      </c>
      <c r="ES340" s="231">
        <f>IF(EN340=1,VLOOKUP(ER340,data!$B$35:$D$39,2,0),0)</f>
        <v>0</v>
      </c>
      <c r="ET340" s="232">
        <f>IF(AND(EQ340&lt;&gt;0,ES340&lt;&gt;0)=FALSE,0,data!$C$43)</f>
        <v>0</v>
      </c>
      <c r="EU340" s="269">
        <f t="shared" si="421"/>
        <v>0</v>
      </c>
      <c r="EV340" s="225">
        <f t="shared" si="422"/>
        <v>0</v>
      </c>
      <c r="EW340" s="225">
        <f t="shared" si="423"/>
        <v>0</v>
      </c>
      <c r="EX340" s="225">
        <f t="shared" si="424"/>
        <v>0</v>
      </c>
      <c r="EY340" s="431" t="str">
        <f t="shared" si="425"/>
        <v>ne</v>
      </c>
      <c r="FA340" s="229"/>
      <c r="FB340" s="225">
        <f t="shared" si="426"/>
        <v>0</v>
      </c>
      <c r="FC340" s="230">
        <f>IF(FB340=1,data!$C$41*FA340,0)</f>
        <v>0</v>
      </c>
      <c r="FD340" s="265" t="s">
        <v>96</v>
      </c>
      <c r="FE340" s="231">
        <f>IF(FB340=1,IF(FA340&lt;15,VLOOKUP(FD340,data!$B$3:$E$32,2,0)*FA340,(VLOOKUP(FD340,data!$B$3:$E$32,2,0)*14)+(VLOOKUP(FD340,data!$B$3:$E$32,3,0))*(FA340-14)),0)</f>
        <v>0</v>
      </c>
      <c r="FF340" s="265" t="s">
        <v>96</v>
      </c>
      <c r="FG340" s="231">
        <f>IF(FB340=1,VLOOKUP(FF340,data!$B$35:$D$39,2,0),0)</f>
        <v>0</v>
      </c>
      <c r="FH340" s="232">
        <f>IF(AND(FE340&lt;&gt;0,FG340&lt;&gt;0)=FALSE,0,data!$C$43)</f>
        <v>0</v>
      </c>
      <c r="FI340" s="269">
        <f t="shared" si="427"/>
        <v>0</v>
      </c>
      <c r="FJ340" s="225">
        <f t="shared" si="428"/>
        <v>0</v>
      </c>
      <c r="FK340" s="225">
        <f t="shared" si="429"/>
        <v>0</v>
      </c>
      <c r="FL340" s="225">
        <f t="shared" si="430"/>
        <v>0</v>
      </c>
      <c r="FM340" s="431" t="str">
        <f t="shared" si="431"/>
        <v>ne</v>
      </c>
    </row>
    <row r="341" spans="1:169" ht="26.65" hidden="1" customHeight="1" x14ac:dyDescent="0.25">
      <c r="A341" s="233"/>
      <c r="B341" s="370" t="s">
        <v>432</v>
      </c>
      <c r="C341" s="416"/>
      <c r="D341" s="418"/>
      <c r="E341" s="229"/>
      <c r="F341" s="225">
        <f t="shared" si="363"/>
        <v>0</v>
      </c>
      <c r="G341" s="230">
        <f>IF(F341=1,data!$C$41*E341,0)</f>
        <v>0</v>
      </c>
      <c r="H341" s="265" t="s">
        <v>96</v>
      </c>
      <c r="I341" s="231">
        <f>IF($F341=1,IF($E341&lt;15,VLOOKUP(H341,data!$B$3:$E$32,2,0)*$E341,(VLOOKUP(H341,data!$B$3:$E$32,2,0)*14)+(VLOOKUP(H341,data!$B$3:$E$32,3,0))*($E341-14)),0)</f>
        <v>0</v>
      </c>
      <c r="J341" s="265" t="s">
        <v>96</v>
      </c>
      <c r="K341" s="231">
        <f>IF($F341=1,VLOOKUP(J341,data!$B$35:$D$39,2,0),0)</f>
        <v>0</v>
      </c>
      <c r="L341" s="232">
        <f>IF(AND(I341&lt;&gt;0,K341&lt;&gt;0)=FALSE,0,data!$C$43)</f>
        <v>0</v>
      </c>
      <c r="M341" s="269">
        <f t="shared" si="361"/>
        <v>0</v>
      </c>
      <c r="N341" s="225">
        <f t="shared" si="432"/>
        <v>0</v>
      </c>
      <c r="O341" s="225">
        <f t="shared" si="364"/>
        <v>0</v>
      </c>
      <c r="P341" s="225">
        <f t="shared" si="365"/>
        <v>0</v>
      </c>
      <c r="Q341" s="228"/>
      <c r="R341" s="438">
        <f t="shared" si="366"/>
        <v>0</v>
      </c>
      <c r="S341" s="225">
        <f t="shared" si="367"/>
        <v>0</v>
      </c>
      <c r="T341" s="357">
        <f>IF(S341=1,data!$C$41*R341,0)</f>
        <v>0</v>
      </c>
      <c r="U341" s="370" t="str">
        <f t="shared" si="368"/>
        <v xml:space="preserve"> </v>
      </c>
      <c r="V341" s="360">
        <f>IF($S341=1,IF(R341&lt;15,VLOOKUP(U341,data!$B$3:$E$32,2,0)*R341,(VLOOKUP(U341,data!$B$3:$E$32,2,0)*14)+(VLOOKUP(U341,data!$B$3:$E$32,3,0))*(R341-14)),0)</f>
        <v>0</v>
      </c>
      <c r="W341" s="370" t="str">
        <f t="shared" si="369"/>
        <v xml:space="preserve"> </v>
      </c>
      <c r="X341" s="360">
        <f>IF($S341=1,VLOOKUP(W341,data!$B$35:$D$39,2,0),0)</f>
        <v>0</v>
      </c>
      <c r="Y341" s="364">
        <f>IF(AND(V341&lt;&gt;0,X341&lt;&gt;0)=FALSE,0,data!$C$43)</f>
        <v>0</v>
      </c>
      <c r="Z341" s="365">
        <f t="shared" si="362"/>
        <v>0</v>
      </c>
      <c r="AA341" s="225">
        <f t="shared" si="433"/>
        <v>0</v>
      </c>
      <c r="AB341" s="225">
        <f t="shared" si="370"/>
        <v>0</v>
      </c>
      <c r="AC341" s="225">
        <f t="shared" si="371"/>
        <v>0</v>
      </c>
      <c r="AE341" s="229"/>
      <c r="AF341" s="225">
        <f t="shared" si="372"/>
        <v>0</v>
      </c>
      <c r="AG341" s="230">
        <f>IF(AF341=1,data!$C$41*AE341,0)</f>
        <v>0</v>
      </c>
      <c r="AH341" s="265" t="s">
        <v>96</v>
      </c>
      <c r="AI341" s="231">
        <f>IF(AF341=1,IF(AE341&lt;15,VLOOKUP(AH341,data!$B$3:$E$32,2,0)*AE341,(VLOOKUP(AH341,data!$B$3:$E$32,2,0)*14)+(VLOOKUP(AH341,data!$B$3:$E$32,3,0))*(AE341-14)),0)</f>
        <v>0</v>
      </c>
      <c r="AJ341" s="265" t="s">
        <v>96</v>
      </c>
      <c r="AK341" s="231">
        <f>IF(AF341=1,VLOOKUP(AJ341,data!$B$35:$D$39,2,0),0)</f>
        <v>0</v>
      </c>
      <c r="AL341" s="232">
        <f>IF(AND(AI341&lt;&gt;0,AK341&lt;&gt;0)=FALSE,0,data!$C$43)</f>
        <v>0</v>
      </c>
      <c r="AM341" s="269">
        <f t="shared" si="373"/>
        <v>0</v>
      </c>
      <c r="AN341" s="225">
        <f t="shared" si="374"/>
        <v>0</v>
      </c>
      <c r="AO341" s="225">
        <f t="shared" si="375"/>
        <v>0</v>
      </c>
      <c r="AP341" s="225">
        <f t="shared" si="376"/>
        <v>0</v>
      </c>
      <c r="AQ341" s="431" t="str">
        <f t="shared" si="377"/>
        <v>ne</v>
      </c>
      <c r="AS341" s="229"/>
      <c r="AT341" s="225">
        <f t="shared" si="378"/>
        <v>0</v>
      </c>
      <c r="AU341" s="230">
        <f>IF(AT341=1,data!$C$41*AS341,0)</f>
        <v>0</v>
      </c>
      <c r="AV341" s="265" t="s">
        <v>96</v>
      </c>
      <c r="AW341" s="231">
        <f>IF(AT341=1,IF(AS341&lt;15,VLOOKUP(AV341,data!$B$3:$E$32,2,0)*AS341,(VLOOKUP(AV341,data!$B$3:$E$32,2,0)*14)+(VLOOKUP(AV341,data!$B$3:$E$32,3,0))*(AS341-14)),0)</f>
        <v>0</v>
      </c>
      <c r="AX341" s="265" t="s">
        <v>96</v>
      </c>
      <c r="AY341" s="231">
        <f>IF(AT341=1,VLOOKUP(AX341,data!$B$35:$D$39,2,0),0)</f>
        <v>0</v>
      </c>
      <c r="AZ341" s="232">
        <f>IF(AND(AW341&lt;&gt;0,AY341&lt;&gt;0)=FALSE,0,data!$C$43)</f>
        <v>0</v>
      </c>
      <c r="BA341" s="269">
        <f t="shared" si="379"/>
        <v>0</v>
      </c>
      <c r="BB341" s="225">
        <f t="shared" si="380"/>
        <v>0</v>
      </c>
      <c r="BC341" s="225">
        <f t="shared" si="381"/>
        <v>0</v>
      </c>
      <c r="BD341" s="225">
        <f t="shared" si="382"/>
        <v>0</v>
      </c>
      <c r="BE341" s="431" t="str">
        <f t="shared" si="383"/>
        <v>ne</v>
      </c>
      <c r="BG341" s="229"/>
      <c r="BH341" s="225">
        <f t="shared" si="384"/>
        <v>0</v>
      </c>
      <c r="BI341" s="230">
        <f>IF(BH341=1,data!$C$41*BG341,0)</f>
        <v>0</v>
      </c>
      <c r="BJ341" s="265" t="s">
        <v>96</v>
      </c>
      <c r="BK341" s="231">
        <f>IF(BH341=1,IF(BG341&lt;15,VLOOKUP(BJ341,data!$B$3:$E$32,2,0)*BG341,(VLOOKUP(BJ341,data!$B$3:$E$32,2,0)*14)+(VLOOKUP(BJ341,data!$B$3:$E$32,3,0))*(BG341-14)),0)</f>
        <v>0</v>
      </c>
      <c r="BL341" s="265" t="s">
        <v>96</v>
      </c>
      <c r="BM341" s="231">
        <f>IF(BH341=1,VLOOKUP(BL341,data!$B$35:$D$39,2,0),0)</f>
        <v>0</v>
      </c>
      <c r="BN341" s="232">
        <f>IF(AND(BK341&lt;&gt;0,BM341&lt;&gt;0)=FALSE,0,data!$C$43)</f>
        <v>0</v>
      </c>
      <c r="BO341" s="269">
        <f t="shared" si="385"/>
        <v>0</v>
      </c>
      <c r="BP341" s="225">
        <f t="shared" si="386"/>
        <v>0</v>
      </c>
      <c r="BQ341" s="225">
        <f t="shared" si="387"/>
        <v>0</v>
      </c>
      <c r="BR341" s="225">
        <f t="shared" si="388"/>
        <v>0</v>
      </c>
      <c r="BS341" s="431" t="str">
        <f t="shared" si="389"/>
        <v>ne</v>
      </c>
      <c r="BU341" s="229"/>
      <c r="BV341" s="225">
        <f t="shared" si="390"/>
        <v>0</v>
      </c>
      <c r="BW341" s="230">
        <f>IF(BV341=1,data!$C$41*BU341,0)</f>
        <v>0</v>
      </c>
      <c r="BX341" s="265" t="s">
        <v>96</v>
      </c>
      <c r="BY341" s="231">
        <f>IF(BV341=1,IF(BU341&lt;15,VLOOKUP(BX341,data!$B$3:$E$32,2,0)*BU341,(VLOOKUP(BX341,data!$B$3:$E$32,2,0)*14)+(VLOOKUP(BX341,data!$B$3:$E$32,3,0))*(BU341-14)),0)</f>
        <v>0</v>
      </c>
      <c r="BZ341" s="265" t="s">
        <v>96</v>
      </c>
      <c r="CA341" s="231">
        <f>IF(BV341=1,VLOOKUP(BZ341,data!$B$35:$D$39,2,0),0)</f>
        <v>0</v>
      </c>
      <c r="CB341" s="232">
        <f>IF(AND(BY341&lt;&gt;0,CA341&lt;&gt;0)=FALSE,0,data!$C$43)</f>
        <v>0</v>
      </c>
      <c r="CC341" s="269">
        <f t="shared" si="391"/>
        <v>0</v>
      </c>
      <c r="CD341" s="225">
        <f t="shared" si="392"/>
        <v>0</v>
      </c>
      <c r="CE341" s="225">
        <f t="shared" si="393"/>
        <v>0</v>
      </c>
      <c r="CF341" s="225">
        <f t="shared" si="394"/>
        <v>0</v>
      </c>
      <c r="CG341" s="431" t="str">
        <f t="shared" si="395"/>
        <v>ne</v>
      </c>
      <c r="CI341" s="229"/>
      <c r="CJ341" s="225">
        <f t="shared" si="396"/>
        <v>0</v>
      </c>
      <c r="CK341" s="230">
        <f>IF(CJ341=1,data!$C$41*CI341,0)</f>
        <v>0</v>
      </c>
      <c r="CL341" s="265" t="s">
        <v>96</v>
      </c>
      <c r="CM341" s="231">
        <f>IF(CJ341=1,IF(CI341&lt;15,VLOOKUP(CL341,data!$B$3:$E$32,2,0)*CI341,(VLOOKUP(CL341,data!$B$3:$E$32,2,0)*14)+(VLOOKUP(CL341,data!$B$3:$E$32,3,0))*(CI341-14)),0)</f>
        <v>0</v>
      </c>
      <c r="CN341" s="265" t="s">
        <v>96</v>
      </c>
      <c r="CO341" s="231">
        <f>IF(CJ341=1,VLOOKUP(CN341,data!$B$35:$D$39,2,0),0)</f>
        <v>0</v>
      </c>
      <c r="CP341" s="232">
        <f>IF(AND(CM341&lt;&gt;0,CO341&lt;&gt;0)=FALSE,0,data!$C$43)</f>
        <v>0</v>
      </c>
      <c r="CQ341" s="269">
        <f t="shared" si="397"/>
        <v>0</v>
      </c>
      <c r="CR341" s="225">
        <f t="shared" si="398"/>
        <v>0</v>
      </c>
      <c r="CS341" s="225">
        <f t="shared" si="399"/>
        <v>0</v>
      </c>
      <c r="CT341" s="225">
        <f t="shared" si="400"/>
        <v>0</v>
      </c>
      <c r="CU341" s="431" t="str">
        <f t="shared" si="401"/>
        <v>ne</v>
      </c>
      <c r="CW341" s="229"/>
      <c r="CX341" s="225">
        <f t="shared" si="402"/>
        <v>0</v>
      </c>
      <c r="CY341" s="230">
        <f>IF(CX341=1,data!$C$41*CW341,0)</f>
        <v>0</v>
      </c>
      <c r="CZ341" s="265" t="s">
        <v>96</v>
      </c>
      <c r="DA341" s="231">
        <f>IF(CX341=1,IF(CW341&lt;15,VLOOKUP(CZ341,data!$B$3:$E$32,2,0)*CW341,(VLOOKUP(CZ341,data!$B$3:$E$32,2,0)*14)+(VLOOKUP(CZ341,data!$B$3:$E$32,3,0))*(CW341-14)),0)</f>
        <v>0</v>
      </c>
      <c r="DB341" s="265" t="s">
        <v>96</v>
      </c>
      <c r="DC341" s="231">
        <f>IF(CX341=1,VLOOKUP(DB341,data!$B$35:$D$39,2,0),0)</f>
        <v>0</v>
      </c>
      <c r="DD341" s="232">
        <f>IF(AND(DA341&lt;&gt;0,DC341&lt;&gt;0)=FALSE,0,data!$C$43)</f>
        <v>0</v>
      </c>
      <c r="DE341" s="269">
        <f t="shared" si="403"/>
        <v>0</v>
      </c>
      <c r="DF341" s="225">
        <f t="shared" si="404"/>
        <v>0</v>
      </c>
      <c r="DG341" s="225">
        <f t="shared" si="405"/>
        <v>0</v>
      </c>
      <c r="DH341" s="225">
        <f t="shared" si="406"/>
        <v>0</v>
      </c>
      <c r="DI341" s="431" t="str">
        <f t="shared" si="407"/>
        <v>ne</v>
      </c>
      <c r="DK341" s="229"/>
      <c r="DL341" s="225">
        <f t="shared" si="408"/>
        <v>0</v>
      </c>
      <c r="DM341" s="230">
        <f>IF(DL341=1,data!$C$41*DK341,0)</f>
        <v>0</v>
      </c>
      <c r="DN341" s="265" t="s">
        <v>96</v>
      </c>
      <c r="DO341" s="231">
        <f>IF(DL341=1,IF(DK341&lt;15,VLOOKUP(DN341,data!$B$3:$E$32,2,0)*DK341,(VLOOKUP(DN341,data!$B$3:$E$32,2,0)*14)+(VLOOKUP(DN341,data!$B$3:$E$32,3,0))*(DK341-14)),0)</f>
        <v>0</v>
      </c>
      <c r="DP341" s="265" t="s">
        <v>96</v>
      </c>
      <c r="DQ341" s="231">
        <f>IF(DL341=1,VLOOKUP(DP341,data!$B$35:$D$39,2,0),0)</f>
        <v>0</v>
      </c>
      <c r="DR341" s="232">
        <f>IF(AND(DO341&lt;&gt;0,DQ341&lt;&gt;0)=FALSE,0,data!$C$43)</f>
        <v>0</v>
      </c>
      <c r="DS341" s="269">
        <f t="shared" si="409"/>
        <v>0</v>
      </c>
      <c r="DT341" s="225">
        <f t="shared" si="410"/>
        <v>0</v>
      </c>
      <c r="DU341" s="225">
        <f t="shared" si="411"/>
        <v>0</v>
      </c>
      <c r="DV341" s="225">
        <f t="shared" si="412"/>
        <v>0</v>
      </c>
      <c r="DW341" s="431" t="str">
        <f t="shared" si="413"/>
        <v>ne</v>
      </c>
      <c r="DY341" s="229"/>
      <c r="DZ341" s="225">
        <f t="shared" si="414"/>
        <v>0</v>
      </c>
      <c r="EA341" s="230">
        <f>IF(DZ341=1,data!$C$41*DY341,0)</f>
        <v>0</v>
      </c>
      <c r="EB341" s="265" t="s">
        <v>96</v>
      </c>
      <c r="EC341" s="231">
        <f>IF(DZ341=1,IF(DY341&lt;15,VLOOKUP(EB341,data!$B$3:$E$32,2,0)*DY341,(VLOOKUP(EB341,data!$B$3:$E$32,2,0)*14)+(VLOOKUP(EB341,data!$B$3:$E$32,3,0))*(DY341-14)),0)</f>
        <v>0</v>
      </c>
      <c r="ED341" s="265" t="s">
        <v>96</v>
      </c>
      <c r="EE341" s="231">
        <f>IF(DZ341=1,VLOOKUP(ED341,data!$B$35:$D$39,2,0),0)</f>
        <v>0</v>
      </c>
      <c r="EF341" s="232">
        <f>IF(AND(EC341&lt;&gt;0,EE341&lt;&gt;0)=FALSE,0,data!$C$43)</f>
        <v>0</v>
      </c>
      <c r="EG341" s="269">
        <f t="shared" si="415"/>
        <v>0</v>
      </c>
      <c r="EH341" s="225">
        <f t="shared" si="416"/>
        <v>0</v>
      </c>
      <c r="EI341" s="225">
        <f t="shared" si="417"/>
        <v>0</v>
      </c>
      <c r="EJ341" s="225">
        <f t="shared" si="418"/>
        <v>0</v>
      </c>
      <c r="EK341" s="431" t="str">
        <f t="shared" si="419"/>
        <v>ne</v>
      </c>
      <c r="EM341" s="229"/>
      <c r="EN341" s="225">
        <f t="shared" si="420"/>
        <v>0</v>
      </c>
      <c r="EO341" s="230">
        <f>IF(EN341=1,data!$C$41*EM341,0)</f>
        <v>0</v>
      </c>
      <c r="EP341" s="265" t="s">
        <v>96</v>
      </c>
      <c r="EQ341" s="231">
        <f>IF(EN341=1,IF(EM341&lt;15,VLOOKUP(EP341,data!$B$3:$E$32,2,0)*EM341,(VLOOKUP(EP341,data!$B$3:$E$32,2,0)*14)+(VLOOKUP(EP341,data!$B$3:$E$32,3,0))*(EM341-14)),0)</f>
        <v>0</v>
      </c>
      <c r="ER341" s="265" t="s">
        <v>96</v>
      </c>
      <c r="ES341" s="231">
        <f>IF(EN341=1,VLOOKUP(ER341,data!$B$35:$D$39,2,0),0)</f>
        <v>0</v>
      </c>
      <c r="ET341" s="232">
        <f>IF(AND(EQ341&lt;&gt;0,ES341&lt;&gt;0)=FALSE,0,data!$C$43)</f>
        <v>0</v>
      </c>
      <c r="EU341" s="269">
        <f t="shared" si="421"/>
        <v>0</v>
      </c>
      <c r="EV341" s="225">
        <f t="shared" si="422"/>
        <v>0</v>
      </c>
      <c r="EW341" s="225">
        <f t="shared" si="423"/>
        <v>0</v>
      </c>
      <c r="EX341" s="225">
        <f t="shared" si="424"/>
        <v>0</v>
      </c>
      <c r="EY341" s="431" t="str">
        <f t="shared" si="425"/>
        <v>ne</v>
      </c>
      <c r="FA341" s="229"/>
      <c r="FB341" s="225">
        <f t="shared" si="426"/>
        <v>0</v>
      </c>
      <c r="FC341" s="230">
        <f>IF(FB341=1,data!$C$41*FA341,0)</f>
        <v>0</v>
      </c>
      <c r="FD341" s="265" t="s">
        <v>96</v>
      </c>
      <c r="FE341" s="231">
        <f>IF(FB341=1,IF(FA341&lt;15,VLOOKUP(FD341,data!$B$3:$E$32,2,0)*FA341,(VLOOKUP(FD341,data!$B$3:$E$32,2,0)*14)+(VLOOKUP(FD341,data!$B$3:$E$32,3,0))*(FA341-14)),0)</f>
        <v>0</v>
      </c>
      <c r="FF341" s="265" t="s">
        <v>96</v>
      </c>
      <c r="FG341" s="231">
        <f>IF(FB341=1,VLOOKUP(FF341,data!$B$35:$D$39,2,0),0)</f>
        <v>0</v>
      </c>
      <c r="FH341" s="232">
        <f>IF(AND(FE341&lt;&gt;0,FG341&lt;&gt;0)=FALSE,0,data!$C$43)</f>
        <v>0</v>
      </c>
      <c r="FI341" s="269">
        <f t="shared" si="427"/>
        <v>0</v>
      </c>
      <c r="FJ341" s="225">
        <f t="shared" si="428"/>
        <v>0</v>
      </c>
      <c r="FK341" s="225">
        <f t="shared" si="429"/>
        <v>0</v>
      </c>
      <c r="FL341" s="225">
        <f t="shared" si="430"/>
        <v>0</v>
      </c>
      <c r="FM341" s="431" t="str">
        <f t="shared" si="431"/>
        <v>ne</v>
      </c>
    </row>
    <row r="342" spans="1:169" ht="26.65" hidden="1" customHeight="1" x14ac:dyDescent="0.25">
      <c r="A342" s="233"/>
      <c r="B342" s="370" t="s">
        <v>433</v>
      </c>
      <c r="C342" s="416"/>
      <c r="D342" s="418"/>
      <c r="E342" s="229"/>
      <c r="F342" s="225">
        <f t="shared" si="363"/>
        <v>0</v>
      </c>
      <c r="G342" s="230">
        <f>IF(F342=1,data!$C$41*E342,0)</f>
        <v>0</v>
      </c>
      <c r="H342" s="265" t="s">
        <v>96</v>
      </c>
      <c r="I342" s="231">
        <f>IF($F342=1,IF($E342&lt;15,VLOOKUP(H342,data!$B$3:$E$32,2,0)*$E342,(VLOOKUP(H342,data!$B$3:$E$32,2,0)*14)+(VLOOKUP(H342,data!$B$3:$E$32,3,0))*($E342-14)),0)</f>
        <v>0</v>
      </c>
      <c r="J342" s="265" t="s">
        <v>96</v>
      </c>
      <c r="K342" s="231">
        <f>IF($F342=1,VLOOKUP(J342,data!$B$35:$D$39,2,0),0)</f>
        <v>0</v>
      </c>
      <c r="L342" s="232">
        <f>IF(AND(I342&lt;&gt;0,K342&lt;&gt;0)=FALSE,0,data!$C$43)</f>
        <v>0</v>
      </c>
      <c r="M342" s="269">
        <f t="shared" si="361"/>
        <v>0</v>
      </c>
      <c r="N342" s="225">
        <f t="shared" si="432"/>
        <v>0</v>
      </c>
      <c r="O342" s="225">
        <f t="shared" si="364"/>
        <v>0</v>
      </c>
      <c r="P342" s="225">
        <f t="shared" si="365"/>
        <v>0</v>
      </c>
      <c r="Q342" s="228"/>
      <c r="R342" s="438">
        <f t="shared" si="366"/>
        <v>0</v>
      </c>
      <c r="S342" s="225">
        <f t="shared" si="367"/>
        <v>0</v>
      </c>
      <c r="T342" s="357">
        <f>IF(S342=1,data!$C$41*R342,0)</f>
        <v>0</v>
      </c>
      <c r="U342" s="370" t="str">
        <f t="shared" si="368"/>
        <v xml:space="preserve"> </v>
      </c>
      <c r="V342" s="360">
        <f>IF($S342=1,IF(R342&lt;15,VLOOKUP(U342,data!$B$3:$E$32,2,0)*R342,(VLOOKUP(U342,data!$B$3:$E$32,2,0)*14)+(VLOOKUP(U342,data!$B$3:$E$32,3,0))*(R342-14)),0)</f>
        <v>0</v>
      </c>
      <c r="W342" s="370" t="str">
        <f t="shared" si="369"/>
        <v xml:space="preserve"> </v>
      </c>
      <c r="X342" s="360">
        <f>IF($S342=1,VLOOKUP(W342,data!$B$35:$D$39,2,0),0)</f>
        <v>0</v>
      </c>
      <c r="Y342" s="364">
        <f>IF(AND(V342&lt;&gt;0,X342&lt;&gt;0)=FALSE,0,data!$C$43)</f>
        <v>0</v>
      </c>
      <c r="Z342" s="365">
        <f t="shared" si="362"/>
        <v>0</v>
      </c>
      <c r="AA342" s="225">
        <f t="shared" si="433"/>
        <v>0</v>
      </c>
      <c r="AB342" s="225">
        <f t="shared" si="370"/>
        <v>0</v>
      </c>
      <c r="AC342" s="225">
        <f t="shared" si="371"/>
        <v>0</v>
      </c>
      <c r="AE342" s="229"/>
      <c r="AF342" s="225">
        <f t="shared" si="372"/>
        <v>0</v>
      </c>
      <c r="AG342" s="230">
        <f>IF(AF342=1,data!$C$41*AE342,0)</f>
        <v>0</v>
      </c>
      <c r="AH342" s="265" t="s">
        <v>96</v>
      </c>
      <c r="AI342" s="231">
        <f>IF(AF342=1,IF(AE342&lt;15,VLOOKUP(AH342,data!$B$3:$E$32,2,0)*AE342,(VLOOKUP(AH342,data!$B$3:$E$32,2,0)*14)+(VLOOKUP(AH342,data!$B$3:$E$32,3,0))*(AE342-14)),0)</f>
        <v>0</v>
      </c>
      <c r="AJ342" s="265" t="s">
        <v>96</v>
      </c>
      <c r="AK342" s="231">
        <f>IF(AF342=1,VLOOKUP(AJ342,data!$B$35:$D$39,2,0),0)</f>
        <v>0</v>
      </c>
      <c r="AL342" s="232">
        <f>IF(AND(AI342&lt;&gt;0,AK342&lt;&gt;0)=FALSE,0,data!$C$43)</f>
        <v>0</v>
      </c>
      <c r="AM342" s="269">
        <f t="shared" si="373"/>
        <v>0</v>
      </c>
      <c r="AN342" s="225">
        <f t="shared" si="374"/>
        <v>0</v>
      </c>
      <c r="AO342" s="225">
        <f t="shared" si="375"/>
        <v>0</v>
      </c>
      <c r="AP342" s="225">
        <f t="shared" si="376"/>
        <v>0</v>
      </c>
      <c r="AQ342" s="431" t="str">
        <f t="shared" si="377"/>
        <v>ne</v>
      </c>
      <c r="AS342" s="229"/>
      <c r="AT342" s="225">
        <f t="shared" si="378"/>
        <v>0</v>
      </c>
      <c r="AU342" s="230">
        <f>IF(AT342=1,data!$C$41*AS342,0)</f>
        <v>0</v>
      </c>
      <c r="AV342" s="265" t="s">
        <v>96</v>
      </c>
      <c r="AW342" s="231">
        <f>IF(AT342=1,IF(AS342&lt;15,VLOOKUP(AV342,data!$B$3:$E$32,2,0)*AS342,(VLOOKUP(AV342,data!$B$3:$E$32,2,0)*14)+(VLOOKUP(AV342,data!$B$3:$E$32,3,0))*(AS342-14)),0)</f>
        <v>0</v>
      </c>
      <c r="AX342" s="265" t="s">
        <v>96</v>
      </c>
      <c r="AY342" s="231">
        <f>IF(AT342=1,VLOOKUP(AX342,data!$B$35:$D$39,2,0),0)</f>
        <v>0</v>
      </c>
      <c r="AZ342" s="232">
        <f>IF(AND(AW342&lt;&gt;0,AY342&lt;&gt;0)=FALSE,0,data!$C$43)</f>
        <v>0</v>
      </c>
      <c r="BA342" s="269">
        <f t="shared" si="379"/>
        <v>0</v>
      </c>
      <c r="BB342" s="225">
        <f t="shared" si="380"/>
        <v>0</v>
      </c>
      <c r="BC342" s="225">
        <f t="shared" si="381"/>
        <v>0</v>
      </c>
      <c r="BD342" s="225">
        <f t="shared" si="382"/>
        <v>0</v>
      </c>
      <c r="BE342" s="431" t="str">
        <f t="shared" si="383"/>
        <v>ne</v>
      </c>
      <c r="BG342" s="229"/>
      <c r="BH342" s="225">
        <f t="shared" si="384"/>
        <v>0</v>
      </c>
      <c r="BI342" s="230">
        <f>IF(BH342=1,data!$C$41*BG342,0)</f>
        <v>0</v>
      </c>
      <c r="BJ342" s="265" t="s">
        <v>96</v>
      </c>
      <c r="BK342" s="231">
        <f>IF(BH342=1,IF(BG342&lt;15,VLOOKUP(BJ342,data!$B$3:$E$32,2,0)*BG342,(VLOOKUP(BJ342,data!$B$3:$E$32,2,0)*14)+(VLOOKUP(BJ342,data!$B$3:$E$32,3,0))*(BG342-14)),0)</f>
        <v>0</v>
      </c>
      <c r="BL342" s="265" t="s">
        <v>96</v>
      </c>
      <c r="BM342" s="231">
        <f>IF(BH342=1,VLOOKUP(BL342,data!$B$35:$D$39,2,0),0)</f>
        <v>0</v>
      </c>
      <c r="BN342" s="232">
        <f>IF(AND(BK342&lt;&gt;0,BM342&lt;&gt;0)=FALSE,0,data!$C$43)</f>
        <v>0</v>
      </c>
      <c r="BO342" s="269">
        <f t="shared" si="385"/>
        <v>0</v>
      </c>
      <c r="BP342" s="225">
        <f t="shared" si="386"/>
        <v>0</v>
      </c>
      <c r="BQ342" s="225">
        <f t="shared" si="387"/>
        <v>0</v>
      </c>
      <c r="BR342" s="225">
        <f t="shared" si="388"/>
        <v>0</v>
      </c>
      <c r="BS342" s="431" t="str">
        <f t="shared" si="389"/>
        <v>ne</v>
      </c>
      <c r="BU342" s="229"/>
      <c r="BV342" s="225">
        <f t="shared" si="390"/>
        <v>0</v>
      </c>
      <c r="BW342" s="230">
        <f>IF(BV342=1,data!$C$41*BU342,0)</f>
        <v>0</v>
      </c>
      <c r="BX342" s="265" t="s">
        <v>96</v>
      </c>
      <c r="BY342" s="231">
        <f>IF(BV342=1,IF(BU342&lt;15,VLOOKUP(BX342,data!$B$3:$E$32,2,0)*BU342,(VLOOKUP(BX342,data!$B$3:$E$32,2,0)*14)+(VLOOKUP(BX342,data!$B$3:$E$32,3,0))*(BU342-14)),0)</f>
        <v>0</v>
      </c>
      <c r="BZ342" s="265" t="s">
        <v>96</v>
      </c>
      <c r="CA342" s="231">
        <f>IF(BV342=1,VLOOKUP(BZ342,data!$B$35:$D$39,2,0),0)</f>
        <v>0</v>
      </c>
      <c r="CB342" s="232">
        <f>IF(AND(BY342&lt;&gt;0,CA342&lt;&gt;0)=FALSE,0,data!$C$43)</f>
        <v>0</v>
      </c>
      <c r="CC342" s="269">
        <f t="shared" si="391"/>
        <v>0</v>
      </c>
      <c r="CD342" s="225">
        <f t="shared" si="392"/>
        <v>0</v>
      </c>
      <c r="CE342" s="225">
        <f t="shared" si="393"/>
        <v>0</v>
      </c>
      <c r="CF342" s="225">
        <f t="shared" si="394"/>
        <v>0</v>
      </c>
      <c r="CG342" s="431" t="str">
        <f t="shared" si="395"/>
        <v>ne</v>
      </c>
      <c r="CI342" s="229"/>
      <c r="CJ342" s="225">
        <f t="shared" si="396"/>
        <v>0</v>
      </c>
      <c r="CK342" s="230">
        <f>IF(CJ342=1,data!$C$41*CI342,0)</f>
        <v>0</v>
      </c>
      <c r="CL342" s="265" t="s">
        <v>96</v>
      </c>
      <c r="CM342" s="231">
        <f>IF(CJ342=1,IF(CI342&lt;15,VLOOKUP(CL342,data!$B$3:$E$32,2,0)*CI342,(VLOOKUP(CL342,data!$B$3:$E$32,2,0)*14)+(VLOOKUP(CL342,data!$B$3:$E$32,3,0))*(CI342-14)),0)</f>
        <v>0</v>
      </c>
      <c r="CN342" s="265" t="s">
        <v>96</v>
      </c>
      <c r="CO342" s="231">
        <f>IF(CJ342=1,VLOOKUP(CN342,data!$B$35:$D$39,2,0),0)</f>
        <v>0</v>
      </c>
      <c r="CP342" s="232">
        <f>IF(AND(CM342&lt;&gt;0,CO342&lt;&gt;0)=FALSE,0,data!$C$43)</f>
        <v>0</v>
      </c>
      <c r="CQ342" s="269">
        <f t="shared" si="397"/>
        <v>0</v>
      </c>
      <c r="CR342" s="225">
        <f t="shared" si="398"/>
        <v>0</v>
      </c>
      <c r="CS342" s="225">
        <f t="shared" si="399"/>
        <v>0</v>
      </c>
      <c r="CT342" s="225">
        <f t="shared" si="400"/>
        <v>0</v>
      </c>
      <c r="CU342" s="431" t="str">
        <f t="shared" si="401"/>
        <v>ne</v>
      </c>
      <c r="CW342" s="229"/>
      <c r="CX342" s="225">
        <f t="shared" si="402"/>
        <v>0</v>
      </c>
      <c r="CY342" s="230">
        <f>IF(CX342=1,data!$C$41*CW342,0)</f>
        <v>0</v>
      </c>
      <c r="CZ342" s="265" t="s">
        <v>96</v>
      </c>
      <c r="DA342" s="231">
        <f>IF(CX342=1,IF(CW342&lt;15,VLOOKUP(CZ342,data!$B$3:$E$32,2,0)*CW342,(VLOOKUP(CZ342,data!$B$3:$E$32,2,0)*14)+(VLOOKUP(CZ342,data!$B$3:$E$32,3,0))*(CW342-14)),0)</f>
        <v>0</v>
      </c>
      <c r="DB342" s="265" t="s">
        <v>96</v>
      </c>
      <c r="DC342" s="231">
        <f>IF(CX342=1,VLOOKUP(DB342,data!$B$35:$D$39,2,0),0)</f>
        <v>0</v>
      </c>
      <c r="DD342" s="232">
        <f>IF(AND(DA342&lt;&gt;0,DC342&lt;&gt;0)=FALSE,0,data!$C$43)</f>
        <v>0</v>
      </c>
      <c r="DE342" s="269">
        <f t="shared" si="403"/>
        <v>0</v>
      </c>
      <c r="DF342" s="225">
        <f t="shared" si="404"/>
        <v>0</v>
      </c>
      <c r="DG342" s="225">
        <f t="shared" si="405"/>
        <v>0</v>
      </c>
      <c r="DH342" s="225">
        <f t="shared" si="406"/>
        <v>0</v>
      </c>
      <c r="DI342" s="431" t="str">
        <f t="shared" si="407"/>
        <v>ne</v>
      </c>
      <c r="DK342" s="229"/>
      <c r="DL342" s="225">
        <f t="shared" si="408"/>
        <v>0</v>
      </c>
      <c r="DM342" s="230">
        <f>IF(DL342=1,data!$C$41*DK342,0)</f>
        <v>0</v>
      </c>
      <c r="DN342" s="265" t="s">
        <v>96</v>
      </c>
      <c r="DO342" s="231">
        <f>IF(DL342=1,IF(DK342&lt;15,VLOOKUP(DN342,data!$B$3:$E$32,2,0)*DK342,(VLOOKUP(DN342,data!$B$3:$E$32,2,0)*14)+(VLOOKUP(DN342,data!$B$3:$E$32,3,0))*(DK342-14)),0)</f>
        <v>0</v>
      </c>
      <c r="DP342" s="265" t="s">
        <v>96</v>
      </c>
      <c r="DQ342" s="231">
        <f>IF(DL342=1,VLOOKUP(DP342,data!$B$35:$D$39,2,0),0)</f>
        <v>0</v>
      </c>
      <c r="DR342" s="232">
        <f>IF(AND(DO342&lt;&gt;0,DQ342&lt;&gt;0)=FALSE,0,data!$C$43)</f>
        <v>0</v>
      </c>
      <c r="DS342" s="269">
        <f t="shared" si="409"/>
        <v>0</v>
      </c>
      <c r="DT342" s="225">
        <f t="shared" si="410"/>
        <v>0</v>
      </c>
      <c r="DU342" s="225">
        <f t="shared" si="411"/>
        <v>0</v>
      </c>
      <c r="DV342" s="225">
        <f t="shared" si="412"/>
        <v>0</v>
      </c>
      <c r="DW342" s="431" t="str">
        <f t="shared" si="413"/>
        <v>ne</v>
      </c>
      <c r="DY342" s="229"/>
      <c r="DZ342" s="225">
        <f t="shared" si="414"/>
        <v>0</v>
      </c>
      <c r="EA342" s="230">
        <f>IF(DZ342=1,data!$C$41*DY342,0)</f>
        <v>0</v>
      </c>
      <c r="EB342" s="265" t="s">
        <v>96</v>
      </c>
      <c r="EC342" s="231">
        <f>IF(DZ342=1,IF(DY342&lt;15,VLOOKUP(EB342,data!$B$3:$E$32,2,0)*DY342,(VLOOKUP(EB342,data!$B$3:$E$32,2,0)*14)+(VLOOKUP(EB342,data!$B$3:$E$32,3,0))*(DY342-14)),0)</f>
        <v>0</v>
      </c>
      <c r="ED342" s="265" t="s">
        <v>96</v>
      </c>
      <c r="EE342" s="231">
        <f>IF(DZ342=1,VLOOKUP(ED342,data!$B$35:$D$39,2,0),0)</f>
        <v>0</v>
      </c>
      <c r="EF342" s="232">
        <f>IF(AND(EC342&lt;&gt;0,EE342&lt;&gt;0)=FALSE,0,data!$C$43)</f>
        <v>0</v>
      </c>
      <c r="EG342" s="269">
        <f t="shared" si="415"/>
        <v>0</v>
      </c>
      <c r="EH342" s="225">
        <f t="shared" si="416"/>
        <v>0</v>
      </c>
      <c r="EI342" s="225">
        <f t="shared" si="417"/>
        <v>0</v>
      </c>
      <c r="EJ342" s="225">
        <f t="shared" si="418"/>
        <v>0</v>
      </c>
      <c r="EK342" s="431" t="str">
        <f t="shared" si="419"/>
        <v>ne</v>
      </c>
      <c r="EM342" s="229"/>
      <c r="EN342" s="225">
        <f t="shared" si="420"/>
        <v>0</v>
      </c>
      <c r="EO342" s="230">
        <f>IF(EN342=1,data!$C$41*EM342,0)</f>
        <v>0</v>
      </c>
      <c r="EP342" s="265" t="s">
        <v>96</v>
      </c>
      <c r="EQ342" s="231">
        <f>IF(EN342=1,IF(EM342&lt;15,VLOOKUP(EP342,data!$B$3:$E$32,2,0)*EM342,(VLOOKUP(EP342,data!$B$3:$E$32,2,0)*14)+(VLOOKUP(EP342,data!$B$3:$E$32,3,0))*(EM342-14)),0)</f>
        <v>0</v>
      </c>
      <c r="ER342" s="265" t="s">
        <v>96</v>
      </c>
      <c r="ES342" s="231">
        <f>IF(EN342=1,VLOOKUP(ER342,data!$B$35:$D$39,2,0),0)</f>
        <v>0</v>
      </c>
      <c r="ET342" s="232">
        <f>IF(AND(EQ342&lt;&gt;0,ES342&lt;&gt;0)=FALSE,0,data!$C$43)</f>
        <v>0</v>
      </c>
      <c r="EU342" s="269">
        <f t="shared" si="421"/>
        <v>0</v>
      </c>
      <c r="EV342" s="225">
        <f t="shared" si="422"/>
        <v>0</v>
      </c>
      <c r="EW342" s="225">
        <f t="shared" si="423"/>
        <v>0</v>
      </c>
      <c r="EX342" s="225">
        <f t="shared" si="424"/>
        <v>0</v>
      </c>
      <c r="EY342" s="431" t="str">
        <f t="shared" si="425"/>
        <v>ne</v>
      </c>
      <c r="FA342" s="229"/>
      <c r="FB342" s="225">
        <f t="shared" si="426"/>
        <v>0</v>
      </c>
      <c r="FC342" s="230">
        <f>IF(FB342=1,data!$C$41*FA342,0)</f>
        <v>0</v>
      </c>
      <c r="FD342" s="265" t="s">
        <v>96</v>
      </c>
      <c r="FE342" s="231">
        <f>IF(FB342=1,IF(FA342&lt;15,VLOOKUP(FD342,data!$B$3:$E$32,2,0)*FA342,(VLOOKUP(FD342,data!$B$3:$E$32,2,0)*14)+(VLOOKUP(FD342,data!$B$3:$E$32,3,0))*(FA342-14)),0)</f>
        <v>0</v>
      </c>
      <c r="FF342" s="265" t="s">
        <v>96</v>
      </c>
      <c r="FG342" s="231">
        <f>IF(FB342=1,VLOOKUP(FF342,data!$B$35:$D$39,2,0),0)</f>
        <v>0</v>
      </c>
      <c r="FH342" s="232">
        <f>IF(AND(FE342&lt;&gt;0,FG342&lt;&gt;0)=FALSE,0,data!$C$43)</f>
        <v>0</v>
      </c>
      <c r="FI342" s="269">
        <f t="shared" si="427"/>
        <v>0</v>
      </c>
      <c r="FJ342" s="225">
        <f t="shared" si="428"/>
        <v>0</v>
      </c>
      <c r="FK342" s="225">
        <f t="shared" si="429"/>
        <v>0</v>
      </c>
      <c r="FL342" s="225">
        <f t="shared" si="430"/>
        <v>0</v>
      </c>
      <c r="FM342" s="431" t="str">
        <f t="shared" si="431"/>
        <v>ne</v>
      </c>
    </row>
    <row r="343" spans="1:169" ht="26.65" hidden="1" customHeight="1" x14ac:dyDescent="0.25">
      <c r="A343" s="233"/>
      <c r="B343" s="370" t="s">
        <v>434</v>
      </c>
      <c r="C343" s="416"/>
      <c r="D343" s="418"/>
      <c r="E343" s="229"/>
      <c r="F343" s="225">
        <f t="shared" si="363"/>
        <v>0</v>
      </c>
      <c r="G343" s="230">
        <f>IF(F343=1,data!$C$41*E343,0)</f>
        <v>0</v>
      </c>
      <c r="H343" s="265" t="s">
        <v>96</v>
      </c>
      <c r="I343" s="231">
        <f>IF($F343=1,IF($E343&lt;15,VLOOKUP(H343,data!$B$3:$E$32,2,0)*$E343,(VLOOKUP(H343,data!$B$3:$E$32,2,0)*14)+(VLOOKUP(H343,data!$B$3:$E$32,3,0))*($E343-14)),0)</f>
        <v>0</v>
      </c>
      <c r="J343" s="265" t="s">
        <v>96</v>
      </c>
      <c r="K343" s="231">
        <f>IF($F343=1,VLOOKUP(J343,data!$B$35:$D$39,2,0),0)</f>
        <v>0</v>
      </c>
      <c r="L343" s="232">
        <f>IF(AND(I343&lt;&gt;0,K343&lt;&gt;0)=FALSE,0,data!$C$43)</f>
        <v>0</v>
      </c>
      <c r="M343" s="269">
        <f t="shared" si="361"/>
        <v>0</v>
      </c>
      <c r="N343" s="225">
        <f t="shared" si="432"/>
        <v>0</v>
      </c>
      <c r="O343" s="225">
        <f t="shared" si="364"/>
        <v>0</v>
      </c>
      <c r="P343" s="225">
        <f t="shared" si="365"/>
        <v>0</v>
      </c>
      <c r="Q343" s="228"/>
      <c r="R343" s="438">
        <f t="shared" si="366"/>
        <v>0</v>
      </c>
      <c r="S343" s="225">
        <f t="shared" si="367"/>
        <v>0</v>
      </c>
      <c r="T343" s="357">
        <f>IF(S343=1,data!$C$41*R343,0)</f>
        <v>0</v>
      </c>
      <c r="U343" s="370" t="str">
        <f t="shared" si="368"/>
        <v xml:space="preserve"> </v>
      </c>
      <c r="V343" s="360">
        <f>IF($S343=1,IF(R343&lt;15,VLOOKUP(U343,data!$B$3:$E$32,2,0)*R343,(VLOOKUP(U343,data!$B$3:$E$32,2,0)*14)+(VLOOKUP(U343,data!$B$3:$E$32,3,0))*(R343-14)),0)</f>
        <v>0</v>
      </c>
      <c r="W343" s="370" t="str">
        <f t="shared" si="369"/>
        <v xml:space="preserve"> </v>
      </c>
      <c r="X343" s="360">
        <f>IF($S343=1,VLOOKUP(W343,data!$B$35:$D$39,2,0),0)</f>
        <v>0</v>
      </c>
      <c r="Y343" s="364">
        <f>IF(AND(V343&lt;&gt;0,X343&lt;&gt;0)=FALSE,0,data!$C$43)</f>
        <v>0</v>
      </c>
      <c r="Z343" s="365">
        <f t="shared" si="362"/>
        <v>0</v>
      </c>
      <c r="AA343" s="225">
        <f t="shared" si="433"/>
        <v>0</v>
      </c>
      <c r="AB343" s="225">
        <f t="shared" si="370"/>
        <v>0</v>
      </c>
      <c r="AC343" s="225">
        <f t="shared" si="371"/>
        <v>0</v>
      </c>
      <c r="AE343" s="229"/>
      <c r="AF343" s="225">
        <f t="shared" si="372"/>
        <v>0</v>
      </c>
      <c r="AG343" s="230">
        <f>IF(AF343=1,data!$C$41*AE343,0)</f>
        <v>0</v>
      </c>
      <c r="AH343" s="265" t="s">
        <v>96</v>
      </c>
      <c r="AI343" s="231">
        <f>IF(AF343=1,IF(AE343&lt;15,VLOOKUP(AH343,data!$B$3:$E$32,2,0)*AE343,(VLOOKUP(AH343,data!$B$3:$E$32,2,0)*14)+(VLOOKUP(AH343,data!$B$3:$E$32,3,0))*(AE343-14)),0)</f>
        <v>0</v>
      </c>
      <c r="AJ343" s="265" t="s">
        <v>96</v>
      </c>
      <c r="AK343" s="231">
        <f>IF(AF343=1,VLOOKUP(AJ343,data!$B$35:$D$39,2,0),0)</f>
        <v>0</v>
      </c>
      <c r="AL343" s="232">
        <f>IF(AND(AI343&lt;&gt;0,AK343&lt;&gt;0)=FALSE,0,data!$C$43)</f>
        <v>0</v>
      </c>
      <c r="AM343" s="269">
        <f t="shared" si="373"/>
        <v>0</v>
      </c>
      <c r="AN343" s="225">
        <f t="shared" si="374"/>
        <v>0</v>
      </c>
      <c r="AO343" s="225">
        <f t="shared" si="375"/>
        <v>0</v>
      </c>
      <c r="AP343" s="225">
        <f t="shared" si="376"/>
        <v>0</v>
      </c>
      <c r="AQ343" s="431" t="str">
        <f t="shared" si="377"/>
        <v>ne</v>
      </c>
      <c r="AS343" s="229"/>
      <c r="AT343" s="225">
        <f t="shared" si="378"/>
        <v>0</v>
      </c>
      <c r="AU343" s="230">
        <f>IF(AT343=1,data!$C$41*AS343,0)</f>
        <v>0</v>
      </c>
      <c r="AV343" s="265" t="s">
        <v>96</v>
      </c>
      <c r="AW343" s="231">
        <f>IF(AT343=1,IF(AS343&lt;15,VLOOKUP(AV343,data!$B$3:$E$32,2,0)*AS343,(VLOOKUP(AV343,data!$B$3:$E$32,2,0)*14)+(VLOOKUP(AV343,data!$B$3:$E$32,3,0))*(AS343-14)),0)</f>
        <v>0</v>
      </c>
      <c r="AX343" s="265" t="s">
        <v>96</v>
      </c>
      <c r="AY343" s="231">
        <f>IF(AT343=1,VLOOKUP(AX343,data!$B$35:$D$39,2,0),0)</f>
        <v>0</v>
      </c>
      <c r="AZ343" s="232">
        <f>IF(AND(AW343&lt;&gt;0,AY343&lt;&gt;0)=FALSE,0,data!$C$43)</f>
        <v>0</v>
      </c>
      <c r="BA343" s="269">
        <f t="shared" si="379"/>
        <v>0</v>
      </c>
      <c r="BB343" s="225">
        <f t="shared" si="380"/>
        <v>0</v>
      </c>
      <c r="BC343" s="225">
        <f t="shared" si="381"/>
        <v>0</v>
      </c>
      <c r="BD343" s="225">
        <f t="shared" si="382"/>
        <v>0</v>
      </c>
      <c r="BE343" s="431" t="str">
        <f t="shared" si="383"/>
        <v>ne</v>
      </c>
      <c r="BG343" s="229"/>
      <c r="BH343" s="225">
        <f t="shared" si="384"/>
        <v>0</v>
      </c>
      <c r="BI343" s="230">
        <f>IF(BH343=1,data!$C$41*BG343,0)</f>
        <v>0</v>
      </c>
      <c r="BJ343" s="265" t="s">
        <v>96</v>
      </c>
      <c r="BK343" s="231">
        <f>IF(BH343=1,IF(BG343&lt;15,VLOOKUP(BJ343,data!$B$3:$E$32,2,0)*BG343,(VLOOKUP(BJ343,data!$B$3:$E$32,2,0)*14)+(VLOOKUP(BJ343,data!$B$3:$E$32,3,0))*(BG343-14)),0)</f>
        <v>0</v>
      </c>
      <c r="BL343" s="265" t="s">
        <v>96</v>
      </c>
      <c r="BM343" s="231">
        <f>IF(BH343=1,VLOOKUP(BL343,data!$B$35:$D$39,2,0),0)</f>
        <v>0</v>
      </c>
      <c r="BN343" s="232">
        <f>IF(AND(BK343&lt;&gt;0,BM343&lt;&gt;0)=FALSE,0,data!$C$43)</f>
        <v>0</v>
      </c>
      <c r="BO343" s="269">
        <f t="shared" si="385"/>
        <v>0</v>
      </c>
      <c r="BP343" s="225">
        <f t="shared" si="386"/>
        <v>0</v>
      </c>
      <c r="BQ343" s="225">
        <f t="shared" si="387"/>
        <v>0</v>
      </c>
      <c r="BR343" s="225">
        <f t="shared" si="388"/>
        <v>0</v>
      </c>
      <c r="BS343" s="431" t="str">
        <f t="shared" si="389"/>
        <v>ne</v>
      </c>
      <c r="BU343" s="229"/>
      <c r="BV343" s="225">
        <f t="shared" si="390"/>
        <v>0</v>
      </c>
      <c r="BW343" s="230">
        <f>IF(BV343=1,data!$C$41*BU343,0)</f>
        <v>0</v>
      </c>
      <c r="BX343" s="265" t="s">
        <v>96</v>
      </c>
      <c r="BY343" s="231">
        <f>IF(BV343=1,IF(BU343&lt;15,VLOOKUP(BX343,data!$B$3:$E$32,2,0)*BU343,(VLOOKUP(BX343,data!$B$3:$E$32,2,0)*14)+(VLOOKUP(BX343,data!$B$3:$E$32,3,0))*(BU343-14)),0)</f>
        <v>0</v>
      </c>
      <c r="BZ343" s="265" t="s">
        <v>96</v>
      </c>
      <c r="CA343" s="231">
        <f>IF(BV343=1,VLOOKUP(BZ343,data!$B$35:$D$39,2,0),0)</f>
        <v>0</v>
      </c>
      <c r="CB343" s="232">
        <f>IF(AND(BY343&lt;&gt;0,CA343&lt;&gt;0)=FALSE,0,data!$C$43)</f>
        <v>0</v>
      </c>
      <c r="CC343" s="269">
        <f t="shared" si="391"/>
        <v>0</v>
      </c>
      <c r="CD343" s="225">
        <f t="shared" si="392"/>
        <v>0</v>
      </c>
      <c r="CE343" s="225">
        <f t="shared" si="393"/>
        <v>0</v>
      </c>
      <c r="CF343" s="225">
        <f t="shared" si="394"/>
        <v>0</v>
      </c>
      <c r="CG343" s="431" t="str">
        <f t="shared" si="395"/>
        <v>ne</v>
      </c>
      <c r="CI343" s="229"/>
      <c r="CJ343" s="225">
        <f t="shared" si="396"/>
        <v>0</v>
      </c>
      <c r="CK343" s="230">
        <f>IF(CJ343=1,data!$C$41*CI343,0)</f>
        <v>0</v>
      </c>
      <c r="CL343" s="265" t="s">
        <v>96</v>
      </c>
      <c r="CM343" s="231">
        <f>IF(CJ343=1,IF(CI343&lt;15,VLOOKUP(CL343,data!$B$3:$E$32,2,0)*CI343,(VLOOKUP(CL343,data!$B$3:$E$32,2,0)*14)+(VLOOKUP(CL343,data!$B$3:$E$32,3,0))*(CI343-14)),0)</f>
        <v>0</v>
      </c>
      <c r="CN343" s="265" t="s">
        <v>96</v>
      </c>
      <c r="CO343" s="231">
        <f>IF(CJ343=1,VLOOKUP(CN343,data!$B$35:$D$39,2,0),0)</f>
        <v>0</v>
      </c>
      <c r="CP343" s="232">
        <f>IF(AND(CM343&lt;&gt;0,CO343&lt;&gt;0)=FALSE,0,data!$C$43)</f>
        <v>0</v>
      </c>
      <c r="CQ343" s="269">
        <f t="shared" si="397"/>
        <v>0</v>
      </c>
      <c r="CR343" s="225">
        <f t="shared" si="398"/>
        <v>0</v>
      </c>
      <c r="CS343" s="225">
        <f t="shared" si="399"/>
        <v>0</v>
      </c>
      <c r="CT343" s="225">
        <f t="shared" si="400"/>
        <v>0</v>
      </c>
      <c r="CU343" s="431" t="str">
        <f t="shared" si="401"/>
        <v>ne</v>
      </c>
      <c r="CW343" s="229"/>
      <c r="CX343" s="225">
        <f t="shared" si="402"/>
        <v>0</v>
      </c>
      <c r="CY343" s="230">
        <f>IF(CX343=1,data!$C$41*CW343,0)</f>
        <v>0</v>
      </c>
      <c r="CZ343" s="265" t="s">
        <v>96</v>
      </c>
      <c r="DA343" s="231">
        <f>IF(CX343=1,IF(CW343&lt;15,VLOOKUP(CZ343,data!$B$3:$E$32,2,0)*CW343,(VLOOKUP(CZ343,data!$B$3:$E$32,2,0)*14)+(VLOOKUP(CZ343,data!$B$3:$E$32,3,0))*(CW343-14)),0)</f>
        <v>0</v>
      </c>
      <c r="DB343" s="265" t="s">
        <v>96</v>
      </c>
      <c r="DC343" s="231">
        <f>IF(CX343=1,VLOOKUP(DB343,data!$B$35:$D$39,2,0),0)</f>
        <v>0</v>
      </c>
      <c r="DD343" s="232">
        <f>IF(AND(DA343&lt;&gt;0,DC343&lt;&gt;0)=FALSE,0,data!$C$43)</f>
        <v>0</v>
      </c>
      <c r="DE343" s="269">
        <f t="shared" si="403"/>
        <v>0</v>
      </c>
      <c r="DF343" s="225">
        <f t="shared" si="404"/>
        <v>0</v>
      </c>
      <c r="DG343" s="225">
        <f t="shared" si="405"/>
        <v>0</v>
      </c>
      <c r="DH343" s="225">
        <f t="shared" si="406"/>
        <v>0</v>
      </c>
      <c r="DI343" s="431" t="str">
        <f t="shared" si="407"/>
        <v>ne</v>
      </c>
      <c r="DK343" s="229"/>
      <c r="DL343" s="225">
        <f t="shared" si="408"/>
        <v>0</v>
      </c>
      <c r="DM343" s="230">
        <f>IF(DL343=1,data!$C$41*DK343,0)</f>
        <v>0</v>
      </c>
      <c r="DN343" s="265" t="s">
        <v>96</v>
      </c>
      <c r="DO343" s="231">
        <f>IF(DL343=1,IF(DK343&lt;15,VLOOKUP(DN343,data!$B$3:$E$32,2,0)*DK343,(VLOOKUP(DN343,data!$B$3:$E$32,2,0)*14)+(VLOOKUP(DN343,data!$B$3:$E$32,3,0))*(DK343-14)),0)</f>
        <v>0</v>
      </c>
      <c r="DP343" s="265" t="s">
        <v>96</v>
      </c>
      <c r="DQ343" s="231">
        <f>IF(DL343=1,VLOOKUP(DP343,data!$B$35:$D$39,2,0),0)</f>
        <v>0</v>
      </c>
      <c r="DR343" s="232">
        <f>IF(AND(DO343&lt;&gt;0,DQ343&lt;&gt;0)=FALSE,0,data!$C$43)</f>
        <v>0</v>
      </c>
      <c r="DS343" s="269">
        <f t="shared" si="409"/>
        <v>0</v>
      </c>
      <c r="DT343" s="225">
        <f t="shared" si="410"/>
        <v>0</v>
      </c>
      <c r="DU343" s="225">
        <f t="shared" si="411"/>
        <v>0</v>
      </c>
      <c r="DV343" s="225">
        <f t="shared" si="412"/>
        <v>0</v>
      </c>
      <c r="DW343" s="431" t="str">
        <f t="shared" si="413"/>
        <v>ne</v>
      </c>
      <c r="DY343" s="229"/>
      <c r="DZ343" s="225">
        <f t="shared" si="414"/>
        <v>0</v>
      </c>
      <c r="EA343" s="230">
        <f>IF(DZ343=1,data!$C$41*DY343,0)</f>
        <v>0</v>
      </c>
      <c r="EB343" s="265" t="s">
        <v>96</v>
      </c>
      <c r="EC343" s="231">
        <f>IF(DZ343=1,IF(DY343&lt;15,VLOOKUP(EB343,data!$B$3:$E$32,2,0)*DY343,(VLOOKUP(EB343,data!$B$3:$E$32,2,0)*14)+(VLOOKUP(EB343,data!$B$3:$E$32,3,0))*(DY343-14)),0)</f>
        <v>0</v>
      </c>
      <c r="ED343" s="265" t="s">
        <v>96</v>
      </c>
      <c r="EE343" s="231">
        <f>IF(DZ343=1,VLOOKUP(ED343,data!$B$35:$D$39,2,0),0)</f>
        <v>0</v>
      </c>
      <c r="EF343" s="232">
        <f>IF(AND(EC343&lt;&gt;0,EE343&lt;&gt;0)=FALSE,0,data!$C$43)</f>
        <v>0</v>
      </c>
      <c r="EG343" s="269">
        <f t="shared" si="415"/>
        <v>0</v>
      </c>
      <c r="EH343" s="225">
        <f t="shared" si="416"/>
        <v>0</v>
      </c>
      <c r="EI343" s="225">
        <f t="shared" si="417"/>
        <v>0</v>
      </c>
      <c r="EJ343" s="225">
        <f t="shared" si="418"/>
        <v>0</v>
      </c>
      <c r="EK343" s="431" t="str">
        <f t="shared" si="419"/>
        <v>ne</v>
      </c>
      <c r="EM343" s="229"/>
      <c r="EN343" s="225">
        <f t="shared" si="420"/>
        <v>0</v>
      </c>
      <c r="EO343" s="230">
        <f>IF(EN343=1,data!$C$41*EM343,0)</f>
        <v>0</v>
      </c>
      <c r="EP343" s="265" t="s">
        <v>96</v>
      </c>
      <c r="EQ343" s="231">
        <f>IF(EN343=1,IF(EM343&lt;15,VLOOKUP(EP343,data!$B$3:$E$32,2,0)*EM343,(VLOOKUP(EP343,data!$B$3:$E$32,2,0)*14)+(VLOOKUP(EP343,data!$B$3:$E$32,3,0))*(EM343-14)),0)</f>
        <v>0</v>
      </c>
      <c r="ER343" s="265" t="s">
        <v>96</v>
      </c>
      <c r="ES343" s="231">
        <f>IF(EN343=1,VLOOKUP(ER343,data!$B$35:$D$39,2,0),0)</f>
        <v>0</v>
      </c>
      <c r="ET343" s="232">
        <f>IF(AND(EQ343&lt;&gt;0,ES343&lt;&gt;0)=FALSE,0,data!$C$43)</f>
        <v>0</v>
      </c>
      <c r="EU343" s="269">
        <f t="shared" si="421"/>
        <v>0</v>
      </c>
      <c r="EV343" s="225">
        <f t="shared" si="422"/>
        <v>0</v>
      </c>
      <c r="EW343" s="225">
        <f t="shared" si="423"/>
        <v>0</v>
      </c>
      <c r="EX343" s="225">
        <f t="shared" si="424"/>
        <v>0</v>
      </c>
      <c r="EY343" s="431" t="str">
        <f t="shared" si="425"/>
        <v>ne</v>
      </c>
      <c r="FA343" s="229"/>
      <c r="FB343" s="225">
        <f t="shared" si="426"/>
        <v>0</v>
      </c>
      <c r="FC343" s="230">
        <f>IF(FB343=1,data!$C$41*FA343,0)</f>
        <v>0</v>
      </c>
      <c r="FD343" s="265" t="s">
        <v>96</v>
      </c>
      <c r="FE343" s="231">
        <f>IF(FB343=1,IF(FA343&lt;15,VLOOKUP(FD343,data!$B$3:$E$32,2,0)*FA343,(VLOOKUP(FD343,data!$B$3:$E$32,2,0)*14)+(VLOOKUP(FD343,data!$B$3:$E$32,3,0))*(FA343-14)),0)</f>
        <v>0</v>
      </c>
      <c r="FF343" s="265" t="s">
        <v>96</v>
      </c>
      <c r="FG343" s="231">
        <f>IF(FB343=1,VLOOKUP(FF343,data!$B$35:$D$39,2,0),0)</f>
        <v>0</v>
      </c>
      <c r="FH343" s="232">
        <f>IF(AND(FE343&lt;&gt;0,FG343&lt;&gt;0)=FALSE,0,data!$C$43)</f>
        <v>0</v>
      </c>
      <c r="FI343" s="269">
        <f t="shared" si="427"/>
        <v>0</v>
      </c>
      <c r="FJ343" s="225">
        <f t="shared" si="428"/>
        <v>0</v>
      </c>
      <c r="FK343" s="225">
        <f t="shared" si="429"/>
        <v>0</v>
      </c>
      <c r="FL343" s="225">
        <f t="shared" si="430"/>
        <v>0</v>
      </c>
      <c r="FM343" s="431" t="str">
        <f t="shared" si="431"/>
        <v>ne</v>
      </c>
    </row>
    <row r="344" spans="1:169" ht="26.65" hidden="1" customHeight="1" x14ac:dyDescent="0.25">
      <c r="A344" s="233"/>
      <c r="B344" s="370" t="s">
        <v>435</v>
      </c>
      <c r="C344" s="416"/>
      <c r="D344" s="418"/>
      <c r="E344" s="229"/>
      <c r="F344" s="225">
        <f t="shared" si="363"/>
        <v>0</v>
      </c>
      <c r="G344" s="230">
        <f>IF(F344=1,data!$C$41*E344,0)</f>
        <v>0</v>
      </c>
      <c r="H344" s="265" t="s">
        <v>96</v>
      </c>
      <c r="I344" s="231">
        <f>IF($F344=1,IF($E344&lt;15,VLOOKUP(H344,data!$B$3:$E$32,2,0)*$E344,(VLOOKUP(H344,data!$B$3:$E$32,2,0)*14)+(VLOOKUP(H344,data!$B$3:$E$32,3,0))*($E344-14)),0)</f>
        <v>0</v>
      </c>
      <c r="J344" s="265" t="s">
        <v>96</v>
      </c>
      <c r="K344" s="231">
        <f>IF($F344=1,VLOOKUP(J344,data!$B$35:$D$39,2,0),0)</f>
        <v>0</v>
      </c>
      <c r="L344" s="232">
        <f>IF(AND(I344&lt;&gt;0,K344&lt;&gt;0)=FALSE,0,data!$C$43)</f>
        <v>0</v>
      </c>
      <c r="M344" s="269">
        <f t="shared" si="361"/>
        <v>0</v>
      </c>
      <c r="N344" s="225">
        <f t="shared" si="432"/>
        <v>0</v>
      </c>
      <c r="O344" s="225">
        <f t="shared" si="364"/>
        <v>0</v>
      </c>
      <c r="P344" s="225">
        <f t="shared" si="365"/>
        <v>0</v>
      </c>
      <c r="Q344" s="228"/>
      <c r="R344" s="438">
        <f t="shared" si="366"/>
        <v>0</v>
      </c>
      <c r="S344" s="225">
        <f t="shared" si="367"/>
        <v>0</v>
      </c>
      <c r="T344" s="357">
        <f>IF(S344=1,data!$C$41*R344,0)</f>
        <v>0</v>
      </c>
      <c r="U344" s="370" t="str">
        <f t="shared" si="368"/>
        <v xml:space="preserve"> </v>
      </c>
      <c r="V344" s="360">
        <f>IF($S344=1,IF(R344&lt;15,VLOOKUP(U344,data!$B$3:$E$32,2,0)*R344,(VLOOKUP(U344,data!$B$3:$E$32,2,0)*14)+(VLOOKUP(U344,data!$B$3:$E$32,3,0))*(R344-14)),0)</f>
        <v>0</v>
      </c>
      <c r="W344" s="370" t="str">
        <f t="shared" si="369"/>
        <v xml:space="preserve"> </v>
      </c>
      <c r="X344" s="360">
        <f>IF($S344=1,VLOOKUP(W344,data!$B$35:$D$39,2,0),0)</f>
        <v>0</v>
      </c>
      <c r="Y344" s="364">
        <f>IF(AND(V344&lt;&gt;0,X344&lt;&gt;0)=FALSE,0,data!$C$43)</f>
        <v>0</v>
      </c>
      <c r="Z344" s="365">
        <f t="shared" si="362"/>
        <v>0</v>
      </c>
      <c r="AA344" s="225">
        <f t="shared" si="433"/>
        <v>0</v>
      </c>
      <c r="AB344" s="225">
        <f t="shared" si="370"/>
        <v>0</v>
      </c>
      <c r="AC344" s="225">
        <f t="shared" si="371"/>
        <v>0</v>
      </c>
      <c r="AE344" s="229"/>
      <c r="AF344" s="225">
        <f t="shared" si="372"/>
        <v>0</v>
      </c>
      <c r="AG344" s="230">
        <f>IF(AF344=1,data!$C$41*AE344,0)</f>
        <v>0</v>
      </c>
      <c r="AH344" s="265" t="s">
        <v>96</v>
      </c>
      <c r="AI344" s="231">
        <f>IF(AF344=1,IF(AE344&lt;15,VLOOKUP(AH344,data!$B$3:$E$32,2,0)*AE344,(VLOOKUP(AH344,data!$B$3:$E$32,2,0)*14)+(VLOOKUP(AH344,data!$B$3:$E$32,3,0))*(AE344-14)),0)</f>
        <v>0</v>
      </c>
      <c r="AJ344" s="265" t="s">
        <v>96</v>
      </c>
      <c r="AK344" s="231">
        <f>IF(AF344=1,VLOOKUP(AJ344,data!$B$35:$D$39,2,0),0)</f>
        <v>0</v>
      </c>
      <c r="AL344" s="232">
        <f>IF(AND(AI344&lt;&gt;0,AK344&lt;&gt;0)=FALSE,0,data!$C$43)</f>
        <v>0</v>
      </c>
      <c r="AM344" s="269">
        <f t="shared" si="373"/>
        <v>0</v>
      </c>
      <c r="AN344" s="225">
        <f t="shared" si="374"/>
        <v>0</v>
      </c>
      <c r="AO344" s="225">
        <f t="shared" si="375"/>
        <v>0</v>
      </c>
      <c r="AP344" s="225">
        <f t="shared" si="376"/>
        <v>0</v>
      </c>
      <c r="AQ344" s="431" t="str">
        <f t="shared" si="377"/>
        <v>ne</v>
      </c>
      <c r="AS344" s="229"/>
      <c r="AT344" s="225">
        <f t="shared" si="378"/>
        <v>0</v>
      </c>
      <c r="AU344" s="230">
        <f>IF(AT344=1,data!$C$41*AS344,0)</f>
        <v>0</v>
      </c>
      <c r="AV344" s="265" t="s">
        <v>96</v>
      </c>
      <c r="AW344" s="231">
        <f>IF(AT344=1,IF(AS344&lt;15,VLOOKUP(AV344,data!$B$3:$E$32,2,0)*AS344,(VLOOKUP(AV344,data!$B$3:$E$32,2,0)*14)+(VLOOKUP(AV344,data!$B$3:$E$32,3,0))*(AS344-14)),0)</f>
        <v>0</v>
      </c>
      <c r="AX344" s="265" t="s">
        <v>96</v>
      </c>
      <c r="AY344" s="231">
        <f>IF(AT344=1,VLOOKUP(AX344,data!$B$35:$D$39,2,0),0)</f>
        <v>0</v>
      </c>
      <c r="AZ344" s="232">
        <f>IF(AND(AW344&lt;&gt;0,AY344&lt;&gt;0)=FALSE,0,data!$C$43)</f>
        <v>0</v>
      </c>
      <c r="BA344" s="269">
        <f t="shared" si="379"/>
        <v>0</v>
      </c>
      <c r="BB344" s="225">
        <f t="shared" si="380"/>
        <v>0</v>
      </c>
      <c r="BC344" s="225">
        <f t="shared" si="381"/>
        <v>0</v>
      </c>
      <c r="BD344" s="225">
        <f t="shared" si="382"/>
        <v>0</v>
      </c>
      <c r="BE344" s="431" t="str">
        <f t="shared" si="383"/>
        <v>ne</v>
      </c>
      <c r="BG344" s="229"/>
      <c r="BH344" s="225">
        <f t="shared" si="384"/>
        <v>0</v>
      </c>
      <c r="BI344" s="230">
        <f>IF(BH344=1,data!$C$41*BG344,0)</f>
        <v>0</v>
      </c>
      <c r="BJ344" s="265" t="s">
        <v>96</v>
      </c>
      <c r="BK344" s="231">
        <f>IF(BH344=1,IF(BG344&lt;15,VLOOKUP(BJ344,data!$B$3:$E$32,2,0)*BG344,(VLOOKUP(BJ344,data!$B$3:$E$32,2,0)*14)+(VLOOKUP(BJ344,data!$B$3:$E$32,3,0))*(BG344-14)),0)</f>
        <v>0</v>
      </c>
      <c r="BL344" s="265" t="s">
        <v>96</v>
      </c>
      <c r="BM344" s="231">
        <f>IF(BH344=1,VLOOKUP(BL344,data!$B$35:$D$39,2,0),0)</f>
        <v>0</v>
      </c>
      <c r="BN344" s="232">
        <f>IF(AND(BK344&lt;&gt;0,BM344&lt;&gt;0)=FALSE,0,data!$C$43)</f>
        <v>0</v>
      </c>
      <c r="BO344" s="269">
        <f t="shared" si="385"/>
        <v>0</v>
      </c>
      <c r="BP344" s="225">
        <f t="shared" si="386"/>
        <v>0</v>
      </c>
      <c r="BQ344" s="225">
        <f t="shared" si="387"/>
        <v>0</v>
      </c>
      <c r="BR344" s="225">
        <f t="shared" si="388"/>
        <v>0</v>
      </c>
      <c r="BS344" s="431" t="str">
        <f t="shared" si="389"/>
        <v>ne</v>
      </c>
      <c r="BU344" s="229"/>
      <c r="BV344" s="225">
        <f t="shared" si="390"/>
        <v>0</v>
      </c>
      <c r="BW344" s="230">
        <f>IF(BV344=1,data!$C$41*BU344,0)</f>
        <v>0</v>
      </c>
      <c r="BX344" s="265" t="s">
        <v>96</v>
      </c>
      <c r="BY344" s="231">
        <f>IF(BV344=1,IF(BU344&lt;15,VLOOKUP(BX344,data!$B$3:$E$32,2,0)*BU344,(VLOOKUP(BX344,data!$B$3:$E$32,2,0)*14)+(VLOOKUP(BX344,data!$B$3:$E$32,3,0))*(BU344-14)),0)</f>
        <v>0</v>
      </c>
      <c r="BZ344" s="265" t="s">
        <v>96</v>
      </c>
      <c r="CA344" s="231">
        <f>IF(BV344=1,VLOOKUP(BZ344,data!$B$35:$D$39,2,0),0)</f>
        <v>0</v>
      </c>
      <c r="CB344" s="232">
        <f>IF(AND(BY344&lt;&gt;0,CA344&lt;&gt;0)=FALSE,0,data!$C$43)</f>
        <v>0</v>
      </c>
      <c r="CC344" s="269">
        <f t="shared" si="391"/>
        <v>0</v>
      </c>
      <c r="CD344" s="225">
        <f t="shared" si="392"/>
        <v>0</v>
      </c>
      <c r="CE344" s="225">
        <f t="shared" si="393"/>
        <v>0</v>
      </c>
      <c r="CF344" s="225">
        <f t="shared" si="394"/>
        <v>0</v>
      </c>
      <c r="CG344" s="431" t="str">
        <f t="shared" si="395"/>
        <v>ne</v>
      </c>
      <c r="CI344" s="229"/>
      <c r="CJ344" s="225">
        <f t="shared" si="396"/>
        <v>0</v>
      </c>
      <c r="CK344" s="230">
        <f>IF(CJ344=1,data!$C$41*CI344,0)</f>
        <v>0</v>
      </c>
      <c r="CL344" s="265" t="s">
        <v>96</v>
      </c>
      <c r="CM344" s="231">
        <f>IF(CJ344=1,IF(CI344&lt;15,VLOOKUP(CL344,data!$B$3:$E$32,2,0)*CI344,(VLOOKUP(CL344,data!$B$3:$E$32,2,0)*14)+(VLOOKUP(CL344,data!$B$3:$E$32,3,0))*(CI344-14)),0)</f>
        <v>0</v>
      </c>
      <c r="CN344" s="265" t="s">
        <v>96</v>
      </c>
      <c r="CO344" s="231">
        <f>IF(CJ344=1,VLOOKUP(CN344,data!$B$35:$D$39,2,0),0)</f>
        <v>0</v>
      </c>
      <c r="CP344" s="232">
        <f>IF(AND(CM344&lt;&gt;0,CO344&lt;&gt;0)=FALSE,0,data!$C$43)</f>
        <v>0</v>
      </c>
      <c r="CQ344" s="269">
        <f t="shared" si="397"/>
        <v>0</v>
      </c>
      <c r="CR344" s="225">
        <f t="shared" si="398"/>
        <v>0</v>
      </c>
      <c r="CS344" s="225">
        <f t="shared" si="399"/>
        <v>0</v>
      </c>
      <c r="CT344" s="225">
        <f t="shared" si="400"/>
        <v>0</v>
      </c>
      <c r="CU344" s="431" t="str">
        <f t="shared" si="401"/>
        <v>ne</v>
      </c>
      <c r="CW344" s="229"/>
      <c r="CX344" s="225">
        <f t="shared" si="402"/>
        <v>0</v>
      </c>
      <c r="CY344" s="230">
        <f>IF(CX344=1,data!$C$41*CW344,0)</f>
        <v>0</v>
      </c>
      <c r="CZ344" s="265" t="s">
        <v>96</v>
      </c>
      <c r="DA344" s="231">
        <f>IF(CX344=1,IF(CW344&lt;15,VLOOKUP(CZ344,data!$B$3:$E$32,2,0)*CW344,(VLOOKUP(CZ344,data!$B$3:$E$32,2,0)*14)+(VLOOKUP(CZ344,data!$B$3:$E$32,3,0))*(CW344-14)),0)</f>
        <v>0</v>
      </c>
      <c r="DB344" s="265" t="s">
        <v>96</v>
      </c>
      <c r="DC344" s="231">
        <f>IF(CX344=1,VLOOKUP(DB344,data!$B$35:$D$39,2,0),0)</f>
        <v>0</v>
      </c>
      <c r="DD344" s="232">
        <f>IF(AND(DA344&lt;&gt;0,DC344&lt;&gt;0)=FALSE,0,data!$C$43)</f>
        <v>0</v>
      </c>
      <c r="DE344" s="269">
        <f t="shared" si="403"/>
        <v>0</v>
      </c>
      <c r="DF344" s="225">
        <f t="shared" si="404"/>
        <v>0</v>
      </c>
      <c r="DG344" s="225">
        <f t="shared" si="405"/>
        <v>0</v>
      </c>
      <c r="DH344" s="225">
        <f t="shared" si="406"/>
        <v>0</v>
      </c>
      <c r="DI344" s="431" t="str">
        <f t="shared" si="407"/>
        <v>ne</v>
      </c>
      <c r="DK344" s="229"/>
      <c r="DL344" s="225">
        <f t="shared" si="408"/>
        <v>0</v>
      </c>
      <c r="DM344" s="230">
        <f>IF(DL344=1,data!$C$41*DK344,0)</f>
        <v>0</v>
      </c>
      <c r="DN344" s="265" t="s">
        <v>96</v>
      </c>
      <c r="DO344" s="231">
        <f>IF(DL344=1,IF(DK344&lt;15,VLOOKUP(DN344,data!$B$3:$E$32,2,0)*DK344,(VLOOKUP(DN344,data!$B$3:$E$32,2,0)*14)+(VLOOKUP(DN344,data!$B$3:$E$32,3,0))*(DK344-14)),0)</f>
        <v>0</v>
      </c>
      <c r="DP344" s="265" t="s">
        <v>96</v>
      </c>
      <c r="DQ344" s="231">
        <f>IF(DL344=1,VLOOKUP(DP344,data!$B$35:$D$39,2,0),0)</f>
        <v>0</v>
      </c>
      <c r="DR344" s="232">
        <f>IF(AND(DO344&lt;&gt;0,DQ344&lt;&gt;0)=FALSE,0,data!$C$43)</f>
        <v>0</v>
      </c>
      <c r="DS344" s="269">
        <f t="shared" si="409"/>
        <v>0</v>
      </c>
      <c r="DT344" s="225">
        <f t="shared" si="410"/>
        <v>0</v>
      </c>
      <c r="DU344" s="225">
        <f t="shared" si="411"/>
        <v>0</v>
      </c>
      <c r="DV344" s="225">
        <f t="shared" si="412"/>
        <v>0</v>
      </c>
      <c r="DW344" s="431" t="str">
        <f t="shared" si="413"/>
        <v>ne</v>
      </c>
      <c r="DY344" s="229"/>
      <c r="DZ344" s="225">
        <f t="shared" si="414"/>
        <v>0</v>
      </c>
      <c r="EA344" s="230">
        <f>IF(DZ344=1,data!$C$41*DY344,0)</f>
        <v>0</v>
      </c>
      <c r="EB344" s="265" t="s">
        <v>96</v>
      </c>
      <c r="EC344" s="231">
        <f>IF(DZ344=1,IF(DY344&lt;15,VLOOKUP(EB344,data!$B$3:$E$32,2,0)*DY344,(VLOOKUP(EB344,data!$B$3:$E$32,2,0)*14)+(VLOOKUP(EB344,data!$B$3:$E$32,3,0))*(DY344-14)),0)</f>
        <v>0</v>
      </c>
      <c r="ED344" s="265" t="s">
        <v>96</v>
      </c>
      <c r="EE344" s="231">
        <f>IF(DZ344=1,VLOOKUP(ED344,data!$B$35:$D$39,2,0),0)</f>
        <v>0</v>
      </c>
      <c r="EF344" s="232">
        <f>IF(AND(EC344&lt;&gt;0,EE344&lt;&gt;0)=FALSE,0,data!$C$43)</f>
        <v>0</v>
      </c>
      <c r="EG344" s="269">
        <f t="shared" si="415"/>
        <v>0</v>
      </c>
      <c r="EH344" s="225">
        <f t="shared" si="416"/>
        <v>0</v>
      </c>
      <c r="EI344" s="225">
        <f t="shared" si="417"/>
        <v>0</v>
      </c>
      <c r="EJ344" s="225">
        <f t="shared" si="418"/>
        <v>0</v>
      </c>
      <c r="EK344" s="431" t="str">
        <f t="shared" si="419"/>
        <v>ne</v>
      </c>
      <c r="EM344" s="229"/>
      <c r="EN344" s="225">
        <f t="shared" si="420"/>
        <v>0</v>
      </c>
      <c r="EO344" s="230">
        <f>IF(EN344=1,data!$C$41*EM344,0)</f>
        <v>0</v>
      </c>
      <c r="EP344" s="265" t="s">
        <v>96</v>
      </c>
      <c r="EQ344" s="231">
        <f>IF(EN344=1,IF(EM344&lt;15,VLOOKUP(EP344,data!$B$3:$E$32,2,0)*EM344,(VLOOKUP(EP344,data!$B$3:$E$32,2,0)*14)+(VLOOKUP(EP344,data!$B$3:$E$32,3,0))*(EM344-14)),0)</f>
        <v>0</v>
      </c>
      <c r="ER344" s="265" t="s">
        <v>96</v>
      </c>
      <c r="ES344" s="231">
        <f>IF(EN344=1,VLOOKUP(ER344,data!$B$35:$D$39,2,0),0)</f>
        <v>0</v>
      </c>
      <c r="ET344" s="232">
        <f>IF(AND(EQ344&lt;&gt;0,ES344&lt;&gt;0)=FALSE,0,data!$C$43)</f>
        <v>0</v>
      </c>
      <c r="EU344" s="269">
        <f t="shared" si="421"/>
        <v>0</v>
      </c>
      <c r="EV344" s="225">
        <f t="shared" si="422"/>
        <v>0</v>
      </c>
      <c r="EW344" s="225">
        <f t="shared" si="423"/>
        <v>0</v>
      </c>
      <c r="EX344" s="225">
        <f t="shared" si="424"/>
        <v>0</v>
      </c>
      <c r="EY344" s="431" t="str">
        <f t="shared" si="425"/>
        <v>ne</v>
      </c>
      <c r="FA344" s="229"/>
      <c r="FB344" s="225">
        <f t="shared" si="426"/>
        <v>0</v>
      </c>
      <c r="FC344" s="230">
        <f>IF(FB344=1,data!$C$41*FA344,0)</f>
        <v>0</v>
      </c>
      <c r="FD344" s="265" t="s">
        <v>96</v>
      </c>
      <c r="FE344" s="231">
        <f>IF(FB344=1,IF(FA344&lt;15,VLOOKUP(FD344,data!$B$3:$E$32,2,0)*FA344,(VLOOKUP(FD344,data!$B$3:$E$32,2,0)*14)+(VLOOKUP(FD344,data!$B$3:$E$32,3,0))*(FA344-14)),0)</f>
        <v>0</v>
      </c>
      <c r="FF344" s="265" t="s">
        <v>96</v>
      </c>
      <c r="FG344" s="231">
        <f>IF(FB344=1,VLOOKUP(FF344,data!$B$35:$D$39,2,0),0)</f>
        <v>0</v>
      </c>
      <c r="FH344" s="232">
        <f>IF(AND(FE344&lt;&gt;0,FG344&lt;&gt;0)=FALSE,0,data!$C$43)</f>
        <v>0</v>
      </c>
      <c r="FI344" s="269">
        <f t="shared" si="427"/>
        <v>0</v>
      </c>
      <c r="FJ344" s="225">
        <f t="shared" si="428"/>
        <v>0</v>
      </c>
      <c r="FK344" s="225">
        <f t="shared" si="429"/>
        <v>0</v>
      </c>
      <c r="FL344" s="225">
        <f t="shared" si="430"/>
        <v>0</v>
      </c>
      <c r="FM344" s="431" t="str">
        <f t="shared" si="431"/>
        <v>ne</v>
      </c>
    </row>
    <row r="345" spans="1:169" ht="26.65" hidden="1" customHeight="1" x14ac:dyDescent="0.25">
      <c r="A345" s="233"/>
      <c r="B345" s="370" t="s">
        <v>436</v>
      </c>
      <c r="C345" s="416"/>
      <c r="D345" s="418"/>
      <c r="E345" s="229"/>
      <c r="F345" s="225">
        <f t="shared" si="363"/>
        <v>0</v>
      </c>
      <c r="G345" s="230">
        <f>IF(F345=1,data!$C$41*E345,0)</f>
        <v>0</v>
      </c>
      <c r="H345" s="265" t="s">
        <v>96</v>
      </c>
      <c r="I345" s="231">
        <f>IF($F345=1,IF($E345&lt;15,VLOOKUP(H345,data!$B$3:$E$32,2,0)*$E345,(VLOOKUP(H345,data!$B$3:$E$32,2,0)*14)+(VLOOKUP(H345,data!$B$3:$E$32,3,0))*($E345-14)),0)</f>
        <v>0</v>
      </c>
      <c r="J345" s="265" t="s">
        <v>96</v>
      </c>
      <c r="K345" s="231">
        <f>IF($F345=1,VLOOKUP(J345,data!$B$35:$D$39,2,0),0)</f>
        <v>0</v>
      </c>
      <c r="L345" s="232">
        <f>IF(AND(I345&lt;&gt;0,K345&lt;&gt;0)=FALSE,0,data!$C$43)</f>
        <v>0</v>
      </c>
      <c r="M345" s="269">
        <f t="shared" si="361"/>
        <v>0</v>
      </c>
      <c r="N345" s="225">
        <f t="shared" si="432"/>
        <v>0</v>
      </c>
      <c r="O345" s="225">
        <f t="shared" si="364"/>
        <v>0</v>
      </c>
      <c r="P345" s="225">
        <f t="shared" si="365"/>
        <v>0</v>
      </c>
      <c r="Q345" s="228"/>
      <c r="R345" s="438">
        <f t="shared" si="366"/>
        <v>0</v>
      </c>
      <c r="S345" s="225">
        <f t="shared" si="367"/>
        <v>0</v>
      </c>
      <c r="T345" s="357">
        <f>IF(S345=1,data!$C$41*R345,0)</f>
        <v>0</v>
      </c>
      <c r="U345" s="370" t="str">
        <f t="shared" si="368"/>
        <v xml:space="preserve"> </v>
      </c>
      <c r="V345" s="360">
        <f>IF($S345=1,IF(R345&lt;15,VLOOKUP(U345,data!$B$3:$E$32,2,0)*R345,(VLOOKUP(U345,data!$B$3:$E$32,2,0)*14)+(VLOOKUP(U345,data!$B$3:$E$32,3,0))*(R345-14)),0)</f>
        <v>0</v>
      </c>
      <c r="W345" s="370" t="str">
        <f t="shared" si="369"/>
        <v xml:space="preserve"> </v>
      </c>
      <c r="X345" s="360">
        <f>IF($S345=1,VLOOKUP(W345,data!$B$35:$D$39,2,0),0)</f>
        <v>0</v>
      </c>
      <c r="Y345" s="364">
        <f>IF(AND(V345&lt;&gt;0,X345&lt;&gt;0)=FALSE,0,data!$C$43)</f>
        <v>0</v>
      </c>
      <c r="Z345" s="365">
        <f t="shared" si="362"/>
        <v>0</v>
      </c>
      <c r="AA345" s="225">
        <f t="shared" si="433"/>
        <v>0</v>
      </c>
      <c r="AB345" s="225">
        <f t="shared" si="370"/>
        <v>0</v>
      </c>
      <c r="AC345" s="225">
        <f t="shared" si="371"/>
        <v>0</v>
      </c>
      <c r="AE345" s="229"/>
      <c r="AF345" s="225">
        <f t="shared" si="372"/>
        <v>0</v>
      </c>
      <c r="AG345" s="230">
        <f>IF(AF345=1,data!$C$41*AE345,0)</f>
        <v>0</v>
      </c>
      <c r="AH345" s="265" t="s">
        <v>96</v>
      </c>
      <c r="AI345" s="231">
        <f>IF(AF345=1,IF(AE345&lt;15,VLOOKUP(AH345,data!$B$3:$E$32,2,0)*AE345,(VLOOKUP(AH345,data!$B$3:$E$32,2,0)*14)+(VLOOKUP(AH345,data!$B$3:$E$32,3,0))*(AE345-14)),0)</f>
        <v>0</v>
      </c>
      <c r="AJ345" s="265" t="s">
        <v>96</v>
      </c>
      <c r="AK345" s="231">
        <f>IF(AF345=1,VLOOKUP(AJ345,data!$B$35:$D$39,2,0),0)</f>
        <v>0</v>
      </c>
      <c r="AL345" s="232">
        <f>IF(AND(AI345&lt;&gt;0,AK345&lt;&gt;0)=FALSE,0,data!$C$43)</f>
        <v>0</v>
      </c>
      <c r="AM345" s="269">
        <f t="shared" si="373"/>
        <v>0</v>
      </c>
      <c r="AN345" s="225">
        <f t="shared" si="374"/>
        <v>0</v>
      </c>
      <c r="AO345" s="225">
        <f t="shared" si="375"/>
        <v>0</v>
      </c>
      <c r="AP345" s="225">
        <f t="shared" si="376"/>
        <v>0</v>
      </c>
      <c r="AQ345" s="431" t="str">
        <f t="shared" si="377"/>
        <v>ne</v>
      </c>
      <c r="AS345" s="229"/>
      <c r="AT345" s="225">
        <f t="shared" si="378"/>
        <v>0</v>
      </c>
      <c r="AU345" s="230">
        <f>IF(AT345=1,data!$C$41*AS345,0)</f>
        <v>0</v>
      </c>
      <c r="AV345" s="265" t="s">
        <v>96</v>
      </c>
      <c r="AW345" s="231">
        <f>IF(AT345=1,IF(AS345&lt;15,VLOOKUP(AV345,data!$B$3:$E$32,2,0)*AS345,(VLOOKUP(AV345,data!$B$3:$E$32,2,0)*14)+(VLOOKUP(AV345,data!$B$3:$E$32,3,0))*(AS345-14)),0)</f>
        <v>0</v>
      </c>
      <c r="AX345" s="265" t="s">
        <v>96</v>
      </c>
      <c r="AY345" s="231">
        <f>IF(AT345=1,VLOOKUP(AX345,data!$B$35:$D$39,2,0),0)</f>
        <v>0</v>
      </c>
      <c r="AZ345" s="232">
        <f>IF(AND(AW345&lt;&gt;0,AY345&lt;&gt;0)=FALSE,0,data!$C$43)</f>
        <v>0</v>
      </c>
      <c r="BA345" s="269">
        <f t="shared" si="379"/>
        <v>0</v>
      </c>
      <c r="BB345" s="225">
        <f t="shared" si="380"/>
        <v>0</v>
      </c>
      <c r="BC345" s="225">
        <f t="shared" si="381"/>
        <v>0</v>
      </c>
      <c r="BD345" s="225">
        <f t="shared" si="382"/>
        <v>0</v>
      </c>
      <c r="BE345" s="431" t="str">
        <f t="shared" si="383"/>
        <v>ne</v>
      </c>
      <c r="BG345" s="229"/>
      <c r="BH345" s="225">
        <f t="shared" si="384"/>
        <v>0</v>
      </c>
      <c r="BI345" s="230">
        <f>IF(BH345=1,data!$C$41*BG345,0)</f>
        <v>0</v>
      </c>
      <c r="BJ345" s="265" t="s">
        <v>96</v>
      </c>
      <c r="BK345" s="231">
        <f>IF(BH345=1,IF(BG345&lt;15,VLOOKUP(BJ345,data!$B$3:$E$32,2,0)*BG345,(VLOOKUP(BJ345,data!$B$3:$E$32,2,0)*14)+(VLOOKUP(BJ345,data!$B$3:$E$32,3,0))*(BG345-14)),0)</f>
        <v>0</v>
      </c>
      <c r="BL345" s="265" t="s">
        <v>96</v>
      </c>
      <c r="BM345" s="231">
        <f>IF(BH345=1,VLOOKUP(BL345,data!$B$35:$D$39,2,0),0)</f>
        <v>0</v>
      </c>
      <c r="BN345" s="232">
        <f>IF(AND(BK345&lt;&gt;0,BM345&lt;&gt;0)=FALSE,0,data!$C$43)</f>
        <v>0</v>
      </c>
      <c r="BO345" s="269">
        <f t="shared" si="385"/>
        <v>0</v>
      </c>
      <c r="BP345" s="225">
        <f t="shared" si="386"/>
        <v>0</v>
      </c>
      <c r="BQ345" s="225">
        <f t="shared" si="387"/>
        <v>0</v>
      </c>
      <c r="BR345" s="225">
        <f t="shared" si="388"/>
        <v>0</v>
      </c>
      <c r="BS345" s="431" t="str">
        <f t="shared" si="389"/>
        <v>ne</v>
      </c>
      <c r="BU345" s="229"/>
      <c r="BV345" s="225">
        <f t="shared" si="390"/>
        <v>0</v>
      </c>
      <c r="BW345" s="230">
        <f>IF(BV345=1,data!$C$41*BU345,0)</f>
        <v>0</v>
      </c>
      <c r="BX345" s="265" t="s">
        <v>96</v>
      </c>
      <c r="BY345" s="231">
        <f>IF(BV345=1,IF(BU345&lt;15,VLOOKUP(BX345,data!$B$3:$E$32,2,0)*BU345,(VLOOKUP(BX345,data!$B$3:$E$32,2,0)*14)+(VLOOKUP(BX345,data!$B$3:$E$32,3,0))*(BU345-14)),0)</f>
        <v>0</v>
      </c>
      <c r="BZ345" s="265" t="s">
        <v>96</v>
      </c>
      <c r="CA345" s="231">
        <f>IF(BV345=1,VLOOKUP(BZ345,data!$B$35:$D$39,2,0),0)</f>
        <v>0</v>
      </c>
      <c r="CB345" s="232">
        <f>IF(AND(BY345&lt;&gt;0,CA345&lt;&gt;0)=FALSE,0,data!$C$43)</f>
        <v>0</v>
      </c>
      <c r="CC345" s="269">
        <f t="shared" si="391"/>
        <v>0</v>
      </c>
      <c r="CD345" s="225">
        <f t="shared" si="392"/>
        <v>0</v>
      </c>
      <c r="CE345" s="225">
        <f t="shared" si="393"/>
        <v>0</v>
      </c>
      <c r="CF345" s="225">
        <f t="shared" si="394"/>
        <v>0</v>
      </c>
      <c r="CG345" s="431" t="str">
        <f t="shared" si="395"/>
        <v>ne</v>
      </c>
      <c r="CI345" s="229"/>
      <c r="CJ345" s="225">
        <f t="shared" si="396"/>
        <v>0</v>
      </c>
      <c r="CK345" s="230">
        <f>IF(CJ345=1,data!$C$41*CI345,0)</f>
        <v>0</v>
      </c>
      <c r="CL345" s="265" t="s">
        <v>96</v>
      </c>
      <c r="CM345" s="231">
        <f>IF(CJ345=1,IF(CI345&lt;15,VLOOKUP(CL345,data!$B$3:$E$32,2,0)*CI345,(VLOOKUP(CL345,data!$B$3:$E$32,2,0)*14)+(VLOOKUP(CL345,data!$B$3:$E$32,3,0))*(CI345-14)),0)</f>
        <v>0</v>
      </c>
      <c r="CN345" s="265" t="s">
        <v>96</v>
      </c>
      <c r="CO345" s="231">
        <f>IF(CJ345=1,VLOOKUP(CN345,data!$B$35:$D$39,2,0),0)</f>
        <v>0</v>
      </c>
      <c r="CP345" s="232">
        <f>IF(AND(CM345&lt;&gt;0,CO345&lt;&gt;0)=FALSE,0,data!$C$43)</f>
        <v>0</v>
      </c>
      <c r="CQ345" s="269">
        <f t="shared" si="397"/>
        <v>0</v>
      </c>
      <c r="CR345" s="225">
        <f t="shared" si="398"/>
        <v>0</v>
      </c>
      <c r="CS345" s="225">
        <f t="shared" si="399"/>
        <v>0</v>
      </c>
      <c r="CT345" s="225">
        <f t="shared" si="400"/>
        <v>0</v>
      </c>
      <c r="CU345" s="431" t="str">
        <f t="shared" si="401"/>
        <v>ne</v>
      </c>
      <c r="CW345" s="229"/>
      <c r="CX345" s="225">
        <f t="shared" si="402"/>
        <v>0</v>
      </c>
      <c r="CY345" s="230">
        <f>IF(CX345=1,data!$C$41*CW345,0)</f>
        <v>0</v>
      </c>
      <c r="CZ345" s="265" t="s">
        <v>96</v>
      </c>
      <c r="DA345" s="231">
        <f>IF(CX345=1,IF(CW345&lt;15,VLOOKUP(CZ345,data!$B$3:$E$32,2,0)*CW345,(VLOOKUP(CZ345,data!$B$3:$E$32,2,0)*14)+(VLOOKUP(CZ345,data!$B$3:$E$32,3,0))*(CW345-14)),0)</f>
        <v>0</v>
      </c>
      <c r="DB345" s="265" t="s">
        <v>96</v>
      </c>
      <c r="DC345" s="231">
        <f>IF(CX345=1,VLOOKUP(DB345,data!$B$35:$D$39,2,0),0)</f>
        <v>0</v>
      </c>
      <c r="DD345" s="232">
        <f>IF(AND(DA345&lt;&gt;0,DC345&lt;&gt;0)=FALSE,0,data!$C$43)</f>
        <v>0</v>
      </c>
      <c r="DE345" s="269">
        <f t="shared" si="403"/>
        <v>0</v>
      </c>
      <c r="DF345" s="225">
        <f t="shared" si="404"/>
        <v>0</v>
      </c>
      <c r="DG345" s="225">
        <f t="shared" si="405"/>
        <v>0</v>
      </c>
      <c r="DH345" s="225">
        <f t="shared" si="406"/>
        <v>0</v>
      </c>
      <c r="DI345" s="431" t="str">
        <f t="shared" si="407"/>
        <v>ne</v>
      </c>
      <c r="DK345" s="229"/>
      <c r="DL345" s="225">
        <f t="shared" si="408"/>
        <v>0</v>
      </c>
      <c r="DM345" s="230">
        <f>IF(DL345=1,data!$C$41*DK345,0)</f>
        <v>0</v>
      </c>
      <c r="DN345" s="265" t="s">
        <v>96</v>
      </c>
      <c r="DO345" s="231">
        <f>IF(DL345=1,IF(DK345&lt;15,VLOOKUP(DN345,data!$B$3:$E$32,2,0)*DK345,(VLOOKUP(DN345,data!$B$3:$E$32,2,0)*14)+(VLOOKUP(DN345,data!$B$3:$E$32,3,0))*(DK345-14)),0)</f>
        <v>0</v>
      </c>
      <c r="DP345" s="265" t="s">
        <v>96</v>
      </c>
      <c r="DQ345" s="231">
        <f>IF(DL345=1,VLOOKUP(DP345,data!$B$35:$D$39,2,0),0)</f>
        <v>0</v>
      </c>
      <c r="DR345" s="232">
        <f>IF(AND(DO345&lt;&gt;0,DQ345&lt;&gt;0)=FALSE,0,data!$C$43)</f>
        <v>0</v>
      </c>
      <c r="DS345" s="269">
        <f t="shared" si="409"/>
        <v>0</v>
      </c>
      <c r="DT345" s="225">
        <f t="shared" si="410"/>
        <v>0</v>
      </c>
      <c r="DU345" s="225">
        <f t="shared" si="411"/>
        <v>0</v>
      </c>
      <c r="DV345" s="225">
        <f t="shared" si="412"/>
        <v>0</v>
      </c>
      <c r="DW345" s="431" t="str">
        <f t="shared" si="413"/>
        <v>ne</v>
      </c>
      <c r="DY345" s="229"/>
      <c r="DZ345" s="225">
        <f t="shared" si="414"/>
        <v>0</v>
      </c>
      <c r="EA345" s="230">
        <f>IF(DZ345=1,data!$C$41*DY345,0)</f>
        <v>0</v>
      </c>
      <c r="EB345" s="265" t="s">
        <v>96</v>
      </c>
      <c r="EC345" s="231">
        <f>IF(DZ345=1,IF(DY345&lt;15,VLOOKUP(EB345,data!$B$3:$E$32,2,0)*DY345,(VLOOKUP(EB345,data!$B$3:$E$32,2,0)*14)+(VLOOKUP(EB345,data!$B$3:$E$32,3,0))*(DY345-14)),0)</f>
        <v>0</v>
      </c>
      <c r="ED345" s="265" t="s">
        <v>96</v>
      </c>
      <c r="EE345" s="231">
        <f>IF(DZ345=1,VLOOKUP(ED345,data!$B$35:$D$39,2,0),0)</f>
        <v>0</v>
      </c>
      <c r="EF345" s="232">
        <f>IF(AND(EC345&lt;&gt;0,EE345&lt;&gt;0)=FALSE,0,data!$C$43)</f>
        <v>0</v>
      </c>
      <c r="EG345" s="269">
        <f t="shared" si="415"/>
        <v>0</v>
      </c>
      <c r="EH345" s="225">
        <f t="shared" si="416"/>
        <v>0</v>
      </c>
      <c r="EI345" s="225">
        <f t="shared" si="417"/>
        <v>0</v>
      </c>
      <c r="EJ345" s="225">
        <f t="shared" si="418"/>
        <v>0</v>
      </c>
      <c r="EK345" s="431" t="str">
        <f t="shared" si="419"/>
        <v>ne</v>
      </c>
      <c r="EM345" s="229"/>
      <c r="EN345" s="225">
        <f t="shared" si="420"/>
        <v>0</v>
      </c>
      <c r="EO345" s="230">
        <f>IF(EN345=1,data!$C$41*EM345,0)</f>
        <v>0</v>
      </c>
      <c r="EP345" s="265" t="s">
        <v>96</v>
      </c>
      <c r="EQ345" s="231">
        <f>IF(EN345=1,IF(EM345&lt;15,VLOOKUP(EP345,data!$B$3:$E$32,2,0)*EM345,(VLOOKUP(EP345,data!$B$3:$E$32,2,0)*14)+(VLOOKUP(EP345,data!$B$3:$E$32,3,0))*(EM345-14)),0)</f>
        <v>0</v>
      </c>
      <c r="ER345" s="265" t="s">
        <v>96</v>
      </c>
      <c r="ES345" s="231">
        <f>IF(EN345=1,VLOOKUP(ER345,data!$B$35:$D$39,2,0),0)</f>
        <v>0</v>
      </c>
      <c r="ET345" s="232">
        <f>IF(AND(EQ345&lt;&gt;0,ES345&lt;&gt;0)=FALSE,0,data!$C$43)</f>
        <v>0</v>
      </c>
      <c r="EU345" s="269">
        <f t="shared" si="421"/>
        <v>0</v>
      </c>
      <c r="EV345" s="225">
        <f t="shared" si="422"/>
        <v>0</v>
      </c>
      <c r="EW345" s="225">
        <f t="shared" si="423"/>
        <v>0</v>
      </c>
      <c r="EX345" s="225">
        <f t="shared" si="424"/>
        <v>0</v>
      </c>
      <c r="EY345" s="431" t="str">
        <f t="shared" si="425"/>
        <v>ne</v>
      </c>
      <c r="FA345" s="229"/>
      <c r="FB345" s="225">
        <f t="shared" si="426"/>
        <v>0</v>
      </c>
      <c r="FC345" s="230">
        <f>IF(FB345=1,data!$C$41*FA345,0)</f>
        <v>0</v>
      </c>
      <c r="FD345" s="265" t="s">
        <v>96</v>
      </c>
      <c r="FE345" s="231">
        <f>IF(FB345=1,IF(FA345&lt;15,VLOOKUP(FD345,data!$B$3:$E$32,2,0)*FA345,(VLOOKUP(FD345,data!$B$3:$E$32,2,0)*14)+(VLOOKUP(FD345,data!$B$3:$E$32,3,0))*(FA345-14)),0)</f>
        <v>0</v>
      </c>
      <c r="FF345" s="265" t="s">
        <v>96</v>
      </c>
      <c r="FG345" s="231">
        <f>IF(FB345=1,VLOOKUP(FF345,data!$B$35:$D$39,2,0),0)</f>
        <v>0</v>
      </c>
      <c r="FH345" s="232">
        <f>IF(AND(FE345&lt;&gt;0,FG345&lt;&gt;0)=FALSE,0,data!$C$43)</f>
        <v>0</v>
      </c>
      <c r="FI345" s="269">
        <f t="shared" si="427"/>
        <v>0</v>
      </c>
      <c r="FJ345" s="225">
        <f t="shared" si="428"/>
        <v>0</v>
      </c>
      <c r="FK345" s="225">
        <f t="shared" si="429"/>
        <v>0</v>
      </c>
      <c r="FL345" s="225">
        <f t="shared" si="430"/>
        <v>0</v>
      </c>
      <c r="FM345" s="431" t="str">
        <f t="shared" si="431"/>
        <v>ne</v>
      </c>
    </row>
    <row r="346" spans="1:169" ht="26.65" hidden="1" customHeight="1" x14ac:dyDescent="0.25">
      <c r="A346" s="233"/>
      <c r="B346" s="370" t="s">
        <v>437</v>
      </c>
      <c r="C346" s="416"/>
      <c r="D346" s="418"/>
      <c r="E346" s="229"/>
      <c r="F346" s="225">
        <f t="shared" si="363"/>
        <v>0</v>
      </c>
      <c r="G346" s="230">
        <f>IF(F346=1,data!$C$41*E346,0)</f>
        <v>0</v>
      </c>
      <c r="H346" s="265" t="s">
        <v>96</v>
      </c>
      <c r="I346" s="231">
        <f>IF($F346=1,IF($E346&lt;15,VLOOKUP(H346,data!$B$3:$E$32,2,0)*$E346,(VLOOKUP(H346,data!$B$3:$E$32,2,0)*14)+(VLOOKUP(H346,data!$B$3:$E$32,3,0))*($E346-14)),0)</f>
        <v>0</v>
      </c>
      <c r="J346" s="265" t="s">
        <v>96</v>
      </c>
      <c r="K346" s="231">
        <f>IF($F346=1,VLOOKUP(J346,data!$B$35:$D$39,2,0),0)</f>
        <v>0</v>
      </c>
      <c r="L346" s="232">
        <f>IF(AND(I346&lt;&gt;0,K346&lt;&gt;0)=FALSE,0,data!$C$43)</f>
        <v>0</v>
      </c>
      <c r="M346" s="269">
        <f t="shared" si="361"/>
        <v>0</v>
      </c>
      <c r="N346" s="225">
        <f t="shared" si="432"/>
        <v>0</v>
      </c>
      <c r="O346" s="225">
        <f t="shared" si="364"/>
        <v>0</v>
      </c>
      <c r="P346" s="225">
        <f t="shared" si="365"/>
        <v>0</v>
      </c>
      <c r="Q346" s="228"/>
      <c r="R346" s="438">
        <f t="shared" si="366"/>
        <v>0</v>
      </c>
      <c r="S346" s="225">
        <f t="shared" si="367"/>
        <v>0</v>
      </c>
      <c r="T346" s="357">
        <f>IF(S346=1,data!$C$41*R346,0)</f>
        <v>0</v>
      </c>
      <c r="U346" s="370" t="str">
        <f t="shared" si="368"/>
        <v xml:space="preserve"> </v>
      </c>
      <c r="V346" s="360">
        <f>IF($S346=1,IF(R346&lt;15,VLOOKUP(U346,data!$B$3:$E$32,2,0)*R346,(VLOOKUP(U346,data!$B$3:$E$32,2,0)*14)+(VLOOKUP(U346,data!$B$3:$E$32,3,0))*(R346-14)),0)</f>
        <v>0</v>
      </c>
      <c r="W346" s="370" t="str">
        <f t="shared" si="369"/>
        <v xml:space="preserve"> </v>
      </c>
      <c r="X346" s="360">
        <f>IF($S346=1,VLOOKUP(W346,data!$B$35:$D$39,2,0),0)</f>
        <v>0</v>
      </c>
      <c r="Y346" s="364">
        <f>IF(AND(V346&lt;&gt;0,X346&lt;&gt;0)=FALSE,0,data!$C$43)</f>
        <v>0</v>
      </c>
      <c r="Z346" s="365">
        <f t="shared" si="362"/>
        <v>0</v>
      </c>
      <c r="AA346" s="225">
        <f t="shared" si="433"/>
        <v>0</v>
      </c>
      <c r="AB346" s="225">
        <f t="shared" si="370"/>
        <v>0</v>
      </c>
      <c r="AC346" s="225">
        <f t="shared" si="371"/>
        <v>0</v>
      </c>
      <c r="AE346" s="229"/>
      <c r="AF346" s="225">
        <f t="shared" si="372"/>
        <v>0</v>
      </c>
      <c r="AG346" s="230">
        <f>IF(AF346=1,data!$C$41*AE346,0)</f>
        <v>0</v>
      </c>
      <c r="AH346" s="265" t="s">
        <v>96</v>
      </c>
      <c r="AI346" s="231">
        <f>IF(AF346=1,IF(AE346&lt;15,VLOOKUP(AH346,data!$B$3:$E$32,2,0)*AE346,(VLOOKUP(AH346,data!$B$3:$E$32,2,0)*14)+(VLOOKUP(AH346,data!$B$3:$E$32,3,0))*(AE346-14)),0)</f>
        <v>0</v>
      </c>
      <c r="AJ346" s="265" t="s">
        <v>96</v>
      </c>
      <c r="AK346" s="231">
        <f>IF(AF346=1,VLOOKUP(AJ346,data!$B$35:$D$39,2,0),0)</f>
        <v>0</v>
      </c>
      <c r="AL346" s="232">
        <f>IF(AND(AI346&lt;&gt;0,AK346&lt;&gt;0)=FALSE,0,data!$C$43)</f>
        <v>0</v>
      </c>
      <c r="AM346" s="269">
        <f t="shared" si="373"/>
        <v>0</v>
      </c>
      <c r="AN346" s="225">
        <f t="shared" si="374"/>
        <v>0</v>
      </c>
      <c r="AO346" s="225">
        <f t="shared" si="375"/>
        <v>0</v>
      </c>
      <c r="AP346" s="225">
        <f t="shared" si="376"/>
        <v>0</v>
      </c>
      <c r="AQ346" s="431" t="str">
        <f t="shared" si="377"/>
        <v>ne</v>
      </c>
      <c r="AS346" s="229"/>
      <c r="AT346" s="225">
        <f t="shared" si="378"/>
        <v>0</v>
      </c>
      <c r="AU346" s="230">
        <f>IF(AT346=1,data!$C$41*AS346,0)</f>
        <v>0</v>
      </c>
      <c r="AV346" s="265" t="s">
        <v>96</v>
      </c>
      <c r="AW346" s="231">
        <f>IF(AT346=1,IF(AS346&lt;15,VLOOKUP(AV346,data!$B$3:$E$32,2,0)*AS346,(VLOOKUP(AV346,data!$B$3:$E$32,2,0)*14)+(VLOOKUP(AV346,data!$B$3:$E$32,3,0))*(AS346-14)),0)</f>
        <v>0</v>
      </c>
      <c r="AX346" s="265" t="s">
        <v>96</v>
      </c>
      <c r="AY346" s="231">
        <f>IF(AT346=1,VLOOKUP(AX346,data!$B$35:$D$39,2,0),0)</f>
        <v>0</v>
      </c>
      <c r="AZ346" s="232">
        <f>IF(AND(AW346&lt;&gt;0,AY346&lt;&gt;0)=FALSE,0,data!$C$43)</f>
        <v>0</v>
      </c>
      <c r="BA346" s="269">
        <f t="shared" si="379"/>
        <v>0</v>
      </c>
      <c r="BB346" s="225">
        <f t="shared" si="380"/>
        <v>0</v>
      </c>
      <c r="BC346" s="225">
        <f t="shared" si="381"/>
        <v>0</v>
      </c>
      <c r="BD346" s="225">
        <f t="shared" si="382"/>
        <v>0</v>
      </c>
      <c r="BE346" s="431" t="str">
        <f t="shared" si="383"/>
        <v>ne</v>
      </c>
      <c r="BG346" s="229"/>
      <c r="BH346" s="225">
        <f t="shared" si="384"/>
        <v>0</v>
      </c>
      <c r="BI346" s="230">
        <f>IF(BH346=1,data!$C$41*BG346,0)</f>
        <v>0</v>
      </c>
      <c r="BJ346" s="265" t="s">
        <v>96</v>
      </c>
      <c r="BK346" s="231">
        <f>IF(BH346=1,IF(BG346&lt;15,VLOOKUP(BJ346,data!$B$3:$E$32,2,0)*BG346,(VLOOKUP(BJ346,data!$B$3:$E$32,2,0)*14)+(VLOOKUP(BJ346,data!$B$3:$E$32,3,0))*(BG346-14)),0)</f>
        <v>0</v>
      </c>
      <c r="BL346" s="265" t="s">
        <v>96</v>
      </c>
      <c r="BM346" s="231">
        <f>IF(BH346=1,VLOOKUP(BL346,data!$B$35:$D$39,2,0),0)</f>
        <v>0</v>
      </c>
      <c r="BN346" s="232">
        <f>IF(AND(BK346&lt;&gt;0,BM346&lt;&gt;0)=FALSE,0,data!$C$43)</f>
        <v>0</v>
      </c>
      <c r="BO346" s="269">
        <f t="shared" si="385"/>
        <v>0</v>
      </c>
      <c r="BP346" s="225">
        <f t="shared" si="386"/>
        <v>0</v>
      </c>
      <c r="BQ346" s="225">
        <f t="shared" si="387"/>
        <v>0</v>
      </c>
      <c r="BR346" s="225">
        <f t="shared" si="388"/>
        <v>0</v>
      </c>
      <c r="BS346" s="431" t="str">
        <f t="shared" si="389"/>
        <v>ne</v>
      </c>
      <c r="BU346" s="229"/>
      <c r="BV346" s="225">
        <f t="shared" si="390"/>
        <v>0</v>
      </c>
      <c r="BW346" s="230">
        <f>IF(BV346=1,data!$C$41*BU346,0)</f>
        <v>0</v>
      </c>
      <c r="BX346" s="265" t="s">
        <v>96</v>
      </c>
      <c r="BY346" s="231">
        <f>IF(BV346=1,IF(BU346&lt;15,VLOOKUP(BX346,data!$B$3:$E$32,2,0)*BU346,(VLOOKUP(BX346,data!$B$3:$E$32,2,0)*14)+(VLOOKUP(BX346,data!$B$3:$E$32,3,0))*(BU346-14)),0)</f>
        <v>0</v>
      </c>
      <c r="BZ346" s="265" t="s">
        <v>96</v>
      </c>
      <c r="CA346" s="231">
        <f>IF(BV346=1,VLOOKUP(BZ346,data!$B$35:$D$39,2,0),0)</f>
        <v>0</v>
      </c>
      <c r="CB346" s="232">
        <f>IF(AND(BY346&lt;&gt;0,CA346&lt;&gt;0)=FALSE,0,data!$C$43)</f>
        <v>0</v>
      </c>
      <c r="CC346" s="269">
        <f t="shared" si="391"/>
        <v>0</v>
      </c>
      <c r="CD346" s="225">
        <f t="shared" si="392"/>
        <v>0</v>
      </c>
      <c r="CE346" s="225">
        <f t="shared" si="393"/>
        <v>0</v>
      </c>
      <c r="CF346" s="225">
        <f t="shared" si="394"/>
        <v>0</v>
      </c>
      <c r="CG346" s="431" t="str">
        <f t="shared" si="395"/>
        <v>ne</v>
      </c>
      <c r="CI346" s="229"/>
      <c r="CJ346" s="225">
        <f t="shared" si="396"/>
        <v>0</v>
      </c>
      <c r="CK346" s="230">
        <f>IF(CJ346=1,data!$C$41*CI346,0)</f>
        <v>0</v>
      </c>
      <c r="CL346" s="265" t="s">
        <v>96</v>
      </c>
      <c r="CM346" s="231">
        <f>IF(CJ346=1,IF(CI346&lt;15,VLOOKUP(CL346,data!$B$3:$E$32,2,0)*CI346,(VLOOKUP(CL346,data!$B$3:$E$32,2,0)*14)+(VLOOKUP(CL346,data!$B$3:$E$32,3,0))*(CI346-14)),0)</f>
        <v>0</v>
      </c>
      <c r="CN346" s="265" t="s">
        <v>96</v>
      </c>
      <c r="CO346" s="231">
        <f>IF(CJ346=1,VLOOKUP(CN346,data!$B$35:$D$39,2,0),0)</f>
        <v>0</v>
      </c>
      <c r="CP346" s="232">
        <f>IF(AND(CM346&lt;&gt;0,CO346&lt;&gt;0)=FALSE,0,data!$C$43)</f>
        <v>0</v>
      </c>
      <c r="CQ346" s="269">
        <f t="shared" si="397"/>
        <v>0</v>
      </c>
      <c r="CR346" s="225">
        <f t="shared" si="398"/>
        <v>0</v>
      </c>
      <c r="CS346" s="225">
        <f t="shared" si="399"/>
        <v>0</v>
      </c>
      <c r="CT346" s="225">
        <f t="shared" si="400"/>
        <v>0</v>
      </c>
      <c r="CU346" s="431" t="str">
        <f t="shared" si="401"/>
        <v>ne</v>
      </c>
      <c r="CW346" s="229"/>
      <c r="CX346" s="225">
        <f t="shared" si="402"/>
        <v>0</v>
      </c>
      <c r="CY346" s="230">
        <f>IF(CX346=1,data!$C$41*CW346,0)</f>
        <v>0</v>
      </c>
      <c r="CZ346" s="265" t="s">
        <v>96</v>
      </c>
      <c r="DA346" s="231">
        <f>IF(CX346=1,IF(CW346&lt;15,VLOOKUP(CZ346,data!$B$3:$E$32,2,0)*CW346,(VLOOKUP(CZ346,data!$B$3:$E$32,2,0)*14)+(VLOOKUP(CZ346,data!$B$3:$E$32,3,0))*(CW346-14)),0)</f>
        <v>0</v>
      </c>
      <c r="DB346" s="265" t="s">
        <v>96</v>
      </c>
      <c r="DC346" s="231">
        <f>IF(CX346=1,VLOOKUP(DB346,data!$B$35:$D$39,2,0),0)</f>
        <v>0</v>
      </c>
      <c r="DD346" s="232">
        <f>IF(AND(DA346&lt;&gt;0,DC346&lt;&gt;0)=FALSE,0,data!$C$43)</f>
        <v>0</v>
      </c>
      <c r="DE346" s="269">
        <f t="shared" si="403"/>
        <v>0</v>
      </c>
      <c r="DF346" s="225">
        <f t="shared" si="404"/>
        <v>0</v>
      </c>
      <c r="DG346" s="225">
        <f t="shared" si="405"/>
        <v>0</v>
      </c>
      <c r="DH346" s="225">
        <f t="shared" si="406"/>
        <v>0</v>
      </c>
      <c r="DI346" s="431" t="str">
        <f t="shared" si="407"/>
        <v>ne</v>
      </c>
      <c r="DK346" s="229"/>
      <c r="DL346" s="225">
        <f t="shared" si="408"/>
        <v>0</v>
      </c>
      <c r="DM346" s="230">
        <f>IF(DL346=1,data!$C$41*DK346,0)</f>
        <v>0</v>
      </c>
      <c r="DN346" s="265" t="s">
        <v>96</v>
      </c>
      <c r="DO346" s="231">
        <f>IF(DL346=1,IF(DK346&lt;15,VLOOKUP(DN346,data!$B$3:$E$32,2,0)*DK346,(VLOOKUP(DN346,data!$B$3:$E$32,2,0)*14)+(VLOOKUP(DN346,data!$B$3:$E$32,3,0))*(DK346-14)),0)</f>
        <v>0</v>
      </c>
      <c r="DP346" s="265" t="s">
        <v>96</v>
      </c>
      <c r="DQ346" s="231">
        <f>IF(DL346=1,VLOOKUP(DP346,data!$B$35:$D$39,2,0),0)</f>
        <v>0</v>
      </c>
      <c r="DR346" s="232">
        <f>IF(AND(DO346&lt;&gt;0,DQ346&lt;&gt;0)=FALSE,0,data!$C$43)</f>
        <v>0</v>
      </c>
      <c r="DS346" s="269">
        <f t="shared" si="409"/>
        <v>0</v>
      </c>
      <c r="DT346" s="225">
        <f t="shared" si="410"/>
        <v>0</v>
      </c>
      <c r="DU346" s="225">
        <f t="shared" si="411"/>
        <v>0</v>
      </c>
      <c r="DV346" s="225">
        <f t="shared" si="412"/>
        <v>0</v>
      </c>
      <c r="DW346" s="431" t="str">
        <f t="shared" si="413"/>
        <v>ne</v>
      </c>
      <c r="DY346" s="229"/>
      <c r="DZ346" s="225">
        <f t="shared" si="414"/>
        <v>0</v>
      </c>
      <c r="EA346" s="230">
        <f>IF(DZ346=1,data!$C$41*DY346,0)</f>
        <v>0</v>
      </c>
      <c r="EB346" s="265" t="s">
        <v>96</v>
      </c>
      <c r="EC346" s="231">
        <f>IF(DZ346=1,IF(DY346&lt;15,VLOOKUP(EB346,data!$B$3:$E$32,2,0)*DY346,(VLOOKUP(EB346,data!$B$3:$E$32,2,0)*14)+(VLOOKUP(EB346,data!$B$3:$E$32,3,0))*(DY346-14)),0)</f>
        <v>0</v>
      </c>
      <c r="ED346" s="265" t="s">
        <v>96</v>
      </c>
      <c r="EE346" s="231">
        <f>IF(DZ346=1,VLOOKUP(ED346,data!$B$35:$D$39,2,0),0)</f>
        <v>0</v>
      </c>
      <c r="EF346" s="232">
        <f>IF(AND(EC346&lt;&gt;0,EE346&lt;&gt;0)=FALSE,0,data!$C$43)</f>
        <v>0</v>
      </c>
      <c r="EG346" s="269">
        <f t="shared" si="415"/>
        <v>0</v>
      </c>
      <c r="EH346" s="225">
        <f t="shared" si="416"/>
        <v>0</v>
      </c>
      <c r="EI346" s="225">
        <f t="shared" si="417"/>
        <v>0</v>
      </c>
      <c r="EJ346" s="225">
        <f t="shared" si="418"/>
        <v>0</v>
      </c>
      <c r="EK346" s="431" t="str">
        <f t="shared" si="419"/>
        <v>ne</v>
      </c>
      <c r="EM346" s="229"/>
      <c r="EN346" s="225">
        <f t="shared" si="420"/>
        <v>0</v>
      </c>
      <c r="EO346" s="230">
        <f>IF(EN346=1,data!$C$41*EM346,0)</f>
        <v>0</v>
      </c>
      <c r="EP346" s="265" t="s">
        <v>96</v>
      </c>
      <c r="EQ346" s="231">
        <f>IF(EN346=1,IF(EM346&lt;15,VLOOKUP(EP346,data!$B$3:$E$32,2,0)*EM346,(VLOOKUP(EP346,data!$B$3:$E$32,2,0)*14)+(VLOOKUP(EP346,data!$B$3:$E$32,3,0))*(EM346-14)),0)</f>
        <v>0</v>
      </c>
      <c r="ER346" s="265" t="s">
        <v>96</v>
      </c>
      <c r="ES346" s="231">
        <f>IF(EN346=1,VLOOKUP(ER346,data!$B$35:$D$39,2,0),0)</f>
        <v>0</v>
      </c>
      <c r="ET346" s="232">
        <f>IF(AND(EQ346&lt;&gt;0,ES346&lt;&gt;0)=FALSE,0,data!$C$43)</f>
        <v>0</v>
      </c>
      <c r="EU346" s="269">
        <f t="shared" si="421"/>
        <v>0</v>
      </c>
      <c r="EV346" s="225">
        <f t="shared" si="422"/>
        <v>0</v>
      </c>
      <c r="EW346" s="225">
        <f t="shared" si="423"/>
        <v>0</v>
      </c>
      <c r="EX346" s="225">
        <f t="shared" si="424"/>
        <v>0</v>
      </c>
      <c r="EY346" s="431" t="str">
        <f t="shared" si="425"/>
        <v>ne</v>
      </c>
      <c r="FA346" s="229"/>
      <c r="FB346" s="225">
        <f t="shared" si="426"/>
        <v>0</v>
      </c>
      <c r="FC346" s="230">
        <f>IF(FB346=1,data!$C$41*FA346,0)</f>
        <v>0</v>
      </c>
      <c r="FD346" s="265" t="s">
        <v>96</v>
      </c>
      <c r="FE346" s="231">
        <f>IF(FB346=1,IF(FA346&lt;15,VLOOKUP(FD346,data!$B$3:$E$32,2,0)*FA346,(VLOOKUP(FD346,data!$B$3:$E$32,2,0)*14)+(VLOOKUP(FD346,data!$B$3:$E$32,3,0))*(FA346-14)),0)</f>
        <v>0</v>
      </c>
      <c r="FF346" s="265" t="s">
        <v>96</v>
      </c>
      <c r="FG346" s="231">
        <f>IF(FB346=1,VLOOKUP(FF346,data!$B$35:$D$39,2,0),0)</f>
        <v>0</v>
      </c>
      <c r="FH346" s="232">
        <f>IF(AND(FE346&lt;&gt;0,FG346&lt;&gt;0)=FALSE,0,data!$C$43)</f>
        <v>0</v>
      </c>
      <c r="FI346" s="269">
        <f t="shared" si="427"/>
        <v>0</v>
      </c>
      <c r="FJ346" s="225">
        <f t="shared" si="428"/>
        <v>0</v>
      </c>
      <c r="FK346" s="225">
        <f t="shared" si="429"/>
        <v>0</v>
      </c>
      <c r="FL346" s="225">
        <f t="shared" si="430"/>
        <v>0</v>
      </c>
      <c r="FM346" s="431" t="str">
        <f t="shared" si="431"/>
        <v>ne</v>
      </c>
    </row>
    <row r="347" spans="1:169" ht="26.65" hidden="1" customHeight="1" x14ac:dyDescent="0.25">
      <c r="A347" s="233"/>
      <c r="B347" s="370" t="s">
        <v>438</v>
      </c>
      <c r="C347" s="416"/>
      <c r="D347" s="418"/>
      <c r="E347" s="229"/>
      <c r="F347" s="225">
        <f t="shared" si="363"/>
        <v>0</v>
      </c>
      <c r="G347" s="230">
        <f>IF(F347=1,data!$C$41*E347,0)</f>
        <v>0</v>
      </c>
      <c r="H347" s="265" t="s">
        <v>96</v>
      </c>
      <c r="I347" s="231">
        <f>IF($F347=1,IF($E347&lt;15,VLOOKUP(H347,data!$B$3:$E$32,2,0)*$E347,(VLOOKUP(H347,data!$B$3:$E$32,2,0)*14)+(VLOOKUP(H347,data!$B$3:$E$32,3,0))*($E347-14)),0)</f>
        <v>0</v>
      </c>
      <c r="J347" s="265" t="s">
        <v>96</v>
      </c>
      <c r="K347" s="231">
        <f>IF($F347=1,VLOOKUP(J347,data!$B$35:$D$39,2,0),0)</f>
        <v>0</v>
      </c>
      <c r="L347" s="232">
        <f>IF(AND(I347&lt;&gt;0,K347&lt;&gt;0)=FALSE,0,data!$C$43)</f>
        <v>0</v>
      </c>
      <c r="M347" s="269">
        <f t="shared" si="361"/>
        <v>0</v>
      </c>
      <c r="N347" s="225">
        <f t="shared" si="432"/>
        <v>0</v>
      </c>
      <c r="O347" s="225">
        <f t="shared" si="364"/>
        <v>0</v>
      </c>
      <c r="P347" s="225">
        <f t="shared" si="365"/>
        <v>0</v>
      </c>
      <c r="Q347" s="228"/>
      <c r="R347" s="438">
        <f t="shared" si="366"/>
        <v>0</v>
      </c>
      <c r="S347" s="225">
        <f t="shared" si="367"/>
        <v>0</v>
      </c>
      <c r="T347" s="357">
        <f>IF(S347=1,data!$C$41*R347,0)</f>
        <v>0</v>
      </c>
      <c r="U347" s="370" t="str">
        <f t="shared" si="368"/>
        <v xml:space="preserve"> </v>
      </c>
      <c r="V347" s="360">
        <f>IF($S347=1,IF(R347&lt;15,VLOOKUP(U347,data!$B$3:$E$32,2,0)*R347,(VLOOKUP(U347,data!$B$3:$E$32,2,0)*14)+(VLOOKUP(U347,data!$B$3:$E$32,3,0))*(R347-14)),0)</f>
        <v>0</v>
      </c>
      <c r="W347" s="370" t="str">
        <f t="shared" si="369"/>
        <v xml:space="preserve"> </v>
      </c>
      <c r="X347" s="360">
        <f>IF($S347=1,VLOOKUP(W347,data!$B$35:$D$39,2,0),0)</f>
        <v>0</v>
      </c>
      <c r="Y347" s="364">
        <f>IF(AND(V347&lt;&gt;0,X347&lt;&gt;0)=FALSE,0,data!$C$43)</f>
        <v>0</v>
      </c>
      <c r="Z347" s="365">
        <f t="shared" si="362"/>
        <v>0</v>
      </c>
      <c r="AA347" s="225">
        <f t="shared" si="433"/>
        <v>0</v>
      </c>
      <c r="AB347" s="225">
        <f t="shared" si="370"/>
        <v>0</v>
      </c>
      <c r="AC347" s="225">
        <f t="shared" si="371"/>
        <v>0</v>
      </c>
      <c r="AE347" s="229"/>
      <c r="AF347" s="225">
        <f t="shared" si="372"/>
        <v>0</v>
      </c>
      <c r="AG347" s="230">
        <f>IF(AF347=1,data!$C$41*AE347,0)</f>
        <v>0</v>
      </c>
      <c r="AH347" s="265" t="s">
        <v>96</v>
      </c>
      <c r="AI347" s="231">
        <f>IF(AF347=1,IF(AE347&lt;15,VLOOKUP(AH347,data!$B$3:$E$32,2,0)*AE347,(VLOOKUP(AH347,data!$B$3:$E$32,2,0)*14)+(VLOOKUP(AH347,data!$B$3:$E$32,3,0))*(AE347-14)),0)</f>
        <v>0</v>
      </c>
      <c r="AJ347" s="265" t="s">
        <v>96</v>
      </c>
      <c r="AK347" s="231">
        <f>IF(AF347=1,VLOOKUP(AJ347,data!$B$35:$D$39,2,0),0)</f>
        <v>0</v>
      </c>
      <c r="AL347" s="232">
        <f>IF(AND(AI347&lt;&gt;0,AK347&lt;&gt;0)=FALSE,0,data!$C$43)</f>
        <v>0</v>
      </c>
      <c r="AM347" s="269">
        <f t="shared" si="373"/>
        <v>0</v>
      </c>
      <c r="AN347" s="225">
        <f t="shared" si="374"/>
        <v>0</v>
      </c>
      <c r="AO347" s="225">
        <f t="shared" si="375"/>
        <v>0</v>
      </c>
      <c r="AP347" s="225">
        <f t="shared" si="376"/>
        <v>0</v>
      </c>
      <c r="AQ347" s="431" t="str">
        <f t="shared" si="377"/>
        <v>ne</v>
      </c>
      <c r="AS347" s="229"/>
      <c r="AT347" s="225">
        <f t="shared" si="378"/>
        <v>0</v>
      </c>
      <c r="AU347" s="230">
        <f>IF(AT347=1,data!$C$41*AS347,0)</f>
        <v>0</v>
      </c>
      <c r="AV347" s="265" t="s">
        <v>96</v>
      </c>
      <c r="AW347" s="231">
        <f>IF(AT347=1,IF(AS347&lt;15,VLOOKUP(AV347,data!$B$3:$E$32,2,0)*AS347,(VLOOKUP(AV347,data!$B$3:$E$32,2,0)*14)+(VLOOKUP(AV347,data!$B$3:$E$32,3,0))*(AS347-14)),0)</f>
        <v>0</v>
      </c>
      <c r="AX347" s="265" t="s">
        <v>96</v>
      </c>
      <c r="AY347" s="231">
        <f>IF(AT347=1,VLOOKUP(AX347,data!$B$35:$D$39,2,0),0)</f>
        <v>0</v>
      </c>
      <c r="AZ347" s="232">
        <f>IF(AND(AW347&lt;&gt;0,AY347&lt;&gt;0)=FALSE,0,data!$C$43)</f>
        <v>0</v>
      </c>
      <c r="BA347" s="269">
        <f t="shared" si="379"/>
        <v>0</v>
      </c>
      <c r="BB347" s="225">
        <f t="shared" si="380"/>
        <v>0</v>
      </c>
      <c r="BC347" s="225">
        <f t="shared" si="381"/>
        <v>0</v>
      </c>
      <c r="BD347" s="225">
        <f t="shared" si="382"/>
        <v>0</v>
      </c>
      <c r="BE347" s="431" t="str">
        <f t="shared" si="383"/>
        <v>ne</v>
      </c>
      <c r="BG347" s="229"/>
      <c r="BH347" s="225">
        <f t="shared" si="384"/>
        <v>0</v>
      </c>
      <c r="BI347" s="230">
        <f>IF(BH347=1,data!$C$41*BG347,0)</f>
        <v>0</v>
      </c>
      <c r="BJ347" s="265" t="s">
        <v>96</v>
      </c>
      <c r="BK347" s="231">
        <f>IF(BH347=1,IF(BG347&lt;15,VLOOKUP(BJ347,data!$B$3:$E$32,2,0)*BG347,(VLOOKUP(BJ347,data!$B$3:$E$32,2,0)*14)+(VLOOKUP(BJ347,data!$B$3:$E$32,3,0))*(BG347-14)),0)</f>
        <v>0</v>
      </c>
      <c r="BL347" s="265" t="s">
        <v>96</v>
      </c>
      <c r="BM347" s="231">
        <f>IF(BH347=1,VLOOKUP(BL347,data!$B$35:$D$39,2,0),0)</f>
        <v>0</v>
      </c>
      <c r="BN347" s="232">
        <f>IF(AND(BK347&lt;&gt;0,BM347&lt;&gt;0)=FALSE,0,data!$C$43)</f>
        <v>0</v>
      </c>
      <c r="BO347" s="269">
        <f t="shared" si="385"/>
        <v>0</v>
      </c>
      <c r="BP347" s="225">
        <f t="shared" si="386"/>
        <v>0</v>
      </c>
      <c r="BQ347" s="225">
        <f t="shared" si="387"/>
        <v>0</v>
      </c>
      <c r="BR347" s="225">
        <f t="shared" si="388"/>
        <v>0</v>
      </c>
      <c r="BS347" s="431" t="str">
        <f t="shared" si="389"/>
        <v>ne</v>
      </c>
      <c r="BU347" s="229"/>
      <c r="BV347" s="225">
        <f t="shared" si="390"/>
        <v>0</v>
      </c>
      <c r="BW347" s="230">
        <f>IF(BV347=1,data!$C$41*BU347,0)</f>
        <v>0</v>
      </c>
      <c r="BX347" s="265" t="s">
        <v>96</v>
      </c>
      <c r="BY347" s="231">
        <f>IF(BV347=1,IF(BU347&lt;15,VLOOKUP(BX347,data!$B$3:$E$32,2,0)*BU347,(VLOOKUP(BX347,data!$B$3:$E$32,2,0)*14)+(VLOOKUP(BX347,data!$B$3:$E$32,3,0))*(BU347-14)),0)</f>
        <v>0</v>
      </c>
      <c r="BZ347" s="265" t="s">
        <v>96</v>
      </c>
      <c r="CA347" s="231">
        <f>IF(BV347=1,VLOOKUP(BZ347,data!$B$35:$D$39,2,0),0)</f>
        <v>0</v>
      </c>
      <c r="CB347" s="232">
        <f>IF(AND(BY347&lt;&gt;0,CA347&lt;&gt;0)=FALSE,0,data!$C$43)</f>
        <v>0</v>
      </c>
      <c r="CC347" s="269">
        <f t="shared" si="391"/>
        <v>0</v>
      </c>
      <c r="CD347" s="225">
        <f t="shared" si="392"/>
        <v>0</v>
      </c>
      <c r="CE347" s="225">
        <f t="shared" si="393"/>
        <v>0</v>
      </c>
      <c r="CF347" s="225">
        <f t="shared" si="394"/>
        <v>0</v>
      </c>
      <c r="CG347" s="431" t="str">
        <f t="shared" si="395"/>
        <v>ne</v>
      </c>
      <c r="CI347" s="229"/>
      <c r="CJ347" s="225">
        <f t="shared" si="396"/>
        <v>0</v>
      </c>
      <c r="CK347" s="230">
        <f>IF(CJ347=1,data!$C$41*CI347,0)</f>
        <v>0</v>
      </c>
      <c r="CL347" s="265" t="s">
        <v>96</v>
      </c>
      <c r="CM347" s="231">
        <f>IF(CJ347=1,IF(CI347&lt;15,VLOOKUP(CL347,data!$B$3:$E$32,2,0)*CI347,(VLOOKUP(CL347,data!$B$3:$E$32,2,0)*14)+(VLOOKUP(CL347,data!$B$3:$E$32,3,0))*(CI347-14)),0)</f>
        <v>0</v>
      </c>
      <c r="CN347" s="265" t="s">
        <v>96</v>
      </c>
      <c r="CO347" s="231">
        <f>IF(CJ347=1,VLOOKUP(CN347,data!$B$35:$D$39,2,0),0)</f>
        <v>0</v>
      </c>
      <c r="CP347" s="232">
        <f>IF(AND(CM347&lt;&gt;0,CO347&lt;&gt;0)=FALSE,0,data!$C$43)</f>
        <v>0</v>
      </c>
      <c r="CQ347" s="269">
        <f t="shared" si="397"/>
        <v>0</v>
      </c>
      <c r="CR347" s="225">
        <f t="shared" si="398"/>
        <v>0</v>
      </c>
      <c r="CS347" s="225">
        <f t="shared" si="399"/>
        <v>0</v>
      </c>
      <c r="CT347" s="225">
        <f t="shared" si="400"/>
        <v>0</v>
      </c>
      <c r="CU347" s="431" t="str">
        <f t="shared" si="401"/>
        <v>ne</v>
      </c>
      <c r="CW347" s="229"/>
      <c r="CX347" s="225">
        <f t="shared" si="402"/>
        <v>0</v>
      </c>
      <c r="CY347" s="230">
        <f>IF(CX347=1,data!$C$41*CW347,0)</f>
        <v>0</v>
      </c>
      <c r="CZ347" s="265" t="s">
        <v>96</v>
      </c>
      <c r="DA347" s="231">
        <f>IF(CX347=1,IF(CW347&lt;15,VLOOKUP(CZ347,data!$B$3:$E$32,2,0)*CW347,(VLOOKUP(CZ347,data!$B$3:$E$32,2,0)*14)+(VLOOKUP(CZ347,data!$B$3:$E$32,3,0))*(CW347-14)),0)</f>
        <v>0</v>
      </c>
      <c r="DB347" s="265" t="s">
        <v>96</v>
      </c>
      <c r="DC347" s="231">
        <f>IF(CX347=1,VLOOKUP(DB347,data!$B$35:$D$39,2,0),0)</f>
        <v>0</v>
      </c>
      <c r="DD347" s="232">
        <f>IF(AND(DA347&lt;&gt;0,DC347&lt;&gt;0)=FALSE,0,data!$C$43)</f>
        <v>0</v>
      </c>
      <c r="DE347" s="269">
        <f t="shared" si="403"/>
        <v>0</v>
      </c>
      <c r="DF347" s="225">
        <f t="shared" si="404"/>
        <v>0</v>
      </c>
      <c r="DG347" s="225">
        <f t="shared" si="405"/>
        <v>0</v>
      </c>
      <c r="DH347" s="225">
        <f t="shared" si="406"/>
        <v>0</v>
      </c>
      <c r="DI347" s="431" t="str">
        <f t="shared" si="407"/>
        <v>ne</v>
      </c>
      <c r="DK347" s="229"/>
      <c r="DL347" s="225">
        <f t="shared" si="408"/>
        <v>0</v>
      </c>
      <c r="DM347" s="230">
        <f>IF(DL347=1,data!$C$41*DK347,0)</f>
        <v>0</v>
      </c>
      <c r="DN347" s="265" t="s">
        <v>96</v>
      </c>
      <c r="DO347" s="231">
        <f>IF(DL347=1,IF(DK347&lt;15,VLOOKUP(DN347,data!$B$3:$E$32,2,0)*DK347,(VLOOKUP(DN347,data!$B$3:$E$32,2,0)*14)+(VLOOKUP(DN347,data!$B$3:$E$32,3,0))*(DK347-14)),0)</f>
        <v>0</v>
      </c>
      <c r="DP347" s="265" t="s">
        <v>96</v>
      </c>
      <c r="DQ347" s="231">
        <f>IF(DL347=1,VLOOKUP(DP347,data!$B$35:$D$39,2,0),0)</f>
        <v>0</v>
      </c>
      <c r="DR347" s="232">
        <f>IF(AND(DO347&lt;&gt;0,DQ347&lt;&gt;0)=FALSE,0,data!$C$43)</f>
        <v>0</v>
      </c>
      <c r="DS347" s="269">
        <f t="shared" si="409"/>
        <v>0</v>
      </c>
      <c r="DT347" s="225">
        <f t="shared" si="410"/>
        <v>0</v>
      </c>
      <c r="DU347" s="225">
        <f t="shared" si="411"/>
        <v>0</v>
      </c>
      <c r="DV347" s="225">
        <f t="shared" si="412"/>
        <v>0</v>
      </c>
      <c r="DW347" s="431" t="str">
        <f t="shared" si="413"/>
        <v>ne</v>
      </c>
      <c r="DY347" s="229"/>
      <c r="DZ347" s="225">
        <f t="shared" si="414"/>
        <v>0</v>
      </c>
      <c r="EA347" s="230">
        <f>IF(DZ347=1,data!$C$41*DY347,0)</f>
        <v>0</v>
      </c>
      <c r="EB347" s="265" t="s">
        <v>96</v>
      </c>
      <c r="EC347" s="231">
        <f>IF(DZ347=1,IF(DY347&lt;15,VLOOKUP(EB347,data!$B$3:$E$32,2,0)*DY347,(VLOOKUP(EB347,data!$B$3:$E$32,2,0)*14)+(VLOOKUP(EB347,data!$B$3:$E$32,3,0))*(DY347-14)),0)</f>
        <v>0</v>
      </c>
      <c r="ED347" s="265" t="s">
        <v>96</v>
      </c>
      <c r="EE347" s="231">
        <f>IF(DZ347=1,VLOOKUP(ED347,data!$B$35:$D$39,2,0),0)</f>
        <v>0</v>
      </c>
      <c r="EF347" s="232">
        <f>IF(AND(EC347&lt;&gt;0,EE347&lt;&gt;0)=FALSE,0,data!$C$43)</f>
        <v>0</v>
      </c>
      <c r="EG347" s="269">
        <f t="shared" si="415"/>
        <v>0</v>
      </c>
      <c r="EH347" s="225">
        <f t="shared" si="416"/>
        <v>0</v>
      </c>
      <c r="EI347" s="225">
        <f t="shared" si="417"/>
        <v>0</v>
      </c>
      <c r="EJ347" s="225">
        <f t="shared" si="418"/>
        <v>0</v>
      </c>
      <c r="EK347" s="431" t="str">
        <f t="shared" si="419"/>
        <v>ne</v>
      </c>
      <c r="EM347" s="229"/>
      <c r="EN347" s="225">
        <f t="shared" si="420"/>
        <v>0</v>
      </c>
      <c r="EO347" s="230">
        <f>IF(EN347=1,data!$C$41*EM347,0)</f>
        <v>0</v>
      </c>
      <c r="EP347" s="265" t="s">
        <v>96</v>
      </c>
      <c r="EQ347" s="231">
        <f>IF(EN347=1,IF(EM347&lt;15,VLOOKUP(EP347,data!$B$3:$E$32,2,0)*EM347,(VLOOKUP(EP347,data!$B$3:$E$32,2,0)*14)+(VLOOKUP(EP347,data!$B$3:$E$32,3,0))*(EM347-14)),0)</f>
        <v>0</v>
      </c>
      <c r="ER347" s="265" t="s">
        <v>96</v>
      </c>
      <c r="ES347" s="231">
        <f>IF(EN347=1,VLOOKUP(ER347,data!$B$35:$D$39,2,0),0)</f>
        <v>0</v>
      </c>
      <c r="ET347" s="232">
        <f>IF(AND(EQ347&lt;&gt;0,ES347&lt;&gt;0)=FALSE,0,data!$C$43)</f>
        <v>0</v>
      </c>
      <c r="EU347" s="269">
        <f t="shared" si="421"/>
        <v>0</v>
      </c>
      <c r="EV347" s="225">
        <f t="shared" si="422"/>
        <v>0</v>
      </c>
      <c r="EW347" s="225">
        <f t="shared" si="423"/>
        <v>0</v>
      </c>
      <c r="EX347" s="225">
        <f t="shared" si="424"/>
        <v>0</v>
      </c>
      <c r="EY347" s="431" t="str">
        <f t="shared" si="425"/>
        <v>ne</v>
      </c>
      <c r="FA347" s="229"/>
      <c r="FB347" s="225">
        <f t="shared" si="426"/>
        <v>0</v>
      </c>
      <c r="FC347" s="230">
        <f>IF(FB347=1,data!$C$41*FA347,0)</f>
        <v>0</v>
      </c>
      <c r="FD347" s="265" t="s">
        <v>96</v>
      </c>
      <c r="FE347" s="231">
        <f>IF(FB347=1,IF(FA347&lt;15,VLOOKUP(FD347,data!$B$3:$E$32,2,0)*FA347,(VLOOKUP(FD347,data!$B$3:$E$32,2,0)*14)+(VLOOKUP(FD347,data!$B$3:$E$32,3,0))*(FA347-14)),0)</f>
        <v>0</v>
      </c>
      <c r="FF347" s="265" t="s">
        <v>96</v>
      </c>
      <c r="FG347" s="231">
        <f>IF(FB347=1,VLOOKUP(FF347,data!$B$35:$D$39,2,0),0)</f>
        <v>0</v>
      </c>
      <c r="FH347" s="232">
        <f>IF(AND(FE347&lt;&gt;0,FG347&lt;&gt;0)=FALSE,0,data!$C$43)</f>
        <v>0</v>
      </c>
      <c r="FI347" s="269">
        <f t="shared" si="427"/>
        <v>0</v>
      </c>
      <c r="FJ347" s="225">
        <f t="shared" si="428"/>
        <v>0</v>
      </c>
      <c r="FK347" s="225">
        <f t="shared" si="429"/>
        <v>0</v>
      </c>
      <c r="FL347" s="225">
        <f t="shared" si="430"/>
        <v>0</v>
      </c>
      <c r="FM347" s="431" t="str">
        <f t="shared" si="431"/>
        <v>ne</v>
      </c>
    </row>
    <row r="348" spans="1:169" ht="26.65" hidden="1" customHeight="1" x14ac:dyDescent="0.25">
      <c r="A348" s="233"/>
      <c r="B348" s="370" t="s">
        <v>439</v>
      </c>
      <c r="C348" s="416"/>
      <c r="D348" s="418"/>
      <c r="E348" s="229"/>
      <c r="F348" s="225">
        <f t="shared" si="363"/>
        <v>0</v>
      </c>
      <c r="G348" s="230">
        <f>IF(F348=1,data!$C$41*E348,0)</f>
        <v>0</v>
      </c>
      <c r="H348" s="265" t="s">
        <v>96</v>
      </c>
      <c r="I348" s="231">
        <f>IF($F348=1,IF($E348&lt;15,VLOOKUP(H348,data!$B$3:$E$32,2,0)*$E348,(VLOOKUP(H348,data!$B$3:$E$32,2,0)*14)+(VLOOKUP(H348,data!$B$3:$E$32,3,0))*($E348-14)),0)</f>
        <v>0</v>
      </c>
      <c r="J348" s="265" t="s">
        <v>96</v>
      </c>
      <c r="K348" s="231">
        <f>IF($F348=1,VLOOKUP(J348,data!$B$35:$D$39,2,0),0)</f>
        <v>0</v>
      </c>
      <c r="L348" s="232">
        <f>IF(AND(I348&lt;&gt;0,K348&lt;&gt;0)=FALSE,0,data!$C$43)</f>
        <v>0</v>
      </c>
      <c r="M348" s="269">
        <f t="shared" si="361"/>
        <v>0</v>
      </c>
      <c r="N348" s="225">
        <f t="shared" si="432"/>
        <v>0</v>
      </c>
      <c r="O348" s="225">
        <f t="shared" si="364"/>
        <v>0</v>
      </c>
      <c r="P348" s="225">
        <f t="shared" si="365"/>
        <v>0</v>
      </c>
      <c r="Q348" s="228"/>
      <c r="R348" s="438">
        <f t="shared" si="366"/>
        <v>0</v>
      </c>
      <c r="S348" s="225">
        <f t="shared" si="367"/>
        <v>0</v>
      </c>
      <c r="T348" s="357">
        <f>IF(S348=1,data!$C$41*R348,0)</f>
        <v>0</v>
      </c>
      <c r="U348" s="370" t="str">
        <f t="shared" si="368"/>
        <v xml:space="preserve"> </v>
      </c>
      <c r="V348" s="360">
        <f>IF($S348=1,IF(R348&lt;15,VLOOKUP(U348,data!$B$3:$E$32,2,0)*R348,(VLOOKUP(U348,data!$B$3:$E$32,2,0)*14)+(VLOOKUP(U348,data!$B$3:$E$32,3,0))*(R348-14)),0)</f>
        <v>0</v>
      </c>
      <c r="W348" s="370" t="str">
        <f t="shared" si="369"/>
        <v xml:space="preserve"> </v>
      </c>
      <c r="X348" s="360">
        <f>IF($S348=1,VLOOKUP(W348,data!$B$35:$D$39,2,0),0)</f>
        <v>0</v>
      </c>
      <c r="Y348" s="364">
        <f>IF(AND(V348&lt;&gt;0,X348&lt;&gt;0)=FALSE,0,data!$C$43)</f>
        <v>0</v>
      </c>
      <c r="Z348" s="365">
        <f t="shared" si="362"/>
        <v>0</v>
      </c>
      <c r="AA348" s="225">
        <f t="shared" si="433"/>
        <v>0</v>
      </c>
      <c r="AB348" s="225">
        <f t="shared" si="370"/>
        <v>0</v>
      </c>
      <c r="AC348" s="225">
        <f t="shared" si="371"/>
        <v>0</v>
      </c>
      <c r="AE348" s="229"/>
      <c r="AF348" s="225">
        <f t="shared" si="372"/>
        <v>0</v>
      </c>
      <c r="AG348" s="230">
        <f>IF(AF348=1,data!$C$41*AE348,0)</f>
        <v>0</v>
      </c>
      <c r="AH348" s="265" t="s">
        <v>96</v>
      </c>
      <c r="AI348" s="231">
        <f>IF(AF348=1,IF(AE348&lt;15,VLOOKUP(AH348,data!$B$3:$E$32,2,0)*AE348,(VLOOKUP(AH348,data!$B$3:$E$32,2,0)*14)+(VLOOKUP(AH348,data!$B$3:$E$32,3,0))*(AE348-14)),0)</f>
        <v>0</v>
      </c>
      <c r="AJ348" s="265" t="s">
        <v>96</v>
      </c>
      <c r="AK348" s="231">
        <f>IF(AF348=1,VLOOKUP(AJ348,data!$B$35:$D$39,2,0),0)</f>
        <v>0</v>
      </c>
      <c r="AL348" s="232">
        <f>IF(AND(AI348&lt;&gt;0,AK348&lt;&gt;0)=FALSE,0,data!$C$43)</f>
        <v>0</v>
      </c>
      <c r="AM348" s="269">
        <f t="shared" si="373"/>
        <v>0</v>
      </c>
      <c r="AN348" s="225">
        <f t="shared" si="374"/>
        <v>0</v>
      </c>
      <c r="AO348" s="225">
        <f t="shared" si="375"/>
        <v>0</v>
      </c>
      <c r="AP348" s="225">
        <f t="shared" si="376"/>
        <v>0</v>
      </c>
      <c r="AQ348" s="431" t="str">
        <f t="shared" si="377"/>
        <v>ne</v>
      </c>
      <c r="AS348" s="229"/>
      <c r="AT348" s="225">
        <f t="shared" si="378"/>
        <v>0</v>
      </c>
      <c r="AU348" s="230">
        <f>IF(AT348=1,data!$C$41*AS348,0)</f>
        <v>0</v>
      </c>
      <c r="AV348" s="265" t="s">
        <v>96</v>
      </c>
      <c r="AW348" s="231">
        <f>IF(AT348=1,IF(AS348&lt;15,VLOOKUP(AV348,data!$B$3:$E$32,2,0)*AS348,(VLOOKUP(AV348,data!$B$3:$E$32,2,0)*14)+(VLOOKUP(AV348,data!$B$3:$E$32,3,0))*(AS348-14)),0)</f>
        <v>0</v>
      </c>
      <c r="AX348" s="265" t="s">
        <v>96</v>
      </c>
      <c r="AY348" s="231">
        <f>IF(AT348=1,VLOOKUP(AX348,data!$B$35:$D$39,2,0),0)</f>
        <v>0</v>
      </c>
      <c r="AZ348" s="232">
        <f>IF(AND(AW348&lt;&gt;0,AY348&lt;&gt;0)=FALSE,0,data!$C$43)</f>
        <v>0</v>
      </c>
      <c r="BA348" s="269">
        <f t="shared" si="379"/>
        <v>0</v>
      </c>
      <c r="BB348" s="225">
        <f t="shared" si="380"/>
        <v>0</v>
      </c>
      <c r="BC348" s="225">
        <f t="shared" si="381"/>
        <v>0</v>
      </c>
      <c r="BD348" s="225">
        <f t="shared" si="382"/>
        <v>0</v>
      </c>
      <c r="BE348" s="431" t="str">
        <f t="shared" si="383"/>
        <v>ne</v>
      </c>
      <c r="BG348" s="229"/>
      <c r="BH348" s="225">
        <f t="shared" si="384"/>
        <v>0</v>
      </c>
      <c r="BI348" s="230">
        <f>IF(BH348=1,data!$C$41*BG348,0)</f>
        <v>0</v>
      </c>
      <c r="BJ348" s="265" t="s">
        <v>96</v>
      </c>
      <c r="BK348" s="231">
        <f>IF(BH348=1,IF(BG348&lt;15,VLOOKUP(BJ348,data!$B$3:$E$32,2,0)*BG348,(VLOOKUP(BJ348,data!$B$3:$E$32,2,0)*14)+(VLOOKUP(BJ348,data!$B$3:$E$32,3,0))*(BG348-14)),0)</f>
        <v>0</v>
      </c>
      <c r="BL348" s="265" t="s">
        <v>96</v>
      </c>
      <c r="BM348" s="231">
        <f>IF(BH348=1,VLOOKUP(BL348,data!$B$35:$D$39,2,0),0)</f>
        <v>0</v>
      </c>
      <c r="BN348" s="232">
        <f>IF(AND(BK348&lt;&gt;0,BM348&lt;&gt;0)=FALSE,0,data!$C$43)</f>
        <v>0</v>
      </c>
      <c r="BO348" s="269">
        <f t="shared" si="385"/>
        <v>0</v>
      </c>
      <c r="BP348" s="225">
        <f t="shared" si="386"/>
        <v>0</v>
      </c>
      <c r="BQ348" s="225">
        <f t="shared" si="387"/>
        <v>0</v>
      </c>
      <c r="BR348" s="225">
        <f t="shared" si="388"/>
        <v>0</v>
      </c>
      <c r="BS348" s="431" t="str">
        <f t="shared" si="389"/>
        <v>ne</v>
      </c>
      <c r="BU348" s="229"/>
      <c r="BV348" s="225">
        <f t="shared" si="390"/>
        <v>0</v>
      </c>
      <c r="BW348" s="230">
        <f>IF(BV348=1,data!$C$41*BU348,0)</f>
        <v>0</v>
      </c>
      <c r="BX348" s="265" t="s">
        <v>96</v>
      </c>
      <c r="BY348" s="231">
        <f>IF(BV348=1,IF(BU348&lt;15,VLOOKUP(BX348,data!$B$3:$E$32,2,0)*BU348,(VLOOKUP(BX348,data!$B$3:$E$32,2,0)*14)+(VLOOKUP(BX348,data!$B$3:$E$32,3,0))*(BU348-14)),0)</f>
        <v>0</v>
      </c>
      <c r="BZ348" s="265" t="s">
        <v>96</v>
      </c>
      <c r="CA348" s="231">
        <f>IF(BV348=1,VLOOKUP(BZ348,data!$B$35:$D$39,2,0),0)</f>
        <v>0</v>
      </c>
      <c r="CB348" s="232">
        <f>IF(AND(BY348&lt;&gt;0,CA348&lt;&gt;0)=FALSE,0,data!$C$43)</f>
        <v>0</v>
      </c>
      <c r="CC348" s="269">
        <f t="shared" si="391"/>
        <v>0</v>
      </c>
      <c r="CD348" s="225">
        <f t="shared" si="392"/>
        <v>0</v>
      </c>
      <c r="CE348" s="225">
        <f t="shared" si="393"/>
        <v>0</v>
      </c>
      <c r="CF348" s="225">
        <f t="shared" si="394"/>
        <v>0</v>
      </c>
      <c r="CG348" s="431" t="str">
        <f t="shared" si="395"/>
        <v>ne</v>
      </c>
      <c r="CI348" s="229"/>
      <c r="CJ348" s="225">
        <f t="shared" si="396"/>
        <v>0</v>
      </c>
      <c r="CK348" s="230">
        <f>IF(CJ348=1,data!$C$41*CI348,0)</f>
        <v>0</v>
      </c>
      <c r="CL348" s="265" t="s">
        <v>96</v>
      </c>
      <c r="CM348" s="231">
        <f>IF(CJ348=1,IF(CI348&lt;15,VLOOKUP(CL348,data!$B$3:$E$32,2,0)*CI348,(VLOOKUP(CL348,data!$B$3:$E$32,2,0)*14)+(VLOOKUP(CL348,data!$B$3:$E$32,3,0))*(CI348-14)),0)</f>
        <v>0</v>
      </c>
      <c r="CN348" s="265" t="s">
        <v>96</v>
      </c>
      <c r="CO348" s="231">
        <f>IF(CJ348=1,VLOOKUP(CN348,data!$B$35:$D$39,2,0),0)</f>
        <v>0</v>
      </c>
      <c r="CP348" s="232">
        <f>IF(AND(CM348&lt;&gt;0,CO348&lt;&gt;0)=FALSE,0,data!$C$43)</f>
        <v>0</v>
      </c>
      <c r="CQ348" s="269">
        <f t="shared" si="397"/>
        <v>0</v>
      </c>
      <c r="CR348" s="225">
        <f t="shared" si="398"/>
        <v>0</v>
      </c>
      <c r="CS348" s="225">
        <f t="shared" si="399"/>
        <v>0</v>
      </c>
      <c r="CT348" s="225">
        <f t="shared" si="400"/>
        <v>0</v>
      </c>
      <c r="CU348" s="431" t="str">
        <f t="shared" si="401"/>
        <v>ne</v>
      </c>
      <c r="CW348" s="229"/>
      <c r="CX348" s="225">
        <f t="shared" si="402"/>
        <v>0</v>
      </c>
      <c r="CY348" s="230">
        <f>IF(CX348=1,data!$C$41*CW348,0)</f>
        <v>0</v>
      </c>
      <c r="CZ348" s="265" t="s">
        <v>96</v>
      </c>
      <c r="DA348" s="231">
        <f>IF(CX348=1,IF(CW348&lt;15,VLOOKUP(CZ348,data!$B$3:$E$32,2,0)*CW348,(VLOOKUP(CZ348,data!$B$3:$E$32,2,0)*14)+(VLOOKUP(CZ348,data!$B$3:$E$32,3,0))*(CW348-14)),0)</f>
        <v>0</v>
      </c>
      <c r="DB348" s="265" t="s">
        <v>96</v>
      </c>
      <c r="DC348" s="231">
        <f>IF(CX348=1,VLOOKUP(DB348,data!$B$35:$D$39,2,0),0)</f>
        <v>0</v>
      </c>
      <c r="DD348" s="232">
        <f>IF(AND(DA348&lt;&gt;0,DC348&lt;&gt;0)=FALSE,0,data!$C$43)</f>
        <v>0</v>
      </c>
      <c r="DE348" s="269">
        <f t="shared" si="403"/>
        <v>0</v>
      </c>
      <c r="DF348" s="225">
        <f t="shared" si="404"/>
        <v>0</v>
      </c>
      <c r="DG348" s="225">
        <f t="shared" si="405"/>
        <v>0</v>
      </c>
      <c r="DH348" s="225">
        <f t="shared" si="406"/>
        <v>0</v>
      </c>
      <c r="DI348" s="431" t="str">
        <f t="shared" si="407"/>
        <v>ne</v>
      </c>
      <c r="DK348" s="229"/>
      <c r="DL348" s="225">
        <f t="shared" si="408"/>
        <v>0</v>
      </c>
      <c r="DM348" s="230">
        <f>IF(DL348=1,data!$C$41*DK348,0)</f>
        <v>0</v>
      </c>
      <c r="DN348" s="265" t="s">
        <v>96</v>
      </c>
      <c r="DO348" s="231">
        <f>IF(DL348=1,IF(DK348&lt;15,VLOOKUP(DN348,data!$B$3:$E$32,2,0)*DK348,(VLOOKUP(DN348,data!$B$3:$E$32,2,0)*14)+(VLOOKUP(DN348,data!$B$3:$E$32,3,0))*(DK348-14)),0)</f>
        <v>0</v>
      </c>
      <c r="DP348" s="265" t="s">
        <v>96</v>
      </c>
      <c r="DQ348" s="231">
        <f>IF(DL348=1,VLOOKUP(DP348,data!$B$35:$D$39,2,0),0)</f>
        <v>0</v>
      </c>
      <c r="DR348" s="232">
        <f>IF(AND(DO348&lt;&gt;0,DQ348&lt;&gt;0)=FALSE,0,data!$C$43)</f>
        <v>0</v>
      </c>
      <c r="DS348" s="269">
        <f t="shared" si="409"/>
        <v>0</v>
      </c>
      <c r="DT348" s="225">
        <f t="shared" si="410"/>
        <v>0</v>
      </c>
      <c r="DU348" s="225">
        <f t="shared" si="411"/>
        <v>0</v>
      </c>
      <c r="DV348" s="225">
        <f t="shared" si="412"/>
        <v>0</v>
      </c>
      <c r="DW348" s="431" t="str">
        <f t="shared" si="413"/>
        <v>ne</v>
      </c>
      <c r="DY348" s="229"/>
      <c r="DZ348" s="225">
        <f t="shared" si="414"/>
        <v>0</v>
      </c>
      <c r="EA348" s="230">
        <f>IF(DZ348=1,data!$C$41*DY348,0)</f>
        <v>0</v>
      </c>
      <c r="EB348" s="265" t="s">
        <v>96</v>
      </c>
      <c r="EC348" s="231">
        <f>IF(DZ348=1,IF(DY348&lt;15,VLOOKUP(EB348,data!$B$3:$E$32,2,0)*DY348,(VLOOKUP(EB348,data!$B$3:$E$32,2,0)*14)+(VLOOKUP(EB348,data!$B$3:$E$32,3,0))*(DY348-14)),0)</f>
        <v>0</v>
      </c>
      <c r="ED348" s="265" t="s">
        <v>96</v>
      </c>
      <c r="EE348" s="231">
        <f>IF(DZ348=1,VLOOKUP(ED348,data!$B$35:$D$39,2,0),0)</f>
        <v>0</v>
      </c>
      <c r="EF348" s="232">
        <f>IF(AND(EC348&lt;&gt;0,EE348&lt;&gt;0)=FALSE,0,data!$C$43)</f>
        <v>0</v>
      </c>
      <c r="EG348" s="269">
        <f t="shared" si="415"/>
        <v>0</v>
      </c>
      <c r="EH348" s="225">
        <f t="shared" si="416"/>
        <v>0</v>
      </c>
      <c r="EI348" s="225">
        <f t="shared" si="417"/>
        <v>0</v>
      </c>
      <c r="EJ348" s="225">
        <f t="shared" si="418"/>
        <v>0</v>
      </c>
      <c r="EK348" s="431" t="str">
        <f t="shared" si="419"/>
        <v>ne</v>
      </c>
      <c r="EM348" s="229"/>
      <c r="EN348" s="225">
        <f t="shared" si="420"/>
        <v>0</v>
      </c>
      <c r="EO348" s="230">
        <f>IF(EN348=1,data!$C$41*EM348,0)</f>
        <v>0</v>
      </c>
      <c r="EP348" s="265" t="s">
        <v>96</v>
      </c>
      <c r="EQ348" s="231">
        <f>IF(EN348=1,IF(EM348&lt;15,VLOOKUP(EP348,data!$B$3:$E$32,2,0)*EM348,(VLOOKUP(EP348,data!$B$3:$E$32,2,0)*14)+(VLOOKUP(EP348,data!$B$3:$E$32,3,0))*(EM348-14)),0)</f>
        <v>0</v>
      </c>
      <c r="ER348" s="265" t="s">
        <v>96</v>
      </c>
      <c r="ES348" s="231">
        <f>IF(EN348=1,VLOOKUP(ER348,data!$B$35:$D$39,2,0),0)</f>
        <v>0</v>
      </c>
      <c r="ET348" s="232">
        <f>IF(AND(EQ348&lt;&gt;0,ES348&lt;&gt;0)=FALSE,0,data!$C$43)</f>
        <v>0</v>
      </c>
      <c r="EU348" s="269">
        <f t="shared" si="421"/>
        <v>0</v>
      </c>
      <c r="EV348" s="225">
        <f t="shared" si="422"/>
        <v>0</v>
      </c>
      <c r="EW348" s="225">
        <f t="shared" si="423"/>
        <v>0</v>
      </c>
      <c r="EX348" s="225">
        <f t="shared" si="424"/>
        <v>0</v>
      </c>
      <c r="EY348" s="431" t="str">
        <f t="shared" si="425"/>
        <v>ne</v>
      </c>
      <c r="FA348" s="229"/>
      <c r="FB348" s="225">
        <f t="shared" si="426"/>
        <v>0</v>
      </c>
      <c r="FC348" s="230">
        <f>IF(FB348=1,data!$C$41*FA348,0)</f>
        <v>0</v>
      </c>
      <c r="FD348" s="265" t="s">
        <v>96</v>
      </c>
      <c r="FE348" s="231">
        <f>IF(FB348=1,IF(FA348&lt;15,VLOOKUP(FD348,data!$B$3:$E$32,2,0)*FA348,(VLOOKUP(FD348,data!$B$3:$E$32,2,0)*14)+(VLOOKUP(FD348,data!$B$3:$E$32,3,0))*(FA348-14)),0)</f>
        <v>0</v>
      </c>
      <c r="FF348" s="265" t="s">
        <v>96</v>
      </c>
      <c r="FG348" s="231">
        <f>IF(FB348=1,VLOOKUP(FF348,data!$B$35:$D$39,2,0),0)</f>
        <v>0</v>
      </c>
      <c r="FH348" s="232">
        <f>IF(AND(FE348&lt;&gt;0,FG348&lt;&gt;0)=FALSE,0,data!$C$43)</f>
        <v>0</v>
      </c>
      <c r="FI348" s="269">
        <f t="shared" si="427"/>
        <v>0</v>
      </c>
      <c r="FJ348" s="225">
        <f t="shared" si="428"/>
        <v>0</v>
      </c>
      <c r="FK348" s="225">
        <f t="shared" si="429"/>
        <v>0</v>
      </c>
      <c r="FL348" s="225">
        <f t="shared" si="430"/>
        <v>0</v>
      </c>
      <c r="FM348" s="431" t="str">
        <f t="shared" si="431"/>
        <v>ne</v>
      </c>
    </row>
    <row r="349" spans="1:169" ht="26.65" hidden="1" customHeight="1" x14ac:dyDescent="0.25">
      <c r="A349" s="233"/>
      <c r="B349" s="370" t="s">
        <v>440</v>
      </c>
      <c r="C349" s="416"/>
      <c r="D349" s="418"/>
      <c r="E349" s="229"/>
      <c r="F349" s="225">
        <f t="shared" si="363"/>
        <v>0</v>
      </c>
      <c r="G349" s="230">
        <f>IF(F349=1,data!$C$41*E349,0)</f>
        <v>0</v>
      </c>
      <c r="H349" s="265" t="s">
        <v>96</v>
      </c>
      <c r="I349" s="231">
        <f>IF($F349=1,IF($E349&lt;15,VLOOKUP(H349,data!$B$3:$E$32,2,0)*$E349,(VLOOKUP(H349,data!$B$3:$E$32,2,0)*14)+(VLOOKUP(H349,data!$B$3:$E$32,3,0))*($E349-14)),0)</f>
        <v>0</v>
      </c>
      <c r="J349" s="265" t="s">
        <v>96</v>
      </c>
      <c r="K349" s="231">
        <f>IF($F349=1,VLOOKUP(J349,data!$B$35:$D$39,2,0),0)</f>
        <v>0</v>
      </c>
      <c r="L349" s="232">
        <f>IF(AND(I349&lt;&gt;0,K349&lt;&gt;0)=FALSE,0,data!$C$43)</f>
        <v>0</v>
      </c>
      <c r="M349" s="269">
        <f t="shared" si="361"/>
        <v>0</v>
      </c>
      <c r="N349" s="225">
        <f t="shared" si="432"/>
        <v>0</v>
      </c>
      <c r="O349" s="225">
        <f t="shared" si="364"/>
        <v>0</v>
      </c>
      <c r="P349" s="225">
        <f t="shared" si="365"/>
        <v>0</v>
      </c>
      <c r="Q349" s="228"/>
      <c r="R349" s="438">
        <f t="shared" si="366"/>
        <v>0</v>
      </c>
      <c r="S349" s="225">
        <f t="shared" si="367"/>
        <v>0</v>
      </c>
      <c r="T349" s="357">
        <f>IF(S349=1,data!$C$41*R349,0)</f>
        <v>0</v>
      </c>
      <c r="U349" s="370" t="str">
        <f t="shared" si="368"/>
        <v xml:space="preserve"> </v>
      </c>
      <c r="V349" s="360">
        <f>IF($S349=1,IF(R349&lt;15,VLOOKUP(U349,data!$B$3:$E$32,2,0)*R349,(VLOOKUP(U349,data!$B$3:$E$32,2,0)*14)+(VLOOKUP(U349,data!$B$3:$E$32,3,0))*(R349-14)),0)</f>
        <v>0</v>
      </c>
      <c r="W349" s="370" t="str">
        <f t="shared" si="369"/>
        <v xml:space="preserve"> </v>
      </c>
      <c r="X349" s="360">
        <f>IF($S349=1,VLOOKUP(W349,data!$B$35:$D$39,2,0),0)</f>
        <v>0</v>
      </c>
      <c r="Y349" s="364">
        <f>IF(AND(V349&lt;&gt;0,X349&lt;&gt;0)=FALSE,0,data!$C$43)</f>
        <v>0</v>
      </c>
      <c r="Z349" s="365">
        <f t="shared" si="362"/>
        <v>0</v>
      </c>
      <c r="AA349" s="225">
        <f t="shared" si="433"/>
        <v>0</v>
      </c>
      <c r="AB349" s="225">
        <f t="shared" si="370"/>
        <v>0</v>
      </c>
      <c r="AC349" s="225">
        <f t="shared" si="371"/>
        <v>0</v>
      </c>
      <c r="AE349" s="229"/>
      <c r="AF349" s="225">
        <f t="shared" si="372"/>
        <v>0</v>
      </c>
      <c r="AG349" s="230">
        <f>IF(AF349=1,data!$C$41*AE349,0)</f>
        <v>0</v>
      </c>
      <c r="AH349" s="265" t="s">
        <v>96</v>
      </c>
      <c r="AI349" s="231">
        <f>IF(AF349=1,IF(AE349&lt;15,VLOOKUP(AH349,data!$B$3:$E$32,2,0)*AE349,(VLOOKUP(AH349,data!$B$3:$E$32,2,0)*14)+(VLOOKUP(AH349,data!$B$3:$E$32,3,0))*(AE349-14)),0)</f>
        <v>0</v>
      </c>
      <c r="AJ349" s="265" t="s">
        <v>96</v>
      </c>
      <c r="AK349" s="231">
        <f>IF(AF349=1,VLOOKUP(AJ349,data!$B$35:$D$39,2,0),0)</f>
        <v>0</v>
      </c>
      <c r="AL349" s="232">
        <f>IF(AND(AI349&lt;&gt;0,AK349&lt;&gt;0)=FALSE,0,data!$C$43)</f>
        <v>0</v>
      </c>
      <c r="AM349" s="269">
        <f t="shared" si="373"/>
        <v>0</v>
      </c>
      <c r="AN349" s="225">
        <f t="shared" si="374"/>
        <v>0</v>
      </c>
      <c r="AO349" s="225">
        <f t="shared" si="375"/>
        <v>0</v>
      </c>
      <c r="AP349" s="225">
        <f t="shared" si="376"/>
        <v>0</v>
      </c>
      <c r="AQ349" s="431" t="str">
        <f t="shared" si="377"/>
        <v>ne</v>
      </c>
      <c r="AS349" s="229"/>
      <c r="AT349" s="225">
        <f t="shared" si="378"/>
        <v>0</v>
      </c>
      <c r="AU349" s="230">
        <f>IF(AT349=1,data!$C$41*AS349,0)</f>
        <v>0</v>
      </c>
      <c r="AV349" s="265" t="s">
        <v>96</v>
      </c>
      <c r="AW349" s="231">
        <f>IF(AT349=1,IF(AS349&lt;15,VLOOKUP(AV349,data!$B$3:$E$32,2,0)*AS349,(VLOOKUP(AV349,data!$B$3:$E$32,2,0)*14)+(VLOOKUP(AV349,data!$B$3:$E$32,3,0))*(AS349-14)),0)</f>
        <v>0</v>
      </c>
      <c r="AX349" s="265" t="s">
        <v>96</v>
      </c>
      <c r="AY349" s="231">
        <f>IF(AT349=1,VLOOKUP(AX349,data!$B$35:$D$39,2,0),0)</f>
        <v>0</v>
      </c>
      <c r="AZ349" s="232">
        <f>IF(AND(AW349&lt;&gt;0,AY349&lt;&gt;0)=FALSE,0,data!$C$43)</f>
        <v>0</v>
      </c>
      <c r="BA349" s="269">
        <f t="shared" si="379"/>
        <v>0</v>
      </c>
      <c r="BB349" s="225">
        <f t="shared" si="380"/>
        <v>0</v>
      </c>
      <c r="BC349" s="225">
        <f t="shared" si="381"/>
        <v>0</v>
      </c>
      <c r="BD349" s="225">
        <f t="shared" si="382"/>
        <v>0</v>
      </c>
      <c r="BE349" s="431" t="str">
        <f t="shared" si="383"/>
        <v>ne</v>
      </c>
      <c r="BG349" s="229"/>
      <c r="BH349" s="225">
        <f t="shared" si="384"/>
        <v>0</v>
      </c>
      <c r="BI349" s="230">
        <f>IF(BH349=1,data!$C$41*BG349,0)</f>
        <v>0</v>
      </c>
      <c r="BJ349" s="265" t="s">
        <v>96</v>
      </c>
      <c r="BK349" s="231">
        <f>IF(BH349=1,IF(BG349&lt;15,VLOOKUP(BJ349,data!$B$3:$E$32,2,0)*BG349,(VLOOKUP(BJ349,data!$B$3:$E$32,2,0)*14)+(VLOOKUP(BJ349,data!$B$3:$E$32,3,0))*(BG349-14)),0)</f>
        <v>0</v>
      </c>
      <c r="BL349" s="265" t="s">
        <v>96</v>
      </c>
      <c r="BM349" s="231">
        <f>IF(BH349=1,VLOOKUP(BL349,data!$B$35:$D$39,2,0),0)</f>
        <v>0</v>
      </c>
      <c r="BN349" s="232">
        <f>IF(AND(BK349&lt;&gt;0,BM349&lt;&gt;0)=FALSE,0,data!$C$43)</f>
        <v>0</v>
      </c>
      <c r="BO349" s="269">
        <f t="shared" si="385"/>
        <v>0</v>
      </c>
      <c r="BP349" s="225">
        <f t="shared" si="386"/>
        <v>0</v>
      </c>
      <c r="BQ349" s="225">
        <f t="shared" si="387"/>
        <v>0</v>
      </c>
      <c r="BR349" s="225">
        <f t="shared" si="388"/>
        <v>0</v>
      </c>
      <c r="BS349" s="431" t="str">
        <f t="shared" si="389"/>
        <v>ne</v>
      </c>
      <c r="BU349" s="229"/>
      <c r="BV349" s="225">
        <f t="shared" si="390"/>
        <v>0</v>
      </c>
      <c r="BW349" s="230">
        <f>IF(BV349=1,data!$C$41*BU349,0)</f>
        <v>0</v>
      </c>
      <c r="BX349" s="265" t="s">
        <v>96</v>
      </c>
      <c r="BY349" s="231">
        <f>IF(BV349=1,IF(BU349&lt;15,VLOOKUP(BX349,data!$B$3:$E$32,2,0)*BU349,(VLOOKUP(BX349,data!$B$3:$E$32,2,0)*14)+(VLOOKUP(BX349,data!$B$3:$E$32,3,0))*(BU349-14)),0)</f>
        <v>0</v>
      </c>
      <c r="BZ349" s="265" t="s">
        <v>96</v>
      </c>
      <c r="CA349" s="231">
        <f>IF(BV349=1,VLOOKUP(BZ349,data!$B$35:$D$39,2,0),0)</f>
        <v>0</v>
      </c>
      <c r="CB349" s="232">
        <f>IF(AND(BY349&lt;&gt;0,CA349&lt;&gt;0)=FALSE,0,data!$C$43)</f>
        <v>0</v>
      </c>
      <c r="CC349" s="269">
        <f t="shared" si="391"/>
        <v>0</v>
      </c>
      <c r="CD349" s="225">
        <f t="shared" si="392"/>
        <v>0</v>
      </c>
      <c r="CE349" s="225">
        <f t="shared" si="393"/>
        <v>0</v>
      </c>
      <c r="CF349" s="225">
        <f t="shared" si="394"/>
        <v>0</v>
      </c>
      <c r="CG349" s="431" t="str">
        <f t="shared" si="395"/>
        <v>ne</v>
      </c>
      <c r="CI349" s="229"/>
      <c r="CJ349" s="225">
        <f t="shared" si="396"/>
        <v>0</v>
      </c>
      <c r="CK349" s="230">
        <f>IF(CJ349=1,data!$C$41*CI349,0)</f>
        <v>0</v>
      </c>
      <c r="CL349" s="265" t="s">
        <v>96</v>
      </c>
      <c r="CM349" s="231">
        <f>IF(CJ349=1,IF(CI349&lt;15,VLOOKUP(CL349,data!$B$3:$E$32,2,0)*CI349,(VLOOKUP(CL349,data!$B$3:$E$32,2,0)*14)+(VLOOKUP(CL349,data!$B$3:$E$32,3,0))*(CI349-14)),0)</f>
        <v>0</v>
      </c>
      <c r="CN349" s="265" t="s">
        <v>96</v>
      </c>
      <c r="CO349" s="231">
        <f>IF(CJ349=1,VLOOKUP(CN349,data!$B$35:$D$39,2,0),0)</f>
        <v>0</v>
      </c>
      <c r="CP349" s="232">
        <f>IF(AND(CM349&lt;&gt;0,CO349&lt;&gt;0)=FALSE,0,data!$C$43)</f>
        <v>0</v>
      </c>
      <c r="CQ349" s="269">
        <f t="shared" si="397"/>
        <v>0</v>
      </c>
      <c r="CR349" s="225">
        <f t="shared" si="398"/>
        <v>0</v>
      </c>
      <c r="CS349" s="225">
        <f t="shared" si="399"/>
        <v>0</v>
      </c>
      <c r="CT349" s="225">
        <f t="shared" si="400"/>
        <v>0</v>
      </c>
      <c r="CU349" s="431" t="str">
        <f t="shared" si="401"/>
        <v>ne</v>
      </c>
      <c r="CW349" s="229"/>
      <c r="CX349" s="225">
        <f t="shared" si="402"/>
        <v>0</v>
      </c>
      <c r="CY349" s="230">
        <f>IF(CX349=1,data!$C$41*CW349,0)</f>
        <v>0</v>
      </c>
      <c r="CZ349" s="265" t="s">
        <v>96</v>
      </c>
      <c r="DA349" s="231">
        <f>IF(CX349=1,IF(CW349&lt;15,VLOOKUP(CZ349,data!$B$3:$E$32,2,0)*CW349,(VLOOKUP(CZ349,data!$B$3:$E$32,2,0)*14)+(VLOOKUP(CZ349,data!$B$3:$E$32,3,0))*(CW349-14)),0)</f>
        <v>0</v>
      </c>
      <c r="DB349" s="265" t="s">
        <v>96</v>
      </c>
      <c r="DC349" s="231">
        <f>IF(CX349=1,VLOOKUP(DB349,data!$B$35:$D$39,2,0),0)</f>
        <v>0</v>
      </c>
      <c r="DD349" s="232">
        <f>IF(AND(DA349&lt;&gt;0,DC349&lt;&gt;0)=FALSE,0,data!$C$43)</f>
        <v>0</v>
      </c>
      <c r="DE349" s="269">
        <f t="shared" si="403"/>
        <v>0</v>
      </c>
      <c r="DF349" s="225">
        <f t="shared" si="404"/>
        <v>0</v>
      </c>
      <c r="DG349" s="225">
        <f t="shared" si="405"/>
        <v>0</v>
      </c>
      <c r="DH349" s="225">
        <f t="shared" si="406"/>
        <v>0</v>
      </c>
      <c r="DI349" s="431" t="str">
        <f t="shared" si="407"/>
        <v>ne</v>
      </c>
      <c r="DK349" s="229"/>
      <c r="DL349" s="225">
        <f t="shared" si="408"/>
        <v>0</v>
      </c>
      <c r="DM349" s="230">
        <f>IF(DL349=1,data!$C$41*DK349,0)</f>
        <v>0</v>
      </c>
      <c r="DN349" s="265" t="s">
        <v>96</v>
      </c>
      <c r="DO349" s="231">
        <f>IF(DL349=1,IF(DK349&lt;15,VLOOKUP(DN349,data!$B$3:$E$32,2,0)*DK349,(VLOOKUP(DN349,data!$B$3:$E$32,2,0)*14)+(VLOOKUP(DN349,data!$B$3:$E$32,3,0))*(DK349-14)),0)</f>
        <v>0</v>
      </c>
      <c r="DP349" s="265" t="s">
        <v>96</v>
      </c>
      <c r="DQ349" s="231">
        <f>IF(DL349=1,VLOOKUP(DP349,data!$B$35:$D$39,2,0),0)</f>
        <v>0</v>
      </c>
      <c r="DR349" s="232">
        <f>IF(AND(DO349&lt;&gt;0,DQ349&lt;&gt;0)=FALSE,0,data!$C$43)</f>
        <v>0</v>
      </c>
      <c r="DS349" s="269">
        <f t="shared" si="409"/>
        <v>0</v>
      </c>
      <c r="DT349" s="225">
        <f t="shared" si="410"/>
        <v>0</v>
      </c>
      <c r="DU349" s="225">
        <f t="shared" si="411"/>
        <v>0</v>
      </c>
      <c r="DV349" s="225">
        <f t="shared" si="412"/>
        <v>0</v>
      </c>
      <c r="DW349" s="431" t="str">
        <f t="shared" si="413"/>
        <v>ne</v>
      </c>
      <c r="DY349" s="229"/>
      <c r="DZ349" s="225">
        <f t="shared" si="414"/>
        <v>0</v>
      </c>
      <c r="EA349" s="230">
        <f>IF(DZ349=1,data!$C$41*DY349,0)</f>
        <v>0</v>
      </c>
      <c r="EB349" s="265" t="s">
        <v>96</v>
      </c>
      <c r="EC349" s="231">
        <f>IF(DZ349=1,IF(DY349&lt;15,VLOOKUP(EB349,data!$B$3:$E$32,2,0)*DY349,(VLOOKUP(EB349,data!$B$3:$E$32,2,0)*14)+(VLOOKUP(EB349,data!$B$3:$E$32,3,0))*(DY349-14)),0)</f>
        <v>0</v>
      </c>
      <c r="ED349" s="265" t="s">
        <v>96</v>
      </c>
      <c r="EE349" s="231">
        <f>IF(DZ349=1,VLOOKUP(ED349,data!$B$35:$D$39,2,0),0)</f>
        <v>0</v>
      </c>
      <c r="EF349" s="232">
        <f>IF(AND(EC349&lt;&gt;0,EE349&lt;&gt;0)=FALSE,0,data!$C$43)</f>
        <v>0</v>
      </c>
      <c r="EG349" s="269">
        <f t="shared" si="415"/>
        <v>0</v>
      </c>
      <c r="EH349" s="225">
        <f t="shared" si="416"/>
        <v>0</v>
      </c>
      <c r="EI349" s="225">
        <f t="shared" si="417"/>
        <v>0</v>
      </c>
      <c r="EJ349" s="225">
        <f t="shared" si="418"/>
        <v>0</v>
      </c>
      <c r="EK349" s="431" t="str">
        <f t="shared" si="419"/>
        <v>ne</v>
      </c>
      <c r="EM349" s="229"/>
      <c r="EN349" s="225">
        <f t="shared" si="420"/>
        <v>0</v>
      </c>
      <c r="EO349" s="230">
        <f>IF(EN349=1,data!$C$41*EM349,0)</f>
        <v>0</v>
      </c>
      <c r="EP349" s="265" t="s">
        <v>96</v>
      </c>
      <c r="EQ349" s="231">
        <f>IF(EN349=1,IF(EM349&lt;15,VLOOKUP(EP349,data!$B$3:$E$32,2,0)*EM349,(VLOOKUP(EP349,data!$B$3:$E$32,2,0)*14)+(VLOOKUP(EP349,data!$B$3:$E$32,3,0))*(EM349-14)),0)</f>
        <v>0</v>
      </c>
      <c r="ER349" s="265" t="s">
        <v>96</v>
      </c>
      <c r="ES349" s="231">
        <f>IF(EN349=1,VLOOKUP(ER349,data!$B$35:$D$39,2,0),0)</f>
        <v>0</v>
      </c>
      <c r="ET349" s="232">
        <f>IF(AND(EQ349&lt;&gt;0,ES349&lt;&gt;0)=FALSE,0,data!$C$43)</f>
        <v>0</v>
      </c>
      <c r="EU349" s="269">
        <f t="shared" si="421"/>
        <v>0</v>
      </c>
      <c r="EV349" s="225">
        <f t="shared" si="422"/>
        <v>0</v>
      </c>
      <c r="EW349" s="225">
        <f t="shared" si="423"/>
        <v>0</v>
      </c>
      <c r="EX349" s="225">
        <f t="shared" si="424"/>
        <v>0</v>
      </c>
      <c r="EY349" s="431" t="str">
        <f t="shared" si="425"/>
        <v>ne</v>
      </c>
      <c r="FA349" s="229"/>
      <c r="FB349" s="225">
        <f t="shared" si="426"/>
        <v>0</v>
      </c>
      <c r="FC349" s="230">
        <f>IF(FB349=1,data!$C$41*FA349,0)</f>
        <v>0</v>
      </c>
      <c r="FD349" s="265" t="s">
        <v>96</v>
      </c>
      <c r="FE349" s="231">
        <f>IF(FB349=1,IF(FA349&lt;15,VLOOKUP(FD349,data!$B$3:$E$32,2,0)*FA349,(VLOOKUP(FD349,data!$B$3:$E$32,2,0)*14)+(VLOOKUP(FD349,data!$B$3:$E$32,3,0))*(FA349-14)),0)</f>
        <v>0</v>
      </c>
      <c r="FF349" s="265" t="s">
        <v>96</v>
      </c>
      <c r="FG349" s="231">
        <f>IF(FB349=1,VLOOKUP(FF349,data!$B$35:$D$39,2,0),0)</f>
        <v>0</v>
      </c>
      <c r="FH349" s="232">
        <f>IF(AND(FE349&lt;&gt;0,FG349&lt;&gt;0)=FALSE,0,data!$C$43)</f>
        <v>0</v>
      </c>
      <c r="FI349" s="269">
        <f t="shared" si="427"/>
        <v>0</v>
      </c>
      <c r="FJ349" s="225">
        <f t="shared" si="428"/>
        <v>0</v>
      </c>
      <c r="FK349" s="225">
        <f t="shared" si="429"/>
        <v>0</v>
      </c>
      <c r="FL349" s="225">
        <f t="shared" si="430"/>
        <v>0</v>
      </c>
      <c r="FM349" s="431" t="str">
        <f t="shared" si="431"/>
        <v>ne</v>
      </c>
    </row>
    <row r="350" spans="1:169" ht="26.65" hidden="1" customHeight="1" x14ac:dyDescent="0.25">
      <c r="A350" s="233"/>
      <c r="B350" s="370" t="s">
        <v>441</v>
      </c>
      <c r="C350" s="416"/>
      <c r="D350" s="418"/>
      <c r="E350" s="229"/>
      <c r="F350" s="225">
        <f t="shared" si="363"/>
        <v>0</v>
      </c>
      <c r="G350" s="230">
        <f>IF(F350=1,data!$C$41*E350,0)</f>
        <v>0</v>
      </c>
      <c r="H350" s="265" t="s">
        <v>96</v>
      </c>
      <c r="I350" s="231">
        <f>IF($F350=1,IF($E350&lt;15,VLOOKUP(H350,data!$B$3:$E$32,2,0)*$E350,(VLOOKUP(H350,data!$B$3:$E$32,2,0)*14)+(VLOOKUP(H350,data!$B$3:$E$32,3,0))*($E350-14)),0)</f>
        <v>0</v>
      </c>
      <c r="J350" s="265" t="s">
        <v>96</v>
      </c>
      <c r="K350" s="231">
        <f>IF($F350=1,VLOOKUP(J350,data!$B$35:$D$39,2,0),0)</f>
        <v>0</v>
      </c>
      <c r="L350" s="232">
        <f>IF(AND(I350&lt;&gt;0,K350&lt;&gt;0)=FALSE,0,data!$C$43)</f>
        <v>0</v>
      </c>
      <c r="M350" s="269">
        <f t="shared" si="361"/>
        <v>0</v>
      </c>
      <c r="N350" s="225">
        <f t="shared" si="432"/>
        <v>0</v>
      </c>
      <c r="O350" s="225">
        <f t="shared" si="364"/>
        <v>0</v>
      </c>
      <c r="P350" s="225">
        <f t="shared" si="365"/>
        <v>0</v>
      </c>
      <c r="Q350" s="228"/>
      <c r="R350" s="438">
        <f t="shared" si="366"/>
        <v>0</v>
      </c>
      <c r="S350" s="225">
        <f t="shared" si="367"/>
        <v>0</v>
      </c>
      <c r="T350" s="357">
        <f>IF(S350=1,data!$C$41*R350,0)</f>
        <v>0</v>
      </c>
      <c r="U350" s="370" t="str">
        <f t="shared" si="368"/>
        <v xml:space="preserve"> </v>
      </c>
      <c r="V350" s="360">
        <f>IF($S350=1,IF(R350&lt;15,VLOOKUP(U350,data!$B$3:$E$32,2,0)*R350,(VLOOKUP(U350,data!$B$3:$E$32,2,0)*14)+(VLOOKUP(U350,data!$B$3:$E$32,3,0))*(R350-14)),0)</f>
        <v>0</v>
      </c>
      <c r="W350" s="370" t="str">
        <f t="shared" si="369"/>
        <v xml:space="preserve"> </v>
      </c>
      <c r="X350" s="360">
        <f>IF($S350=1,VLOOKUP(W350,data!$B$35:$D$39,2,0),0)</f>
        <v>0</v>
      </c>
      <c r="Y350" s="364">
        <f>IF(AND(V350&lt;&gt;0,X350&lt;&gt;0)=FALSE,0,data!$C$43)</f>
        <v>0</v>
      </c>
      <c r="Z350" s="365">
        <f t="shared" si="362"/>
        <v>0</v>
      </c>
      <c r="AA350" s="225">
        <f t="shared" si="433"/>
        <v>0</v>
      </c>
      <c r="AB350" s="225">
        <f t="shared" si="370"/>
        <v>0</v>
      </c>
      <c r="AC350" s="225">
        <f t="shared" si="371"/>
        <v>0</v>
      </c>
      <c r="AE350" s="229"/>
      <c r="AF350" s="225">
        <f t="shared" si="372"/>
        <v>0</v>
      </c>
      <c r="AG350" s="230">
        <f>IF(AF350=1,data!$C$41*AE350,0)</f>
        <v>0</v>
      </c>
      <c r="AH350" s="265" t="s">
        <v>96</v>
      </c>
      <c r="AI350" s="231">
        <f>IF(AF350=1,IF(AE350&lt;15,VLOOKUP(AH350,data!$B$3:$E$32,2,0)*AE350,(VLOOKUP(AH350,data!$B$3:$E$32,2,0)*14)+(VLOOKUP(AH350,data!$B$3:$E$32,3,0))*(AE350-14)),0)</f>
        <v>0</v>
      </c>
      <c r="AJ350" s="265" t="s">
        <v>96</v>
      </c>
      <c r="AK350" s="231">
        <f>IF(AF350=1,VLOOKUP(AJ350,data!$B$35:$D$39,2,0),0)</f>
        <v>0</v>
      </c>
      <c r="AL350" s="232">
        <f>IF(AND(AI350&lt;&gt;0,AK350&lt;&gt;0)=FALSE,0,data!$C$43)</f>
        <v>0</v>
      </c>
      <c r="AM350" s="269">
        <f t="shared" si="373"/>
        <v>0</v>
      </c>
      <c r="AN350" s="225">
        <f t="shared" si="374"/>
        <v>0</v>
      </c>
      <c r="AO350" s="225">
        <f t="shared" si="375"/>
        <v>0</v>
      </c>
      <c r="AP350" s="225">
        <f t="shared" si="376"/>
        <v>0</v>
      </c>
      <c r="AQ350" s="431" t="str">
        <f t="shared" si="377"/>
        <v>ne</v>
      </c>
      <c r="AS350" s="229"/>
      <c r="AT350" s="225">
        <f t="shared" si="378"/>
        <v>0</v>
      </c>
      <c r="AU350" s="230">
        <f>IF(AT350=1,data!$C$41*AS350,0)</f>
        <v>0</v>
      </c>
      <c r="AV350" s="265" t="s">
        <v>96</v>
      </c>
      <c r="AW350" s="231">
        <f>IF(AT350=1,IF(AS350&lt;15,VLOOKUP(AV350,data!$B$3:$E$32,2,0)*AS350,(VLOOKUP(AV350,data!$B$3:$E$32,2,0)*14)+(VLOOKUP(AV350,data!$B$3:$E$32,3,0))*(AS350-14)),0)</f>
        <v>0</v>
      </c>
      <c r="AX350" s="265" t="s">
        <v>96</v>
      </c>
      <c r="AY350" s="231">
        <f>IF(AT350=1,VLOOKUP(AX350,data!$B$35:$D$39,2,0),0)</f>
        <v>0</v>
      </c>
      <c r="AZ350" s="232">
        <f>IF(AND(AW350&lt;&gt;0,AY350&lt;&gt;0)=FALSE,0,data!$C$43)</f>
        <v>0</v>
      </c>
      <c r="BA350" s="269">
        <f t="shared" si="379"/>
        <v>0</v>
      </c>
      <c r="BB350" s="225">
        <f t="shared" si="380"/>
        <v>0</v>
      </c>
      <c r="BC350" s="225">
        <f t="shared" si="381"/>
        <v>0</v>
      </c>
      <c r="BD350" s="225">
        <f t="shared" si="382"/>
        <v>0</v>
      </c>
      <c r="BE350" s="431" t="str">
        <f t="shared" si="383"/>
        <v>ne</v>
      </c>
      <c r="BG350" s="229"/>
      <c r="BH350" s="225">
        <f t="shared" si="384"/>
        <v>0</v>
      </c>
      <c r="BI350" s="230">
        <f>IF(BH350=1,data!$C$41*BG350,0)</f>
        <v>0</v>
      </c>
      <c r="BJ350" s="265" t="s">
        <v>96</v>
      </c>
      <c r="BK350" s="231">
        <f>IF(BH350=1,IF(BG350&lt;15,VLOOKUP(BJ350,data!$B$3:$E$32,2,0)*BG350,(VLOOKUP(BJ350,data!$B$3:$E$32,2,0)*14)+(VLOOKUP(BJ350,data!$B$3:$E$32,3,0))*(BG350-14)),0)</f>
        <v>0</v>
      </c>
      <c r="BL350" s="265" t="s">
        <v>96</v>
      </c>
      <c r="BM350" s="231">
        <f>IF(BH350=1,VLOOKUP(BL350,data!$B$35:$D$39,2,0),0)</f>
        <v>0</v>
      </c>
      <c r="BN350" s="232">
        <f>IF(AND(BK350&lt;&gt;0,BM350&lt;&gt;0)=FALSE,0,data!$C$43)</f>
        <v>0</v>
      </c>
      <c r="BO350" s="269">
        <f t="shared" si="385"/>
        <v>0</v>
      </c>
      <c r="BP350" s="225">
        <f t="shared" si="386"/>
        <v>0</v>
      </c>
      <c r="BQ350" s="225">
        <f t="shared" si="387"/>
        <v>0</v>
      </c>
      <c r="BR350" s="225">
        <f t="shared" si="388"/>
        <v>0</v>
      </c>
      <c r="BS350" s="431" t="str">
        <f t="shared" si="389"/>
        <v>ne</v>
      </c>
      <c r="BU350" s="229"/>
      <c r="BV350" s="225">
        <f t="shared" si="390"/>
        <v>0</v>
      </c>
      <c r="BW350" s="230">
        <f>IF(BV350=1,data!$C$41*BU350,0)</f>
        <v>0</v>
      </c>
      <c r="BX350" s="265" t="s">
        <v>96</v>
      </c>
      <c r="BY350" s="231">
        <f>IF(BV350=1,IF(BU350&lt;15,VLOOKUP(BX350,data!$B$3:$E$32,2,0)*BU350,(VLOOKUP(BX350,data!$B$3:$E$32,2,0)*14)+(VLOOKUP(BX350,data!$B$3:$E$32,3,0))*(BU350-14)),0)</f>
        <v>0</v>
      </c>
      <c r="BZ350" s="265" t="s">
        <v>96</v>
      </c>
      <c r="CA350" s="231">
        <f>IF(BV350=1,VLOOKUP(BZ350,data!$B$35:$D$39,2,0),0)</f>
        <v>0</v>
      </c>
      <c r="CB350" s="232">
        <f>IF(AND(BY350&lt;&gt;0,CA350&lt;&gt;0)=FALSE,0,data!$C$43)</f>
        <v>0</v>
      </c>
      <c r="CC350" s="269">
        <f t="shared" si="391"/>
        <v>0</v>
      </c>
      <c r="CD350" s="225">
        <f t="shared" si="392"/>
        <v>0</v>
      </c>
      <c r="CE350" s="225">
        <f t="shared" si="393"/>
        <v>0</v>
      </c>
      <c r="CF350" s="225">
        <f t="shared" si="394"/>
        <v>0</v>
      </c>
      <c r="CG350" s="431" t="str">
        <f t="shared" si="395"/>
        <v>ne</v>
      </c>
      <c r="CI350" s="229"/>
      <c r="CJ350" s="225">
        <f t="shared" si="396"/>
        <v>0</v>
      </c>
      <c r="CK350" s="230">
        <f>IF(CJ350=1,data!$C$41*CI350,0)</f>
        <v>0</v>
      </c>
      <c r="CL350" s="265" t="s">
        <v>96</v>
      </c>
      <c r="CM350" s="231">
        <f>IF(CJ350=1,IF(CI350&lt;15,VLOOKUP(CL350,data!$B$3:$E$32,2,0)*CI350,(VLOOKUP(CL350,data!$B$3:$E$32,2,0)*14)+(VLOOKUP(CL350,data!$B$3:$E$32,3,0))*(CI350-14)),0)</f>
        <v>0</v>
      </c>
      <c r="CN350" s="265" t="s">
        <v>96</v>
      </c>
      <c r="CO350" s="231">
        <f>IF(CJ350=1,VLOOKUP(CN350,data!$B$35:$D$39,2,0),0)</f>
        <v>0</v>
      </c>
      <c r="CP350" s="232">
        <f>IF(AND(CM350&lt;&gt;0,CO350&lt;&gt;0)=FALSE,0,data!$C$43)</f>
        <v>0</v>
      </c>
      <c r="CQ350" s="269">
        <f t="shared" si="397"/>
        <v>0</v>
      </c>
      <c r="CR350" s="225">
        <f t="shared" si="398"/>
        <v>0</v>
      </c>
      <c r="CS350" s="225">
        <f t="shared" si="399"/>
        <v>0</v>
      </c>
      <c r="CT350" s="225">
        <f t="shared" si="400"/>
        <v>0</v>
      </c>
      <c r="CU350" s="431" t="str">
        <f t="shared" si="401"/>
        <v>ne</v>
      </c>
      <c r="CW350" s="229"/>
      <c r="CX350" s="225">
        <f t="shared" si="402"/>
        <v>0</v>
      </c>
      <c r="CY350" s="230">
        <f>IF(CX350=1,data!$C$41*CW350,0)</f>
        <v>0</v>
      </c>
      <c r="CZ350" s="265" t="s">
        <v>96</v>
      </c>
      <c r="DA350" s="231">
        <f>IF(CX350=1,IF(CW350&lt;15,VLOOKUP(CZ350,data!$B$3:$E$32,2,0)*CW350,(VLOOKUP(CZ350,data!$B$3:$E$32,2,0)*14)+(VLOOKUP(CZ350,data!$B$3:$E$32,3,0))*(CW350-14)),0)</f>
        <v>0</v>
      </c>
      <c r="DB350" s="265" t="s">
        <v>96</v>
      </c>
      <c r="DC350" s="231">
        <f>IF(CX350=1,VLOOKUP(DB350,data!$B$35:$D$39,2,0),0)</f>
        <v>0</v>
      </c>
      <c r="DD350" s="232">
        <f>IF(AND(DA350&lt;&gt;0,DC350&lt;&gt;0)=FALSE,0,data!$C$43)</f>
        <v>0</v>
      </c>
      <c r="DE350" s="269">
        <f t="shared" si="403"/>
        <v>0</v>
      </c>
      <c r="DF350" s="225">
        <f t="shared" si="404"/>
        <v>0</v>
      </c>
      <c r="DG350" s="225">
        <f t="shared" si="405"/>
        <v>0</v>
      </c>
      <c r="DH350" s="225">
        <f t="shared" si="406"/>
        <v>0</v>
      </c>
      <c r="DI350" s="431" t="str">
        <f t="shared" si="407"/>
        <v>ne</v>
      </c>
      <c r="DK350" s="229"/>
      <c r="DL350" s="225">
        <f t="shared" si="408"/>
        <v>0</v>
      </c>
      <c r="DM350" s="230">
        <f>IF(DL350=1,data!$C$41*DK350,0)</f>
        <v>0</v>
      </c>
      <c r="DN350" s="265" t="s">
        <v>96</v>
      </c>
      <c r="DO350" s="231">
        <f>IF(DL350=1,IF(DK350&lt;15,VLOOKUP(DN350,data!$B$3:$E$32,2,0)*DK350,(VLOOKUP(DN350,data!$B$3:$E$32,2,0)*14)+(VLOOKUP(DN350,data!$B$3:$E$32,3,0))*(DK350-14)),0)</f>
        <v>0</v>
      </c>
      <c r="DP350" s="265" t="s">
        <v>96</v>
      </c>
      <c r="DQ350" s="231">
        <f>IF(DL350=1,VLOOKUP(DP350,data!$B$35:$D$39,2,0),0)</f>
        <v>0</v>
      </c>
      <c r="DR350" s="232">
        <f>IF(AND(DO350&lt;&gt;0,DQ350&lt;&gt;0)=FALSE,0,data!$C$43)</f>
        <v>0</v>
      </c>
      <c r="DS350" s="269">
        <f t="shared" si="409"/>
        <v>0</v>
      </c>
      <c r="DT350" s="225">
        <f t="shared" si="410"/>
        <v>0</v>
      </c>
      <c r="DU350" s="225">
        <f t="shared" si="411"/>
        <v>0</v>
      </c>
      <c r="DV350" s="225">
        <f t="shared" si="412"/>
        <v>0</v>
      </c>
      <c r="DW350" s="431" t="str">
        <f t="shared" si="413"/>
        <v>ne</v>
      </c>
      <c r="DY350" s="229"/>
      <c r="DZ350" s="225">
        <f t="shared" si="414"/>
        <v>0</v>
      </c>
      <c r="EA350" s="230">
        <f>IF(DZ350=1,data!$C$41*DY350,0)</f>
        <v>0</v>
      </c>
      <c r="EB350" s="265" t="s">
        <v>96</v>
      </c>
      <c r="EC350" s="231">
        <f>IF(DZ350=1,IF(DY350&lt;15,VLOOKUP(EB350,data!$B$3:$E$32,2,0)*DY350,(VLOOKUP(EB350,data!$B$3:$E$32,2,0)*14)+(VLOOKUP(EB350,data!$B$3:$E$32,3,0))*(DY350-14)),0)</f>
        <v>0</v>
      </c>
      <c r="ED350" s="265" t="s">
        <v>96</v>
      </c>
      <c r="EE350" s="231">
        <f>IF(DZ350=1,VLOOKUP(ED350,data!$B$35:$D$39,2,0),0)</f>
        <v>0</v>
      </c>
      <c r="EF350" s="232">
        <f>IF(AND(EC350&lt;&gt;0,EE350&lt;&gt;0)=FALSE,0,data!$C$43)</f>
        <v>0</v>
      </c>
      <c r="EG350" s="269">
        <f t="shared" si="415"/>
        <v>0</v>
      </c>
      <c r="EH350" s="225">
        <f t="shared" si="416"/>
        <v>0</v>
      </c>
      <c r="EI350" s="225">
        <f t="shared" si="417"/>
        <v>0</v>
      </c>
      <c r="EJ350" s="225">
        <f t="shared" si="418"/>
        <v>0</v>
      </c>
      <c r="EK350" s="431" t="str">
        <f t="shared" si="419"/>
        <v>ne</v>
      </c>
      <c r="EM350" s="229"/>
      <c r="EN350" s="225">
        <f t="shared" si="420"/>
        <v>0</v>
      </c>
      <c r="EO350" s="230">
        <f>IF(EN350=1,data!$C$41*EM350,0)</f>
        <v>0</v>
      </c>
      <c r="EP350" s="265" t="s">
        <v>96</v>
      </c>
      <c r="EQ350" s="231">
        <f>IF(EN350=1,IF(EM350&lt;15,VLOOKUP(EP350,data!$B$3:$E$32,2,0)*EM350,(VLOOKUP(EP350,data!$B$3:$E$32,2,0)*14)+(VLOOKUP(EP350,data!$B$3:$E$32,3,0))*(EM350-14)),0)</f>
        <v>0</v>
      </c>
      <c r="ER350" s="265" t="s">
        <v>96</v>
      </c>
      <c r="ES350" s="231">
        <f>IF(EN350=1,VLOOKUP(ER350,data!$B$35:$D$39,2,0),0)</f>
        <v>0</v>
      </c>
      <c r="ET350" s="232">
        <f>IF(AND(EQ350&lt;&gt;0,ES350&lt;&gt;0)=FALSE,0,data!$C$43)</f>
        <v>0</v>
      </c>
      <c r="EU350" s="269">
        <f t="shared" si="421"/>
        <v>0</v>
      </c>
      <c r="EV350" s="225">
        <f t="shared" si="422"/>
        <v>0</v>
      </c>
      <c r="EW350" s="225">
        <f t="shared" si="423"/>
        <v>0</v>
      </c>
      <c r="EX350" s="225">
        <f t="shared" si="424"/>
        <v>0</v>
      </c>
      <c r="EY350" s="431" t="str">
        <f t="shared" si="425"/>
        <v>ne</v>
      </c>
      <c r="FA350" s="229"/>
      <c r="FB350" s="225">
        <f t="shared" si="426"/>
        <v>0</v>
      </c>
      <c r="FC350" s="230">
        <f>IF(FB350=1,data!$C$41*FA350,0)</f>
        <v>0</v>
      </c>
      <c r="FD350" s="265" t="s">
        <v>96</v>
      </c>
      <c r="FE350" s="231">
        <f>IF(FB350=1,IF(FA350&lt;15,VLOOKUP(FD350,data!$B$3:$E$32,2,0)*FA350,(VLOOKUP(FD350,data!$B$3:$E$32,2,0)*14)+(VLOOKUP(FD350,data!$B$3:$E$32,3,0))*(FA350-14)),0)</f>
        <v>0</v>
      </c>
      <c r="FF350" s="265" t="s">
        <v>96</v>
      </c>
      <c r="FG350" s="231">
        <f>IF(FB350=1,VLOOKUP(FF350,data!$B$35:$D$39,2,0),0)</f>
        <v>0</v>
      </c>
      <c r="FH350" s="232">
        <f>IF(AND(FE350&lt;&gt;0,FG350&lt;&gt;0)=FALSE,0,data!$C$43)</f>
        <v>0</v>
      </c>
      <c r="FI350" s="269">
        <f t="shared" si="427"/>
        <v>0</v>
      </c>
      <c r="FJ350" s="225">
        <f t="shared" si="428"/>
        <v>0</v>
      </c>
      <c r="FK350" s="225">
        <f t="shared" si="429"/>
        <v>0</v>
      </c>
      <c r="FL350" s="225">
        <f t="shared" si="430"/>
        <v>0</v>
      </c>
      <c r="FM350" s="431" t="str">
        <f t="shared" si="431"/>
        <v>ne</v>
      </c>
    </row>
    <row r="351" spans="1:169" ht="26.65" hidden="1" customHeight="1" x14ac:dyDescent="0.25">
      <c r="A351" s="233"/>
      <c r="B351" s="370" t="s">
        <v>442</v>
      </c>
      <c r="C351" s="416"/>
      <c r="D351" s="418"/>
      <c r="E351" s="229"/>
      <c r="F351" s="225">
        <f t="shared" si="363"/>
        <v>0</v>
      </c>
      <c r="G351" s="230">
        <f>IF(F351=1,data!$C$41*E351,0)</f>
        <v>0</v>
      </c>
      <c r="H351" s="265" t="s">
        <v>96</v>
      </c>
      <c r="I351" s="231">
        <f>IF($F351=1,IF($E351&lt;15,VLOOKUP(H351,data!$B$3:$E$32,2,0)*$E351,(VLOOKUP(H351,data!$B$3:$E$32,2,0)*14)+(VLOOKUP(H351,data!$B$3:$E$32,3,0))*($E351-14)),0)</f>
        <v>0</v>
      </c>
      <c r="J351" s="265" t="s">
        <v>96</v>
      </c>
      <c r="K351" s="231">
        <f>IF($F351=1,VLOOKUP(J351,data!$B$35:$D$39,2,0),0)</f>
        <v>0</v>
      </c>
      <c r="L351" s="232">
        <f>IF(AND(I351&lt;&gt;0,K351&lt;&gt;0)=FALSE,0,data!$C$43)</f>
        <v>0</v>
      </c>
      <c r="M351" s="269">
        <f t="shared" si="361"/>
        <v>0</v>
      </c>
      <c r="N351" s="225">
        <f t="shared" si="432"/>
        <v>0</v>
      </c>
      <c r="O351" s="225">
        <f t="shared" si="364"/>
        <v>0</v>
      </c>
      <c r="P351" s="225">
        <f t="shared" si="365"/>
        <v>0</v>
      </c>
      <c r="Q351" s="228"/>
      <c r="R351" s="438">
        <f t="shared" si="366"/>
        <v>0</v>
      </c>
      <c r="S351" s="225">
        <f t="shared" si="367"/>
        <v>0</v>
      </c>
      <c r="T351" s="357">
        <f>IF(S351=1,data!$C$41*R351,0)</f>
        <v>0</v>
      </c>
      <c r="U351" s="370" t="str">
        <f t="shared" si="368"/>
        <v xml:space="preserve"> </v>
      </c>
      <c r="V351" s="360">
        <f>IF($S351=1,IF(R351&lt;15,VLOOKUP(U351,data!$B$3:$E$32,2,0)*R351,(VLOOKUP(U351,data!$B$3:$E$32,2,0)*14)+(VLOOKUP(U351,data!$B$3:$E$32,3,0))*(R351-14)),0)</f>
        <v>0</v>
      </c>
      <c r="W351" s="370" t="str">
        <f t="shared" si="369"/>
        <v xml:space="preserve"> </v>
      </c>
      <c r="X351" s="360">
        <f>IF($S351=1,VLOOKUP(W351,data!$B$35:$D$39,2,0),0)</f>
        <v>0</v>
      </c>
      <c r="Y351" s="364">
        <f>IF(AND(V351&lt;&gt;0,X351&lt;&gt;0)=FALSE,0,data!$C$43)</f>
        <v>0</v>
      </c>
      <c r="Z351" s="365">
        <f t="shared" si="362"/>
        <v>0</v>
      </c>
      <c r="AA351" s="225">
        <f t="shared" si="433"/>
        <v>0</v>
      </c>
      <c r="AB351" s="225">
        <f t="shared" si="370"/>
        <v>0</v>
      </c>
      <c r="AC351" s="225">
        <f t="shared" si="371"/>
        <v>0</v>
      </c>
      <c r="AE351" s="229"/>
      <c r="AF351" s="225">
        <f t="shared" si="372"/>
        <v>0</v>
      </c>
      <c r="AG351" s="230">
        <f>IF(AF351=1,data!$C$41*AE351,0)</f>
        <v>0</v>
      </c>
      <c r="AH351" s="265" t="s">
        <v>96</v>
      </c>
      <c r="AI351" s="231">
        <f>IF(AF351=1,IF(AE351&lt;15,VLOOKUP(AH351,data!$B$3:$E$32,2,0)*AE351,(VLOOKUP(AH351,data!$B$3:$E$32,2,0)*14)+(VLOOKUP(AH351,data!$B$3:$E$32,3,0))*(AE351-14)),0)</f>
        <v>0</v>
      </c>
      <c r="AJ351" s="265" t="s">
        <v>96</v>
      </c>
      <c r="AK351" s="231">
        <f>IF(AF351=1,VLOOKUP(AJ351,data!$B$35:$D$39,2,0),0)</f>
        <v>0</v>
      </c>
      <c r="AL351" s="232">
        <f>IF(AND(AI351&lt;&gt;0,AK351&lt;&gt;0)=FALSE,0,data!$C$43)</f>
        <v>0</v>
      </c>
      <c r="AM351" s="269">
        <f t="shared" si="373"/>
        <v>0</v>
      </c>
      <c r="AN351" s="225">
        <f t="shared" si="374"/>
        <v>0</v>
      </c>
      <c r="AO351" s="225">
        <f t="shared" si="375"/>
        <v>0</v>
      </c>
      <c r="AP351" s="225">
        <f t="shared" si="376"/>
        <v>0</v>
      </c>
      <c r="AQ351" s="431" t="str">
        <f t="shared" si="377"/>
        <v>ne</v>
      </c>
      <c r="AS351" s="229"/>
      <c r="AT351" s="225">
        <f t="shared" si="378"/>
        <v>0</v>
      </c>
      <c r="AU351" s="230">
        <f>IF(AT351=1,data!$C$41*AS351,0)</f>
        <v>0</v>
      </c>
      <c r="AV351" s="265" t="s">
        <v>96</v>
      </c>
      <c r="AW351" s="231">
        <f>IF(AT351=1,IF(AS351&lt;15,VLOOKUP(AV351,data!$B$3:$E$32,2,0)*AS351,(VLOOKUP(AV351,data!$B$3:$E$32,2,0)*14)+(VLOOKUP(AV351,data!$B$3:$E$32,3,0))*(AS351-14)),0)</f>
        <v>0</v>
      </c>
      <c r="AX351" s="265" t="s">
        <v>96</v>
      </c>
      <c r="AY351" s="231">
        <f>IF(AT351=1,VLOOKUP(AX351,data!$B$35:$D$39,2,0),0)</f>
        <v>0</v>
      </c>
      <c r="AZ351" s="232">
        <f>IF(AND(AW351&lt;&gt;0,AY351&lt;&gt;0)=FALSE,0,data!$C$43)</f>
        <v>0</v>
      </c>
      <c r="BA351" s="269">
        <f t="shared" si="379"/>
        <v>0</v>
      </c>
      <c r="BB351" s="225">
        <f t="shared" si="380"/>
        <v>0</v>
      </c>
      <c r="BC351" s="225">
        <f t="shared" si="381"/>
        <v>0</v>
      </c>
      <c r="BD351" s="225">
        <f t="shared" si="382"/>
        <v>0</v>
      </c>
      <c r="BE351" s="431" t="str">
        <f t="shared" si="383"/>
        <v>ne</v>
      </c>
      <c r="BG351" s="229"/>
      <c r="BH351" s="225">
        <f t="shared" si="384"/>
        <v>0</v>
      </c>
      <c r="BI351" s="230">
        <f>IF(BH351=1,data!$C$41*BG351,0)</f>
        <v>0</v>
      </c>
      <c r="BJ351" s="265" t="s">
        <v>96</v>
      </c>
      <c r="BK351" s="231">
        <f>IF(BH351=1,IF(BG351&lt;15,VLOOKUP(BJ351,data!$B$3:$E$32,2,0)*BG351,(VLOOKUP(BJ351,data!$B$3:$E$32,2,0)*14)+(VLOOKUP(BJ351,data!$B$3:$E$32,3,0))*(BG351-14)),0)</f>
        <v>0</v>
      </c>
      <c r="BL351" s="265" t="s">
        <v>96</v>
      </c>
      <c r="BM351" s="231">
        <f>IF(BH351=1,VLOOKUP(BL351,data!$B$35:$D$39,2,0),0)</f>
        <v>0</v>
      </c>
      <c r="BN351" s="232">
        <f>IF(AND(BK351&lt;&gt;0,BM351&lt;&gt;0)=FALSE,0,data!$C$43)</f>
        <v>0</v>
      </c>
      <c r="BO351" s="269">
        <f t="shared" si="385"/>
        <v>0</v>
      </c>
      <c r="BP351" s="225">
        <f t="shared" si="386"/>
        <v>0</v>
      </c>
      <c r="BQ351" s="225">
        <f t="shared" si="387"/>
        <v>0</v>
      </c>
      <c r="BR351" s="225">
        <f t="shared" si="388"/>
        <v>0</v>
      </c>
      <c r="BS351" s="431" t="str">
        <f t="shared" si="389"/>
        <v>ne</v>
      </c>
      <c r="BU351" s="229"/>
      <c r="BV351" s="225">
        <f t="shared" si="390"/>
        <v>0</v>
      </c>
      <c r="BW351" s="230">
        <f>IF(BV351=1,data!$C$41*BU351,0)</f>
        <v>0</v>
      </c>
      <c r="BX351" s="265" t="s">
        <v>96</v>
      </c>
      <c r="BY351" s="231">
        <f>IF(BV351=1,IF(BU351&lt;15,VLOOKUP(BX351,data!$B$3:$E$32,2,0)*BU351,(VLOOKUP(BX351,data!$B$3:$E$32,2,0)*14)+(VLOOKUP(BX351,data!$B$3:$E$32,3,0))*(BU351-14)),0)</f>
        <v>0</v>
      </c>
      <c r="BZ351" s="265" t="s">
        <v>96</v>
      </c>
      <c r="CA351" s="231">
        <f>IF(BV351=1,VLOOKUP(BZ351,data!$B$35:$D$39,2,0),0)</f>
        <v>0</v>
      </c>
      <c r="CB351" s="232">
        <f>IF(AND(BY351&lt;&gt;0,CA351&lt;&gt;0)=FALSE,0,data!$C$43)</f>
        <v>0</v>
      </c>
      <c r="CC351" s="269">
        <f t="shared" si="391"/>
        <v>0</v>
      </c>
      <c r="CD351" s="225">
        <f t="shared" si="392"/>
        <v>0</v>
      </c>
      <c r="CE351" s="225">
        <f t="shared" si="393"/>
        <v>0</v>
      </c>
      <c r="CF351" s="225">
        <f t="shared" si="394"/>
        <v>0</v>
      </c>
      <c r="CG351" s="431" t="str">
        <f t="shared" si="395"/>
        <v>ne</v>
      </c>
      <c r="CI351" s="229"/>
      <c r="CJ351" s="225">
        <f t="shared" si="396"/>
        <v>0</v>
      </c>
      <c r="CK351" s="230">
        <f>IF(CJ351=1,data!$C$41*CI351,0)</f>
        <v>0</v>
      </c>
      <c r="CL351" s="265" t="s">
        <v>96</v>
      </c>
      <c r="CM351" s="231">
        <f>IF(CJ351=1,IF(CI351&lt;15,VLOOKUP(CL351,data!$B$3:$E$32,2,0)*CI351,(VLOOKUP(CL351,data!$B$3:$E$32,2,0)*14)+(VLOOKUP(CL351,data!$B$3:$E$32,3,0))*(CI351-14)),0)</f>
        <v>0</v>
      </c>
      <c r="CN351" s="265" t="s">
        <v>96</v>
      </c>
      <c r="CO351" s="231">
        <f>IF(CJ351=1,VLOOKUP(CN351,data!$B$35:$D$39,2,0),0)</f>
        <v>0</v>
      </c>
      <c r="CP351" s="232">
        <f>IF(AND(CM351&lt;&gt;0,CO351&lt;&gt;0)=FALSE,0,data!$C$43)</f>
        <v>0</v>
      </c>
      <c r="CQ351" s="269">
        <f t="shared" si="397"/>
        <v>0</v>
      </c>
      <c r="CR351" s="225">
        <f t="shared" si="398"/>
        <v>0</v>
      </c>
      <c r="CS351" s="225">
        <f t="shared" si="399"/>
        <v>0</v>
      </c>
      <c r="CT351" s="225">
        <f t="shared" si="400"/>
        <v>0</v>
      </c>
      <c r="CU351" s="431" t="str">
        <f t="shared" si="401"/>
        <v>ne</v>
      </c>
      <c r="CW351" s="229"/>
      <c r="CX351" s="225">
        <f t="shared" si="402"/>
        <v>0</v>
      </c>
      <c r="CY351" s="230">
        <f>IF(CX351=1,data!$C$41*CW351,0)</f>
        <v>0</v>
      </c>
      <c r="CZ351" s="265" t="s">
        <v>96</v>
      </c>
      <c r="DA351" s="231">
        <f>IF(CX351=1,IF(CW351&lt;15,VLOOKUP(CZ351,data!$B$3:$E$32,2,0)*CW351,(VLOOKUP(CZ351,data!$B$3:$E$32,2,0)*14)+(VLOOKUP(CZ351,data!$B$3:$E$32,3,0))*(CW351-14)),0)</f>
        <v>0</v>
      </c>
      <c r="DB351" s="265" t="s">
        <v>96</v>
      </c>
      <c r="DC351" s="231">
        <f>IF(CX351=1,VLOOKUP(DB351,data!$B$35:$D$39,2,0),0)</f>
        <v>0</v>
      </c>
      <c r="DD351" s="232">
        <f>IF(AND(DA351&lt;&gt;0,DC351&lt;&gt;0)=FALSE,0,data!$C$43)</f>
        <v>0</v>
      </c>
      <c r="DE351" s="269">
        <f t="shared" si="403"/>
        <v>0</v>
      </c>
      <c r="DF351" s="225">
        <f t="shared" si="404"/>
        <v>0</v>
      </c>
      <c r="DG351" s="225">
        <f t="shared" si="405"/>
        <v>0</v>
      </c>
      <c r="DH351" s="225">
        <f t="shared" si="406"/>
        <v>0</v>
      </c>
      <c r="DI351" s="431" t="str">
        <f t="shared" si="407"/>
        <v>ne</v>
      </c>
      <c r="DK351" s="229"/>
      <c r="DL351" s="225">
        <f t="shared" si="408"/>
        <v>0</v>
      </c>
      <c r="DM351" s="230">
        <f>IF(DL351=1,data!$C$41*DK351,0)</f>
        <v>0</v>
      </c>
      <c r="DN351" s="265" t="s">
        <v>96</v>
      </c>
      <c r="DO351" s="231">
        <f>IF(DL351=1,IF(DK351&lt;15,VLOOKUP(DN351,data!$B$3:$E$32,2,0)*DK351,(VLOOKUP(DN351,data!$B$3:$E$32,2,0)*14)+(VLOOKUP(DN351,data!$B$3:$E$32,3,0))*(DK351-14)),0)</f>
        <v>0</v>
      </c>
      <c r="DP351" s="265" t="s">
        <v>96</v>
      </c>
      <c r="DQ351" s="231">
        <f>IF(DL351=1,VLOOKUP(DP351,data!$B$35:$D$39,2,0),0)</f>
        <v>0</v>
      </c>
      <c r="DR351" s="232">
        <f>IF(AND(DO351&lt;&gt;0,DQ351&lt;&gt;0)=FALSE,0,data!$C$43)</f>
        <v>0</v>
      </c>
      <c r="DS351" s="269">
        <f t="shared" si="409"/>
        <v>0</v>
      </c>
      <c r="DT351" s="225">
        <f t="shared" si="410"/>
        <v>0</v>
      </c>
      <c r="DU351" s="225">
        <f t="shared" si="411"/>
        <v>0</v>
      </c>
      <c r="DV351" s="225">
        <f t="shared" si="412"/>
        <v>0</v>
      </c>
      <c r="DW351" s="431" t="str">
        <f t="shared" si="413"/>
        <v>ne</v>
      </c>
      <c r="DY351" s="229"/>
      <c r="DZ351" s="225">
        <f t="shared" si="414"/>
        <v>0</v>
      </c>
      <c r="EA351" s="230">
        <f>IF(DZ351=1,data!$C$41*DY351,0)</f>
        <v>0</v>
      </c>
      <c r="EB351" s="265" t="s">
        <v>96</v>
      </c>
      <c r="EC351" s="231">
        <f>IF(DZ351=1,IF(DY351&lt;15,VLOOKUP(EB351,data!$B$3:$E$32,2,0)*DY351,(VLOOKUP(EB351,data!$B$3:$E$32,2,0)*14)+(VLOOKUP(EB351,data!$B$3:$E$32,3,0))*(DY351-14)),0)</f>
        <v>0</v>
      </c>
      <c r="ED351" s="265" t="s">
        <v>96</v>
      </c>
      <c r="EE351" s="231">
        <f>IF(DZ351=1,VLOOKUP(ED351,data!$B$35:$D$39,2,0),0)</f>
        <v>0</v>
      </c>
      <c r="EF351" s="232">
        <f>IF(AND(EC351&lt;&gt;0,EE351&lt;&gt;0)=FALSE,0,data!$C$43)</f>
        <v>0</v>
      </c>
      <c r="EG351" s="269">
        <f t="shared" si="415"/>
        <v>0</v>
      </c>
      <c r="EH351" s="225">
        <f t="shared" si="416"/>
        <v>0</v>
      </c>
      <c r="EI351" s="225">
        <f t="shared" si="417"/>
        <v>0</v>
      </c>
      <c r="EJ351" s="225">
        <f t="shared" si="418"/>
        <v>0</v>
      </c>
      <c r="EK351" s="431" t="str">
        <f t="shared" si="419"/>
        <v>ne</v>
      </c>
      <c r="EM351" s="229"/>
      <c r="EN351" s="225">
        <f t="shared" si="420"/>
        <v>0</v>
      </c>
      <c r="EO351" s="230">
        <f>IF(EN351=1,data!$C$41*EM351,0)</f>
        <v>0</v>
      </c>
      <c r="EP351" s="265" t="s">
        <v>96</v>
      </c>
      <c r="EQ351" s="231">
        <f>IF(EN351=1,IF(EM351&lt;15,VLOOKUP(EP351,data!$B$3:$E$32,2,0)*EM351,(VLOOKUP(EP351,data!$B$3:$E$32,2,0)*14)+(VLOOKUP(EP351,data!$B$3:$E$32,3,0))*(EM351-14)),0)</f>
        <v>0</v>
      </c>
      <c r="ER351" s="265" t="s">
        <v>96</v>
      </c>
      <c r="ES351" s="231">
        <f>IF(EN351=1,VLOOKUP(ER351,data!$B$35:$D$39,2,0),0)</f>
        <v>0</v>
      </c>
      <c r="ET351" s="232">
        <f>IF(AND(EQ351&lt;&gt;0,ES351&lt;&gt;0)=FALSE,0,data!$C$43)</f>
        <v>0</v>
      </c>
      <c r="EU351" s="269">
        <f t="shared" si="421"/>
        <v>0</v>
      </c>
      <c r="EV351" s="225">
        <f t="shared" si="422"/>
        <v>0</v>
      </c>
      <c r="EW351" s="225">
        <f t="shared" si="423"/>
        <v>0</v>
      </c>
      <c r="EX351" s="225">
        <f t="shared" si="424"/>
        <v>0</v>
      </c>
      <c r="EY351" s="431" t="str">
        <f t="shared" si="425"/>
        <v>ne</v>
      </c>
      <c r="FA351" s="229"/>
      <c r="FB351" s="225">
        <f t="shared" si="426"/>
        <v>0</v>
      </c>
      <c r="FC351" s="230">
        <f>IF(FB351=1,data!$C$41*FA351,0)</f>
        <v>0</v>
      </c>
      <c r="FD351" s="265" t="s">
        <v>96</v>
      </c>
      <c r="FE351" s="231">
        <f>IF(FB351=1,IF(FA351&lt;15,VLOOKUP(FD351,data!$B$3:$E$32,2,0)*FA351,(VLOOKUP(FD351,data!$B$3:$E$32,2,0)*14)+(VLOOKUP(FD351,data!$B$3:$E$32,3,0))*(FA351-14)),0)</f>
        <v>0</v>
      </c>
      <c r="FF351" s="265" t="s">
        <v>96</v>
      </c>
      <c r="FG351" s="231">
        <f>IF(FB351=1,VLOOKUP(FF351,data!$B$35:$D$39,2,0),0)</f>
        <v>0</v>
      </c>
      <c r="FH351" s="232">
        <f>IF(AND(FE351&lt;&gt;0,FG351&lt;&gt;0)=FALSE,0,data!$C$43)</f>
        <v>0</v>
      </c>
      <c r="FI351" s="269">
        <f t="shared" si="427"/>
        <v>0</v>
      </c>
      <c r="FJ351" s="225">
        <f t="shared" si="428"/>
        <v>0</v>
      </c>
      <c r="FK351" s="225">
        <f t="shared" si="429"/>
        <v>0</v>
      </c>
      <c r="FL351" s="225">
        <f t="shared" si="430"/>
        <v>0</v>
      </c>
      <c r="FM351" s="431" t="str">
        <f t="shared" si="431"/>
        <v>ne</v>
      </c>
    </row>
    <row r="352" spans="1:169" ht="26.65" hidden="1" customHeight="1" x14ac:dyDescent="0.25">
      <c r="A352" s="233"/>
      <c r="B352" s="370" t="s">
        <v>443</v>
      </c>
      <c r="C352" s="416"/>
      <c r="D352" s="418"/>
      <c r="E352" s="229"/>
      <c r="F352" s="225">
        <f t="shared" si="363"/>
        <v>0</v>
      </c>
      <c r="G352" s="230">
        <f>IF(F352=1,data!$C$41*E352,0)</f>
        <v>0</v>
      </c>
      <c r="H352" s="265" t="s">
        <v>96</v>
      </c>
      <c r="I352" s="231">
        <f>IF($F352=1,IF($E352&lt;15,VLOOKUP(H352,data!$B$3:$E$32,2,0)*$E352,(VLOOKUP(H352,data!$B$3:$E$32,2,0)*14)+(VLOOKUP(H352,data!$B$3:$E$32,3,0))*($E352-14)),0)</f>
        <v>0</v>
      </c>
      <c r="J352" s="265" t="s">
        <v>96</v>
      </c>
      <c r="K352" s="231">
        <f>IF($F352=1,VLOOKUP(J352,data!$B$35:$D$39,2,0),0)</f>
        <v>0</v>
      </c>
      <c r="L352" s="232">
        <f>IF(AND(I352&lt;&gt;0,K352&lt;&gt;0)=FALSE,0,data!$C$43)</f>
        <v>0</v>
      </c>
      <c r="M352" s="269">
        <f t="shared" si="361"/>
        <v>0</v>
      </c>
      <c r="N352" s="225">
        <f t="shared" si="432"/>
        <v>0</v>
      </c>
      <c r="O352" s="225">
        <f t="shared" si="364"/>
        <v>0</v>
      </c>
      <c r="P352" s="225">
        <f t="shared" si="365"/>
        <v>0</v>
      </c>
      <c r="Q352" s="228"/>
      <c r="R352" s="438">
        <f t="shared" si="366"/>
        <v>0</v>
      </c>
      <c r="S352" s="225">
        <f t="shared" si="367"/>
        <v>0</v>
      </c>
      <c r="T352" s="357">
        <f>IF(S352=1,data!$C$41*R352,0)</f>
        <v>0</v>
      </c>
      <c r="U352" s="370" t="str">
        <f t="shared" si="368"/>
        <v xml:space="preserve"> </v>
      </c>
      <c r="V352" s="360">
        <f>IF($S352=1,IF(R352&lt;15,VLOOKUP(U352,data!$B$3:$E$32,2,0)*R352,(VLOOKUP(U352,data!$B$3:$E$32,2,0)*14)+(VLOOKUP(U352,data!$B$3:$E$32,3,0))*(R352-14)),0)</f>
        <v>0</v>
      </c>
      <c r="W352" s="370" t="str">
        <f t="shared" si="369"/>
        <v xml:space="preserve"> </v>
      </c>
      <c r="X352" s="360">
        <f>IF($S352=1,VLOOKUP(W352,data!$B$35:$D$39,2,0),0)</f>
        <v>0</v>
      </c>
      <c r="Y352" s="364">
        <f>IF(AND(V352&lt;&gt;0,X352&lt;&gt;0)=FALSE,0,data!$C$43)</f>
        <v>0</v>
      </c>
      <c r="Z352" s="365">
        <f t="shared" si="362"/>
        <v>0</v>
      </c>
      <c r="AA352" s="225">
        <f t="shared" si="433"/>
        <v>0</v>
      </c>
      <c r="AB352" s="225">
        <f t="shared" si="370"/>
        <v>0</v>
      </c>
      <c r="AC352" s="225">
        <f t="shared" si="371"/>
        <v>0</v>
      </c>
      <c r="AE352" s="229"/>
      <c r="AF352" s="225">
        <f t="shared" si="372"/>
        <v>0</v>
      </c>
      <c r="AG352" s="230">
        <f>IF(AF352=1,data!$C$41*AE352,0)</f>
        <v>0</v>
      </c>
      <c r="AH352" s="265" t="s">
        <v>96</v>
      </c>
      <c r="AI352" s="231">
        <f>IF(AF352=1,IF(AE352&lt;15,VLOOKUP(AH352,data!$B$3:$E$32,2,0)*AE352,(VLOOKUP(AH352,data!$B$3:$E$32,2,0)*14)+(VLOOKUP(AH352,data!$B$3:$E$32,3,0))*(AE352-14)),0)</f>
        <v>0</v>
      </c>
      <c r="AJ352" s="265" t="s">
        <v>96</v>
      </c>
      <c r="AK352" s="231">
        <f>IF(AF352=1,VLOOKUP(AJ352,data!$B$35:$D$39,2,0),0)</f>
        <v>0</v>
      </c>
      <c r="AL352" s="232">
        <f>IF(AND(AI352&lt;&gt;0,AK352&lt;&gt;0)=FALSE,0,data!$C$43)</f>
        <v>0</v>
      </c>
      <c r="AM352" s="269">
        <f t="shared" si="373"/>
        <v>0</v>
      </c>
      <c r="AN352" s="225">
        <f t="shared" si="374"/>
        <v>0</v>
      </c>
      <c r="AO352" s="225">
        <f t="shared" si="375"/>
        <v>0</v>
      </c>
      <c r="AP352" s="225">
        <f t="shared" si="376"/>
        <v>0</v>
      </c>
      <c r="AQ352" s="431" t="str">
        <f t="shared" si="377"/>
        <v>ne</v>
      </c>
      <c r="AS352" s="229"/>
      <c r="AT352" s="225">
        <f t="shared" si="378"/>
        <v>0</v>
      </c>
      <c r="AU352" s="230">
        <f>IF(AT352=1,data!$C$41*AS352,0)</f>
        <v>0</v>
      </c>
      <c r="AV352" s="265" t="s">
        <v>96</v>
      </c>
      <c r="AW352" s="231">
        <f>IF(AT352=1,IF(AS352&lt;15,VLOOKUP(AV352,data!$B$3:$E$32,2,0)*AS352,(VLOOKUP(AV352,data!$B$3:$E$32,2,0)*14)+(VLOOKUP(AV352,data!$B$3:$E$32,3,0))*(AS352-14)),0)</f>
        <v>0</v>
      </c>
      <c r="AX352" s="265" t="s">
        <v>96</v>
      </c>
      <c r="AY352" s="231">
        <f>IF(AT352=1,VLOOKUP(AX352,data!$B$35:$D$39,2,0),0)</f>
        <v>0</v>
      </c>
      <c r="AZ352" s="232">
        <f>IF(AND(AW352&lt;&gt;0,AY352&lt;&gt;0)=FALSE,0,data!$C$43)</f>
        <v>0</v>
      </c>
      <c r="BA352" s="269">
        <f t="shared" si="379"/>
        <v>0</v>
      </c>
      <c r="BB352" s="225">
        <f t="shared" si="380"/>
        <v>0</v>
      </c>
      <c r="BC352" s="225">
        <f t="shared" si="381"/>
        <v>0</v>
      </c>
      <c r="BD352" s="225">
        <f t="shared" si="382"/>
        <v>0</v>
      </c>
      <c r="BE352" s="431" t="str">
        <f t="shared" si="383"/>
        <v>ne</v>
      </c>
      <c r="BG352" s="229"/>
      <c r="BH352" s="225">
        <f t="shared" si="384"/>
        <v>0</v>
      </c>
      <c r="BI352" s="230">
        <f>IF(BH352=1,data!$C$41*BG352,0)</f>
        <v>0</v>
      </c>
      <c r="BJ352" s="265" t="s">
        <v>96</v>
      </c>
      <c r="BK352" s="231">
        <f>IF(BH352=1,IF(BG352&lt;15,VLOOKUP(BJ352,data!$B$3:$E$32,2,0)*BG352,(VLOOKUP(BJ352,data!$B$3:$E$32,2,0)*14)+(VLOOKUP(BJ352,data!$B$3:$E$32,3,0))*(BG352-14)),0)</f>
        <v>0</v>
      </c>
      <c r="BL352" s="265" t="s">
        <v>96</v>
      </c>
      <c r="BM352" s="231">
        <f>IF(BH352=1,VLOOKUP(BL352,data!$B$35:$D$39,2,0),0)</f>
        <v>0</v>
      </c>
      <c r="BN352" s="232">
        <f>IF(AND(BK352&lt;&gt;0,BM352&lt;&gt;0)=FALSE,0,data!$C$43)</f>
        <v>0</v>
      </c>
      <c r="BO352" s="269">
        <f t="shared" si="385"/>
        <v>0</v>
      </c>
      <c r="BP352" s="225">
        <f t="shared" si="386"/>
        <v>0</v>
      </c>
      <c r="BQ352" s="225">
        <f t="shared" si="387"/>
        <v>0</v>
      </c>
      <c r="BR352" s="225">
        <f t="shared" si="388"/>
        <v>0</v>
      </c>
      <c r="BS352" s="431" t="str">
        <f t="shared" si="389"/>
        <v>ne</v>
      </c>
      <c r="BU352" s="229"/>
      <c r="BV352" s="225">
        <f t="shared" si="390"/>
        <v>0</v>
      </c>
      <c r="BW352" s="230">
        <f>IF(BV352=1,data!$C$41*BU352,0)</f>
        <v>0</v>
      </c>
      <c r="BX352" s="265" t="s">
        <v>96</v>
      </c>
      <c r="BY352" s="231">
        <f>IF(BV352=1,IF(BU352&lt;15,VLOOKUP(BX352,data!$B$3:$E$32,2,0)*BU352,(VLOOKUP(BX352,data!$B$3:$E$32,2,0)*14)+(VLOOKUP(BX352,data!$B$3:$E$32,3,0))*(BU352-14)),0)</f>
        <v>0</v>
      </c>
      <c r="BZ352" s="265" t="s">
        <v>96</v>
      </c>
      <c r="CA352" s="231">
        <f>IF(BV352=1,VLOOKUP(BZ352,data!$B$35:$D$39,2,0),0)</f>
        <v>0</v>
      </c>
      <c r="CB352" s="232">
        <f>IF(AND(BY352&lt;&gt;0,CA352&lt;&gt;0)=FALSE,0,data!$C$43)</f>
        <v>0</v>
      </c>
      <c r="CC352" s="269">
        <f t="shared" si="391"/>
        <v>0</v>
      </c>
      <c r="CD352" s="225">
        <f t="shared" si="392"/>
        <v>0</v>
      </c>
      <c r="CE352" s="225">
        <f t="shared" si="393"/>
        <v>0</v>
      </c>
      <c r="CF352" s="225">
        <f t="shared" si="394"/>
        <v>0</v>
      </c>
      <c r="CG352" s="431" t="str">
        <f t="shared" si="395"/>
        <v>ne</v>
      </c>
      <c r="CI352" s="229"/>
      <c r="CJ352" s="225">
        <f t="shared" si="396"/>
        <v>0</v>
      </c>
      <c r="CK352" s="230">
        <f>IF(CJ352=1,data!$C$41*CI352,0)</f>
        <v>0</v>
      </c>
      <c r="CL352" s="265" t="s">
        <v>96</v>
      </c>
      <c r="CM352" s="231">
        <f>IF(CJ352=1,IF(CI352&lt;15,VLOOKUP(CL352,data!$B$3:$E$32,2,0)*CI352,(VLOOKUP(CL352,data!$B$3:$E$32,2,0)*14)+(VLOOKUP(CL352,data!$B$3:$E$32,3,0))*(CI352-14)),0)</f>
        <v>0</v>
      </c>
      <c r="CN352" s="265" t="s">
        <v>96</v>
      </c>
      <c r="CO352" s="231">
        <f>IF(CJ352=1,VLOOKUP(CN352,data!$B$35:$D$39,2,0),0)</f>
        <v>0</v>
      </c>
      <c r="CP352" s="232">
        <f>IF(AND(CM352&lt;&gt;0,CO352&lt;&gt;0)=FALSE,0,data!$C$43)</f>
        <v>0</v>
      </c>
      <c r="CQ352" s="269">
        <f t="shared" si="397"/>
        <v>0</v>
      </c>
      <c r="CR352" s="225">
        <f t="shared" si="398"/>
        <v>0</v>
      </c>
      <c r="CS352" s="225">
        <f t="shared" si="399"/>
        <v>0</v>
      </c>
      <c r="CT352" s="225">
        <f t="shared" si="400"/>
        <v>0</v>
      </c>
      <c r="CU352" s="431" t="str">
        <f t="shared" si="401"/>
        <v>ne</v>
      </c>
      <c r="CW352" s="229"/>
      <c r="CX352" s="225">
        <f t="shared" si="402"/>
        <v>0</v>
      </c>
      <c r="CY352" s="230">
        <f>IF(CX352=1,data!$C$41*CW352,0)</f>
        <v>0</v>
      </c>
      <c r="CZ352" s="265" t="s">
        <v>96</v>
      </c>
      <c r="DA352" s="231">
        <f>IF(CX352=1,IF(CW352&lt;15,VLOOKUP(CZ352,data!$B$3:$E$32,2,0)*CW352,(VLOOKUP(CZ352,data!$B$3:$E$32,2,0)*14)+(VLOOKUP(CZ352,data!$B$3:$E$32,3,0))*(CW352-14)),0)</f>
        <v>0</v>
      </c>
      <c r="DB352" s="265" t="s">
        <v>96</v>
      </c>
      <c r="DC352" s="231">
        <f>IF(CX352=1,VLOOKUP(DB352,data!$B$35:$D$39,2,0),0)</f>
        <v>0</v>
      </c>
      <c r="DD352" s="232">
        <f>IF(AND(DA352&lt;&gt;0,DC352&lt;&gt;0)=FALSE,0,data!$C$43)</f>
        <v>0</v>
      </c>
      <c r="DE352" s="269">
        <f t="shared" si="403"/>
        <v>0</v>
      </c>
      <c r="DF352" s="225">
        <f t="shared" si="404"/>
        <v>0</v>
      </c>
      <c r="DG352" s="225">
        <f t="shared" si="405"/>
        <v>0</v>
      </c>
      <c r="DH352" s="225">
        <f t="shared" si="406"/>
        <v>0</v>
      </c>
      <c r="DI352" s="431" t="str">
        <f t="shared" si="407"/>
        <v>ne</v>
      </c>
      <c r="DK352" s="229"/>
      <c r="DL352" s="225">
        <f t="shared" si="408"/>
        <v>0</v>
      </c>
      <c r="DM352" s="230">
        <f>IF(DL352=1,data!$C$41*DK352,0)</f>
        <v>0</v>
      </c>
      <c r="DN352" s="265" t="s">
        <v>96</v>
      </c>
      <c r="DO352" s="231">
        <f>IF(DL352=1,IF(DK352&lt;15,VLOOKUP(DN352,data!$B$3:$E$32,2,0)*DK352,(VLOOKUP(DN352,data!$B$3:$E$32,2,0)*14)+(VLOOKUP(DN352,data!$B$3:$E$32,3,0))*(DK352-14)),0)</f>
        <v>0</v>
      </c>
      <c r="DP352" s="265" t="s">
        <v>96</v>
      </c>
      <c r="DQ352" s="231">
        <f>IF(DL352=1,VLOOKUP(DP352,data!$B$35:$D$39,2,0),0)</f>
        <v>0</v>
      </c>
      <c r="DR352" s="232">
        <f>IF(AND(DO352&lt;&gt;0,DQ352&lt;&gt;0)=FALSE,0,data!$C$43)</f>
        <v>0</v>
      </c>
      <c r="DS352" s="269">
        <f t="shared" si="409"/>
        <v>0</v>
      </c>
      <c r="DT352" s="225">
        <f t="shared" si="410"/>
        <v>0</v>
      </c>
      <c r="DU352" s="225">
        <f t="shared" si="411"/>
        <v>0</v>
      </c>
      <c r="DV352" s="225">
        <f t="shared" si="412"/>
        <v>0</v>
      </c>
      <c r="DW352" s="431" t="str">
        <f t="shared" si="413"/>
        <v>ne</v>
      </c>
      <c r="DY352" s="229"/>
      <c r="DZ352" s="225">
        <f t="shared" si="414"/>
        <v>0</v>
      </c>
      <c r="EA352" s="230">
        <f>IF(DZ352=1,data!$C$41*DY352,0)</f>
        <v>0</v>
      </c>
      <c r="EB352" s="265" t="s">
        <v>96</v>
      </c>
      <c r="EC352" s="231">
        <f>IF(DZ352=1,IF(DY352&lt;15,VLOOKUP(EB352,data!$B$3:$E$32,2,0)*DY352,(VLOOKUP(EB352,data!$B$3:$E$32,2,0)*14)+(VLOOKUP(EB352,data!$B$3:$E$32,3,0))*(DY352-14)),0)</f>
        <v>0</v>
      </c>
      <c r="ED352" s="265" t="s">
        <v>96</v>
      </c>
      <c r="EE352" s="231">
        <f>IF(DZ352=1,VLOOKUP(ED352,data!$B$35:$D$39,2,0),0)</f>
        <v>0</v>
      </c>
      <c r="EF352" s="232">
        <f>IF(AND(EC352&lt;&gt;0,EE352&lt;&gt;0)=FALSE,0,data!$C$43)</f>
        <v>0</v>
      </c>
      <c r="EG352" s="269">
        <f t="shared" si="415"/>
        <v>0</v>
      </c>
      <c r="EH352" s="225">
        <f t="shared" si="416"/>
        <v>0</v>
      </c>
      <c r="EI352" s="225">
        <f t="shared" si="417"/>
        <v>0</v>
      </c>
      <c r="EJ352" s="225">
        <f t="shared" si="418"/>
        <v>0</v>
      </c>
      <c r="EK352" s="431" t="str">
        <f t="shared" si="419"/>
        <v>ne</v>
      </c>
      <c r="EM352" s="229"/>
      <c r="EN352" s="225">
        <f t="shared" si="420"/>
        <v>0</v>
      </c>
      <c r="EO352" s="230">
        <f>IF(EN352=1,data!$C$41*EM352,0)</f>
        <v>0</v>
      </c>
      <c r="EP352" s="265" t="s">
        <v>96</v>
      </c>
      <c r="EQ352" s="231">
        <f>IF(EN352=1,IF(EM352&lt;15,VLOOKUP(EP352,data!$B$3:$E$32,2,0)*EM352,(VLOOKUP(EP352,data!$B$3:$E$32,2,0)*14)+(VLOOKUP(EP352,data!$B$3:$E$32,3,0))*(EM352-14)),0)</f>
        <v>0</v>
      </c>
      <c r="ER352" s="265" t="s">
        <v>96</v>
      </c>
      <c r="ES352" s="231">
        <f>IF(EN352=1,VLOOKUP(ER352,data!$B$35:$D$39,2,0),0)</f>
        <v>0</v>
      </c>
      <c r="ET352" s="232">
        <f>IF(AND(EQ352&lt;&gt;0,ES352&lt;&gt;0)=FALSE,0,data!$C$43)</f>
        <v>0</v>
      </c>
      <c r="EU352" s="269">
        <f t="shared" si="421"/>
        <v>0</v>
      </c>
      <c r="EV352" s="225">
        <f t="shared" si="422"/>
        <v>0</v>
      </c>
      <c r="EW352" s="225">
        <f t="shared" si="423"/>
        <v>0</v>
      </c>
      <c r="EX352" s="225">
        <f t="shared" si="424"/>
        <v>0</v>
      </c>
      <c r="EY352" s="431" t="str">
        <f t="shared" si="425"/>
        <v>ne</v>
      </c>
      <c r="FA352" s="229"/>
      <c r="FB352" s="225">
        <f t="shared" si="426"/>
        <v>0</v>
      </c>
      <c r="FC352" s="230">
        <f>IF(FB352=1,data!$C$41*FA352,0)</f>
        <v>0</v>
      </c>
      <c r="FD352" s="265" t="s">
        <v>96</v>
      </c>
      <c r="FE352" s="231">
        <f>IF(FB352=1,IF(FA352&lt;15,VLOOKUP(FD352,data!$B$3:$E$32,2,0)*FA352,(VLOOKUP(FD352,data!$B$3:$E$32,2,0)*14)+(VLOOKUP(FD352,data!$B$3:$E$32,3,0))*(FA352-14)),0)</f>
        <v>0</v>
      </c>
      <c r="FF352" s="265" t="s">
        <v>96</v>
      </c>
      <c r="FG352" s="231">
        <f>IF(FB352=1,VLOOKUP(FF352,data!$B$35:$D$39,2,0),0)</f>
        <v>0</v>
      </c>
      <c r="FH352" s="232">
        <f>IF(AND(FE352&lt;&gt;0,FG352&lt;&gt;0)=FALSE,0,data!$C$43)</f>
        <v>0</v>
      </c>
      <c r="FI352" s="269">
        <f t="shared" si="427"/>
        <v>0</v>
      </c>
      <c r="FJ352" s="225">
        <f t="shared" si="428"/>
        <v>0</v>
      </c>
      <c r="FK352" s="225">
        <f t="shared" si="429"/>
        <v>0</v>
      </c>
      <c r="FL352" s="225">
        <f t="shared" si="430"/>
        <v>0</v>
      </c>
      <c r="FM352" s="431" t="str">
        <f t="shared" si="431"/>
        <v>ne</v>
      </c>
    </row>
    <row r="353" spans="1:169" ht="26.65" hidden="1" customHeight="1" x14ac:dyDescent="0.25">
      <c r="A353" s="233"/>
      <c r="B353" s="370" t="s">
        <v>444</v>
      </c>
      <c r="C353" s="416"/>
      <c r="D353" s="418"/>
      <c r="E353" s="229"/>
      <c r="F353" s="225">
        <f t="shared" si="363"/>
        <v>0</v>
      </c>
      <c r="G353" s="230">
        <f>IF(F353=1,data!$C$41*E353,0)</f>
        <v>0</v>
      </c>
      <c r="H353" s="265" t="s">
        <v>96</v>
      </c>
      <c r="I353" s="231">
        <f>IF($F353=1,IF($E353&lt;15,VLOOKUP(H353,data!$B$3:$E$32,2,0)*$E353,(VLOOKUP(H353,data!$B$3:$E$32,2,0)*14)+(VLOOKUP(H353,data!$B$3:$E$32,3,0))*($E353-14)),0)</f>
        <v>0</v>
      </c>
      <c r="J353" s="265" t="s">
        <v>96</v>
      </c>
      <c r="K353" s="231">
        <f>IF($F353=1,VLOOKUP(J353,data!$B$35:$D$39,2,0),0)</f>
        <v>0</v>
      </c>
      <c r="L353" s="232">
        <f>IF(AND(I353&lt;&gt;0,K353&lt;&gt;0)=FALSE,0,data!$C$43)</f>
        <v>0</v>
      </c>
      <c r="M353" s="269">
        <f t="shared" si="361"/>
        <v>0</v>
      </c>
      <c r="N353" s="225">
        <f t="shared" si="432"/>
        <v>0</v>
      </c>
      <c r="O353" s="225">
        <f t="shared" si="364"/>
        <v>0</v>
      </c>
      <c r="P353" s="225">
        <f t="shared" si="365"/>
        <v>0</v>
      </c>
      <c r="Q353" s="228"/>
      <c r="R353" s="438">
        <f t="shared" si="366"/>
        <v>0</v>
      </c>
      <c r="S353" s="225">
        <f t="shared" si="367"/>
        <v>0</v>
      </c>
      <c r="T353" s="357">
        <f>IF(S353=1,data!$C$41*R353,0)</f>
        <v>0</v>
      </c>
      <c r="U353" s="370" t="str">
        <f t="shared" si="368"/>
        <v xml:space="preserve"> </v>
      </c>
      <c r="V353" s="360">
        <f>IF($S353=1,IF(R353&lt;15,VLOOKUP(U353,data!$B$3:$E$32,2,0)*R353,(VLOOKUP(U353,data!$B$3:$E$32,2,0)*14)+(VLOOKUP(U353,data!$B$3:$E$32,3,0))*(R353-14)),0)</f>
        <v>0</v>
      </c>
      <c r="W353" s="370" t="str">
        <f t="shared" si="369"/>
        <v xml:space="preserve"> </v>
      </c>
      <c r="X353" s="360">
        <f>IF($S353=1,VLOOKUP(W353,data!$B$35:$D$39,2,0),0)</f>
        <v>0</v>
      </c>
      <c r="Y353" s="364">
        <f>IF(AND(V353&lt;&gt;0,X353&lt;&gt;0)=FALSE,0,data!$C$43)</f>
        <v>0</v>
      </c>
      <c r="Z353" s="365">
        <f t="shared" si="362"/>
        <v>0</v>
      </c>
      <c r="AA353" s="225">
        <f t="shared" si="433"/>
        <v>0</v>
      </c>
      <c r="AB353" s="225">
        <f t="shared" si="370"/>
        <v>0</v>
      </c>
      <c r="AC353" s="225">
        <f t="shared" si="371"/>
        <v>0</v>
      </c>
      <c r="AE353" s="229"/>
      <c r="AF353" s="225">
        <f t="shared" si="372"/>
        <v>0</v>
      </c>
      <c r="AG353" s="230">
        <f>IF(AF353=1,data!$C$41*AE353,0)</f>
        <v>0</v>
      </c>
      <c r="AH353" s="265" t="s">
        <v>96</v>
      </c>
      <c r="AI353" s="231">
        <f>IF(AF353=1,IF(AE353&lt;15,VLOOKUP(AH353,data!$B$3:$E$32,2,0)*AE353,(VLOOKUP(AH353,data!$B$3:$E$32,2,0)*14)+(VLOOKUP(AH353,data!$B$3:$E$32,3,0))*(AE353-14)),0)</f>
        <v>0</v>
      </c>
      <c r="AJ353" s="265" t="s">
        <v>96</v>
      </c>
      <c r="AK353" s="231">
        <f>IF(AF353=1,VLOOKUP(AJ353,data!$B$35:$D$39,2,0),0)</f>
        <v>0</v>
      </c>
      <c r="AL353" s="232">
        <f>IF(AND(AI353&lt;&gt;0,AK353&lt;&gt;0)=FALSE,0,data!$C$43)</f>
        <v>0</v>
      </c>
      <c r="AM353" s="269">
        <f t="shared" si="373"/>
        <v>0</v>
      </c>
      <c r="AN353" s="225">
        <f t="shared" si="374"/>
        <v>0</v>
      </c>
      <c r="AO353" s="225">
        <f t="shared" si="375"/>
        <v>0</v>
      </c>
      <c r="AP353" s="225">
        <f t="shared" si="376"/>
        <v>0</v>
      </c>
      <c r="AQ353" s="431" t="str">
        <f t="shared" si="377"/>
        <v>ne</v>
      </c>
      <c r="AS353" s="229"/>
      <c r="AT353" s="225">
        <f t="shared" si="378"/>
        <v>0</v>
      </c>
      <c r="AU353" s="230">
        <f>IF(AT353=1,data!$C$41*AS353,0)</f>
        <v>0</v>
      </c>
      <c r="AV353" s="265" t="s">
        <v>96</v>
      </c>
      <c r="AW353" s="231">
        <f>IF(AT353=1,IF(AS353&lt;15,VLOOKUP(AV353,data!$B$3:$E$32,2,0)*AS353,(VLOOKUP(AV353,data!$B$3:$E$32,2,0)*14)+(VLOOKUP(AV353,data!$B$3:$E$32,3,0))*(AS353-14)),0)</f>
        <v>0</v>
      </c>
      <c r="AX353" s="265" t="s">
        <v>96</v>
      </c>
      <c r="AY353" s="231">
        <f>IF(AT353=1,VLOOKUP(AX353,data!$B$35:$D$39,2,0),0)</f>
        <v>0</v>
      </c>
      <c r="AZ353" s="232">
        <f>IF(AND(AW353&lt;&gt;0,AY353&lt;&gt;0)=FALSE,0,data!$C$43)</f>
        <v>0</v>
      </c>
      <c r="BA353" s="269">
        <f t="shared" si="379"/>
        <v>0</v>
      </c>
      <c r="BB353" s="225">
        <f t="shared" si="380"/>
        <v>0</v>
      </c>
      <c r="BC353" s="225">
        <f t="shared" si="381"/>
        <v>0</v>
      </c>
      <c r="BD353" s="225">
        <f t="shared" si="382"/>
        <v>0</v>
      </c>
      <c r="BE353" s="431" t="str">
        <f t="shared" si="383"/>
        <v>ne</v>
      </c>
      <c r="BG353" s="229"/>
      <c r="BH353" s="225">
        <f t="shared" si="384"/>
        <v>0</v>
      </c>
      <c r="BI353" s="230">
        <f>IF(BH353=1,data!$C$41*BG353,0)</f>
        <v>0</v>
      </c>
      <c r="BJ353" s="265" t="s">
        <v>96</v>
      </c>
      <c r="BK353" s="231">
        <f>IF(BH353=1,IF(BG353&lt;15,VLOOKUP(BJ353,data!$B$3:$E$32,2,0)*BG353,(VLOOKUP(BJ353,data!$B$3:$E$32,2,0)*14)+(VLOOKUP(BJ353,data!$B$3:$E$32,3,0))*(BG353-14)),0)</f>
        <v>0</v>
      </c>
      <c r="BL353" s="265" t="s">
        <v>96</v>
      </c>
      <c r="BM353" s="231">
        <f>IF(BH353=1,VLOOKUP(BL353,data!$B$35:$D$39,2,0),0)</f>
        <v>0</v>
      </c>
      <c r="BN353" s="232">
        <f>IF(AND(BK353&lt;&gt;0,BM353&lt;&gt;0)=FALSE,0,data!$C$43)</f>
        <v>0</v>
      </c>
      <c r="BO353" s="269">
        <f t="shared" si="385"/>
        <v>0</v>
      </c>
      <c r="BP353" s="225">
        <f t="shared" si="386"/>
        <v>0</v>
      </c>
      <c r="BQ353" s="225">
        <f t="shared" si="387"/>
        <v>0</v>
      </c>
      <c r="BR353" s="225">
        <f t="shared" si="388"/>
        <v>0</v>
      </c>
      <c r="BS353" s="431" t="str">
        <f t="shared" si="389"/>
        <v>ne</v>
      </c>
      <c r="BU353" s="229"/>
      <c r="BV353" s="225">
        <f t="shared" si="390"/>
        <v>0</v>
      </c>
      <c r="BW353" s="230">
        <f>IF(BV353=1,data!$C$41*BU353,0)</f>
        <v>0</v>
      </c>
      <c r="BX353" s="265" t="s">
        <v>96</v>
      </c>
      <c r="BY353" s="231">
        <f>IF(BV353=1,IF(BU353&lt;15,VLOOKUP(BX353,data!$B$3:$E$32,2,0)*BU353,(VLOOKUP(BX353,data!$B$3:$E$32,2,0)*14)+(VLOOKUP(BX353,data!$B$3:$E$32,3,0))*(BU353-14)),0)</f>
        <v>0</v>
      </c>
      <c r="BZ353" s="265" t="s">
        <v>96</v>
      </c>
      <c r="CA353" s="231">
        <f>IF(BV353=1,VLOOKUP(BZ353,data!$B$35:$D$39,2,0),0)</f>
        <v>0</v>
      </c>
      <c r="CB353" s="232">
        <f>IF(AND(BY353&lt;&gt;0,CA353&lt;&gt;0)=FALSE,0,data!$C$43)</f>
        <v>0</v>
      </c>
      <c r="CC353" s="269">
        <f t="shared" si="391"/>
        <v>0</v>
      </c>
      <c r="CD353" s="225">
        <f t="shared" si="392"/>
        <v>0</v>
      </c>
      <c r="CE353" s="225">
        <f t="shared" si="393"/>
        <v>0</v>
      </c>
      <c r="CF353" s="225">
        <f t="shared" si="394"/>
        <v>0</v>
      </c>
      <c r="CG353" s="431" t="str">
        <f t="shared" si="395"/>
        <v>ne</v>
      </c>
      <c r="CI353" s="229"/>
      <c r="CJ353" s="225">
        <f t="shared" si="396"/>
        <v>0</v>
      </c>
      <c r="CK353" s="230">
        <f>IF(CJ353=1,data!$C$41*CI353,0)</f>
        <v>0</v>
      </c>
      <c r="CL353" s="265" t="s">
        <v>96</v>
      </c>
      <c r="CM353" s="231">
        <f>IF(CJ353=1,IF(CI353&lt;15,VLOOKUP(CL353,data!$B$3:$E$32,2,0)*CI353,(VLOOKUP(CL353,data!$B$3:$E$32,2,0)*14)+(VLOOKUP(CL353,data!$B$3:$E$32,3,0))*(CI353-14)),0)</f>
        <v>0</v>
      </c>
      <c r="CN353" s="265" t="s">
        <v>96</v>
      </c>
      <c r="CO353" s="231">
        <f>IF(CJ353=1,VLOOKUP(CN353,data!$B$35:$D$39,2,0),0)</f>
        <v>0</v>
      </c>
      <c r="CP353" s="232">
        <f>IF(AND(CM353&lt;&gt;0,CO353&lt;&gt;0)=FALSE,0,data!$C$43)</f>
        <v>0</v>
      </c>
      <c r="CQ353" s="269">
        <f t="shared" si="397"/>
        <v>0</v>
      </c>
      <c r="CR353" s="225">
        <f t="shared" si="398"/>
        <v>0</v>
      </c>
      <c r="CS353" s="225">
        <f t="shared" si="399"/>
        <v>0</v>
      </c>
      <c r="CT353" s="225">
        <f t="shared" si="400"/>
        <v>0</v>
      </c>
      <c r="CU353" s="431" t="str">
        <f t="shared" si="401"/>
        <v>ne</v>
      </c>
      <c r="CW353" s="229"/>
      <c r="CX353" s="225">
        <f t="shared" si="402"/>
        <v>0</v>
      </c>
      <c r="CY353" s="230">
        <f>IF(CX353=1,data!$C$41*CW353,0)</f>
        <v>0</v>
      </c>
      <c r="CZ353" s="265" t="s">
        <v>96</v>
      </c>
      <c r="DA353" s="231">
        <f>IF(CX353=1,IF(CW353&lt;15,VLOOKUP(CZ353,data!$B$3:$E$32,2,0)*CW353,(VLOOKUP(CZ353,data!$B$3:$E$32,2,0)*14)+(VLOOKUP(CZ353,data!$B$3:$E$32,3,0))*(CW353-14)),0)</f>
        <v>0</v>
      </c>
      <c r="DB353" s="265" t="s">
        <v>96</v>
      </c>
      <c r="DC353" s="231">
        <f>IF(CX353=1,VLOOKUP(DB353,data!$B$35:$D$39,2,0),0)</f>
        <v>0</v>
      </c>
      <c r="DD353" s="232">
        <f>IF(AND(DA353&lt;&gt;0,DC353&lt;&gt;0)=FALSE,0,data!$C$43)</f>
        <v>0</v>
      </c>
      <c r="DE353" s="269">
        <f t="shared" si="403"/>
        <v>0</v>
      </c>
      <c r="DF353" s="225">
        <f t="shared" si="404"/>
        <v>0</v>
      </c>
      <c r="DG353" s="225">
        <f t="shared" si="405"/>
        <v>0</v>
      </c>
      <c r="DH353" s="225">
        <f t="shared" si="406"/>
        <v>0</v>
      </c>
      <c r="DI353" s="431" t="str">
        <f t="shared" si="407"/>
        <v>ne</v>
      </c>
      <c r="DK353" s="229"/>
      <c r="DL353" s="225">
        <f t="shared" si="408"/>
        <v>0</v>
      </c>
      <c r="DM353" s="230">
        <f>IF(DL353=1,data!$C$41*DK353,0)</f>
        <v>0</v>
      </c>
      <c r="DN353" s="265" t="s">
        <v>96</v>
      </c>
      <c r="DO353" s="231">
        <f>IF(DL353=1,IF(DK353&lt;15,VLOOKUP(DN353,data!$B$3:$E$32,2,0)*DK353,(VLOOKUP(DN353,data!$B$3:$E$32,2,0)*14)+(VLOOKUP(DN353,data!$B$3:$E$32,3,0))*(DK353-14)),0)</f>
        <v>0</v>
      </c>
      <c r="DP353" s="265" t="s">
        <v>96</v>
      </c>
      <c r="DQ353" s="231">
        <f>IF(DL353=1,VLOOKUP(DP353,data!$B$35:$D$39,2,0),0)</f>
        <v>0</v>
      </c>
      <c r="DR353" s="232">
        <f>IF(AND(DO353&lt;&gt;0,DQ353&lt;&gt;0)=FALSE,0,data!$C$43)</f>
        <v>0</v>
      </c>
      <c r="DS353" s="269">
        <f t="shared" si="409"/>
        <v>0</v>
      </c>
      <c r="DT353" s="225">
        <f t="shared" si="410"/>
        <v>0</v>
      </c>
      <c r="DU353" s="225">
        <f t="shared" si="411"/>
        <v>0</v>
      </c>
      <c r="DV353" s="225">
        <f t="shared" si="412"/>
        <v>0</v>
      </c>
      <c r="DW353" s="431" t="str">
        <f t="shared" si="413"/>
        <v>ne</v>
      </c>
      <c r="DY353" s="229"/>
      <c r="DZ353" s="225">
        <f t="shared" si="414"/>
        <v>0</v>
      </c>
      <c r="EA353" s="230">
        <f>IF(DZ353=1,data!$C$41*DY353,0)</f>
        <v>0</v>
      </c>
      <c r="EB353" s="265" t="s">
        <v>96</v>
      </c>
      <c r="EC353" s="231">
        <f>IF(DZ353=1,IF(DY353&lt;15,VLOOKUP(EB353,data!$B$3:$E$32,2,0)*DY353,(VLOOKUP(EB353,data!$B$3:$E$32,2,0)*14)+(VLOOKUP(EB353,data!$B$3:$E$32,3,0))*(DY353-14)),0)</f>
        <v>0</v>
      </c>
      <c r="ED353" s="265" t="s">
        <v>96</v>
      </c>
      <c r="EE353" s="231">
        <f>IF(DZ353=1,VLOOKUP(ED353,data!$B$35:$D$39,2,0),0)</f>
        <v>0</v>
      </c>
      <c r="EF353" s="232">
        <f>IF(AND(EC353&lt;&gt;0,EE353&lt;&gt;0)=FALSE,0,data!$C$43)</f>
        <v>0</v>
      </c>
      <c r="EG353" s="269">
        <f t="shared" si="415"/>
        <v>0</v>
      </c>
      <c r="EH353" s="225">
        <f t="shared" si="416"/>
        <v>0</v>
      </c>
      <c r="EI353" s="225">
        <f t="shared" si="417"/>
        <v>0</v>
      </c>
      <c r="EJ353" s="225">
        <f t="shared" si="418"/>
        <v>0</v>
      </c>
      <c r="EK353" s="431" t="str">
        <f t="shared" si="419"/>
        <v>ne</v>
      </c>
      <c r="EM353" s="229"/>
      <c r="EN353" s="225">
        <f t="shared" si="420"/>
        <v>0</v>
      </c>
      <c r="EO353" s="230">
        <f>IF(EN353=1,data!$C$41*EM353,0)</f>
        <v>0</v>
      </c>
      <c r="EP353" s="265" t="s">
        <v>96</v>
      </c>
      <c r="EQ353" s="231">
        <f>IF(EN353=1,IF(EM353&lt;15,VLOOKUP(EP353,data!$B$3:$E$32,2,0)*EM353,(VLOOKUP(EP353,data!$B$3:$E$32,2,0)*14)+(VLOOKUP(EP353,data!$B$3:$E$32,3,0))*(EM353-14)),0)</f>
        <v>0</v>
      </c>
      <c r="ER353" s="265" t="s">
        <v>96</v>
      </c>
      <c r="ES353" s="231">
        <f>IF(EN353=1,VLOOKUP(ER353,data!$B$35:$D$39,2,0),0)</f>
        <v>0</v>
      </c>
      <c r="ET353" s="232">
        <f>IF(AND(EQ353&lt;&gt;0,ES353&lt;&gt;0)=FALSE,0,data!$C$43)</f>
        <v>0</v>
      </c>
      <c r="EU353" s="269">
        <f t="shared" si="421"/>
        <v>0</v>
      </c>
      <c r="EV353" s="225">
        <f t="shared" si="422"/>
        <v>0</v>
      </c>
      <c r="EW353" s="225">
        <f t="shared" si="423"/>
        <v>0</v>
      </c>
      <c r="EX353" s="225">
        <f t="shared" si="424"/>
        <v>0</v>
      </c>
      <c r="EY353" s="431" t="str">
        <f t="shared" si="425"/>
        <v>ne</v>
      </c>
      <c r="FA353" s="229"/>
      <c r="FB353" s="225">
        <f t="shared" si="426"/>
        <v>0</v>
      </c>
      <c r="FC353" s="230">
        <f>IF(FB353=1,data!$C$41*FA353,0)</f>
        <v>0</v>
      </c>
      <c r="FD353" s="265" t="s">
        <v>96</v>
      </c>
      <c r="FE353" s="231">
        <f>IF(FB353=1,IF(FA353&lt;15,VLOOKUP(FD353,data!$B$3:$E$32,2,0)*FA353,(VLOOKUP(FD353,data!$B$3:$E$32,2,0)*14)+(VLOOKUP(FD353,data!$B$3:$E$32,3,0))*(FA353-14)),0)</f>
        <v>0</v>
      </c>
      <c r="FF353" s="265" t="s">
        <v>96</v>
      </c>
      <c r="FG353" s="231">
        <f>IF(FB353=1,VLOOKUP(FF353,data!$B$35:$D$39,2,0),0)</f>
        <v>0</v>
      </c>
      <c r="FH353" s="232">
        <f>IF(AND(FE353&lt;&gt;0,FG353&lt;&gt;0)=FALSE,0,data!$C$43)</f>
        <v>0</v>
      </c>
      <c r="FI353" s="269">
        <f t="shared" si="427"/>
        <v>0</v>
      </c>
      <c r="FJ353" s="225">
        <f t="shared" si="428"/>
        <v>0</v>
      </c>
      <c r="FK353" s="225">
        <f t="shared" si="429"/>
        <v>0</v>
      </c>
      <c r="FL353" s="225">
        <f t="shared" si="430"/>
        <v>0</v>
      </c>
      <c r="FM353" s="431" t="str">
        <f t="shared" si="431"/>
        <v>ne</v>
      </c>
    </row>
    <row r="354" spans="1:169" ht="26.65" hidden="1" customHeight="1" x14ac:dyDescent="0.25">
      <c r="A354" s="233"/>
      <c r="B354" s="370" t="s">
        <v>445</v>
      </c>
      <c r="C354" s="416"/>
      <c r="D354" s="418"/>
      <c r="E354" s="229"/>
      <c r="F354" s="225">
        <f t="shared" si="363"/>
        <v>0</v>
      </c>
      <c r="G354" s="230">
        <f>IF(F354=1,data!$C$41*E354,0)</f>
        <v>0</v>
      </c>
      <c r="H354" s="265" t="s">
        <v>96</v>
      </c>
      <c r="I354" s="231">
        <f>IF($F354=1,IF($E354&lt;15,VLOOKUP(H354,data!$B$3:$E$32,2,0)*$E354,(VLOOKUP(H354,data!$B$3:$E$32,2,0)*14)+(VLOOKUP(H354,data!$B$3:$E$32,3,0))*($E354-14)),0)</f>
        <v>0</v>
      </c>
      <c r="J354" s="265" t="s">
        <v>96</v>
      </c>
      <c r="K354" s="231">
        <f>IF($F354=1,VLOOKUP(J354,data!$B$35:$D$39,2,0),0)</f>
        <v>0</v>
      </c>
      <c r="L354" s="232">
        <f>IF(AND(I354&lt;&gt;0,K354&lt;&gt;0)=FALSE,0,data!$C$43)</f>
        <v>0</v>
      </c>
      <c r="M354" s="269">
        <f t="shared" si="361"/>
        <v>0</v>
      </c>
      <c r="N354" s="225">
        <f t="shared" si="432"/>
        <v>0</v>
      </c>
      <c r="O354" s="225">
        <f t="shared" si="364"/>
        <v>0</v>
      </c>
      <c r="P354" s="225">
        <f t="shared" si="365"/>
        <v>0</v>
      </c>
      <c r="Q354" s="228"/>
      <c r="R354" s="438">
        <f t="shared" si="366"/>
        <v>0</v>
      </c>
      <c r="S354" s="225">
        <f t="shared" si="367"/>
        <v>0</v>
      </c>
      <c r="T354" s="357">
        <f>IF(S354=1,data!$C$41*R354,0)</f>
        <v>0</v>
      </c>
      <c r="U354" s="370" t="str">
        <f t="shared" si="368"/>
        <v xml:space="preserve"> </v>
      </c>
      <c r="V354" s="360">
        <f>IF($S354=1,IF(R354&lt;15,VLOOKUP(U354,data!$B$3:$E$32,2,0)*R354,(VLOOKUP(U354,data!$B$3:$E$32,2,0)*14)+(VLOOKUP(U354,data!$B$3:$E$32,3,0))*(R354-14)),0)</f>
        <v>0</v>
      </c>
      <c r="W354" s="370" t="str">
        <f t="shared" si="369"/>
        <v xml:space="preserve"> </v>
      </c>
      <c r="X354" s="360">
        <f>IF($S354=1,VLOOKUP(W354,data!$B$35:$D$39,2,0),0)</f>
        <v>0</v>
      </c>
      <c r="Y354" s="364">
        <f>IF(AND(V354&lt;&gt;0,X354&lt;&gt;0)=FALSE,0,data!$C$43)</f>
        <v>0</v>
      </c>
      <c r="Z354" s="365">
        <f t="shared" si="362"/>
        <v>0</v>
      </c>
      <c r="AA354" s="225">
        <f t="shared" si="433"/>
        <v>0</v>
      </c>
      <c r="AB354" s="225">
        <f t="shared" si="370"/>
        <v>0</v>
      </c>
      <c r="AC354" s="225">
        <f t="shared" si="371"/>
        <v>0</v>
      </c>
      <c r="AE354" s="229"/>
      <c r="AF354" s="225">
        <f t="shared" si="372"/>
        <v>0</v>
      </c>
      <c r="AG354" s="230">
        <f>IF(AF354=1,data!$C$41*AE354,0)</f>
        <v>0</v>
      </c>
      <c r="AH354" s="265" t="s">
        <v>96</v>
      </c>
      <c r="AI354" s="231">
        <f>IF(AF354=1,IF(AE354&lt;15,VLOOKUP(AH354,data!$B$3:$E$32,2,0)*AE354,(VLOOKUP(AH354,data!$B$3:$E$32,2,0)*14)+(VLOOKUP(AH354,data!$B$3:$E$32,3,0))*(AE354-14)),0)</f>
        <v>0</v>
      </c>
      <c r="AJ354" s="265" t="s">
        <v>96</v>
      </c>
      <c r="AK354" s="231">
        <f>IF(AF354=1,VLOOKUP(AJ354,data!$B$35:$D$39,2,0),0)</f>
        <v>0</v>
      </c>
      <c r="AL354" s="232">
        <f>IF(AND(AI354&lt;&gt;0,AK354&lt;&gt;0)=FALSE,0,data!$C$43)</f>
        <v>0</v>
      </c>
      <c r="AM354" s="269">
        <f t="shared" si="373"/>
        <v>0</v>
      </c>
      <c r="AN354" s="225">
        <f t="shared" si="374"/>
        <v>0</v>
      </c>
      <c r="AO354" s="225">
        <f t="shared" si="375"/>
        <v>0</v>
      </c>
      <c r="AP354" s="225">
        <f t="shared" si="376"/>
        <v>0</v>
      </c>
      <c r="AQ354" s="431" t="str">
        <f t="shared" si="377"/>
        <v>ne</v>
      </c>
      <c r="AS354" s="229"/>
      <c r="AT354" s="225">
        <f t="shared" si="378"/>
        <v>0</v>
      </c>
      <c r="AU354" s="230">
        <f>IF(AT354=1,data!$C$41*AS354,0)</f>
        <v>0</v>
      </c>
      <c r="AV354" s="265" t="s">
        <v>96</v>
      </c>
      <c r="AW354" s="231">
        <f>IF(AT354=1,IF(AS354&lt;15,VLOOKUP(AV354,data!$B$3:$E$32,2,0)*AS354,(VLOOKUP(AV354,data!$B$3:$E$32,2,0)*14)+(VLOOKUP(AV354,data!$B$3:$E$32,3,0))*(AS354-14)),0)</f>
        <v>0</v>
      </c>
      <c r="AX354" s="265" t="s">
        <v>96</v>
      </c>
      <c r="AY354" s="231">
        <f>IF(AT354=1,VLOOKUP(AX354,data!$B$35:$D$39,2,0),0)</f>
        <v>0</v>
      </c>
      <c r="AZ354" s="232">
        <f>IF(AND(AW354&lt;&gt;0,AY354&lt;&gt;0)=FALSE,0,data!$C$43)</f>
        <v>0</v>
      </c>
      <c r="BA354" s="269">
        <f t="shared" si="379"/>
        <v>0</v>
      </c>
      <c r="BB354" s="225">
        <f t="shared" si="380"/>
        <v>0</v>
      </c>
      <c r="BC354" s="225">
        <f t="shared" si="381"/>
        <v>0</v>
      </c>
      <c r="BD354" s="225">
        <f t="shared" si="382"/>
        <v>0</v>
      </c>
      <c r="BE354" s="431" t="str">
        <f t="shared" si="383"/>
        <v>ne</v>
      </c>
      <c r="BG354" s="229"/>
      <c r="BH354" s="225">
        <f t="shared" si="384"/>
        <v>0</v>
      </c>
      <c r="BI354" s="230">
        <f>IF(BH354=1,data!$C$41*BG354,0)</f>
        <v>0</v>
      </c>
      <c r="BJ354" s="265" t="s">
        <v>96</v>
      </c>
      <c r="BK354" s="231">
        <f>IF(BH354=1,IF(BG354&lt;15,VLOOKUP(BJ354,data!$B$3:$E$32,2,0)*BG354,(VLOOKUP(BJ354,data!$B$3:$E$32,2,0)*14)+(VLOOKUP(BJ354,data!$B$3:$E$32,3,0))*(BG354-14)),0)</f>
        <v>0</v>
      </c>
      <c r="BL354" s="265" t="s">
        <v>96</v>
      </c>
      <c r="BM354" s="231">
        <f>IF(BH354=1,VLOOKUP(BL354,data!$B$35:$D$39,2,0),0)</f>
        <v>0</v>
      </c>
      <c r="BN354" s="232">
        <f>IF(AND(BK354&lt;&gt;0,BM354&lt;&gt;0)=FALSE,0,data!$C$43)</f>
        <v>0</v>
      </c>
      <c r="BO354" s="269">
        <f t="shared" si="385"/>
        <v>0</v>
      </c>
      <c r="BP354" s="225">
        <f t="shared" si="386"/>
        <v>0</v>
      </c>
      <c r="BQ354" s="225">
        <f t="shared" si="387"/>
        <v>0</v>
      </c>
      <c r="BR354" s="225">
        <f t="shared" si="388"/>
        <v>0</v>
      </c>
      <c r="BS354" s="431" t="str">
        <f t="shared" si="389"/>
        <v>ne</v>
      </c>
      <c r="BU354" s="229"/>
      <c r="BV354" s="225">
        <f t="shared" si="390"/>
        <v>0</v>
      </c>
      <c r="BW354" s="230">
        <f>IF(BV354=1,data!$C$41*BU354,0)</f>
        <v>0</v>
      </c>
      <c r="BX354" s="265" t="s">
        <v>96</v>
      </c>
      <c r="BY354" s="231">
        <f>IF(BV354=1,IF(BU354&lt;15,VLOOKUP(BX354,data!$B$3:$E$32,2,0)*BU354,(VLOOKUP(BX354,data!$B$3:$E$32,2,0)*14)+(VLOOKUP(BX354,data!$B$3:$E$32,3,0))*(BU354-14)),0)</f>
        <v>0</v>
      </c>
      <c r="BZ354" s="265" t="s">
        <v>96</v>
      </c>
      <c r="CA354" s="231">
        <f>IF(BV354=1,VLOOKUP(BZ354,data!$B$35:$D$39,2,0),0)</f>
        <v>0</v>
      </c>
      <c r="CB354" s="232">
        <f>IF(AND(BY354&lt;&gt;0,CA354&lt;&gt;0)=FALSE,0,data!$C$43)</f>
        <v>0</v>
      </c>
      <c r="CC354" s="269">
        <f t="shared" si="391"/>
        <v>0</v>
      </c>
      <c r="CD354" s="225">
        <f t="shared" si="392"/>
        <v>0</v>
      </c>
      <c r="CE354" s="225">
        <f t="shared" si="393"/>
        <v>0</v>
      </c>
      <c r="CF354" s="225">
        <f t="shared" si="394"/>
        <v>0</v>
      </c>
      <c r="CG354" s="431" t="str">
        <f t="shared" si="395"/>
        <v>ne</v>
      </c>
      <c r="CI354" s="229"/>
      <c r="CJ354" s="225">
        <f t="shared" si="396"/>
        <v>0</v>
      </c>
      <c r="CK354" s="230">
        <f>IF(CJ354=1,data!$C$41*CI354,0)</f>
        <v>0</v>
      </c>
      <c r="CL354" s="265" t="s">
        <v>96</v>
      </c>
      <c r="CM354" s="231">
        <f>IF(CJ354=1,IF(CI354&lt;15,VLOOKUP(CL354,data!$B$3:$E$32,2,0)*CI354,(VLOOKUP(CL354,data!$B$3:$E$32,2,0)*14)+(VLOOKUP(CL354,data!$B$3:$E$32,3,0))*(CI354-14)),0)</f>
        <v>0</v>
      </c>
      <c r="CN354" s="265" t="s">
        <v>96</v>
      </c>
      <c r="CO354" s="231">
        <f>IF(CJ354=1,VLOOKUP(CN354,data!$B$35:$D$39,2,0),0)</f>
        <v>0</v>
      </c>
      <c r="CP354" s="232">
        <f>IF(AND(CM354&lt;&gt;0,CO354&lt;&gt;0)=FALSE,0,data!$C$43)</f>
        <v>0</v>
      </c>
      <c r="CQ354" s="269">
        <f t="shared" si="397"/>
        <v>0</v>
      </c>
      <c r="CR354" s="225">
        <f t="shared" si="398"/>
        <v>0</v>
      </c>
      <c r="CS354" s="225">
        <f t="shared" si="399"/>
        <v>0</v>
      </c>
      <c r="CT354" s="225">
        <f t="shared" si="400"/>
        <v>0</v>
      </c>
      <c r="CU354" s="431" t="str">
        <f t="shared" si="401"/>
        <v>ne</v>
      </c>
      <c r="CW354" s="229"/>
      <c r="CX354" s="225">
        <f t="shared" si="402"/>
        <v>0</v>
      </c>
      <c r="CY354" s="230">
        <f>IF(CX354=1,data!$C$41*CW354,0)</f>
        <v>0</v>
      </c>
      <c r="CZ354" s="265" t="s">
        <v>96</v>
      </c>
      <c r="DA354" s="231">
        <f>IF(CX354=1,IF(CW354&lt;15,VLOOKUP(CZ354,data!$B$3:$E$32,2,0)*CW354,(VLOOKUP(CZ354,data!$B$3:$E$32,2,0)*14)+(VLOOKUP(CZ354,data!$B$3:$E$32,3,0))*(CW354-14)),0)</f>
        <v>0</v>
      </c>
      <c r="DB354" s="265" t="s">
        <v>96</v>
      </c>
      <c r="DC354" s="231">
        <f>IF(CX354=1,VLOOKUP(DB354,data!$B$35:$D$39,2,0),0)</f>
        <v>0</v>
      </c>
      <c r="DD354" s="232">
        <f>IF(AND(DA354&lt;&gt;0,DC354&lt;&gt;0)=FALSE,0,data!$C$43)</f>
        <v>0</v>
      </c>
      <c r="DE354" s="269">
        <f t="shared" si="403"/>
        <v>0</v>
      </c>
      <c r="DF354" s="225">
        <f t="shared" si="404"/>
        <v>0</v>
      </c>
      <c r="DG354" s="225">
        <f t="shared" si="405"/>
        <v>0</v>
      </c>
      <c r="DH354" s="225">
        <f t="shared" si="406"/>
        <v>0</v>
      </c>
      <c r="DI354" s="431" t="str">
        <f t="shared" si="407"/>
        <v>ne</v>
      </c>
      <c r="DK354" s="229"/>
      <c r="DL354" s="225">
        <f t="shared" si="408"/>
        <v>0</v>
      </c>
      <c r="DM354" s="230">
        <f>IF(DL354=1,data!$C$41*DK354,0)</f>
        <v>0</v>
      </c>
      <c r="DN354" s="265" t="s">
        <v>96</v>
      </c>
      <c r="DO354" s="231">
        <f>IF(DL354=1,IF(DK354&lt;15,VLOOKUP(DN354,data!$B$3:$E$32,2,0)*DK354,(VLOOKUP(DN354,data!$B$3:$E$32,2,0)*14)+(VLOOKUP(DN354,data!$B$3:$E$32,3,0))*(DK354-14)),0)</f>
        <v>0</v>
      </c>
      <c r="DP354" s="265" t="s">
        <v>96</v>
      </c>
      <c r="DQ354" s="231">
        <f>IF(DL354=1,VLOOKUP(DP354,data!$B$35:$D$39,2,0),0)</f>
        <v>0</v>
      </c>
      <c r="DR354" s="232">
        <f>IF(AND(DO354&lt;&gt;0,DQ354&lt;&gt;0)=FALSE,0,data!$C$43)</f>
        <v>0</v>
      </c>
      <c r="DS354" s="269">
        <f t="shared" si="409"/>
        <v>0</v>
      </c>
      <c r="DT354" s="225">
        <f t="shared" si="410"/>
        <v>0</v>
      </c>
      <c r="DU354" s="225">
        <f t="shared" si="411"/>
        <v>0</v>
      </c>
      <c r="DV354" s="225">
        <f t="shared" si="412"/>
        <v>0</v>
      </c>
      <c r="DW354" s="431" t="str">
        <f t="shared" si="413"/>
        <v>ne</v>
      </c>
      <c r="DY354" s="229"/>
      <c r="DZ354" s="225">
        <f t="shared" si="414"/>
        <v>0</v>
      </c>
      <c r="EA354" s="230">
        <f>IF(DZ354=1,data!$C$41*DY354,0)</f>
        <v>0</v>
      </c>
      <c r="EB354" s="265" t="s">
        <v>96</v>
      </c>
      <c r="EC354" s="231">
        <f>IF(DZ354=1,IF(DY354&lt;15,VLOOKUP(EB354,data!$B$3:$E$32,2,0)*DY354,(VLOOKUP(EB354,data!$B$3:$E$32,2,0)*14)+(VLOOKUP(EB354,data!$B$3:$E$32,3,0))*(DY354-14)),0)</f>
        <v>0</v>
      </c>
      <c r="ED354" s="265" t="s">
        <v>96</v>
      </c>
      <c r="EE354" s="231">
        <f>IF(DZ354=1,VLOOKUP(ED354,data!$B$35:$D$39,2,0),0)</f>
        <v>0</v>
      </c>
      <c r="EF354" s="232">
        <f>IF(AND(EC354&lt;&gt;0,EE354&lt;&gt;0)=FALSE,0,data!$C$43)</f>
        <v>0</v>
      </c>
      <c r="EG354" s="269">
        <f t="shared" si="415"/>
        <v>0</v>
      </c>
      <c r="EH354" s="225">
        <f t="shared" si="416"/>
        <v>0</v>
      </c>
      <c r="EI354" s="225">
        <f t="shared" si="417"/>
        <v>0</v>
      </c>
      <c r="EJ354" s="225">
        <f t="shared" si="418"/>
        <v>0</v>
      </c>
      <c r="EK354" s="431" t="str">
        <f t="shared" si="419"/>
        <v>ne</v>
      </c>
      <c r="EM354" s="229"/>
      <c r="EN354" s="225">
        <f t="shared" si="420"/>
        <v>0</v>
      </c>
      <c r="EO354" s="230">
        <f>IF(EN354=1,data!$C$41*EM354,0)</f>
        <v>0</v>
      </c>
      <c r="EP354" s="265" t="s">
        <v>96</v>
      </c>
      <c r="EQ354" s="231">
        <f>IF(EN354=1,IF(EM354&lt;15,VLOOKUP(EP354,data!$B$3:$E$32,2,0)*EM354,(VLOOKUP(EP354,data!$B$3:$E$32,2,0)*14)+(VLOOKUP(EP354,data!$B$3:$E$32,3,0))*(EM354-14)),0)</f>
        <v>0</v>
      </c>
      <c r="ER354" s="265" t="s">
        <v>96</v>
      </c>
      <c r="ES354" s="231">
        <f>IF(EN354=1,VLOOKUP(ER354,data!$B$35:$D$39,2,0),0)</f>
        <v>0</v>
      </c>
      <c r="ET354" s="232">
        <f>IF(AND(EQ354&lt;&gt;0,ES354&lt;&gt;0)=FALSE,0,data!$C$43)</f>
        <v>0</v>
      </c>
      <c r="EU354" s="269">
        <f t="shared" si="421"/>
        <v>0</v>
      </c>
      <c r="EV354" s="225">
        <f t="shared" si="422"/>
        <v>0</v>
      </c>
      <c r="EW354" s="225">
        <f t="shared" si="423"/>
        <v>0</v>
      </c>
      <c r="EX354" s="225">
        <f t="shared" si="424"/>
        <v>0</v>
      </c>
      <c r="EY354" s="431" t="str">
        <f t="shared" si="425"/>
        <v>ne</v>
      </c>
      <c r="FA354" s="229"/>
      <c r="FB354" s="225">
        <f t="shared" si="426"/>
        <v>0</v>
      </c>
      <c r="FC354" s="230">
        <f>IF(FB354=1,data!$C$41*FA354,0)</f>
        <v>0</v>
      </c>
      <c r="FD354" s="265" t="s">
        <v>96</v>
      </c>
      <c r="FE354" s="231">
        <f>IF(FB354=1,IF(FA354&lt;15,VLOOKUP(FD354,data!$B$3:$E$32,2,0)*FA354,(VLOOKUP(FD354,data!$B$3:$E$32,2,0)*14)+(VLOOKUP(FD354,data!$B$3:$E$32,3,0))*(FA354-14)),0)</f>
        <v>0</v>
      </c>
      <c r="FF354" s="265" t="s">
        <v>96</v>
      </c>
      <c r="FG354" s="231">
        <f>IF(FB354=1,VLOOKUP(FF354,data!$B$35:$D$39,2,0),0)</f>
        <v>0</v>
      </c>
      <c r="FH354" s="232">
        <f>IF(AND(FE354&lt;&gt;0,FG354&lt;&gt;0)=FALSE,0,data!$C$43)</f>
        <v>0</v>
      </c>
      <c r="FI354" s="269">
        <f t="shared" si="427"/>
        <v>0</v>
      </c>
      <c r="FJ354" s="225">
        <f t="shared" si="428"/>
        <v>0</v>
      </c>
      <c r="FK354" s="225">
        <f t="shared" si="429"/>
        <v>0</v>
      </c>
      <c r="FL354" s="225">
        <f t="shared" si="430"/>
        <v>0</v>
      </c>
      <c r="FM354" s="431" t="str">
        <f t="shared" si="431"/>
        <v>ne</v>
      </c>
    </row>
    <row r="355" spans="1:169" ht="26.65" hidden="1" customHeight="1" x14ac:dyDescent="0.25">
      <c r="A355" s="233"/>
      <c r="B355" s="370" t="s">
        <v>446</v>
      </c>
      <c r="C355" s="416"/>
      <c r="D355" s="418"/>
      <c r="E355" s="229"/>
      <c r="F355" s="225">
        <f t="shared" si="363"/>
        <v>0</v>
      </c>
      <c r="G355" s="230">
        <f>IF(F355=1,data!$C$41*E355,0)</f>
        <v>0</v>
      </c>
      <c r="H355" s="265" t="s">
        <v>96</v>
      </c>
      <c r="I355" s="231">
        <f>IF($F355=1,IF($E355&lt;15,VLOOKUP(H355,data!$B$3:$E$32,2,0)*$E355,(VLOOKUP(H355,data!$B$3:$E$32,2,0)*14)+(VLOOKUP(H355,data!$B$3:$E$32,3,0))*($E355-14)),0)</f>
        <v>0</v>
      </c>
      <c r="J355" s="265" t="s">
        <v>96</v>
      </c>
      <c r="K355" s="231">
        <f>IF($F355=1,VLOOKUP(J355,data!$B$35:$D$39,2,0),0)</f>
        <v>0</v>
      </c>
      <c r="L355" s="232">
        <f>IF(AND(I355&lt;&gt;0,K355&lt;&gt;0)=FALSE,0,data!$C$43)</f>
        <v>0</v>
      </c>
      <c r="M355" s="269">
        <f t="shared" si="361"/>
        <v>0</v>
      </c>
      <c r="N355" s="225">
        <f t="shared" si="432"/>
        <v>0</v>
      </c>
      <c r="O355" s="225">
        <f t="shared" si="364"/>
        <v>0</v>
      </c>
      <c r="P355" s="225">
        <f t="shared" si="365"/>
        <v>0</v>
      </c>
      <c r="Q355" s="228"/>
      <c r="R355" s="438">
        <f t="shared" si="366"/>
        <v>0</v>
      </c>
      <c r="S355" s="225">
        <f t="shared" si="367"/>
        <v>0</v>
      </c>
      <c r="T355" s="357">
        <f>IF(S355=1,data!$C$41*R355,0)</f>
        <v>0</v>
      </c>
      <c r="U355" s="370" t="str">
        <f t="shared" si="368"/>
        <v xml:space="preserve"> </v>
      </c>
      <c r="V355" s="360">
        <f>IF($S355=1,IF(R355&lt;15,VLOOKUP(U355,data!$B$3:$E$32,2,0)*R355,(VLOOKUP(U355,data!$B$3:$E$32,2,0)*14)+(VLOOKUP(U355,data!$B$3:$E$32,3,0))*(R355-14)),0)</f>
        <v>0</v>
      </c>
      <c r="W355" s="370" t="str">
        <f t="shared" si="369"/>
        <v xml:space="preserve"> </v>
      </c>
      <c r="X355" s="360">
        <f>IF($S355=1,VLOOKUP(W355,data!$B$35:$D$39,2,0),0)</f>
        <v>0</v>
      </c>
      <c r="Y355" s="364">
        <f>IF(AND(V355&lt;&gt;0,X355&lt;&gt;0)=FALSE,0,data!$C$43)</f>
        <v>0</v>
      </c>
      <c r="Z355" s="365">
        <f t="shared" si="362"/>
        <v>0</v>
      </c>
      <c r="AA355" s="225">
        <f t="shared" si="433"/>
        <v>0</v>
      </c>
      <c r="AB355" s="225">
        <f t="shared" si="370"/>
        <v>0</v>
      </c>
      <c r="AC355" s="225">
        <f t="shared" si="371"/>
        <v>0</v>
      </c>
      <c r="AE355" s="229"/>
      <c r="AF355" s="225">
        <f t="shared" si="372"/>
        <v>0</v>
      </c>
      <c r="AG355" s="230">
        <f>IF(AF355=1,data!$C$41*AE355,0)</f>
        <v>0</v>
      </c>
      <c r="AH355" s="265" t="s">
        <v>96</v>
      </c>
      <c r="AI355" s="231">
        <f>IF(AF355=1,IF(AE355&lt;15,VLOOKUP(AH355,data!$B$3:$E$32,2,0)*AE355,(VLOOKUP(AH355,data!$B$3:$E$32,2,0)*14)+(VLOOKUP(AH355,data!$B$3:$E$32,3,0))*(AE355-14)),0)</f>
        <v>0</v>
      </c>
      <c r="AJ355" s="265" t="s">
        <v>96</v>
      </c>
      <c r="AK355" s="231">
        <f>IF(AF355=1,VLOOKUP(AJ355,data!$B$35:$D$39,2,0),0)</f>
        <v>0</v>
      </c>
      <c r="AL355" s="232">
        <f>IF(AND(AI355&lt;&gt;0,AK355&lt;&gt;0)=FALSE,0,data!$C$43)</f>
        <v>0</v>
      </c>
      <c r="AM355" s="269">
        <f t="shared" si="373"/>
        <v>0</v>
      </c>
      <c r="AN355" s="225">
        <f t="shared" si="374"/>
        <v>0</v>
      </c>
      <c r="AO355" s="225">
        <f t="shared" si="375"/>
        <v>0</v>
      </c>
      <c r="AP355" s="225">
        <f t="shared" si="376"/>
        <v>0</v>
      </c>
      <c r="AQ355" s="431" t="str">
        <f t="shared" si="377"/>
        <v>ne</v>
      </c>
      <c r="AS355" s="229"/>
      <c r="AT355" s="225">
        <f t="shared" si="378"/>
        <v>0</v>
      </c>
      <c r="AU355" s="230">
        <f>IF(AT355=1,data!$C$41*AS355,0)</f>
        <v>0</v>
      </c>
      <c r="AV355" s="265" t="s">
        <v>96</v>
      </c>
      <c r="AW355" s="231">
        <f>IF(AT355=1,IF(AS355&lt;15,VLOOKUP(AV355,data!$B$3:$E$32,2,0)*AS355,(VLOOKUP(AV355,data!$B$3:$E$32,2,0)*14)+(VLOOKUP(AV355,data!$B$3:$E$32,3,0))*(AS355-14)),0)</f>
        <v>0</v>
      </c>
      <c r="AX355" s="265" t="s">
        <v>96</v>
      </c>
      <c r="AY355" s="231">
        <f>IF(AT355=1,VLOOKUP(AX355,data!$B$35:$D$39,2,0),0)</f>
        <v>0</v>
      </c>
      <c r="AZ355" s="232">
        <f>IF(AND(AW355&lt;&gt;0,AY355&lt;&gt;0)=FALSE,0,data!$C$43)</f>
        <v>0</v>
      </c>
      <c r="BA355" s="269">
        <f t="shared" si="379"/>
        <v>0</v>
      </c>
      <c r="BB355" s="225">
        <f t="shared" si="380"/>
        <v>0</v>
      </c>
      <c r="BC355" s="225">
        <f t="shared" si="381"/>
        <v>0</v>
      </c>
      <c r="BD355" s="225">
        <f t="shared" si="382"/>
        <v>0</v>
      </c>
      <c r="BE355" s="431" t="str">
        <f t="shared" si="383"/>
        <v>ne</v>
      </c>
      <c r="BG355" s="229"/>
      <c r="BH355" s="225">
        <f t="shared" si="384"/>
        <v>0</v>
      </c>
      <c r="BI355" s="230">
        <f>IF(BH355=1,data!$C$41*BG355,0)</f>
        <v>0</v>
      </c>
      <c r="BJ355" s="265" t="s">
        <v>96</v>
      </c>
      <c r="BK355" s="231">
        <f>IF(BH355=1,IF(BG355&lt;15,VLOOKUP(BJ355,data!$B$3:$E$32,2,0)*BG355,(VLOOKUP(BJ355,data!$B$3:$E$32,2,0)*14)+(VLOOKUP(BJ355,data!$B$3:$E$32,3,0))*(BG355-14)),0)</f>
        <v>0</v>
      </c>
      <c r="BL355" s="265" t="s">
        <v>96</v>
      </c>
      <c r="BM355" s="231">
        <f>IF(BH355=1,VLOOKUP(BL355,data!$B$35:$D$39,2,0),0)</f>
        <v>0</v>
      </c>
      <c r="BN355" s="232">
        <f>IF(AND(BK355&lt;&gt;0,BM355&lt;&gt;0)=FALSE,0,data!$C$43)</f>
        <v>0</v>
      </c>
      <c r="BO355" s="269">
        <f t="shared" si="385"/>
        <v>0</v>
      </c>
      <c r="BP355" s="225">
        <f t="shared" si="386"/>
        <v>0</v>
      </c>
      <c r="BQ355" s="225">
        <f t="shared" si="387"/>
        <v>0</v>
      </c>
      <c r="BR355" s="225">
        <f t="shared" si="388"/>
        <v>0</v>
      </c>
      <c r="BS355" s="431" t="str">
        <f t="shared" si="389"/>
        <v>ne</v>
      </c>
      <c r="BU355" s="229"/>
      <c r="BV355" s="225">
        <f t="shared" si="390"/>
        <v>0</v>
      </c>
      <c r="BW355" s="230">
        <f>IF(BV355=1,data!$C$41*BU355,0)</f>
        <v>0</v>
      </c>
      <c r="BX355" s="265" t="s">
        <v>96</v>
      </c>
      <c r="BY355" s="231">
        <f>IF(BV355=1,IF(BU355&lt;15,VLOOKUP(BX355,data!$B$3:$E$32,2,0)*BU355,(VLOOKUP(BX355,data!$B$3:$E$32,2,0)*14)+(VLOOKUP(BX355,data!$B$3:$E$32,3,0))*(BU355-14)),0)</f>
        <v>0</v>
      </c>
      <c r="BZ355" s="265" t="s">
        <v>96</v>
      </c>
      <c r="CA355" s="231">
        <f>IF(BV355=1,VLOOKUP(BZ355,data!$B$35:$D$39,2,0),0)</f>
        <v>0</v>
      </c>
      <c r="CB355" s="232">
        <f>IF(AND(BY355&lt;&gt;0,CA355&lt;&gt;0)=FALSE,0,data!$C$43)</f>
        <v>0</v>
      </c>
      <c r="CC355" s="269">
        <f t="shared" si="391"/>
        <v>0</v>
      </c>
      <c r="CD355" s="225">
        <f t="shared" si="392"/>
        <v>0</v>
      </c>
      <c r="CE355" s="225">
        <f t="shared" si="393"/>
        <v>0</v>
      </c>
      <c r="CF355" s="225">
        <f t="shared" si="394"/>
        <v>0</v>
      </c>
      <c r="CG355" s="431" t="str">
        <f t="shared" si="395"/>
        <v>ne</v>
      </c>
      <c r="CI355" s="229"/>
      <c r="CJ355" s="225">
        <f t="shared" si="396"/>
        <v>0</v>
      </c>
      <c r="CK355" s="230">
        <f>IF(CJ355=1,data!$C$41*CI355,0)</f>
        <v>0</v>
      </c>
      <c r="CL355" s="265" t="s">
        <v>96</v>
      </c>
      <c r="CM355" s="231">
        <f>IF(CJ355=1,IF(CI355&lt;15,VLOOKUP(CL355,data!$B$3:$E$32,2,0)*CI355,(VLOOKUP(CL355,data!$B$3:$E$32,2,0)*14)+(VLOOKUP(CL355,data!$B$3:$E$32,3,0))*(CI355-14)),0)</f>
        <v>0</v>
      </c>
      <c r="CN355" s="265" t="s">
        <v>96</v>
      </c>
      <c r="CO355" s="231">
        <f>IF(CJ355=1,VLOOKUP(CN355,data!$B$35:$D$39,2,0),0)</f>
        <v>0</v>
      </c>
      <c r="CP355" s="232">
        <f>IF(AND(CM355&lt;&gt;0,CO355&lt;&gt;0)=FALSE,0,data!$C$43)</f>
        <v>0</v>
      </c>
      <c r="CQ355" s="269">
        <f t="shared" si="397"/>
        <v>0</v>
      </c>
      <c r="CR355" s="225">
        <f t="shared" si="398"/>
        <v>0</v>
      </c>
      <c r="CS355" s="225">
        <f t="shared" si="399"/>
        <v>0</v>
      </c>
      <c r="CT355" s="225">
        <f t="shared" si="400"/>
        <v>0</v>
      </c>
      <c r="CU355" s="431" t="str">
        <f t="shared" si="401"/>
        <v>ne</v>
      </c>
      <c r="CW355" s="229"/>
      <c r="CX355" s="225">
        <f t="shared" si="402"/>
        <v>0</v>
      </c>
      <c r="CY355" s="230">
        <f>IF(CX355=1,data!$C$41*CW355,0)</f>
        <v>0</v>
      </c>
      <c r="CZ355" s="265" t="s">
        <v>96</v>
      </c>
      <c r="DA355" s="231">
        <f>IF(CX355=1,IF(CW355&lt;15,VLOOKUP(CZ355,data!$B$3:$E$32,2,0)*CW355,(VLOOKUP(CZ355,data!$B$3:$E$32,2,0)*14)+(VLOOKUP(CZ355,data!$B$3:$E$32,3,0))*(CW355-14)),0)</f>
        <v>0</v>
      </c>
      <c r="DB355" s="265" t="s">
        <v>96</v>
      </c>
      <c r="DC355" s="231">
        <f>IF(CX355=1,VLOOKUP(DB355,data!$B$35:$D$39,2,0),0)</f>
        <v>0</v>
      </c>
      <c r="DD355" s="232">
        <f>IF(AND(DA355&lt;&gt;0,DC355&lt;&gt;0)=FALSE,0,data!$C$43)</f>
        <v>0</v>
      </c>
      <c r="DE355" s="269">
        <f t="shared" si="403"/>
        <v>0</v>
      </c>
      <c r="DF355" s="225">
        <f t="shared" si="404"/>
        <v>0</v>
      </c>
      <c r="DG355" s="225">
        <f t="shared" si="405"/>
        <v>0</v>
      </c>
      <c r="DH355" s="225">
        <f t="shared" si="406"/>
        <v>0</v>
      </c>
      <c r="DI355" s="431" t="str">
        <f t="shared" si="407"/>
        <v>ne</v>
      </c>
      <c r="DK355" s="229"/>
      <c r="DL355" s="225">
        <f t="shared" si="408"/>
        <v>0</v>
      </c>
      <c r="DM355" s="230">
        <f>IF(DL355=1,data!$C$41*DK355,0)</f>
        <v>0</v>
      </c>
      <c r="DN355" s="265" t="s">
        <v>96</v>
      </c>
      <c r="DO355" s="231">
        <f>IF(DL355=1,IF(DK355&lt;15,VLOOKUP(DN355,data!$B$3:$E$32,2,0)*DK355,(VLOOKUP(DN355,data!$B$3:$E$32,2,0)*14)+(VLOOKUP(DN355,data!$B$3:$E$32,3,0))*(DK355-14)),0)</f>
        <v>0</v>
      </c>
      <c r="DP355" s="265" t="s">
        <v>96</v>
      </c>
      <c r="DQ355" s="231">
        <f>IF(DL355=1,VLOOKUP(DP355,data!$B$35:$D$39,2,0),0)</f>
        <v>0</v>
      </c>
      <c r="DR355" s="232">
        <f>IF(AND(DO355&lt;&gt;0,DQ355&lt;&gt;0)=FALSE,0,data!$C$43)</f>
        <v>0</v>
      </c>
      <c r="DS355" s="269">
        <f t="shared" si="409"/>
        <v>0</v>
      </c>
      <c r="DT355" s="225">
        <f t="shared" si="410"/>
        <v>0</v>
      </c>
      <c r="DU355" s="225">
        <f t="shared" si="411"/>
        <v>0</v>
      </c>
      <c r="DV355" s="225">
        <f t="shared" si="412"/>
        <v>0</v>
      </c>
      <c r="DW355" s="431" t="str">
        <f t="shared" si="413"/>
        <v>ne</v>
      </c>
      <c r="DY355" s="229"/>
      <c r="DZ355" s="225">
        <f t="shared" si="414"/>
        <v>0</v>
      </c>
      <c r="EA355" s="230">
        <f>IF(DZ355=1,data!$C$41*DY355,0)</f>
        <v>0</v>
      </c>
      <c r="EB355" s="265" t="s">
        <v>96</v>
      </c>
      <c r="EC355" s="231">
        <f>IF(DZ355=1,IF(DY355&lt;15,VLOOKUP(EB355,data!$B$3:$E$32,2,0)*DY355,(VLOOKUP(EB355,data!$B$3:$E$32,2,0)*14)+(VLOOKUP(EB355,data!$B$3:$E$32,3,0))*(DY355-14)),0)</f>
        <v>0</v>
      </c>
      <c r="ED355" s="265" t="s">
        <v>96</v>
      </c>
      <c r="EE355" s="231">
        <f>IF(DZ355=1,VLOOKUP(ED355,data!$B$35:$D$39,2,0),0)</f>
        <v>0</v>
      </c>
      <c r="EF355" s="232">
        <f>IF(AND(EC355&lt;&gt;0,EE355&lt;&gt;0)=FALSE,0,data!$C$43)</f>
        <v>0</v>
      </c>
      <c r="EG355" s="269">
        <f t="shared" si="415"/>
        <v>0</v>
      </c>
      <c r="EH355" s="225">
        <f t="shared" si="416"/>
        <v>0</v>
      </c>
      <c r="EI355" s="225">
        <f t="shared" si="417"/>
        <v>0</v>
      </c>
      <c r="EJ355" s="225">
        <f t="shared" si="418"/>
        <v>0</v>
      </c>
      <c r="EK355" s="431" t="str">
        <f t="shared" si="419"/>
        <v>ne</v>
      </c>
      <c r="EM355" s="229"/>
      <c r="EN355" s="225">
        <f t="shared" si="420"/>
        <v>0</v>
      </c>
      <c r="EO355" s="230">
        <f>IF(EN355=1,data!$C$41*EM355,0)</f>
        <v>0</v>
      </c>
      <c r="EP355" s="265" t="s">
        <v>96</v>
      </c>
      <c r="EQ355" s="231">
        <f>IF(EN355=1,IF(EM355&lt;15,VLOOKUP(EP355,data!$B$3:$E$32,2,0)*EM355,(VLOOKUP(EP355,data!$B$3:$E$32,2,0)*14)+(VLOOKUP(EP355,data!$B$3:$E$32,3,0))*(EM355-14)),0)</f>
        <v>0</v>
      </c>
      <c r="ER355" s="265" t="s">
        <v>96</v>
      </c>
      <c r="ES355" s="231">
        <f>IF(EN355=1,VLOOKUP(ER355,data!$B$35:$D$39,2,0),0)</f>
        <v>0</v>
      </c>
      <c r="ET355" s="232">
        <f>IF(AND(EQ355&lt;&gt;0,ES355&lt;&gt;0)=FALSE,0,data!$C$43)</f>
        <v>0</v>
      </c>
      <c r="EU355" s="269">
        <f t="shared" si="421"/>
        <v>0</v>
      </c>
      <c r="EV355" s="225">
        <f t="shared" si="422"/>
        <v>0</v>
      </c>
      <c r="EW355" s="225">
        <f t="shared" si="423"/>
        <v>0</v>
      </c>
      <c r="EX355" s="225">
        <f t="shared" si="424"/>
        <v>0</v>
      </c>
      <c r="EY355" s="431" t="str">
        <f t="shared" si="425"/>
        <v>ne</v>
      </c>
      <c r="FA355" s="229"/>
      <c r="FB355" s="225">
        <f t="shared" si="426"/>
        <v>0</v>
      </c>
      <c r="FC355" s="230">
        <f>IF(FB355=1,data!$C$41*FA355,0)</f>
        <v>0</v>
      </c>
      <c r="FD355" s="265" t="s">
        <v>96</v>
      </c>
      <c r="FE355" s="231">
        <f>IF(FB355=1,IF(FA355&lt;15,VLOOKUP(FD355,data!$B$3:$E$32,2,0)*FA355,(VLOOKUP(FD355,data!$B$3:$E$32,2,0)*14)+(VLOOKUP(FD355,data!$B$3:$E$32,3,0))*(FA355-14)),0)</f>
        <v>0</v>
      </c>
      <c r="FF355" s="265" t="s">
        <v>96</v>
      </c>
      <c r="FG355" s="231">
        <f>IF(FB355=1,VLOOKUP(FF355,data!$B$35:$D$39,2,0),0)</f>
        <v>0</v>
      </c>
      <c r="FH355" s="232">
        <f>IF(AND(FE355&lt;&gt;0,FG355&lt;&gt;0)=FALSE,0,data!$C$43)</f>
        <v>0</v>
      </c>
      <c r="FI355" s="269">
        <f t="shared" si="427"/>
        <v>0</v>
      </c>
      <c r="FJ355" s="225">
        <f t="shared" si="428"/>
        <v>0</v>
      </c>
      <c r="FK355" s="225">
        <f t="shared" si="429"/>
        <v>0</v>
      </c>
      <c r="FL355" s="225">
        <f t="shared" si="430"/>
        <v>0</v>
      </c>
      <c r="FM355" s="431" t="str">
        <f t="shared" si="431"/>
        <v>ne</v>
      </c>
    </row>
    <row r="356" spans="1:169" ht="26.65" hidden="1" customHeight="1" x14ac:dyDescent="0.25">
      <c r="A356" s="233"/>
      <c r="B356" s="370" t="s">
        <v>447</v>
      </c>
      <c r="C356" s="416"/>
      <c r="D356" s="418"/>
      <c r="E356" s="229"/>
      <c r="F356" s="225">
        <f t="shared" si="363"/>
        <v>0</v>
      </c>
      <c r="G356" s="230">
        <f>IF(F356=1,data!$C$41*E356,0)</f>
        <v>0</v>
      </c>
      <c r="H356" s="265" t="s">
        <v>96</v>
      </c>
      <c r="I356" s="231">
        <f>IF($F356=1,IF($E356&lt;15,VLOOKUP(H356,data!$B$3:$E$32,2,0)*$E356,(VLOOKUP(H356,data!$B$3:$E$32,2,0)*14)+(VLOOKUP(H356,data!$B$3:$E$32,3,0))*($E356-14)),0)</f>
        <v>0</v>
      </c>
      <c r="J356" s="265" t="s">
        <v>96</v>
      </c>
      <c r="K356" s="231">
        <f>IF($F356=1,VLOOKUP(J356,data!$B$35:$D$39,2,0),0)</f>
        <v>0</v>
      </c>
      <c r="L356" s="232">
        <f>IF(AND(I356&lt;&gt;0,K356&lt;&gt;0)=FALSE,0,data!$C$43)</f>
        <v>0</v>
      </c>
      <c r="M356" s="269">
        <f t="shared" si="361"/>
        <v>0</v>
      </c>
      <c r="N356" s="225">
        <f t="shared" si="432"/>
        <v>0</v>
      </c>
      <c r="O356" s="225">
        <f t="shared" si="364"/>
        <v>0</v>
      </c>
      <c r="P356" s="225">
        <f t="shared" si="365"/>
        <v>0</v>
      </c>
      <c r="Q356" s="228"/>
      <c r="R356" s="438">
        <f t="shared" si="366"/>
        <v>0</v>
      </c>
      <c r="S356" s="225">
        <f t="shared" si="367"/>
        <v>0</v>
      </c>
      <c r="T356" s="357">
        <f>IF(S356=1,data!$C$41*R356,0)</f>
        <v>0</v>
      </c>
      <c r="U356" s="370" t="str">
        <f t="shared" si="368"/>
        <v xml:space="preserve"> </v>
      </c>
      <c r="V356" s="360">
        <f>IF($S356=1,IF(R356&lt;15,VLOOKUP(U356,data!$B$3:$E$32,2,0)*R356,(VLOOKUP(U356,data!$B$3:$E$32,2,0)*14)+(VLOOKUP(U356,data!$B$3:$E$32,3,0))*(R356-14)),0)</f>
        <v>0</v>
      </c>
      <c r="W356" s="370" t="str">
        <f t="shared" si="369"/>
        <v xml:space="preserve"> </v>
      </c>
      <c r="X356" s="360">
        <f>IF($S356=1,VLOOKUP(W356,data!$B$35:$D$39,2,0),0)</f>
        <v>0</v>
      </c>
      <c r="Y356" s="364">
        <f>IF(AND(V356&lt;&gt;0,X356&lt;&gt;0)=FALSE,0,data!$C$43)</f>
        <v>0</v>
      </c>
      <c r="Z356" s="365">
        <f t="shared" si="362"/>
        <v>0</v>
      </c>
      <c r="AA356" s="225">
        <f t="shared" si="433"/>
        <v>0</v>
      </c>
      <c r="AB356" s="225">
        <f t="shared" si="370"/>
        <v>0</v>
      </c>
      <c r="AC356" s="225">
        <f t="shared" si="371"/>
        <v>0</v>
      </c>
      <c r="AE356" s="229"/>
      <c r="AF356" s="225">
        <f t="shared" si="372"/>
        <v>0</v>
      </c>
      <c r="AG356" s="230">
        <f>IF(AF356=1,data!$C$41*AE356,0)</f>
        <v>0</v>
      </c>
      <c r="AH356" s="265" t="s">
        <v>96</v>
      </c>
      <c r="AI356" s="231">
        <f>IF(AF356=1,IF(AE356&lt;15,VLOOKUP(AH356,data!$B$3:$E$32,2,0)*AE356,(VLOOKUP(AH356,data!$B$3:$E$32,2,0)*14)+(VLOOKUP(AH356,data!$B$3:$E$32,3,0))*(AE356-14)),0)</f>
        <v>0</v>
      </c>
      <c r="AJ356" s="265" t="s">
        <v>96</v>
      </c>
      <c r="AK356" s="231">
        <f>IF(AF356=1,VLOOKUP(AJ356,data!$B$35:$D$39,2,0),0)</f>
        <v>0</v>
      </c>
      <c r="AL356" s="232">
        <f>IF(AND(AI356&lt;&gt;0,AK356&lt;&gt;0)=FALSE,0,data!$C$43)</f>
        <v>0</v>
      </c>
      <c r="AM356" s="269">
        <f t="shared" si="373"/>
        <v>0</v>
      </c>
      <c r="AN356" s="225">
        <f t="shared" si="374"/>
        <v>0</v>
      </c>
      <c r="AO356" s="225">
        <f t="shared" si="375"/>
        <v>0</v>
      </c>
      <c r="AP356" s="225">
        <f t="shared" si="376"/>
        <v>0</v>
      </c>
      <c r="AQ356" s="431" t="str">
        <f t="shared" si="377"/>
        <v>ne</v>
      </c>
      <c r="AS356" s="229"/>
      <c r="AT356" s="225">
        <f t="shared" si="378"/>
        <v>0</v>
      </c>
      <c r="AU356" s="230">
        <f>IF(AT356=1,data!$C$41*AS356,0)</f>
        <v>0</v>
      </c>
      <c r="AV356" s="265" t="s">
        <v>96</v>
      </c>
      <c r="AW356" s="231">
        <f>IF(AT356=1,IF(AS356&lt;15,VLOOKUP(AV356,data!$B$3:$E$32,2,0)*AS356,(VLOOKUP(AV356,data!$B$3:$E$32,2,0)*14)+(VLOOKUP(AV356,data!$B$3:$E$32,3,0))*(AS356-14)),0)</f>
        <v>0</v>
      </c>
      <c r="AX356" s="265" t="s">
        <v>96</v>
      </c>
      <c r="AY356" s="231">
        <f>IF(AT356=1,VLOOKUP(AX356,data!$B$35:$D$39,2,0),0)</f>
        <v>0</v>
      </c>
      <c r="AZ356" s="232">
        <f>IF(AND(AW356&lt;&gt;0,AY356&lt;&gt;0)=FALSE,0,data!$C$43)</f>
        <v>0</v>
      </c>
      <c r="BA356" s="269">
        <f t="shared" si="379"/>
        <v>0</v>
      </c>
      <c r="BB356" s="225">
        <f t="shared" si="380"/>
        <v>0</v>
      </c>
      <c r="BC356" s="225">
        <f t="shared" si="381"/>
        <v>0</v>
      </c>
      <c r="BD356" s="225">
        <f t="shared" si="382"/>
        <v>0</v>
      </c>
      <c r="BE356" s="431" t="str">
        <f t="shared" si="383"/>
        <v>ne</v>
      </c>
      <c r="BG356" s="229"/>
      <c r="BH356" s="225">
        <f t="shared" si="384"/>
        <v>0</v>
      </c>
      <c r="BI356" s="230">
        <f>IF(BH356=1,data!$C$41*BG356,0)</f>
        <v>0</v>
      </c>
      <c r="BJ356" s="265" t="s">
        <v>96</v>
      </c>
      <c r="BK356" s="231">
        <f>IF(BH356=1,IF(BG356&lt;15,VLOOKUP(BJ356,data!$B$3:$E$32,2,0)*BG356,(VLOOKUP(BJ356,data!$B$3:$E$32,2,0)*14)+(VLOOKUP(BJ356,data!$B$3:$E$32,3,0))*(BG356-14)),0)</f>
        <v>0</v>
      </c>
      <c r="BL356" s="265" t="s">
        <v>96</v>
      </c>
      <c r="BM356" s="231">
        <f>IF(BH356=1,VLOOKUP(BL356,data!$B$35:$D$39,2,0),0)</f>
        <v>0</v>
      </c>
      <c r="BN356" s="232">
        <f>IF(AND(BK356&lt;&gt;0,BM356&lt;&gt;0)=FALSE,0,data!$C$43)</f>
        <v>0</v>
      </c>
      <c r="BO356" s="269">
        <f t="shared" si="385"/>
        <v>0</v>
      </c>
      <c r="BP356" s="225">
        <f t="shared" si="386"/>
        <v>0</v>
      </c>
      <c r="BQ356" s="225">
        <f t="shared" si="387"/>
        <v>0</v>
      </c>
      <c r="BR356" s="225">
        <f t="shared" si="388"/>
        <v>0</v>
      </c>
      <c r="BS356" s="431" t="str">
        <f t="shared" si="389"/>
        <v>ne</v>
      </c>
      <c r="BU356" s="229"/>
      <c r="BV356" s="225">
        <f t="shared" si="390"/>
        <v>0</v>
      </c>
      <c r="BW356" s="230">
        <f>IF(BV356=1,data!$C$41*BU356,0)</f>
        <v>0</v>
      </c>
      <c r="BX356" s="265" t="s">
        <v>96</v>
      </c>
      <c r="BY356" s="231">
        <f>IF(BV356=1,IF(BU356&lt;15,VLOOKUP(BX356,data!$B$3:$E$32,2,0)*BU356,(VLOOKUP(BX356,data!$B$3:$E$32,2,0)*14)+(VLOOKUP(BX356,data!$B$3:$E$32,3,0))*(BU356-14)),0)</f>
        <v>0</v>
      </c>
      <c r="BZ356" s="265" t="s">
        <v>96</v>
      </c>
      <c r="CA356" s="231">
        <f>IF(BV356=1,VLOOKUP(BZ356,data!$B$35:$D$39,2,0),0)</f>
        <v>0</v>
      </c>
      <c r="CB356" s="232">
        <f>IF(AND(BY356&lt;&gt;0,CA356&lt;&gt;0)=FALSE,0,data!$C$43)</f>
        <v>0</v>
      </c>
      <c r="CC356" s="269">
        <f t="shared" si="391"/>
        <v>0</v>
      </c>
      <c r="CD356" s="225">
        <f t="shared" si="392"/>
        <v>0</v>
      </c>
      <c r="CE356" s="225">
        <f t="shared" si="393"/>
        <v>0</v>
      </c>
      <c r="CF356" s="225">
        <f t="shared" si="394"/>
        <v>0</v>
      </c>
      <c r="CG356" s="431" t="str">
        <f t="shared" si="395"/>
        <v>ne</v>
      </c>
      <c r="CI356" s="229"/>
      <c r="CJ356" s="225">
        <f t="shared" si="396"/>
        <v>0</v>
      </c>
      <c r="CK356" s="230">
        <f>IF(CJ356=1,data!$C$41*CI356,0)</f>
        <v>0</v>
      </c>
      <c r="CL356" s="265" t="s">
        <v>96</v>
      </c>
      <c r="CM356" s="231">
        <f>IF(CJ356=1,IF(CI356&lt;15,VLOOKUP(CL356,data!$B$3:$E$32,2,0)*CI356,(VLOOKUP(CL356,data!$B$3:$E$32,2,0)*14)+(VLOOKUP(CL356,data!$B$3:$E$32,3,0))*(CI356-14)),0)</f>
        <v>0</v>
      </c>
      <c r="CN356" s="265" t="s">
        <v>96</v>
      </c>
      <c r="CO356" s="231">
        <f>IF(CJ356=1,VLOOKUP(CN356,data!$B$35:$D$39,2,0),0)</f>
        <v>0</v>
      </c>
      <c r="CP356" s="232">
        <f>IF(AND(CM356&lt;&gt;0,CO356&lt;&gt;0)=FALSE,0,data!$C$43)</f>
        <v>0</v>
      </c>
      <c r="CQ356" s="269">
        <f t="shared" si="397"/>
        <v>0</v>
      </c>
      <c r="CR356" s="225">
        <f t="shared" si="398"/>
        <v>0</v>
      </c>
      <c r="CS356" s="225">
        <f t="shared" si="399"/>
        <v>0</v>
      </c>
      <c r="CT356" s="225">
        <f t="shared" si="400"/>
        <v>0</v>
      </c>
      <c r="CU356" s="431" t="str">
        <f t="shared" si="401"/>
        <v>ne</v>
      </c>
      <c r="CW356" s="229"/>
      <c r="CX356" s="225">
        <f t="shared" si="402"/>
        <v>0</v>
      </c>
      <c r="CY356" s="230">
        <f>IF(CX356=1,data!$C$41*CW356,0)</f>
        <v>0</v>
      </c>
      <c r="CZ356" s="265" t="s">
        <v>96</v>
      </c>
      <c r="DA356" s="231">
        <f>IF(CX356=1,IF(CW356&lt;15,VLOOKUP(CZ356,data!$B$3:$E$32,2,0)*CW356,(VLOOKUP(CZ356,data!$B$3:$E$32,2,0)*14)+(VLOOKUP(CZ356,data!$B$3:$E$32,3,0))*(CW356-14)),0)</f>
        <v>0</v>
      </c>
      <c r="DB356" s="265" t="s">
        <v>96</v>
      </c>
      <c r="DC356" s="231">
        <f>IF(CX356=1,VLOOKUP(DB356,data!$B$35:$D$39,2,0),0)</f>
        <v>0</v>
      </c>
      <c r="DD356" s="232">
        <f>IF(AND(DA356&lt;&gt;0,DC356&lt;&gt;0)=FALSE,0,data!$C$43)</f>
        <v>0</v>
      </c>
      <c r="DE356" s="269">
        <f t="shared" si="403"/>
        <v>0</v>
      </c>
      <c r="DF356" s="225">
        <f t="shared" si="404"/>
        <v>0</v>
      </c>
      <c r="DG356" s="225">
        <f t="shared" si="405"/>
        <v>0</v>
      </c>
      <c r="DH356" s="225">
        <f t="shared" si="406"/>
        <v>0</v>
      </c>
      <c r="DI356" s="431" t="str">
        <f t="shared" si="407"/>
        <v>ne</v>
      </c>
      <c r="DK356" s="229"/>
      <c r="DL356" s="225">
        <f t="shared" si="408"/>
        <v>0</v>
      </c>
      <c r="DM356" s="230">
        <f>IF(DL356=1,data!$C$41*DK356,0)</f>
        <v>0</v>
      </c>
      <c r="DN356" s="265" t="s">
        <v>96</v>
      </c>
      <c r="DO356" s="231">
        <f>IF(DL356=1,IF(DK356&lt;15,VLOOKUP(DN356,data!$B$3:$E$32,2,0)*DK356,(VLOOKUP(DN356,data!$B$3:$E$32,2,0)*14)+(VLOOKUP(DN356,data!$B$3:$E$32,3,0))*(DK356-14)),0)</f>
        <v>0</v>
      </c>
      <c r="DP356" s="265" t="s">
        <v>96</v>
      </c>
      <c r="DQ356" s="231">
        <f>IF(DL356=1,VLOOKUP(DP356,data!$B$35:$D$39,2,0),0)</f>
        <v>0</v>
      </c>
      <c r="DR356" s="232">
        <f>IF(AND(DO356&lt;&gt;0,DQ356&lt;&gt;0)=FALSE,0,data!$C$43)</f>
        <v>0</v>
      </c>
      <c r="DS356" s="269">
        <f t="shared" si="409"/>
        <v>0</v>
      </c>
      <c r="DT356" s="225">
        <f t="shared" si="410"/>
        <v>0</v>
      </c>
      <c r="DU356" s="225">
        <f t="shared" si="411"/>
        <v>0</v>
      </c>
      <c r="DV356" s="225">
        <f t="shared" si="412"/>
        <v>0</v>
      </c>
      <c r="DW356" s="431" t="str">
        <f t="shared" si="413"/>
        <v>ne</v>
      </c>
      <c r="DY356" s="229"/>
      <c r="DZ356" s="225">
        <f t="shared" si="414"/>
        <v>0</v>
      </c>
      <c r="EA356" s="230">
        <f>IF(DZ356=1,data!$C$41*DY356,0)</f>
        <v>0</v>
      </c>
      <c r="EB356" s="265" t="s">
        <v>96</v>
      </c>
      <c r="EC356" s="231">
        <f>IF(DZ356=1,IF(DY356&lt;15,VLOOKUP(EB356,data!$B$3:$E$32,2,0)*DY356,(VLOOKUP(EB356,data!$B$3:$E$32,2,0)*14)+(VLOOKUP(EB356,data!$B$3:$E$32,3,0))*(DY356-14)),0)</f>
        <v>0</v>
      </c>
      <c r="ED356" s="265" t="s">
        <v>96</v>
      </c>
      <c r="EE356" s="231">
        <f>IF(DZ356=1,VLOOKUP(ED356,data!$B$35:$D$39,2,0),0)</f>
        <v>0</v>
      </c>
      <c r="EF356" s="232">
        <f>IF(AND(EC356&lt;&gt;0,EE356&lt;&gt;0)=FALSE,0,data!$C$43)</f>
        <v>0</v>
      </c>
      <c r="EG356" s="269">
        <f t="shared" si="415"/>
        <v>0</v>
      </c>
      <c r="EH356" s="225">
        <f t="shared" si="416"/>
        <v>0</v>
      </c>
      <c r="EI356" s="225">
        <f t="shared" si="417"/>
        <v>0</v>
      </c>
      <c r="EJ356" s="225">
        <f t="shared" si="418"/>
        <v>0</v>
      </c>
      <c r="EK356" s="431" t="str">
        <f t="shared" si="419"/>
        <v>ne</v>
      </c>
      <c r="EM356" s="229"/>
      <c r="EN356" s="225">
        <f t="shared" si="420"/>
        <v>0</v>
      </c>
      <c r="EO356" s="230">
        <f>IF(EN356=1,data!$C$41*EM356,0)</f>
        <v>0</v>
      </c>
      <c r="EP356" s="265" t="s">
        <v>96</v>
      </c>
      <c r="EQ356" s="231">
        <f>IF(EN356=1,IF(EM356&lt;15,VLOOKUP(EP356,data!$B$3:$E$32,2,0)*EM356,(VLOOKUP(EP356,data!$B$3:$E$32,2,0)*14)+(VLOOKUP(EP356,data!$B$3:$E$32,3,0))*(EM356-14)),0)</f>
        <v>0</v>
      </c>
      <c r="ER356" s="265" t="s">
        <v>96</v>
      </c>
      <c r="ES356" s="231">
        <f>IF(EN356=1,VLOOKUP(ER356,data!$B$35:$D$39,2,0),0)</f>
        <v>0</v>
      </c>
      <c r="ET356" s="232">
        <f>IF(AND(EQ356&lt;&gt;0,ES356&lt;&gt;0)=FALSE,0,data!$C$43)</f>
        <v>0</v>
      </c>
      <c r="EU356" s="269">
        <f t="shared" si="421"/>
        <v>0</v>
      </c>
      <c r="EV356" s="225">
        <f t="shared" si="422"/>
        <v>0</v>
      </c>
      <c r="EW356" s="225">
        <f t="shared" si="423"/>
        <v>0</v>
      </c>
      <c r="EX356" s="225">
        <f t="shared" si="424"/>
        <v>0</v>
      </c>
      <c r="EY356" s="431" t="str">
        <f t="shared" si="425"/>
        <v>ne</v>
      </c>
      <c r="FA356" s="229"/>
      <c r="FB356" s="225">
        <f t="shared" si="426"/>
        <v>0</v>
      </c>
      <c r="FC356" s="230">
        <f>IF(FB356=1,data!$C$41*FA356,0)</f>
        <v>0</v>
      </c>
      <c r="FD356" s="265" t="s">
        <v>96</v>
      </c>
      <c r="FE356" s="231">
        <f>IF(FB356=1,IF(FA356&lt;15,VLOOKUP(FD356,data!$B$3:$E$32,2,0)*FA356,(VLOOKUP(FD356,data!$B$3:$E$32,2,0)*14)+(VLOOKUP(FD356,data!$B$3:$E$32,3,0))*(FA356-14)),0)</f>
        <v>0</v>
      </c>
      <c r="FF356" s="265" t="s">
        <v>96</v>
      </c>
      <c r="FG356" s="231">
        <f>IF(FB356=1,VLOOKUP(FF356,data!$B$35:$D$39,2,0),0)</f>
        <v>0</v>
      </c>
      <c r="FH356" s="232">
        <f>IF(AND(FE356&lt;&gt;0,FG356&lt;&gt;0)=FALSE,0,data!$C$43)</f>
        <v>0</v>
      </c>
      <c r="FI356" s="269">
        <f t="shared" si="427"/>
        <v>0</v>
      </c>
      <c r="FJ356" s="225">
        <f t="shared" si="428"/>
        <v>0</v>
      </c>
      <c r="FK356" s="225">
        <f t="shared" si="429"/>
        <v>0</v>
      </c>
      <c r="FL356" s="225">
        <f t="shared" si="430"/>
        <v>0</v>
      </c>
      <c r="FM356" s="431" t="str">
        <f t="shared" si="431"/>
        <v>ne</v>
      </c>
    </row>
    <row r="357" spans="1:169" ht="26.65" hidden="1" customHeight="1" x14ac:dyDescent="0.25">
      <c r="A357" s="233"/>
      <c r="B357" s="370" t="s">
        <v>448</v>
      </c>
      <c r="C357" s="416"/>
      <c r="D357" s="418"/>
      <c r="E357" s="229"/>
      <c r="F357" s="225">
        <f t="shared" si="363"/>
        <v>0</v>
      </c>
      <c r="G357" s="230">
        <f>IF(F357=1,data!$C$41*E357,0)</f>
        <v>0</v>
      </c>
      <c r="H357" s="265" t="s">
        <v>96</v>
      </c>
      <c r="I357" s="231">
        <f>IF($F357=1,IF($E357&lt;15,VLOOKUP(H357,data!$B$3:$E$32,2,0)*$E357,(VLOOKUP(H357,data!$B$3:$E$32,2,0)*14)+(VLOOKUP(H357,data!$B$3:$E$32,3,0))*($E357-14)),0)</f>
        <v>0</v>
      </c>
      <c r="J357" s="265" t="s">
        <v>96</v>
      </c>
      <c r="K357" s="231">
        <f>IF($F357=1,VLOOKUP(J357,data!$B$35:$D$39,2,0),0)</f>
        <v>0</v>
      </c>
      <c r="L357" s="232">
        <f>IF(AND(I357&lt;&gt;0,K357&lt;&gt;0)=FALSE,0,data!$C$43)</f>
        <v>0</v>
      </c>
      <c r="M357" s="269">
        <f t="shared" si="361"/>
        <v>0</v>
      </c>
      <c r="N357" s="225">
        <f t="shared" si="432"/>
        <v>0</v>
      </c>
      <c r="O357" s="225">
        <f t="shared" si="364"/>
        <v>0</v>
      </c>
      <c r="P357" s="225">
        <f t="shared" si="365"/>
        <v>0</v>
      </c>
      <c r="Q357" s="228"/>
      <c r="R357" s="438">
        <f t="shared" si="366"/>
        <v>0</v>
      </c>
      <c r="S357" s="225">
        <f t="shared" si="367"/>
        <v>0</v>
      </c>
      <c r="T357" s="357">
        <f>IF(S357=1,data!$C$41*R357,0)</f>
        <v>0</v>
      </c>
      <c r="U357" s="370" t="str">
        <f t="shared" si="368"/>
        <v xml:space="preserve"> </v>
      </c>
      <c r="V357" s="360">
        <f>IF($S357=1,IF(R357&lt;15,VLOOKUP(U357,data!$B$3:$E$32,2,0)*R357,(VLOOKUP(U357,data!$B$3:$E$32,2,0)*14)+(VLOOKUP(U357,data!$B$3:$E$32,3,0))*(R357-14)),0)</f>
        <v>0</v>
      </c>
      <c r="W357" s="370" t="str">
        <f t="shared" si="369"/>
        <v xml:space="preserve"> </v>
      </c>
      <c r="X357" s="360">
        <f>IF($S357=1,VLOOKUP(W357,data!$B$35:$D$39,2,0),0)</f>
        <v>0</v>
      </c>
      <c r="Y357" s="364">
        <f>IF(AND(V357&lt;&gt;0,X357&lt;&gt;0)=FALSE,0,data!$C$43)</f>
        <v>0</v>
      </c>
      <c r="Z357" s="365">
        <f t="shared" si="362"/>
        <v>0</v>
      </c>
      <c r="AA357" s="225">
        <f t="shared" si="433"/>
        <v>0</v>
      </c>
      <c r="AB357" s="225">
        <f t="shared" si="370"/>
        <v>0</v>
      </c>
      <c r="AC357" s="225">
        <f t="shared" si="371"/>
        <v>0</v>
      </c>
      <c r="AE357" s="229"/>
      <c r="AF357" s="225">
        <f t="shared" si="372"/>
        <v>0</v>
      </c>
      <c r="AG357" s="230">
        <f>IF(AF357=1,data!$C$41*AE357,0)</f>
        <v>0</v>
      </c>
      <c r="AH357" s="265" t="s">
        <v>96</v>
      </c>
      <c r="AI357" s="231">
        <f>IF(AF357=1,IF(AE357&lt;15,VLOOKUP(AH357,data!$B$3:$E$32,2,0)*AE357,(VLOOKUP(AH357,data!$B$3:$E$32,2,0)*14)+(VLOOKUP(AH357,data!$B$3:$E$32,3,0))*(AE357-14)),0)</f>
        <v>0</v>
      </c>
      <c r="AJ357" s="265" t="s">
        <v>96</v>
      </c>
      <c r="AK357" s="231">
        <f>IF(AF357=1,VLOOKUP(AJ357,data!$B$35:$D$39,2,0),0)</f>
        <v>0</v>
      </c>
      <c r="AL357" s="232">
        <f>IF(AND(AI357&lt;&gt;0,AK357&lt;&gt;0)=FALSE,0,data!$C$43)</f>
        <v>0</v>
      </c>
      <c r="AM357" s="269">
        <f t="shared" si="373"/>
        <v>0</v>
      </c>
      <c r="AN357" s="225">
        <f t="shared" si="374"/>
        <v>0</v>
      </c>
      <c r="AO357" s="225">
        <f t="shared" si="375"/>
        <v>0</v>
      </c>
      <c r="AP357" s="225">
        <f t="shared" si="376"/>
        <v>0</v>
      </c>
      <c r="AQ357" s="431" t="str">
        <f t="shared" si="377"/>
        <v>ne</v>
      </c>
      <c r="AS357" s="229"/>
      <c r="AT357" s="225">
        <f t="shared" si="378"/>
        <v>0</v>
      </c>
      <c r="AU357" s="230">
        <f>IF(AT357=1,data!$C$41*AS357,0)</f>
        <v>0</v>
      </c>
      <c r="AV357" s="265" t="s">
        <v>96</v>
      </c>
      <c r="AW357" s="231">
        <f>IF(AT357=1,IF(AS357&lt;15,VLOOKUP(AV357,data!$B$3:$E$32,2,0)*AS357,(VLOOKUP(AV357,data!$B$3:$E$32,2,0)*14)+(VLOOKUP(AV357,data!$B$3:$E$32,3,0))*(AS357-14)),0)</f>
        <v>0</v>
      </c>
      <c r="AX357" s="265" t="s">
        <v>96</v>
      </c>
      <c r="AY357" s="231">
        <f>IF(AT357=1,VLOOKUP(AX357,data!$B$35:$D$39,2,0),0)</f>
        <v>0</v>
      </c>
      <c r="AZ357" s="232">
        <f>IF(AND(AW357&lt;&gt;0,AY357&lt;&gt;0)=FALSE,0,data!$C$43)</f>
        <v>0</v>
      </c>
      <c r="BA357" s="269">
        <f t="shared" si="379"/>
        <v>0</v>
      </c>
      <c r="BB357" s="225">
        <f t="shared" si="380"/>
        <v>0</v>
      </c>
      <c r="BC357" s="225">
        <f t="shared" si="381"/>
        <v>0</v>
      </c>
      <c r="BD357" s="225">
        <f t="shared" si="382"/>
        <v>0</v>
      </c>
      <c r="BE357" s="431" t="str">
        <f t="shared" si="383"/>
        <v>ne</v>
      </c>
      <c r="BG357" s="229"/>
      <c r="BH357" s="225">
        <f t="shared" si="384"/>
        <v>0</v>
      </c>
      <c r="BI357" s="230">
        <f>IF(BH357=1,data!$C$41*BG357,0)</f>
        <v>0</v>
      </c>
      <c r="BJ357" s="265" t="s">
        <v>96</v>
      </c>
      <c r="BK357" s="231">
        <f>IF(BH357=1,IF(BG357&lt;15,VLOOKUP(BJ357,data!$B$3:$E$32,2,0)*BG357,(VLOOKUP(BJ357,data!$B$3:$E$32,2,0)*14)+(VLOOKUP(BJ357,data!$B$3:$E$32,3,0))*(BG357-14)),0)</f>
        <v>0</v>
      </c>
      <c r="BL357" s="265" t="s">
        <v>96</v>
      </c>
      <c r="BM357" s="231">
        <f>IF(BH357=1,VLOOKUP(BL357,data!$B$35:$D$39,2,0),0)</f>
        <v>0</v>
      </c>
      <c r="BN357" s="232">
        <f>IF(AND(BK357&lt;&gt;0,BM357&lt;&gt;0)=FALSE,0,data!$C$43)</f>
        <v>0</v>
      </c>
      <c r="BO357" s="269">
        <f t="shared" si="385"/>
        <v>0</v>
      </c>
      <c r="BP357" s="225">
        <f t="shared" si="386"/>
        <v>0</v>
      </c>
      <c r="BQ357" s="225">
        <f t="shared" si="387"/>
        <v>0</v>
      </c>
      <c r="BR357" s="225">
        <f t="shared" si="388"/>
        <v>0</v>
      </c>
      <c r="BS357" s="431" t="str">
        <f t="shared" si="389"/>
        <v>ne</v>
      </c>
      <c r="BU357" s="229"/>
      <c r="BV357" s="225">
        <f t="shared" si="390"/>
        <v>0</v>
      </c>
      <c r="BW357" s="230">
        <f>IF(BV357=1,data!$C$41*BU357,0)</f>
        <v>0</v>
      </c>
      <c r="BX357" s="265" t="s">
        <v>96</v>
      </c>
      <c r="BY357" s="231">
        <f>IF(BV357=1,IF(BU357&lt;15,VLOOKUP(BX357,data!$B$3:$E$32,2,0)*BU357,(VLOOKUP(BX357,data!$B$3:$E$32,2,0)*14)+(VLOOKUP(BX357,data!$B$3:$E$32,3,0))*(BU357-14)),0)</f>
        <v>0</v>
      </c>
      <c r="BZ357" s="265" t="s">
        <v>96</v>
      </c>
      <c r="CA357" s="231">
        <f>IF(BV357=1,VLOOKUP(BZ357,data!$B$35:$D$39,2,0),0)</f>
        <v>0</v>
      </c>
      <c r="CB357" s="232">
        <f>IF(AND(BY357&lt;&gt;0,CA357&lt;&gt;0)=FALSE,0,data!$C$43)</f>
        <v>0</v>
      </c>
      <c r="CC357" s="269">
        <f t="shared" si="391"/>
        <v>0</v>
      </c>
      <c r="CD357" s="225">
        <f t="shared" si="392"/>
        <v>0</v>
      </c>
      <c r="CE357" s="225">
        <f t="shared" si="393"/>
        <v>0</v>
      </c>
      <c r="CF357" s="225">
        <f t="shared" si="394"/>
        <v>0</v>
      </c>
      <c r="CG357" s="431" t="str">
        <f t="shared" si="395"/>
        <v>ne</v>
      </c>
      <c r="CI357" s="229"/>
      <c r="CJ357" s="225">
        <f t="shared" si="396"/>
        <v>0</v>
      </c>
      <c r="CK357" s="230">
        <f>IF(CJ357=1,data!$C$41*CI357,0)</f>
        <v>0</v>
      </c>
      <c r="CL357" s="265" t="s">
        <v>96</v>
      </c>
      <c r="CM357" s="231">
        <f>IF(CJ357=1,IF(CI357&lt;15,VLOOKUP(CL357,data!$B$3:$E$32,2,0)*CI357,(VLOOKUP(CL357,data!$B$3:$E$32,2,0)*14)+(VLOOKUP(CL357,data!$B$3:$E$32,3,0))*(CI357-14)),0)</f>
        <v>0</v>
      </c>
      <c r="CN357" s="265" t="s">
        <v>96</v>
      </c>
      <c r="CO357" s="231">
        <f>IF(CJ357=1,VLOOKUP(CN357,data!$B$35:$D$39,2,0),0)</f>
        <v>0</v>
      </c>
      <c r="CP357" s="232">
        <f>IF(AND(CM357&lt;&gt;0,CO357&lt;&gt;0)=FALSE,0,data!$C$43)</f>
        <v>0</v>
      </c>
      <c r="CQ357" s="269">
        <f t="shared" si="397"/>
        <v>0</v>
      </c>
      <c r="CR357" s="225">
        <f t="shared" si="398"/>
        <v>0</v>
      </c>
      <c r="CS357" s="225">
        <f t="shared" si="399"/>
        <v>0</v>
      </c>
      <c r="CT357" s="225">
        <f t="shared" si="400"/>
        <v>0</v>
      </c>
      <c r="CU357" s="431" t="str">
        <f t="shared" si="401"/>
        <v>ne</v>
      </c>
      <c r="CW357" s="229"/>
      <c r="CX357" s="225">
        <f t="shared" si="402"/>
        <v>0</v>
      </c>
      <c r="CY357" s="230">
        <f>IF(CX357=1,data!$C$41*CW357,0)</f>
        <v>0</v>
      </c>
      <c r="CZ357" s="265" t="s">
        <v>96</v>
      </c>
      <c r="DA357" s="231">
        <f>IF(CX357=1,IF(CW357&lt;15,VLOOKUP(CZ357,data!$B$3:$E$32,2,0)*CW357,(VLOOKUP(CZ357,data!$B$3:$E$32,2,0)*14)+(VLOOKUP(CZ357,data!$B$3:$E$32,3,0))*(CW357-14)),0)</f>
        <v>0</v>
      </c>
      <c r="DB357" s="265" t="s">
        <v>96</v>
      </c>
      <c r="DC357" s="231">
        <f>IF(CX357=1,VLOOKUP(DB357,data!$B$35:$D$39,2,0),0)</f>
        <v>0</v>
      </c>
      <c r="DD357" s="232">
        <f>IF(AND(DA357&lt;&gt;0,DC357&lt;&gt;0)=FALSE,0,data!$C$43)</f>
        <v>0</v>
      </c>
      <c r="DE357" s="269">
        <f t="shared" si="403"/>
        <v>0</v>
      </c>
      <c r="DF357" s="225">
        <f t="shared" si="404"/>
        <v>0</v>
      </c>
      <c r="DG357" s="225">
        <f t="shared" si="405"/>
        <v>0</v>
      </c>
      <c r="DH357" s="225">
        <f t="shared" si="406"/>
        <v>0</v>
      </c>
      <c r="DI357" s="431" t="str">
        <f t="shared" si="407"/>
        <v>ne</v>
      </c>
      <c r="DK357" s="229"/>
      <c r="DL357" s="225">
        <f t="shared" si="408"/>
        <v>0</v>
      </c>
      <c r="DM357" s="230">
        <f>IF(DL357=1,data!$C$41*DK357,0)</f>
        <v>0</v>
      </c>
      <c r="DN357" s="265" t="s">
        <v>96</v>
      </c>
      <c r="DO357" s="231">
        <f>IF(DL357=1,IF(DK357&lt;15,VLOOKUP(DN357,data!$B$3:$E$32,2,0)*DK357,(VLOOKUP(DN357,data!$B$3:$E$32,2,0)*14)+(VLOOKUP(DN357,data!$B$3:$E$32,3,0))*(DK357-14)),0)</f>
        <v>0</v>
      </c>
      <c r="DP357" s="265" t="s">
        <v>96</v>
      </c>
      <c r="DQ357" s="231">
        <f>IF(DL357=1,VLOOKUP(DP357,data!$B$35:$D$39,2,0),0)</f>
        <v>0</v>
      </c>
      <c r="DR357" s="232">
        <f>IF(AND(DO357&lt;&gt;0,DQ357&lt;&gt;0)=FALSE,0,data!$C$43)</f>
        <v>0</v>
      </c>
      <c r="DS357" s="269">
        <f t="shared" si="409"/>
        <v>0</v>
      </c>
      <c r="DT357" s="225">
        <f t="shared" si="410"/>
        <v>0</v>
      </c>
      <c r="DU357" s="225">
        <f t="shared" si="411"/>
        <v>0</v>
      </c>
      <c r="DV357" s="225">
        <f t="shared" si="412"/>
        <v>0</v>
      </c>
      <c r="DW357" s="431" t="str">
        <f t="shared" si="413"/>
        <v>ne</v>
      </c>
      <c r="DY357" s="229"/>
      <c r="DZ357" s="225">
        <f t="shared" si="414"/>
        <v>0</v>
      </c>
      <c r="EA357" s="230">
        <f>IF(DZ357=1,data!$C$41*DY357,0)</f>
        <v>0</v>
      </c>
      <c r="EB357" s="265" t="s">
        <v>96</v>
      </c>
      <c r="EC357" s="231">
        <f>IF(DZ357=1,IF(DY357&lt;15,VLOOKUP(EB357,data!$B$3:$E$32,2,0)*DY357,(VLOOKUP(EB357,data!$B$3:$E$32,2,0)*14)+(VLOOKUP(EB357,data!$B$3:$E$32,3,0))*(DY357-14)),0)</f>
        <v>0</v>
      </c>
      <c r="ED357" s="265" t="s">
        <v>96</v>
      </c>
      <c r="EE357" s="231">
        <f>IF(DZ357=1,VLOOKUP(ED357,data!$B$35:$D$39,2,0),0)</f>
        <v>0</v>
      </c>
      <c r="EF357" s="232">
        <f>IF(AND(EC357&lt;&gt;0,EE357&lt;&gt;0)=FALSE,0,data!$C$43)</f>
        <v>0</v>
      </c>
      <c r="EG357" s="269">
        <f t="shared" si="415"/>
        <v>0</v>
      </c>
      <c r="EH357" s="225">
        <f t="shared" si="416"/>
        <v>0</v>
      </c>
      <c r="EI357" s="225">
        <f t="shared" si="417"/>
        <v>0</v>
      </c>
      <c r="EJ357" s="225">
        <f t="shared" si="418"/>
        <v>0</v>
      </c>
      <c r="EK357" s="431" t="str">
        <f t="shared" si="419"/>
        <v>ne</v>
      </c>
      <c r="EM357" s="229"/>
      <c r="EN357" s="225">
        <f t="shared" si="420"/>
        <v>0</v>
      </c>
      <c r="EO357" s="230">
        <f>IF(EN357=1,data!$C$41*EM357,0)</f>
        <v>0</v>
      </c>
      <c r="EP357" s="265" t="s">
        <v>96</v>
      </c>
      <c r="EQ357" s="231">
        <f>IF(EN357=1,IF(EM357&lt;15,VLOOKUP(EP357,data!$B$3:$E$32,2,0)*EM357,(VLOOKUP(EP357,data!$B$3:$E$32,2,0)*14)+(VLOOKUP(EP357,data!$B$3:$E$32,3,0))*(EM357-14)),0)</f>
        <v>0</v>
      </c>
      <c r="ER357" s="265" t="s">
        <v>96</v>
      </c>
      <c r="ES357" s="231">
        <f>IF(EN357=1,VLOOKUP(ER357,data!$B$35:$D$39,2,0),0)</f>
        <v>0</v>
      </c>
      <c r="ET357" s="232">
        <f>IF(AND(EQ357&lt;&gt;0,ES357&lt;&gt;0)=FALSE,0,data!$C$43)</f>
        <v>0</v>
      </c>
      <c r="EU357" s="269">
        <f t="shared" si="421"/>
        <v>0</v>
      </c>
      <c r="EV357" s="225">
        <f t="shared" si="422"/>
        <v>0</v>
      </c>
      <c r="EW357" s="225">
        <f t="shared" si="423"/>
        <v>0</v>
      </c>
      <c r="EX357" s="225">
        <f t="shared" si="424"/>
        <v>0</v>
      </c>
      <c r="EY357" s="431" t="str">
        <f t="shared" si="425"/>
        <v>ne</v>
      </c>
      <c r="FA357" s="229"/>
      <c r="FB357" s="225">
        <f t="shared" si="426"/>
        <v>0</v>
      </c>
      <c r="FC357" s="230">
        <f>IF(FB357=1,data!$C$41*FA357,0)</f>
        <v>0</v>
      </c>
      <c r="FD357" s="265" t="s">
        <v>96</v>
      </c>
      <c r="FE357" s="231">
        <f>IF(FB357=1,IF(FA357&lt;15,VLOOKUP(FD357,data!$B$3:$E$32,2,0)*FA357,(VLOOKUP(FD357,data!$B$3:$E$32,2,0)*14)+(VLOOKUP(FD357,data!$B$3:$E$32,3,0))*(FA357-14)),0)</f>
        <v>0</v>
      </c>
      <c r="FF357" s="265" t="s">
        <v>96</v>
      </c>
      <c r="FG357" s="231">
        <f>IF(FB357=1,VLOOKUP(FF357,data!$B$35:$D$39,2,0),0)</f>
        <v>0</v>
      </c>
      <c r="FH357" s="232">
        <f>IF(AND(FE357&lt;&gt;0,FG357&lt;&gt;0)=FALSE,0,data!$C$43)</f>
        <v>0</v>
      </c>
      <c r="FI357" s="269">
        <f t="shared" si="427"/>
        <v>0</v>
      </c>
      <c r="FJ357" s="225">
        <f t="shared" si="428"/>
        <v>0</v>
      </c>
      <c r="FK357" s="225">
        <f t="shared" si="429"/>
        <v>0</v>
      </c>
      <c r="FL357" s="225">
        <f t="shared" si="430"/>
        <v>0</v>
      </c>
      <c r="FM357" s="431" t="str">
        <f t="shared" si="431"/>
        <v>ne</v>
      </c>
    </row>
    <row r="358" spans="1:169" ht="26.65" hidden="1" customHeight="1" x14ac:dyDescent="0.25">
      <c r="A358" s="233"/>
      <c r="B358" s="370" t="s">
        <v>449</v>
      </c>
      <c r="C358" s="416"/>
      <c r="D358" s="418"/>
      <c r="E358" s="229"/>
      <c r="F358" s="225">
        <f t="shared" si="363"/>
        <v>0</v>
      </c>
      <c r="G358" s="230">
        <f>IF(F358=1,data!$C$41*E358,0)</f>
        <v>0</v>
      </c>
      <c r="H358" s="265" t="s">
        <v>96</v>
      </c>
      <c r="I358" s="231">
        <f>IF($F358=1,IF($E358&lt;15,VLOOKUP(H358,data!$B$3:$E$32,2,0)*$E358,(VLOOKUP(H358,data!$B$3:$E$32,2,0)*14)+(VLOOKUP(H358,data!$B$3:$E$32,3,0))*($E358-14)),0)</f>
        <v>0</v>
      </c>
      <c r="J358" s="265" t="s">
        <v>96</v>
      </c>
      <c r="K358" s="231">
        <f>IF($F358=1,VLOOKUP(J358,data!$B$35:$D$39,2,0),0)</f>
        <v>0</v>
      </c>
      <c r="L358" s="232">
        <f>IF(AND(I358&lt;&gt;0,K358&lt;&gt;0)=FALSE,0,data!$C$43)</f>
        <v>0</v>
      </c>
      <c r="M358" s="269">
        <f t="shared" si="361"/>
        <v>0</v>
      </c>
      <c r="N358" s="225">
        <f t="shared" si="432"/>
        <v>0</v>
      </c>
      <c r="O358" s="225">
        <f t="shared" si="364"/>
        <v>0</v>
      </c>
      <c r="P358" s="225">
        <f t="shared" si="365"/>
        <v>0</v>
      </c>
      <c r="Q358" s="228"/>
      <c r="R358" s="438">
        <f t="shared" si="366"/>
        <v>0</v>
      </c>
      <c r="S358" s="225">
        <f t="shared" si="367"/>
        <v>0</v>
      </c>
      <c r="T358" s="357">
        <f>IF(S358=1,data!$C$41*R358,0)</f>
        <v>0</v>
      </c>
      <c r="U358" s="370" t="str">
        <f t="shared" si="368"/>
        <v xml:space="preserve"> </v>
      </c>
      <c r="V358" s="360">
        <f>IF($S358=1,IF(R358&lt;15,VLOOKUP(U358,data!$B$3:$E$32,2,0)*R358,(VLOOKUP(U358,data!$B$3:$E$32,2,0)*14)+(VLOOKUP(U358,data!$B$3:$E$32,3,0))*(R358-14)),0)</f>
        <v>0</v>
      </c>
      <c r="W358" s="370" t="str">
        <f t="shared" si="369"/>
        <v xml:space="preserve"> </v>
      </c>
      <c r="X358" s="360">
        <f>IF($S358=1,VLOOKUP(W358,data!$B$35:$D$39,2,0),0)</f>
        <v>0</v>
      </c>
      <c r="Y358" s="364">
        <f>IF(AND(V358&lt;&gt;0,X358&lt;&gt;0)=FALSE,0,data!$C$43)</f>
        <v>0</v>
      </c>
      <c r="Z358" s="365">
        <f t="shared" si="362"/>
        <v>0</v>
      </c>
      <c r="AA358" s="225">
        <f t="shared" si="433"/>
        <v>0</v>
      </c>
      <c r="AB358" s="225">
        <f t="shared" si="370"/>
        <v>0</v>
      </c>
      <c r="AC358" s="225">
        <f t="shared" si="371"/>
        <v>0</v>
      </c>
      <c r="AE358" s="229"/>
      <c r="AF358" s="225">
        <f t="shared" si="372"/>
        <v>0</v>
      </c>
      <c r="AG358" s="230">
        <f>IF(AF358=1,data!$C$41*AE358,0)</f>
        <v>0</v>
      </c>
      <c r="AH358" s="265" t="s">
        <v>96</v>
      </c>
      <c r="AI358" s="231">
        <f>IF(AF358=1,IF(AE358&lt;15,VLOOKUP(AH358,data!$B$3:$E$32,2,0)*AE358,(VLOOKUP(AH358,data!$B$3:$E$32,2,0)*14)+(VLOOKUP(AH358,data!$B$3:$E$32,3,0))*(AE358-14)),0)</f>
        <v>0</v>
      </c>
      <c r="AJ358" s="265" t="s">
        <v>96</v>
      </c>
      <c r="AK358" s="231">
        <f>IF(AF358=1,VLOOKUP(AJ358,data!$B$35:$D$39,2,0),0)</f>
        <v>0</v>
      </c>
      <c r="AL358" s="232">
        <f>IF(AND(AI358&lt;&gt;0,AK358&lt;&gt;0)=FALSE,0,data!$C$43)</f>
        <v>0</v>
      </c>
      <c r="AM358" s="269">
        <f t="shared" si="373"/>
        <v>0</v>
      </c>
      <c r="AN358" s="225">
        <f t="shared" si="374"/>
        <v>0</v>
      </c>
      <c r="AO358" s="225">
        <f t="shared" si="375"/>
        <v>0</v>
      </c>
      <c r="AP358" s="225">
        <f t="shared" si="376"/>
        <v>0</v>
      </c>
      <c r="AQ358" s="431" t="str">
        <f t="shared" si="377"/>
        <v>ne</v>
      </c>
      <c r="AS358" s="229"/>
      <c r="AT358" s="225">
        <f t="shared" si="378"/>
        <v>0</v>
      </c>
      <c r="AU358" s="230">
        <f>IF(AT358=1,data!$C$41*AS358,0)</f>
        <v>0</v>
      </c>
      <c r="AV358" s="265" t="s">
        <v>96</v>
      </c>
      <c r="AW358" s="231">
        <f>IF(AT358=1,IF(AS358&lt;15,VLOOKUP(AV358,data!$B$3:$E$32,2,0)*AS358,(VLOOKUP(AV358,data!$B$3:$E$32,2,0)*14)+(VLOOKUP(AV358,data!$B$3:$E$32,3,0))*(AS358-14)),0)</f>
        <v>0</v>
      </c>
      <c r="AX358" s="265" t="s">
        <v>96</v>
      </c>
      <c r="AY358" s="231">
        <f>IF(AT358=1,VLOOKUP(AX358,data!$B$35:$D$39,2,0),0)</f>
        <v>0</v>
      </c>
      <c r="AZ358" s="232">
        <f>IF(AND(AW358&lt;&gt;0,AY358&lt;&gt;0)=FALSE,0,data!$C$43)</f>
        <v>0</v>
      </c>
      <c r="BA358" s="269">
        <f t="shared" si="379"/>
        <v>0</v>
      </c>
      <c r="BB358" s="225">
        <f t="shared" si="380"/>
        <v>0</v>
      </c>
      <c r="BC358" s="225">
        <f t="shared" si="381"/>
        <v>0</v>
      </c>
      <c r="BD358" s="225">
        <f t="shared" si="382"/>
        <v>0</v>
      </c>
      <c r="BE358" s="431" t="str">
        <f t="shared" si="383"/>
        <v>ne</v>
      </c>
      <c r="BG358" s="229"/>
      <c r="BH358" s="225">
        <f t="shared" si="384"/>
        <v>0</v>
      </c>
      <c r="BI358" s="230">
        <f>IF(BH358=1,data!$C$41*BG358,0)</f>
        <v>0</v>
      </c>
      <c r="BJ358" s="265" t="s">
        <v>96</v>
      </c>
      <c r="BK358" s="231">
        <f>IF(BH358=1,IF(BG358&lt;15,VLOOKUP(BJ358,data!$B$3:$E$32,2,0)*BG358,(VLOOKUP(BJ358,data!$B$3:$E$32,2,0)*14)+(VLOOKUP(BJ358,data!$B$3:$E$32,3,0))*(BG358-14)),0)</f>
        <v>0</v>
      </c>
      <c r="BL358" s="265" t="s">
        <v>96</v>
      </c>
      <c r="BM358" s="231">
        <f>IF(BH358=1,VLOOKUP(BL358,data!$B$35:$D$39,2,0),0)</f>
        <v>0</v>
      </c>
      <c r="BN358" s="232">
        <f>IF(AND(BK358&lt;&gt;0,BM358&lt;&gt;0)=FALSE,0,data!$C$43)</f>
        <v>0</v>
      </c>
      <c r="BO358" s="269">
        <f t="shared" si="385"/>
        <v>0</v>
      </c>
      <c r="BP358" s="225">
        <f t="shared" si="386"/>
        <v>0</v>
      </c>
      <c r="BQ358" s="225">
        <f t="shared" si="387"/>
        <v>0</v>
      </c>
      <c r="BR358" s="225">
        <f t="shared" si="388"/>
        <v>0</v>
      </c>
      <c r="BS358" s="431" t="str">
        <f t="shared" si="389"/>
        <v>ne</v>
      </c>
      <c r="BU358" s="229"/>
      <c r="BV358" s="225">
        <f t="shared" si="390"/>
        <v>0</v>
      </c>
      <c r="BW358" s="230">
        <f>IF(BV358=1,data!$C$41*BU358,0)</f>
        <v>0</v>
      </c>
      <c r="BX358" s="265" t="s">
        <v>96</v>
      </c>
      <c r="BY358" s="231">
        <f>IF(BV358=1,IF(BU358&lt;15,VLOOKUP(BX358,data!$B$3:$E$32,2,0)*BU358,(VLOOKUP(BX358,data!$B$3:$E$32,2,0)*14)+(VLOOKUP(BX358,data!$B$3:$E$32,3,0))*(BU358-14)),0)</f>
        <v>0</v>
      </c>
      <c r="BZ358" s="265" t="s">
        <v>96</v>
      </c>
      <c r="CA358" s="231">
        <f>IF(BV358=1,VLOOKUP(BZ358,data!$B$35:$D$39,2,0),0)</f>
        <v>0</v>
      </c>
      <c r="CB358" s="232">
        <f>IF(AND(BY358&lt;&gt;0,CA358&lt;&gt;0)=FALSE,0,data!$C$43)</f>
        <v>0</v>
      </c>
      <c r="CC358" s="269">
        <f t="shared" si="391"/>
        <v>0</v>
      </c>
      <c r="CD358" s="225">
        <f t="shared" si="392"/>
        <v>0</v>
      </c>
      <c r="CE358" s="225">
        <f t="shared" si="393"/>
        <v>0</v>
      </c>
      <c r="CF358" s="225">
        <f t="shared" si="394"/>
        <v>0</v>
      </c>
      <c r="CG358" s="431" t="str">
        <f t="shared" si="395"/>
        <v>ne</v>
      </c>
      <c r="CI358" s="229"/>
      <c r="CJ358" s="225">
        <f t="shared" si="396"/>
        <v>0</v>
      </c>
      <c r="CK358" s="230">
        <f>IF(CJ358=1,data!$C$41*CI358,0)</f>
        <v>0</v>
      </c>
      <c r="CL358" s="265" t="s">
        <v>96</v>
      </c>
      <c r="CM358" s="231">
        <f>IF(CJ358=1,IF(CI358&lt;15,VLOOKUP(CL358,data!$B$3:$E$32,2,0)*CI358,(VLOOKUP(CL358,data!$B$3:$E$32,2,0)*14)+(VLOOKUP(CL358,data!$B$3:$E$32,3,0))*(CI358-14)),0)</f>
        <v>0</v>
      </c>
      <c r="CN358" s="265" t="s">
        <v>96</v>
      </c>
      <c r="CO358" s="231">
        <f>IF(CJ358=1,VLOOKUP(CN358,data!$B$35:$D$39,2,0),0)</f>
        <v>0</v>
      </c>
      <c r="CP358" s="232">
        <f>IF(AND(CM358&lt;&gt;0,CO358&lt;&gt;0)=FALSE,0,data!$C$43)</f>
        <v>0</v>
      </c>
      <c r="CQ358" s="269">
        <f t="shared" si="397"/>
        <v>0</v>
      </c>
      <c r="CR358" s="225">
        <f t="shared" si="398"/>
        <v>0</v>
      </c>
      <c r="CS358" s="225">
        <f t="shared" si="399"/>
        <v>0</v>
      </c>
      <c r="CT358" s="225">
        <f t="shared" si="400"/>
        <v>0</v>
      </c>
      <c r="CU358" s="431" t="str">
        <f t="shared" si="401"/>
        <v>ne</v>
      </c>
      <c r="CW358" s="229"/>
      <c r="CX358" s="225">
        <f t="shared" si="402"/>
        <v>0</v>
      </c>
      <c r="CY358" s="230">
        <f>IF(CX358=1,data!$C$41*CW358,0)</f>
        <v>0</v>
      </c>
      <c r="CZ358" s="265" t="s">
        <v>96</v>
      </c>
      <c r="DA358" s="231">
        <f>IF(CX358=1,IF(CW358&lt;15,VLOOKUP(CZ358,data!$B$3:$E$32,2,0)*CW358,(VLOOKUP(CZ358,data!$B$3:$E$32,2,0)*14)+(VLOOKUP(CZ358,data!$B$3:$E$32,3,0))*(CW358-14)),0)</f>
        <v>0</v>
      </c>
      <c r="DB358" s="265" t="s">
        <v>96</v>
      </c>
      <c r="DC358" s="231">
        <f>IF(CX358=1,VLOOKUP(DB358,data!$B$35:$D$39,2,0),0)</f>
        <v>0</v>
      </c>
      <c r="DD358" s="232">
        <f>IF(AND(DA358&lt;&gt;0,DC358&lt;&gt;0)=FALSE,0,data!$C$43)</f>
        <v>0</v>
      </c>
      <c r="DE358" s="269">
        <f t="shared" si="403"/>
        <v>0</v>
      </c>
      <c r="DF358" s="225">
        <f t="shared" si="404"/>
        <v>0</v>
      </c>
      <c r="DG358" s="225">
        <f t="shared" si="405"/>
        <v>0</v>
      </c>
      <c r="DH358" s="225">
        <f t="shared" si="406"/>
        <v>0</v>
      </c>
      <c r="DI358" s="431" t="str">
        <f t="shared" si="407"/>
        <v>ne</v>
      </c>
      <c r="DK358" s="229"/>
      <c r="DL358" s="225">
        <f t="shared" si="408"/>
        <v>0</v>
      </c>
      <c r="DM358" s="230">
        <f>IF(DL358=1,data!$C$41*DK358,0)</f>
        <v>0</v>
      </c>
      <c r="DN358" s="265" t="s">
        <v>96</v>
      </c>
      <c r="DO358" s="231">
        <f>IF(DL358=1,IF(DK358&lt;15,VLOOKUP(DN358,data!$B$3:$E$32,2,0)*DK358,(VLOOKUP(DN358,data!$B$3:$E$32,2,0)*14)+(VLOOKUP(DN358,data!$B$3:$E$32,3,0))*(DK358-14)),0)</f>
        <v>0</v>
      </c>
      <c r="DP358" s="265" t="s">
        <v>96</v>
      </c>
      <c r="DQ358" s="231">
        <f>IF(DL358=1,VLOOKUP(DP358,data!$B$35:$D$39,2,0),0)</f>
        <v>0</v>
      </c>
      <c r="DR358" s="232">
        <f>IF(AND(DO358&lt;&gt;0,DQ358&lt;&gt;0)=FALSE,0,data!$C$43)</f>
        <v>0</v>
      </c>
      <c r="DS358" s="269">
        <f t="shared" si="409"/>
        <v>0</v>
      </c>
      <c r="DT358" s="225">
        <f t="shared" si="410"/>
        <v>0</v>
      </c>
      <c r="DU358" s="225">
        <f t="shared" si="411"/>
        <v>0</v>
      </c>
      <c r="DV358" s="225">
        <f t="shared" si="412"/>
        <v>0</v>
      </c>
      <c r="DW358" s="431" t="str">
        <f t="shared" si="413"/>
        <v>ne</v>
      </c>
      <c r="DY358" s="229"/>
      <c r="DZ358" s="225">
        <f t="shared" si="414"/>
        <v>0</v>
      </c>
      <c r="EA358" s="230">
        <f>IF(DZ358=1,data!$C$41*DY358,0)</f>
        <v>0</v>
      </c>
      <c r="EB358" s="265" t="s">
        <v>96</v>
      </c>
      <c r="EC358" s="231">
        <f>IF(DZ358=1,IF(DY358&lt;15,VLOOKUP(EB358,data!$B$3:$E$32,2,0)*DY358,(VLOOKUP(EB358,data!$B$3:$E$32,2,0)*14)+(VLOOKUP(EB358,data!$B$3:$E$32,3,0))*(DY358-14)),0)</f>
        <v>0</v>
      </c>
      <c r="ED358" s="265" t="s">
        <v>96</v>
      </c>
      <c r="EE358" s="231">
        <f>IF(DZ358=1,VLOOKUP(ED358,data!$B$35:$D$39,2,0),0)</f>
        <v>0</v>
      </c>
      <c r="EF358" s="232">
        <f>IF(AND(EC358&lt;&gt;0,EE358&lt;&gt;0)=FALSE,0,data!$C$43)</f>
        <v>0</v>
      </c>
      <c r="EG358" s="269">
        <f t="shared" si="415"/>
        <v>0</v>
      </c>
      <c r="EH358" s="225">
        <f t="shared" si="416"/>
        <v>0</v>
      </c>
      <c r="EI358" s="225">
        <f t="shared" si="417"/>
        <v>0</v>
      </c>
      <c r="EJ358" s="225">
        <f t="shared" si="418"/>
        <v>0</v>
      </c>
      <c r="EK358" s="431" t="str">
        <f t="shared" si="419"/>
        <v>ne</v>
      </c>
      <c r="EM358" s="229"/>
      <c r="EN358" s="225">
        <f t="shared" si="420"/>
        <v>0</v>
      </c>
      <c r="EO358" s="230">
        <f>IF(EN358=1,data!$C$41*EM358,0)</f>
        <v>0</v>
      </c>
      <c r="EP358" s="265" t="s">
        <v>96</v>
      </c>
      <c r="EQ358" s="231">
        <f>IF(EN358=1,IF(EM358&lt;15,VLOOKUP(EP358,data!$B$3:$E$32,2,0)*EM358,(VLOOKUP(EP358,data!$B$3:$E$32,2,0)*14)+(VLOOKUP(EP358,data!$B$3:$E$32,3,0))*(EM358-14)),0)</f>
        <v>0</v>
      </c>
      <c r="ER358" s="265" t="s">
        <v>96</v>
      </c>
      <c r="ES358" s="231">
        <f>IF(EN358=1,VLOOKUP(ER358,data!$B$35:$D$39,2,0),0)</f>
        <v>0</v>
      </c>
      <c r="ET358" s="232">
        <f>IF(AND(EQ358&lt;&gt;0,ES358&lt;&gt;0)=FALSE,0,data!$C$43)</f>
        <v>0</v>
      </c>
      <c r="EU358" s="269">
        <f t="shared" si="421"/>
        <v>0</v>
      </c>
      <c r="EV358" s="225">
        <f t="shared" si="422"/>
        <v>0</v>
      </c>
      <c r="EW358" s="225">
        <f t="shared" si="423"/>
        <v>0</v>
      </c>
      <c r="EX358" s="225">
        <f t="shared" si="424"/>
        <v>0</v>
      </c>
      <c r="EY358" s="431" t="str">
        <f t="shared" si="425"/>
        <v>ne</v>
      </c>
      <c r="FA358" s="229"/>
      <c r="FB358" s="225">
        <f t="shared" si="426"/>
        <v>0</v>
      </c>
      <c r="FC358" s="230">
        <f>IF(FB358=1,data!$C$41*FA358,0)</f>
        <v>0</v>
      </c>
      <c r="FD358" s="265" t="s">
        <v>96</v>
      </c>
      <c r="FE358" s="231">
        <f>IF(FB358=1,IF(FA358&lt;15,VLOOKUP(FD358,data!$B$3:$E$32,2,0)*FA358,(VLOOKUP(FD358,data!$B$3:$E$32,2,0)*14)+(VLOOKUP(FD358,data!$B$3:$E$32,3,0))*(FA358-14)),0)</f>
        <v>0</v>
      </c>
      <c r="FF358" s="265" t="s">
        <v>96</v>
      </c>
      <c r="FG358" s="231">
        <f>IF(FB358=1,VLOOKUP(FF358,data!$B$35:$D$39,2,0),0)</f>
        <v>0</v>
      </c>
      <c r="FH358" s="232">
        <f>IF(AND(FE358&lt;&gt;0,FG358&lt;&gt;0)=FALSE,0,data!$C$43)</f>
        <v>0</v>
      </c>
      <c r="FI358" s="269">
        <f t="shared" si="427"/>
        <v>0</v>
      </c>
      <c r="FJ358" s="225">
        <f t="shared" si="428"/>
        <v>0</v>
      </c>
      <c r="FK358" s="225">
        <f t="shared" si="429"/>
        <v>0</v>
      </c>
      <c r="FL358" s="225">
        <f t="shared" si="430"/>
        <v>0</v>
      </c>
      <c r="FM358" s="431" t="str">
        <f t="shared" si="431"/>
        <v>ne</v>
      </c>
    </row>
    <row r="359" spans="1:169" ht="26.65" hidden="1" customHeight="1" x14ac:dyDescent="0.25">
      <c r="A359" s="233"/>
      <c r="B359" s="370" t="s">
        <v>450</v>
      </c>
      <c r="C359" s="416"/>
      <c r="D359" s="418"/>
      <c r="E359" s="229"/>
      <c r="F359" s="225">
        <f t="shared" si="363"/>
        <v>0</v>
      </c>
      <c r="G359" s="230">
        <f>IF(F359=1,data!$C$41*E359,0)</f>
        <v>0</v>
      </c>
      <c r="H359" s="265" t="s">
        <v>96</v>
      </c>
      <c r="I359" s="231">
        <f>IF($F359=1,IF($E359&lt;15,VLOOKUP(H359,data!$B$3:$E$32,2,0)*$E359,(VLOOKUP(H359,data!$B$3:$E$32,2,0)*14)+(VLOOKUP(H359,data!$B$3:$E$32,3,0))*($E359-14)),0)</f>
        <v>0</v>
      </c>
      <c r="J359" s="265" t="s">
        <v>96</v>
      </c>
      <c r="K359" s="231">
        <f>IF($F359=1,VLOOKUP(J359,data!$B$35:$D$39,2,0),0)</f>
        <v>0</v>
      </c>
      <c r="L359" s="232">
        <f>IF(AND(I359&lt;&gt;0,K359&lt;&gt;0)=FALSE,0,data!$C$43)</f>
        <v>0</v>
      </c>
      <c r="M359" s="269">
        <f t="shared" si="361"/>
        <v>0</v>
      </c>
      <c r="N359" s="225">
        <f t="shared" si="432"/>
        <v>0</v>
      </c>
      <c r="O359" s="225">
        <f t="shared" si="364"/>
        <v>0</v>
      </c>
      <c r="P359" s="225">
        <f t="shared" si="365"/>
        <v>0</v>
      </c>
      <c r="Q359" s="228"/>
      <c r="R359" s="438">
        <f t="shared" si="366"/>
        <v>0</v>
      </c>
      <c r="S359" s="225">
        <f t="shared" si="367"/>
        <v>0</v>
      </c>
      <c r="T359" s="357">
        <f>IF(S359=1,data!$C$41*R359,0)</f>
        <v>0</v>
      </c>
      <c r="U359" s="370" t="str">
        <f t="shared" si="368"/>
        <v xml:space="preserve"> </v>
      </c>
      <c r="V359" s="360">
        <f>IF($S359=1,IF(R359&lt;15,VLOOKUP(U359,data!$B$3:$E$32,2,0)*R359,(VLOOKUP(U359,data!$B$3:$E$32,2,0)*14)+(VLOOKUP(U359,data!$B$3:$E$32,3,0))*(R359-14)),0)</f>
        <v>0</v>
      </c>
      <c r="W359" s="370" t="str">
        <f t="shared" si="369"/>
        <v xml:space="preserve"> </v>
      </c>
      <c r="X359" s="360">
        <f>IF($S359=1,VLOOKUP(W359,data!$B$35:$D$39,2,0),0)</f>
        <v>0</v>
      </c>
      <c r="Y359" s="364">
        <f>IF(AND(V359&lt;&gt;0,X359&lt;&gt;0)=FALSE,0,data!$C$43)</f>
        <v>0</v>
      </c>
      <c r="Z359" s="365">
        <f t="shared" si="362"/>
        <v>0</v>
      </c>
      <c r="AA359" s="225">
        <f t="shared" si="433"/>
        <v>0</v>
      </c>
      <c r="AB359" s="225">
        <f t="shared" si="370"/>
        <v>0</v>
      </c>
      <c r="AC359" s="225">
        <f t="shared" si="371"/>
        <v>0</v>
      </c>
      <c r="AE359" s="229"/>
      <c r="AF359" s="225">
        <f t="shared" si="372"/>
        <v>0</v>
      </c>
      <c r="AG359" s="230">
        <f>IF(AF359=1,data!$C$41*AE359,0)</f>
        <v>0</v>
      </c>
      <c r="AH359" s="265" t="s">
        <v>96</v>
      </c>
      <c r="AI359" s="231">
        <f>IF(AF359=1,IF(AE359&lt;15,VLOOKUP(AH359,data!$B$3:$E$32,2,0)*AE359,(VLOOKUP(AH359,data!$B$3:$E$32,2,0)*14)+(VLOOKUP(AH359,data!$B$3:$E$32,3,0))*(AE359-14)),0)</f>
        <v>0</v>
      </c>
      <c r="AJ359" s="265" t="s">
        <v>96</v>
      </c>
      <c r="AK359" s="231">
        <f>IF(AF359=1,VLOOKUP(AJ359,data!$B$35:$D$39,2,0),0)</f>
        <v>0</v>
      </c>
      <c r="AL359" s="232">
        <f>IF(AND(AI359&lt;&gt;0,AK359&lt;&gt;0)=FALSE,0,data!$C$43)</f>
        <v>0</v>
      </c>
      <c r="AM359" s="269">
        <f t="shared" si="373"/>
        <v>0</v>
      </c>
      <c r="AN359" s="225">
        <f t="shared" si="374"/>
        <v>0</v>
      </c>
      <c r="AO359" s="225">
        <f t="shared" si="375"/>
        <v>0</v>
      </c>
      <c r="AP359" s="225">
        <f t="shared" si="376"/>
        <v>0</v>
      </c>
      <c r="AQ359" s="431" t="str">
        <f t="shared" si="377"/>
        <v>ne</v>
      </c>
      <c r="AS359" s="229"/>
      <c r="AT359" s="225">
        <f t="shared" si="378"/>
        <v>0</v>
      </c>
      <c r="AU359" s="230">
        <f>IF(AT359=1,data!$C$41*AS359,0)</f>
        <v>0</v>
      </c>
      <c r="AV359" s="265" t="s">
        <v>96</v>
      </c>
      <c r="AW359" s="231">
        <f>IF(AT359=1,IF(AS359&lt;15,VLOOKUP(AV359,data!$B$3:$E$32,2,0)*AS359,(VLOOKUP(AV359,data!$B$3:$E$32,2,0)*14)+(VLOOKUP(AV359,data!$B$3:$E$32,3,0))*(AS359-14)),0)</f>
        <v>0</v>
      </c>
      <c r="AX359" s="265" t="s">
        <v>96</v>
      </c>
      <c r="AY359" s="231">
        <f>IF(AT359=1,VLOOKUP(AX359,data!$B$35:$D$39,2,0),0)</f>
        <v>0</v>
      </c>
      <c r="AZ359" s="232">
        <f>IF(AND(AW359&lt;&gt;0,AY359&lt;&gt;0)=FALSE,0,data!$C$43)</f>
        <v>0</v>
      </c>
      <c r="BA359" s="269">
        <f t="shared" si="379"/>
        <v>0</v>
      </c>
      <c r="BB359" s="225">
        <f t="shared" si="380"/>
        <v>0</v>
      </c>
      <c r="BC359" s="225">
        <f t="shared" si="381"/>
        <v>0</v>
      </c>
      <c r="BD359" s="225">
        <f t="shared" si="382"/>
        <v>0</v>
      </c>
      <c r="BE359" s="431" t="str">
        <f t="shared" si="383"/>
        <v>ne</v>
      </c>
      <c r="BG359" s="229"/>
      <c r="BH359" s="225">
        <f t="shared" si="384"/>
        <v>0</v>
      </c>
      <c r="BI359" s="230">
        <f>IF(BH359=1,data!$C$41*BG359,0)</f>
        <v>0</v>
      </c>
      <c r="BJ359" s="265" t="s">
        <v>96</v>
      </c>
      <c r="BK359" s="231">
        <f>IF(BH359=1,IF(BG359&lt;15,VLOOKUP(BJ359,data!$B$3:$E$32,2,0)*BG359,(VLOOKUP(BJ359,data!$B$3:$E$32,2,0)*14)+(VLOOKUP(BJ359,data!$B$3:$E$32,3,0))*(BG359-14)),0)</f>
        <v>0</v>
      </c>
      <c r="BL359" s="265" t="s">
        <v>96</v>
      </c>
      <c r="BM359" s="231">
        <f>IF(BH359=1,VLOOKUP(BL359,data!$B$35:$D$39,2,0),0)</f>
        <v>0</v>
      </c>
      <c r="BN359" s="232">
        <f>IF(AND(BK359&lt;&gt;0,BM359&lt;&gt;0)=FALSE,0,data!$C$43)</f>
        <v>0</v>
      </c>
      <c r="BO359" s="269">
        <f t="shared" si="385"/>
        <v>0</v>
      </c>
      <c r="BP359" s="225">
        <f t="shared" si="386"/>
        <v>0</v>
      </c>
      <c r="BQ359" s="225">
        <f t="shared" si="387"/>
        <v>0</v>
      </c>
      <c r="BR359" s="225">
        <f t="shared" si="388"/>
        <v>0</v>
      </c>
      <c r="BS359" s="431" t="str">
        <f t="shared" si="389"/>
        <v>ne</v>
      </c>
      <c r="BU359" s="229"/>
      <c r="BV359" s="225">
        <f t="shared" si="390"/>
        <v>0</v>
      </c>
      <c r="BW359" s="230">
        <f>IF(BV359=1,data!$C$41*BU359,0)</f>
        <v>0</v>
      </c>
      <c r="BX359" s="265" t="s">
        <v>96</v>
      </c>
      <c r="BY359" s="231">
        <f>IF(BV359=1,IF(BU359&lt;15,VLOOKUP(BX359,data!$B$3:$E$32,2,0)*BU359,(VLOOKUP(BX359,data!$B$3:$E$32,2,0)*14)+(VLOOKUP(BX359,data!$B$3:$E$32,3,0))*(BU359-14)),0)</f>
        <v>0</v>
      </c>
      <c r="BZ359" s="265" t="s">
        <v>96</v>
      </c>
      <c r="CA359" s="231">
        <f>IF(BV359=1,VLOOKUP(BZ359,data!$B$35:$D$39,2,0),0)</f>
        <v>0</v>
      </c>
      <c r="CB359" s="232">
        <f>IF(AND(BY359&lt;&gt;0,CA359&lt;&gt;0)=FALSE,0,data!$C$43)</f>
        <v>0</v>
      </c>
      <c r="CC359" s="269">
        <f t="shared" si="391"/>
        <v>0</v>
      </c>
      <c r="CD359" s="225">
        <f t="shared" si="392"/>
        <v>0</v>
      </c>
      <c r="CE359" s="225">
        <f t="shared" si="393"/>
        <v>0</v>
      </c>
      <c r="CF359" s="225">
        <f t="shared" si="394"/>
        <v>0</v>
      </c>
      <c r="CG359" s="431" t="str">
        <f t="shared" si="395"/>
        <v>ne</v>
      </c>
      <c r="CI359" s="229"/>
      <c r="CJ359" s="225">
        <f t="shared" si="396"/>
        <v>0</v>
      </c>
      <c r="CK359" s="230">
        <f>IF(CJ359=1,data!$C$41*CI359,0)</f>
        <v>0</v>
      </c>
      <c r="CL359" s="265" t="s">
        <v>96</v>
      </c>
      <c r="CM359" s="231">
        <f>IF(CJ359=1,IF(CI359&lt;15,VLOOKUP(CL359,data!$B$3:$E$32,2,0)*CI359,(VLOOKUP(CL359,data!$B$3:$E$32,2,0)*14)+(VLOOKUP(CL359,data!$B$3:$E$32,3,0))*(CI359-14)),0)</f>
        <v>0</v>
      </c>
      <c r="CN359" s="265" t="s">
        <v>96</v>
      </c>
      <c r="CO359" s="231">
        <f>IF(CJ359=1,VLOOKUP(CN359,data!$B$35:$D$39,2,0),0)</f>
        <v>0</v>
      </c>
      <c r="CP359" s="232">
        <f>IF(AND(CM359&lt;&gt;0,CO359&lt;&gt;0)=FALSE,0,data!$C$43)</f>
        <v>0</v>
      </c>
      <c r="CQ359" s="269">
        <f t="shared" si="397"/>
        <v>0</v>
      </c>
      <c r="CR359" s="225">
        <f t="shared" si="398"/>
        <v>0</v>
      </c>
      <c r="CS359" s="225">
        <f t="shared" si="399"/>
        <v>0</v>
      </c>
      <c r="CT359" s="225">
        <f t="shared" si="400"/>
        <v>0</v>
      </c>
      <c r="CU359" s="431" t="str">
        <f t="shared" si="401"/>
        <v>ne</v>
      </c>
      <c r="CW359" s="229"/>
      <c r="CX359" s="225">
        <f t="shared" si="402"/>
        <v>0</v>
      </c>
      <c r="CY359" s="230">
        <f>IF(CX359=1,data!$C$41*CW359,0)</f>
        <v>0</v>
      </c>
      <c r="CZ359" s="265" t="s">
        <v>96</v>
      </c>
      <c r="DA359" s="231">
        <f>IF(CX359=1,IF(CW359&lt;15,VLOOKUP(CZ359,data!$B$3:$E$32,2,0)*CW359,(VLOOKUP(CZ359,data!$B$3:$E$32,2,0)*14)+(VLOOKUP(CZ359,data!$B$3:$E$32,3,0))*(CW359-14)),0)</f>
        <v>0</v>
      </c>
      <c r="DB359" s="265" t="s">
        <v>96</v>
      </c>
      <c r="DC359" s="231">
        <f>IF(CX359=1,VLOOKUP(DB359,data!$B$35:$D$39,2,0),0)</f>
        <v>0</v>
      </c>
      <c r="DD359" s="232">
        <f>IF(AND(DA359&lt;&gt;0,DC359&lt;&gt;0)=FALSE,0,data!$C$43)</f>
        <v>0</v>
      </c>
      <c r="DE359" s="269">
        <f t="shared" si="403"/>
        <v>0</v>
      </c>
      <c r="DF359" s="225">
        <f t="shared" si="404"/>
        <v>0</v>
      </c>
      <c r="DG359" s="225">
        <f t="shared" si="405"/>
        <v>0</v>
      </c>
      <c r="DH359" s="225">
        <f t="shared" si="406"/>
        <v>0</v>
      </c>
      <c r="DI359" s="431" t="str">
        <f t="shared" si="407"/>
        <v>ne</v>
      </c>
      <c r="DK359" s="229"/>
      <c r="DL359" s="225">
        <f t="shared" si="408"/>
        <v>0</v>
      </c>
      <c r="DM359" s="230">
        <f>IF(DL359=1,data!$C$41*DK359,0)</f>
        <v>0</v>
      </c>
      <c r="DN359" s="265" t="s">
        <v>96</v>
      </c>
      <c r="DO359" s="231">
        <f>IF(DL359=1,IF(DK359&lt;15,VLOOKUP(DN359,data!$B$3:$E$32,2,0)*DK359,(VLOOKUP(DN359,data!$B$3:$E$32,2,0)*14)+(VLOOKUP(DN359,data!$B$3:$E$32,3,0))*(DK359-14)),0)</f>
        <v>0</v>
      </c>
      <c r="DP359" s="265" t="s">
        <v>96</v>
      </c>
      <c r="DQ359" s="231">
        <f>IF(DL359=1,VLOOKUP(DP359,data!$B$35:$D$39,2,0),0)</f>
        <v>0</v>
      </c>
      <c r="DR359" s="232">
        <f>IF(AND(DO359&lt;&gt;0,DQ359&lt;&gt;0)=FALSE,0,data!$C$43)</f>
        <v>0</v>
      </c>
      <c r="DS359" s="269">
        <f t="shared" si="409"/>
        <v>0</v>
      </c>
      <c r="DT359" s="225">
        <f t="shared" si="410"/>
        <v>0</v>
      </c>
      <c r="DU359" s="225">
        <f t="shared" si="411"/>
        <v>0</v>
      </c>
      <c r="DV359" s="225">
        <f t="shared" si="412"/>
        <v>0</v>
      </c>
      <c r="DW359" s="431" t="str">
        <f t="shared" si="413"/>
        <v>ne</v>
      </c>
      <c r="DY359" s="229"/>
      <c r="DZ359" s="225">
        <f t="shared" si="414"/>
        <v>0</v>
      </c>
      <c r="EA359" s="230">
        <f>IF(DZ359=1,data!$C$41*DY359,0)</f>
        <v>0</v>
      </c>
      <c r="EB359" s="265" t="s">
        <v>96</v>
      </c>
      <c r="EC359" s="231">
        <f>IF(DZ359=1,IF(DY359&lt;15,VLOOKUP(EB359,data!$B$3:$E$32,2,0)*DY359,(VLOOKUP(EB359,data!$B$3:$E$32,2,0)*14)+(VLOOKUP(EB359,data!$B$3:$E$32,3,0))*(DY359-14)),0)</f>
        <v>0</v>
      </c>
      <c r="ED359" s="265" t="s">
        <v>96</v>
      </c>
      <c r="EE359" s="231">
        <f>IF(DZ359=1,VLOOKUP(ED359,data!$B$35:$D$39,2,0),0)</f>
        <v>0</v>
      </c>
      <c r="EF359" s="232">
        <f>IF(AND(EC359&lt;&gt;0,EE359&lt;&gt;0)=FALSE,0,data!$C$43)</f>
        <v>0</v>
      </c>
      <c r="EG359" s="269">
        <f t="shared" si="415"/>
        <v>0</v>
      </c>
      <c r="EH359" s="225">
        <f t="shared" si="416"/>
        <v>0</v>
      </c>
      <c r="EI359" s="225">
        <f t="shared" si="417"/>
        <v>0</v>
      </c>
      <c r="EJ359" s="225">
        <f t="shared" si="418"/>
        <v>0</v>
      </c>
      <c r="EK359" s="431" t="str">
        <f t="shared" si="419"/>
        <v>ne</v>
      </c>
      <c r="EM359" s="229"/>
      <c r="EN359" s="225">
        <f t="shared" si="420"/>
        <v>0</v>
      </c>
      <c r="EO359" s="230">
        <f>IF(EN359=1,data!$C$41*EM359,0)</f>
        <v>0</v>
      </c>
      <c r="EP359" s="265" t="s">
        <v>96</v>
      </c>
      <c r="EQ359" s="231">
        <f>IF(EN359=1,IF(EM359&lt;15,VLOOKUP(EP359,data!$B$3:$E$32,2,0)*EM359,(VLOOKUP(EP359,data!$B$3:$E$32,2,0)*14)+(VLOOKUP(EP359,data!$B$3:$E$32,3,0))*(EM359-14)),0)</f>
        <v>0</v>
      </c>
      <c r="ER359" s="265" t="s">
        <v>96</v>
      </c>
      <c r="ES359" s="231">
        <f>IF(EN359=1,VLOOKUP(ER359,data!$B$35:$D$39,2,0),0)</f>
        <v>0</v>
      </c>
      <c r="ET359" s="232">
        <f>IF(AND(EQ359&lt;&gt;0,ES359&lt;&gt;0)=FALSE,0,data!$C$43)</f>
        <v>0</v>
      </c>
      <c r="EU359" s="269">
        <f t="shared" si="421"/>
        <v>0</v>
      </c>
      <c r="EV359" s="225">
        <f t="shared" si="422"/>
        <v>0</v>
      </c>
      <c r="EW359" s="225">
        <f t="shared" si="423"/>
        <v>0</v>
      </c>
      <c r="EX359" s="225">
        <f t="shared" si="424"/>
        <v>0</v>
      </c>
      <c r="EY359" s="431" t="str">
        <f t="shared" si="425"/>
        <v>ne</v>
      </c>
      <c r="FA359" s="229"/>
      <c r="FB359" s="225">
        <f t="shared" si="426"/>
        <v>0</v>
      </c>
      <c r="FC359" s="230">
        <f>IF(FB359=1,data!$C$41*FA359,0)</f>
        <v>0</v>
      </c>
      <c r="FD359" s="265" t="s">
        <v>96</v>
      </c>
      <c r="FE359" s="231">
        <f>IF(FB359=1,IF(FA359&lt;15,VLOOKUP(FD359,data!$B$3:$E$32,2,0)*FA359,(VLOOKUP(FD359,data!$B$3:$E$32,2,0)*14)+(VLOOKUP(FD359,data!$B$3:$E$32,3,0))*(FA359-14)),0)</f>
        <v>0</v>
      </c>
      <c r="FF359" s="265" t="s">
        <v>96</v>
      </c>
      <c r="FG359" s="231">
        <f>IF(FB359=1,VLOOKUP(FF359,data!$B$35:$D$39,2,0),0)</f>
        <v>0</v>
      </c>
      <c r="FH359" s="232">
        <f>IF(AND(FE359&lt;&gt;0,FG359&lt;&gt;0)=FALSE,0,data!$C$43)</f>
        <v>0</v>
      </c>
      <c r="FI359" s="269">
        <f t="shared" si="427"/>
        <v>0</v>
      </c>
      <c r="FJ359" s="225">
        <f t="shared" si="428"/>
        <v>0</v>
      </c>
      <c r="FK359" s="225">
        <f t="shared" si="429"/>
        <v>0</v>
      </c>
      <c r="FL359" s="225">
        <f t="shared" si="430"/>
        <v>0</v>
      </c>
      <c r="FM359" s="431" t="str">
        <f t="shared" si="431"/>
        <v>ne</v>
      </c>
    </row>
    <row r="360" spans="1:169" ht="26.65" hidden="1" customHeight="1" x14ac:dyDescent="0.25">
      <c r="A360" s="233"/>
      <c r="B360" s="370" t="s">
        <v>451</v>
      </c>
      <c r="C360" s="416"/>
      <c r="D360" s="418"/>
      <c r="E360" s="229"/>
      <c r="F360" s="225">
        <f t="shared" si="363"/>
        <v>0</v>
      </c>
      <c r="G360" s="230">
        <f>IF(F360=1,data!$C$41*E360,0)</f>
        <v>0</v>
      </c>
      <c r="H360" s="265" t="s">
        <v>96</v>
      </c>
      <c r="I360" s="231">
        <f>IF($F360=1,IF($E360&lt;15,VLOOKUP(H360,data!$B$3:$E$32,2,0)*$E360,(VLOOKUP(H360,data!$B$3:$E$32,2,0)*14)+(VLOOKUP(H360,data!$B$3:$E$32,3,0))*($E360-14)),0)</f>
        <v>0</v>
      </c>
      <c r="J360" s="265" t="s">
        <v>96</v>
      </c>
      <c r="K360" s="231">
        <f>IF($F360=1,VLOOKUP(J360,data!$B$35:$D$39,2,0),0)</f>
        <v>0</v>
      </c>
      <c r="L360" s="232">
        <f>IF(AND(I360&lt;&gt;0,K360&lt;&gt;0)=FALSE,0,data!$C$43)</f>
        <v>0</v>
      </c>
      <c r="M360" s="269">
        <f t="shared" si="361"/>
        <v>0</v>
      </c>
      <c r="N360" s="225">
        <f t="shared" si="432"/>
        <v>0</v>
      </c>
      <c r="O360" s="225">
        <f t="shared" si="364"/>
        <v>0</v>
      </c>
      <c r="P360" s="225">
        <f t="shared" si="365"/>
        <v>0</v>
      </c>
      <c r="Q360" s="228"/>
      <c r="R360" s="438">
        <f t="shared" si="366"/>
        <v>0</v>
      </c>
      <c r="S360" s="225">
        <f t="shared" si="367"/>
        <v>0</v>
      </c>
      <c r="T360" s="357">
        <f>IF(S360=1,data!$C$41*R360,0)</f>
        <v>0</v>
      </c>
      <c r="U360" s="370" t="str">
        <f t="shared" si="368"/>
        <v xml:space="preserve"> </v>
      </c>
      <c r="V360" s="360">
        <f>IF($S360=1,IF(R360&lt;15,VLOOKUP(U360,data!$B$3:$E$32,2,0)*R360,(VLOOKUP(U360,data!$B$3:$E$32,2,0)*14)+(VLOOKUP(U360,data!$B$3:$E$32,3,0))*(R360-14)),0)</f>
        <v>0</v>
      </c>
      <c r="W360" s="370" t="str">
        <f t="shared" si="369"/>
        <v xml:space="preserve"> </v>
      </c>
      <c r="X360" s="360">
        <f>IF($S360=1,VLOOKUP(W360,data!$B$35:$D$39,2,0),0)</f>
        <v>0</v>
      </c>
      <c r="Y360" s="364">
        <f>IF(AND(V360&lt;&gt;0,X360&lt;&gt;0)=FALSE,0,data!$C$43)</f>
        <v>0</v>
      </c>
      <c r="Z360" s="365">
        <f t="shared" si="362"/>
        <v>0</v>
      </c>
      <c r="AA360" s="225">
        <f t="shared" si="433"/>
        <v>0</v>
      </c>
      <c r="AB360" s="225">
        <f t="shared" si="370"/>
        <v>0</v>
      </c>
      <c r="AC360" s="225">
        <f t="shared" si="371"/>
        <v>0</v>
      </c>
      <c r="AE360" s="229"/>
      <c r="AF360" s="225">
        <f t="shared" si="372"/>
        <v>0</v>
      </c>
      <c r="AG360" s="230">
        <f>IF(AF360=1,data!$C$41*AE360,0)</f>
        <v>0</v>
      </c>
      <c r="AH360" s="265" t="s">
        <v>96</v>
      </c>
      <c r="AI360" s="231">
        <f>IF(AF360=1,IF(AE360&lt;15,VLOOKUP(AH360,data!$B$3:$E$32,2,0)*AE360,(VLOOKUP(AH360,data!$B$3:$E$32,2,0)*14)+(VLOOKUP(AH360,data!$B$3:$E$32,3,0))*(AE360-14)),0)</f>
        <v>0</v>
      </c>
      <c r="AJ360" s="265" t="s">
        <v>96</v>
      </c>
      <c r="AK360" s="231">
        <f>IF(AF360=1,VLOOKUP(AJ360,data!$B$35:$D$39,2,0),0)</f>
        <v>0</v>
      </c>
      <c r="AL360" s="232">
        <f>IF(AND(AI360&lt;&gt;0,AK360&lt;&gt;0)=FALSE,0,data!$C$43)</f>
        <v>0</v>
      </c>
      <c r="AM360" s="269">
        <f t="shared" si="373"/>
        <v>0</v>
      </c>
      <c r="AN360" s="225">
        <f t="shared" si="374"/>
        <v>0</v>
      </c>
      <c r="AO360" s="225">
        <f t="shared" si="375"/>
        <v>0</v>
      </c>
      <c r="AP360" s="225">
        <f t="shared" si="376"/>
        <v>0</v>
      </c>
      <c r="AQ360" s="431" t="str">
        <f t="shared" si="377"/>
        <v>ne</v>
      </c>
      <c r="AS360" s="229"/>
      <c r="AT360" s="225">
        <f t="shared" si="378"/>
        <v>0</v>
      </c>
      <c r="AU360" s="230">
        <f>IF(AT360=1,data!$C$41*AS360,0)</f>
        <v>0</v>
      </c>
      <c r="AV360" s="265" t="s">
        <v>96</v>
      </c>
      <c r="AW360" s="231">
        <f>IF(AT360=1,IF(AS360&lt;15,VLOOKUP(AV360,data!$B$3:$E$32,2,0)*AS360,(VLOOKUP(AV360,data!$B$3:$E$32,2,0)*14)+(VLOOKUP(AV360,data!$B$3:$E$32,3,0))*(AS360-14)),0)</f>
        <v>0</v>
      </c>
      <c r="AX360" s="265" t="s">
        <v>96</v>
      </c>
      <c r="AY360" s="231">
        <f>IF(AT360=1,VLOOKUP(AX360,data!$B$35:$D$39,2,0),0)</f>
        <v>0</v>
      </c>
      <c r="AZ360" s="232">
        <f>IF(AND(AW360&lt;&gt;0,AY360&lt;&gt;0)=FALSE,0,data!$C$43)</f>
        <v>0</v>
      </c>
      <c r="BA360" s="269">
        <f t="shared" si="379"/>
        <v>0</v>
      </c>
      <c r="BB360" s="225">
        <f t="shared" si="380"/>
        <v>0</v>
      </c>
      <c r="BC360" s="225">
        <f t="shared" si="381"/>
        <v>0</v>
      </c>
      <c r="BD360" s="225">
        <f t="shared" si="382"/>
        <v>0</v>
      </c>
      <c r="BE360" s="431" t="str">
        <f t="shared" si="383"/>
        <v>ne</v>
      </c>
      <c r="BG360" s="229"/>
      <c r="BH360" s="225">
        <f t="shared" si="384"/>
        <v>0</v>
      </c>
      <c r="BI360" s="230">
        <f>IF(BH360=1,data!$C$41*BG360,0)</f>
        <v>0</v>
      </c>
      <c r="BJ360" s="265" t="s">
        <v>96</v>
      </c>
      <c r="BK360" s="231">
        <f>IF(BH360=1,IF(BG360&lt;15,VLOOKUP(BJ360,data!$B$3:$E$32,2,0)*BG360,(VLOOKUP(BJ360,data!$B$3:$E$32,2,0)*14)+(VLOOKUP(BJ360,data!$B$3:$E$32,3,0))*(BG360-14)),0)</f>
        <v>0</v>
      </c>
      <c r="BL360" s="265" t="s">
        <v>96</v>
      </c>
      <c r="BM360" s="231">
        <f>IF(BH360=1,VLOOKUP(BL360,data!$B$35:$D$39,2,0),0)</f>
        <v>0</v>
      </c>
      <c r="BN360" s="232">
        <f>IF(AND(BK360&lt;&gt;0,BM360&lt;&gt;0)=FALSE,0,data!$C$43)</f>
        <v>0</v>
      </c>
      <c r="BO360" s="269">
        <f t="shared" si="385"/>
        <v>0</v>
      </c>
      <c r="BP360" s="225">
        <f t="shared" si="386"/>
        <v>0</v>
      </c>
      <c r="BQ360" s="225">
        <f t="shared" si="387"/>
        <v>0</v>
      </c>
      <c r="BR360" s="225">
        <f t="shared" si="388"/>
        <v>0</v>
      </c>
      <c r="BS360" s="431" t="str">
        <f t="shared" si="389"/>
        <v>ne</v>
      </c>
      <c r="BU360" s="229"/>
      <c r="BV360" s="225">
        <f t="shared" si="390"/>
        <v>0</v>
      </c>
      <c r="BW360" s="230">
        <f>IF(BV360=1,data!$C$41*BU360,0)</f>
        <v>0</v>
      </c>
      <c r="BX360" s="265" t="s">
        <v>96</v>
      </c>
      <c r="BY360" s="231">
        <f>IF(BV360=1,IF(BU360&lt;15,VLOOKUP(BX360,data!$B$3:$E$32,2,0)*BU360,(VLOOKUP(BX360,data!$B$3:$E$32,2,0)*14)+(VLOOKUP(BX360,data!$B$3:$E$32,3,0))*(BU360-14)),0)</f>
        <v>0</v>
      </c>
      <c r="BZ360" s="265" t="s">
        <v>96</v>
      </c>
      <c r="CA360" s="231">
        <f>IF(BV360=1,VLOOKUP(BZ360,data!$B$35:$D$39,2,0),0)</f>
        <v>0</v>
      </c>
      <c r="CB360" s="232">
        <f>IF(AND(BY360&lt;&gt;0,CA360&lt;&gt;0)=FALSE,0,data!$C$43)</f>
        <v>0</v>
      </c>
      <c r="CC360" s="269">
        <f t="shared" si="391"/>
        <v>0</v>
      </c>
      <c r="CD360" s="225">
        <f t="shared" si="392"/>
        <v>0</v>
      </c>
      <c r="CE360" s="225">
        <f t="shared" si="393"/>
        <v>0</v>
      </c>
      <c r="CF360" s="225">
        <f t="shared" si="394"/>
        <v>0</v>
      </c>
      <c r="CG360" s="431" t="str">
        <f t="shared" si="395"/>
        <v>ne</v>
      </c>
      <c r="CI360" s="229"/>
      <c r="CJ360" s="225">
        <f t="shared" si="396"/>
        <v>0</v>
      </c>
      <c r="CK360" s="230">
        <f>IF(CJ360=1,data!$C$41*CI360,0)</f>
        <v>0</v>
      </c>
      <c r="CL360" s="265" t="s">
        <v>96</v>
      </c>
      <c r="CM360" s="231">
        <f>IF(CJ360=1,IF(CI360&lt;15,VLOOKUP(CL360,data!$B$3:$E$32,2,0)*CI360,(VLOOKUP(CL360,data!$B$3:$E$32,2,0)*14)+(VLOOKUP(CL360,data!$B$3:$E$32,3,0))*(CI360-14)),0)</f>
        <v>0</v>
      </c>
      <c r="CN360" s="265" t="s">
        <v>96</v>
      </c>
      <c r="CO360" s="231">
        <f>IF(CJ360=1,VLOOKUP(CN360,data!$B$35:$D$39,2,0),0)</f>
        <v>0</v>
      </c>
      <c r="CP360" s="232">
        <f>IF(AND(CM360&lt;&gt;0,CO360&lt;&gt;0)=FALSE,0,data!$C$43)</f>
        <v>0</v>
      </c>
      <c r="CQ360" s="269">
        <f t="shared" si="397"/>
        <v>0</v>
      </c>
      <c r="CR360" s="225">
        <f t="shared" si="398"/>
        <v>0</v>
      </c>
      <c r="CS360" s="225">
        <f t="shared" si="399"/>
        <v>0</v>
      </c>
      <c r="CT360" s="225">
        <f t="shared" si="400"/>
        <v>0</v>
      </c>
      <c r="CU360" s="431" t="str">
        <f t="shared" si="401"/>
        <v>ne</v>
      </c>
      <c r="CW360" s="229"/>
      <c r="CX360" s="225">
        <f t="shared" si="402"/>
        <v>0</v>
      </c>
      <c r="CY360" s="230">
        <f>IF(CX360=1,data!$C$41*CW360,0)</f>
        <v>0</v>
      </c>
      <c r="CZ360" s="265" t="s">
        <v>96</v>
      </c>
      <c r="DA360" s="231">
        <f>IF(CX360=1,IF(CW360&lt;15,VLOOKUP(CZ360,data!$B$3:$E$32,2,0)*CW360,(VLOOKUP(CZ360,data!$B$3:$E$32,2,0)*14)+(VLOOKUP(CZ360,data!$B$3:$E$32,3,0))*(CW360-14)),0)</f>
        <v>0</v>
      </c>
      <c r="DB360" s="265" t="s">
        <v>96</v>
      </c>
      <c r="DC360" s="231">
        <f>IF(CX360=1,VLOOKUP(DB360,data!$B$35:$D$39,2,0),0)</f>
        <v>0</v>
      </c>
      <c r="DD360" s="232">
        <f>IF(AND(DA360&lt;&gt;0,DC360&lt;&gt;0)=FALSE,0,data!$C$43)</f>
        <v>0</v>
      </c>
      <c r="DE360" s="269">
        <f t="shared" si="403"/>
        <v>0</v>
      </c>
      <c r="DF360" s="225">
        <f t="shared" si="404"/>
        <v>0</v>
      </c>
      <c r="DG360" s="225">
        <f t="shared" si="405"/>
        <v>0</v>
      </c>
      <c r="DH360" s="225">
        <f t="shared" si="406"/>
        <v>0</v>
      </c>
      <c r="DI360" s="431" t="str">
        <f t="shared" si="407"/>
        <v>ne</v>
      </c>
      <c r="DK360" s="229"/>
      <c r="DL360" s="225">
        <f t="shared" si="408"/>
        <v>0</v>
      </c>
      <c r="DM360" s="230">
        <f>IF(DL360=1,data!$C$41*DK360,0)</f>
        <v>0</v>
      </c>
      <c r="DN360" s="265" t="s">
        <v>96</v>
      </c>
      <c r="DO360" s="231">
        <f>IF(DL360=1,IF(DK360&lt;15,VLOOKUP(DN360,data!$B$3:$E$32,2,0)*DK360,(VLOOKUP(DN360,data!$B$3:$E$32,2,0)*14)+(VLOOKUP(DN360,data!$B$3:$E$32,3,0))*(DK360-14)),0)</f>
        <v>0</v>
      </c>
      <c r="DP360" s="265" t="s">
        <v>96</v>
      </c>
      <c r="DQ360" s="231">
        <f>IF(DL360=1,VLOOKUP(DP360,data!$B$35:$D$39,2,0),0)</f>
        <v>0</v>
      </c>
      <c r="DR360" s="232">
        <f>IF(AND(DO360&lt;&gt;0,DQ360&lt;&gt;0)=FALSE,0,data!$C$43)</f>
        <v>0</v>
      </c>
      <c r="DS360" s="269">
        <f t="shared" si="409"/>
        <v>0</v>
      </c>
      <c r="DT360" s="225">
        <f t="shared" si="410"/>
        <v>0</v>
      </c>
      <c r="DU360" s="225">
        <f t="shared" si="411"/>
        <v>0</v>
      </c>
      <c r="DV360" s="225">
        <f t="shared" si="412"/>
        <v>0</v>
      </c>
      <c r="DW360" s="431" t="str">
        <f t="shared" si="413"/>
        <v>ne</v>
      </c>
      <c r="DY360" s="229"/>
      <c r="DZ360" s="225">
        <f t="shared" si="414"/>
        <v>0</v>
      </c>
      <c r="EA360" s="230">
        <f>IF(DZ360=1,data!$C$41*DY360,0)</f>
        <v>0</v>
      </c>
      <c r="EB360" s="265" t="s">
        <v>96</v>
      </c>
      <c r="EC360" s="231">
        <f>IF(DZ360=1,IF(DY360&lt;15,VLOOKUP(EB360,data!$B$3:$E$32,2,0)*DY360,(VLOOKUP(EB360,data!$B$3:$E$32,2,0)*14)+(VLOOKUP(EB360,data!$B$3:$E$32,3,0))*(DY360-14)),0)</f>
        <v>0</v>
      </c>
      <c r="ED360" s="265" t="s">
        <v>96</v>
      </c>
      <c r="EE360" s="231">
        <f>IF(DZ360=1,VLOOKUP(ED360,data!$B$35:$D$39,2,0),0)</f>
        <v>0</v>
      </c>
      <c r="EF360" s="232">
        <f>IF(AND(EC360&lt;&gt;0,EE360&lt;&gt;0)=FALSE,0,data!$C$43)</f>
        <v>0</v>
      </c>
      <c r="EG360" s="269">
        <f t="shared" si="415"/>
        <v>0</v>
      </c>
      <c r="EH360" s="225">
        <f t="shared" si="416"/>
        <v>0</v>
      </c>
      <c r="EI360" s="225">
        <f t="shared" si="417"/>
        <v>0</v>
      </c>
      <c r="EJ360" s="225">
        <f t="shared" si="418"/>
        <v>0</v>
      </c>
      <c r="EK360" s="431" t="str">
        <f t="shared" si="419"/>
        <v>ne</v>
      </c>
      <c r="EM360" s="229"/>
      <c r="EN360" s="225">
        <f t="shared" si="420"/>
        <v>0</v>
      </c>
      <c r="EO360" s="230">
        <f>IF(EN360=1,data!$C$41*EM360,0)</f>
        <v>0</v>
      </c>
      <c r="EP360" s="265" t="s">
        <v>96</v>
      </c>
      <c r="EQ360" s="231">
        <f>IF(EN360=1,IF(EM360&lt;15,VLOOKUP(EP360,data!$B$3:$E$32,2,0)*EM360,(VLOOKUP(EP360,data!$B$3:$E$32,2,0)*14)+(VLOOKUP(EP360,data!$B$3:$E$32,3,0))*(EM360-14)),0)</f>
        <v>0</v>
      </c>
      <c r="ER360" s="265" t="s">
        <v>96</v>
      </c>
      <c r="ES360" s="231">
        <f>IF(EN360=1,VLOOKUP(ER360,data!$B$35:$D$39,2,0),0)</f>
        <v>0</v>
      </c>
      <c r="ET360" s="232">
        <f>IF(AND(EQ360&lt;&gt;0,ES360&lt;&gt;0)=FALSE,0,data!$C$43)</f>
        <v>0</v>
      </c>
      <c r="EU360" s="269">
        <f t="shared" si="421"/>
        <v>0</v>
      </c>
      <c r="EV360" s="225">
        <f t="shared" si="422"/>
        <v>0</v>
      </c>
      <c r="EW360" s="225">
        <f t="shared" si="423"/>
        <v>0</v>
      </c>
      <c r="EX360" s="225">
        <f t="shared" si="424"/>
        <v>0</v>
      </c>
      <c r="EY360" s="431" t="str">
        <f t="shared" si="425"/>
        <v>ne</v>
      </c>
      <c r="FA360" s="229"/>
      <c r="FB360" s="225">
        <f t="shared" si="426"/>
        <v>0</v>
      </c>
      <c r="FC360" s="230">
        <f>IF(FB360=1,data!$C$41*FA360,0)</f>
        <v>0</v>
      </c>
      <c r="FD360" s="265" t="s">
        <v>96</v>
      </c>
      <c r="FE360" s="231">
        <f>IF(FB360=1,IF(FA360&lt;15,VLOOKUP(FD360,data!$B$3:$E$32,2,0)*FA360,(VLOOKUP(FD360,data!$B$3:$E$32,2,0)*14)+(VLOOKUP(FD360,data!$B$3:$E$32,3,0))*(FA360-14)),0)</f>
        <v>0</v>
      </c>
      <c r="FF360" s="265" t="s">
        <v>96</v>
      </c>
      <c r="FG360" s="231">
        <f>IF(FB360=1,VLOOKUP(FF360,data!$B$35:$D$39,2,0),0)</f>
        <v>0</v>
      </c>
      <c r="FH360" s="232">
        <f>IF(AND(FE360&lt;&gt;0,FG360&lt;&gt;0)=FALSE,0,data!$C$43)</f>
        <v>0</v>
      </c>
      <c r="FI360" s="269">
        <f t="shared" si="427"/>
        <v>0</v>
      </c>
      <c r="FJ360" s="225">
        <f t="shared" si="428"/>
        <v>0</v>
      </c>
      <c r="FK360" s="225">
        <f t="shared" si="429"/>
        <v>0</v>
      </c>
      <c r="FL360" s="225">
        <f t="shared" si="430"/>
        <v>0</v>
      </c>
      <c r="FM360" s="431" t="str">
        <f t="shared" si="431"/>
        <v>ne</v>
      </c>
    </row>
    <row r="361" spans="1:169" ht="26.65" hidden="1" customHeight="1" x14ac:dyDescent="0.25">
      <c r="A361" s="233"/>
      <c r="B361" s="370" t="s">
        <v>452</v>
      </c>
      <c r="C361" s="416"/>
      <c r="D361" s="418"/>
      <c r="E361" s="229"/>
      <c r="F361" s="225">
        <f t="shared" si="363"/>
        <v>0</v>
      </c>
      <c r="G361" s="230">
        <f>IF(F361=1,data!$C$41*E361,0)</f>
        <v>0</v>
      </c>
      <c r="H361" s="265" t="s">
        <v>96</v>
      </c>
      <c r="I361" s="231">
        <f>IF($F361=1,IF($E361&lt;15,VLOOKUP(H361,data!$B$3:$E$32,2,0)*$E361,(VLOOKUP(H361,data!$B$3:$E$32,2,0)*14)+(VLOOKUP(H361,data!$B$3:$E$32,3,0))*($E361-14)),0)</f>
        <v>0</v>
      </c>
      <c r="J361" s="265" t="s">
        <v>96</v>
      </c>
      <c r="K361" s="231">
        <f>IF($F361=1,VLOOKUP(J361,data!$B$35:$D$39,2,0),0)</f>
        <v>0</v>
      </c>
      <c r="L361" s="232">
        <f>IF(AND(I361&lt;&gt;0,K361&lt;&gt;0)=FALSE,0,data!$C$43)</f>
        <v>0</v>
      </c>
      <c r="M361" s="269">
        <f t="shared" si="361"/>
        <v>0</v>
      </c>
      <c r="N361" s="225">
        <f t="shared" si="432"/>
        <v>0</v>
      </c>
      <c r="O361" s="225">
        <f t="shared" si="364"/>
        <v>0</v>
      </c>
      <c r="P361" s="225">
        <f t="shared" si="365"/>
        <v>0</v>
      </c>
      <c r="Q361" s="228"/>
      <c r="R361" s="438">
        <f t="shared" si="366"/>
        <v>0</v>
      </c>
      <c r="S361" s="225">
        <f t="shared" si="367"/>
        <v>0</v>
      </c>
      <c r="T361" s="357">
        <f>IF(S361=1,data!$C$41*R361,0)</f>
        <v>0</v>
      </c>
      <c r="U361" s="370" t="str">
        <f t="shared" si="368"/>
        <v xml:space="preserve"> </v>
      </c>
      <c r="V361" s="360">
        <f>IF($S361=1,IF(R361&lt;15,VLOOKUP(U361,data!$B$3:$E$32,2,0)*R361,(VLOOKUP(U361,data!$B$3:$E$32,2,0)*14)+(VLOOKUP(U361,data!$B$3:$E$32,3,0))*(R361-14)),0)</f>
        <v>0</v>
      </c>
      <c r="W361" s="370" t="str">
        <f t="shared" si="369"/>
        <v xml:space="preserve"> </v>
      </c>
      <c r="X361" s="360">
        <f>IF($S361=1,VLOOKUP(W361,data!$B$35:$D$39,2,0),0)</f>
        <v>0</v>
      </c>
      <c r="Y361" s="364">
        <f>IF(AND(V361&lt;&gt;0,X361&lt;&gt;0)=FALSE,0,data!$C$43)</f>
        <v>0</v>
      </c>
      <c r="Z361" s="365">
        <f t="shared" si="362"/>
        <v>0</v>
      </c>
      <c r="AA361" s="225">
        <f t="shared" si="433"/>
        <v>0</v>
      </c>
      <c r="AB361" s="225">
        <f t="shared" si="370"/>
        <v>0</v>
      </c>
      <c r="AC361" s="225">
        <f t="shared" si="371"/>
        <v>0</v>
      </c>
      <c r="AE361" s="229"/>
      <c r="AF361" s="225">
        <f t="shared" si="372"/>
        <v>0</v>
      </c>
      <c r="AG361" s="230">
        <f>IF(AF361=1,data!$C$41*AE361,0)</f>
        <v>0</v>
      </c>
      <c r="AH361" s="265" t="s">
        <v>96</v>
      </c>
      <c r="AI361" s="231">
        <f>IF(AF361=1,IF(AE361&lt;15,VLOOKUP(AH361,data!$B$3:$E$32,2,0)*AE361,(VLOOKUP(AH361,data!$B$3:$E$32,2,0)*14)+(VLOOKUP(AH361,data!$B$3:$E$32,3,0))*(AE361-14)),0)</f>
        <v>0</v>
      </c>
      <c r="AJ361" s="265" t="s">
        <v>96</v>
      </c>
      <c r="AK361" s="231">
        <f>IF(AF361=1,VLOOKUP(AJ361,data!$B$35:$D$39,2,0),0)</f>
        <v>0</v>
      </c>
      <c r="AL361" s="232">
        <f>IF(AND(AI361&lt;&gt;0,AK361&lt;&gt;0)=FALSE,0,data!$C$43)</f>
        <v>0</v>
      </c>
      <c r="AM361" s="269">
        <f t="shared" si="373"/>
        <v>0</v>
      </c>
      <c r="AN361" s="225">
        <f t="shared" si="374"/>
        <v>0</v>
      </c>
      <c r="AO361" s="225">
        <f t="shared" si="375"/>
        <v>0</v>
      </c>
      <c r="AP361" s="225">
        <f t="shared" si="376"/>
        <v>0</v>
      </c>
      <c r="AQ361" s="431" t="str">
        <f t="shared" si="377"/>
        <v>ne</v>
      </c>
      <c r="AS361" s="229"/>
      <c r="AT361" s="225">
        <f t="shared" si="378"/>
        <v>0</v>
      </c>
      <c r="AU361" s="230">
        <f>IF(AT361=1,data!$C$41*AS361,0)</f>
        <v>0</v>
      </c>
      <c r="AV361" s="265" t="s">
        <v>96</v>
      </c>
      <c r="AW361" s="231">
        <f>IF(AT361=1,IF(AS361&lt;15,VLOOKUP(AV361,data!$B$3:$E$32,2,0)*AS361,(VLOOKUP(AV361,data!$B$3:$E$32,2,0)*14)+(VLOOKUP(AV361,data!$B$3:$E$32,3,0))*(AS361-14)),0)</f>
        <v>0</v>
      </c>
      <c r="AX361" s="265" t="s">
        <v>96</v>
      </c>
      <c r="AY361" s="231">
        <f>IF(AT361=1,VLOOKUP(AX361,data!$B$35:$D$39,2,0),0)</f>
        <v>0</v>
      </c>
      <c r="AZ361" s="232">
        <f>IF(AND(AW361&lt;&gt;0,AY361&lt;&gt;0)=FALSE,0,data!$C$43)</f>
        <v>0</v>
      </c>
      <c r="BA361" s="269">
        <f t="shared" si="379"/>
        <v>0</v>
      </c>
      <c r="BB361" s="225">
        <f t="shared" si="380"/>
        <v>0</v>
      </c>
      <c r="BC361" s="225">
        <f t="shared" si="381"/>
        <v>0</v>
      </c>
      <c r="BD361" s="225">
        <f t="shared" si="382"/>
        <v>0</v>
      </c>
      <c r="BE361" s="431" t="str">
        <f t="shared" si="383"/>
        <v>ne</v>
      </c>
      <c r="BG361" s="229"/>
      <c r="BH361" s="225">
        <f t="shared" si="384"/>
        <v>0</v>
      </c>
      <c r="BI361" s="230">
        <f>IF(BH361=1,data!$C$41*BG361,0)</f>
        <v>0</v>
      </c>
      <c r="BJ361" s="265" t="s">
        <v>96</v>
      </c>
      <c r="BK361" s="231">
        <f>IF(BH361=1,IF(BG361&lt;15,VLOOKUP(BJ361,data!$B$3:$E$32,2,0)*BG361,(VLOOKUP(BJ361,data!$B$3:$E$32,2,0)*14)+(VLOOKUP(BJ361,data!$B$3:$E$32,3,0))*(BG361-14)),0)</f>
        <v>0</v>
      </c>
      <c r="BL361" s="265" t="s">
        <v>96</v>
      </c>
      <c r="BM361" s="231">
        <f>IF(BH361=1,VLOOKUP(BL361,data!$B$35:$D$39,2,0),0)</f>
        <v>0</v>
      </c>
      <c r="BN361" s="232">
        <f>IF(AND(BK361&lt;&gt;0,BM361&lt;&gt;0)=FALSE,0,data!$C$43)</f>
        <v>0</v>
      </c>
      <c r="BO361" s="269">
        <f t="shared" si="385"/>
        <v>0</v>
      </c>
      <c r="BP361" s="225">
        <f t="shared" si="386"/>
        <v>0</v>
      </c>
      <c r="BQ361" s="225">
        <f t="shared" si="387"/>
        <v>0</v>
      </c>
      <c r="BR361" s="225">
        <f t="shared" si="388"/>
        <v>0</v>
      </c>
      <c r="BS361" s="431" t="str">
        <f t="shared" si="389"/>
        <v>ne</v>
      </c>
      <c r="BU361" s="229"/>
      <c r="BV361" s="225">
        <f t="shared" si="390"/>
        <v>0</v>
      </c>
      <c r="BW361" s="230">
        <f>IF(BV361=1,data!$C$41*BU361,0)</f>
        <v>0</v>
      </c>
      <c r="BX361" s="265" t="s">
        <v>96</v>
      </c>
      <c r="BY361" s="231">
        <f>IF(BV361=1,IF(BU361&lt;15,VLOOKUP(BX361,data!$B$3:$E$32,2,0)*BU361,(VLOOKUP(BX361,data!$B$3:$E$32,2,0)*14)+(VLOOKUP(BX361,data!$B$3:$E$32,3,0))*(BU361-14)),0)</f>
        <v>0</v>
      </c>
      <c r="BZ361" s="265" t="s">
        <v>96</v>
      </c>
      <c r="CA361" s="231">
        <f>IF(BV361=1,VLOOKUP(BZ361,data!$B$35:$D$39,2,0),0)</f>
        <v>0</v>
      </c>
      <c r="CB361" s="232">
        <f>IF(AND(BY361&lt;&gt;0,CA361&lt;&gt;0)=FALSE,0,data!$C$43)</f>
        <v>0</v>
      </c>
      <c r="CC361" s="269">
        <f t="shared" si="391"/>
        <v>0</v>
      </c>
      <c r="CD361" s="225">
        <f t="shared" si="392"/>
        <v>0</v>
      </c>
      <c r="CE361" s="225">
        <f t="shared" si="393"/>
        <v>0</v>
      </c>
      <c r="CF361" s="225">
        <f t="shared" si="394"/>
        <v>0</v>
      </c>
      <c r="CG361" s="431" t="str">
        <f t="shared" si="395"/>
        <v>ne</v>
      </c>
      <c r="CI361" s="229"/>
      <c r="CJ361" s="225">
        <f t="shared" si="396"/>
        <v>0</v>
      </c>
      <c r="CK361" s="230">
        <f>IF(CJ361=1,data!$C$41*CI361,0)</f>
        <v>0</v>
      </c>
      <c r="CL361" s="265" t="s">
        <v>96</v>
      </c>
      <c r="CM361" s="231">
        <f>IF(CJ361=1,IF(CI361&lt;15,VLOOKUP(CL361,data!$B$3:$E$32,2,0)*CI361,(VLOOKUP(CL361,data!$B$3:$E$32,2,0)*14)+(VLOOKUP(CL361,data!$B$3:$E$32,3,0))*(CI361-14)),0)</f>
        <v>0</v>
      </c>
      <c r="CN361" s="265" t="s">
        <v>96</v>
      </c>
      <c r="CO361" s="231">
        <f>IF(CJ361=1,VLOOKUP(CN361,data!$B$35:$D$39,2,0),0)</f>
        <v>0</v>
      </c>
      <c r="CP361" s="232">
        <f>IF(AND(CM361&lt;&gt;0,CO361&lt;&gt;0)=FALSE,0,data!$C$43)</f>
        <v>0</v>
      </c>
      <c r="CQ361" s="269">
        <f t="shared" si="397"/>
        <v>0</v>
      </c>
      <c r="CR361" s="225">
        <f t="shared" si="398"/>
        <v>0</v>
      </c>
      <c r="CS361" s="225">
        <f t="shared" si="399"/>
        <v>0</v>
      </c>
      <c r="CT361" s="225">
        <f t="shared" si="400"/>
        <v>0</v>
      </c>
      <c r="CU361" s="431" t="str">
        <f t="shared" si="401"/>
        <v>ne</v>
      </c>
      <c r="CW361" s="229"/>
      <c r="CX361" s="225">
        <f t="shared" si="402"/>
        <v>0</v>
      </c>
      <c r="CY361" s="230">
        <f>IF(CX361=1,data!$C$41*CW361,0)</f>
        <v>0</v>
      </c>
      <c r="CZ361" s="265" t="s">
        <v>96</v>
      </c>
      <c r="DA361" s="231">
        <f>IF(CX361=1,IF(CW361&lt;15,VLOOKUP(CZ361,data!$B$3:$E$32,2,0)*CW361,(VLOOKUP(CZ361,data!$B$3:$E$32,2,0)*14)+(VLOOKUP(CZ361,data!$B$3:$E$32,3,0))*(CW361-14)),0)</f>
        <v>0</v>
      </c>
      <c r="DB361" s="265" t="s">
        <v>96</v>
      </c>
      <c r="DC361" s="231">
        <f>IF(CX361=1,VLOOKUP(DB361,data!$B$35:$D$39,2,0),0)</f>
        <v>0</v>
      </c>
      <c r="DD361" s="232">
        <f>IF(AND(DA361&lt;&gt;0,DC361&lt;&gt;0)=FALSE,0,data!$C$43)</f>
        <v>0</v>
      </c>
      <c r="DE361" s="269">
        <f t="shared" si="403"/>
        <v>0</v>
      </c>
      <c r="DF361" s="225">
        <f t="shared" si="404"/>
        <v>0</v>
      </c>
      <c r="DG361" s="225">
        <f t="shared" si="405"/>
        <v>0</v>
      </c>
      <c r="DH361" s="225">
        <f t="shared" si="406"/>
        <v>0</v>
      </c>
      <c r="DI361" s="431" t="str">
        <f t="shared" si="407"/>
        <v>ne</v>
      </c>
      <c r="DK361" s="229"/>
      <c r="DL361" s="225">
        <f t="shared" si="408"/>
        <v>0</v>
      </c>
      <c r="DM361" s="230">
        <f>IF(DL361=1,data!$C$41*DK361,0)</f>
        <v>0</v>
      </c>
      <c r="DN361" s="265" t="s">
        <v>96</v>
      </c>
      <c r="DO361" s="231">
        <f>IF(DL361=1,IF(DK361&lt;15,VLOOKUP(DN361,data!$B$3:$E$32,2,0)*DK361,(VLOOKUP(DN361,data!$B$3:$E$32,2,0)*14)+(VLOOKUP(DN361,data!$B$3:$E$32,3,0))*(DK361-14)),0)</f>
        <v>0</v>
      </c>
      <c r="DP361" s="265" t="s">
        <v>96</v>
      </c>
      <c r="DQ361" s="231">
        <f>IF(DL361=1,VLOOKUP(DP361,data!$B$35:$D$39,2,0),0)</f>
        <v>0</v>
      </c>
      <c r="DR361" s="232">
        <f>IF(AND(DO361&lt;&gt;0,DQ361&lt;&gt;0)=FALSE,0,data!$C$43)</f>
        <v>0</v>
      </c>
      <c r="DS361" s="269">
        <f t="shared" si="409"/>
        <v>0</v>
      </c>
      <c r="DT361" s="225">
        <f t="shared" si="410"/>
        <v>0</v>
      </c>
      <c r="DU361" s="225">
        <f t="shared" si="411"/>
        <v>0</v>
      </c>
      <c r="DV361" s="225">
        <f t="shared" si="412"/>
        <v>0</v>
      </c>
      <c r="DW361" s="431" t="str">
        <f t="shared" si="413"/>
        <v>ne</v>
      </c>
      <c r="DY361" s="229"/>
      <c r="DZ361" s="225">
        <f t="shared" si="414"/>
        <v>0</v>
      </c>
      <c r="EA361" s="230">
        <f>IF(DZ361=1,data!$C$41*DY361,0)</f>
        <v>0</v>
      </c>
      <c r="EB361" s="265" t="s">
        <v>96</v>
      </c>
      <c r="EC361" s="231">
        <f>IF(DZ361=1,IF(DY361&lt;15,VLOOKUP(EB361,data!$B$3:$E$32,2,0)*DY361,(VLOOKUP(EB361,data!$B$3:$E$32,2,0)*14)+(VLOOKUP(EB361,data!$B$3:$E$32,3,0))*(DY361-14)),0)</f>
        <v>0</v>
      </c>
      <c r="ED361" s="265" t="s">
        <v>96</v>
      </c>
      <c r="EE361" s="231">
        <f>IF(DZ361=1,VLOOKUP(ED361,data!$B$35:$D$39,2,0),0)</f>
        <v>0</v>
      </c>
      <c r="EF361" s="232">
        <f>IF(AND(EC361&lt;&gt;0,EE361&lt;&gt;0)=FALSE,0,data!$C$43)</f>
        <v>0</v>
      </c>
      <c r="EG361" s="269">
        <f t="shared" si="415"/>
        <v>0</v>
      </c>
      <c r="EH361" s="225">
        <f t="shared" si="416"/>
        <v>0</v>
      </c>
      <c r="EI361" s="225">
        <f t="shared" si="417"/>
        <v>0</v>
      </c>
      <c r="EJ361" s="225">
        <f t="shared" si="418"/>
        <v>0</v>
      </c>
      <c r="EK361" s="431" t="str">
        <f t="shared" si="419"/>
        <v>ne</v>
      </c>
      <c r="EM361" s="229"/>
      <c r="EN361" s="225">
        <f t="shared" si="420"/>
        <v>0</v>
      </c>
      <c r="EO361" s="230">
        <f>IF(EN361=1,data!$C$41*EM361,0)</f>
        <v>0</v>
      </c>
      <c r="EP361" s="265" t="s">
        <v>96</v>
      </c>
      <c r="EQ361" s="231">
        <f>IF(EN361=1,IF(EM361&lt;15,VLOOKUP(EP361,data!$B$3:$E$32,2,0)*EM361,(VLOOKUP(EP361,data!$B$3:$E$32,2,0)*14)+(VLOOKUP(EP361,data!$B$3:$E$32,3,0))*(EM361-14)),0)</f>
        <v>0</v>
      </c>
      <c r="ER361" s="265" t="s">
        <v>96</v>
      </c>
      <c r="ES361" s="231">
        <f>IF(EN361=1,VLOOKUP(ER361,data!$B$35:$D$39,2,0),0)</f>
        <v>0</v>
      </c>
      <c r="ET361" s="232">
        <f>IF(AND(EQ361&lt;&gt;0,ES361&lt;&gt;0)=FALSE,0,data!$C$43)</f>
        <v>0</v>
      </c>
      <c r="EU361" s="269">
        <f t="shared" si="421"/>
        <v>0</v>
      </c>
      <c r="EV361" s="225">
        <f t="shared" si="422"/>
        <v>0</v>
      </c>
      <c r="EW361" s="225">
        <f t="shared" si="423"/>
        <v>0</v>
      </c>
      <c r="EX361" s="225">
        <f t="shared" si="424"/>
        <v>0</v>
      </c>
      <c r="EY361" s="431" t="str">
        <f t="shared" si="425"/>
        <v>ne</v>
      </c>
      <c r="FA361" s="229"/>
      <c r="FB361" s="225">
        <f t="shared" si="426"/>
        <v>0</v>
      </c>
      <c r="FC361" s="230">
        <f>IF(FB361=1,data!$C$41*FA361,0)</f>
        <v>0</v>
      </c>
      <c r="FD361" s="265" t="s">
        <v>96</v>
      </c>
      <c r="FE361" s="231">
        <f>IF(FB361=1,IF(FA361&lt;15,VLOOKUP(FD361,data!$B$3:$E$32,2,0)*FA361,(VLOOKUP(FD361,data!$B$3:$E$32,2,0)*14)+(VLOOKUP(FD361,data!$B$3:$E$32,3,0))*(FA361-14)),0)</f>
        <v>0</v>
      </c>
      <c r="FF361" s="265" t="s">
        <v>96</v>
      </c>
      <c r="FG361" s="231">
        <f>IF(FB361=1,VLOOKUP(FF361,data!$B$35:$D$39,2,0),0)</f>
        <v>0</v>
      </c>
      <c r="FH361" s="232">
        <f>IF(AND(FE361&lt;&gt;0,FG361&lt;&gt;0)=FALSE,0,data!$C$43)</f>
        <v>0</v>
      </c>
      <c r="FI361" s="269">
        <f t="shared" si="427"/>
        <v>0</v>
      </c>
      <c r="FJ361" s="225">
        <f t="shared" si="428"/>
        <v>0</v>
      </c>
      <c r="FK361" s="225">
        <f t="shared" si="429"/>
        <v>0</v>
      </c>
      <c r="FL361" s="225">
        <f t="shared" si="430"/>
        <v>0</v>
      </c>
      <c r="FM361" s="431" t="str">
        <f t="shared" si="431"/>
        <v>ne</v>
      </c>
    </row>
    <row r="362" spans="1:169" ht="26.65" hidden="1" customHeight="1" x14ac:dyDescent="0.25">
      <c r="A362" s="233"/>
      <c r="B362" s="370" t="s">
        <v>453</v>
      </c>
      <c r="C362" s="416"/>
      <c r="D362" s="418"/>
      <c r="E362" s="229"/>
      <c r="F362" s="225">
        <f t="shared" si="363"/>
        <v>0</v>
      </c>
      <c r="G362" s="230">
        <f>IF(F362=1,data!$C$41*E362,0)</f>
        <v>0</v>
      </c>
      <c r="H362" s="265" t="s">
        <v>96</v>
      </c>
      <c r="I362" s="231">
        <f>IF($F362=1,IF($E362&lt;15,VLOOKUP(H362,data!$B$3:$E$32,2,0)*$E362,(VLOOKUP(H362,data!$B$3:$E$32,2,0)*14)+(VLOOKUP(H362,data!$B$3:$E$32,3,0))*($E362-14)),0)</f>
        <v>0</v>
      </c>
      <c r="J362" s="265" t="s">
        <v>96</v>
      </c>
      <c r="K362" s="231">
        <f>IF($F362=1,VLOOKUP(J362,data!$B$35:$D$39,2,0),0)</f>
        <v>0</v>
      </c>
      <c r="L362" s="232">
        <f>IF(AND(I362&lt;&gt;0,K362&lt;&gt;0)=FALSE,0,data!$C$43)</f>
        <v>0</v>
      </c>
      <c r="M362" s="269">
        <f t="shared" si="361"/>
        <v>0</v>
      </c>
      <c r="N362" s="225">
        <f t="shared" si="432"/>
        <v>0</v>
      </c>
      <c r="O362" s="225">
        <f t="shared" si="364"/>
        <v>0</v>
      </c>
      <c r="P362" s="225">
        <f t="shared" si="365"/>
        <v>0</v>
      </c>
      <c r="Q362" s="228"/>
      <c r="R362" s="438">
        <f t="shared" si="366"/>
        <v>0</v>
      </c>
      <c r="S362" s="225">
        <f t="shared" si="367"/>
        <v>0</v>
      </c>
      <c r="T362" s="357">
        <f>IF(S362=1,data!$C$41*R362,0)</f>
        <v>0</v>
      </c>
      <c r="U362" s="370" t="str">
        <f t="shared" si="368"/>
        <v xml:space="preserve"> </v>
      </c>
      <c r="V362" s="360">
        <f>IF($S362=1,IF(R362&lt;15,VLOOKUP(U362,data!$B$3:$E$32,2,0)*R362,(VLOOKUP(U362,data!$B$3:$E$32,2,0)*14)+(VLOOKUP(U362,data!$B$3:$E$32,3,0))*(R362-14)),0)</f>
        <v>0</v>
      </c>
      <c r="W362" s="370" t="str">
        <f t="shared" si="369"/>
        <v xml:space="preserve"> </v>
      </c>
      <c r="X362" s="360">
        <f>IF($S362=1,VLOOKUP(W362,data!$B$35:$D$39,2,0),0)</f>
        <v>0</v>
      </c>
      <c r="Y362" s="364">
        <f>IF(AND(V362&lt;&gt;0,X362&lt;&gt;0)=FALSE,0,data!$C$43)</f>
        <v>0</v>
      </c>
      <c r="Z362" s="365">
        <f t="shared" si="362"/>
        <v>0</v>
      </c>
      <c r="AA362" s="225">
        <f t="shared" si="433"/>
        <v>0</v>
      </c>
      <c r="AB362" s="225">
        <f t="shared" si="370"/>
        <v>0</v>
      </c>
      <c r="AC362" s="225">
        <f t="shared" si="371"/>
        <v>0</v>
      </c>
      <c r="AE362" s="229"/>
      <c r="AF362" s="225">
        <f t="shared" si="372"/>
        <v>0</v>
      </c>
      <c r="AG362" s="230">
        <f>IF(AF362=1,data!$C$41*AE362,0)</f>
        <v>0</v>
      </c>
      <c r="AH362" s="265" t="s">
        <v>96</v>
      </c>
      <c r="AI362" s="231">
        <f>IF(AF362=1,IF(AE362&lt;15,VLOOKUP(AH362,data!$B$3:$E$32,2,0)*AE362,(VLOOKUP(AH362,data!$B$3:$E$32,2,0)*14)+(VLOOKUP(AH362,data!$B$3:$E$32,3,0))*(AE362-14)),0)</f>
        <v>0</v>
      </c>
      <c r="AJ362" s="265" t="s">
        <v>96</v>
      </c>
      <c r="AK362" s="231">
        <f>IF(AF362=1,VLOOKUP(AJ362,data!$B$35:$D$39,2,0),0)</f>
        <v>0</v>
      </c>
      <c r="AL362" s="232">
        <f>IF(AND(AI362&lt;&gt;0,AK362&lt;&gt;0)=FALSE,0,data!$C$43)</f>
        <v>0</v>
      </c>
      <c r="AM362" s="269">
        <f t="shared" si="373"/>
        <v>0</v>
      </c>
      <c r="AN362" s="225">
        <f t="shared" si="374"/>
        <v>0</v>
      </c>
      <c r="AO362" s="225">
        <f t="shared" si="375"/>
        <v>0</v>
      </c>
      <c r="AP362" s="225">
        <f t="shared" si="376"/>
        <v>0</v>
      </c>
      <c r="AQ362" s="431" t="str">
        <f t="shared" si="377"/>
        <v>ne</v>
      </c>
      <c r="AS362" s="229"/>
      <c r="AT362" s="225">
        <f t="shared" si="378"/>
        <v>0</v>
      </c>
      <c r="AU362" s="230">
        <f>IF(AT362=1,data!$C$41*AS362,0)</f>
        <v>0</v>
      </c>
      <c r="AV362" s="265" t="s">
        <v>96</v>
      </c>
      <c r="AW362" s="231">
        <f>IF(AT362=1,IF(AS362&lt;15,VLOOKUP(AV362,data!$B$3:$E$32,2,0)*AS362,(VLOOKUP(AV362,data!$B$3:$E$32,2,0)*14)+(VLOOKUP(AV362,data!$B$3:$E$32,3,0))*(AS362-14)),0)</f>
        <v>0</v>
      </c>
      <c r="AX362" s="265" t="s">
        <v>96</v>
      </c>
      <c r="AY362" s="231">
        <f>IF(AT362=1,VLOOKUP(AX362,data!$B$35:$D$39,2,0),0)</f>
        <v>0</v>
      </c>
      <c r="AZ362" s="232">
        <f>IF(AND(AW362&lt;&gt;0,AY362&lt;&gt;0)=FALSE,0,data!$C$43)</f>
        <v>0</v>
      </c>
      <c r="BA362" s="269">
        <f t="shared" si="379"/>
        <v>0</v>
      </c>
      <c r="BB362" s="225">
        <f t="shared" si="380"/>
        <v>0</v>
      </c>
      <c r="BC362" s="225">
        <f t="shared" si="381"/>
        <v>0</v>
      </c>
      <c r="BD362" s="225">
        <f t="shared" si="382"/>
        <v>0</v>
      </c>
      <c r="BE362" s="431" t="str">
        <f t="shared" si="383"/>
        <v>ne</v>
      </c>
      <c r="BG362" s="229"/>
      <c r="BH362" s="225">
        <f t="shared" si="384"/>
        <v>0</v>
      </c>
      <c r="BI362" s="230">
        <f>IF(BH362=1,data!$C$41*BG362,0)</f>
        <v>0</v>
      </c>
      <c r="BJ362" s="265" t="s">
        <v>96</v>
      </c>
      <c r="BK362" s="231">
        <f>IF(BH362=1,IF(BG362&lt;15,VLOOKUP(BJ362,data!$B$3:$E$32,2,0)*BG362,(VLOOKUP(BJ362,data!$B$3:$E$32,2,0)*14)+(VLOOKUP(BJ362,data!$B$3:$E$32,3,0))*(BG362-14)),0)</f>
        <v>0</v>
      </c>
      <c r="BL362" s="265" t="s">
        <v>96</v>
      </c>
      <c r="BM362" s="231">
        <f>IF(BH362=1,VLOOKUP(BL362,data!$B$35:$D$39,2,0),0)</f>
        <v>0</v>
      </c>
      <c r="BN362" s="232">
        <f>IF(AND(BK362&lt;&gt;0,BM362&lt;&gt;0)=FALSE,0,data!$C$43)</f>
        <v>0</v>
      </c>
      <c r="BO362" s="269">
        <f t="shared" si="385"/>
        <v>0</v>
      </c>
      <c r="BP362" s="225">
        <f t="shared" si="386"/>
        <v>0</v>
      </c>
      <c r="BQ362" s="225">
        <f t="shared" si="387"/>
        <v>0</v>
      </c>
      <c r="BR362" s="225">
        <f t="shared" si="388"/>
        <v>0</v>
      </c>
      <c r="BS362" s="431" t="str">
        <f t="shared" si="389"/>
        <v>ne</v>
      </c>
      <c r="BU362" s="229"/>
      <c r="BV362" s="225">
        <f t="shared" si="390"/>
        <v>0</v>
      </c>
      <c r="BW362" s="230">
        <f>IF(BV362=1,data!$C$41*BU362,0)</f>
        <v>0</v>
      </c>
      <c r="BX362" s="265" t="s">
        <v>96</v>
      </c>
      <c r="BY362" s="231">
        <f>IF(BV362=1,IF(BU362&lt;15,VLOOKUP(BX362,data!$B$3:$E$32,2,0)*BU362,(VLOOKUP(BX362,data!$B$3:$E$32,2,0)*14)+(VLOOKUP(BX362,data!$B$3:$E$32,3,0))*(BU362-14)),0)</f>
        <v>0</v>
      </c>
      <c r="BZ362" s="265" t="s">
        <v>96</v>
      </c>
      <c r="CA362" s="231">
        <f>IF(BV362=1,VLOOKUP(BZ362,data!$B$35:$D$39,2,0),0)</f>
        <v>0</v>
      </c>
      <c r="CB362" s="232">
        <f>IF(AND(BY362&lt;&gt;0,CA362&lt;&gt;0)=FALSE,0,data!$C$43)</f>
        <v>0</v>
      </c>
      <c r="CC362" s="269">
        <f t="shared" si="391"/>
        <v>0</v>
      </c>
      <c r="CD362" s="225">
        <f t="shared" si="392"/>
        <v>0</v>
      </c>
      <c r="CE362" s="225">
        <f t="shared" si="393"/>
        <v>0</v>
      </c>
      <c r="CF362" s="225">
        <f t="shared" si="394"/>
        <v>0</v>
      </c>
      <c r="CG362" s="431" t="str">
        <f t="shared" si="395"/>
        <v>ne</v>
      </c>
      <c r="CI362" s="229"/>
      <c r="CJ362" s="225">
        <f t="shared" si="396"/>
        <v>0</v>
      </c>
      <c r="CK362" s="230">
        <f>IF(CJ362=1,data!$C$41*CI362,0)</f>
        <v>0</v>
      </c>
      <c r="CL362" s="265" t="s">
        <v>96</v>
      </c>
      <c r="CM362" s="231">
        <f>IF(CJ362=1,IF(CI362&lt;15,VLOOKUP(CL362,data!$B$3:$E$32,2,0)*CI362,(VLOOKUP(CL362,data!$B$3:$E$32,2,0)*14)+(VLOOKUP(CL362,data!$B$3:$E$32,3,0))*(CI362-14)),0)</f>
        <v>0</v>
      </c>
      <c r="CN362" s="265" t="s">
        <v>96</v>
      </c>
      <c r="CO362" s="231">
        <f>IF(CJ362=1,VLOOKUP(CN362,data!$B$35:$D$39,2,0),0)</f>
        <v>0</v>
      </c>
      <c r="CP362" s="232">
        <f>IF(AND(CM362&lt;&gt;0,CO362&lt;&gt;0)=FALSE,0,data!$C$43)</f>
        <v>0</v>
      </c>
      <c r="CQ362" s="269">
        <f t="shared" si="397"/>
        <v>0</v>
      </c>
      <c r="CR362" s="225">
        <f t="shared" si="398"/>
        <v>0</v>
      </c>
      <c r="CS362" s="225">
        <f t="shared" si="399"/>
        <v>0</v>
      </c>
      <c r="CT362" s="225">
        <f t="shared" si="400"/>
        <v>0</v>
      </c>
      <c r="CU362" s="431" t="str">
        <f t="shared" si="401"/>
        <v>ne</v>
      </c>
      <c r="CW362" s="229"/>
      <c r="CX362" s="225">
        <f t="shared" si="402"/>
        <v>0</v>
      </c>
      <c r="CY362" s="230">
        <f>IF(CX362=1,data!$C$41*CW362,0)</f>
        <v>0</v>
      </c>
      <c r="CZ362" s="265" t="s">
        <v>96</v>
      </c>
      <c r="DA362" s="231">
        <f>IF(CX362=1,IF(CW362&lt;15,VLOOKUP(CZ362,data!$B$3:$E$32,2,0)*CW362,(VLOOKUP(CZ362,data!$B$3:$E$32,2,0)*14)+(VLOOKUP(CZ362,data!$B$3:$E$32,3,0))*(CW362-14)),0)</f>
        <v>0</v>
      </c>
      <c r="DB362" s="265" t="s">
        <v>96</v>
      </c>
      <c r="DC362" s="231">
        <f>IF(CX362=1,VLOOKUP(DB362,data!$B$35:$D$39,2,0),0)</f>
        <v>0</v>
      </c>
      <c r="DD362" s="232">
        <f>IF(AND(DA362&lt;&gt;0,DC362&lt;&gt;0)=FALSE,0,data!$C$43)</f>
        <v>0</v>
      </c>
      <c r="DE362" s="269">
        <f t="shared" si="403"/>
        <v>0</v>
      </c>
      <c r="DF362" s="225">
        <f t="shared" si="404"/>
        <v>0</v>
      </c>
      <c r="DG362" s="225">
        <f t="shared" si="405"/>
        <v>0</v>
      </c>
      <c r="DH362" s="225">
        <f t="shared" si="406"/>
        <v>0</v>
      </c>
      <c r="DI362" s="431" t="str">
        <f t="shared" si="407"/>
        <v>ne</v>
      </c>
      <c r="DK362" s="229"/>
      <c r="DL362" s="225">
        <f t="shared" si="408"/>
        <v>0</v>
      </c>
      <c r="DM362" s="230">
        <f>IF(DL362=1,data!$C$41*DK362,0)</f>
        <v>0</v>
      </c>
      <c r="DN362" s="265" t="s">
        <v>96</v>
      </c>
      <c r="DO362" s="231">
        <f>IF(DL362=1,IF(DK362&lt;15,VLOOKUP(DN362,data!$B$3:$E$32,2,0)*DK362,(VLOOKUP(DN362,data!$B$3:$E$32,2,0)*14)+(VLOOKUP(DN362,data!$B$3:$E$32,3,0))*(DK362-14)),0)</f>
        <v>0</v>
      </c>
      <c r="DP362" s="265" t="s">
        <v>96</v>
      </c>
      <c r="DQ362" s="231">
        <f>IF(DL362=1,VLOOKUP(DP362,data!$B$35:$D$39,2,0),0)</f>
        <v>0</v>
      </c>
      <c r="DR362" s="232">
        <f>IF(AND(DO362&lt;&gt;0,DQ362&lt;&gt;0)=FALSE,0,data!$C$43)</f>
        <v>0</v>
      </c>
      <c r="DS362" s="269">
        <f t="shared" si="409"/>
        <v>0</v>
      </c>
      <c r="DT362" s="225">
        <f t="shared" si="410"/>
        <v>0</v>
      </c>
      <c r="DU362" s="225">
        <f t="shared" si="411"/>
        <v>0</v>
      </c>
      <c r="DV362" s="225">
        <f t="shared" si="412"/>
        <v>0</v>
      </c>
      <c r="DW362" s="431" t="str">
        <f t="shared" si="413"/>
        <v>ne</v>
      </c>
      <c r="DY362" s="229"/>
      <c r="DZ362" s="225">
        <f t="shared" si="414"/>
        <v>0</v>
      </c>
      <c r="EA362" s="230">
        <f>IF(DZ362=1,data!$C$41*DY362,0)</f>
        <v>0</v>
      </c>
      <c r="EB362" s="265" t="s">
        <v>96</v>
      </c>
      <c r="EC362" s="231">
        <f>IF(DZ362=1,IF(DY362&lt;15,VLOOKUP(EB362,data!$B$3:$E$32,2,0)*DY362,(VLOOKUP(EB362,data!$B$3:$E$32,2,0)*14)+(VLOOKUP(EB362,data!$B$3:$E$32,3,0))*(DY362-14)),0)</f>
        <v>0</v>
      </c>
      <c r="ED362" s="265" t="s">
        <v>96</v>
      </c>
      <c r="EE362" s="231">
        <f>IF(DZ362=1,VLOOKUP(ED362,data!$B$35:$D$39,2,0),0)</f>
        <v>0</v>
      </c>
      <c r="EF362" s="232">
        <f>IF(AND(EC362&lt;&gt;0,EE362&lt;&gt;0)=FALSE,0,data!$C$43)</f>
        <v>0</v>
      </c>
      <c r="EG362" s="269">
        <f t="shared" si="415"/>
        <v>0</v>
      </c>
      <c r="EH362" s="225">
        <f t="shared" si="416"/>
        <v>0</v>
      </c>
      <c r="EI362" s="225">
        <f t="shared" si="417"/>
        <v>0</v>
      </c>
      <c r="EJ362" s="225">
        <f t="shared" si="418"/>
        <v>0</v>
      </c>
      <c r="EK362" s="431" t="str">
        <f t="shared" si="419"/>
        <v>ne</v>
      </c>
      <c r="EM362" s="229"/>
      <c r="EN362" s="225">
        <f t="shared" si="420"/>
        <v>0</v>
      </c>
      <c r="EO362" s="230">
        <f>IF(EN362=1,data!$C$41*EM362,0)</f>
        <v>0</v>
      </c>
      <c r="EP362" s="265" t="s">
        <v>96</v>
      </c>
      <c r="EQ362" s="231">
        <f>IF(EN362=1,IF(EM362&lt;15,VLOOKUP(EP362,data!$B$3:$E$32,2,0)*EM362,(VLOOKUP(EP362,data!$B$3:$E$32,2,0)*14)+(VLOOKUP(EP362,data!$B$3:$E$32,3,0))*(EM362-14)),0)</f>
        <v>0</v>
      </c>
      <c r="ER362" s="265" t="s">
        <v>96</v>
      </c>
      <c r="ES362" s="231">
        <f>IF(EN362=1,VLOOKUP(ER362,data!$B$35:$D$39,2,0),0)</f>
        <v>0</v>
      </c>
      <c r="ET362" s="232">
        <f>IF(AND(EQ362&lt;&gt;0,ES362&lt;&gt;0)=FALSE,0,data!$C$43)</f>
        <v>0</v>
      </c>
      <c r="EU362" s="269">
        <f t="shared" si="421"/>
        <v>0</v>
      </c>
      <c r="EV362" s="225">
        <f t="shared" si="422"/>
        <v>0</v>
      </c>
      <c r="EW362" s="225">
        <f t="shared" si="423"/>
        <v>0</v>
      </c>
      <c r="EX362" s="225">
        <f t="shared" si="424"/>
        <v>0</v>
      </c>
      <c r="EY362" s="431" t="str">
        <f t="shared" si="425"/>
        <v>ne</v>
      </c>
      <c r="FA362" s="229"/>
      <c r="FB362" s="225">
        <f t="shared" si="426"/>
        <v>0</v>
      </c>
      <c r="FC362" s="230">
        <f>IF(FB362=1,data!$C$41*FA362,0)</f>
        <v>0</v>
      </c>
      <c r="FD362" s="265" t="s">
        <v>96</v>
      </c>
      <c r="FE362" s="231">
        <f>IF(FB362=1,IF(FA362&lt;15,VLOOKUP(FD362,data!$B$3:$E$32,2,0)*FA362,(VLOOKUP(FD362,data!$B$3:$E$32,2,0)*14)+(VLOOKUP(FD362,data!$B$3:$E$32,3,0))*(FA362-14)),0)</f>
        <v>0</v>
      </c>
      <c r="FF362" s="265" t="s">
        <v>96</v>
      </c>
      <c r="FG362" s="231">
        <f>IF(FB362=1,VLOOKUP(FF362,data!$B$35:$D$39,2,0),0)</f>
        <v>0</v>
      </c>
      <c r="FH362" s="232">
        <f>IF(AND(FE362&lt;&gt;0,FG362&lt;&gt;0)=FALSE,0,data!$C$43)</f>
        <v>0</v>
      </c>
      <c r="FI362" s="269">
        <f t="shared" si="427"/>
        <v>0</v>
      </c>
      <c r="FJ362" s="225">
        <f t="shared" si="428"/>
        <v>0</v>
      </c>
      <c r="FK362" s="225">
        <f t="shared" si="429"/>
        <v>0</v>
      </c>
      <c r="FL362" s="225">
        <f t="shared" si="430"/>
        <v>0</v>
      </c>
      <c r="FM362" s="431" t="str">
        <f t="shared" si="431"/>
        <v>ne</v>
      </c>
    </row>
    <row r="363" spans="1:169" ht="26.65" hidden="1" customHeight="1" x14ac:dyDescent="0.25">
      <c r="A363" s="233"/>
      <c r="B363" s="370" t="s">
        <v>454</v>
      </c>
      <c r="C363" s="416"/>
      <c r="D363" s="418"/>
      <c r="E363" s="229"/>
      <c r="F363" s="225">
        <f t="shared" si="363"/>
        <v>0</v>
      </c>
      <c r="G363" s="230">
        <f>IF(F363=1,data!$C$41*E363,0)</f>
        <v>0</v>
      </c>
      <c r="H363" s="265" t="s">
        <v>96</v>
      </c>
      <c r="I363" s="231">
        <f>IF($F363=1,IF($E363&lt;15,VLOOKUP(H363,data!$B$3:$E$32,2,0)*$E363,(VLOOKUP(H363,data!$B$3:$E$32,2,0)*14)+(VLOOKUP(H363,data!$B$3:$E$32,3,0))*($E363-14)),0)</f>
        <v>0</v>
      </c>
      <c r="J363" s="265" t="s">
        <v>96</v>
      </c>
      <c r="K363" s="231">
        <f>IF($F363=1,VLOOKUP(J363,data!$B$35:$D$39,2,0),0)</f>
        <v>0</v>
      </c>
      <c r="L363" s="232">
        <f>IF(AND(I363&lt;&gt;0,K363&lt;&gt;0)=FALSE,0,data!$C$43)</f>
        <v>0</v>
      </c>
      <c r="M363" s="269">
        <f t="shared" si="361"/>
        <v>0</v>
      </c>
      <c r="N363" s="225">
        <f t="shared" si="432"/>
        <v>0</v>
      </c>
      <c r="O363" s="225">
        <f t="shared" si="364"/>
        <v>0</v>
      </c>
      <c r="P363" s="225">
        <f t="shared" si="365"/>
        <v>0</v>
      </c>
      <c r="Q363" s="228"/>
      <c r="R363" s="438">
        <f t="shared" si="366"/>
        <v>0</v>
      </c>
      <c r="S363" s="225">
        <f t="shared" si="367"/>
        <v>0</v>
      </c>
      <c r="T363" s="357">
        <f>IF(S363=1,data!$C$41*R363,0)</f>
        <v>0</v>
      </c>
      <c r="U363" s="370" t="str">
        <f t="shared" si="368"/>
        <v xml:space="preserve"> </v>
      </c>
      <c r="V363" s="360">
        <f>IF($S363=1,IF(R363&lt;15,VLOOKUP(U363,data!$B$3:$E$32,2,0)*R363,(VLOOKUP(U363,data!$B$3:$E$32,2,0)*14)+(VLOOKUP(U363,data!$B$3:$E$32,3,0))*(R363-14)),0)</f>
        <v>0</v>
      </c>
      <c r="W363" s="370" t="str">
        <f t="shared" si="369"/>
        <v xml:space="preserve"> </v>
      </c>
      <c r="X363" s="360">
        <f>IF($S363=1,VLOOKUP(W363,data!$B$35:$D$39,2,0),0)</f>
        <v>0</v>
      </c>
      <c r="Y363" s="364">
        <f>IF(AND(V363&lt;&gt;0,X363&lt;&gt;0)=FALSE,0,data!$C$43)</f>
        <v>0</v>
      </c>
      <c r="Z363" s="365">
        <f t="shared" si="362"/>
        <v>0</v>
      </c>
      <c r="AA363" s="225">
        <f t="shared" si="433"/>
        <v>0</v>
      </c>
      <c r="AB363" s="225">
        <f t="shared" si="370"/>
        <v>0</v>
      </c>
      <c r="AC363" s="225">
        <f t="shared" si="371"/>
        <v>0</v>
      </c>
      <c r="AE363" s="229"/>
      <c r="AF363" s="225">
        <f t="shared" si="372"/>
        <v>0</v>
      </c>
      <c r="AG363" s="230">
        <f>IF(AF363=1,data!$C$41*AE363,0)</f>
        <v>0</v>
      </c>
      <c r="AH363" s="265" t="s">
        <v>96</v>
      </c>
      <c r="AI363" s="231">
        <f>IF(AF363=1,IF(AE363&lt;15,VLOOKUP(AH363,data!$B$3:$E$32,2,0)*AE363,(VLOOKUP(AH363,data!$B$3:$E$32,2,0)*14)+(VLOOKUP(AH363,data!$B$3:$E$32,3,0))*(AE363-14)),0)</f>
        <v>0</v>
      </c>
      <c r="AJ363" s="265" t="s">
        <v>96</v>
      </c>
      <c r="AK363" s="231">
        <f>IF(AF363=1,VLOOKUP(AJ363,data!$B$35:$D$39,2,0),0)</f>
        <v>0</v>
      </c>
      <c r="AL363" s="232">
        <f>IF(AND(AI363&lt;&gt;0,AK363&lt;&gt;0)=FALSE,0,data!$C$43)</f>
        <v>0</v>
      </c>
      <c r="AM363" s="269">
        <f t="shared" si="373"/>
        <v>0</v>
      </c>
      <c r="AN363" s="225">
        <f t="shared" si="374"/>
        <v>0</v>
      </c>
      <c r="AO363" s="225">
        <f t="shared" si="375"/>
        <v>0</v>
      </c>
      <c r="AP363" s="225">
        <f t="shared" si="376"/>
        <v>0</v>
      </c>
      <c r="AQ363" s="431" t="str">
        <f t="shared" si="377"/>
        <v>ne</v>
      </c>
      <c r="AS363" s="229"/>
      <c r="AT363" s="225">
        <f t="shared" si="378"/>
        <v>0</v>
      </c>
      <c r="AU363" s="230">
        <f>IF(AT363=1,data!$C$41*AS363,0)</f>
        <v>0</v>
      </c>
      <c r="AV363" s="265" t="s">
        <v>96</v>
      </c>
      <c r="AW363" s="231">
        <f>IF(AT363=1,IF(AS363&lt;15,VLOOKUP(AV363,data!$B$3:$E$32,2,0)*AS363,(VLOOKUP(AV363,data!$B$3:$E$32,2,0)*14)+(VLOOKUP(AV363,data!$B$3:$E$32,3,0))*(AS363-14)),0)</f>
        <v>0</v>
      </c>
      <c r="AX363" s="265" t="s">
        <v>96</v>
      </c>
      <c r="AY363" s="231">
        <f>IF(AT363=1,VLOOKUP(AX363,data!$B$35:$D$39,2,0),0)</f>
        <v>0</v>
      </c>
      <c r="AZ363" s="232">
        <f>IF(AND(AW363&lt;&gt;0,AY363&lt;&gt;0)=FALSE,0,data!$C$43)</f>
        <v>0</v>
      </c>
      <c r="BA363" s="269">
        <f t="shared" si="379"/>
        <v>0</v>
      </c>
      <c r="BB363" s="225">
        <f t="shared" si="380"/>
        <v>0</v>
      </c>
      <c r="BC363" s="225">
        <f t="shared" si="381"/>
        <v>0</v>
      </c>
      <c r="BD363" s="225">
        <f t="shared" si="382"/>
        <v>0</v>
      </c>
      <c r="BE363" s="431" t="str">
        <f t="shared" si="383"/>
        <v>ne</v>
      </c>
      <c r="BG363" s="229"/>
      <c r="BH363" s="225">
        <f t="shared" si="384"/>
        <v>0</v>
      </c>
      <c r="BI363" s="230">
        <f>IF(BH363=1,data!$C$41*BG363,0)</f>
        <v>0</v>
      </c>
      <c r="BJ363" s="265" t="s">
        <v>96</v>
      </c>
      <c r="BK363" s="231">
        <f>IF(BH363=1,IF(BG363&lt;15,VLOOKUP(BJ363,data!$B$3:$E$32,2,0)*BG363,(VLOOKUP(BJ363,data!$B$3:$E$32,2,0)*14)+(VLOOKUP(BJ363,data!$B$3:$E$32,3,0))*(BG363-14)),0)</f>
        <v>0</v>
      </c>
      <c r="BL363" s="265" t="s">
        <v>96</v>
      </c>
      <c r="BM363" s="231">
        <f>IF(BH363=1,VLOOKUP(BL363,data!$B$35:$D$39,2,0),0)</f>
        <v>0</v>
      </c>
      <c r="BN363" s="232">
        <f>IF(AND(BK363&lt;&gt;0,BM363&lt;&gt;0)=FALSE,0,data!$C$43)</f>
        <v>0</v>
      </c>
      <c r="BO363" s="269">
        <f t="shared" si="385"/>
        <v>0</v>
      </c>
      <c r="BP363" s="225">
        <f t="shared" si="386"/>
        <v>0</v>
      </c>
      <c r="BQ363" s="225">
        <f t="shared" si="387"/>
        <v>0</v>
      </c>
      <c r="BR363" s="225">
        <f t="shared" si="388"/>
        <v>0</v>
      </c>
      <c r="BS363" s="431" t="str">
        <f t="shared" si="389"/>
        <v>ne</v>
      </c>
      <c r="BU363" s="229"/>
      <c r="BV363" s="225">
        <f t="shared" si="390"/>
        <v>0</v>
      </c>
      <c r="BW363" s="230">
        <f>IF(BV363=1,data!$C$41*BU363,0)</f>
        <v>0</v>
      </c>
      <c r="BX363" s="265" t="s">
        <v>96</v>
      </c>
      <c r="BY363" s="231">
        <f>IF(BV363=1,IF(BU363&lt;15,VLOOKUP(BX363,data!$B$3:$E$32,2,0)*BU363,(VLOOKUP(BX363,data!$B$3:$E$32,2,0)*14)+(VLOOKUP(BX363,data!$B$3:$E$32,3,0))*(BU363-14)),0)</f>
        <v>0</v>
      </c>
      <c r="BZ363" s="265" t="s">
        <v>96</v>
      </c>
      <c r="CA363" s="231">
        <f>IF(BV363=1,VLOOKUP(BZ363,data!$B$35:$D$39,2,0),0)</f>
        <v>0</v>
      </c>
      <c r="CB363" s="232">
        <f>IF(AND(BY363&lt;&gt;0,CA363&lt;&gt;0)=FALSE,0,data!$C$43)</f>
        <v>0</v>
      </c>
      <c r="CC363" s="269">
        <f t="shared" si="391"/>
        <v>0</v>
      </c>
      <c r="CD363" s="225">
        <f t="shared" si="392"/>
        <v>0</v>
      </c>
      <c r="CE363" s="225">
        <f t="shared" si="393"/>
        <v>0</v>
      </c>
      <c r="CF363" s="225">
        <f t="shared" si="394"/>
        <v>0</v>
      </c>
      <c r="CG363" s="431" t="str">
        <f t="shared" si="395"/>
        <v>ne</v>
      </c>
      <c r="CI363" s="229"/>
      <c r="CJ363" s="225">
        <f t="shared" si="396"/>
        <v>0</v>
      </c>
      <c r="CK363" s="230">
        <f>IF(CJ363=1,data!$C$41*CI363,0)</f>
        <v>0</v>
      </c>
      <c r="CL363" s="265" t="s">
        <v>96</v>
      </c>
      <c r="CM363" s="231">
        <f>IF(CJ363=1,IF(CI363&lt;15,VLOOKUP(CL363,data!$B$3:$E$32,2,0)*CI363,(VLOOKUP(CL363,data!$B$3:$E$32,2,0)*14)+(VLOOKUP(CL363,data!$B$3:$E$32,3,0))*(CI363-14)),0)</f>
        <v>0</v>
      </c>
      <c r="CN363" s="265" t="s">
        <v>96</v>
      </c>
      <c r="CO363" s="231">
        <f>IF(CJ363=1,VLOOKUP(CN363,data!$B$35:$D$39,2,0),0)</f>
        <v>0</v>
      </c>
      <c r="CP363" s="232">
        <f>IF(AND(CM363&lt;&gt;0,CO363&lt;&gt;0)=FALSE,0,data!$C$43)</f>
        <v>0</v>
      </c>
      <c r="CQ363" s="269">
        <f t="shared" si="397"/>
        <v>0</v>
      </c>
      <c r="CR363" s="225">
        <f t="shared" si="398"/>
        <v>0</v>
      </c>
      <c r="CS363" s="225">
        <f t="shared" si="399"/>
        <v>0</v>
      </c>
      <c r="CT363" s="225">
        <f t="shared" si="400"/>
        <v>0</v>
      </c>
      <c r="CU363" s="431" t="str">
        <f t="shared" si="401"/>
        <v>ne</v>
      </c>
      <c r="CW363" s="229"/>
      <c r="CX363" s="225">
        <f t="shared" si="402"/>
        <v>0</v>
      </c>
      <c r="CY363" s="230">
        <f>IF(CX363=1,data!$C$41*CW363,0)</f>
        <v>0</v>
      </c>
      <c r="CZ363" s="265" t="s">
        <v>96</v>
      </c>
      <c r="DA363" s="231">
        <f>IF(CX363=1,IF(CW363&lt;15,VLOOKUP(CZ363,data!$B$3:$E$32,2,0)*CW363,(VLOOKUP(CZ363,data!$B$3:$E$32,2,0)*14)+(VLOOKUP(CZ363,data!$B$3:$E$32,3,0))*(CW363-14)),0)</f>
        <v>0</v>
      </c>
      <c r="DB363" s="265" t="s">
        <v>96</v>
      </c>
      <c r="DC363" s="231">
        <f>IF(CX363=1,VLOOKUP(DB363,data!$B$35:$D$39,2,0),0)</f>
        <v>0</v>
      </c>
      <c r="DD363" s="232">
        <f>IF(AND(DA363&lt;&gt;0,DC363&lt;&gt;0)=FALSE,0,data!$C$43)</f>
        <v>0</v>
      </c>
      <c r="DE363" s="269">
        <f t="shared" si="403"/>
        <v>0</v>
      </c>
      <c r="DF363" s="225">
        <f t="shared" si="404"/>
        <v>0</v>
      </c>
      <c r="DG363" s="225">
        <f t="shared" si="405"/>
        <v>0</v>
      </c>
      <c r="DH363" s="225">
        <f t="shared" si="406"/>
        <v>0</v>
      </c>
      <c r="DI363" s="431" t="str">
        <f t="shared" si="407"/>
        <v>ne</v>
      </c>
      <c r="DK363" s="229"/>
      <c r="DL363" s="225">
        <f t="shared" si="408"/>
        <v>0</v>
      </c>
      <c r="DM363" s="230">
        <f>IF(DL363=1,data!$C$41*DK363,0)</f>
        <v>0</v>
      </c>
      <c r="DN363" s="265" t="s">
        <v>96</v>
      </c>
      <c r="DO363" s="231">
        <f>IF(DL363=1,IF(DK363&lt;15,VLOOKUP(DN363,data!$B$3:$E$32,2,0)*DK363,(VLOOKUP(DN363,data!$B$3:$E$32,2,0)*14)+(VLOOKUP(DN363,data!$B$3:$E$32,3,0))*(DK363-14)),0)</f>
        <v>0</v>
      </c>
      <c r="DP363" s="265" t="s">
        <v>96</v>
      </c>
      <c r="DQ363" s="231">
        <f>IF(DL363=1,VLOOKUP(DP363,data!$B$35:$D$39,2,0),0)</f>
        <v>0</v>
      </c>
      <c r="DR363" s="232">
        <f>IF(AND(DO363&lt;&gt;0,DQ363&lt;&gt;0)=FALSE,0,data!$C$43)</f>
        <v>0</v>
      </c>
      <c r="DS363" s="269">
        <f t="shared" si="409"/>
        <v>0</v>
      </c>
      <c r="DT363" s="225">
        <f t="shared" si="410"/>
        <v>0</v>
      </c>
      <c r="DU363" s="225">
        <f t="shared" si="411"/>
        <v>0</v>
      </c>
      <c r="DV363" s="225">
        <f t="shared" si="412"/>
        <v>0</v>
      </c>
      <c r="DW363" s="431" t="str">
        <f t="shared" si="413"/>
        <v>ne</v>
      </c>
      <c r="DY363" s="229"/>
      <c r="DZ363" s="225">
        <f t="shared" si="414"/>
        <v>0</v>
      </c>
      <c r="EA363" s="230">
        <f>IF(DZ363=1,data!$C$41*DY363,0)</f>
        <v>0</v>
      </c>
      <c r="EB363" s="265" t="s">
        <v>96</v>
      </c>
      <c r="EC363" s="231">
        <f>IF(DZ363=1,IF(DY363&lt;15,VLOOKUP(EB363,data!$B$3:$E$32,2,0)*DY363,(VLOOKUP(EB363,data!$B$3:$E$32,2,0)*14)+(VLOOKUP(EB363,data!$B$3:$E$32,3,0))*(DY363-14)),0)</f>
        <v>0</v>
      </c>
      <c r="ED363" s="265" t="s">
        <v>96</v>
      </c>
      <c r="EE363" s="231">
        <f>IF(DZ363=1,VLOOKUP(ED363,data!$B$35:$D$39,2,0),0)</f>
        <v>0</v>
      </c>
      <c r="EF363" s="232">
        <f>IF(AND(EC363&lt;&gt;0,EE363&lt;&gt;0)=FALSE,0,data!$C$43)</f>
        <v>0</v>
      </c>
      <c r="EG363" s="269">
        <f t="shared" si="415"/>
        <v>0</v>
      </c>
      <c r="EH363" s="225">
        <f t="shared" si="416"/>
        <v>0</v>
      </c>
      <c r="EI363" s="225">
        <f t="shared" si="417"/>
        <v>0</v>
      </c>
      <c r="EJ363" s="225">
        <f t="shared" si="418"/>
        <v>0</v>
      </c>
      <c r="EK363" s="431" t="str">
        <f t="shared" si="419"/>
        <v>ne</v>
      </c>
      <c r="EM363" s="229"/>
      <c r="EN363" s="225">
        <f t="shared" si="420"/>
        <v>0</v>
      </c>
      <c r="EO363" s="230">
        <f>IF(EN363=1,data!$C$41*EM363,0)</f>
        <v>0</v>
      </c>
      <c r="EP363" s="265" t="s">
        <v>96</v>
      </c>
      <c r="EQ363" s="231">
        <f>IF(EN363=1,IF(EM363&lt;15,VLOOKUP(EP363,data!$B$3:$E$32,2,0)*EM363,(VLOOKUP(EP363,data!$B$3:$E$32,2,0)*14)+(VLOOKUP(EP363,data!$B$3:$E$32,3,0))*(EM363-14)),0)</f>
        <v>0</v>
      </c>
      <c r="ER363" s="265" t="s">
        <v>96</v>
      </c>
      <c r="ES363" s="231">
        <f>IF(EN363=1,VLOOKUP(ER363,data!$B$35:$D$39,2,0),0)</f>
        <v>0</v>
      </c>
      <c r="ET363" s="232">
        <f>IF(AND(EQ363&lt;&gt;0,ES363&lt;&gt;0)=FALSE,0,data!$C$43)</f>
        <v>0</v>
      </c>
      <c r="EU363" s="269">
        <f t="shared" si="421"/>
        <v>0</v>
      </c>
      <c r="EV363" s="225">
        <f t="shared" si="422"/>
        <v>0</v>
      </c>
      <c r="EW363" s="225">
        <f t="shared" si="423"/>
        <v>0</v>
      </c>
      <c r="EX363" s="225">
        <f t="shared" si="424"/>
        <v>0</v>
      </c>
      <c r="EY363" s="431" t="str">
        <f t="shared" si="425"/>
        <v>ne</v>
      </c>
      <c r="FA363" s="229"/>
      <c r="FB363" s="225">
        <f t="shared" si="426"/>
        <v>0</v>
      </c>
      <c r="FC363" s="230">
        <f>IF(FB363=1,data!$C$41*FA363,0)</f>
        <v>0</v>
      </c>
      <c r="FD363" s="265" t="s">
        <v>96</v>
      </c>
      <c r="FE363" s="231">
        <f>IF(FB363=1,IF(FA363&lt;15,VLOOKUP(FD363,data!$B$3:$E$32,2,0)*FA363,(VLOOKUP(FD363,data!$B$3:$E$32,2,0)*14)+(VLOOKUP(FD363,data!$B$3:$E$32,3,0))*(FA363-14)),0)</f>
        <v>0</v>
      </c>
      <c r="FF363" s="265" t="s">
        <v>96</v>
      </c>
      <c r="FG363" s="231">
        <f>IF(FB363=1,VLOOKUP(FF363,data!$B$35:$D$39,2,0),0)</f>
        <v>0</v>
      </c>
      <c r="FH363" s="232">
        <f>IF(AND(FE363&lt;&gt;0,FG363&lt;&gt;0)=FALSE,0,data!$C$43)</f>
        <v>0</v>
      </c>
      <c r="FI363" s="269">
        <f t="shared" si="427"/>
        <v>0</v>
      </c>
      <c r="FJ363" s="225">
        <f t="shared" si="428"/>
        <v>0</v>
      </c>
      <c r="FK363" s="225">
        <f t="shared" si="429"/>
        <v>0</v>
      </c>
      <c r="FL363" s="225">
        <f t="shared" si="430"/>
        <v>0</v>
      </c>
      <c r="FM363" s="431" t="str">
        <f t="shared" si="431"/>
        <v>ne</v>
      </c>
    </row>
    <row r="364" spans="1:169" ht="26.65" hidden="1" customHeight="1" x14ac:dyDescent="0.25">
      <c r="A364" s="233"/>
      <c r="B364" s="370" t="s">
        <v>455</v>
      </c>
      <c r="C364" s="416"/>
      <c r="D364" s="418"/>
      <c r="E364" s="229"/>
      <c r="F364" s="225">
        <f t="shared" si="363"/>
        <v>0</v>
      </c>
      <c r="G364" s="230">
        <f>IF(F364=1,data!$C$41*E364,0)</f>
        <v>0</v>
      </c>
      <c r="H364" s="265" t="s">
        <v>96</v>
      </c>
      <c r="I364" s="231">
        <f>IF($F364=1,IF($E364&lt;15,VLOOKUP(H364,data!$B$3:$E$32,2,0)*$E364,(VLOOKUP(H364,data!$B$3:$E$32,2,0)*14)+(VLOOKUP(H364,data!$B$3:$E$32,3,0))*($E364-14)),0)</f>
        <v>0</v>
      </c>
      <c r="J364" s="265" t="s">
        <v>96</v>
      </c>
      <c r="K364" s="231">
        <f>IF($F364=1,VLOOKUP(J364,data!$B$35:$D$39,2,0),0)</f>
        <v>0</v>
      </c>
      <c r="L364" s="232">
        <f>IF(AND(I364&lt;&gt;0,K364&lt;&gt;0)=FALSE,0,data!$C$43)</f>
        <v>0</v>
      </c>
      <c r="M364" s="269">
        <f t="shared" si="361"/>
        <v>0</v>
      </c>
      <c r="N364" s="225">
        <f t="shared" si="432"/>
        <v>0</v>
      </c>
      <c r="O364" s="225">
        <f t="shared" si="364"/>
        <v>0</v>
      </c>
      <c r="P364" s="225">
        <f t="shared" si="365"/>
        <v>0</v>
      </c>
      <c r="Q364" s="228"/>
      <c r="R364" s="438">
        <f t="shared" si="366"/>
        <v>0</v>
      </c>
      <c r="S364" s="225">
        <f t="shared" si="367"/>
        <v>0</v>
      </c>
      <c r="T364" s="357">
        <f>IF(S364=1,data!$C$41*R364,0)</f>
        <v>0</v>
      </c>
      <c r="U364" s="370" t="str">
        <f t="shared" si="368"/>
        <v xml:space="preserve"> </v>
      </c>
      <c r="V364" s="360">
        <f>IF($S364=1,IF(R364&lt;15,VLOOKUP(U364,data!$B$3:$E$32,2,0)*R364,(VLOOKUP(U364,data!$B$3:$E$32,2,0)*14)+(VLOOKUP(U364,data!$B$3:$E$32,3,0))*(R364-14)),0)</f>
        <v>0</v>
      </c>
      <c r="W364" s="370" t="str">
        <f t="shared" si="369"/>
        <v xml:space="preserve"> </v>
      </c>
      <c r="X364" s="360">
        <f>IF($S364=1,VLOOKUP(W364,data!$B$35:$D$39,2,0),0)</f>
        <v>0</v>
      </c>
      <c r="Y364" s="364">
        <f>IF(AND(V364&lt;&gt;0,X364&lt;&gt;0)=FALSE,0,data!$C$43)</f>
        <v>0</v>
      </c>
      <c r="Z364" s="365">
        <f t="shared" si="362"/>
        <v>0</v>
      </c>
      <c r="AA364" s="225">
        <f t="shared" si="433"/>
        <v>0</v>
      </c>
      <c r="AB364" s="225">
        <f t="shared" si="370"/>
        <v>0</v>
      </c>
      <c r="AC364" s="225">
        <f t="shared" si="371"/>
        <v>0</v>
      </c>
      <c r="AE364" s="229"/>
      <c r="AF364" s="225">
        <f t="shared" si="372"/>
        <v>0</v>
      </c>
      <c r="AG364" s="230">
        <f>IF(AF364=1,data!$C$41*AE364,0)</f>
        <v>0</v>
      </c>
      <c r="AH364" s="265" t="s">
        <v>96</v>
      </c>
      <c r="AI364" s="231">
        <f>IF(AF364=1,IF(AE364&lt;15,VLOOKUP(AH364,data!$B$3:$E$32,2,0)*AE364,(VLOOKUP(AH364,data!$B$3:$E$32,2,0)*14)+(VLOOKUP(AH364,data!$B$3:$E$32,3,0))*(AE364-14)),0)</f>
        <v>0</v>
      </c>
      <c r="AJ364" s="265" t="s">
        <v>96</v>
      </c>
      <c r="AK364" s="231">
        <f>IF(AF364=1,VLOOKUP(AJ364,data!$B$35:$D$39,2,0),0)</f>
        <v>0</v>
      </c>
      <c r="AL364" s="232">
        <f>IF(AND(AI364&lt;&gt;0,AK364&lt;&gt;0)=FALSE,0,data!$C$43)</f>
        <v>0</v>
      </c>
      <c r="AM364" s="269">
        <f t="shared" si="373"/>
        <v>0</v>
      </c>
      <c r="AN364" s="225">
        <f t="shared" si="374"/>
        <v>0</v>
      </c>
      <c r="AO364" s="225">
        <f t="shared" si="375"/>
        <v>0</v>
      </c>
      <c r="AP364" s="225">
        <f t="shared" si="376"/>
        <v>0</v>
      </c>
      <c r="AQ364" s="431" t="str">
        <f t="shared" si="377"/>
        <v>ne</v>
      </c>
      <c r="AS364" s="229"/>
      <c r="AT364" s="225">
        <f t="shared" si="378"/>
        <v>0</v>
      </c>
      <c r="AU364" s="230">
        <f>IF(AT364=1,data!$C$41*AS364,0)</f>
        <v>0</v>
      </c>
      <c r="AV364" s="265" t="s">
        <v>96</v>
      </c>
      <c r="AW364" s="231">
        <f>IF(AT364=1,IF(AS364&lt;15,VLOOKUP(AV364,data!$B$3:$E$32,2,0)*AS364,(VLOOKUP(AV364,data!$B$3:$E$32,2,0)*14)+(VLOOKUP(AV364,data!$B$3:$E$32,3,0))*(AS364-14)),0)</f>
        <v>0</v>
      </c>
      <c r="AX364" s="265" t="s">
        <v>96</v>
      </c>
      <c r="AY364" s="231">
        <f>IF(AT364=1,VLOOKUP(AX364,data!$B$35:$D$39,2,0),0)</f>
        <v>0</v>
      </c>
      <c r="AZ364" s="232">
        <f>IF(AND(AW364&lt;&gt;0,AY364&lt;&gt;0)=FALSE,0,data!$C$43)</f>
        <v>0</v>
      </c>
      <c r="BA364" s="269">
        <f t="shared" si="379"/>
        <v>0</v>
      </c>
      <c r="BB364" s="225">
        <f t="shared" si="380"/>
        <v>0</v>
      </c>
      <c r="BC364" s="225">
        <f t="shared" si="381"/>
        <v>0</v>
      </c>
      <c r="BD364" s="225">
        <f t="shared" si="382"/>
        <v>0</v>
      </c>
      <c r="BE364" s="431" t="str">
        <f t="shared" si="383"/>
        <v>ne</v>
      </c>
      <c r="BG364" s="229"/>
      <c r="BH364" s="225">
        <f t="shared" si="384"/>
        <v>0</v>
      </c>
      <c r="BI364" s="230">
        <f>IF(BH364=1,data!$C$41*BG364,0)</f>
        <v>0</v>
      </c>
      <c r="BJ364" s="265" t="s">
        <v>96</v>
      </c>
      <c r="BK364" s="231">
        <f>IF(BH364=1,IF(BG364&lt;15,VLOOKUP(BJ364,data!$B$3:$E$32,2,0)*BG364,(VLOOKUP(BJ364,data!$B$3:$E$32,2,0)*14)+(VLOOKUP(BJ364,data!$B$3:$E$32,3,0))*(BG364-14)),0)</f>
        <v>0</v>
      </c>
      <c r="BL364" s="265" t="s">
        <v>96</v>
      </c>
      <c r="BM364" s="231">
        <f>IF(BH364=1,VLOOKUP(BL364,data!$B$35:$D$39,2,0),0)</f>
        <v>0</v>
      </c>
      <c r="BN364" s="232">
        <f>IF(AND(BK364&lt;&gt;0,BM364&lt;&gt;0)=FALSE,0,data!$C$43)</f>
        <v>0</v>
      </c>
      <c r="BO364" s="269">
        <f t="shared" si="385"/>
        <v>0</v>
      </c>
      <c r="BP364" s="225">
        <f t="shared" si="386"/>
        <v>0</v>
      </c>
      <c r="BQ364" s="225">
        <f t="shared" si="387"/>
        <v>0</v>
      </c>
      <c r="BR364" s="225">
        <f t="shared" si="388"/>
        <v>0</v>
      </c>
      <c r="BS364" s="431" t="str">
        <f t="shared" si="389"/>
        <v>ne</v>
      </c>
      <c r="BU364" s="229"/>
      <c r="BV364" s="225">
        <f t="shared" si="390"/>
        <v>0</v>
      </c>
      <c r="BW364" s="230">
        <f>IF(BV364=1,data!$C$41*BU364,0)</f>
        <v>0</v>
      </c>
      <c r="BX364" s="265" t="s">
        <v>96</v>
      </c>
      <c r="BY364" s="231">
        <f>IF(BV364=1,IF(BU364&lt;15,VLOOKUP(BX364,data!$B$3:$E$32,2,0)*BU364,(VLOOKUP(BX364,data!$B$3:$E$32,2,0)*14)+(VLOOKUP(BX364,data!$B$3:$E$32,3,0))*(BU364-14)),0)</f>
        <v>0</v>
      </c>
      <c r="BZ364" s="265" t="s">
        <v>96</v>
      </c>
      <c r="CA364" s="231">
        <f>IF(BV364=1,VLOOKUP(BZ364,data!$B$35:$D$39,2,0),0)</f>
        <v>0</v>
      </c>
      <c r="CB364" s="232">
        <f>IF(AND(BY364&lt;&gt;0,CA364&lt;&gt;0)=FALSE,0,data!$C$43)</f>
        <v>0</v>
      </c>
      <c r="CC364" s="269">
        <f t="shared" si="391"/>
        <v>0</v>
      </c>
      <c r="CD364" s="225">
        <f t="shared" si="392"/>
        <v>0</v>
      </c>
      <c r="CE364" s="225">
        <f t="shared" si="393"/>
        <v>0</v>
      </c>
      <c r="CF364" s="225">
        <f t="shared" si="394"/>
        <v>0</v>
      </c>
      <c r="CG364" s="431" t="str">
        <f t="shared" si="395"/>
        <v>ne</v>
      </c>
      <c r="CI364" s="229"/>
      <c r="CJ364" s="225">
        <f t="shared" si="396"/>
        <v>0</v>
      </c>
      <c r="CK364" s="230">
        <f>IF(CJ364=1,data!$C$41*CI364,0)</f>
        <v>0</v>
      </c>
      <c r="CL364" s="265" t="s">
        <v>96</v>
      </c>
      <c r="CM364" s="231">
        <f>IF(CJ364=1,IF(CI364&lt;15,VLOOKUP(CL364,data!$B$3:$E$32,2,0)*CI364,(VLOOKUP(CL364,data!$B$3:$E$32,2,0)*14)+(VLOOKUP(CL364,data!$B$3:$E$32,3,0))*(CI364-14)),0)</f>
        <v>0</v>
      </c>
      <c r="CN364" s="265" t="s">
        <v>96</v>
      </c>
      <c r="CO364" s="231">
        <f>IF(CJ364=1,VLOOKUP(CN364,data!$B$35:$D$39,2,0),0)</f>
        <v>0</v>
      </c>
      <c r="CP364" s="232">
        <f>IF(AND(CM364&lt;&gt;0,CO364&lt;&gt;0)=FALSE,0,data!$C$43)</f>
        <v>0</v>
      </c>
      <c r="CQ364" s="269">
        <f t="shared" si="397"/>
        <v>0</v>
      </c>
      <c r="CR364" s="225">
        <f t="shared" si="398"/>
        <v>0</v>
      </c>
      <c r="CS364" s="225">
        <f t="shared" si="399"/>
        <v>0</v>
      </c>
      <c r="CT364" s="225">
        <f t="shared" si="400"/>
        <v>0</v>
      </c>
      <c r="CU364" s="431" t="str">
        <f t="shared" si="401"/>
        <v>ne</v>
      </c>
      <c r="CW364" s="229"/>
      <c r="CX364" s="225">
        <f t="shared" si="402"/>
        <v>0</v>
      </c>
      <c r="CY364" s="230">
        <f>IF(CX364=1,data!$C$41*CW364,0)</f>
        <v>0</v>
      </c>
      <c r="CZ364" s="265" t="s">
        <v>96</v>
      </c>
      <c r="DA364" s="231">
        <f>IF(CX364=1,IF(CW364&lt;15,VLOOKUP(CZ364,data!$B$3:$E$32,2,0)*CW364,(VLOOKUP(CZ364,data!$B$3:$E$32,2,0)*14)+(VLOOKUP(CZ364,data!$B$3:$E$32,3,0))*(CW364-14)),0)</f>
        <v>0</v>
      </c>
      <c r="DB364" s="265" t="s">
        <v>96</v>
      </c>
      <c r="DC364" s="231">
        <f>IF(CX364=1,VLOOKUP(DB364,data!$B$35:$D$39,2,0),0)</f>
        <v>0</v>
      </c>
      <c r="DD364" s="232">
        <f>IF(AND(DA364&lt;&gt;0,DC364&lt;&gt;0)=FALSE,0,data!$C$43)</f>
        <v>0</v>
      </c>
      <c r="DE364" s="269">
        <f t="shared" si="403"/>
        <v>0</v>
      </c>
      <c r="DF364" s="225">
        <f t="shared" si="404"/>
        <v>0</v>
      </c>
      <c r="DG364" s="225">
        <f t="shared" si="405"/>
        <v>0</v>
      </c>
      <c r="DH364" s="225">
        <f t="shared" si="406"/>
        <v>0</v>
      </c>
      <c r="DI364" s="431" t="str">
        <f t="shared" si="407"/>
        <v>ne</v>
      </c>
      <c r="DK364" s="229"/>
      <c r="DL364" s="225">
        <f t="shared" si="408"/>
        <v>0</v>
      </c>
      <c r="DM364" s="230">
        <f>IF(DL364=1,data!$C$41*DK364,0)</f>
        <v>0</v>
      </c>
      <c r="DN364" s="265" t="s">
        <v>96</v>
      </c>
      <c r="DO364" s="231">
        <f>IF(DL364=1,IF(DK364&lt;15,VLOOKUP(DN364,data!$B$3:$E$32,2,0)*DK364,(VLOOKUP(DN364,data!$B$3:$E$32,2,0)*14)+(VLOOKUP(DN364,data!$B$3:$E$32,3,0))*(DK364-14)),0)</f>
        <v>0</v>
      </c>
      <c r="DP364" s="265" t="s">
        <v>96</v>
      </c>
      <c r="DQ364" s="231">
        <f>IF(DL364=1,VLOOKUP(DP364,data!$B$35:$D$39,2,0),0)</f>
        <v>0</v>
      </c>
      <c r="DR364" s="232">
        <f>IF(AND(DO364&lt;&gt;0,DQ364&lt;&gt;0)=FALSE,0,data!$C$43)</f>
        <v>0</v>
      </c>
      <c r="DS364" s="269">
        <f t="shared" si="409"/>
        <v>0</v>
      </c>
      <c r="DT364" s="225">
        <f t="shared" si="410"/>
        <v>0</v>
      </c>
      <c r="DU364" s="225">
        <f t="shared" si="411"/>
        <v>0</v>
      </c>
      <c r="DV364" s="225">
        <f t="shared" si="412"/>
        <v>0</v>
      </c>
      <c r="DW364" s="431" t="str">
        <f t="shared" si="413"/>
        <v>ne</v>
      </c>
      <c r="DY364" s="229"/>
      <c r="DZ364" s="225">
        <f t="shared" si="414"/>
        <v>0</v>
      </c>
      <c r="EA364" s="230">
        <f>IF(DZ364=1,data!$C$41*DY364,0)</f>
        <v>0</v>
      </c>
      <c r="EB364" s="265" t="s">
        <v>96</v>
      </c>
      <c r="EC364" s="231">
        <f>IF(DZ364=1,IF(DY364&lt;15,VLOOKUP(EB364,data!$B$3:$E$32,2,0)*DY364,(VLOOKUP(EB364,data!$B$3:$E$32,2,0)*14)+(VLOOKUP(EB364,data!$B$3:$E$32,3,0))*(DY364-14)),0)</f>
        <v>0</v>
      </c>
      <c r="ED364" s="265" t="s">
        <v>96</v>
      </c>
      <c r="EE364" s="231">
        <f>IF(DZ364=1,VLOOKUP(ED364,data!$B$35:$D$39,2,0),0)</f>
        <v>0</v>
      </c>
      <c r="EF364" s="232">
        <f>IF(AND(EC364&lt;&gt;0,EE364&lt;&gt;0)=FALSE,0,data!$C$43)</f>
        <v>0</v>
      </c>
      <c r="EG364" s="269">
        <f t="shared" si="415"/>
        <v>0</v>
      </c>
      <c r="EH364" s="225">
        <f t="shared" si="416"/>
        <v>0</v>
      </c>
      <c r="EI364" s="225">
        <f t="shared" si="417"/>
        <v>0</v>
      </c>
      <c r="EJ364" s="225">
        <f t="shared" si="418"/>
        <v>0</v>
      </c>
      <c r="EK364" s="431" t="str">
        <f t="shared" si="419"/>
        <v>ne</v>
      </c>
      <c r="EM364" s="229"/>
      <c r="EN364" s="225">
        <f t="shared" si="420"/>
        <v>0</v>
      </c>
      <c r="EO364" s="230">
        <f>IF(EN364=1,data!$C$41*EM364,0)</f>
        <v>0</v>
      </c>
      <c r="EP364" s="265" t="s">
        <v>96</v>
      </c>
      <c r="EQ364" s="231">
        <f>IF(EN364=1,IF(EM364&lt;15,VLOOKUP(EP364,data!$B$3:$E$32,2,0)*EM364,(VLOOKUP(EP364,data!$B$3:$E$32,2,0)*14)+(VLOOKUP(EP364,data!$B$3:$E$32,3,0))*(EM364-14)),0)</f>
        <v>0</v>
      </c>
      <c r="ER364" s="265" t="s">
        <v>96</v>
      </c>
      <c r="ES364" s="231">
        <f>IF(EN364=1,VLOOKUP(ER364,data!$B$35:$D$39,2,0),0)</f>
        <v>0</v>
      </c>
      <c r="ET364" s="232">
        <f>IF(AND(EQ364&lt;&gt;0,ES364&lt;&gt;0)=FALSE,0,data!$C$43)</f>
        <v>0</v>
      </c>
      <c r="EU364" s="269">
        <f t="shared" si="421"/>
        <v>0</v>
      </c>
      <c r="EV364" s="225">
        <f t="shared" si="422"/>
        <v>0</v>
      </c>
      <c r="EW364" s="225">
        <f t="shared" si="423"/>
        <v>0</v>
      </c>
      <c r="EX364" s="225">
        <f t="shared" si="424"/>
        <v>0</v>
      </c>
      <c r="EY364" s="431" t="str">
        <f t="shared" si="425"/>
        <v>ne</v>
      </c>
      <c r="FA364" s="229"/>
      <c r="FB364" s="225">
        <f t="shared" si="426"/>
        <v>0</v>
      </c>
      <c r="FC364" s="230">
        <f>IF(FB364=1,data!$C$41*FA364,0)</f>
        <v>0</v>
      </c>
      <c r="FD364" s="265" t="s">
        <v>96</v>
      </c>
      <c r="FE364" s="231">
        <f>IF(FB364=1,IF(FA364&lt;15,VLOOKUP(FD364,data!$B$3:$E$32,2,0)*FA364,(VLOOKUP(FD364,data!$B$3:$E$32,2,0)*14)+(VLOOKUP(FD364,data!$B$3:$E$32,3,0))*(FA364-14)),0)</f>
        <v>0</v>
      </c>
      <c r="FF364" s="265" t="s">
        <v>96</v>
      </c>
      <c r="FG364" s="231">
        <f>IF(FB364=1,VLOOKUP(FF364,data!$B$35:$D$39,2,0),0)</f>
        <v>0</v>
      </c>
      <c r="FH364" s="232">
        <f>IF(AND(FE364&lt;&gt;0,FG364&lt;&gt;0)=FALSE,0,data!$C$43)</f>
        <v>0</v>
      </c>
      <c r="FI364" s="269">
        <f t="shared" si="427"/>
        <v>0</v>
      </c>
      <c r="FJ364" s="225">
        <f t="shared" si="428"/>
        <v>0</v>
      </c>
      <c r="FK364" s="225">
        <f t="shared" si="429"/>
        <v>0</v>
      </c>
      <c r="FL364" s="225">
        <f t="shared" si="430"/>
        <v>0</v>
      </c>
      <c r="FM364" s="431" t="str">
        <f t="shared" si="431"/>
        <v>ne</v>
      </c>
    </row>
    <row r="365" spans="1:169" ht="26.65" hidden="1" customHeight="1" x14ac:dyDescent="0.25">
      <c r="A365" s="233"/>
      <c r="B365" s="370" t="s">
        <v>456</v>
      </c>
      <c r="C365" s="416"/>
      <c r="D365" s="418"/>
      <c r="E365" s="229"/>
      <c r="F365" s="225">
        <f t="shared" si="363"/>
        <v>0</v>
      </c>
      <c r="G365" s="230">
        <f>IF(F365=1,data!$C$41*E365,0)</f>
        <v>0</v>
      </c>
      <c r="H365" s="265" t="s">
        <v>96</v>
      </c>
      <c r="I365" s="231">
        <f>IF($F365=1,IF($E365&lt;15,VLOOKUP(H365,data!$B$3:$E$32,2,0)*$E365,(VLOOKUP(H365,data!$B$3:$E$32,2,0)*14)+(VLOOKUP(H365,data!$B$3:$E$32,3,0))*($E365-14)),0)</f>
        <v>0</v>
      </c>
      <c r="J365" s="265" t="s">
        <v>96</v>
      </c>
      <c r="K365" s="231">
        <f>IF($F365=1,VLOOKUP(J365,data!$B$35:$D$39,2,0),0)</f>
        <v>0</v>
      </c>
      <c r="L365" s="232">
        <f>IF(AND(I365&lt;&gt;0,K365&lt;&gt;0)=FALSE,0,data!$C$43)</f>
        <v>0</v>
      </c>
      <c r="M365" s="269">
        <f t="shared" si="361"/>
        <v>0</v>
      </c>
      <c r="N365" s="225">
        <f t="shared" si="432"/>
        <v>0</v>
      </c>
      <c r="O365" s="225">
        <f t="shared" si="364"/>
        <v>0</v>
      </c>
      <c r="P365" s="225">
        <f t="shared" si="365"/>
        <v>0</v>
      </c>
      <c r="Q365" s="228"/>
      <c r="R365" s="438">
        <f t="shared" si="366"/>
        <v>0</v>
      </c>
      <c r="S365" s="225">
        <f t="shared" si="367"/>
        <v>0</v>
      </c>
      <c r="T365" s="357">
        <f>IF(S365=1,data!$C$41*R365,0)</f>
        <v>0</v>
      </c>
      <c r="U365" s="370" t="str">
        <f t="shared" si="368"/>
        <v xml:space="preserve"> </v>
      </c>
      <c r="V365" s="360">
        <f>IF($S365=1,IF(R365&lt;15,VLOOKUP(U365,data!$B$3:$E$32,2,0)*R365,(VLOOKUP(U365,data!$B$3:$E$32,2,0)*14)+(VLOOKUP(U365,data!$B$3:$E$32,3,0))*(R365-14)),0)</f>
        <v>0</v>
      </c>
      <c r="W365" s="370" t="str">
        <f t="shared" si="369"/>
        <v xml:space="preserve"> </v>
      </c>
      <c r="X365" s="360">
        <f>IF($S365=1,VLOOKUP(W365,data!$B$35:$D$39,2,0),0)</f>
        <v>0</v>
      </c>
      <c r="Y365" s="364">
        <f>IF(AND(V365&lt;&gt;0,X365&lt;&gt;0)=FALSE,0,data!$C$43)</f>
        <v>0</v>
      </c>
      <c r="Z365" s="365">
        <f t="shared" si="362"/>
        <v>0</v>
      </c>
      <c r="AA365" s="225">
        <f t="shared" si="433"/>
        <v>0</v>
      </c>
      <c r="AB365" s="225">
        <f t="shared" si="370"/>
        <v>0</v>
      </c>
      <c r="AC365" s="225">
        <f t="shared" si="371"/>
        <v>0</v>
      </c>
      <c r="AE365" s="229"/>
      <c r="AF365" s="225">
        <f t="shared" si="372"/>
        <v>0</v>
      </c>
      <c r="AG365" s="230">
        <f>IF(AF365=1,data!$C$41*AE365,0)</f>
        <v>0</v>
      </c>
      <c r="AH365" s="265" t="s">
        <v>96</v>
      </c>
      <c r="AI365" s="231">
        <f>IF(AF365=1,IF(AE365&lt;15,VLOOKUP(AH365,data!$B$3:$E$32,2,0)*AE365,(VLOOKUP(AH365,data!$B$3:$E$32,2,0)*14)+(VLOOKUP(AH365,data!$B$3:$E$32,3,0))*(AE365-14)),0)</f>
        <v>0</v>
      </c>
      <c r="AJ365" s="265" t="s">
        <v>96</v>
      </c>
      <c r="AK365" s="231">
        <f>IF(AF365=1,VLOOKUP(AJ365,data!$B$35:$D$39,2,0),0)</f>
        <v>0</v>
      </c>
      <c r="AL365" s="232">
        <f>IF(AND(AI365&lt;&gt;0,AK365&lt;&gt;0)=FALSE,0,data!$C$43)</f>
        <v>0</v>
      </c>
      <c r="AM365" s="269">
        <f t="shared" si="373"/>
        <v>0</v>
      </c>
      <c r="AN365" s="225">
        <f t="shared" si="374"/>
        <v>0</v>
      </c>
      <c r="AO365" s="225">
        <f t="shared" si="375"/>
        <v>0</v>
      </c>
      <c r="AP365" s="225">
        <f t="shared" si="376"/>
        <v>0</v>
      </c>
      <c r="AQ365" s="431" t="str">
        <f t="shared" si="377"/>
        <v>ne</v>
      </c>
      <c r="AS365" s="229"/>
      <c r="AT365" s="225">
        <f t="shared" si="378"/>
        <v>0</v>
      </c>
      <c r="AU365" s="230">
        <f>IF(AT365=1,data!$C$41*AS365,0)</f>
        <v>0</v>
      </c>
      <c r="AV365" s="265" t="s">
        <v>96</v>
      </c>
      <c r="AW365" s="231">
        <f>IF(AT365=1,IF(AS365&lt;15,VLOOKUP(AV365,data!$B$3:$E$32,2,0)*AS365,(VLOOKUP(AV365,data!$B$3:$E$32,2,0)*14)+(VLOOKUP(AV365,data!$B$3:$E$32,3,0))*(AS365-14)),0)</f>
        <v>0</v>
      </c>
      <c r="AX365" s="265" t="s">
        <v>96</v>
      </c>
      <c r="AY365" s="231">
        <f>IF(AT365=1,VLOOKUP(AX365,data!$B$35:$D$39,2,0),0)</f>
        <v>0</v>
      </c>
      <c r="AZ365" s="232">
        <f>IF(AND(AW365&lt;&gt;0,AY365&lt;&gt;0)=FALSE,0,data!$C$43)</f>
        <v>0</v>
      </c>
      <c r="BA365" s="269">
        <f t="shared" si="379"/>
        <v>0</v>
      </c>
      <c r="BB365" s="225">
        <f t="shared" si="380"/>
        <v>0</v>
      </c>
      <c r="BC365" s="225">
        <f t="shared" si="381"/>
        <v>0</v>
      </c>
      <c r="BD365" s="225">
        <f t="shared" si="382"/>
        <v>0</v>
      </c>
      <c r="BE365" s="431" t="str">
        <f t="shared" si="383"/>
        <v>ne</v>
      </c>
      <c r="BG365" s="229"/>
      <c r="BH365" s="225">
        <f t="shared" si="384"/>
        <v>0</v>
      </c>
      <c r="BI365" s="230">
        <f>IF(BH365=1,data!$C$41*BG365,0)</f>
        <v>0</v>
      </c>
      <c r="BJ365" s="265" t="s">
        <v>96</v>
      </c>
      <c r="BK365" s="231">
        <f>IF(BH365=1,IF(BG365&lt;15,VLOOKUP(BJ365,data!$B$3:$E$32,2,0)*BG365,(VLOOKUP(BJ365,data!$B$3:$E$32,2,0)*14)+(VLOOKUP(BJ365,data!$B$3:$E$32,3,0))*(BG365-14)),0)</f>
        <v>0</v>
      </c>
      <c r="BL365" s="265" t="s">
        <v>96</v>
      </c>
      <c r="BM365" s="231">
        <f>IF(BH365=1,VLOOKUP(BL365,data!$B$35:$D$39,2,0),0)</f>
        <v>0</v>
      </c>
      <c r="BN365" s="232">
        <f>IF(AND(BK365&lt;&gt;0,BM365&lt;&gt;0)=FALSE,0,data!$C$43)</f>
        <v>0</v>
      </c>
      <c r="BO365" s="269">
        <f t="shared" si="385"/>
        <v>0</v>
      </c>
      <c r="BP365" s="225">
        <f t="shared" si="386"/>
        <v>0</v>
      </c>
      <c r="BQ365" s="225">
        <f t="shared" si="387"/>
        <v>0</v>
      </c>
      <c r="BR365" s="225">
        <f t="shared" si="388"/>
        <v>0</v>
      </c>
      <c r="BS365" s="431" t="str">
        <f t="shared" si="389"/>
        <v>ne</v>
      </c>
      <c r="BU365" s="229"/>
      <c r="BV365" s="225">
        <f t="shared" si="390"/>
        <v>0</v>
      </c>
      <c r="BW365" s="230">
        <f>IF(BV365=1,data!$C$41*BU365,0)</f>
        <v>0</v>
      </c>
      <c r="BX365" s="265" t="s">
        <v>96</v>
      </c>
      <c r="BY365" s="231">
        <f>IF(BV365=1,IF(BU365&lt;15,VLOOKUP(BX365,data!$B$3:$E$32,2,0)*BU365,(VLOOKUP(BX365,data!$B$3:$E$32,2,0)*14)+(VLOOKUP(BX365,data!$B$3:$E$32,3,0))*(BU365-14)),0)</f>
        <v>0</v>
      </c>
      <c r="BZ365" s="265" t="s">
        <v>96</v>
      </c>
      <c r="CA365" s="231">
        <f>IF(BV365=1,VLOOKUP(BZ365,data!$B$35:$D$39,2,0),0)</f>
        <v>0</v>
      </c>
      <c r="CB365" s="232">
        <f>IF(AND(BY365&lt;&gt;0,CA365&lt;&gt;0)=FALSE,0,data!$C$43)</f>
        <v>0</v>
      </c>
      <c r="CC365" s="269">
        <f t="shared" si="391"/>
        <v>0</v>
      </c>
      <c r="CD365" s="225">
        <f t="shared" si="392"/>
        <v>0</v>
      </c>
      <c r="CE365" s="225">
        <f t="shared" si="393"/>
        <v>0</v>
      </c>
      <c r="CF365" s="225">
        <f t="shared" si="394"/>
        <v>0</v>
      </c>
      <c r="CG365" s="431" t="str">
        <f t="shared" si="395"/>
        <v>ne</v>
      </c>
      <c r="CI365" s="229"/>
      <c r="CJ365" s="225">
        <f t="shared" si="396"/>
        <v>0</v>
      </c>
      <c r="CK365" s="230">
        <f>IF(CJ365=1,data!$C$41*CI365,0)</f>
        <v>0</v>
      </c>
      <c r="CL365" s="265" t="s">
        <v>96</v>
      </c>
      <c r="CM365" s="231">
        <f>IF(CJ365=1,IF(CI365&lt;15,VLOOKUP(CL365,data!$B$3:$E$32,2,0)*CI365,(VLOOKUP(CL365,data!$B$3:$E$32,2,0)*14)+(VLOOKUP(CL365,data!$B$3:$E$32,3,0))*(CI365-14)),0)</f>
        <v>0</v>
      </c>
      <c r="CN365" s="265" t="s">
        <v>96</v>
      </c>
      <c r="CO365" s="231">
        <f>IF(CJ365=1,VLOOKUP(CN365,data!$B$35:$D$39,2,0),0)</f>
        <v>0</v>
      </c>
      <c r="CP365" s="232">
        <f>IF(AND(CM365&lt;&gt;0,CO365&lt;&gt;0)=FALSE,0,data!$C$43)</f>
        <v>0</v>
      </c>
      <c r="CQ365" s="269">
        <f t="shared" si="397"/>
        <v>0</v>
      </c>
      <c r="CR365" s="225">
        <f t="shared" si="398"/>
        <v>0</v>
      </c>
      <c r="CS365" s="225">
        <f t="shared" si="399"/>
        <v>0</v>
      </c>
      <c r="CT365" s="225">
        <f t="shared" si="400"/>
        <v>0</v>
      </c>
      <c r="CU365" s="431" t="str">
        <f t="shared" si="401"/>
        <v>ne</v>
      </c>
      <c r="CW365" s="229"/>
      <c r="CX365" s="225">
        <f t="shared" si="402"/>
        <v>0</v>
      </c>
      <c r="CY365" s="230">
        <f>IF(CX365=1,data!$C$41*CW365,0)</f>
        <v>0</v>
      </c>
      <c r="CZ365" s="265" t="s">
        <v>96</v>
      </c>
      <c r="DA365" s="231">
        <f>IF(CX365=1,IF(CW365&lt;15,VLOOKUP(CZ365,data!$B$3:$E$32,2,0)*CW365,(VLOOKUP(CZ365,data!$B$3:$E$32,2,0)*14)+(VLOOKUP(CZ365,data!$B$3:$E$32,3,0))*(CW365-14)),0)</f>
        <v>0</v>
      </c>
      <c r="DB365" s="265" t="s">
        <v>96</v>
      </c>
      <c r="DC365" s="231">
        <f>IF(CX365=1,VLOOKUP(DB365,data!$B$35:$D$39,2,0),0)</f>
        <v>0</v>
      </c>
      <c r="DD365" s="232">
        <f>IF(AND(DA365&lt;&gt;0,DC365&lt;&gt;0)=FALSE,0,data!$C$43)</f>
        <v>0</v>
      </c>
      <c r="DE365" s="269">
        <f t="shared" si="403"/>
        <v>0</v>
      </c>
      <c r="DF365" s="225">
        <f t="shared" si="404"/>
        <v>0</v>
      </c>
      <c r="DG365" s="225">
        <f t="shared" si="405"/>
        <v>0</v>
      </c>
      <c r="DH365" s="225">
        <f t="shared" si="406"/>
        <v>0</v>
      </c>
      <c r="DI365" s="431" t="str">
        <f t="shared" si="407"/>
        <v>ne</v>
      </c>
      <c r="DK365" s="229"/>
      <c r="DL365" s="225">
        <f t="shared" si="408"/>
        <v>0</v>
      </c>
      <c r="DM365" s="230">
        <f>IF(DL365=1,data!$C$41*DK365,0)</f>
        <v>0</v>
      </c>
      <c r="DN365" s="265" t="s">
        <v>96</v>
      </c>
      <c r="DO365" s="231">
        <f>IF(DL365=1,IF(DK365&lt;15,VLOOKUP(DN365,data!$B$3:$E$32,2,0)*DK365,(VLOOKUP(DN365,data!$B$3:$E$32,2,0)*14)+(VLOOKUP(DN365,data!$B$3:$E$32,3,0))*(DK365-14)),0)</f>
        <v>0</v>
      </c>
      <c r="DP365" s="265" t="s">
        <v>96</v>
      </c>
      <c r="DQ365" s="231">
        <f>IF(DL365=1,VLOOKUP(DP365,data!$B$35:$D$39,2,0),0)</f>
        <v>0</v>
      </c>
      <c r="DR365" s="232">
        <f>IF(AND(DO365&lt;&gt;0,DQ365&lt;&gt;0)=FALSE,0,data!$C$43)</f>
        <v>0</v>
      </c>
      <c r="DS365" s="269">
        <f t="shared" si="409"/>
        <v>0</v>
      </c>
      <c r="DT365" s="225">
        <f t="shared" si="410"/>
        <v>0</v>
      </c>
      <c r="DU365" s="225">
        <f t="shared" si="411"/>
        <v>0</v>
      </c>
      <c r="DV365" s="225">
        <f t="shared" si="412"/>
        <v>0</v>
      </c>
      <c r="DW365" s="431" t="str">
        <f t="shared" si="413"/>
        <v>ne</v>
      </c>
      <c r="DY365" s="229"/>
      <c r="DZ365" s="225">
        <f t="shared" si="414"/>
        <v>0</v>
      </c>
      <c r="EA365" s="230">
        <f>IF(DZ365=1,data!$C$41*DY365,0)</f>
        <v>0</v>
      </c>
      <c r="EB365" s="265" t="s">
        <v>96</v>
      </c>
      <c r="EC365" s="231">
        <f>IF(DZ365=1,IF(DY365&lt;15,VLOOKUP(EB365,data!$B$3:$E$32,2,0)*DY365,(VLOOKUP(EB365,data!$B$3:$E$32,2,0)*14)+(VLOOKUP(EB365,data!$B$3:$E$32,3,0))*(DY365-14)),0)</f>
        <v>0</v>
      </c>
      <c r="ED365" s="265" t="s">
        <v>96</v>
      </c>
      <c r="EE365" s="231">
        <f>IF(DZ365=1,VLOOKUP(ED365,data!$B$35:$D$39,2,0),0)</f>
        <v>0</v>
      </c>
      <c r="EF365" s="232">
        <f>IF(AND(EC365&lt;&gt;0,EE365&lt;&gt;0)=FALSE,0,data!$C$43)</f>
        <v>0</v>
      </c>
      <c r="EG365" s="269">
        <f t="shared" si="415"/>
        <v>0</v>
      </c>
      <c r="EH365" s="225">
        <f t="shared" si="416"/>
        <v>0</v>
      </c>
      <c r="EI365" s="225">
        <f t="shared" si="417"/>
        <v>0</v>
      </c>
      <c r="EJ365" s="225">
        <f t="shared" si="418"/>
        <v>0</v>
      </c>
      <c r="EK365" s="431" t="str">
        <f t="shared" si="419"/>
        <v>ne</v>
      </c>
      <c r="EM365" s="229"/>
      <c r="EN365" s="225">
        <f t="shared" si="420"/>
        <v>0</v>
      </c>
      <c r="EO365" s="230">
        <f>IF(EN365=1,data!$C$41*EM365,0)</f>
        <v>0</v>
      </c>
      <c r="EP365" s="265" t="s">
        <v>96</v>
      </c>
      <c r="EQ365" s="231">
        <f>IF(EN365=1,IF(EM365&lt;15,VLOOKUP(EP365,data!$B$3:$E$32,2,0)*EM365,(VLOOKUP(EP365,data!$B$3:$E$32,2,0)*14)+(VLOOKUP(EP365,data!$B$3:$E$32,3,0))*(EM365-14)),0)</f>
        <v>0</v>
      </c>
      <c r="ER365" s="265" t="s">
        <v>96</v>
      </c>
      <c r="ES365" s="231">
        <f>IF(EN365=1,VLOOKUP(ER365,data!$B$35:$D$39,2,0),0)</f>
        <v>0</v>
      </c>
      <c r="ET365" s="232">
        <f>IF(AND(EQ365&lt;&gt;0,ES365&lt;&gt;0)=FALSE,0,data!$C$43)</f>
        <v>0</v>
      </c>
      <c r="EU365" s="269">
        <f t="shared" si="421"/>
        <v>0</v>
      </c>
      <c r="EV365" s="225">
        <f t="shared" si="422"/>
        <v>0</v>
      </c>
      <c r="EW365" s="225">
        <f t="shared" si="423"/>
        <v>0</v>
      </c>
      <c r="EX365" s="225">
        <f t="shared" si="424"/>
        <v>0</v>
      </c>
      <c r="EY365" s="431" t="str">
        <f t="shared" si="425"/>
        <v>ne</v>
      </c>
      <c r="FA365" s="229"/>
      <c r="FB365" s="225">
        <f t="shared" si="426"/>
        <v>0</v>
      </c>
      <c r="FC365" s="230">
        <f>IF(FB365=1,data!$C$41*FA365,0)</f>
        <v>0</v>
      </c>
      <c r="FD365" s="265" t="s">
        <v>96</v>
      </c>
      <c r="FE365" s="231">
        <f>IF(FB365=1,IF(FA365&lt;15,VLOOKUP(FD365,data!$B$3:$E$32,2,0)*FA365,(VLOOKUP(FD365,data!$B$3:$E$32,2,0)*14)+(VLOOKUP(FD365,data!$B$3:$E$32,3,0))*(FA365-14)),0)</f>
        <v>0</v>
      </c>
      <c r="FF365" s="265" t="s">
        <v>96</v>
      </c>
      <c r="FG365" s="231">
        <f>IF(FB365=1,VLOOKUP(FF365,data!$B$35:$D$39,2,0),0)</f>
        <v>0</v>
      </c>
      <c r="FH365" s="232">
        <f>IF(AND(FE365&lt;&gt;0,FG365&lt;&gt;0)=FALSE,0,data!$C$43)</f>
        <v>0</v>
      </c>
      <c r="FI365" s="269">
        <f t="shared" si="427"/>
        <v>0</v>
      </c>
      <c r="FJ365" s="225">
        <f t="shared" si="428"/>
        <v>0</v>
      </c>
      <c r="FK365" s="225">
        <f t="shared" si="429"/>
        <v>0</v>
      </c>
      <c r="FL365" s="225">
        <f t="shared" si="430"/>
        <v>0</v>
      </c>
      <c r="FM365" s="431" t="str">
        <f t="shared" si="431"/>
        <v>ne</v>
      </c>
    </row>
    <row r="366" spans="1:169" ht="26.65" hidden="1" customHeight="1" x14ac:dyDescent="0.25">
      <c r="A366" s="233"/>
      <c r="B366" s="370" t="s">
        <v>457</v>
      </c>
      <c r="C366" s="416"/>
      <c r="D366" s="418"/>
      <c r="E366" s="229"/>
      <c r="F366" s="225">
        <f t="shared" si="363"/>
        <v>0</v>
      </c>
      <c r="G366" s="230">
        <f>IF(F366=1,data!$C$41*E366,0)</f>
        <v>0</v>
      </c>
      <c r="H366" s="265" t="s">
        <v>96</v>
      </c>
      <c r="I366" s="231">
        <f>IF($F366=1,IF($E366&lt;15,VLOOKUP(H366,data!$B$3:$E$32,2,0)*$E366,(VLOOKUP(H366,data!$B$3:$E$32,2,0)*14)+(VLOOKUP(H366,data!$B$3:$E$32,3,0))*($E366-14)),0)</f>
        <v>0</v>
      </c>
      <c r="J366" s="265" t="s">
        <v>96</v>
      </c>
      <c r="K366" s="231">
        <f>IF($F366=1,VLOOKUP(J366,data!$B$35:$D$39,2,0),0)</f>
        <v>0</v>
      </c>
      <c r="L366" s="232">
        <f>IF(AND(I366&lt;&gt;0,K366&lt;&gt;0)=FALSE,0,data!$C$43)</f>
        <v>0</v>
      </c>
      <c r="M366" s="269">
        <f t="shared" si="361"/>
        <v>0</v>
      </c>
      <c r="N366" s="225">
        <f t="shared" si="432"/>
        <v>0</v>
      </c>
      <c r="O366" s="225">
        <f t="shared" si="364"/>
        <v>0</v>
      </c>
      <c r="P366" s="225">
        <f t="shared" si="365"/>
        <v>0</v>
      </c>
      <c r="Q366" s="228"/>
      <c r="R366" s="438">
        <f t="shared" si="366"/>
        <v>0</v>
      </c>
      <c r="S366" s="225">
        <f t="shared" si="367"/>
        <v>0</v>
      </c>
      <c r="T366" s="357">
        <f>IF(S366=1,data!$C$41*R366,0)</f>
        <v>0</v>
      </c>
      <c r="U366" s="370" t="str">
        <f t="shared" si="368"/>
        <v xml:space="preserve"> </v>
      </c>
      <c r="V366" s="360">
        <f>IF($S366=1,IF(R366&lt;15,VLOOKUP(U366,data!$B$3:$E$32,2,0)*R366,(VLOOKUP(U366,data!$B$3:$E$32,2,0)*14)+(VLOOKUP(U366,data!$B$3:$E$32,3,0))*(R366-14)),0)</f>
        <v>0</v>
      </c>
      <c r="W366" s="370" t="str">
        <f t="shared" si="369"/>
        <v xml:space="preserve"> </v>
      </c>
      <c r="X366" s="360">
        <f>IF($S366=1,VLOOKUP(W366,data!$B$35:$D$39,2,0),0)</f>
        <v>0</v>
      </c>
      <c r="Y366" s="364">
        <f>IF(AND(V366&lt;&gt;0,X366&lt;&gt;0)=FALSE,0,data!$C$43)</f>
        <v>0</v>
      </c>
      <c r="Z366" s="365">
        <f t="shared" si="362"/>
        <v>0</v>
      </c>
      <c r="AA366" s="225">
        <f t="shared" si="433"/>
        <v>0</v>
      </c>
      <c r="AB366" s="225">
        <f t="shared" si="370"/>
        <v>0</v>
      </c>
      <c r="AC366" s="225">
        <f t="shared" si="371"/>
        <v>0</v>
      </c>
      <c r="AE366" s="229"/>
      <c r="AF366" s="225">
        <f t="shared" si="372"/>
        <v>0</v>
      </c>
      <c r="AG366" s="230">
        <f>IF(AF366=1,data!$C$41*AE366,0)</f>
        <v>0</v>
      </c>
      <c r="AH366" s="265" t="s">
        <v>96</v>
      </c>
      <c r="AI366" s="231">
        <f>IF(AF366=1,IF(AE366&lt;15,VLOOKUP(AH366,data!$B$3:$E$32,2,0)*AE366,(VLOOKUP(AH366,data!$B$3:$E$32,2,0)*14)+(VLOOKUP(AH366,data!$B$3:$E$32,3,0))*(AE366-14)),0)</f>
        <v>0</v>
      </c>
      <c r="AJ366" s="265" t="s">
        <v>96</v>
      </c>
      <c r="AK366" s="231">
        <f>IF(AF366=1,VLOOKUP(AJ366,data!$B$35:$D$39,2,0),0)</f>
        <v>0</v>
      </c>
      <c r="AL366" s="232">
        <f>IF(AND(AI366&lt;&gt;0,AK366&lt;&gt;0)=FALSE,0,data!$C$43)</f>
        <v>0</v>
      </c>
      <c r="AM366" s="269">
        <f t="shared" si="373"/>
        <v>0</v>
      </c>
      <c r="AN366" s="225">
        <f t="shared" si="374"/>
        <v>0</v>
      </c>
      <c r="AO366" s="225">
        <f t="shared" si="375"/>
        <v>0</v>
      </c>
      <c r="AP366" s="225">
        <f t="shared" si="376"/>
        <v>0</v>
      </c>
      <c r="AQ366" s="431" t="str">
        <f t="shared" si="377"/>
        <v>ne</v>
      </c>
      <c r="AS366" s="229"/>
      <c r="AT366" s="225">
        <f t="shared" si="378"/>
        <v>0</v>
      </c>
      <c r="AU366" s="230">
        <f>IF(AT366=1,data!$C$41*AS366,0)</f>
        <v>0</v>
      </c>
      <c r="AV366" s="265" t="s">
        <v>96</v>
      </c>
      <c r="AW366" s="231">
        <f>IF(AT366=1,IF(AS366&lt;15,VLOOKUP(AV366,data!$B$3:$E$32,2,0)*AS366,(VLOOKUP(AV366,data!$B$3:$E$32,2,0)*14)+(VLOOKUP(AV366,data!$B$3:$E$32,3,0))*(AS366-14)),0)</f>
        <v>0</v>
      </c>
      <c r="AX366" s="265" t="s">
        <v>96</v>
      </c>
      <c r="AY366" s="231">
        <f>IF(AT366=1,VLOOKUP(AX366,data!$B$35:$D$39,2,0),0)</f>
        <v>0</v>
      </c>
      <c r="AZ366" s="232">
        <f>IF(AND(AW366&lt;&gt;0,AY366&lt;&gt;0)=FALSE,0,data!$C$43)</f>
        <v>0</v>
      </c>
      <c r="BA366" s="269">
        <f t="shared" si="379"/>
        <v>0</v>
      </c>
      <c r="BB366" s="225">
        <f t="shared" si="380"/>
        <v>0</v>
      </c>
      <c r="BC366" s="225">
        <f t="shared" si="381"/>
        <v>0</v>
      </c>
      <c r="BD366" s="225">
        <f t="shared" si="382"/>
        <v>0</v>
      </c>
      <c r="BE366" s="431" t="str">
        <f t="shared" si="383"/>
        <v>ne</v>
      </c>
      <c r="BG366" s="229"/>
      <c r="BH366" s="225">
        <f t="shared" si="384"/>
        <v>0</v>
      </c>
      <c r="BI366" s="230">
        <f>IF(BH366=1,data!$C$41*BG366,0)</f>
        <v>0</v>
      </c>
      <c r="BJ366" s="265" t="s">
        <v>96</v>
      </c>
      <c r="BK366" s="231">
        <f>IF(BH366=1,IF(BG366&lt;15,VLOOKUP(BJ366,data!$B$3:$E$32,2,0)*BG366,(VLOOKUP(BJ366,data!$B$3:$E$32,2,0)*14)+(VLOOKUP(BJ366,data!$B$3:$E$32,3,0))*(BG366-14)),0)</f>
        <v>0</v>
      </c>
      <c r="BL366" s="265" t="s">
        <v>96</v>
      </c>
      <c r="BM366" s="231">
        <f>IF(BH366=1,VLOOKUP(BL366,data!$B$35:$D$39,2,0),0)</f>
        <v>0</v>
      </c>
      <c r="BN366" s="232">
        <f>IF(AND(BK366&lt;&gt;0,BM366&lt;&gt;0)=FALSE,0,data!$C$43)</f>
        <v>0</v>
      </c>
      <c r="BO366" s="269">
        <f t="shared" si="385"/>
        <v>0</v>
      </c>
      <c r="BP366" s="225">
        <f t="shared" si="386"/>
        <v>0</v>
      </c>
      <c r="BQ366" s="225">
        <f t="shared" si="387"/>
        <v>0</v>
      </c>
      <c r="BR366" s="225">
        <f t="shared" si="388"/>
        <v>0</v>
      </c>
      <c r="BS366" s="431" t="str">
        <f t="shared" si="389"/>
        <v>ne</v>
      </c>
      <c r="BU366" s="229"/>
      <c r="BV366" s="225">
        <f t="shared" si="390"/>
        <v>0</v>
      </c>
      <c r="BW366" s="230">
        <f>IF(BV366=1,data!$C$41*BU366,0)</f>
        <v>0</v>
      </c>
      <c r="BX366" s="265" t="s">
        <v>96</v>
      </c>
      <c r="BY366" s="231">
        <f>IF(BV366=1,IF(BU366&lt;15,VLOOKUP(BX366,data!$B$3:$E$32,2,0)*BU366,(VLOOKUP(BX366,data!$B$3:$E$32,2,0)*14)+(VLOOKUP(BX366,data!$B$3:$E$32,3,0))*(BU366-14)),0)</f>
        <v>0</v>
      </c>
      <c r="BZ366" s="265" t="s">
        <v>96</v>
      </c>
      <c r="CA366" s="231">
        <f>IF(BV366=1,VLOOKUP(BZ366,data!$B$35:$D$39,2,0),0)</f>
        <v>0</v>
      </c>
      <c r="CB366" s="232">
        <f>IF(AND(BY366&lt;&gt;0,CA366&lt;&gt;0)=FALSE,0,data!$C$43)</f>
        <v>0</v>
      </c>
      <c r="CC366" s="269">
        <f t="shared" si="391"/>
        <v>0</v>
      </c>
      <c r="CD366" s="225">
        <f t="shared" si="392"/>
        <v>0</v>
      </c>
      <c r="CE366" s="225">
        <f t="shared" si="393"/>
        <v>0</v>
      </c>
      <c r="CF366" s="225">
        <f t="shared" si="394"/>
        <v>0</v>
      </c>
      <c r="CG366" s="431" t="str">
        <f t="shared" si="395"/>
        <v>ne</v>
      </c>
      <c r="CI366" s="229"/>
      <c r="CJ366" s="225">
        <f t="shared" si="396"/>
        <v>0</v>
      </c>
      <c r="CK366" s="230">
        <f>IF(CJ366=1,data!$C$41*CI366,0)</f>
        <v>0</v>
      </c>
      <c r="CL366" s="265" t="s">
        <v>96</v>
      </c>
      <c r="CM366" s="231">
        <f>IF(CJ366=1,IF(CI366&lt;15,VLOOKUP(CL366,data!$B$3:$E$32,2,0)*CI366,(VLOOKUP(CL366,data!$B$3:$E$32,2,0)*14)+(VLOOKUP(CL366,data!$B$3:$E$32,3,0))*(CI366-14)),0)</f>
        <v>0</v>
      </c>
      <c r="CN366" s="265" t="s">
        <v>96</v>
      </c>
      <c r="CO366" s="231">
        <f>IF(CJ366=1,VLOOKUP(CN366,data!$B$35:$D$39,2,0),0)</f>
        <v>0</v>
      </c>
      <c r="CP366" s="232">
        <f>IF(AND(CM366&lt;&gt;0,CO366&lt;&gt;0)=FALSE,0,data!$C$43)</f>
        <v>0</v>
      </c>
      <c r="CQ366" s="269">
        <f t="shared" si="397"/>
        <v>0</v>
      </c>
      <c r="CR366" s="225">
        <f t="shared" si="398"/>
        <v>0</v>
      </c>
      <c r="CS366" s="225">
        <f t="shared" si="399"/>
        <v>0</v>
      </c>
      <c r="CT366" s="225">
        <f t="shared" si="400"/>
        <v>0</v>
      </c>
      <c r="CU366" s="431" t="str">
        <f t="shared" si="401"/>
        <v>ne</v>
      </c>
      <c r="CW366" s="229"/>
      <c r="CX366" s="225">
        <f t="shared" si="402"/>
        <v>0</v>
      </c>
      <c r="CY366" s="230">
        <f>IF(CX366=1,data!$C$41*CW366,0)</f>
        <v>0</v>
      </c>
      <c r="CZ366" s="265" t="s">
        <v>96</v>
      </c>
      <c r="DA366" s="231">
        <f>IF(CX366=1,IF(CW366&lt;15,VLOOKUP(CZ366,data!$B$3:$E$32,2,0)*CW366,(VLOOKUP(CZ366,data!$B$3:$E$32,2,0)*14)+(VLOOKUP(CZ366,data!$B$3:$E$32,3,0))*(CW366-14)),0)</f>
        <v>0</v>
      </c>
      <c r="DB366" s="265" t="s">
        <v>96</v>
      </c>
      <c r="DC366" s="231">
        <f>IF(CX366=1,VLOOKUP(DB366,data!$B$35:$D$39,2,0),0)</f>
        <v>0</v>
      </c>
      <c r="DD366" s="232">
        <f>IF(AND(DA366&lt;&gt;0,DC366&lt;&gt;0)=FALSE,0,data!$C$43)</f>
        <v>0</v>
      </c>
      <c r="DE366" s="269">
        <f t="shared" si="403"/>
        <v>0</v>
      </c>
      <c r="DF366" s="225">
        <f t="shared" si="404"/>
        <v>0</v>
      </c>
      <c r="DG366" s="225">
        <f t="shared" si="405"/>
        <v>0</v>
      </c>
      <c r="DH366" s="225">
        <f t="shared" si="406"/>
        <v>0</v>
      </c>
      <c r="DI366" s="431" t="str">
        <f t="shared" si="407"/>
        <v>ne</v>
      </c>
      <c r="DK366" s="229"/>
      <c r="DL366" s="225">
        <f t="shared" si="408"/>
        <v>0</v>
      </c>
      <c r="DM366" s="230">
        <f>IF(DL366=1,data!$C$41*DK366,0)</f>
        <v>0</v>
      </c>
      <c r="DN366" s="265" t="s">
        <v>96</v>
      </c>
      <c r="DO366" s="231">
        <f>IF(DL366=1,IF(DK366&lt;15,VLOOKUP(DN366,data!$B$3:$E$32,2,0)*DK366,(VLOOKUP(DN366,data!$B$3:$E$32,2,0)*14)+(VLOOKUP(DN366,data!$B$3:$E$32,3,0))*(DK366-14)),0)</f>
        <v>0</v>
      </c>
      <c r="DP366" s="265" t="s">
        <v>96</v>
      </c>
      <c r="DQ366" s="231">
        <f>IF(DL366=1,VLOOKUP(DP366,data!$B$35:$D$39,2,0),0)</f>
        <v>0</v>
      </c>
      <c r="DR366" s="232">
        <f>IF(AND(DO366&lt;&gt;0,DQ366&lt;&gt;0)=FALSE,0,data!$C$43)</f>
        <v>0</v>
      </c>
      <c r="DS366" s="269">
        <f t="shared" si="409"/>
        <v>0</v>
      </c>
      <c r="DT366" s="225">
        <f t="shared" si="410"/>
        <v>0</v>
      </c>
      <c r="DU366" s="225">
        <f t="shared" si="411"/>
        <v>0</v>
      </c>
      <c r="DV366" s="225">
        <f t="shared" si="412"/>
        <v>0</v>
      </c>
      <c r="DW366" s="431" t="str">
        <f t="shared" si="413"/>
        <v>ne</v>
      </c>
      <c r="DY366" s="229"/>
      <c r="DZ366" s="225">
        <f t="shared" si="414"/>
        <v>0</v>
      </c>
      <c r="EA366" s="230">
        <f>IF(DZ366=1,data!$C$41*DY366,0)</f>
        <v>0</v>
      </c>
      <c r="EB366" s="265" t="s">
        <v>96</v>
      </c>
      <c r="EC366" s="231">
        <f>IF(DZ366=1,IF(DY366&lt;15,VLOOKUP(EB366,data!$B$3:$E$32,2,0)*DY366,(VLOOKUP(EB366,data!$B$3:$E$32,2,0)*14)+(VLOOKUP(EB366,data!$B$3:$E$32,3,0))*(DY366-14)),0)</f>
        <v>0</v>
      </c>
      <c r="ED366" s="265" t="s">
        <v>96</v>
      </c>
      <c r="EE366" s="231">
        <f>IF(DZ366=1,VLOOKUP(ED366,data!$B$35:$D$39,2,0),0)</f>
        <v>0</v>
      </c>
      <c r="EF366" s="232">
        <f>IF(AND(EC366&lt;&gt;0,EE366&lt;&gt;0)=FALSE,0,data!$C$43)</f>
        <v>0</v>
      </c>
      <c r="EG366" s="269">
        <f t="shared" si="415"/>
        <v>0</v>
      </c>
      <c r="EH366" s="225">
        <f t="shared" si="416"/>
        <v>0</v>
      </c>
      <c r="EI366" s="225">
        <f t="shared" si="417"/>
        <v>0</v>
      </c>
      <c r="EJ366" s="225">
        <f t="shared" si="418"/>
        <v>0</v>
      </c>
      <c r="EK366" s="431" t="str">
        <f t="shared" si="419"/>
        <v>ne</v>
      </c>
      <c r="EM366" s="229"/>
      <c r="EN366" s="225">
        <f t="shared" si="420"/>
        <v>0</v>
      </c>
      <c r="EO366" s="230">
        <f>IF(EN366=1,data!$C$41*EM366,0)</f>
        <v>0</v>
      </c>
      <c r="EP366" s="265" t="s">
        <v>96</v>
      </c>
      <c r="EQ366" s="231">
        <f>IF(EN366=1,IF(EM366&lt;15,VLOOKUP(EP366,data!$B$3:$E$32,2,0)*EM366,(VLOOKUP(EP366,data!$B$3:$E$32,2,0)*14)+(VLOOKUP(EP366,data!$B$3:$E$32,3,0))*(EM366-14)),0)</f>
        <v>0</v>
      </c>
      <c r="ER366" s="265" t="s">
        <v>96</v>
      </c>
      <c r="ES366" s="231">
        <f>IF(EN366=1,VLOOKUP(ER366,data!$B$35:$D$39,2,0),0)</f>
        <v>0</v>
      </c>
      <c r="ET366" s="232">
        <f>IF(AND(EQ366&lt;&gt;0,ES366&lt;&gt;0)=FALSE,0,data!$C$43)</f>
        <v>0</v>
      </c>
      <c r="EU366" s="269">
        <f t="shared" si="421"/>
        <v>0</v>
      </c>
      <c r="EV366" s="225">
        <f t="shared" si="422"/>
        <v>0</v>
      </c>
      <c r="EW366" s="225">
        <f t="shared" si="423"/>
        <v>0</v>
      </c>
      <c r="EX366" s="225">
        <f t="shared" si="424"/>
        <v>0</v>
      </c>
      <c r="EY366" s="431" t="str">
        <f t="shared" si="425"/>
        <v>ne</v>
      </c>
      <c r="FA366" s="229"/>
      <c r="FB366" s="225">
        <f t="shared" si="426"/>
        <v>0</v>
      </c>
      <c r="FC366" s="230">
        <f>IF(FB366=1,data!$C$41*FA366,0)</f>
        <v>0</v>
      </c>
      <c r="FD366" s="265" t="s">
        <v>96</v>
      </c>
      <c r="FE366" s="231">
        <f>IF(FB366=1,IF(FA366&lt;15,VLOOKUP(FD366,data!$B$3:$E$32,2,0)*FA366,(VLOOKUP(FD366,data!$B$3:$E$32,2,0)*14)+(VLOOKUP(FD366,data!$B$3:$E$32,3,0))*(FA366-14)),0)</f>
        <v>0</v>
      </c>
      <c r="FF366" s="265" t="s">
        <v>96</v>
      </c>
      <c r="FG366" s="231">
        <f>IF(FB366=1,VLOOKUP(FF366,data!$B$35:$D$39,2,0),0)</f>
        <v>0</v>
      </c>
      <c r="FH366" s="232">
        <f>IF(AND(FE366&lt;&gt;0,FG366&lt;&gt;0)=FALSE,0,data!$C$43)</f>
        <v>0</v>
      </c>
      <c r="FI366" s="269">
        <f t="shared" si="427"/>
        <v>0</v>
      </c>
      <c r="FJ366" s="225">
        <f t="shared" si="428"/>
        <v>0</v>
      </c>
      <c r="FK366" s="225">
        <f t="shared" si="429"/>
        <v>0</v>
      </c>
      <c r="FL366" s="225">
        <f t="shared" si="430"/>
        <v>0</v>
      </c>
      <c r="FM366" s="431" t="str">
        <f t="shared" si="431"/>
        <v>ne</v>
      </c>
    </row>
    <row r="367" spans="1:169" ht="26.65" hidden="1" customHeight="1" x14ac:dyDescent="0.25">
      <c r="A367" s="233"/>
      <c r="B367" s="370" t="s">
        <v>458</v>
      </c>
      <c r="C367" s="416"/>
      <c r="D367" s="418"/>
      <c r="E367" s="229"/>
      <c r="F367" s="225">
        <f t="shared" si="363"/>
        <v>0</v>
      </c>
      <c r="G367" s="230">
        <f>IF(F367=1,data!$C$41*E367,0)</f>
        <v>0</v>
      </c>
      <c r="H367" s="265" t="s">
        <v>96</v>
      </c>
      <c r="I367" s="231">
        <f>IF($F367=1,IF($E367&lt;15,VLOOKUP(H367,data!$B$3:$E$32,2,0)*$E367,(VLOOKUP(H367,data!$B$3:$E$32,2,0)*14)+(VLOOKUP(H367,data!$B$3:$E$32,3,0))*($E367-14)),0)</f>
        <v>0</v>
      </c>
      <c r="J367" s="265" t="s">
        <v>96</v>
      </c>
      <c r="K367" s="231">
        <f>IF($F367=1,VLOOKUP(J367,data!$B$35:$D$39,2,0),0)</f>
        <v>0</v>
      </c>
      <c r="L367" s="232">
        <f>IF(AND(I367&lt;&gt;0,K367&lt;&gt;0)=FALSE,0,data!$C$43)</f>
        <v>0</v>
      </c>
      <c r="M367" s="269">
        <f t="shared" si="361"/>
        <v>0</v>
      </c>
      <c r="N367" s="225">
        <f t="shared" si="432"/>
        <v>0</v>
      </c>
      <c r="O367" s="225">
        <f t="shared" si="364"/>
        <v>0</v>
      </c>
      <c r="P367" s="225">
        <f t="shared" si="365"/>
        <v>0</v>
      </c>
      <c r="Q367" s="228"/>
      <c r="R367" s="438">
        <f t="shared" si="366"/>
        <v>0</v>
      </c>
      <c r="S367" s="225">
        <f t="shared" si="367"/>
        <v>0</v>
      </c>
      <c r="T367" s="357">
        <f>IF(S367=1,data!$C$41*R367,0)</f>
        <v>0</v>
      </c>
      <c r="U367" s="370" t="str">
        <f t="shared" si="368"/>
        <v xml:space="preserve"> </v>
      </c>
      <c r="V367" s="360">
        <f>IF($S367=1,IF(R367&lt;15,VLOOKUP(U367,data!$B$3:$E$32,2,0)*R367,(VLOOKUP(U367,data!$B$3:$E$32,2,0)*14)+(VLOOKUP(U367,data!$B$3:$E$32,3,0))*(R367-14)),0)</f>
        <v>0</v>
      </c>
      <c r="W367" s="370" t="str">
        <f t="shared" si="369"/>
        <v xml:space="preserve"> </v>
      </c>
      <c r="X367" s="360">
        <f>IF($S367=1,VLOOKUP(W367,data!$B$35:$D$39,2,0),0)</f>
        <v>0</v>
      </c>
      <c r="Y367" s="364">
        <f>IF(AND(V367&lt;&gt;0,X367&lt;&gt;0)=FALSE,0,data!$C$43)</f>
        <v>0</v>
      </c>
      <c r="Z367" s="365">
        <f t="shared" si="362"/>
        <v>0</v>
      </c>
      <c r="AA367" s="225">
        <f t="shared" si="433"/>
        <v>0</v>
      </c>
      <c r="AB367" s="225">
        <f t="shared" si="370"/>
        <v>0</v>
      </c>
      <c r="AC367" s="225">
        <f t="shared" si="371"/>
        <v>0</v>
      </c>
      <c r="AE367" s="229"/>
      <c r="AF367" s="225">
        <f t="shared" si="372"/>
        <v>0</v>
      </c>
      <c r="AG367" s="230">
        <f>IF(AF367=1,data!$C$41*AE367,0)</f>
        <v>0</v>
      </c>
      <c r="AH367" s="265" t="s">
        <v>96</v>
      </c>
      <c r="AI367" s="231">
        <f>IF(AF367=1,IF(AE367&lt;15,VLOOKUP(AH367,data!$B$3:$E$32,2,0)*AE367,(VLOOKUP(AH367,data!$B$3:$E$32,2,0)*14)+(VLOOKUP(AH367,data!$B$3:$E$32,3,0))*(AE367-14)),0)</f>
        <v>0</v>
      </c>
      <c r="AJ367" s="265" t="s">
        <v>96</v>
      </c>
      <c r="AK367" s="231">
        <f>IF(AF367=1,VLOOKUP(AJ367,data!$B$35:$D$39,2,0),0)</f>
        <v>0</v>
      </c>
      <c r="AL367" s="232">
        <f>IF(AND(AI367&lt;&gt;0,AK367&lt;&gt;0)=FALSE,0,data!$C$43)</f>
        <v>0</v>
      </c>
      <c r="AM367" s="269">
        <f t="shared" si="373"/>
        <v>0</v>
      </c>
      <c r="AN367" s="225">
        <f t="shared" si="374"/>
        <v>0</v>
      </c>
      <c r="AO367" s="225">
        <f t="shared" si="375"/>
        <v>0</v>
      </c>
      <c r="AP367" s="225">
        <f t="shared" si="376"/>
        <v>0</v>
      </c>
      <c r="AQ367" s="431" t="str">
        <f t="shared" si="377"/>
        <v>ne</v>
      </c>
      <c r="AS367" s="229"/>
      <c r="AT367" s="225">
        <f t="shared" si="378"/>
        <v>0</v>
      </c>
      <c r="AU367" s="230">
        <f>IF(AT367=1,data!$C$41*AS367,0)</f>
        <v>0</v>
      </c>
      <c r="AV367" s="265" t="s">
        <v>96</v>
      </c>
      <c r="AW367" s="231">
        <f>IF(AT367=1,IF(AS367&lt;15,VLOOKUP(AV367,data!$B$3:$E$32,2,0)*AS367,(VLOOKUP(AV367,data!$B$3:$E$32,2,0)*14)+(VLOOKUP(AV367,data!$B$3:$E$32,3,0))*(AS367-14)),0)</f>
        <v>0</v>
      </c>
      <c r="AX367" s="265" t="s">
        <v>96</v>
      </c>
      <c r="AY367" s="231">
        <f>IF(AT367=1,VLOOKUP(AX367,data!$B$35:$D$39,2,0),0)</f>
        <v>0</v>
      </c>
      <c r="AZ367" s="232">
        <f>IF(AND(AW367&lt;&gt;0,AY367&lt;&gt;0)=FALSE,0,data!$C$43)</f>
        <v>0</v>
      </c>
      <c r="BA367" s="269">
        <f t="shared" si="379"/>
        <v>0</v>
      </c>
      <c r="BB367" s="225">
        <f t="shared" si="380"/>
        <v>0</v>
      </c>
      <c r="BC367" s="225">
        <f t="shared" si="381"/>
        <v>0</v>
      </c>
      <c r="BD367" s="225">
        <f t="shared" si="382"/>
        <v>0</v>
      </c>
      <c r="BE367" s="431" t="str">
        <f t="shared" si="383"/>
        <v>ne</v>
      </c>
      <c r="BG367" s="229"/>
      <c r="BH367" s="225">
        <f t="shared" si="384"/>
        <v>0</v>
      </c>
      <c r="BI367" s="230">
        <f>IF(BH367=1,data!$C$41*BG367,0)</f>
        <v>0</v>
      </c>
      <c r="BJ367" s="265" t="s">
        <v>96</v>
      </c>
      <c r="BK367" s="231">
        <f>IF(BH367=1,IF(BG367&lt;15,VLOOKUP(BJ367,data!$B$3:$E$32,2,0)*BG367,(VLOOKUP(BJ367,data!$B$3:$E$32,2,0)*14)+(VLOOKUP(BJ367,data!$B$3:$E$32,3,0))*(BG367-14)),0)</f>
        <v>0</v>
      </c>
      <c r="BL367" s="265" t="s">
        <v>96</v>
      </c>
      <c r="BM367" s="231">
        <f>IF(BH367=1,VLOOKUP(BL367,data!$B$35:$D$39,2,0),0)</f>
        <v>0</v>
      </c>
      <c r="BN367" s="232">
        <f>IF(AND(BK367&lt;&gt;0,BM367&lt;&gt;0)=FALSE,0,data!$C$43)</f>
        <v>0</v>
      </c>
      <c r="BO367" s="269">
        <f t="shared" si="385"/>
        <v>0</v>
      </c>
      <c r="BP367" s="225">
        <f t="shared" si="386"/>
        <v>0</v>
      </c>
      <c r="BQ367" s="225">
        <f t="shared" si="387"/>
        <v>0</v>
      </c>
      <c r="BR367" s="225">
        <f t="shared" si="388"/>
        <v>0</v>
      </c>
      <c r="BS367" s="431" t="str">
        <f t="shared" si="389"/>
        <v>ne</v>
      </c>
      <c r="BU367" s="229"/>
      <c r="BV367" s="225">
        <f t="shared" si="390"/>
        <v>0</v>
      </c>
      <c r="BW367" s="230">
        <f>IF(BV367=1,data!$C$41*BU367,0)</f>
        <v>0</v>
      </c>
      <c r="BX367" s="265" t="s">
        <v>96</v>
      </c>
      <c r="BY367" s="231">
        <f>IF(BV367=1,IF(BU367&lt;15,VLOOKUP(BX367,data!$B$3:$E$32,2,0)*BU367,(VLOOKUP(BX367,data!$B$3:$E$32,2,0)*14)+(VLOOKUP(BX367,data!$B$3:$E$32,3,0))*(BU367-14)),0)</f>
        <v>0</v>
      </c>
      <c r="BZ367" s="265" t="s">
        <v>96</v>
      </c>
      <c r="CA367" s="231">
        <f>IF(BV367=1,VLOOKUP(BZ367,data!$B$35:$D$39,2,0),0)</f>
        <v>0</v>
      </c>
      <c r="CB367" s="232">
        <f>IF(AND(BY367&lt;&gt;0,CA367&lt;&gt;0)=FALSE,0,data!$C$43)</f>
        <v>0</v>
      </c>
      <c r="CC367" s="269">
        <f t="shared" si="391"/>
        <v>0</v>
      </c>
      <c r="CD367" s="225">
        <f t="shared" si="392"/>
        <v>0</v>
      </c>
      <c r="CE367" s="225">
        <f t="shared" si="393"/>
        <v>0</v>
      </c>
      <c r="CF367" s="225">
        <f t="shared" si="394"/>
        <v>0</v>
      </c>
      <c r="CG367" s="431" t="str">
        <f t="shared" si="395"/>
        <v>ne</v>
      </c>
      <c r="CI367" s="229"/>
      <c r="CJ367" s="225">
        <f t="shared" si="396"/>
        <v>0</v>
      </c>
      <c r="CK367" s="230">
        <f>IF(CJ367=1,data!$C$41*CI367,0)</f>
        <v>0</v>
      </c>
      <c r="CL367" s="265" t="s">
        <v>96</v>
      </c>
      <c r="CM367" s="231">
        <f>IF(CJ367=1,IF(CI367&lt;15,VLOOKUP(CL367,data!$B$3:$E$32,2,0)*CI367,(VLOOKUP(CL367,data!$B$3:$E$32,2,0)*14)+(VLOOKUP(CL367,data!$B$3:$E$32,3,0))*(CI367-14)),0)</f>
        <v>0</v>
      </c>
      <c r="CN367" s="265" t="s">
        <v>96</v>
      </c>
      <c r="CO367" s="231">
        <f>IF(CJ367=1,VLOOKUP(CN367,data!$B$35:$D$39,2,0),0)</f>
        <v>0</v>
      </c>
      <c r="CP367" s="232">
        <f>IF(AND(CM367&lt;&gt;0,CO367&lt;&gt;0)=FALSE,0,data!$C$43)</f>
        <v>0</v>
      </c>
      <c r="CQ367" s="269">
        <f t="shared" si="397"/>
        <v>0</v>
      </c>
      <c r="CR367" s="225">
        <f t="shared" si="398"/>
        <v>0</v>
      </c>
      <c r="CS367" s="225">
        <f t="shared" si="399"/>
        <v>0</v>
      </c>
      <c r="CT367" s="225">
        <f t="shared" si="400"/>
        <v>0</v>
      </c>
      <c r="CU367" s="431" t="str">
        <f t="shared" si="401"/>
        <v>ne</v>
      </c>
      <c r="CW367" s="229"/>
      <c r="CX367" s="225">
        <f t="shared" si="402"/>
        <v>0</v>
      </c>
      <c r="CY367" s="230">
        <f>IF(CX367=1,data!$C$41*CW367,0)</f>
        <v>0</v>
      </c>
      <c r="CZ367" s="265" t="s">
        <v>96</v>
      </c>
      <c r="DA367" s="231">
        <f>IF(CX367=1,IF(CW367&lt;15,VLOOKUP(CZ367,data!$B$3:$E$32,2,0)*CW367,(VLOOKUP(CZ367,data!$B$3:$E$32,2,0)*14)+(VLOOKUP(CZ367,data!$B$3:$E$32,3,0))*(CW367-14)),0)</f>
        <v>0</v>
      </c>
      <c r="DB367" s="265" t="s">
        <v>96</v>
      </c>
      <c r="DC367" s="231">
        <f>IF(CX367=1,VLOOKUP(DB367,data!$B$35:$D$39,2,0),0)</f>
        <v>0</v>
      </c>
      <c r="DD367" s="232">
        <f>IF(AND(DA367&lt;&gt;0,DC367&lt;&gt;0)=FALSE,0,data!$C$43)</f>
        <v>0</v>
      </c>
      <c r="DE367" s="269">
        <f t="shared" si="403"/>
        <v>0</v>
      </c>
      <c r="DF367" s="225">
        <f t="shared" si="404"/>
        <v>0</v>
      </c>
      <c r="DG367" s="225">
        <f t="shared" si="405"/>
        <v>0</v>
      </c>
      <c r="DH367" s="225">
        <f t="shared" si="406"/>
        <v>0</v>
      </c>
      <c r="DI367" s="431" t="str">
        <f t="shared" si="407"/>
        <v>ne</v>
      </c>
      <c r="DK367" s="229"/>
      <c r="DL367" s="225">
        <f t="shared" si="408"/>
        <v>0</v>
      </c>
      <c r="DM367" s="230">
        <f>IF(DL367=1,data!$C$41*DK367,0)</f>
        <v>0</v>
      </c>
      <c r="DN367" s="265" t="s">
        <v>96</v>
      </c>
      <c r="DO367" s="231">
        <f>IF(DL367=1,IF(DK367&lt;15,VLOOKUP(DN367,data!$B$3:$E$32,2,0)*DK367,(VLOOKUP(DN367,data!$B$3:$E$32,2,0)*14)+(VLOOKUP(DN367,data!$B$3:$E$32,3,0))*(DK367-14)),0)</f>
        <v>0</v>
      </c>
      <c r="DP367" s="265" t="s">
        <v>96</v>
      </c>
      <c r="DQ367" s="231">
        <f>IF(DL367=1,VLOOKUP(DP367,data!$B$35:$D$39,2,0),0)</f>
        <v>0</v>
      </c>
      <c r="DR367" s="232">
        <f>IF(AND(DO367&lt;&gt;0,DQ367&lt;&gt;0)=FALSE,0,data!$C$43)</f>
        <v>0</v>
      </c>
      <c r="DS367" s="269">
        <f t="shared" si="409"/>
        <v>0</v>
      </c>
      <c r="DT367" s="225">
        <f t="shared" si="410"/>
        <v>0</v>
      </c>
      <c r="DU367" s="225">
        <f t="shared" si="411"/>
        <v>0</v>
      </c>
      <c r="DV367" s="225">
        <f t="shared" si="412"/>
        <v>0</v>
      </c>
      <c r="DW367" s="431" t="str">
        <f t="shared" si="413"/>
        <v>ne</v>
      </c>
      <c r="DY367" s="229"/>
      <c r="DZ367" s="225">
        <f t="shared" si="414"/>
        <v>0</v>
      </c>
      <c r="EA367" s="230">
        <f>IF(DZ367=1,data!$C$41*DY367,0)</f>
        <v>0</v>
      </c>
      <c r="EB367" s="265" t="s">
        <v>96</v>
      </c>
      <c r="EC367" s="231">
        <f>IF(DZ367=1,IF(DY367&lt;15,VLOOKUP(EB367,data!$B$3:$E$32,2,0)*DY367,(VLOOKUP(EB367,data!$B$3:$E$32,2,0)*14)+(VLOOKUP(EB367,data!$B$3:$E$32,3,0))*(DY367-14)),0)</f>
        <v>0</v>
      </c>
      <c r="ED367" s="265" t="s">
        <v>96</v>
      </c>
      <c r="EE367" s="231">
        <f>IF(DZ367=1,VLOOKUP(ED367,data!$B$35:$D$39,2,0),0)</f>
        <v>0</v>
      </c>
      <c r="EF367" s="232">
        <f>IF(AND(EC367&lt;&gt;0,EE367&lt;&gt;0)=FALSE,0,data!$C$43)</f>
        <v>0</v>
      </c>
      <c r="EG367" s="269">
        <f t="shared" si="415"/>
        <v>0</v>
      </c>
      <c r="EH367" s="225">
        <f t="shared" si="416"/>
        <v>0</v>
      </c>
      <c r="EI367" s="225">
        <f t="shared" si="417"/>
        <v>0</v>
      </c>
      <c r="EJ367" s="225">
        <f t="shared" si="418"/>
        <v>0</v>
      </c>
      <c r="EK367" s="431" t="str">
        <f t="shared" si="419"/>
        <v>ne</v>
      </c>
      <c r="EM367" s="229"/>
      <c r="EN367" s="225">
        <f t="shared" si="420"/>
        <v>0</v>
      </c>
      <c r="EO367" s="230">
        <f>IF(EN367=1,data!$C$41*EM367,0)</f>
        <v>0</v>
      </c>
      <c r="EP367" s="265" t="s">
        <v>96</v>
      </c>
      <c r="EQ367" s="231">
        <f>IF(EN367=1,IF(EM367&lt;15,VLOOKUP(EP367,data!$B$3:$E$32,2,0)*EM367,(VLOOKUP(EP367,data!$B$3:$E$32,2,0)*14)+(VLOOKUP(EP367,data!$B$3:$E$32,3,0))*(EM367-14)),0)</f>
        <v>0</v>
      </c>
      <c r="ER367" s="265" t="s">
        <v>96</v>
      </c>
      <c r="ES367" s="231">
        <f>IF(EN367=1,VLOOKUP(ER367,data!$B$35:$D$39,2,0),0)</f>
        <v>0</v>
      </c>
      <c r="ET367" s="232">
        <f>IF(AND(EQ367&lt;&gt;0,ES367&lt;&gt;0)=FALSE,0,data!$C$43)</f>
        <v>0</v>
      </c>
      <c r="EU367" s="269">
        <f t="shared" si="421"/>
        <v>0</v>
      </c>
      <c r="EV367" s="225">
        <f t="shared" si="422"/>
        <v>0</v>
      </c>
      <c r="EW367" s="225">
        <f t="shared" si="423"/>
        <v>0</v>
      </c>
      <c r="EX367" s="225">
        <f t="shared" si="424"/>
        <v>0</v>
      </c>
      <c r="EY367" s="431" t="str">
        <f t="shared" si="425"/>
        <v>ne</v>
      </c>
      <c r="FA367" s="229"/>
      <c r="FB367" s="225">
        <f t="shared" si="426"/>
        <v>0</v>
      </c>
      <c r="FC367" s="230">
        <f>IF(FB367=1,data!$C$41*FA367,0)</f>
        <v>0</v>
      </c>
      <c r="FD367" s="265" t="s">
        <v>96</v>
      </c>
      <c r="FE367" s="231">
        <f>IF(FB367=1,IF(FA367&lt;15,VLOOKUP(FD367,data!$B$3:$E$32,2,0)*FA367,(VLOOKUP(FD367,data!$B$3:$E$32,2,0)*14)+(VLOOKUP(FD367,data!$B$3:$E$32,3,0))*(FA367-14)),0)</f>
        <v>0</v>
      </c>
      <c r="FF367" s="265" t="s">
        <v>96</v>
      </c>
      <c r="FG367" s="231">
        <f>IF(FB367=1,VLOOKUP(FF367,data!$B$35:$D$39,2,0),0)</f>
        <v>0</v>
      </c>
      <c r="FH367" s="232">
        <f>IF(AND(FE367&lt;&gt;0,FG367&lt;&gt;0)=FALSE,0,data!$C$43)</f>
        <v>0</v>
      </c>
      <c r="FI367" s="269">
        <f t="shared" si="427"/>
        <v>0</v>
      </c>
      <c r="FJ367" s="225">
        <f t="shared" si="428"/>
        <v>0</v>
      </c>
      <c r="FK367" s="225">
        <f t="shared" si="429"/>
        <v>0</v>
      </c>
      <c r="FL367" s="225">
        <f t="shared" si="430"/>
        <v>0</v>
      </c>
      <c r="FM367" s="431" t="str">
        <f t="shared" si="431"/>
        <v>ne</v>
      </c>
    </row>
    <row r="368" spans="1:169" ht="26.65" hidden="1" customHeight="1" x14ac:dyDescent="0.25">
      <c r="A368" s="233"/>
      <c r="B368" s="370" t="s">
        <v>459</v>
      </c>
      <c r="C368" s="416"/>
      <c r="D368" s="418"/>
      <c r="E368" s="229"/>
      <c r="F368" s="225">
        <f t="shared" si="363"/>
        <v>0</v>
      </c>
      <c r="G368" s="230">
        <f>IF(F368=1,data!$C$41*E368,0)</f>
        <v>0</v>
      </c>
      <c r="H368" s="265" t="s">
        <v>96</v>
      </c>
      <c r="I368" s="231">
        <f>IF($F368=1,IF($E368&lt;15,VLOOKUP(H368,data!$B$3:$E$32,2,0)*$E368,(VLOOKUP(H368,data!$B$3:$E$32,2,0)*14)+(VLOOKUP(H368,data!$B$3:$E$32,3,0))*($E368-14)),0)</f>
        <v>0</v>
      </c>
      <c r="J368" s="265" t="s">
        <v>96</v>
      </c>
      <c r="K368" s="231">
        <f>IF($F368=1,VLOOKUP(J368,data!$B$35:$D$39,2,0),0)</f>
        <v>0</v>
      </c>
      <c r="L368" s="232">
        <f>IF(AND(I368&lt;&gt;0,K368&lt;&gt;0)=FALSE,0,data!$C$43)</f>
        <v>0</v>
      </c>
      <c r="M368" s="269">
        <f t="shared" si="361"/>
        <v>0</v>
      </c>
      <c r="N368" s="225">
        <f t="shared" si="432"/>
        <v>0</v>
      </c>
      <c r="O368" s="225">
        <f t="shared" si="364"/>
        <v>0</v>
      </c>
      <c r="P368" s="225">
        <f t="shared" si="365"/>
        <v>0</v>
      </c>
      <c r="Q368" s="228"/>
      <c r="R368" s="438">
        <f t="shared" si="366"/>
        <v>0</v>
      </c>
      <c r="S368" s="225">
        <f t="shared" si="367"/>
        <v>0</v>
      </c>
      <c r="T368" s="357">
        <f>IF(S368=1,data!$C$41*R368,0)</f>
        <v>0</v>
      </c>
      <c r="U368" s="370" t="str">
        <f t="shared" si="368"/>
        <v xml:space="preserve"> </v>
      </c>
      <c r="V368" s="360">
        <f>IF($S368=1,IF(R368&lt;15,VLOOKUP(U368,data!$B$3:$E$32,2,0)*R368,(VLOOKUP(U368,data!$B$3:$E$32,2,0)*14)+(VLOOKUP(U368,data!$B$3:$E$32,3,0))*(R368-14)),0)</f>
        <v>0</v>
      </c>
      <c r="W368" s="370" t="str">
        <f t="shared" si="369"/>
        <v xml:space="preserve"> </v>
      </c>
      <c r="X368" s="360">
        <f>IF($S368=1,VLOOKUP(W368,data!$B$35:$D$39,2,0),0)</f>
        <v>0</v>
      </c>
      <c r="Y368" s="364">
        <f>IF(AND(V368&lt;&gt;0,X368&lt;&gt;0)=FALSE,0,data!$C$43)</f>
        <v>0</v>
      </c>
      <c r="Z368" s="365">
        <f t="shared" si="362"/>
        <v>0</v>
      </c>
      <c r="AA368" s="225">
        <f t="shared" si="433"/>
        <v>0</v>
      </c>
      <c r="AB368" s="225">
        <f t="shared" si="370"/>
        <v>0</v>
      </c>
      <c r="AC368" s="225">
        <f t="shared" si="371"/>
        <v>0</v>
      </c>
      <c r="AE368" s="229"/>
      <c r="AF368" s="225">
        <f t="shared" si="372"/>
        <v>0</v>
      </c>
      <c r="AG368" s="230">
        <f>IF(AF368=1,data!$C$41*AE368,0)</f>
        <v>0</v>
      </c>
      <c r="AH368" s="265" t="s">
        <v>96</v>
      </c>
      <c r="AI368" s="231">
        <f>IF(AF368=1,IF(AE368&lt;15,VLOOKUP(AH368,data!$B$3:$E$32,2,0)*AE368,(VLOOKUP(AH368,data!$B$3:$E$32,2,0)*14)+(VLOOKUP(AH368,data!$B$3:$E$32,3,0))*(AE368-14)),0)</f>
        <v>0</v>
      </c>
      <c r="AJ368" s="265" t="s">
        <v>96</v>
      </c>
      <c r="AK368" s="231">
        <f>IF(AF368=1,VLOOKUP(AJ368,data!$B$35:$D$39,2,0),0)</f>
        <v>0</v>
      </c>
      <c r="AL368" s="232">
        <f>IF(AND(AI368&lt;&gt;0,AK368&lt;&gt;0)=FALSE,0,data!$C$43)</f>
        <v>0</v>
      </c>
      <c r="AM368" s="269">
        <f t="shared" si="373"/>
        <v>0</v>
      </c>
      <c r="AN368" s="225">
        <f t="shared" si="374"/>
        <v>0</v>
      </c>
      <c r="AO368" s="225">
        <f t="shared" si="375"/>
        <v>0</v>
      </c>
      <c r="AP368" s="225">
        <f t="shared" si="376"/>
        <v>0</v>
      </c>
      <c r="AQ368" s="431" t="str">
        <f t="shared" si="377"/>
        <v>ne</v>
      </c>
      <c r="AS368" s="229"/>
      <c r="AT368" s="225">
        <f t="shared" si="378"/>
        <v>0</v>
      </c>
      <c r="AU368" s="230">
        <f>IF(AT368=1,data!$C$41*AS368,0)</f>
        <v>0</v>
      </c>
      <c r="AV368" s="265" t="s">
        <v>96</v>
      </c>
      <c r="AW368" s="231">
        <f>IF(AT368=1,IF(AS368&lt;15,VLOOKUP(AV368,data!$B$3:$E$32,2,0)*AS368,(VLOOKUP(AV368,data!$B$3:$E$32,2,0)*14)+(VLOOKUP(AV368,data!$B$3:$E$32,3,0))*(AS368-14)),0)</f>
        <v>0</v>
      </c>
      <c r="AX368" s="265" t="s">
        <v>96</v>
      </c>
      <c r="AY368" s="231">
        <f>IF(AT368=1,VLOOKUP(AX368,data!$B$35:$D$39,2,0),0)</f>
        <v>0</v>
      </c>
      <c r="AZ368" s="232">
        <f>IF(AND(AW368&lt;&gt;0,AY368&lt;&gt;0)=FALSE,0,data!$C$43)</f>
        <v>0</v>
      </c>
      <c r="BA368" s="269">
        <f t="shared" si="379"/>
        <v>0</v>
      </c>
      <c r="BB368" s="225">
        <f t="shared" si="380"/>
        <v>0</v>
      </c>
      <c r="BC368" s="225">
        <f t="shared" si="381"/>
        <v>0</v>
      </c>
      <c r="BD368" s="225">
        <f t="shared" si="382"/>
        <v>0</v>
      </c>
      <c r="BE368" s="431" t="str">
        <f t="shared" si="383"/>
        <v>ne</v>
      </c>
      <c r="BG368" s="229"/>
      <c r="BH368" s="225">
        <f t="shared" si="384"/>
        <v>0</v>
      </c>
      <c r="BI368" s="230">
        <f>IF(BH368=1,data!$C$41*BG368,0)</f>
        <v>0</v>
      </c>
      <c r="BJ368" s="265" t="s">
        <v>96</v>
      </c>
      <c r="BK368" s="231">
        <f>IF(BH368=1,IF(BG368&lt;15,VLOOKUP(BJ368,data!$B$3:$E$32,2,0)*BG368,(VLOOKUP(BJ368,data!$B$3:$E$32,2,0)*14)+(VLOOKUP(BJ368,data!$B$3:$E$32,3,0))*(BG368-14)),0)</f>
        <v>0</v>
      </c>
      <c r="BL368" s="265" t="s">
        <v>96</v>
      </c>
      <c r="BM368" s="231">
        <f>IF(BH368=1,VLOOKUP(BL368,data!$B$35:$D$39,2,0),0)</f>
        <v>0</v>
      </c>
      <c r="BN368" s="232">
        <f>IF(AND(BK368&lt;&gt;0,BM368&lt;&gt;0)=FALSE,0,data!$C$43)</f>
        <v>0</v>
      </c>
      <c r="BO368" s="269">
        <f t="shared" si="385"/>
        <v>0</v>
      </c>
      <c r="BP368" s="225">
        <f t="shared" si="386"/>
        <v>0</v>
      </c>
      <c r="BQ368" s="225">
        <f t="shared" si="387"/>
        <v>0</v>
      </c>
      <c r="BR368" s="225">
        <f t="shared" si="388"/>
        <v>0</v>
      </c>
      <c r="BS368" s="431" t="str">
        <f t="shared" si="389"/>
        <v>ne</v>
      </c>
      <c r="BU368" s="229"/>
      <c r="BV368" s="225">
        <f t="shared" si="390"/>
        <v>0</v>
      </c>
      <c r="BW368" s="230">
        <f>IF(BV368=1,data!$C$41*BU368,0)</f>
        <v>0</v>
      </c>
      <c r="BX368" s="265" t="s">
        <v>96</v>
      </c>
      <c r="BY368" s="231">
        <f>IF(BV368=1,IF(BU368&lt;15,VLOOKUP(BX368,data!$B$3:$E$32,2,0)*BU368,(VLOOKUP(BX368,data!$B$3:$E$32,2,0)*14)+(VLOOKUP(BX368,data!$B$3:$E$32,3,0))*(BU368-14)),0)</f>
        <v>0</v>
      </c>
      <c r="BZ368" s="265" t="s">
        <v>96</v>
      </c>
      <c r="CA368" s="231">
        <f>IF(BV368=1,VLOOKUP(BZ368,data!$B$35:$D$39,2,0),0)</f>
        <v>0</v>
      </c>
      <c r="CB368" s="232">
        <f>IF(AND(BY368&lt;&gt;0,CA368&lt;&gt;0)=FALSE,0,data!$C$43)</f>
        <v>0</v>
      </c>
      <c r="CC368" s="269">
        <f t="shared" si="391"/>
        <v>0</v>
      </c>
      <c r="CD368" s="225">
        <f t="shared" si="392"/>
        <v>0</v>
      </c>
      <c r="CE368" s="225">
        <f t="shared" si="393"/>
        <v>0</v>
      </c>
      <c r="CF368" s="225">
        <f t="shared" si="394"/>
        <v>0</v>
      </c>
      <c r="CG368" s="431" t="str">
        <f t="shared" si="395"/>
        <v>ne</v>
      </c>
      <c r="CI368" s="229"/>
      <c r="CJ368" s="225">
        <f t="shared" si="396"/>
        <v>0</v>
      </c>
      <c r="CK368" s="230">
        <f>IF(CJ368=1,data!$C$41*CI368,0)</f>
        <v>0</v>
      </c>
      <c r="CL368" s="265" t="s">
        <v>96</v>
      </c>
      <c r="CM368" s="231">
        <f>IF(CJ368=1,IF(CI368&lt;15,VLOOKUP(CL368,data!$B$3:$E$32,2,0)*CI368,(VLOOKUP(CL368,data!$B$3:$E$32,2,0)*14)+(VLOOKUP(CL368,data!$B$3:$E$32,3,0))*(CI368-14)),0)</f>
        <v>0</v>
      </c>
      <c r="CN368" s="265" t="s">
        <v>96</v>
      </c>
      <c r="CO368" s="231">
        <f>IF(CJ368=1,VLOOKUP(CN368,data!$B$35:$D$39,2,0),0)</f>
        <v>0</v>
      </c>
      <c r="CP368" s="232">
        <f>IF(AND(CM368&lt;&gt;0,CO368&lt;&gt;0)=FALSE,0,data!$C$43)</f>
        <v>0</v>
      </c>
      <c r="CQ368" s="269">
        <f t="shared" si="397"/>
        <v>0</v>
      </c>
      <c r="CR368" s="225">
        <f t="shared" si="398"/>
        <v>0</v>
      </c>
      <c r="CS368" s="225">
        <f t="shared" si="399"/>
        <v>0</v>
      </c>
      <c r="CT368" s="225">
        <f t="shared" si="400"/>
        <v>0</v>
      </c>
      <c r="CU368" s="431" t="str">
        <f t="shared" si="401"/>
        <v>ne</v>
      </c>
      <c r="CW368" s="229"/>
      <c r="CX368" s="225">
        <f t="shared" si="402"/>
        <v>0</v>
      </c>
      <c r="CY368" s="230">
        <f>IF(CX368=1,data!$C$41*CW368,0)</f>
        <v>0</v>
      </c>
      <c r="CZ368" s="265" t="s">
        <v>96</v>
      </c>
      <c r="DA368" s="231">
        <f>IF(CX368=1,IF(CW368&lt;15,VLOOKUP(CZ368,data!$B$3:$E$32,2,0)*CW368,(VLOOKUP(CZ368,data!$B$3:$E$32,2,0)*14)+(VLOOKUP(CZ368,data!$B$3:$E$32,3,0))*(CW368-14)),0)</f>
        <v>0</v>
      </c>
      <c r="DB368" s="265" t="s">
        <v>96</v>
      </c>
      <c r="DC368" s="231">
        <f>IF(CX368=1,VLOOKUP(DB368,data!$B$35:$D$39,2,0),0)</f>
        <v>0</v>
      </c>
      <c r="DD368" s="232">
        <f>IF(AND(DA368&lt;&gt;0,DC368&lt;&gt;0)=FALSE,0,data!$C$43)</f>
        <v>0</v>
      </c>
      <c r="DE368" s="269">
        <f t="shared" si="403"/>
        <v>0</v>
      </c>
      <c r="DF368" s="225">
        <f t="shared" si="404"/>
        <v>0</v>
      </c>
      <c r="DG368" s="225">
        <f t="shared" si="405"/>
        <v>0</v>
      </c>
      <c r="DH368" s="225">
        <f t="shared" si="406"/>
        <v>0</v>
      </c>
      <c r="DI368" s="431" t="str">
        <f t="shared" si="407"/>
        <v>ne</v>
      </c>
      <c r="DK368" s="229"/>
      <c r="DL368" s="225">
        <f t="shared" si="408"/>
        <v>0</v>
      </c>
      <c r="DM368" s="230">
        <f>IF(DL368=1,data!$C$41*DK368,0)</f>
        <v>0</v>
      </c>
      <c r="DN368" s="265" t="s">
        <v>96</v>
      </c>
      <c r="DO368" s="231">
        <f>IF(DL368=1,IF(DK368&lt;15,VLOOKUP(DN368,data!$B$3:$E$32,2,0)*DK368,(VLOOKUP(DN368,data!$B$3:$E$32,2,0)*14)+(VLOOKUP(DN368,data!$B$3:$E$32,3,0))*(DK368-14)),0)</f>
        <v>0</v>
      </c>
      <c r="DP368" s="265" t="s">
        <v>96</v>
      </c>
      <c r="DQ368" s="231">
        <f>IF(DL368=1,VLOOKUP(DP368,data!$B$35:$D$39,2,0),0)</f>
        <v>0</v>
      </c>
      <c r="DR368" s="232">
        <f>IF(AND(DO368&lt;&gt;0,DQ368&lt;&gt;0)=FALSE,0,data!$C$43)</f>
        <v>0</v>
      </c>
      <c r="DS368" s="269">
        <f t="shared" si="409"/>
        <v>0</v>
      </c>
      <c r="DT368" s="225">
        <f t="shared" si="410"/>
        <v>0</v>
      </c>
      <c r="DU368" s="225">
        <f t="shared" si="411"/>
        <v>0</v>
      </c>
      <c r="DV368" s="225">
        <f t="shared" si="412"/>
        <v>0</v>
      </c>
      <c r="DW368" s="431" t="str">
        <f t="shared" si="413"/>
        <v>ne</v>
      </c>
      <c r="DY368" s="229"/>
      <c r="DZ368" s="225">
        <f t="shared" si="414"/>
        <v>0</v>
      </c>
      <c r="EA368" s="230">
        <f>IF(DZ368=1,data!$C$41*DY368,0)</f>
        <v>0</v>
      </c>
      <c r="EB368" s="265" t="s">
        <v>96</v>
      </c>
      <c r="EC368" s="231">
        <f>IF(DZ368=1,IF(DY368&lt;15,VLOOKUP(EB368,data!$B$3:$E$32,2,0)*DY368,(VLOOKUP(EB368,data!$B$3:$E$32,2,0)*14)+(VLOOKUP(EB368,data!$B$3:$E$32,3,0))*(DY368-14)),0)</f>
        <v>0</v>
      </c>
      <c r="ED368" s="265" t="s">
        <v>96</v>
      </c>
      <c r="EE368" s="231">
        <f>IF(DZ368=1,VLOOKUP(ED368,data!$B$35:$D$39,2,0),0)</f>
        <v>0</v>
      </c>
      <c r="EF368" s="232">
        <f>IF(AND(EC368&lt;&gt;0,EE368&lt;&gt;0)=FALSE,0,data!$C$43)</f>
        <v>0</v>
      </c>
      <c r="EG368" s="269">
        <f t="shared" si="415"/>
        <v>0</v>
      </c>
      <c r="EH368" s="225">
        <f t="shared" si="416"/>
        <v>0</v>
      </c>
      <c r="EI368" s="225">
        <f t="shared" si="417"/>
        <v>0</v>
      </c>
      <c r="EJ368" s="225">
        <f t="shared" si="418"/>
        <v>0</v>
      </c>
      <c r="EK368" s="431" t="str">
        <f t="shared" si="419"/>
        <v>ne</v>
      </c>
      <c r="EM368" s="229"/>
      <c r="EN368" s="225">
        <f t="shared" si="420"/>
        <v>0</v>
      </c>
      <c r="EO368" s="230">
        <f>IF(EN368=1,data!$C$41*EM368,0)</f>
        <v>0</v>
      </c>
      <c r="EP368" s="265" t="s">
        <v>96</v>
      </c>
      <c r="EQ368" s="231">
        <f>IF(EN368=1,IF(EM368&lt;15,VLOOKUP(EP368,data!$B$3:$E$32,2,0)*EM368,(VLOOKUP(EP368,data!$B$3:$E$32,2,0)*14)+(VLOOKUP(EP368,data!$B$3:$E$32,3,0))*(EM368-14)),0)</f>
        <v>0</v>
      </c>
      <c r="ER368" s="265" t="s">
        <v>96</v>
      </c>
      <c r="ES368" s="231">
        <f>IF(EN368=1,VLOOKUP(ER368,data!$B$35:$D$39,2,0),0)</f>
        <v>0</v>
      </c>
      <c r="ET368" s="232">
        <f>IF(AND(EQ368&lt;&gt;0,ES368&lt;&gt;0)=FALSE,0,data!$C$43)</f>
        <v>0</v>
      </c>
      <c r="EU368" s="269">
        <f t="shared" si="421"/>
        <v>0</v>
      </c>
      <c r="EV368" s="225">
        <f t="shared" si="422"/>
        <v>0</v>
      </c>
      <c r="EW368" s="225">
        <f t="shared" si="423"/>
        <v>0</v>
      </c>
      <c r="EX368" s="225">
        <f t="shared" si="424"/>
        <v>0</v>
      </c>
      <c r="EY368" s="431" t="str">
        <f t="shared" si="425"/>
        <v>ne</v>
      </c>
      <c r="FA368" s="229"/>
      <c r="FB368" s="225">
        <f t="shared" si="426"/>
        <v>0</v>
      </c>
      <c r="FC368" s="230">
        <f>IF(FB368=1,data!$C$41*FA368,0)</f>
        <v>0</v>
      </c>
      <c r="FD368" s="265" t="s">
        <v>96</v>
      </c>
      <c r="FE368" s="231">
        <f>IF(FB368=1,IF(FA368&lt;15,VLOOKUP(FD368,data!$B$3:$E$32,2,0)*FA368,(VLOOKUP(FD368,data!$B$3:$E$32,2,0)*14)+(VLOOKUP(FD368,data!$B$3:$E$32,3,0))*(FA368-14)),0)</f>
        <v>0</v>
      </c>
      <c r="FF368" s="265" t="s">
        <v>96</v>
      </c>
      <c r="FG368" s="231">
        <f>IF(FB368=1,VLOOKUP(FF368,data!$B$35:$D$39,2,0),0)</f>
        <v>0</v>
      </c>
      <c r="FH368" s="232">
        <f>IF(AND(FE368&lt;&gt;0,FG368&lt;&gt;0)=FALSE,0,data!$C$43)</f>
        <v>0</v>
      </c>
      <c r="FI368" s="269">
        <f t="shared" si="427"/>
        <v>0</v>
      </c>
      <c r="FJ368" s="225">
        <f t="shared" si="428"/>
        <v>0</v>
      </c>
      <c r="FK368" s="225">
        <f t="shared" si="429"/>
        <v>0</v>
      </c>
      <c r="FL368" s="225">
        <f t="shared" si="430"/>
        <v>0</v>
      </c>
      <c r="FM368" s="431" t="str">
        <f t="shared" si="431"/>
        <v>ne</v>
      </c>
    </row>
    <row r="369" spans="1:169" ht="26.65" hidden="1" customHeight="1" x14ac:dyDescent="0.25">
      <c r="A369" s="233"/>
      <c r="B369" s="370" t="s">
        <v>460</v>
      </c>
      <c r="C369" s="416"/>
      <c r="D369" s="418"/>
      <c r="E369" s="229"/>
      <c r="F369" s="225">
        <f t="shared" si="363"/>
        <v>0</v>
      </c>
      <c r="G369" s="230">
        <f>IF(F369=1,data!$C$41*E369,0)</f>
        <v>0</v>
      </c>
      <c r="H369" s="265" t="s">
        <v>96</v>
      </c>
      <c r="I369" s="231">
        <f>IF($F369=1,IF($E369&lt;15,VLOOKUP(H369,data!$B$3:$E$32,2,0)*$E369,(VLOOKUP(H369,data!$B$3:$E$32,2,0)*14)+(VLOOKUP(H369,data!$B$3:$E$32,3,0))*($E369-14)),0)</f>
        <v>0</v>
      </c>
      <c r="J369" s="265" t="s">
        <v>96</v>
      </c>
      <c r="K369" s="231">
        <f>IF($F369=1,VLOOKUP(J369,data!$B$35:$D$39,2,0),0)</f>
        <v>0</v>
      </c>
      <c r="L369" s="232">
        <f>IF(AND(I369&lt;&gt;0,K369&lt;&gt;0)=FALSE,0,data!$C$43)</f>
        <v>0</v>
      </c>
      <c r="M369" s="269">
        <f t="shared" si="361"/>
        <v>0</v>
      </c>
      <c r="N369" s="225">
        <f t="shared" si="432"/>
        <v>0</v>
      </c>
      <c r="O369" s="225">
        <f t="shared" si="364"/>
        <v>0</v>
      </c>
      <c r="P369" s="225">
        <f t="shared" si="365"/>
        <v>0</v>
      </c>
      <c r="Q369" s="228"/>
      <c r="R369" s="438">
        <f t="shared" si="366"/>
        <v>0</v>
      </c>
      <c r="S369" s="225">
        <f t="shared" si="367"/>
        <v>0</v>
      </c>
      <c r="T369" s="357">
        <f>IF(S369=1,data!$C$41*R369,0)</f>
        <v>0</v>
      </c>
      <c r="U369" s="370" t="str">
        <f t="shared" si="368"/>
        <v xml:space="preserve"> </v>
      </c>
      <c r="V369" s="360">
        <f>IF($S369=1,IF(R369&lt;15,VLOOKUP(U369,data!$B$3:$E$32,2,0)*R369,(VLOOKUP(U369,data!$B$3:$E$32,2,0)*14)+(VLOOKUP(U369,data!$B$3:$E$32,3,0))*(R369-14)),0)</f>
        <v>0</v>
      </c>
      <c r="W369" s="370" t="str">
        <f t="shared" si="369"/>
        <v xml:space="preserve"> </v>
      </c>
      <c r="X369" s="360">
        <f>IF($S369=1,VLOOKUP(W369,data!$B$35:$D$39,2,0),0)</f>
        <v>0</v>
      </c>
      <c r="Y369" s="364">
        <f>IF(AND(V369&lt;&gt;0,X369&lt;&gt;0)=FALSE,0,data!$C$43)</f>
        <v>0</v>
      </c>
      <c r="Z369" s="365">
        <f t="shared" si="362"/>
        <v>0</v>
      </c>
      <c r="AA369" s="225">
        <f t="shared" si="433"/>
        <v>0</v>
      </c>
      <c r="AB369" s="225">
        <f t="shared" si="370"/>
        <v>0</v>
      </c>
      <c r="AC369" s="225">
        <f t="shared" si="371"/>
        <v>0</v>
      </c>
      <c r="AE369" s="229"/>
      <c r="AF369" s="225">
        <f t="shared" si="372"/>
        <v>0</v>
      </c>
      <c r="AG369" s="230">
        <f>IF(AF369=1,data!$C$41*AE369,0)</f>
        <v>0</v>
      </c>
      <c r="AH369" s="265" t="s">
        <v>96</v>
      </c>
      <c r="AI369" s="231">
        <f>IF(AF369=1,IF(AE369&lt;15,VLOOKUP(AH369,data!$B$3:$E$32,2,0)*AE369,(VLOOKUP(AH369,data!$B$3:$E$32,2,0)*14)+(VLOOKUP(AH369,data!$B$3:$E$32,3,0))*(AE369-14)),0)</f>
        <v>0</v>
      </c>
      <c r="AJ369" s="265" t="s">
        <v>96</v>
      </c>
      <c r="AK369" s="231">
        <f>IF(AF369=1,VLOOKUP(AJ369,data!$B$35:$D$39,2,0),0)</f>
        <v>0</v>
      </c>
      <c r="AL369" s="232">
        <f>IF(AND(AI369&lt;&gt;0,AK369&lt;&gt;0)=FALSE,0,data!$C$43)</f>
        <v>0</v>
      </c>
      <c r="AM369" s="269">
        <f t="shared" si="373"/>
        <v>0</v>
      </c>
      <c r="AN369" s="225">
        <f t="shared" si="374"/>
        <v>0</v>
      </c>
      <c r="AO369" s="225">
        <f t="shared" si="375"/>
        <v>0</v>
      </c>
      <c r="AP369" s="225">
        <f t="shared" si="376"/>
        <v>0</v>
      </c>
      <c r="AQ369" s="431" t="str">
        <f t="shared" si="377"/>
        <v>ne</v>
      </c>
      <c r="AS369" s="229"/>
      <c r="AT369" s="225">
        <f t="shared" si="378"/>
        <v>0</v>
      </c>
      <c r="AU369" s="230">
        <f>IF(AT369=1,data!$C$41*AS369,0)</f>
        <v>0</v>
      </c>
      <c r="AV369" s="265" t="s">
        <v>96</v>
      </c>
      <c r="AW369" s="231">
        <f>IF(AT369=1,IF(AS369&lt;15,VLOOKUP(AV369,data!$B$3:$E$32,2,0)*AS369,(VLOOKUP(AV369,data!$B$3:$E$32,2,0)*14)+(VLOOKUP(AV369,data!$B$3:$E$32,3,0))*(AS369-14)),0)</f>
        <v>0</v>
      </c>
      <c r="AX369" s="265" t="s">
        <v>96</v>
      </c>
      <c r="AY369" s="231">
        <f>IF(AT369=1,VLOOKUP(AX369,data!$B$35:$D$39,2,0),0)</f>
        <v>0</v>
      </c>
      <c r="AZ369" s="232">
        <f>IF(AND(AW369&lt;&gt;0,AY369&lt;&gt;0)=FALSE,0,data!$C$43)</f>
        <v>0</v>
      </c>
      <c r="BA369" s="269">
        <f t="shared" si="379"/>
        <v>0</v>
      </c>
      <c r="BB369" s="225">
        <f t="shared" si="380"/>
        <v>0</v>
      </c>
      <c r="BC369" s="225">
        <f t="shared" si="381"/>
        <v>0</v>
      </c>
      <c r="BD369" s="225">
        <f t="shared" si="382"/>
        <v>0</v>
      </c>
      <c r="BE369" s="431" t="str">
        <f t="shared" si="383"/>
        <v>ne</v>
      </c>
      <c r="BG369" s="229"/>
      <c r="BH369" s="225">
        <f t="shared" si="384"/>
        <v>0</v>
      </c>
      <c r="BI369" s="230">
        <f>IF(BH369=1,data!$C$41*BG369,0)</f>
        <v>0</v>
      </c>
      <c r="BJ369" s="265" t="s">
        <v>96</v>
      </c>
      <c r="BK369" s="231">
        <f>IF(BH369=1,IF(BG369&lt;15,VLOOKUP(BJ369,data!$B$3:$E$32,2,0)*BG369,(VLOOKUP(BJ369,data!$B$3:$E$32,2,0)*14)+(VLOOKUP(BJ369,data!$B$3:$E$32,3,0))*(BG369-14)),0)</f>
        <v>0</v>
      </c>
      <c r="BL369" s="265" t="s">
        <v>96</v>
      </c>
      <c r="BM369" s="231">
        <f>IF(BH369=1,VLOOKUP(BL369,data!$B$35:$D$39,2,0),0)</f>
        <v>0</v>
      </c>
      <c r="BN369" s="232">
        <f>IF(AND(BK369&lt;&gt;0,BM369&lt;&gt;0)=FALSE,0,data!$C$43)</f>
        <v>0</v>
      </c>
      <c r="BO369" s="269">
        <f t="shared" si="385"/>
        <v>0</v>
      </c>
      <c r="BP369" s="225">
        <f t="shared" si="386"/>
        <v>0</v>
      </c>
      <c r="BQ369" s="225">
        <f t="shared" si="387"/>
        <v>0</v>
      </c>
      <c r="BR369" s="225">
        <f t="shared" si="388"/>
        <v>0</v>
      </c>
      <c r="BS369" s="431" t="str">
        <f t="shared" si="389"/>
        <v>ne</v>
      </c>
      <c r="BU369" s="229"/>
      <c r="BV369" s="225">
        <f t="shared" si="390"/>
        <v>0</v>
      </c>
      <c r="BW369" s="230">
        <f>IF(BV369=1,data!$C$41*BU369,0)</f>
        <v>0</v>
      </c>
      <c r="BX369" s="265" t="s">
        <v>96</v>
      </c>
      <c r="BY369" s="231">
        <f>IF(BV369=1,IF(BU369&lt;15,VLOOKUP(BX369,data!$B$3:$E$32,2,0)*BU369,(VLOOKUP(BX369,data!$B$3:$E$32,2,0)*14)+(VLOOKUP(BX369,data!$B$3:$E$32,3,0))*(BU369-14)),0)</f>
        <v>0</v>
      </c>
      <c r="BZ369" s="265" t="s">
        <v>96</v>
      </c>
      <c r="CA369" s="231">
        <f>IF(BV369=1,VLOOKUP(BZ369,data!$B$35:$D$39,2,0),0)</f>
        <v>0</v>
      </c>
      <c r="CB369" s="232">
        <f>IF(AND(BY369&lt;&gt;0,CA369&lt;&gt;0)=FALSE,0,data!$C$43)</f>
        <v>0</v>
      </c>
      <c r="CC369" s="269">
        <f t="shared" si="391"/>
        <v>0</v>
      </c>
      <c r="CD369" s="225">
        <f t="shared" si="392"/>
        <v>0</v>
      </c>
      <c r="CE369" s="225">
        <f t="shared" si="393"/>
        <v>0</v>
      </c>
      <c r="CF369" s="225">
        <f t="shared" si="394"/>
        <v>0</v>
      </c>
      <c r="CG369" s="431" t="str">
        <f t="shared" si="395"/>
        <v>ne</v>
      </c>
      <c r="CI369" s="229"/>
      <c r="CJ369" s="225">
        <f t="shared" si="396"/>
        <v>0</v>
      </c>
      <c r="CK369" s="230">
        <f>IF(CJ369=1,data!$C$41*CI369,0)</f>
        <v>0</v>
      </c>
      <c r="CL369" s="265" t="s">
        <v>96</v>
      </c>
      <c r="CM369" s="231">
        <f>IF(CJ369=1,IF(CI369&lt;15,VLOOKUP(CL369,data!$B$3:$E$32,2,0)*CI369,(VLOOKUP(CL369,data!$B$3:$E$32,2,0)*14)+(VLOOKUP(CL369,data!$B$3:$E$32,3,0))*(CI369-14)),0)</f>
        <v>0</v>
      </c>
      <c r="CN369" s="265" t="s">
        <v>96</v>
      </c>
      <c r="CO369" s="231">
        <f>IF(CJ369=1,VLOOKUP(CN369,data!$B$35:$D$39,2,0),0)</f>
        <v>0</v>
      </c>
      <c r="CP369" s="232">
        <f>IF(AND(CM369&lt;&gt;0,CO369&lt;&gt;0)=FALSE,0,data!$C$43)</f>
        <v>0</v>
      </c>
      <c r="CQ369" s="269">
        <f t="shared" si="397"/>
        <v>0</v>
      </c>
      <c r="CR369" s="225">
        <f t="shared" si="398"/>
        <v>0</v>
      </c>
      <c r="CS369" s="225">
        <f t="shared" si="399"/>
        <v>0</v>
      </c>
      <c r="CT369" s="225">
        <f t="shared" si="400"/>
        <v>0</v>
      </c>
      <c r="CU369" s="431" t="str">
        <f t="shared" si="401"/>
        <v>ne</v>
      </c>
      <c r="CW369" s="229"/>
      <c r="CX369" s="225">
        <f t="shared" si="402"/>
        <v>0</v>
      </c>
      <c r="CY369" s="230">
        <f>IF(CX369=1,data!$C$41*CW369,0)</f>
        <v>0</v>
      </c>
      <c r="CZ369" s="265" t="s">
        <v>96</v>
      </c>
      <c r="DA369" s="231">
        <f>IF(CX369=1,IF(CW369&lt;15,VLOOKUP(CZ369,data!$B$3:$E$32,2,0)*CW369,(VLOOKUP(CZ369,data!$B$3:$E$32,2,0)*14)+(VLOOKUP(CZ369,data!$B$3:$E$32,3,0))*(CW369-14)),0)</f>
        <v>0</v>
      </c>
      <c r="DB369" s="265" t="s">
        <v>96</v>
      </c>
      <c r="DC369" s="231">
        <f>IF(CX369=1,VLOOKUP(DB369,data!$B$35:$D$39,2,0),0)</f>
        <v>0</v>
      </c>
      <c r="DD369" s="232">
        <f>IF(AND(DA369&lt;&gt;0,DC369&lt;&gt;0)=FALSE,0,data!$C$43)</f>
        <v>0</v>
      </c>
      <c r="DE369" s="269">
        <f t="shared" si="403"/>
        <v>0</v>
      </c>
      <c r="DF369" s="225">
        <f t="shared" si="404"/>
        <v>0</v>
      </c>
      <c r="DG369" s="225">
        <f t="shared" si="405"/>
        <v>0</v>
      </c>
      <c r="DH369" s="225">
        <f t="shared" si="406"/>
        <v>0</v>
      </c>
      <c r="DI369" s="431" t="str">
        <f t="shared" si="407"/>
        <v>ne</v>
      </c>
      <c r="DK369" s="229"/>
      <c r="DL369" s="225">
        <f t="shared" si="408"/>
        <v>0</v>
      </c>
      <c r="DM369" s="230">
        <f>IF(DL369=1,data!$C$41*DK369,0)</f>
        <v>0</v>
      </c>
      <c r="DN369" s="265" t="s">
        <v>96</v>
      </c>
      <c r="DO369" s="231">
        <f>IF(DL369=1,IF(DK369&lt;15,VLOOKUP(DN369,data!$B$3:$E$32,2,0)*DK369,(VLOOKUP(DN369,data!$B$3:$E$32,2,0)*14)+(VLOOKUP(DN369,data!$B$3:$E$32,3,0))*(DK369-14)),0)</f>
        <v>0</v>
      </c>
      <c r="DP369" s="265" t="s">
        <v>96</v>
      </c>
      <c r="DQ369" s="231">
        <f>IF(DL369=1,VLOOKUP(DP369,data!$B$35:$D$39,2,0),0)</f>
        <v>0</v>
      </c>
      <c r="DR369" s="232">
        <f>IF(AND(DO369&lt;&gt;0,DQ369&lt;&gt;0)=FALSE,0,data!$C$43)</f>
        <v>0</v>
      </c>
      <c r="DS369" s="269">
        <f t="shared" si="409"/>
        <v>0</v>
      </c>
      <c r="DT369" s="225">
        <f t="shared" si="410"/>
        <v>0</v>
      </c>
      <c r="DU369" s="225">
        <f t="shared" si="411"/>
        <v>0</v>
      </c>
      <c r="DV369" s="225">
        <f t="shared" si="412"/>
        <v>0</v>
      </c>
      <c r="DW369" s="431" t="str">
        <f t="shared" si="413"/>
        <v>ne</v>
      </c>
      <c r="DY369" s="229"/>
      <c r="DZ369" s="225">
        <f t="shared" si="414"/>
        <v>0</v>
      </c>
      <c r="EA369" s="230">
        <f>IF(DZ369=1,data!$C$41*DY369,0)</f>
        <v>0</v>
      </c>
      <c r="EB369" s="265" t="s">
        <v>96</v>
      </c>
      <c r="EC369" s="231">
        <f>IF(DZ369=1,IF(DY369&lt;15,VLOOKUP(EB369,data!$B$3:$E$32,2,0)*DY369,(VLOOKUP(EB369,data!$B$3:$E$32,2,0)*14)+(VLOOKUP(EB369,data!$B$3:$E$32,3,0))*(DY369-14)),0)</f>
        <v>0</v>
      </c>
      <c r="ED369" s="265" t="s">
        <v>96</v>
      </c>
      <c r="EE369" s="231">
        <f>IF(DZ369=1,VLOOKUP(ED369,data!$B$35:$D$39,2,0),0)</f>
        <v>0</v>
      </c>
      <c r="EF369" s="232">
        <f>IF(AND(EC369&lt;&gt;0,EE369&lt;&gt;0)=FALSE,0,data!$C$43)</f>
        <v>0</v>
      </c>
      <c r="EG369" s="269">
        <f t="shared" si="415"/>
        <v>0</v>
      </c>
      <c r="EH369" s="225">
        <f t="shared" si="416"/>
        <v>0</v>
      </c>
      <c r="EI369" s="225">
        <f t="shared" si="417"/>
        <v>0</v>
      </c>
      <c r="EJ369" s="225">
        <f t="shared" si="418"/>
        <v>0</v>
      </c>
      <c r="EK369" s="431" t="str">
        <f t="shared" si="419"/>
        <v>ne</v>
      </c>
      <c r="EM369" s="229"/>
      <c r="EN369" s="225">
        <f t="shared" si="420"/>
        <v>0</v>
      </c>
      <c r="EO369" s="230">
        <f>IF(EN369=1,data!$C$41*EM369,0)</f>
        <v>0</v>
      </c>
      <c r="EP369" s="265" t="s">
        <v>96</v>
      </c>
      <c r="EQ369" s="231">
        <f>IF(EN369=1,IF(EM369&lt;15,VLOOKUP(EP369,data!$B$3:$E$32,2,0)*EM369,(VLOOKUP(EP369,data!$B$3:$E$32,2,0)*14)+(VLOOKUP(EP369,data!$B$3:$E$32,3,0))*(EM369-14)),0)</f>
        <v>0</v>
      </c>
      <c r="ER369" s="265" t="s">
        <v>96</v>
      </c>
      <c r="ES369" s="231">
        <f>IF(EN369=1,VLOOKUP(ER369,data!$B$35:$D$39,2,0),0)</f>
        <v>0</v>
      </c>
      <c r="ET369" s="232">
        <f>IF(AND(EQ369&lt;&gt;0,ES369&lt;&gt;0)=FALSE,0,data!$C$43)</f>
        <v>0</v>
      </c>
      <c r="EU369" s="269">
        <f t="shared" si="421"/>
        <v>0</v>
      </c>
      <c r="EV369" s="225">
        <f t="shared" si="422"/>
        <v>0</v>
      </c>
      <c r="EW369" s="225">
        <f t="shared" si="423"/>
        <v>0</v>
      </c>
      <c r="EX369" s="225">
        <f t="shared" si="424"/>
        <v>0</v>
      </c>
      <c r="EY369" s="431" t="str">
        <f t="shared" si="425"/>
        <v>ne</v>
      </c>
      <c r="FA369" s="229"/>
      <c r="FB369" s="225">
        <f t="shared" si="426"/>
        <v>0</v>
      </c>
      <c r="FC369" s="230">
        <f>IF(FB369=1,data!$C$41*FA369,0)</f>
        <v>0</v>
      </c>
      <c r="FD369" s="265" t="s">
        <v>96</v>
      </c>
      <c r="FE369" s="231">
        <f>IF(FB369=1,IF(FA369&lt;15,VLOOKUP(FD369,data!$B$3:$E$32,2,0)*FA369,(VLOOKUP(FD369,data!$B$3:$E$32,2,0)*14)+(VLOOKUP(FD369,data!$B$3:$E$32,3,0))*(FA369-14)),0)</f>
        <v>0</v>
      </c>
      <c r="FF369" s="265" t="s">
        <v>96</v>
      </c>
      <c r="FG369" s="231">
        <f>IF(FB369=1,VLOOKUP(FF369,data!$B$35:$D$39,2,0),0)</f>
        <v>0</v>
      </c>
      <c r="FH369" s="232">
        <f>IF(AND(FE369&lt;&gt;0,FG369&lt;&gt;0)=FALSE,0,data!$C$43)</f>
        <v>0</v>
      </c>
      <c r="FI369" s="269">
        <f t="shared" si="427"/>
        <v>0</v>
      </c>
      <c r="FJ369" s="225">
        <f t="shared" si="428"/>
        <v>0</v>
      </c>
      <c r="FK369" s="225">
        <f t="shared" si="429"/>
        <v>0</v>
      </c>
      <c r="FL369" s="225">
        <f t="shared" si="430"/>
        <v>0</v>
      </c>
      <c r="FM369" s="431" t="str">
        <f t="shared" si="431"/>
        <v>ne</v>
      </c>
    </row>
    <row r="370" spans="1:169" ht="26.65" hidden="1" customHeight="1" x14ac:dyDescent="0.25">
      <c r="A370" s="233"/>
      <c r="B370" s="370" t="s">
        <v>461</v>
      </c>
      <c r="C370" s="416"/>
      <c r="D370" s="418"/>
      <c r="E370" s="229"/>
      <c r="F370" s="225">
        <f t="shared" si="363"/>
        <v>0</v>
      </c>
      <c r="G370" s="230">
        <f>IF(F370=1,data!$C$41*E370,0)</f>
        <v>0</v>
      </c>
      <c r="H370" s="265" t="s">
        <v>96</v>
      </c>
      <c r="I370" s="231">
        <f>IF($F370=1,IF($E370&lt;15,VLOOKUP(H370,data!$B$3:$E$32,2,0)*$E370,(VLOOKUP(H370,data!$B$3:$E$32,2,0)*14)+(VLOOKUP(H370,data!$B$3:$E$32,3,0))*($E370-14)),0)</f>
        <v>0</v>
      </c>
      <c r="J370" s="265" t="s">
        <v>96</v>
      </c>
      <c r="K370" s="231">
        <f>IF($F370=1,VLOOKUP(J370,data!$B$35:$D$39,2,0),0)</f>
        <v>0</v>
      </c>
      <c r="L370" s="232">
        <f>IF(AND(I370&lt;&gt;0,K370&lt;&gt;0)=FALSE,0,data!$C$43)</f>
        <v>0</v>
      </c>
      <c r="M370" s="269">
        <f t="shared" si="361"/>
        <v>0</v>
      </c>
      <c r="N370" s="225">
        <f t="shared" si="432"/>
        <v>0</v>
      </c>
      <c r="O370" s="225">
        <f t="shared" si="364"/>
        <v>0</v>
      </c>
      <c r="P370" s="225">
        <f t="shared" si="365"/>
        <v>0</v>
      </c>
      <c r="Q370" s="228"/>
      <c r="R370" s="438">
        <f t="shared" si="366"/>
        <v>0</v>
      </c>
      <c r="S370" s="225">
        <f t="shared" si="367"/>
        <v>0</v>
      </c>
      <c r="T370" s="357">
        <f>IF(S370=1,data!$C$41*R370,0)</f>
        <v>0</v>
      </c>
      <c r="U370" s="370" t="str">
        <f t="shared" si="368"/>
        <v xml:space="preserve"> </v>
      </c>
      <c r="V370" s="360">
        <f>IF($S370=1,IF(R370&lt;15,VLOOKUP(U370,data!$B$3:$E$32,2,0)*R370,(VLOOKUP(U370,data!$B$3:$E$32,2,0)*14)+(VLOOKUP(U370,data!$B$3:$E$32,3,0))*(R370-14)),0)</f>
        <v>0</v>
      </c>
      <c r="W370" s="370" t="str">
        <f t="shared" si="369"/>
        <v xml:space="preserve"> </v>
      </c>
      <c r="X370" s="360">
        <f>IF($S370=1,VLOOKUP(W370,data!$B$35:$D$39,2,0),0)</f>
        <v>0</v>
      </c>
      <c r="Y370" s="364">
        <f>IF(AND(V370&lt;&gt;0,X370&lt;&gt;0)=FALSE,0,data!$C$43)</f>
        <v>0</v>
      </c>
      <c r="Z370" s="365">
        <f t="shared" si="362"/>
        <v>0</v>
      </c>
      <c r="AA370" s="225">
        <f t="shared" si="433"/>
        <v>0</v>
      </c>
      <c r="AB370" s="225">
        <f t="shared" si="370"/>
        <v>0</v>
      </c>
      <c r="AC370" s="225">
        <f t="shared" si="371"/>
        <v>0</v>
      </c>
      <c r="AE370" s="229"/>
      <c r="AF370" s="225">
        <f t="shared" si="372"/>
        <v>0</v>
      </c>
      <c r="AG370" s="230">
        <f>IF(AF370=1,data!$C$41*AE370,0)</f>
        <v>0</v>
      </c>
      <c r="AH370" s="265" t="s">
        <v>96</v>
      </c>
      <c r="AI370" s="231">
        <f>IF(AF370=1,IF(AE370&lt;15,VLOOKUP(AH370,data!$B$3:$E$32,2,0)*AE370,(VLOOKUP(AH370,data!$B$3:$E$32,2,0)*14)+(VLOOKUP(AH370,data!$B$3:$E$32,3,0))*(AE370-14)),0)</f>
        <v>0</v>
      </c>
      <c r="AJ370" s="265" t="s">
        <v>96</v>
      </c>
      <c r="AK370" s="231">
        <f>IF(AF370=1,VLOOKUP(AJ370,data!$B$35:$D$39,2,0),0)</f>
        <v>0</v>
      </c>
      <c r="AL370" s="232">
        <f>IF(AND(AI370&lt;&gt;0,AK370&lt;&gt;0)=FALSE,0,data!$C$43)</f>
        <v>0</v>
      </c>
      <c r="AM370" s="269">
        <f t="shared" si="373"/>
        <v>0</v>
      </c>
      <c r="AN370" s="225">
        <f t="shared" si="374"/>
        <v>0</v>
      </c>
      <c r="AO370" s="225">
        <f t="shared" si="375"/>
        <v>0</v>
      </c>
      <c r="AP370" s="225">
        <f t="shared" si="376"/>
        <v>0</v>
      </c>
      <c r="AQ370" s="431" t="str">
        <f t="shared" si="377"/>
        <v>ne</v>
      </c>
      <c r="AS370" s="229"/>
      <c r="AT370" s="225">
        <f t="shared" si="378"/>
        <v>0</v>
      </c>
      <c r="AU370" s="230">
        <f>IF(AT370=1,data!$C$41*AS370,0)</f>
        <v>0</v>
      </c>
      <c r="AV370" s="265" t="s">
        <v>96</v>
      </c>
      <c r="AW370" s="231">
        <f>IF(AT370=1,IF(AS370&lt;15,VLOOKUP(AV370,data!$B$3:$E$32,2,0)*AS370,(VLOOKUP(AV370,data!$B$3:$E$32,2,0)*14)+(VLOOKUP(AV370,data!$B$3:$E$32,3,0))*(AS370-14)),0)</f>
        <v>0</v>
      </c>
      <c r="AX370" s="265" t="s">
        <v>96</v>
      </c>
      <c r="AY370" s="231">
        <f>IF(AT370=1,VLOOKUP(AX370,data!$B$35:$D$39,2,0),0)</f>
        <v>0</v>
      </c>
      <c r="AZ370" s="232">
        <f>IF(AND(AW370&lt;&gt;0,AY370&lt;&gt;0)=FALSE,0,data!$C$43)</f>
        <v>0</v>
      </c>
      <c r="BA370" s="269">
        <f t="shared" si="379"/>
        <v>0</v>
      </c>
      <c r="BB370" s="225">
        <f t="shared" si="380"/>
        <v>0</v>
      </c>
      <c r="BC370" s="225">
        <f t="shared" si="381"/>
        <v>0</v>
      </c>
      <c r="BD370" s="225">
        <f t="shared" si="382"/>
        <v>0</v>
      </c>
      <c r="BE370" s="431" t="str">
        <f t="shared" si="383"/>
        <v>ne</v>
      </c>
      <c r="BG370" s="229"/>
      <c r="BH370" s="225">
        <f t="shared" si="384"/>
        <v>0</v>
      </c>
      <c r="BI370" s="230">
        <f>IF(BH370=1,data!$C$41*BG370,0)</f>
        <v>0</v>
      </c>
      <c r="BJ370" s="265" t="s">
        <v>96</v>
      </c>
      <c r="BK370" s="231">
        <f>IF(BH370=1,IF(BG370&lt;15,VLOOKUP(BJ370,data!$B$3:$E$32,2,0)*BG370,(VLOOKUP(BJ370,data!$B$3:$E$32,2,0)*14)+(VLOOKUP(BJ370,data!$B$3:$E$32,3,0))*(BG370-14)),0)</f>
        <v>0</v>
      </c>
      <c r="BL370" s="265" t="s">
        <v>96</v>
      </c>
      <c r="BM370" s="231">
        <f>IF(BH370=1,VLOOKUP(BL370,data!$B$35:$D$39,2,0),0)</f>
        <v>0</v>
      </c>
      <c r="BN370" s="232">
        <f>IF(AND(BK370&lt;&gt;0,BM370&lt;&gt;0)=FALSE,0,data!$C$43)</f>
        <v>0</v>
      </c>
      <c r="BO370" s="269">
        <f t="shared" si="385"/>
        <v>0</v>
      </c>
      <c r="BP370" s="225">
        <f t="shared" si="386"/>
        <v>0</v>
      </c>
      <c r="BQ370" s="225">
        <f t="shared" si="387"/>
        <v>0</v>
      </c>
      <c r="BR370" s="225">
        <f t="shared" si="388"/>
        <v>0</v>
      </c>
      <c r="BS370" s="431" t="str">
        <f t="shared" si="389"/>
        <v>ne</v>
      </c>
      <c r="BU370" s="229"/>
      <c r="BV370" s="225">
        <f t="shared" si="390"/>
        <v>0</v>
      </c>
      <c r="BW370" s="230">
        <f>IF(BV370=1,data!$C$41*BU370,0)</f>
        <v>0</v>
      </c>
      <c r="BX370" s="265" t="s">
        <v>96</v>
      </c>
      <c r="BY370" s="231">
        <f>IF(BV370=1,IF(BU370&lt;15,VLOOKUP(BX370,data!$B$3:$E$32,2,0)*BU370,(VLOOKUP(BX370,data!$B$3:$E$32,2,0)*14)+(VLOOKUP(BX370,data!$B$3:$E$32,3,0))*(BU370-14)),0)</f>
        <v>0</v>
      </c>
      <c r="BZ370" s="265" t="s">
        <v>96</v>
      </c>
      <c r="CA370" s="231">
        <f>IF(BV370=1,VLOOKUP(BZ370,data!$B$35:$D$39,2,0),0)</f>
        <v>0</v>
      </c>
      <c r="CB370" s="232">
        <f>IF(AND(BY370&lt;&gt;0,CA370&lt;&gt;0)=FALSE,0,data!$C$43)</f>
        <v>0</v>
      </c>
      <c r="CC370" s="269">
        <f t="shared" si="391"/>
        <v>0</v>
      </c>
      <c r="CD370" s="225">
        <f t="shared" si="392"/>
        <v>0</v>
      </c>
      <c r="CE370" s="225">
        <f t="shared" si="393"/>
        <v>0</v>
      </c>
      <c r="CF370" s="225">
        <f t="shared" si="394"/>
        <v>0</v>
      </c>
      <c r="CG370" s="431" t="str">
        <f t="shared" si="395"/>
        <v>ne</v>
      </c>
      <c r="CI370" s="229"/>
      <c r="CJ370" s="225">
        <f t="shared" si="396"/>
        <v>0</v>
      </c>
      <c r="CK370" s="230">
        <f>IF(CJ370=1,data!$C$41*CI370,0)</f>
        <v>0</v>
      </c>
      <c r="CL370" s="265" t="s">
        <v>96</v>
      </c>
      <c r="CM370" s="231">
        <f>IF(CJ370=1,IF(CI370&lt;15,VLOOKUP(CL370,data!$B$3:$E$32,2,0)*CI370,(VLOOKUP(CL370,data!$B$3:$E$32,2,0)*14)+(VLOOKUP(CL370,data!$B$3:$E$32,3,0))*(CI370-14)),0)</f>
        <v>0</v>
      </c>
      <c r="CN370" s="265" t="s">
        <v>96</v>
      </c>
      <c r="CO370" s="231">
        <f>IF(CJ370=1,VLOOKUP(CN370,data!$B$35:$D$39,2,0),0)</f>
        <v>0</v>
      </c>
      <c r="CP370" s="232">
        <f>IF(AND(CM370&lt;&gt;0,CO370&lt;&gt;0)=FALSE,0,data!$C$43)</f>
        <v>0</v>
      </c>
      <c r="CQ370" s="269">
        <f t="shared" si="397"/>
        <v>0</v>
      </c>
      <c r="CR370" s="225">
        <f t="shared" si="398"/>
        <v>0</v>
      </c>
      <c r="CS370" s="225">
        <f t="shared" si="399"/>
        <v>0</v>
      </c>
      <c r="CT370" s="225">
        <f t="shared" si="400"/>
        <v>0</v>
      </c>
      <c r="CU370" s="431" t="str">
        <f t="shared" si="401"/>
        <v>ne</v>
      </c>
      <c r="CW370" s="229"/>
      <c r="CX370" s="225">
        <f t="shared" si="402"/>
        <v>0</v>
      </c>
      <c r="CY370" s="230">
        <f>IF(CX370=1,data!$C$41*CW370,0)</f>
        <v>0</v>
      </c>
      <c r="CZ370" s="265" t="s">
        <v>96</v>
      </c>
      <c r="DA370" s="231">
        <f>IF(CX370=1,IF(CW370&lt;15,VLOOKUP(CZ370,data!$B$3:$E$32,2,0)*CW370,(VLOOKUP(CZ370,data!$B$3:$E$32,2,0)*14)+(VLOOKUP(CZ370,data!$B$3:$E$32,3,0))*(CW370-14)),0)</f>
        <v>0</v>
      </c>
      <c r="DB370" s="265" t="s">
        <v>96</v>
      </c>
      <c r="DC370" s="231">
        <f>IF(CX370=1,VLOOKUP(DB370,data!$B$35:$D$39,2,0),0)</f>
        <v>0</v>
      </c>
      <c r="DD370" s="232">
        <f>IF(AND(DA370&lt;&gt;0,DC370&lt;&gt;0)=FALSE,0,data!$C$43)</f>
        <v>0</v>
      </c>
      <c r="DE370" s="269">
        <f t="shared" si="403"/>
        <v>0</v>
      </c>
      <c r="DF370" s="225">
        <f t="shared" si="404"/>
        <v>0</v>
      </c>
      <c r="DG370" s="225">
        <f t="shared" si="405"/>
        <v>0</v>
      </c>
      <c r="DH370" s="225">
        <f t="shared" si="406"/>
        <v>0</v>
      </c>
      <c r="DI370" s="431" t="str">
        <f t="shared" si="407"/>
        <v>ne</v>
      </c>
      <c r="DK370" s="229"/>
      <c r="DL370" s="225">
        <f t="shared" si="408"/>
        <v>0</v>
      </c>
      <c r="DM370" s="230">
        <f>IF(DL370=1,data!$C$41*DK370,0)</f>
        <v>0</v>
      </c>
      <c r="DN370" s="265" t="s">
        <v>96</v>
      </c>
      <c r="DO370" s="231">
        <f>IF(DL370=1,IF(DK370&lt;15,VLOOKUP(DN370,data!$B$3:$E$32,2,0)*DK370,(VLOOKUP(DN370,data!$B$3:$E$32,2,0)*14)+(VLOOKUP(DN370,data!$B$3:$E$32,3,0))*(DK370-14)),0)</f>
        <v>0</v>
      </c>
      <c r="DP370" s="265" t="s">
        <v>96</v>
      </c>
      <c r="DQ370" s="231">
        <f>IF(DL370=1,VLOOKUP(DP370,data!$B$35:$D$39,2,0),0)</f>
        <v>0</v>
      </c>
      <c r="DR370" s="232">
        <f>IF(AND(DO370&lt;&gt;0,DQ370&lt;&gt;0)=FALSE,0,data!$C$43)</f>
        <v>0</v>
      </c>
      <c r="DS370" s="269">
        <f t="shared" si="409"/>
        <v>0</v>
      </c>
      <c r="DT370" s="225">
        <f t="shared" si="410"/>
        <v>0</v>
      </c>
      <c r="DU370" s="225">
        <f t="shared" si="411"/>
        <v>0</v>
      </c>
      <c r="DV370" s="225">
        <f t="shared" si="412"/>
        <v>0</v>
      </c>
      <c r="DW370" s="431" t="str">
        <f t="shared" si="413"/>
        <v>ne</v>
      </c>
      <c r="DY370" s="229"/>
      <c r="DZ370" s="225">
        <f t="shared" si="414"/>
        <v>0</v>
      </c>
      <c r="EA370" s="230">
        <f>IF(DZ370=1,data!$C$41*DY370,0)</f>
        <v>0</v>
      </c>
      <c r="EB370" s="265" t="s">
        <v>96</v>
      </c>
      <c r="EC370" s="231">
        <f>IF(DZ370=1,IF(DY370&lt;15,VLOOKUP(EB370,data!$B$3:$E$32,2,0)*DY370,(VLOOKUP(EB370,data!$B$3:$E$32,2,0)*14)+(VLOOKUP(EB370,data!$B$3:$E$32,3,0))*(DY370-14)),0)</f>
        <v>0</v>
      </c>
      <c r="ED370" s="265" t="s">
        <v>96</v>
      </c>
      <c r="EE370" s="231">
        <f>IF(DZ370=1,VLOOKUP(ED370,data!$B$35:$D$39,2,0),0)</f>
        <v>0</v>
      </c>
      <c r="EF370" s="232">
        <f>IF(AND(EC370&lt;&gt;0,EE370&lt;&gt;0)=FALSE,0,data!$C$43)</f>
        <v>0</v>
      </c>
      <c r="EG370" s="269">
        <f t="shared" si="415"/>
        <v>0</v>
      </c>
      <c r="EH370" s="225">
        <f t="shared" si="416"/>
        <v>0</v>
      </c>
      <c r="EI370" s="225">
        <f t="shared" si="417"/>
        <v>0</v>
      </c>
      <c r="EJ370" s="225">
        <f t="shared" si="418"/>
        <v>0</v>
      </c>
      <c r="EK370" s="431" t="str">
        <f t="shared" si="419"/>
        <v>ne</v>
      </c>
      <c r="EM370" s="229"/>
      <c r="EN370" s="225">
        <f t="shared" si="420"/>
        <v>0</v>
      </c>
      <c r="EO370" s="230">
        <f>IF(EN370=1,data!$C$41*EM370,0)</f>
        <v>0</v>
      </c>
      <c r="EP370" s="265" t="s">
        <v>96</v>
      </c>
      <c r="EQ370" s="231">
        <f>IF(EN370=1,IF(EM370&lt;15,VLOOKUP(EP370,data!$B$3:$E$32,2,0)*EM370,(VLOOKUP(EP370,data!$B$3:$E$32,2,0)*14)+(VLOOKUP(EP370,data!$B$3:$E$32,3,0))*(EM370-14)),0)</f>
        <v>0</v>
      </c>
      <c r="ER370" s="265" t="s">
        <v>96</v>
      </c>
      <c r="ES370" s="231">
        <f>IF(EN370=1,VLOOKUP(ER370,data!$B$35:$D$39,2,0),0)</f>
        <v>0</v>
      </c>
      <c r="ET370" s="232">
        <f>IF(AND(EQ370&lt;&gt;0,ES370&lt;&gt;0)=FALSE,0,data!$C$43)</f>
        <v>0</v>
      </c>
      <c r="EU370" s="269">
        <f t="shared" si="421"/>
        <v>0</v>
      </c>
      <c r="EV370" s="225">
        <f t="shared" si="422"/>
        <v>0</v>
      </c>
      <c r="EW370" s="225">
        <f t="shared" si="423"/>
        <v>0</v>
      </c>
      <c r="EX370" s="225">
        <f t="shared" si="424"/>
        <v>0</v>
      </c>
      <c r="EY370" s="431" t="str">
        <f t="shared" si="425"/>
        <v>ne</v>
      </c>
      <c r="FA370" s="229"/>
      <c r="FB370" s="225">
        <f t="shared" si="426"/>
        <v>0</v>
      </c>
      <c r="FC370" s="230">
        <f>IF(FB370=1,data!$C$41*FA370,0)</f>
        <v>0</v>
      </c>
      <c r="FD370" s="265" t="s">
        <v>96</v>
      </c>
      <c r="FE370" s="231">
        <f>IF(FB370=1,IF(FA370&lt;15,VLOOKUP(FD370,data!$B$3:$E$32,2,0)*FA370,(VLOOKUP(FD370,data!$B$3:$E$32,2,0)*14)+(VLOOKUP(FD370,data!$B$3:$E$32,3,0))*(FA370-14)),0)</f>
        <v>0</v>
      </c>
      <c r="FF370" s="265" t="s">
        <v>96</v>
      </c>
      <c r="FG370" s="231">
        <f>IF(FB370=1,VLOOKUP(FF370,data!$B$35:$D$39,2,0),0)</f>
        <v>0</v>
      </c>
      <c r="FH370" s="232">
        <f>IF(AND(FE370&lt;&gt;0,FG370&lt;&gt;0)=FALSE,0,data!$C$43)</f>
        <v>0</v>
      </c>
      <c r="FI370" s="269">
        <f t="shared" si="427"/>
        <v>0</v>
      </c>
      <c r="FJ370" s="225">
        <f t="shared" si="428"/>
        <v>0</v>
      </c>
      <c r="FK370" s="225">
        <f t="shared" si="429"/>
        <v>0</v>
      </c>
      <c r="FL370" s="225">
        <f t="shared" si="430"/>
        <v>0</v>
      </c>
      <c r="FM370" s="431" t="str">
        <f t="shared" si="431"/>
        <v>ne</v>
      </c>
    </row>
    <row r="371" spans="1:169" ht="26.65" hidden="1" customHeight="1" x14ac:dyDescent="0.25">
      <c r="A371" s="233"/>
      <c r="B371" s="370" t="s">
        <v>462</v>
      </c>
      <c r="C371" s="416"/>
      <c r="D371" s="418"/>
      <c r="E371" s="229"/>
      <c r="F371" s="225">
        <f t="shared" si="363"/>
        <v>0</v>
      </c>
      <c r="G371" s="230">
        <f>IF(F371=1,data!$C$41*E371,0)</f>
        <v>0</v>
      </c>
      <c r="H371" s="265" t="s">
        <v>96</v>
      </c>
      <c r="I371" s="231">
        <f>IF($F371=1,IF($E371&lt;15,VLOOKUP(H371,data!$B$3:$E$32,2,0)*$E371,(VLOOKUP(H371,data!$B$3:$E$32,2,0)*14)+(VLOOKUP(H371,data!$B$3:$E$32,3,0))*($E371-14)),0)</f>
        <v>0</v>
      </c>
      <c r="J371" s="265" t="s">
        <v>96</v>
      </c>
      <c r="K371" s="231">
        <f>IF($F371=1,VLOOKUP(J371,data!$B$35:$D$39,2,0),0)</f>
        <v>0</v>
      </c>
      <c r="L371" s="232">
        <f>IF(AND(I371&lt;&gt;0,K371&lt;&gt;0)=FALSE,0,data!$C$43)</f>
        <v>0</v>
      </c>
      <c r="M371" s="269">
        <f t="shared" si="361"/>
        <v>0</v>
      </c>
      <c r="N371" s="225">
        <f t="shared" si="432"/>
        <v>0</v>
      </c>
      <c r="O371" s="225">
        <f t="shared" si="364"/>
        <v>0</v>
      </c>
      <c r="P371" s="225">
        <f t="shared" si="365"/>
        <v>0</v>
      </c>
      <c r="Q371" s="228"/>
      <c r="R371" s="438">
        <f t="shared" si="366"/>
        <v>0</v>
      </c>
      <c r="S371" s="225">
        <f t="shared" si="367"/>
        <v>0</v>
      </c>
      <c r="T371" s="357">
        <f>IF(S371=1,data!$C$41*R371,0)</f>
        <v>0</v>
      </c>
      <c r="U371" s="370" t="str">
        <f t="shared" si="368"/>
        <v xml:space="preserve"> </v>
      </c>
      <c r="V371" s="360">
        <f>IF($S371=1,IF(R371&lt;15,VLOOKUP(U371,data!$B$3:$E$32,2,0)*R371,(VLOOKUP(U371,data!$B$3:$E$32,2,0)*14)+(VLOOKUP(U371,data!$B$3:$E$32,3,0))*(R371-14)),0)</f>
        <v>0</v>
      </c>
      <c r="W371" s="370" t="str">
        <f t="shared" si="369"/>
        <v xml:space="preserve"> </v>
      </c>
      <c r="X371" s="360">
        <f>IF($S371=1,VLOOKUP(W371,data!$B$35:$D$39,2,0),0)</f>
        <v>0</v>
      </c>
      <c r="Y371" s="364">
        <f>IF(AND(V371&lt;&gt;0,X371&lt;&gt;0)=FALSE,0,data!$C$43)</f>
        <v>0</v>
      </c>
      <c r="Z371" s="365">
        <f t="shared" si="362"/>
        <v>0</v>
      </c>
      <c r="AA371" s="225">
        <f t="shared" si="433"/>
        <v>0</v>
      </c>
      <c r="AB371" s="225">
        <f t="shared" si="370"/>
        <v>0</v>
      </c>
      <c r="AC371" s="225">
        <f t="shared" si="371"/>
        <v>0</v>
      </c>
      <c r="AE371" s="229"/>
      <c r="AF371" s="225">
        <f t="shared" si="372"/>
        <v>0</v>
      </c>
      <c r="AG371" s="230">
        <f>IF(AF371=1,data!$C$41*AE371,0)</f>
        <v>0</v>
      </c>
      <c r="AH371" s="265" t="s">
        <v>96</v>
      </c>
      <c r="AI371" s="231">
        <f>IF(AF371=1,IF(AE371&lt;15,VLOOKUP(AH371,data!$B$3:$E$32,2,0)*AE371,(VLOOKUP(AH371,data!$B$3:$E$32,2,0)*14)+(VLOOKUP(AH371,data!$B$3:$E$32,3,0))*(AE371-14)),0)</f>
        <v>0</v>
      </c>
      <c r="AJ371" s="265" t="s">
        <v>96</v>
      </c>
      <c r="AK371" s="231">
        <f>IF(AF371=1,VLOOKUP(AJ371,data!$B$35:$D$39,2,0),0)</f>
        <v>0</v>
      </c>
      <c r="AL371" s="232">
        <f>IF(AND(AI371&lt;&gt;0,AK371&lt;&gt;0)=FALSE,0,data!$C$43)</f>
        <v>0</v>
      </c>
      <c r="AM371" s="269">
        <f t="shared" si="373"/>
        <v>0</v>
      </c>
      <c r="AN371" s="225">
        <f t="shared" si="374"/>
        <v>0</v>
      </c>
      <c r="AO371" s="225">
        <f t="shared" si="375"/>
        <v>0</v>
      </c>
      <c r="AP371" s="225">
        <f t="shared" si="376"/>
        <v>0</v>
      </c>
      <c r="AQ371" s="431" t="str">
        <f t="shared" si="377"/>
        <v>ne</v>
      </c>
      <c r="AS371" s="229"/>
      <c r="AT371" s="225">
        <f t="shared" si="378"/>
        <v>0</v>
      </c>
      <c r="AU371" s="230">
        <f>IF(AT371=1,data!$C$41*AS371,0)</f>
        <v>0</v>
      </c>
      <c r="AV371" s="265" t="s">
        <v>96</v>
      </c>
      <c r="AW371" s="231">
        <f>IF(AT371=1,IF(AS371&lt;15,VLOOKUP(AV371,data!$B$3:$E$32,2,0)*AS371,(VLOOKUP(AV371,data!$B$3:$E$32,2,0)*14)+(VLOOKUP(AV371,data!$B$3:$E$32,3,0))*(AS371-14)),0)</f>
        <v>0</v>
      </c>
      <c r="AX371" s="265" t="s">
        <v>96</v>
      </c>
      <c r="AY371" s="231">
        <f>IF(AT371=1,VLOOKUP(AX371,data!$B$35:$D$39,2,0),0)</f>
        <v>0</v>
      </c>
      <c r="AZ371" s="232">
        <f>IF(AND(AW371&lt;&gt;0,AY371&lt;&gt;0)=FALSE,0,data!$C$43)</f>
        <v>0</v>
      </c>
      <c r="BA371" s="269">
        <f t="shared" si="379"/>
        <v>0</v>
      </c>
      <c r="BB371" s="225">
        <f t="shared" si="380"/>
        <v>0</v>
      </c>
      <c r="BC371" s="225">
        <f t="shared" si="381"/>
        <v>0</v>
      </c>
      <c r="BD371" s="225">
        <f t="shared" si="382"/>
        <v>0</v>
      </c>
      <c r="BE371" s="431" t="str">
        <f t="shared" si="383"/>
        <v>ne</v>
      </c>
      <c r="BG371" s="229"/>
      <c r="BH371" s="225">
        <f t="shared" si="384"/>
        <v>0</v>
      </c>
      <c r="BI371" s="230">
        <f>IF(BH371=1,data!$C$41*BG371,0)</f>
        <v>0</v>
      </c>
      <c r="BJ371" s="265" t="s">
        <v>96</v>
      </c>
      <c r="BK371" s="231">
        <f>IF(BH371=1,IF(BG371&lt;15,VLOOKUP(BJ371,data!$B$3:$E$32,2,0)*BG371,(VLOOKUP(BJ371,data!$B$3:$E$32,2,0)*14)+(VLOOKUP(BJ371,data!$B$3:$E$32,3,0))*(BG371-14)),0)</f>
        <v>0</v>
      </c>
      <c r="BL371" s="265" t="s">
        <v>96</v>
      </c>
      <c r="BM371" s="231">
        <f>IF(BH371=1,VLOOKUP(BL371,data!$B$35:$D$39,2,0),0)</f>
        <v>0</v>
      </c>
      <c r="BN371" s="232">
        <f>IF(AND(BK371&lt;&gt;0,BM371&lt;&gt;0)=FALSE,0,data!$C$43)</f>
        <v>0</v>
      </c>
      <c r="BO371" s="269">
        <f t="shared" si="385"/>
        <v>0</v>
      </c>
      <c r="BP371" s="225">
        <f t="shared" si="386"/>
        <v>0</v>
      </c>
      <c r="BQ371" s="225">
        <f t="shared" si="387"/>
        <v>0</v>
      </c>
      <c r="BR371" s="225">
        <f t="shared" si="388"/>
        <v>0</v>
      </c>
      <c r="BS371" s="431" t="str">
        <f t="shared" si="389"/>
        <v>ne</v>
      </c>
      <c r="BU371" s="229"/>
      <c r="BV371" s="225">
        <f t="shared" si="390"/>
        <v>0</v>
      </c>
      <c r="BW371" s="230">
        <f>IF(BV371=1,data!$C$41*BU371,0)</f>
        <v>0</v>
      </c>
      <c r="BX371" s="265" t="s">
        <v>96</v>
      </c>
      <c r="BY371" s="231">
        <f>IF(BV371=1,IF(BU371&lt;15,VLOOKUP(BX371,data!$B$3:$E$32,2,0)*BU371,(VLOOKUP(BX371,data!$B$3:$E$32,2,0)*14)+(VLOOKUP(BX371,data!$B$3:$E$32,3,0))*(BU371-14)),0)</f>
        <v>0</v>
      </c>
      <c r="BZ371" s="265" t="s">
        <v>96</v>
      </c>
      <c r="CA371" s="231">
        <f>IF(BV371=1,VLOOKUP(BZ371,data!$B$35:$D$39,2,0),0)</f>
        <v>0</v>
      </c>
      <c r="CB371" s="232">
        <f>IF(AND(BY371&lt;&gt;0,CA371&lt;&gt;0)=FALSE,0,data!$C$43)</f>
        <v>0</v>
      </c>
      <c r="CC371" s="269">
        <f t="shared" si="391"/>
        <v>0</v>
      </c>
      <c r="CD371" s="225">
        <f t="shared" si="392"/>
        <v>0</v>
      </c>
      <c r="CE371" s="225">
        <f t="shared" si="393"/>
        <v>0</v>
      </c>
      <c r="CF371" s="225">
        <f t="shared" si="394"/>
        <v>0</v>
      </c>
      <c r="CG371" s="431" t="str">
        <f t="shared" si="395"/>
        <v>ne</v>
      </c>
      <c r="CI371" s="229"/>
      <c r="CJ371" s="225">
        <f t="shared" si="396"/>
        <v>0</v>
      </c>
      <c r="CK371" s="230">
        <f>IF(CJ371=1,data!$C$41*CI371,0)</f>
        <v>0</v>
      </c>
      <c r="CL371" s="265" t="s">
        <v>96</v>
      </c>
      <c r="CM371" s="231">
        <f>IF(CJ371=1,IF(CI371&lt;15,VLOOKUP(CL371,data!$B$3:$E$32,2,0)*CI371,(VLOOKUP(CL371,data!$B$3:$E$32,2,0)*14)+(VLOOKUP(CL371,data!$B$3:$E$32,3,0))*(CI371-14)),0)</f>
        <v>0</v>
      </c>
      <c r="CN371" s="265" t="s">
        <v>96</v>
      </c>
      <c r="CO371" s="231">
        <f>IF(CJ371=1,VLOOKUP(CN371,data!$B$35:$D$39,2,0),0)</f>
        <v>0</v>
      </c>
      <c r="CP371" s="232">
        <f>IF(AND(CM371&lt;&gt;0,CO371&lt;&gt;0)=FALSE,0,data!$C$43)</f>
        <v>0</v>
      </c>
      <c r="CQ371" s="269">
        <f t="shared" si="397"/>
        <v>0</v>
      </c>
      <c r="CR371" s="225">
        <f t="shared" si="398"/>
        <v>0</v>
      </c>
      <c r="CS371" s="225">
        <f t="shared" si="399"/>
        <v>0</v>
      </c>
      <c r="CT371" s="225">
        <f t="shared" si="400"/>
        <v>0</v>
      </c>
      <c r="CU371" s="431" t="str">
        <f t="shared" si="401"/>
        <v>ne</v>
      </c>
      <c r="CW371" s="229"/>
      <c r="CX371" s="225">
        <f t="shared" si="402"/>
        <v>0</v>
      </c>
      <c r="CY371" s="230">
        <f>IF(CX371=1,data!$C$41*CW371,0)</f>
        <v>0</v>
      </c>
      <c r="CZ371" s="265" t="s">
        <v>96</v>
      </c>
      <c r="DA371" s="231">
        <f>IF(CX371=1,IF(CW371&lt;15,VLOOKUP(CZ371,data!$B$3:$E$32,2,0)*CW371,(VLOOKUP(CZ371,data!$B$3:$E$32,2,0)*14)+(VLOOKUP(CZ371,data!$B$3:$E$32,3,0))*(CW371-14)),0)</f>
        <v>0</v>
      </c>
      <c r="DB371" s="265" t="s">
        <v>96</v>
      </c>
      <c r="DC371" s="231">
        <f>IF(CX371=1,VLOOKUP(DB371,data!$B$35:$D$39,2,0),0)</f>
        <v>0</v>
      </c>
      <c r="DD371" s="232">
        <f>IF(AND(DA371&lt;&gt;0,DC371&lt;&gt;0)=FALSE,0,data!$C$43)</f>
        <v>0</v>
      </c>
      <c r="DE371" s="269">
        <f t="shared" si="403"/>
        <v>0</v>
      </c>
      <c r="DF371" s="225">
        <f t="shared" si="404"/>
        <v>0</v>
      </c>
      <c r="DG371" s="225">
        <f t="shared" si="405"/>
        <v>0</v>
      </c>
      <c r="DH371" s="225">
        <f t="shared" si="406"/>
        <v>0</v>
      </c>
      <c r="DI371" s="431" t="str">
        <f t="shared" si="407"/>
        <v>ne</v>
      </c>
      <c r="DK371" s="229"/>
      <c r="DL371" s="225">
        <f t="shared" si="408"/>
        <v>0</v>
      </c>
      <c r="DM371" s="230">
        <f>IF(DL371=1,data!$C$41*DK371,0)</f>
        <v>0</v>
      </c>
      <c r="DN371" s="265" t="s">
        <v>96</v>
      </c>
      <c r="DO371" s="231">
        <f>IF(DL371=1,IF(DK371&lt;15,VLOOKUP(DN371,data!$B$3:$E$32,2,0)*DK371,(VLOOKUP(DN371,data!$B$3:$E$32,2,0)*14)+(VLOOKUP(DN371,data!$B$3:$E$32,3,0))*(DK371-14)),0)</f>
        <v>0</v>
      </c>
      <c r="DP371" s="265" t="s">
        <v>96</v>
      </c>
      <c r="DQ371" s="231">
        <f>IF(DL371=1,VLOOKUP(DP371,data!$B$35:$D$39,2,0),0)</f>
        <v>0</v>
      </c>
      <c r="DR371" s="232">
        <f>IF(AND(DO371&lt;&gt;0,DQ371&lt;&gt;0)=FALSE,0,data!$C$43)</f>
        <v>0</v>
      </c>
      <c r="DS371" s="269">
        <f t="shared" si="409"/>
        <v>0</v>
      </c>
      <c r="DT371" s="225">
        <f t="shared" si="410"/>
        <v>0</v>
      </c>
      <c r="DU371" s="225">
        <f t="shared" si="411"/>
        <v>0</v>
      </c>
      <c r="DV371" s="225">
        <f t="shared" si="412"/>
        <v>0</v>
      </c>
      <c r="DW371" s="431" t="str">
        <f t="shared" si="413"/>
        <v>ne</v>
      </c>
      <c r="DY371" s="229"/>
      <c r="DZ371" s="225">
        <f t="shared" si="414"/>
        <v>0</v>
      </c>
      <c r="EA371" s="230">
        <f>IF(DZ371=1,data!$C$41*DY371,0)</f>
        <v>0</v>
      </c>
      <c r="EB371" s="265" t="s">
        <v>96</v>
      </c>
      <c r="EC371" s="231">
        <f>IF(DZ371=1,IF(DY371&lt;15,VLOOKUP(EB371,data!$B$3:$E$32,2,0)*DY371,(VLOOKUP(EB371,data!$B$3:$E$32,2,0)*14)+(VLOOKUP(EB371,data!$B$3:$E$32,3,0))*(DY371-14)),0)</f>
        <v>0</v>
      </c>
      <c r="ED371" s="265" t="s">
        <v>96</v>
      </c>
      <c r="EE371" s="231">
        <f>IF(DZ371=1,VLOOKUP(ED371,data!$B$35:$D$39,2,0),0)</f>
        <v>0</v>
      </c>
      <c r="EF371" s="232">
        <f>IF(AND(EC371&lt;&gt;0,EE371&lt;&gt;0)=FALSE,0,data!$C$43)</f>
        <v>0</v>
      </c>
      <c r="EG371" s="269">
        <f t="shared" si="415"/>
        <v>0</v>
      </c>
      <c r="EH371" s="225">
        <f t="shared" si="416"/>
        <v>0</v>
      </c>
      <c r="EI371" s="225">
        <f t="shared" si="417"/>
        <v>0</v>
      </c>
      <c r="EJ371" s="225">
        <f t="shared" si="418"/>
        <v>0</v>
      </c>
      <c r="EK371" s="431" t="str">
        <f t="shared" si="419"/>
        <v>ne</v>
      </c>
      <c r="EM371" s="229"/>
      <c r="EN371" s="225">
        <f t="shared" si="420"/>
        <v>0</v>
      </c>
      <c r="EO371" s="230">
        <f>IF(EN371=1,data!$C$41*EM371,0)</f>
        <v>0</v>
      </c>
      <c r="EP371" s="265" t="s">
        <v>96</v>
      </c>
      <c r="EQ371" s="231">
        <f>IF(EN371=1,IF(EM371&lt;15,VLOOKUP(EP371,data!$B$3:$E$32,2,0)*EM371,(VLOOKUP(EP371,data!$B$3:$E$32,2,0)*14)+(VLOOKUP(EP371,data!$B$3:$E$32,3,0))*(EM371-14)),0)</f>
        <v>0</v>
      </c>
      <c r="ER371" s="265" t="s">
        <v>96</v>
      </c>
      <c r="ES371" s="231">
        <f>IF(EN371=1,VLOOKUP(ER371,data!$B$35:$D$39,2,0),0)</f>
        <v>0</v>
      </c>
      <c r="ET371" s="232">
        <f>IF(AND(EQ371&lt;&gt;0,ES371&lt;&gt;0)=FALSE,0,data!$C$43)</f>
        <v>0</v>
      </c>
      <c r="EU371" s="269">
        <f t="shared" si="421"/>
        <v>0</v>
      </c>
      <c r="EV371" s="225">
        <f t="shared" si="422"/>
        <v>0</v>
      </c>
      <c r="EW371" s="225">
        <f t="shared" si="423"/>
        <v>0</v>
      </c>
      <c r="EX371" s="225">
        <f t="shared" si="424"/>
        <v>0</v>
      </c>
      <c r="EY371" s="431" t="str">
        <f t="shared" si="425"/>
        <v>ne</v>
      </c>
      <c r="FA371" s="229"/>
      <c r="FB371" s="225">
        <f t="shared" si="426"/>
        <v>0</v>
      </c>
      <c r="FC371" s="230">
        <f>IF(FB371=1,data!$C$41*FA371,0)</f>
        <v>0</v>
      </c>
      <c r="FD371" s="265" t="s">
        <v>96</v>
      </c>
      <c r="FE371" s="231">
        <f>IF(FB371=1,IF(FA371&lt;15,VLOOKUP(FD371,data!$B$3:$E$32,2,0)*FA371,(VLOOKUP(FD371,data!$B$3:$E$32,2,0)*14)+(VLOOKUP(FD371,data!$B$3:$E$32,3,0))*(FA371-14)),0)</f>
        <v>0</v>
      </c>
      <c r="FF371" s="265" t="s">
        <v>96</v>
      </c>
      <c r="FG371" s="231">
        <f>IF(FB371=1,VLOOKUP(FF371,data!$B$35:$D$39,2,0),0)</f>
        <v>0</v>
      </c>
      <c r="FH371" s="232">
        <f>IF(AND(FE371&lt;&gt;0,FG371&lt;&gt;0)=FALSE,0,data!$C$43)</f>
        <v>0</v>
      </c>
      <c r="FI371" s="269">
        <f t="shared" si="427"/>
        <v>0</v>
      </c>
      <c r="FJ371" s="225">
        <f t="shared" si="428"/>
        <v>0</v>
      </c>
      <c r="FK371" s="225">
        <f t="shared" si="429"/>
        <v>0</v>
      </c>
      <c r="FL371" s="225">
        <f t="shared" si="430"/>
        <v>0</v>
      </c>
      <c r="FM371" s="431" t="str">
        <f t="shared" si="431"/>
        <v>ne</v>
      </c>
    </row>
    <row r="372" spans="1:169" ht="26.65" hidden="1" customHeight="1" x14ac:dyDescent="0.25">
      <c r="A372" s="233"/>
      <c r="B372" s="370" t="s">
        <v>463</v>
      </c>
      <c r="C372" s="416"/>
      <c r="D372" s="418"/>
      <c r="E372" s="229"/>
      <c r="F372" s="225">
        <f t="shared" si="363"/>
        <v>0</v>
      </c>
      <c r="G372" s="230">
        <f>IF(F372=1,data!$C$41*E372,0)</f>
        <v>0</v>
      </c>
      <c r="H372" s="265" t="s">
        <v>96</v>
      </c>
      <c r="I372" s="231">
        <f>IF($F372=1,IF($E372&lt;15,VLOOKUP(H372,data!$B$3:$E$32,2,0)*$E372,(VLOOKUP(H372,data!$B$3:$E$32,2,0)*14)+(VLOOKUP(H372,data!$B$3:$E$32,3,0))*($E372-14)),0)</f>
        <v>0</v>
      </c>
      <c r="J372" s="265" t="s">
        <v>96</v>
      </c>
      <c r="K372" s="231">
        <f>IF($F372=1,VLOOKUP(J372,data!$B$35:$D$39,2,0),0)</f>
        <v>0</v>
      </c>
      <c r="L372" s="232">
        <f>IF(AND(I372&lt;&gt;0,K372&lt;&gt;0)=FALSE,0,data!$C$43)</f>
        <v>0</v>
      </c>
      <c r="M372" s="269">
        <f t="shared" si="361"/>
        <v>0</v>
      </c>
      <c r="N372" s="225">
        <f t="shared" si="432"/>
        <v>0</v>
      </c>
      <c r="O372" s="225">
        <f t="shared" si="364"/>
        <v>0</v>
      </c>
      <c r="P372" s="225">
        <f t="shared" si="365"/>
        <v>0</v>
      </c>
      <c r="Q372" s="228"/>
      <c r="R372" s="438">
        <f t="shared" si="366"/>
        <v>0</v>
      </c>
      <c r="S372" s="225">
        <f t="shared" si="367"/>
        <v>0</v>
      </c>
      <c r="T372" s="357">
        <f>IF(S372=1,data!$C$41*R372,0)</f>
        <v>0</v>
      </c>
      <c r="U372" s="370" t="str">
        <f t="shared" si="368"/>
        <v xml:space="preserve"> </v>
      </c>
      <c r="V372" s="360">
        <f>IF($S372=1,IF(R372&lt;15,VLOOKUP(U372,data!$B$3:$E$32,2,0)*R372,(VLOOKUP(U372,data!$B$3:$E$32,2,0)*14)+(VLOOKUP(U372,data!$B$3:$E$32,3,0))*(R372-14)),0)</f>
        <v>0</v>
      </c>
      <c r="W372" s="370" t="str">
        <f t="shared" si="369"/>
        <v xml:space="preserve"> </v>
      </c>
      <c r="X372" s="360">
        <f>IF($S372=1,VLOOKUP(W372,data!$B$35:$D$39,2,0),0)</f>
        <v>0</v>
      </c>
      <c r="Y372" s="364">
        <f>IF(AND(V372&lt;&gt;0,X372&lt;&gt;0)=FALSE,0,data!$C$43)</f>
        <v>0</v>
      </c>
      <c r="Z372" s="365">
        <f t="shared" si="362"/>
        <v>0</v>
      </c>
      <c r="AA372" s="225">
        <f t="shared" si="433"/>
        <v>0</v>
      </c>
      <c r="AB372" s="225">
        <f t="shared" si="370"/>
        <v>0</v>
      </c>
      <c r="AC372" s="225">
        <f t="shared" si="371"/>
        <v>0</v>
      </c>
      <c r="AE372" s="229"/>
      <c r="AF372" s="225">
        <f t="shared" si="372"/>
        <v>0</v>
      </c>
      <c r="AG372" s="230">
        <f>IF(AF372=1,data!$C$41*AE372,0)</f>
        <v>0</v>
      </c>
      <c r="AH372" s="265" t="s">
        <v>96</v>
      </c>
      <c r="AI372" s="231">
        <f>IF(AF372=1,IF(AE372&lt;15,VLOOKUP(AH372,data!$B$3:$E$32,2,0)*AE372,(VLOOKUP(AH372,data!$B$3:$E$32,2,0)*14)+(VLOOKUP(AH372,data!$B$3:$E$32,3,0))*(AE372-14)),0)</f>
        <v>0</v>
      </c>
      <c r="AJ372" s="265" t="s">
        <v>96</v>
      </c>
      <c r="AK372" s="231">
        <f>IF(AF372=1,VLOOKUP(AJ372,data!$B$35:$D$39,2,0),0)</f>
        <v>0</v>
      </c>
      <c r="AL372" s="232">
        <f>IF(AND(AI372&lt;&gt;0,AK372&lt;&gt;0)=FALSE,0,data!$C$43)</f>
        <v>0</v>
      </c>
      <c r="AM372" s="269">
        <f t="shared" si="373"/>
        <v>0</v>
      </c>
      <c r="AN372" s="225">
        <f t="shared" si="374"/>
        <v>0</v>
      </c>
      <c r="AO372" s="225">
        <f t="shared" si="375"/>
        <v>0</v>
      </c>
      <c r="AP372" s="225">
        <f t="shared" si="376"/>
        <v>0</v>
      </c>
      <c r="AQ372" s="431" t="str">
        <f t="shared" si="377"/>
        <v>ne</v>
      </c>
      <c r="AS372" s="229"/>
      <c r="AT372" s="225">
        <f t="shared" si="378"/>
        <v>0</v>
      </c>
      <c r="AU372" s="230">
        <f>IF(AT372=1,data!$C$41*AS372,0)</f>
        <v>0</v>
      </c>
      <c r="AV372" s="265" t="s">
        <v>96</v>
      </c>
      <c r="AW372" s="231">
        <f>IF(AT372=1,IF(AS372&lt;15,VLOOKUP(AV372,data!$B$3:$E$32,2,0)*AS372,(VLOOKUP(AV372,data!$B$3:$E$32,2,0)*14)+(VLOOKUP(AV372,data!$B$3:$E$32,3,0))*(AS372-14)),0)</f>
        <v>0</v>
      </c>
      <c r="AX372" s="265" t="s">
        <v>96</v>
      </c>
      <c r="AY372" s="231">
        <f>IF(AT372=1,VLOOKUP(AX372,data!$B$35:$D$39,2,0),0)</f>
        <v>0</v>
      </c>
      <c r="AZ372" s="232">
        <f>IF(AND(AW372&lt;&gt;0,AY372&lt;&gt;0)=FALSE,0,data!$C$43)</f>
        <v>0</v>
      </c>
      <c r="BA372" s="269">
        <f t="shared" si="379"/>
        <v>0</v>
      </c>
      <c r="BB372" s="225">
        <f t="shared" si="380"/>
        <v>0</v>
      </c>
      <c r="BC372" s="225">
        <f t="shared" si="381"/>
        <v>0</v>
      </c>
      <c r="BD372" s="225">
        <f t="shared" si="382"/>
        <v>0</v>
      </c>
      <c r="BE372" s="431" t="str">
        <f t="shared" si="383"/>
        <v>ne</v>
      </c>
      <c r="BG372" s="229"/>
      <c r="BH372" s="225">
        <f t="shared" si="384"/>
        <v>0</v>
      </c>
      <c r="BI372" s="230">
        <f>IF(BH372=1,data!$C$41*BG372,0)</f>
        <v>0</v>
      </c>
      <c r="BJ372" s="265" t="s">
        <v>96</v>
      </c>
      <c r="BK372" s="231">
        <f>IF(BH372=1,IF(BG372&lt;15,VLOOKUP(BJ372,data!$B$3:$E$32,2,0)*BG372,(VLOOKUP(BJ372,data!$B$3:$E$32,2,0)*14)+(VLOOKUP(BJ372,data!$B$3:$E$32,3,0))*(BG372-14)),0)</f>
        <v>0</v>
      </c>
      <c r="BL372" s="265" t="s">
        <v>96</v>
      </c>
      <c r="BM372" s="231">
        <f>IF(BH372=1,VLOOKUP(BL372,data!$B$35:$D$39,2,0),0)</f>
        <v>0</v>
      </c>
      <c r="BN372" s="232">
        <f>IF(AND(BK372&lt;&gt;0,BM372&lt;&gt;0)=FALSE,0,data!$C$43)</f>
        <v>0</v>
      </c>
      <c r="BO372" s="269">
        <f t="shared" si="385"/>
        <v>0</v>
      </c>
      <c r="BP372" s="225">
        <f t="shared" si="386"/>
        <v>0</v>
      </c>
      <c r="BQ372" s="225">
        <f t="shared" si="387"/>
        <v>0</v>
      </c>
      <c r="BR372" s="225">
        <f t="shared" si="388"/>
        <v>0</v>
      </c>
      <c r="BS372" s="431" t="str">
        <f t="shared" si="389"/>
        <v>ne</v>
      </c>
      <c r="BU372" s="229"/>
      <c r="BV372" s="225">
        <f t="shared" si="390"/>
        <v>0</v>
      </c>
      <c r="BW372" s="230">
        <f>IF(BV372=1,data!$C$41*BU372,0)</f>
        <v>0</v>
      </c>
      <c r="BX372" s="265" t="s">
        <v>96</v>
      </c>
      <c r="BY372" s="231">
        <f>IF(BV372=1,IF(BU372&lt;15,VLOOKUP(BX372,data!$B$3:$E$32,2,0)*BU372,(VLOOKUP(BX372,data!$B$3:$E$32,2,0)*14)+(VLOOKUP(BX372,data!$B$3:$E$32,3,0))*(BU372-14)),0)</f>
        <v>0</v>
      </c>
      <c r="BZ372" s="265" t="s">
        <v>96</v>
      </c>
      <c r="CA372" s="231">
        <f>IF(BV372=1,VLOOKUP(BZ372,data!$B$35:$D$39,2,0),0)</f>
        <v>0</v>
      </c>
      <c r="CB372" s="232">
        <f>IF(AND(BY372&lt;&gt;0,CA372&lt;&gt;0)=FALSE,0,data!$C$43)</f>
        <v>0</v>
      </c>
      <c r="CC372" s="269">
        <f t="shared" si="391"/>
        <v>0</v>
      </c>
      <c r="CD372" s="225">
        <f t="shared" si="392"/>
        <v>0</v>
      </c>
      <c r="CE372" s="225">
        <f t="shared" si="393"/>
        <v>0</v>
      </c>
      <c r="CF372" s="225">
        <f t="shared" si="394"/>
        <v>0</v>
      </c>
      <c r="CG372" s="431" t="str">
        <f t="shared" si="395"/>
        <v>ne</v>
      </c>
      <c r="CI372" s="229"/>
      <c r="CJ372" s="225">
        <f t="shared" si="396"/>
        <v>0</v>
      </c>
      <c r="CK372" s="230">
        <f>IF(CJ372=1,data!$C$41*CI372,0)</f>
        <v>0</v>
      </c>
      <c r="CL372" s="265" t="s">
        <v>96</v>
      </c>
      <c r="CM372" s="231">
        <f>IF(CJ372=1,IF(CI372&lt;15,VLOOKUP(CL372,data!$B$3:$E$32,2,0)*CI372,(VLOOKUP(CL372,data!$B$3:$E$32,2,0)*14)+(VLOOKUP(CL372,data!$B$3:$E$32,3,0))*(CI372-14)),0)</f>
        <v>0</v>
      </c>
      <c r="CN372" s="265" t="s">
        <v>96</v>
      </c>
      <c r="CO372" s="231">
        <f>IF(CJ372=1,VLOOKUP(CN372,data!$B$35:$D$39,2,0),0)</f>
        <v>0</v>
      </c>
      <c r="CP372" s="232">
        <f>IF(AND(CM372&lt;&gt;0,CO372&lt;&gt;0)=FALSE,0,data!$C$43)</f>
        <v>0</v>
      </c>
      <c r="CQ372" s="269">
        <f t="shared" si="397"/>
        <v>0</v>
      </c>
      <c r="CR372" s="225">
        <f t="shared" si="398"/>
        <v>0</v>
      </c>
      <c r="CS372" s="225">
        <f t="shared" si="399"/>
        <v>0</v>
      </c>
      <c r="CT372" s="225">
        <f t="shared" si="400"/>
        <v>0</v>
      </c>
      <c r="CU372" s="431" t="str">
        <f t="shared" si="401"/>
        <v>ne</v>
      </c>
      <c r="CW372" s="229"/>
      <c r="CX372" s="225">
        <f t="shared" si="402"/>
        <v>0</v>
      </c>
      <c r="CY372" s="230">
        <f>IF(CX372=1,data!$C$41*CW372,0)</f>
        <v>0</v>
      </c>
      <c r="CZ372" s="265" t="s">
        <v>96</v>
      </c>
      <c r="DA372" s="231">
        <f>IF(CX372=1,IF(CW372&lt;15,VLOOKUP(CZ372,data!$B$3:$E$32,2,0)*CW372,(VLOOKUP(CZ372,data!$B$3:$E$32,2,0)*14)+(VLOOKUP(CZ372,data!$B$3:$E$32,3,0))*(CW372-14)),0)</f>
        <v>0</v>
      </c>
      <c r="DB372" s="265" t="s">
        <v>96</v>
      </c>
      <c r="DC372" s="231">
        <f>IF(CX372=1,VLOOKUP(DB372,data!$B$35:$D$39,2,0),0)</f>
        <v>0</v>
      </c>
      <c r="DD372" s="232">
        <f>IF(AND(DA372&lt;&gt;0,DC372&lt;&gt;0)=FALSE,0,data!$C$43)</f>
        <v>0</v>
      </c>
      <c r="DE372" s="269">
        <f t="shared" si="403"/>
        <v>0</v>
      </c>
      <c r="DF372" s="225">
        <f t="shared" si="404"/>
        <v>0</v>
      </c>
      <c r="DG372" s="225">
        <f t="shared" si="405"/>
        <v>0</v>
      </c>
      <c r="DH372" s="225">
        <f t="shared" si="406"/>
        <v>0</v>
      </c>
      <c r="DI372" s="431" t="str">
        <f t="shared" si="407"/>
        <v>ne</v>
      </c>
      <c r="DK372" s="229"/>
      <c r="DL372" s="225">
        <f t="shared" si="408"/>
        <v>0</v>
      </c>
      <c r="DM372" s="230">
        <f>IF(DL372=1,data!$C$41*DK372,0)</f>
        <v>0</v>
      </c>
      <c r="DN372" s="265" t="s">
        <v>96</v>
      </c>
      <c r="DO372" s="231">
        <f>IF(DL372=1,IF(DK372&lt;15,VLOOKUP(DN372,data!$B$3:$E$32,2,0)*DK372,(VLOOKUP(DN372,data!$B$3:$E$32,2,0)*14)+(VLOOKUP(DN372,data!$B$3:$E$32,3,0))*(DK372-14)),0)</f>
        <v>0</v>
      </c>
      <c r="DP372" s="265" t="s">
        <v>96</v>
      </c>
      <c r="DQ372" s="231">
        <f>IF(DL372=1,VLOOKUP(DP372,data!$B$35:$D$39,2,0),0)</f>
        <v>0</v>
      </c>
      <c r="DR372" s="232">
        <f>IF(AND(DO372&lt;&gt;0,DQ372&lt;&gt;0)=FALSE,0,data!$C$43)</f>
        <v>0</v>
      </c>
      <c r="DS372" s="269">
        <f t="shared" si="409"/>
        <v>0</v>
      </c>
      <c r="DT372" s="225">
        <f t="shared" si="410"/>
        <v>0</v>
      </c>
      <c r="DU372" s="225">
        <f t="shared" si="411"/>
        <v>0</v>
      </c>
      <c r="DV372" s="225">
        <f t="shared" si="412"/>
        <v>0</v>
      </c>
      <c r="DW372" s="431" t="str">
        <f t="shared" si="413"/>
        <v>ne</v>
      </c>
      <c r="DY372" s="229"/>
      <c r="DZ372" s="225">
        <f t="shared" si="414"/>
        <v>0</v>
      </c>
      <c r="EA372" s="230">
        <f>IF(DZ372=1,data!$C$41*DY372,0)</f>
        <v>0</v>
      </c>
      <c r="EB372" s="265" t="s">
        <v>96</v>
      </c>
      <c r="EC372" s="231">
        <f>IF(DZ372=1,IF(DY372&lt;15,VLOOKUP(EB372,data!$B$3:$E$32,2,0)*DY372,(VLOOKUP(EB372,data!$B$3:$E$32,2,0)*14)+(VLOOKUP(EB372,data!$B$3:$E$32,3,0))*(DY372-14)),0)</f>
        <v>0</v>
      </c>
      <c r="ED372" s="265" t="s">
        <v>96</v>
      </c>
      <c r="EE372" s="231">
        <f>IF(DZ372=1,VLOOKUP(ED372,data!$B$35:$D$39,2,0),0)</f>
        <v>0</v>
      </c>
      <c r="EF372" s="232">
        <f>IF(AND(EC372&lt;&gt;0,EE372&lt;&gt;0)=FALSE,0,data!$C$43)</f>
        <v>0</v>
      </c>
      <c r="EG372" s="269">
        <f t="shared" si="415"/>
        <v>0</v>
      </c>
      <c r="EH372" s="225">
        <f t="shared" si="416"/>
        <v>0</v>
      </c>
      <c r="EI372" s="225">
        <f t="shared" si="417"/>
        <v>0</v>
      </c>
      <c r="EJ372" s="225">
        <f t="shared" si="418"/>
        <v>0</v>
      </c>
      <c r="EK372" s="431" t="str">
        <f t="shared" si="419"/>
        <v>ne</v>
      </c>
      <c r="EM372" s="229"/>
      <c r="EN372" s="225">
        <f t="shared" si="420"/>
        <v>0</v>
      </c>
      <c r="EO372" s="230">
        <f>IF(EN372=1,data!$C$41*EM372,0)</f>
        <v>0</v>
      </c>
      <c r="EP372" s="265" t="s">
        <v>96</v>
      </c>
      <c r="EQ372" s="231">
        <f>IF(EN372=1,IF(EM372&lt;15,VLOOKUP(EP372,data!$B$3:$E$32,2,0)*EM372,(VLOOKUP(EP372,data!$B$3:$E$32,2,0)*14)+(VLOOKUP(EP372,data!$B$3:$E$32,3,0))*(EM372-14)),0)</f>
        <v>0</v>
      </c>
      <c r="ER372" s="265" t="s">
        <v>96</v>
      </c>
      <c r="ES372" s="231">
        <f>IF(EN372=1,VLOOKUP(ER372,data!$B$35:$D$39,2,0),0)</f>
        <v>0</v>
      </c>
      <c r="ET372" s="232">
        <f>IF(AND(EQ372&lt;&gt;0,ES372&lt;&gt;0)=FALSE,0,data!$C$43)</f>
        <v>0</v>
      </c>
      <c r="EU372" s="269">
        <f t="shared" si="421"/>
        <v>0</v>
      </c>
      <c r="EV372" s="225">
        <f t="shared" si="422"/>
        <v>0</v>
      </c>
      <c r="EW372" s="225">
        <f t="shared" si="423"/>
        <v>0</v>
      </c>
      <c r="EX372" s="225">
        <f t="shared" si="424"/>
        <v>0</v>
      </c>
      <c r="EY372" s="431" t="str">
        <f t="shared" si="425"/>
        <v>ne</v>
      </c>
      <c r="FA372" s="229"/>
      <c r="FB372" s="225">
        <f t="shared" si="426"/>
        <v>0</v>
      </c>
      <c r="FC372" s="230">
        <f>IF(FB372=1,data!$C$41*FA372,0)</f>
        <v>0</v>
      </c>
      <c r="FD372" s="265" t="s">
        <v>96</v>
      </c>
      <c r="FE372" s="231">
        <f>IF(FB372=1,IF(FA372&lt;15,VLOOKUP(FD372,data!$B$3:$E$32,2,0)*FA372,(VLOOKUP(FD372,data!$B$3:$E$32,2,0)*14)+(VLOOKUP(FD372,data!$B$3:$E$32,3,0))*(FA372-14)),0)</f>
        <v>0</v>
      </c>
      <c r="FF372" s="265" t="s">
        <v>96</v>
      </c>
      <c r="FG372" s="231">
        <f>IF(FB372=1,VLOOKUP(FF372,data!$B$35:$D$39,2,0),0)</f>
        <v>0</v>
      </c>
      <c r="FH372" s="232">
        <f>IF(AND(FE372&lt;&gt;0,FG372&lt;&gt;0)=FALSE,0,data!$C$43)</f>
        <v>0</v>
      </c>
      <c r="FI372" s="269">
        <f t="shared" si="427"/>
        <v>0</v>
      </c>
      <c r="FJ372" s="225">
        <f t="shared" si="428"/>
        <v>0</v>
      </c>
      <c r="FK372" s="225">
        <f t="shared" si="429"/>
        <v>0</v>
      </c>
      <c r="FL372" s="225">
        <f t="shared" si="430"/>
        <v>0</v>
      </c>
      <c r="FM372" s="431" t="str">
        <f t="shared" si="431"/>
        <v>ne</v>
      </c>
    </row>
    <row r="373" spans="1:169" ht="26.65" hidden="1" customHeight="1" x14ac:dyDescent="0.25">
      <c r="A373" s="233"/>
      <c r="B373" s="370" t="s">
        <v>464</v>
      </c>
      <c r="C373" s="416"/>
      <c r="D373" s="418"/>
      <c r="E373" s="229"/>
      <c r="F373" s="225">
        <f t="shared" si="363"/>
        <v>0</v>
      </c>
      <c r="G373" s="230">
        <f>IF(F373=1,data!$C$41*E373,0)</f>
        <v>0</v>
      </c>
      <c r="H373" s="265" t="s">
        <v>96</v>
      </c>
      <c r="I373" s="231">
        <f>IF($F373=1,IF($E373&lt;15,VLOOKUP(H373,data!$B$3:$E$32,2,0)*$E373,(VLOOKUP(H373,data!$B$3:$E$32,2,0)*14)+(VLOOKUP(H373,data!$B$3:$E$32,3,0))*($E373-14)),0)</f>
        <v>0</v>
      </c>
      <c r="J373" s="265" t="s">
        <v>96</v>
      </c>
      <c r="K373" s="231">
        <f>IF($F373=1,VLOOKUP(J373,data!$B$35:$D$39,2,0),0)</f>
        <v>0</v>
      </c>
      <c r="L373" s="232">
        <f>IF(AND(I373&lt;&gt;0,K373&lt;&gt;0)=FALSE,0,data!$C$43)</f>
        <v>0</v>
      </c>
      <c r="M373" s="269">
        <f t="shared" si="361"/>
        <v>0</v>
      </c>
      <c r="N373" s="225">
        <f t="shared" si="432"/>
        <v>0</v>
      </c>
      <c r="O373" s="225">
        <f t="shared" si="364"/>
        <v>0</v>
      </c>
      <c r="P373" s="225">
        <f t="shared" si="365"/>
        <v>0</v>
      </c>
      <c r="Q373" s="228"/>
      <c r="R373" s="438">
        <f t="shared" si="366"/>
        <v>0</v>
      </c>
      <c r="S373" s="225">
        <f t="shared" si="367"/>
        <v>0</v>
      </c>
      <c r="T373" s="357">
        <f>IF(S373=1,data!$C$41*R373,0)</f>
        <v>0</v>
      </c>
      <c r="U373" s="370" t="str">
        <f t="shared" si="368"/>
        <v xml:space="preserve"> </v>
      </c>
      <c r="V373" s="360">
        <f>IF($S373=1,IF(R373&lt;15,VLOOKUP(U373,data!$B$3:$E$32,2,0)*R373,(VLOOKUP(U373,data!$B$3:$E$32,2,0)*14)+(VLOOKUP(U373,data!$B$3:$E$32,3,0))*(R373-14)),0)</f>
        <v>0</v>
      </c>
      <c r="W373" s="370" t="str">
        <f t="shared" si="369"/>
        <v xml:space="preserve"> </v>
      </c>
      <c r="X373" s="360">
        <f>IF($S373=1,VLOOKUP(W373,data!$B$35:$D$39,2,0),0)</f>
        <v>0</v>
      </c>
      <c r="Y373" s="364">
        <f>IF(AND(V373&lt;&gt;0,X373&lt;&gt;0)=FALSE,0,data!$C$43)</f>
        <v>0</v>
      </c>
      <c r="Z373" s="365">
        <f t="shared" si="362"/>
        <v>0</v>
      </c>
      <c r="AA373" s="225">
        <f t="shared" si="433"/>
        <v>0</v>
      </c>
      <c r="AB373" s="225">
        <f t="shared" si="370"/>
        <v>0</v>
      </c>
      <c r="AC373" s="225">
        <f t="shared" si="371"/>
        <v>0</v>
      </c>
      <c r="AE373" s="229"/>
      <c r="AF373" s="225">
        <f t="shared" si="372"/>
        <v>0</v>
      </c>
      <c r="AG373" s="230">
        <f>IF(AF373=1,data!$C$41*AE373,0)</f>
        <v>0</v>
      </c>
      <c r="AH373" s="265" t="s">
        <v>96</v>
      </c>
      <c r="AI373" s="231">
        <f>IF(AF373=1,IF(AE373&lt;15,VLOOKUP(AH373,data!$B$3:$E$32,2,0)*AE373,(VLOOKUP(AH373,data!$B$3:$E$32,2,0)*14)+(VLOOKUP(AH373,data!$B$3:$E$32,3,0))*(AE373-14)),0)</f>
        <v>0</v>
      </c>
      <c r="AJ373" s="265" t="s">
        <v>96</v>
      </c>
      <c r="AK373" s="231">
        <f>IF(AF373=1,VLOOKUP(AJ373,data!$B$35:$D$39,2,0),0)</f>
        <v>0</v>
      </c>
      <c r="AL373" s="232">
        <f>IF(AND(AI373&lt;&gt;0,AK373&lt;&gt;0)=FALSE,0,data!$C$43)</f>
        <v>0</v>
      </c>
      <c r="AM373" s="269">
        <f t="shared" si="373"/>
        <v>0</v>
      </c>
      <c r="AN373" s="225">
        <f t="shared" si="374"/>
        <v>0</v>
      </c>
      <c r="AO373" s="225">
        <f t="shared" si="375"/>
        <v>0</v>
      </c>
      <c r="AP373" s="225">
        <f t="shared" si="376"/>
        <v>0</v>
      </c>
      <c r="AQ373" s="431" t="str">
        <f t="shared" si="377"/>
        <v>ne</v>
      </c>
      <c r="AS373" s="229"/>
      <c r="AT373" s="225">
        <f t="shared" si="378"/>
        <v>0</v>
      </c>
      <c r="AU373" s="230">
        <f>IF(AT373=1,data!$C$41*AS373,0)</f>
        <v>0</v>
      </c>
      <c r="AV373" s="265" t="s">
        <v>96</v>
      </c>
      <c r="AW373" s="231">
        <f>IF(AT373=1,IF(AS373&lt;15,VLOOKUP(AV373,data!$B$3:$E$32,2,0)*AS373,(VLOOKUP(AV373,data!$B$3:$E$32,2,0)*14)+(VLOOKUP(AV373,data!$B$3:$E$32,3,0))*(AS373-14)),0)</f>
        <v>0</v>
      </c>
      <c r="AX373" s="265" t="s">
        <v>96</v>
      </c>
      <c r="AY373" s="231">
        <f>IF(AT373=1,VLOOKUP(AX373,data!$B$35:$D$39,2,0),0)</f>
        <v>0</v>
      </c>
      <c r="AZ373" s="232">
        <f>IF(AND(AW373&lt;&gt;0,AY373&lt;&gt;0)=FALSE,0,data!$C$43)</f>
        <v>0</v>
      </c>
      <c r="BA373" s="269">
        <f t="shared" si="379"/>
        <v>0</v>
      </c>
      <c r="BB373" s="225">
        <f t="shared" si="380"/>
        <v>0</v>
      </c>
      <c r="BC373" s="225">
        <f t="shared" si="381"/>
        <v>0</v>
      </c>
      <c r="BD373" s="225">
        <f t="shared" si="382"/>
        <v>0</v>
      </c>
      <c r="BE373" s="431" t="str">
        <f t="shared" si="383"/>
        <v>ne</v>
      </c>
      <c r="BG373" s="229"/>
      <c r="BH373" s="225">
        <f t="shared" si="384"/>
        <v>0</v>
      </c>
      <c r="BI373" s="230">
        <f>IF(BH373=1,data!$C$41*BG373,0)</f>
        <v>0</v>
      </c>
      <c r="BJ373" s="265" t="s">
        <v>96</v>
      </c>
      <c r="BK373" s="231">
        <f>IF(BH373=1,IF(BG373&lt;15,VLOOKUP(BJ373,data!$B$3:$E$32,2,0)*BG373,(VLOOKUP(BJ373,data!$B$3:$E$32,2,0)*14)+(VLOOKUP(BJ373,data!$B$3:$E$32,3,0))*(BG373-14)),0)</f>
        <v>0</v>
      </c>
      <c r="BL373" s="265" t="s">
        <v>96</v>
      </c>
      <c r="BM373" s="231">
        <f>IF(BH373=1,VLOOKUP(BL373,data!$B$35:$D$39,2,0),0)</f>
        <v>0</v>
      </c>
      <c r="BN373" s="232">
        <f>IF(AND(BK373&lt;&gt;0,BM373&lt;&gt;0)=FALSE,0,data!$C$43)</f>
        <v>0</v>
      </c>
      <c r="BO373" s="269">
        <f t="shared" si="385"/>
        <v>0</v>
      </c>
      <c r="BP373" s="225">
        <f t="shared" si="386"/>
        <v>0</v>
      </c>
      <c r="BQ373" s="225">
        <f t="shared" si="387"/>
        <v>0</v>
      </c>
      <c r="BR373" s="225">
        <f t="shared" si="388"/>
        <v>0</v>
      </c>
      <c r="BS373" s="431" t="str">
        <f t="shared" si="389"/>
        <v>ne</v>
      </c>
      <c r="BU373" s="229"/>
      <c r="BV373" s="225">
        <f t="shared" si="390"/>
        <v>0</v>
      </c>
      <c r="BW373" s="230">
        <f>IF(BV373=1,data!$C$41*BU373,0)</f>
        <v>0</v>
      </c>
      <c r="BX373" s="265" t="s">
        <v>96</v>
      </c>
      <c r="BY373" s="231">
        <f>IF(BV373=1,IF(BU373&lt;15,VLOOKUP(BX373,data!$B$3:$E$32,2,0)*BU373,(VLOOKUP(BX373,data!$B$3:$E$32,2,0)*14)+(VLOOKUP(BX373,data!$B$3:$E$32,3,0))*(BU373-14)),0)</f>
        <v>0</v>
      </c>
      <c r="BZ373" s="265" t="s">
        <v>96</v>
      </c>
      <c r="CA373" s="231">
        <f>IF(BV373=1,VLOOKUP(BZ373,data!$B$35:$D$39,2,0),0)</f>
        <v>0</v>
      </c>
      <c r="CB373" s="232">
        <f>IF(AND(BY373&lt;&gt;0,CA373&lt;&gt;0)=FALSE,0,data!$C$43)</f>
        <v>0</v>
      </c>
      <c r="CC373" s="269">
        <f t="shared" si="391"/>
        <v>0</v>
      </c>
      <c r="CD373" s="225">
        <f t="shared" si="392"/>
        <v>0</v>
      </c>
      <c r="CE373" s="225">
        <f t="shared" si="393"/>
        <v>0</v>
      </c>
      <c r="CF373" s="225">
        <f t="shared" si="394"/>
        <v>0</v>
      </c>
      <c r="CG373" s="431" t="str">
        <f t="shared" si="395"/>
        <v>ne</v>
      </c>
      <c r="CI373" s="229"/>
      <c r="CJ373" s="225">
        <f t="shared" si="396"/>
        <v>0</v>
      </c>
      <c r="CK373" s="230">
        <f>IF(CJ373=1,data!$C$41*CI373,0)</f>
        <v>0</v>
      </c>
      <c r="CL373" s="265" t="s">
        <v>96</v>
      </c>
      <c r="CM373" s="231">
        <f>IF(CJ373=1,IF(CI373&lt;15,VLOOKUP(CL373,data!$B$3:$E$32,2,0)*CI373,(VLOOKUP(CL373,data!$B$3:$E$32,2,0)*14)+(VLOOKUP(CL373,data!$B$3:$E$32,3,0))*(CI373-14)),0)</f>
        <v>0</v>
      </c>
      <c r="CN373" s="265" t="s">
        <v>96</v>
      </c>
      <c r="CO373" s="231">
        <f>IF(CJ373=1,VLOOKUP(CN373,data!$B$35:$D$39,2,0),0)</f>
        <v>0</v>
      </c>
      <c r="CP373" s="232">
        <f>IF(AND(CM373&lt;&gt;0,CO373&lt;&gt;0)=FALSE,0,data!$C$43)</f>
        <v>0</v>
      </c>
      <c r="CQ373" s="269">
        <f t="shared" si="397"/>
        <v>0</v>
      </c>
      <c r="CR373" s="225">
        <f t="shared" si="398"/>
        <v>0</v>
      </c>
      <c r="CS373" s="225">
        <f t="shared" si="399"/>
        <v>0</v>
      </c>
      <c r="CT373" s="225">
        <f t="shared" si="400"/>
        <v>0</v>
      </c>
      <c r="CU373" s="431" t="str">
        <f t="shared" si="401"/>
        <v>ne</v>
      </c>
      <c r="CW373" s="229"/>
      <c r="CX373" s="225">
        <f t="shared" si="402"/>
        <v>0</v>
      </c>
      <c r="CY373" s="230">
        <f>IF(CX373=1,data!$C$41*CW373,0)</f>
        <v>0</v>
      </c>
      <c r="CZ373" s="265" t="s">
        <v>96</v>
      </c>
      <c r="DA373" s="231">
        <f>IF(CX373=1,IF(CW373&lt;15,VLOOKUP(CZ373,data!$B$3:$E$32,2,0)*CW373,(VLOOKUP(CZ373,data!$B$3:$E$32,2,0)*14)+(VLOOKUP(CZ373,data!$B$3:$E$32,3,0))*(CW373-14)),0)</f>
        <v>0</v>
      </c>
      <c r="DB373" s="265" t="s">
        <v>96</v>
      </c>
      <c r="DC373" s="231">
        <f>IF(CX373=1,VLOOKUP(DB373,data!$B$35:$D$39,2,0),0)</f>
        <v>0</v>
      </c>
      <c r="DD373" s="232">
        <f>IF(AND(DA373&lt;&gt;0,DC373&lt;&gt;0)=FALSE,0,data!$C$43)</f>
        <v>0</v>
      </c>
      <c r="DE373" s="269">
        <f t="shared" si="403"/>
        <v>0</v>
      </c>
      <c r="DF373" s="225">
        <f t="shared" si="404"/>
        <v>0</v>
      </c>
      <c r="DG373" s="225">
        <f t="shared" si="405"/>
        <v>0</v>
      </c>
      <c r="DH373" s="225">
        <f t="shared" si="406"/>
        <v>0</v>
      </c>
      <c r="DI373" s="431" t="str">
        <f t="shared" si="407"/>
        <v>ne</v>
      </c>
      <c r="DK373" s="229"/>
      <c r="DL373" s="225">
        <f t="shared" si="408"/>
        <v>0</v>
      </c>
      <c r="DM373" s="230">
        <f>IF(DL373=1,data!$C$41*DK373,0)</f>
        <v>0</v>
      </c>
      <c r="DN373" s="265" t="s">
        <v>96</v>
      </c>
      <c r="DO373" s="231">
        <f>IF(DL373=1,IF(DK373&lt;15,VLOOKUP(DN373,data!$B$3:$E$32,2,0)*DK373,(VLOOKUP(DN373,data!$B$3:$E$32,2,0)*14)+(VLOOKUP(DN373,data!$B$3:$E$32,3,0))*(DK373-14)),0)</f>
        <v>0</v>
      </c>
      <c r="DP373" s="265" t="s">
        <v>96</v>
      </c>
      <c r="DQ373" s="231">
        <f>IF(DL373=1,VLOOKUP(DP373,data!$B$35:$D$39,2,0),0)</f>
        <v>0</v>
      </c>
      <c r="DR373" s="232">
        <f>IF(AND(DO373&lt;&gt;0,DQ373&lt;&gt;0)=FALSE,0,data!$C$43)</f>
        <v>0</v>
      </c>
      <c r="DS373" s="269">
        <f t="shared" si="409"/>
        <v>0</v>
      </c>
      <c r="DT373" s="225">
        <f t="shared" si="410"/>
        <v>0</v>
      </c>
      <c r="DU373" s="225">
        <f t="shared" si="411"/>
        <v>0</v>
      </c>
      <c r="DV373" s="225">
        <f t="shared" si="412"/>
        <v>0</v>
      </c>
      <c r="DW373" s="431" t="str">
        <f t="shared" si="413"/>
        <v>ne</v>
      </c>
      <c r="DY373" s="229"/>
      <c r="DZ373" s="225">
        <f t="shared" si="414"/>
        <v>0</v>
      </c>
      <c r="EA373" s="230">
        <f>IF(DZ373=1,data!$C$41*DY373,0)</f>
        <v>0</v>
      </c>
      <c r="EB373" s="265" t="s">
        <v>96</v>
      </c>
      <c r="EC373" s="231">
        <f>IF(DZ373=1,IF(DY373&lt;15,VLOOKUP(EB373,data!$B$3:$E$32,2,0)*DY373,(VLOOKUP(EB373,data!$B$3:$E$32,2,0)*14)+(VLOOKUP(EB373,data!$B$3:$E$32,3,0))*(DY373-14)),0)</f>
        <v>0</v>
      </c>
      <c r="ED373" s="265" t="s">
        <v>96</v>
      </c>
      <c r="EE373" s="231">
        <f>IF(DZ373=1,VLOOKUP(ED373,data!$B$35:$D$39,2,0),0)</f>
        <v>0</v>
      </c>
      <c r="EF373" s="232">
        <f>IF(AND(EC373&lt;&gt;0,EE373&lt;&gt;0)=FALSE,0,data!$C$43)</f>
        <v>0</v>
      </c>
      <c r="EG373" s="269">
        <f t="shared" si="415"/>
        <v>0</v>
      </c>
      <c r="EH373" s="225">
        <f t="shared" si="416"/>
        <v>0</v>
      </c>
      <c r="EI373" s="225">
        <f t="shared" si="417"/>
        <v>0</v>
      </c>
      <c r="EJ373" s="225">
        <f t="shared" si="418"/>
        <v>0</v>
      </c>
      <c r="EK373" s="431" t="str">
        <f t="shared" si="419"/>
        <v>ne</v>
      </c>
      <c r="EM373" s="229"/>
      <c r="EN373" s="225">
        <f t="shared" si="420"/>
        <v>0</v>
      </c>
      <c r="EO373" s="230">
        <f>IF(EN373=1,data!$C$41*EM373,0)</f>
        <v>0</v>
      </c>
      <c r="EP373" s="265" t="s">
        <v>96</v>
      </c>
      <c r="EQ373" s="231">
        <f>IF(EN373=1,IF(EM373&lt;15,VLOOKUP(EP373,data!$B$3:$E$32,2,0)*EM373,(VLOOKUP(EP373,data!$B$3:$E$32,2,0)*14)+(VLOOKUP(EP373,data!$B$3:$E$32,3,0))*(EM373-14)),0)</f>
        <v>0</v>
      </c>
      <c r="ER373" s="265" t="s">
        <v>96</v>
      </c>
      <c r="ES373" s="231">
        <f>IF(EN373=1,VLOOKUP(ER373,data!$B$35:$D$39,2,0),0)</f>
        <v>0</v>
      </c>
      <c r="ET373" s="232">
        <f>IF(AND(EQ373&lt;&gt;0,ES373&lt;&gt;0)=FALSE,0,data!$C$43)</f>
        <v>0</v>
      </c>
      <c r="EU373" s="269">
        <f t="shared" si="421"/>
        <v>0</v>
      </c>
      <c r="EV373" s="225">
        <f t="shared" si="422"/>
        <v>0</v>
      </c>
      <c r="EW373" s="225">
        <f t="shared" si="423"/>
        <v>0</v>
      </c>
      <c r="EX373" s="225">
        <f t="shared" si="424"/>
        <v>0</v>
      </c>
      <c r="EY373" s="431" t="str">
        <f t="shared" si="425"/>
        <v>ne</v>
      </c>
      <c r="FA373" s="229"/>
      <c r="FB373" s="225">
        <f t="shared" si="426"/>
        <v>0</v>
      </c>
      <c r="FC373" s="230">
        <f>IF(FB373=1,data!$C$41*FA373,0)</f>
        <v>0</v>
      </c>
      <c r="FD373" s="265" t="s">
        <v>96</v>
      </c>
      <c r="FE373" s="231">
        <f>IF(FB373=1,IF(FA373&lt;15,VLOOKUP(FD373,data!$B$3:$E$32,2,0)*FA373,(VLOOKUP(FD373,data!$B$3:$E$32,2,0)*14)+(VLOOKUP(FD373,data!$B$3:$E$32,3,0))*(FA373-14)),0)</f>
        <v>0</v>
      </c>
      <c r="FF373" s="265" t="s">
        <v>96</v>
      </c>
      <c r="FG373" s="231">
        <f>IF(FB373=1,VLOOKUP(FF373,data!$B$35:$D$39,2,0),0)</f>
        <v>0</v>
      </c>
      <c r="FH373" s="232">
        <f>IF(AND(FE373&lt;&gt;0,FG373&lt;&gt;0)=FALSE,0,data!$C$43)</f>
        <v>0</v>
      </c>
      <c r="FI373" s="269">
        <f t="shared" si="427"/>
        <v>0</v>
      </c>
      <c r="FJ373" s="225">
        <f t="shared" si="428"/>
        <v>0</v>
      </c>
      <c r="FK373" s="225">
        <f t="shared" si="429"/>
        <v>0</v>
      </c>
      <c r="FL373" s="225">
        <f t="shared" si="430"/>
        <v>0</v>
      </c>
      <c r="FM373" s="431" t="str">
        <f t="shared" si="431"/>
        <v>ne</v>
      </c>
    </row>
    <row r="374" spans="1:169" ht="26.65" hidden="1" customHeight="1" x14ac:dyDescent="0.25">
      <c r="A374" s="233"/>
      <c r="B374" s="370" t="s">
        <v>465</v>
      </c>
      <c r="C374" s="416"/>
      <c r="D374" s="418"/>
      <c r="E374" s="229"/>
      <c r="F374" s="225">
        <f t="shared" si="363"/>
        <v>0</v>
      </c>
      <c r="G374" s="230">
        <f>IF(F374=1,data!$C$41*E374,0)</f>
        <v>0</v>
      </c>
      <c r="H374" s="265" t="s">
        <v>96</v>
      </c>
      <c r="I374" s="231">
        <f>IF($F374=1,IF($E374&lt;15,VLOOKUP(H374,data!$B$3:$E$32,2,0)*$E374,(VLOOKUP(H374,data!$B$3:$E$32,2,0)*14)+(VLOOKUP(H374,data!$B$3:$E$32,3,0))*($E374-14)),0)</f>
        <v>0</v>
      </c>
      <c r="J374" s="265" t="s">
        <v>96</v>
      </c>
      <c r="K374" s="231">
        <f>IF($F374=1,VLOOKUP(J374,data!$B$35:$D$39,2,0),0)</f>
        <v>0</v>
      </c>
      <c r="L374" s="232">
        <f>IF(AND(I374&lt;&gt;0,K374&lt;&gt;0)=FALSE,0,data!$C$43)</f>
        <v>0</v>
      </c>
      <c r="M374" s="269">
        <f t="shared" si="361"/>
        <v>0</v>
      </c>
      <c r="N374" s="225">
        <f t="shared" si="432"/>
        <v>0</v>
      </c>
      <c r="O374" s="225">
        <f t="shared" si="364"/>
        <v>0</v>
      </c>
      <c r="P374" s="225">
        <f t="shared" si="365"/>
        <v>0</v>
      </c>
      <c r="Q374" s="228"/>
      <c r="R374" s="438">
        <f t="shared" si="366"/>
        <v>0</v>
      </c>
      <c r="S374" s="225">
        <f t="shared" si="367"/>
        <v>0</v>
      </c>
      <c r="T374" s="357">
        <f>IF(S374=1,data!$C$41*R374,0)</f>
        <v>0</v>
      </c>
      <c r="U374" s="370" t="str">
        <f t="shared" si="368"/>
        <v xml:space="preserve"> </v>
      </c>
      <c r="V374" s="360">
        <f>IF($S374=1,IF(R374&lt;15,VLOOKUP(U374,data!$B$3:$E$32,2,0)*R374,(VLOOKUP(U374,data!$B$3:$E$32,2,0)*14)+(VLOOKUP(U374,data!$B$3:$E$32,3,0))*(R374-14)),0)</f>
        <v>0</v>
      </c>
      <c r="W374" s="370" t="str">
        <f t="shared" si="369"/>
        <v xml:space="preserve"> </v>
      </c>
      <c r="X374" s="360">
        <f>IF($S374=1,VLOOKUP(W374,data!$B$35:$D$39,2,0),0)</f>
        <v>0</v>
      </c>
      <c r="Y374" s="364">
        <f>IF(AND(V374&lt;&gt;0,X374&lt;&gt;0)=FALSE,0,data!$C$43)</f>
        <v>0</v>
      </c>
      <c r="Z374" s="365">
        <f t="shared" si="362"/>
        <v>0</v>
      </c>
      <c r="AA374" s="225">
        <f t="shared" si="433"/>
        <v>0</v>
      </c>
      <c r="AB374" s="225">
        <f t="shared" si="370"/>
        <v>0</v>
      </c>
      <c r="AC374" s="225">
        <f t="shared" si="371"/>
        <v>0</v>
      </c>
      <c r="AE374" s="229"/>
      <c r="AF374" s="225">
        <f t="shared" si="372"/>
        <v>0</v>
      </c>
      <c r="AG374" s="230">
        <f>IF(AF374=1,data!$C$41*AE374,0)</f>
        <v>0</v>
      </c>
      <c r="AH374" s="265" t="s">
        <v>96</v>
      </c>
      <c r="AI374" s="231">
        <f>IF(AF374=1,IF(AE374&lt;15,VLOOKUP(AH374,data!$B$3:$E$32,2,0)*AE374,(VLOOKUP(AH374,data!$B$3:$E$32,2,0)*14)+(VLOOKUP(AH374,data!$B$3:$E$32,3,0))*(AE374-14)),0)</f>
        <v>0</v>
      </c>
      <c r="AJ374" s="265" t="s">
        <v>96</v>
      </c>
      <c r="AK374" s="231">
        <f>IF(AF374=1,VLOOKUP(AJ374,data!$B$35:$D$39,2,0),0)</f>
        <v>0</v>
      </c>
      <c r="AL374" s="232">
        <f>IF(AND(AI374&lt;&gt;0,AK374&lt;&gt;0)=FALSE,0,data!$C$43)</f>
        <v>0</v>
      </c>
      <c r="AM374" s="269">
        <f t="shared" si="373"/>
        <v>0</v>
      </c>
      <c r="AN374" s="225">
        <f t="shared" si="374"/>
        <v>0</v>
      </c>
      <c r="AO374" s="225">
        <f t="shared" si="375"/>
        <v>0</v>
      </c>
      <c r="AP374" s="225">
        <f t="shared" si="376"/>
        <v>0</v>
      </c>
      <c r="AQ374" s="431" t="str">
        <f t="shared" si="377"/>
        <v>ne</v>
      </c>
      <c r="AS374" s="229"/>
      <c r="AT374" s="225">
        <f t="shared" si="378"/>
        <v>0</v>
      </c>
      <c r="AU374" s="230">
        <f>IF(AT374=1,data!$C$41*AS374,0)</f>
        <v>0</v>
      </c>
      <c r="AV374" s="265" t="s">
        <v>96</v>
      </c>
      <c r="AW374" s="231">
        <f>IF(AT374=1,IF(AS374&lt;15,VLOOKUP(AV374,data!$B$3:$E$32,2,0)*AS374,(VLOOKUP(AV374,data!$B$3:$E$32,2,0)*14)+(VLOOKUP(AV374,data!$B$3:$E$32,3,0))*(AS374-14)),0)</f>
        <v>0</v>
      </c>
      <c r="AX374" s="265" t="s">
        <v>96</v>
      </c>
      <c r="AY374" s="231">
        <f>IF(AT374=1,VLOOKUP(AX374,data!$B$35:$D$39,2,0),0)</f>
        <v>0</v>
      </c>
      <c r="AZ374" s="232">
        <f>IF(AND(AW374&lt;&gt;0,AY374&lt;&gt;0)=FALSE,0,data!$C$43)</f>
        <v>0</v>
      </c>
      <c r="BA374" s="269">
        <f t="shared" si="379"/>
        <v>0</v>
      </c>
      <c r="BB374" s="225">
        <f t="shared" si="380"/>
        <v>0</v>
      </c>
      <c r="BC374" s="225">
        <f t="shared" si="381"/>
        <v>0</v>
      </c>
      <c r="BD374" s="225">
        <f t="shared" si="382"/>
        <v>0</v>
      </c>
      <c r="BE374" s="431" t="str">
        <f t="shared" si="383"/>
        <v>ne</v>
      </c>
      <c r="BG374" s="229"/>
      <c r="BH374" s="225">
        <f t="shared" si="384"/>
        <v>0</v>
      </c>
      <c r="BI374" s="230">
        <f>IF(BH374=1,data!$C$41*BG374,0)</f>
        <v>0</v>
      </c>
      <c r="BJ374" s="265" t="s">
        <v>96</v>
      </c>
      <c r="BK374" s="231">
        <f>IF(BH374=1,IF(BG374&lt;15,VLOOKUP(BJ374,data!$B$3:$E$32,2,0)*BG374,(VLOOKUP(BJ374,data!$B$3:$E$32,2,0)*14)+(VLOOKUP(BJ374,data!$B$3:$E$32,3,0))*(BG374-14)),0)</f>
        <v>0</v>
      </c>
      <c r="BL374" s="265" t="s">
        <v>96</v>
      </c>
      <c r="BM374" s="231">
        <f>IF(BH374=1,VLOOKUP(BL374,data!$B$35:$D$39,2,0),0)</f>
        <v>0</v>
      </c>
      <c r="BN374" s="232">
        <f>IF(AND(BK374&lt;&gt;0,BM374&lt;&gt;0)=FALSE,0,data!$C$43)</f>
        <v>0</v>
      </c>
      <c r="BO374" s="269">
        <f t="shared" si="385"/>
        <v>0</v>
      </c>
      <c r="BP374" s="225">
        <f t="shared" si="386"/>
        <v>0</v>
      </c>
      <c r="BQ374" s="225">
        <f t="shared" si="387"/>
        <v>0</v>
      </c>
      <c r="BR374" s="225">
        <f t="shared" si="388"/>
        <v>0</v>
      </c>
      <c r="BS374" s="431" t="str">
        <f t="shared" si="389"/>
        <v>ne</v>
      </c>
      <c r="BU374" s="229"/>
      <c r="BV374" s="225">
        <f t="shared" si="390"/>
        <v>0</v>
      </c>
      <c r="BW374" s="230">
        <f>IF(BV374=1,data!$C$41*BU374,0)</f>
        <v>0</v>
      </c>
      <c r="BX374" s="265" t="s">
        <v>96</v>
      </c>
      <c r="BY374" s="231">
        <f>IF(BV374=1,IF(BU374&lt;15,VLOOKUP(BX374,data!$B$3:$E$32,2,0)*BU374,(VLOOKUP(BX374,data!$B$3:$E$32,2,0)*14)+(VLOOKUP(BX374,data!$B$3:$E$32,3,0))*(BU374-14)),0)</f>
        <v>0</v>
      </c>
      <c r="BZ374" s="265" t="s">
        <v>96</v>
      </c>
      <c r="CA374" s="231">
        <f>IF(BV374=1,VLOOKUP(BZ374,data!$B$35:$D$39,2,0),0)</f>
        <v>0</v>
      </c>
      <c r="CB374" s="232">
        <f>IF(AND(BY374&lt;&gt;0,CA374&lt;&gt;0)=FALSE,0,data!$C$43)</f>
        <v>0</v>
      </c>
      <c r="CC374" s="269">
        <f t="shared" si="391"/>
        <v>0</v>
      </c>
      <c r="CD374" s="225">
        <f t="shared" si="392"/>
        <v>0</v>
      </c>
      <c r="CE374" s="225">
        <f t="shared" si="393"/>
        <v>0</v>
      </c>
      <c r="CF374" s="225">
        <f t="shared" si="394"/>
        <v>0</v>
      </c>
      <c r="CG374" s="431" t="str">
        <f t="shared" si="395"/>
        <v>ne</v>
      </c>
      <c r="CI374" s="229"/>
      <c r="CJ374" s="225">
        <f t="shared" si="396"/>
        <v>0</v>
      </c>
      <c r="CK374" s="230">
        <f>IF(CJ374=1,data!$C$41*CI374,0)</f>
        <v>0</v>
      </c>
      <c r="CL374" s="265" t="s">
        <v>96</v>
      </c>
      <c r="CM374" s="231">
        <f>IF(CJ374=1,IF(CI374&lt;15,VLOOKUP(CL374,data!$B$3:$E$32,2,0)*CI374,(VLOOKUP(CL374,data!$B$3:$E$32,2,0)*14)+(VLOOKUP(CL374,data!$B$3:$E$32,3,0))*(CI374-14)),0)</f>
        <v>0</v>
      </c>
      <c r="CN374" s="265" t="s">
        <v>96</v>
      </c>
      <c r="CO374" s="231">
        <f>IF(CJ374=1,VLOOKUP(CN374,data!$B$35:$D$39,2,0),0)</f>
        <v>0</v>
      </c>
      <c r="CP374" s="232">
        <f>IF(AND(CM374&lt;&gt;0,CO374&lt;&gt;0)=FALSE,0,data!$C$43)</f>
        <v>0</v>
      </c>
      <c r="CQ374" s="269">
        <f t="shared" si="397"/>
        <v>0</v>
      </c>
      <c r="CR374" s="225">
        <f t="shared" si="398"/>
        <v>0</v>
      </c>
      <c r="CS374" s="225">
        <f t="shared" si="399"/>
        <v>0</v>
      </c>
      <c r="CT374" s="225">
        <f t="shared" si="400"/>
        <v>0</v>
      </c>
      <c r="CU374" s="431" t="str">
        <f t="shared" si="401"/>
        <v>ne</v>
      </c>
      <c r="CW374" s="229"/>
      <c r="CX374" s="225">
        <f t="shared" si="402"/>
        <v>0</v>
      </c>
      <c r="CY374" s="230">
        <f>IF(CX374=1,data!$C$41*CW374,0)</f>
        <v>0</v>
      </c>
      <c r="CZ374" s="265" t="s">
        <v>96</v>
      </c>
      <c r="DA374" s="231">
        <f>IF(CX374=1,IF(CW374&lt;15,VLOOKUP(CZ374,data!$B$3:$E$32,2,0)*CW374,(VLOOKUP(CZ374,data!$B$3:$E$32,2,0)*14)+(VLOOKUP(CZ374,data!$B$3:$E$32,3,0))*(CW374-14)),0)</f>
        <v>0</v>
      </c>
      <c r="DB374" s="265" t="s">
        <v>96</v>
      </c>
      <c r="DC374" s="231">
        <f>IF(CX374=1,VLOOKUP(DB374,data!$B$35:$D$39,2,0),0)</f>
        <v>0</v>
      </c>
      <c r="DD374" s="232">
        <f>IF(AND(DA374&lt;&gt;0,DC374&lt;&gt;0)=FALSE,0,data!$C$43)</f>
        <v>0</v>
      </c>
      <c r="DE374" s="269">
        <f t="shared" si="403"/>
        <v>0</v>
      </c>
      <c r="DF374" s="225">
        <f t="shared" si="404"/>
        <v>0</v>
      </c>
      <c r="DG374" s="225">
        <f t="shared" si="405"/>
        <v>0</v>
      </c>
      <c r="DH374" s="225">
        <f t="shared" si="406"/>
        <v>0</v>
      </c>
      <c r="DI374" s="431" t="str">
        <f t="shared" si="407"/>
        <v>ne</v>
      </c>
      <c r="DK374" s="229"/>
      <c r="DL374" s="225">
        <f t="shared" si="408"/>
        <v>0</v>
      </c>
      <c r="DM374" s="230">
        <f>IF(DL374=1,data!$C$41*DK374,0)</f>
        <v>0</v>
      </c>
      <c r="DN374" s="265" t="s">
        <v>96</v>
      </c>
      <c r="DO374" s="231">
        <f>IF(DL374=1,IF(DK374&lt;15,VLOOKUP(DN374,data!$B$3:$E$32,2,0)*DK374,(VLOOKUP(DN374,data!$B$3:$E$32,2,0)*14)+(VLOOKUP(DN374,data!$B$3:$E$32,3,0))*(DK374-14)),0)</f>
        <v>0</v>
      </c>
      <c r="DP374" s="265" t="s">
        <v>96</v>
      </c>
      <c r="DQ374" s="231">
        <f>IF(DL374=1,VLOOKUP(DP374,data!$B$35:$D$39,2,0),0)</f>
        <v>0</v>
      </c>
      <c r="DR374" s="232">
        <f>IF(AND(DO374&lt;&gt;0,DQ374&lt;&gt;0)=FALSE,0,data!$C$43)</f>
        <v>0</v>
      </c>
      <c r="DS374" s="269">
        <f t="shared" si="409"/>
        <v>0</v>
      </c>
      <c r="DT374" s="225">
        <f t="shared" si="410"/>
        <v>0</v>
      </c>
      <c r="DU374" s="225">
        <f t="shared" si="411"/>
        <v>0</v>
      </c>
      <c r="DV374" s="225">
        <f t="shared" si="412"/>
        <v>0</v>
      </c>
      <c r="DW374" s="431" t="str">
        <f t="shared" si="413"/>
        <v>ne</v>
      </c>
      <c r="DY374" s="229"/>
      <c r="DZ374" s="225">
        <f t="shared" si="414"/>
        <v>0</v>
      </c>
      <c r="EA374" s="230">
        <f>IF(DZ374=1,data!$C$41*DY374,0)</f>
        <v>0</v>
      </c>
      <c r="EB374" s="265" t="s">
        <v>96</v>
      </c>
      <c r="EC374" s="231">
        <f>IF(DZ374=1,IF(DY374&lt;15,VLOOKUP(EB374,data!$B$3:$E$32,2,0)*DY374,(VLOOKUP(EB374,data!$B$3:$E$32,2,0)*14)+(VLOOKUP(EB374,data!$B$3:$E$32,3,0))*(DY374-14)),0)</f>
        <v>0</v>
      </c>
      <c r="ED374" s="265" t="s">
        <v>96</v>
      </c>
      <c r="EE374" s="231">
        <f>IF(DZ374=1,VLOOKUP(ED374,data!$B$35:$D$39,2,0),0)</f>
        <v>0</v>
      </c>
      <c r="EF374" s="232">
        <f>IF(AND(EC374&lt;&gt;0,EE374&lt;&gt;0)=FALSE,0,data!$C$43)</f>
        <v>0</v>
      </c>
      <c r="EG374" s="269">
        <f t="shared" si="415"/>
        <v>0</v>
      </c>
      <c r="EH374" s="225">
        <f t="shared" si="416"/>
        <v>0</v>
      </c>
      <c r="EI374" s="225">
        <f t="shared" si="417"/>
        <v>0</v>
      </c>
      <c r="EJ374" s="225">
        <f t="shared" si="418"/>
        <v>0</v>
      </c>
      <c r="EK374" s="431" t="str">
        <f t="shared" si="419"/>
        <v>ne</v>
      </c>
      <c r="EM374" s="229"/>
      <c r="EN374" s="225">
        <f t="shared" si="420"/>
        <v>0</v>
      </c>
      <c r="EO374" s="230">
        <f>IF(EN374=1,data!$C$41*EM374,0)</f>
        <v>0</v>
      </c>
      <c r="EP374" s="265" t="s">
        <v>96</v>
      </c>
      <c r="EQ374" s="231">
        <f>IF(EN374=1,IF(EM374&lt;15,VLOOKUP(EP374,data!$B$3:$E$32,2,0)*EM374,(VLOOKUP(EP374,data!$B$3:$E$32,2,0)*14)+(VLOOKUP(EP374,data!$B$3:$E$32,3,0))*(EM374-14)),0)</f>
        <v>0</v>
      </c>
      <c r="ER374" s="265" t="s">
        <v>96</v>
      </c>
      <c r="ES374" s="231">
        <f>IF(EN374=1,VLOOKUP(ER374,data!$B$35:$D$39,2,0),0)</f>
        <v>0</v>
      </c>
      <c r="ET374" s="232">
        <f>IF(AND(EQ374&lt;&gt;0,ES374&lt;&gt;0)=FALSE,0,data!$C$43)</f>
        <v>0</v>
      </c>
      <c r="EU374" s="269">
        <f t="shared" si="421"/>
        <v>0</v>
      </c>
      <c r="EV374" s="225">
        <f t="shared" si="422"/>
        <v>0</v>
      </c>
      <c r="EW374" s="225">
        <f t="shared" si="423"/>
        <v>0</v>
      </c>
      <c r="EX374" s="225">
        <f t="shared" si="424"/>
        <v>0</v>
      </c>
      <c r="EY374" s="431" t="str">
        <f t="shared" si="425"/>
        <v>ne</v>
      </c>
      <c r="FA374" s="229"/>
      <c r="FB374" s="225">
        <f t="shared" si="426"/>
        <v>0</v>
      </c>
      <c r="FC374" s="230">
        <f>IF(FB374=1,data!$C$41*FA374,0)</f>
        <v>0</v>
      </c>
      <c r="FD374" s="265" t="s">
        <v>96</v>
      </c>
      <c r="FE374" s="231">
        <f>IF(FB374=1,IF(FA374&lt;15,VLOOKUP(FD374,data!$B$3:$E$32,2,0)*FA374,(VLOOKUP(FD374,data!$B$3:$E$32,2,0)*14)+(VLOOKUP(FD374,data!$B$3:$E$32,3,0))*(FA374-14)),0)</f>
        <v>0</v>
      </c>
      <c r="FF374" s="265" t="s">
        <v>96</v>
      </c>
      <c r="FG374" s="231">
        <f>IF(FB374=1,VLOOKUP(FF374,data!$B$35:$D$39,2,0),0)</f>
        <v>0</v>
      </c>
      <c r="FH374" s="232">
        <f>IF(AND(FE374&lt;&gt;0,FG374&lt;&gt;0)=FALSE,0,data!$C$43)</f>
        <v>0</v>
      </c>
      <c r="FI374" s="269">
        <f t="shared" si="427"/>
        <v>0</v>
      </c>
      <c r="FJ374" s="225">
        <f t="shared" si="428"/>
        <v>0</v>
      </c>
      <c r="FK374" s="225">
        <f t="shared" si="429"/>
        <v>0</v>
      </c>
      <c r="FL374" s="225">
        <f t="shared" si="430"/>
        <v>0</v>
      </c>
      <c r="FM374" s="431" t="str">
        <f t="shared" si="431"/>
        <v>ne</v>
      </c>
    </row>
    <row r="375" spans="1:169" ht="26.65" hidden="1" customHeight="1" x14ac:dyDescent="0.25">
      <c r="A375" s="233"/>
      <c r="B375" s="370" t="s">
        <v>466</v>
      </c>
      <c r="C375" s="416"/>
      <c r="D375" s="418"/>
      <c r="E375" s="229"/>
      <c r="F375" s="225">
        <f t="shared" si="363"/>
        <v>0</v>
      </c>
      <c r="G375" s="230">
        <f>IF(F375=1,data!$C$41*E375,0)</f>
        <v>0</v>
      </c>
      <c r="H375" s="265" t="s">
        <v>96</v>
      </c>
      <c r="I375" s="231">
        <f>IF($F375=1,IF($E375&lt;15,VLOOKUP(H375,data!$B$3:$E$32,2,0)*$E375,(VLOOKUP(H375,data!$B$3:$E$32,2,0)*14)+(VLOOKUP(H375,data!$B$3:$E$32,3,0))*($E375-14)),0)</f>
        <v>0</v>
      </c>
      <c r="J375" s="265" t="s">
        <v>96</v>
      </c>
      <c r="K375" s="231">
        <f>IF($F375=1,VLOOKUP(J375,data!$B$35:$D$39,2,0),0)</f>
        <v>0</v>
      </c>
      <c r="L375" s="232">
        <f>IF(AND(I375&lt;&gt;0,K375&lt;&gt;0)=FALSE,0,data!$C$43)</f>
        <v>0</v>
      </c>
      <c r="M375" s="269">
        <f t="shared" si="361"/>
        <v>0</v>
      </c>
      <c r="N375" s="225">
        <f t="shared" si="432"/>
        <v>0</v>
      </c>
      <c r="O375" s="225">
        <f t="shared" si="364"/>
        <v>0</v>
      </c>
      <c r="P375" s="225">
        <f t="shared" si="365"/>
        <v>0</v>
      </c>
      <c r="Q375" s="228"/>
      <c r="R375" s="438">
        <f t="shared" si="366"/>
        <v>0</v>
      </c>
      <c r="S375" s="225">
        <f t="shared" si="367"/>
        <v>0</v>
      </c>
      <c r="T375" s="357">
        <f>IF(S375=1,data!$C$41*R375,0)</f>
        <v>0</v>
      </c>
      <c r="U375" s="370" t="str">
        <f t="shared" si="368"/>
        <v xml:space="preserve"> </v>
      </c>
      <c r="V375" s="360">
        <f>IF($S375=1,IF(R375&lt;15,VLOOKUP(U375,data!$B$3:$E$32,2,0)*R375,(VLOOKUP(U375,data!$B$3:$E$32,2,0)*14)+(VLOOKUP(U375,data!$B$3:$E$32,3,0))*(R375-14)),0)</f>
        <v>0</v>
      </c>
      <c r="W375" s="370" t="str">
        <f t="shared" si="369"/>
        <v xml:space="preserve"> </v>
      </c>
      <c r="X375" s="360">
        <f>IF($S375=1,VLOOKUP(W375,data!$B$35:$D$39,2,0),0)</f>
        <v>0</v>
      </c>
      <c r="Y375" s="364">
        <f>IF(AND(V375&lt;&gt;0,X375&lt;&gt;0)=FALSE,0,data!$C$43)</f>
        <v>0</v>
      </c>
      <c r="Z375" s="365">
        <f t="shared" si="362"/>
        <v>0</v>
      </c>
      <c r="AA375" s="225">
        <f t="shared" si="433"/>
        <v>0</v>
      </c>
      <c r="AB375" s="225">
        <f t="shared" si="370"/>
        <v>0</v>
      </c>
      <c r="AC375" s="225">
        <f t="shared" si="371"/>
        <v>0</v>
      </c>
      <c r="AE375" s="229"/>
      <c r="AF375" s="225">
        <f t="shared" si="372"/>
        <v>0</v>
      </c>
      <c r="AG375" s="230">
        <f>IF(AF375=1,data!$C$41*AE375,0)</f>
        <v>0</v>
      </c>
      <c r="AH375" s="265" t="s">
        <v>96</v>
      </c>
      <c r="AI375" s="231">
        <f>IF(AF375=1,IF(AE375&lt;15,VLOOKUP(AH375,data!$B$3:$E$32,2,0)*AE375,(VLOOKUP(AH375,data!$B$3:$E$32,2,0)*14)+(VLOOKUP(AH375,data!$B$3:$E$32,3,0))*(AE375-14)),0)</f>
        <v>0</v>
      </c>
      <c r="AJ375" s="265" t="s">
        <v>96</v>
      </c>
      <c r="AK375" s="231">
        <f>IF(AF375=1,VLOOKUP(AJ375,data!$B$35:$D$39,2,0),0)</f>
        <v>0</v>
      </c>
      <c r="AL375" s="232">
        <f>IF(AND(AI375&lt;&gt;0,AK375&lt;&gt;0)=FALSE,0,data!$C$43)</f>
        <v>0</v>
      </c>
      <c r="AM375" s="269">
        <f t="shared" si="373"/>
        <v>0</v>
      </c>
      <c r="AN375" s="225">
        <f t="shared" si="374"/>
        <v>0</v>
      </c>
      <c r="AO375" s="225">
        <f t="shared" si="375"/>
        <v>0</v>
      </c>
      <c r="AP375" s="225">
        <f t="shared" si="376"/>
        <v>0</v>
      </c>
      <c r="AQ375" s="431" t="str">
        <f t="shared" si="377"/>
        <v>ne</v>
      </c>
      <c r="AS375" s="229"/>
      <c r="AT375" s="225">
        <f t="shared" si="378"/>
        <v>0</v>
      </c>
      <c r="AU375" s="230">
        <f>IF(AT375=1,data!$C$41*AS375,0)</f>
        <v>0</v>
      </c>
      <c r="AV375" s="265" t="s">
        <v>96</v>
      </c>
      <c r="AW375" s="231">
        <f>IF(AT375=1,IF(AS375&lt;15,VLOOKUP(AV375,data!$B$3:$E$32,2,0)*AS375,(VLOOKUP(AV375,data!$B$3:$E$32,2,0)*14)+(VLOOKUP(AV375,data!$B$3:$E$32,3,0))*(AS375-14)),0)</f>
        <v>0</v>
      </c>
      <c r="AX375" s="265" t="s">
        <v>96</v>
      </c>
      <c r="AY375" s="231">
        <f>IF(AT375=1,VLOOKUP(AX375,data!$B$35:$D$39,2,0),0)</f>
        <v>0</v>
      </c>
      <c r="AZ375" s="232">
        <f>IF(AND(AW375&lt;&gt;0,AY375&lt;&gt;0)=FALSE,0,data!$C$43)</f>
        <v>0</v>
      </c>
      <c r="BA375" s="269">
        <f t="shared" si="379"/>
        <v>0</v>
      </c>
      <c r="BB375" s="225">
        <f t="shared" si="380"/>
        <v>0</v>
      </c>
      <c r="BC375" s="225">
        <f t="shared" si="381"/>
        <v>0</v>
      </c>
      <c r="BD375" s="225">
        <f t="shared" si="382"/>
        <v>0</v>
      </c>
      <c r="BE375" s="431" t="str">
        <f t="shared" si="383"/>
        <v>ne</v>
      </c>
      <c r="BG375" s="229"/>
      <c r="BH375" s="225">
        <f t="shared" si="384"/>
        <v>0</v>
      </c>
      <c r="BI375" s="230">
        <f>IF(BH375=1,data!$C$41*BG375,0)</f>
        <v>0</v>
      </c>
      <c r="BJ375" s="265" t="s">
        <v>96</v>
      </c>
      <c r="BK375" s="231">
        <f>IF(BH375=1,IF(BG375&lt;15,VLOOKUP(BJ375,data!$B$3:$E$32,2,0)*BG375,(VLOOKUP(BJ375,data!$B$3:$E$32,2,0)*14)+(VLOOKUP(BJ375,data!$B$3:$E$32,3,0))*(BG375-14)),0)</f>
        <v>0</v>
      </c>
      <c r="BL375" s="265" t="s">
        <v>96</v>
      </c>
      <c r="BM375" s="231">
        <f>IF(BH375=1,VLOOKUP(BL375,data!$B$35:$D$39,2,0),0)</f>
        <v>0</v>
      </c>
      <c r="BN375" s="232">
        <f>IF(AND(BK375&lt;&gt;0,BM375&lt;&gt;0)=FALSE,0,data!$C$43)</f>
        <v>0</v>
      </c>
      <c r="BO375" s="269">
        <f t="shared" si="385"/>
        <v>0</v>
      </c>
      <c r="BP375" s="225">
        <f t="shared" si="386"/>
        <v>0</v>
      </c>
      <c r="BQ375" s="225">
        <f t="shared" si="387"/>
        <v>0</v>
      </c>
      <c r="BR375" s="225">
        <f t="shared" si="388"/>
        <v>0</v>
      </c>
      <c r="BS375" s="431" t="str">
        <f t="shared" si="389"/>
        <v>ne</v>
      </c>
      <c r="BU375" s="229"/>
      <c r="BV375" s="225">
        <f t="shared" si="390"/>
        <v>0</v>
      </c>
      <c r="BW375" s="230">
        <f>IF(BV375=1,data!$C$41*BU375,0)</f>
        <v>0</v>
      </c>
      <c r="BX375" s="265" t="s">
        <v>96</v>
      </c>
      <c r="BY375" s="231">
        <f>IF(BV375=1,IF(BU375&lt;15,VLOOKUP(BX375,data!$B$3:$E$32,2,0)*BU375,(VLOOKUP(BX375,data!$B$3:$E$32,2,0)*14)+(VLOOKUP(BX375,data!$B$3:$E$32,3,0))*(BU375-14)),0)</f>
        <v>0</v>
      </c>
      <c r="BZ375" s="265" t="s">
        <v>96</v>
      </c>
      <c r="CA375" s="231">
        <f>IF(BV375=1,VLOOKUP(BZ375,data!$B$35:$D$39,2,0),0)</f>
        <v>0</v>
      </c>
      <c r="CB375" s="232">
        <f>IF(AND(BY375&lt;&gt;0,CA375&lt;&gt;0)=FALSE,0,data!$C$43)</f>
        <v>0</v>
      </c>
      <c r="CC375" s="269">
        <f t="shared" si="391"/>
        <v>0</v>
      </c>
      <c r="CD375" s="225">
        <f t="shared" si="392"/>
        <v>0</v>
      </c>
      <c r="CE375" s="225">
        <f t="shared" si="393"/>
        <v>0</v>
      </c>
      <c r="CF375" s="225">
        <f t="shared" si="394"/>
        <v>0</v>
      </c>
      <c r="CG375" s="431" t="str">
        <f t="shared" si="395"/>
        <v>ne</v>
      </c>
      <c r="CI375" s="229"/>
      <c r="CJ375" s="225">
        <f t="shared" si="396"/>
        <v>0</v>
      </c>
      <c r="CK375" s="230">
        <f>IF(CJ375=1,data!$C$41*CI375,0)</f>
        <v>0</v>
      </c>
      <c r="CL375" s="265" t="s">
        <v>96</v>
      </c>
      <c r="CM375" s="231">
        <f>IF(CJ375=1,IF(CI375&lt;15,VLOOKUP(CL375,data!$B$3:$E$32,2,0)*CI375,(VLOOKUP(CL375,data!$B$3:$E$32,2,0)*14)+(VLOOKUP(CL375,data!$B$3:$E$32,3,0))*(CI375-14)),0)</f>
        <v>0</v>
      </c>
      <c r="CN375" s="265" t="s">
        <v>96</v>
      </c>
      <c r="CO375" s="231">
        <f>IF(CJ375=1,VLOOKUP(CN375,data!$B$35:$D$39,2,0),0)</f>
        <v>0</v>
      </c>
      <c r="CP375" s="232">
        <f>IF(AND(CM375&lt;&gt;0,CO375&lt;&gt;0)=FALSE,0,data!$C$43)</f>
        <v>0</v>
      </c>
      <c r="CQ375" s="269">
        <f t="shared" si="397"/>
        <v>0</v>
      </c>
      <c r="CR375" s="225">
        <f t="shared" si="398"/>
        <v>0</v>
      </c>
      <c r="CS375" s="225">
        <f t="shared" si="399"/>
        <v>0</v>
      </c>
      <c r="CT375" s="225">
        <f t="shared" si="400"/>
        <v>0</v>
      </c>
      <c r="CU375" s="431" t="str">
        <f t="shared" si="401"/>
        <v>ne</v>
      </c>
      <c r="CW375" s="229"/>
      <c r="CX375" s="225">
        <f t="shared" si="402"/>
        <v>0</v>
      </c>
      <c r="CY375" s="230">
        <f>IF(CX375=1,data!$C$41*CW375,0)</f>
        <v>0</v>
      </c>
      <c r="CZ375" s="265" t="s">
        <v>96</v>
      </c>
      <c r="DA375" s="231">
        <f>IF(CX375=1,IF(CW375&lt;15,VLOOKUP(CZ375,data!$B$3:$E$32,2,0)*CW375,(VLOOKUP(CZ375,data!$B$3:$E$32,2,0)*14)+(VLOOKUP(CZ375,data!$B$3:$E$32,3,0))*(CW375-14)),0)</f>
        <v>0</v>
      </c>
      <c r="DB375" s="265" t="s">
        <v>96</v>
      </c>
      <c r="DC375" s="231">
        <f>IF(CX375=1,VLOOKUP(DB375,data!$B$35:$D$39,2,0),0)</f>
        <v>0</v>
      </c>
      <c r="DD375" s="232">
        <f>IF(AND(DA375&lt;&gt;0,DC375&lt;&gt;0)=FALSE,0,data!$C$43)</f>
        <v>0</v>
      </c>
      <c r="DE375" s="269">
        <f t="shared" si="403"/>
        <v>0</v>
      </c>
      <c r="DF375" s="225">
        <f t="shared" si="404"/>
        <v>0</v>
      </c>
      <c r="DG375" s="225">
        <f t="shared" si="405"/>
        <v>0</v>
      </c>
      <c r="DH375" s="225">
        <f t="shared" si="406"/>
        <v>0</v>
      </c>
      <c r="DI375" s="431" t="str">
        <f t="shared" si="407"/>
        <v>ne</v>
      </c>
      <c r="DK375" s="229"/>
      <c r="DL375" s="225">
        <f t="shared" si="408"/>
        <v>0</v>
      </c>
      <c r="DM375" s="230">
        <f>IF(DL375=1,data!$C$41*DK375,0)</f>
        <v>0</v>
      </c>
      <c r="DN375" s="265" t="s">
        <v>96</v>
      </c>
      <c r="DO375" s="231">
        <f>IF(DL375=1,IF(DK375&lt;15,VLOOKUP(DN375,data!$B$3:$E$32,2,0)*DK375,(VLOOKUP(DN375,data!$B$3:$E$32,2,0)*14)+(VLOOKUP(DN375,data!$B$3:$E$32,3,0))*(DK375-14)),0)</f>
        <v>0</v>
      </c>
      <c r="DP375" s="265" t="s">
        <v>96</v>
      </c>
      <c r="DQ375" s="231">
        <f>IF(DL375=1,VLOOKUP(DP375,data!$B$35:$D$39,2,0),0)</f>
        <v>0</v>
      </c>
      <c r="DR375" s="232">
        <f>IF(AND(DO375&lt;&gt;0,DQ375&lt;&gt;0)=FALSE,0,data!$C$43)</f>
        <v>0</v>
      </c>
      <c r="DS375" s="269">
        <f t="shared" si="409"/>
        <v>0</v>
      </c>
      <c r="DT375" s="225">
        <f t="shared" si="410"/>
        <v>0</v>
      </c>
      <c r="DU375" s="225">
        <f t="shared" si="411"/>
        <v>0</v>
      </c>
      <c r="DV375" s="225">
        <f t="shared" si="412"/>
        <v>0</v>
      </c>
      <c r="DW375" s="431" t="str">
        <f t="shared" si="413"/>
        <v>ne</v>
      </c>
      <c r="DY375" s="229"/>
      <c r="DZ375" s="225">
        <f t="shared" si="414"/>
        <v>0</v>
      </c>
      <c r="EA375" s="230">
        <f>IF(DZ375=1,data!$C$41*DY375,0)</f>
        <v>0</v>
      </c>
      <c r="EB375" s="265" t="s">
        <v>96</v>
      </c>
      <c r="EC375" s="231">
        <f>IF(DZ375=1,IF(DY375&lt;15,VLOOKUP(EB375,data!$B$3:$E$32,2,0)*DY375,(VLOOKUP(EB375,data!$B$3:$E$32,2,0)*14)+(VLOOKUP(EB375,data!$B$3:$E$32,3,0))*(DY375-14)),0)</f>
        <v>0</v>
      </c>
      <c r="ED375" s="265" t="s">
        <v>96</v>
      </c>
      <c r="EE375" s="231">
        <f>IF(DZ375=1,VLOOKUP(ED375,data!$B$35:$D$39,2,0),0)</f>
        <v>0</v>
      </c>
      <c r="EF375" s="232">
        <f>IF(AND(EC375&lt;&gt;0,EE375&lt;&gt;0)=FALSE,0,data!$C$43)</f>
        <v>0</v>
      </c>
      <c r="EG375" s="269">
        <f t="shared" si="415"/>
        <v>0</v>
      </c>
      <c r="EH375" s="225">
        <f t="shared" si="416"/>
        <v>0</v>
      </c>
      <c r="EI375" s="225">
        <f t="shared" si="417"/>
        <v>0</v>
      </c>
      <c r="EJ375" s="225">
        <f t="shared" si="418"/>
        <v>0</v>
      </c>
      <c r="EK375" s="431" t="str">
        <f t="shared" si="419"/>
        <v>ne</v>
      </c>
      <c r="EM375" s="229"/>
      <c r="EN375" s="225">
        <f t="shared" si="420"/>
        <v>0</v>
      </c>
      <c r="EO375" s="230">
        <f>IF(EN375=1,data!$C$41*EM375,0)</f>
        <v>0</v>
      </c>
      <c r="EP375" s="265" t="s">
        <v>96</v>
      </c>
      <c r="EQ375" s="231">
        <f>IF(EN375=1,IF(EM375&lt;15,VLOOKUP(EP375,data!$B$3:$E$32,2,0)*EM375,(VLOOKUP(EP375,data!$B$3:$E$32,2,0)*14)+(VLOOKUP(EP375,data!$B$3:$E$32,3,0))*(EM375-14)),0)</f>
        <v>0</v>
      </c>
      <c r="ER375" s="265" t="s">
        <v>96</v>
      </c>
      <c r="ES375" s="231">
        <f>IF(EN375=1,VLOOKUP(ER375,data!$B$35:$D$39,2,0),0)</f>
        <v>0</v>
      </c>
      <c r="ET375" s="232">
        <f>IF(AND(EQ375&lt;&gt;0,ES375&lt;&gt;0)=FALSE,0,data!$C$43)</f>
        <v>0</v>
      </c>
      <c r="EU375" s="269">
        <f t="shared" si="421"/>
        <v>0</v>
      </c>
      <c r="EV375" s="225">
        <f t="shared" si="422"/>
        <v>0</v>
      </c>
      <c r="EW375" s="225">
        <f t="shared" si="423"/>
        <v>0</v>
      </c>
      <c r="EX375" s="225">
        <f t="shared" si="424"/>
        <v>0</v>
      </c>
      <c r="EY375" s="431" t="str">
        <f t="shared" si="425"/>
        <v>ne</v>
      </c>
      <c r="FA375" s="229"/>
      <c r="FB375" s="225">
        <f t="shared" si="426"/>
        <v>0</v>
      </c>
      <c r="FC375" s="230">
        <f>IF(FB375=1,data!$C$41*FA375,0)</f>
        <v>0</v>
      </c>
      <c r="FD375" s="265" t="s">
        <v>96</v>
      </c>
      <c r="FE375" s="231">
        <f>IF(FB375=1,IF(FA375&lt;15,VLOOKUP(FD375,data!$B$3:$E$32,2,0)*FA375,(VLOOKUP(FD375,data!$B$3:$E$32,2,0)*14)+(VLOOKUP(FD375,data!$B$3:$E$32,3,0))*(FA375-14)),0)</f>
        <v>0</v>
      </c>
      <c r="FF375" s="265" t="s">
        <v>96</v>
      </c>
      <c r="FG375" s="231">
        <f>IF(FB375=1,VLOOKUP(FF375,data!$B$35:$D$39,2,0),0)</f>
        <v>0</v>
      </c>
      <c r="FH375" s="232">
        <f>IF(AND(FE375&lt;&gt;0,FG375&lt;&gt;0)=FALSE,0,data!$C$43)</f>
        <v>0</v>
      </c>
      <c r="FI375" s="269">
        <f t="shared" si="427"/>
        <v>0</v>
      </c>
      <c r="FJ375" s="225">
        <f t="shared" si="428"/>
        <v>0</v>
      </c>
      <c r="FK375" s="225">
        <f t="shared" si="429"/>
        <v>0</v>
      </c>
      <c r="FL375" s="225">
        <f t="shared" si="430"/>
        <v>0</v>
      </c>
      <c r="FM375" s="431" t="str">
        <f t="shared" si="431"/>
        <v>ne</v>
      </c>
    </row>
    <row r="376" spans="1:169" ht="26.65" hidden="1" customHeight="1" x14ac:dyDescent="0.25">
      <c r="A376" s="233"/>
      <c r="B376" s="370" t="s">
        <v>467</v>
      </c>
      <c r="C376" s="416"/>
      <c r="D376" s="418"/>
      <c r="E376" s="229"/>
      <c r="F376" s="225">
        <f t="shared" si="363"/>
        <v>0</v>
      </c>
      <c r="G376" s="230">
        <f>IF(F376=1,data!$C$41*E376,0)</f>
        <v>0</v>
      </c>
      <c r="H376" s="265" t="s">
        <v>96</v>
      </c>
      <c r="I376" s="231">
        <f>IF($F376=1,IF($E376&lt;15,VLOOKUP(H376,data!$B$3:$E$32,2,0)*$E376,(VLOOKUP(H376,data!$B$3:$E$32,2,0)*14)+(VLOOKUP(H376,data!$B$3:$E$32,3,0))*($E376-14)),0)</f>
        <v>0</v>
      </c>
      <c r="J376" s="265" t="s">
        <v>96</v>
      </c>
      <c r="K376" s="231">
        <f>IF($F376=1,VLOOKUP(J376,data!$B$35:$D$39,2,0),0)</f>
        <v>0</v>
      </c>
      <c r="L376" s="232">
        <f>IF(AND(I376&lt;&gt;0,K376&lt;&gt;0)=FALSE,0,data!$C$43)</f>
        <v>0</v>
      </c>
      <c r="M376" s="269">
        <f t="shared" si="361"/>
        <v>0</v>
      </c>
      <c r="N376" s="225">
        <f t="shared" si="432"/>
        <v>0</v>
      </c>
      <c r="O376" s="225">
        <f t="shared" si="364"/>
        <v>0</v>
      </c>
      <c r="P376" s="225">
        <f t="shared" si="365"/>
        <v>0</v>
      </c>
      <c r="Q376" s="228"/>
      <c r="R376" s="438">
        <f t="shared" si="366"/>
        <v>0</v>
      </c>
      <c r="S376" s="225">
        <f t="shared" si="367"/>
        <v>0</v>
      </c>
      <c r="T376" s="357">
        <f>IF(S376=1,data!$C$41*R376,0)</f>
        <v>0</v>
      </c>
      <c r="U376" s="370" t="str">
        <f t="shared" si="368"/>
        <v xml:space="preserve"> </v>
      </c>
      <c r="V376" s="360">
        <f>IF($S376=1,IF(R376&lt;15,VLOOKUP(U376,data!$B$3:$E$32,2,0)*R376,(VLOOKUP(U376,data!$B$3:$E$32,2,0)*14)+(VLOOKUP(U376,data!$B$3:$E$32,3,0))*(R376-14)),0)</f>
        <v>0</v>
      </c>
      <c r="W376" s="370" t="str">
        <f t="shared" si="369"/>
        <v xml:space="preserve"> </v>
      </c>
      <c r="X376" s="360">
        <f>IF($S376=1,VLOOKUP(W376,data!$B$35:$D$39,2,0),0)</f>
        <v>0</v>
      </c>
      <c r="Y376" s="364">
        <f>IF(AND(V376&lt;&gt;0,X376&lt;&gt;0)=FALSE,0,data!$C$43)</f>
        <v>0</v>
      </c>
      <c r="Z376" s="365">
        <f t="shared" si="362"/>
        <v>0</v>
      </c>
      <c r="AA376" s="225">
        <f t="shared" si="433"/>
        <v>0</v>
      </c>
      <c r="AB376" s="225">
        <f t="shared" si="370"/>
        <v>0</v>
      </c>
      <c r="AC376" s="225">
        <f t="shared" si="371"/>
        <v>0</v>
      </c>
      <c r="AE376" s="229"/>
      <c r="AF376" s="225">
        <f t="shared" si="372"/>
        <v>0</v>
      </c>
      <c r="AG376" s="230">
        <f>IF(AF376=1,data!$C$41*AE376,0)</f>
        <v>0</v>
      </c>
      <c r="AH376" s="265" t="s">
        <v>96</v>
      </c>
      <c r="AI376" s="231">
        <f>IF(AF376=1,IF(AE376&lt;15,VLOOKUP(AH376,data!$B$3:$E$32,2,0)*AE376,(VLOOKUP(AH376,data!$B$3:$E$32,2,0)*14)+(VLOOKUP(AH376,data!$B$3:$E$32,3,0))*(AE376-14)),0)</f>
        <v>0</v>
      </c>
      <c r="AJ376" s="265" t="s">
        <v>96</v>
      </c>
      <c r="AK376" s="231">
        <f>IF(AF376=1,VLOOKUP(AJ376,data!$B$35:$D$39,2,0),0)</f>
        <v>0</v>
      </c>
      <c r="AL376" s="232">
        <f>IF(AND(AI376&lt;&gt;0,AK376&lt;&gt;0)=FALSE,0,data!$C$43)</f>
        <v>0</v>
      </c>
      <c r="AM376" s="269">
        <f t="shared" si="373"/>
        <v>0</v>
      </c>
      <c r="AN376" s="225">
        <f t="shared" si="374"/>
        <v>0</v>
      </c>
      <c r="AO376" s="225">
        <f t="shared" si="375"/>
        <v>0</v>
      </c>
      <c r="AP376" s="225">
        <f t="shared" si="376"/>
        <v>0</v>
      </c>
      <c r="AQ376" s="431" t="str">
        <f t="shared" si="377"/>
        <v>ne</v>
      </c>
      <c r="AS376" s="229"/>
      <c r="AT376" s="225">
        <f t="shared" si="378"/>
        <v>0</v>
      </c>
      <c r="AU376" s="230">
        <f>IF(AT376=1,data!$C$41*AS376,0)</f>
        <v>0</v>
      </c>
      <c r="AV376" s="265" t="s">
        <v>96</v>
      </c>
      <c r="AW376" s="231">
        <f>IF(AT376=1,IF(AS376&lt;15,VLOOKUP(AV376,data!$B$3:$E$32,2,0)*AS376,(VLOOKUP(AV376,data!$B$3:$E$32,2,0)*14)+(VLOOKUP(AV376,data!$B$3:$E$32,3,0))*(AS376-14)),0)</f>
        <v>0</v>
      </c>
      <c r="AX376" s="265" t="s">
        <v>96</v>
      </c>
      <c r="AY376" s="231">
        <f>IF(AT376=1,VLOOKUP(AX376,data!$B$35:$D$39,2,0),0)</f>
        <v>0</v>
      </c>
      <c r="AZ376" s="232">
        <f>IF(AND(AW376&lt;&gt;0,AY376&lt;&gt;0)=FALSE,0,data!$C$43)</f>
        <v>0</v>
      </c>
      <c r="BA376" s="269">
        <f t="shared" si="379"/>
        <v>0</v>
      </c>
      <c r="BB376" s="225">
        <f t="shared" si="380"/>
        <v>0</v>
      </c>
      <c r="BC376" s="225">
        <f t="shared" si="381"/>
        <v>0</v>
      </c>
      <c r="BD376" s="225">
        <f t="shared" si="382"/>
        <v>0</v>
      </c>
      <c r="BE376" s="431" t="str">
        <f t="shared" si="383"/>
        <v>ne</v>
      </c>
      <c r="BG376" s="229"/>
      <c r="BH376" s="225">
        <f t="shared" si="384"/>
        <v>0</v>
      </c>
      <c r="BI376" s="230">
        <f>IF(BH376=1,data!$C$41*BG376,0)</f>
        <v>0</v>
      </c>
      <c r="BJ376" s="265" t="s">
        <v>96</v>
      </c>
      <c r="BK376" s="231">
        <f>IF(BH376=1,IF(BG376&lt;15,VLOOKUP(BJ376,data!$B$3:$E$32,2,0)*BG376,(VLOOKUP(BJ376,data!$B$3:$E$32,2,0)*14)+(VLOOKUP(BJ376,data!$B$3:$E$32,3,0))*(BG376-14)),0)</f>
        <v>0</v>
      </c>
      <c r="BL376" s="265" t="s">
        <v>96</v>
      </c>
      <c r="BM376" s="231">
        <f>IF(BH376=1,VLOOKUP(BL376,data!$B$35:$D$39,2,0),0)</f>
        <v>0</v>
      </c>
      <c r="BN376" s="232">
        <f>IF(AND(BK376&lt;&gt;0,BM376&lt;&gt;0)=FALSE,0,data!$C$43)</f>
        <v>0</v>
      </c>
      <c r="BO376" s="269">
        <f t="shared" si="385"/>
        <v>0</v>
      </c>
      <c r="BP376" s="225">
        <f t="shared" si="386"/>
        <v>0</v>
      </c>
      <c r="BQ376" s="225">
        <f t="shared" si="387"/>
        <v>0</v>
      </c>
      <c r="BR376" s="225">
        <f t="shared" si="388"/>
        <v>0</v>
      </c>
      <c r="BS376" s="431" t="str">
        <f t="shared" si="389"/>
        <v>ne</v>
      </c>
      <c r="BU376" s="229"/>
      <c r="BV376" s="225">
        <f t="shared" si="390"/>
        <v>0</v>
      </c>
      <c r="BW376" s="230">
        <f>IF(BV376=1,data!$C$41*BU376,0)</f>
        <v>0</v>
      </c>
      <c r="BX376" s="265" t="s">
        <v>96</v>
      </c>
      <c r="BY376" s="231">
        <f>IF(BV376=1,IF(BU376&lt;15,VLOOKUP(BX376,data!$B$3:$E$32,2,0)*BU376,(VLOOKUP(BX376,data!$B$3:$E$32,2,0)*14)+(VLOOKUP(BX376,data!$B$3:$E$32,3,0))*(BU376-14)),0)</f>
        <v>0</v>
      </c>
      <c r="BZ376" s="265" t="s">
        <v>96</v>
      </c>
      <c r="CA376" s="231">
        <f>IF(BV376=1,VLOOKUP(BZ376,data!$B$35:$D$39,2,0),0)</f>
        <v>0</v>
      </c>
      <c r="CB376" s="232">
        <f>IF(AND(BY376&lt;&gt;0,CA376&lt;&gt;0)=FALSE,0,data!$C$43)</f>
        <v>0</v>
      </c>
      <c r="CC376" s="269">
        <f t="shared" si="391"/>
        <v>0</v>
      </c>
      <c r="CD376" s="225">
        <f t="shared" si="392"/>
        <v>0</v>
      </c>
      <c r="CE376" s="225">
        <f t="shared" si="393"/>
        <v>0</v>
      </c>
      <c r="CF376" s="225">
        <f t="shared" si="394"/>
        <v>0</v>
      </c>
      <c r="CG376" s="431" t="str">
        <f t="shared" si="395"/>
        <v>ne</v>
      </c>
      <c r="CI376" s="229"/>
      <c r="CJ376" s="225">
        <f t="shared" si="396"/>
        <v>0</v>
      </c>
      <c r="CK376" s="230">
        <f>IF(CJ376=1,data!$C$41*CI376,0)</f>
        <v>0</v>
      </c>
      <c r="CL376" s="265" t="s">
        <v>96</v>
      </c>
      <c r="CM376" s="231">
        <f>IF(CJ376=1,IF(CI376&lt;15,VLOOKUP(CL376,data!$B$3:$E$32,2,0)*CI376,(VLOOKUP(CL376,data!$B$3:$E$32,2,0)*14)+(VLOOKUP(CL376,data!$B$3:$E$32,3,0))*(CI376-14)),0)</f>
        <v>0</v>
      </c>
      <c r="CN376" s="265" t="s">
        <v>96</v>
      </c>
      <c r="CO376" s="231">
        <f>IF(CJ376=1,VLOOKUP(CN376,data!$B$35:$D$39,2,0),0)</f>
        <v>0</v>
      </c>
      <c r="CP376" s="232">
        <f>IF(AND(CM376&lt;&gt;0,CO376&lt;&gt;0)=FALSE,0,data!$C$43)</f>
        <v>0</v>
      </c>
      <c r="CQ376" s="269">
        <f t="shared" si="397"/>
        <v>0</v>
      </c>
      <c r="CR376" s="225">
        <f t="shared" si="398"/>
        <v>0</v>
      </c>
      <c r="CS376" s="225">
        <f t="shared" si="399"/>
        <v>0</v>
      </c>
      <c r="CT376" s="225">
        <f t="shared" si="400"/>
        <v>0</v>
      </c>
      <c r="CU376" s="431" t="str">
        <f t="shared" si="401"/>
        <v>ne</v>
      </c>
      <c r="CW376" s="229"/>
      <c r="CX376" s="225">
        <f t="shared" si="402"/>
        <v>0</v>
      </c>
      <c r="CY376" s="230">
        <f>IF(CX376=1,data!$C$41*CW376,0)</f>
        <v>0</v>
      </c>
      <c r="CZ376" s="265" t="s">
        <v>96</v>
      </c>
      <c r="DA376" s="231">
        <f>IF(CX376=1,IF(CW376&lt;15,VLOOKUP(CZ376,data!$B$3:$E$32,2,0)*CW376,(VLOOKUP(CZ376,data!$B$3:$E$32,2,0)*14)+(VLOOKUP(CZ376,data!$B$3:$E$32,3,0))*(CW376-14)),0)</f>
        <v>0</v>
      </c>
      <c r="DB376" s="265" t="s">
        <v>96</v>
      </c>
      <c r="DC376" s="231">
        <f>IF(CX376=1,VLOOKUP(DB376,data!$B$35:$D$39,2,0),0)</f>
        <v>0</v>
      </c>
      <c r="DD376" s="232">
        <f>IF(AND(DA376&lt;&gt;0,DC376&lt;&gt;0)=FALSE,0,data!$C$43)</f>
        <v>0</v>
      </c>
      <c r="DE376" s="269">
        <f t="shared" si="403"/>
        <v>0</v>
      </c>
      <c r="DF376" s="225">
        <f t="shared" si="404"/>
        <v>0</v>
      </c>
      <c r="DG376" s="225">
        <f t="shared" si="405"/>
        <v>0</v>
      </c>
      <c r="DH376" s="225">
        <f t="shared" si="406"/>
        <v>0</v>
      </c>
      <c r="DI376" s="431" t="str">
        <f t="shared" si="407"/>
        <v>ne</v>
      </c>
      <c r="DK376" s="229"/>
      <c r="DL376" s="225">
        <f t="shared" si="408"/>
        <v>0</v>
      </c>
      <c r="DM376" s="230">
        <f>IF(DL376=1,data!$C$41*DK376,0)</f>
        <v>0</v>
      </c>
      <c r="DN376" s="265" t="s">
        <v>96</v>
      </c>
      <c r="DO376" s="231">
        <f>IF(DL376=1,IF(DK376&lt;15,VLOOKUP(DN376,data!$B$3:$E$32,2,0)*DK376,(VLOOKUP(DN376,data!$B$3:$E$32,2,0)*14)+(VLOOKUP(DN376,data!$B$3:$E$32,3,0))*(DK376-14)),0)</f>
        <v>0</v>
      </c>
      <c r="DP376" s="265" t="s">
        <v>96</v>
      </c>
      <c r="DQ376" s="231">
        <f>IF(DL376=1,VLOOKUP(DP376,data!$B$35:$D$39,2,0),0)</f>
        <v>0</v>
      </c>
      <c r="DR376" s="232">
        <f>IF(AND(DO376&lt;&gt;0,DQ376&lt;&gt;0)=FALSE,0,data!$C$43)</f>
        <v>0</v>
      </c>
      <c r="DS376" s="269">
        <f t="shared" si="409"/>
        <v>0</v>
      </c>
      <c r="DT376" s="225">
        <f t="shared" si="410"/>
        <v>0</v>
      </c>
      <c r="DU376" s="225">
        <f t="shared" si="411"/>
        <v>0</v>
      </c>
      <c r="DV376" s="225">
        <f t="shared" si="412"/>
        <v>0</v>
      </c>
      <c r="DW376" s="431" t="str">
        <f t="shared" si="413"/>
        <v>ne</v>
      </c>
      <c r="DY376" s="229"/>
      <c r="DZ376" s="225">
        <f t="shared" si="414"/>
        <v>0</v>
      </c>
      <c r="EA376" s="230">
        <f>IF(DZ376=1,data!$C$41*DY376,0)</f>
        <v>0</v>
      </c>
      <c r="EB376" s="265" t="s">
        <v>96</v>
      </c>
      <c r="EC376" s="231">
        <f>IF(DZ376=1,IF(DY376&lt;15,VLOOKUP(EB376,data!$B$3:$E$32,2,0)*DY376,(VLOOKUP(EB376,data!$B$3:$E$32,2,0)*14)+(VLOOKUP(EB376,data!$B$3:$E$32,3,0))*(DY376-14)),0)</f>
        <v>0</v>
      </c>
      <c r="ED376" s="265" t="s">
        <v>96</v>
      </c>
      <c r="EE376" s="231">
        <f>IF(DZ376=1,VLOOKUP(ED376,data!$B$35:$D$39,2,0),0)</f>
        <v>0</v>
      </c>
      <c r="EF376" s="232">
        <f>IF(AND(EC376&lt;&gt;0,EE376&lt;&gt;0)=FALSE,0,data!$C$43)</f>
        <v>0</v>
      </c>
      <c r="EG376" s="269">
        <f t="shared" si="415"/>
        <v>0</v>
      </c>
      <c r="EH376" s="225">
        <f t="shared" si="416"/>
        <v>0</v>
      </c>
      <c r="EI376" s="225">
        <f t="shared" si="417"/>
        <v>0</v>
      </c>
      <c r="EJ376" s="225">
        <f t="shared" si="418"/>
        <v>0</v>
      </c>
      <c r="EK376" s="431" t="str">
        <f t="shared" si="419"/>
        <v>ne</v>
      </c>
      <c r="EM376" s="229"/>
      <c r="EN376" s="225">
        <f t="shared" si="420"/>
        <v>0</v>
      </c>
      <c r="EO376" s="230">
        <f>IF(EN376=1,data!$C$41*EM376,0)</f>
        <v>0</v>
      </c>
      <c r="EP376" s="265" t="s">
        <v>96</v>
      </c>
      <c r="EQ376" s="231">
        <f>IF(EN376=1,IF(EM376&lt;15,VLOOKUP(EP376,data!$B$3:$E$32,2,0)*EM376,(VLOOKUP(EP376,data!$B$3:$E$32,2,0)*14)+(VLOOKUP(EP376,data!$B$3:$E$32,3,0))*(EM376-14)),0)</f>
        <v>0</v>
      </c>
      <c r="ER376" s="265" t="s">
        <v>96</v>
      </c>
      <c r="ES376" s="231">
        <f>IF(EN376=1,VLOOKUP(ER376,data!$B$35:$D$39,2,0),0)</f>
        <v>0</v>
      </c>
      <c r="ET376" s="232">
        <f>IF(AND(EQ376&lt;&gt;0,ES376&lt;&gt;0)=FALSE,0,data!$C$43)</f>
        <v>0</v>
      </c>
      <c r="EU376" s="269">
        <f t="shared" si="421"/>
        <v>0</v>
      </c>
      <c r="EV376" s="225">
        <f t="shared" si="422"/>
        <v>0</v>
      </c>
      <c r="EW376" s="225">
        <f t="shared" si="423"/>
        <v>0</v>
      </c>
      <c r="EX376" s="225">
        <f t="shared" si="424"/>
        <v>0</v>
      </c>
      <c r="EY376" s="431" t="str">
        <f t="shared" si="425"/>
        <v>ne</v>
      </c>
      <c r="FA376" s="229"/>
      <c r="FB376" s="225">
        <f t="shared" si="426"/>
        <v>0</v>
      </c>
      <c r="FC376" s="230">
        <f>IF(FB376=1,data!$C$41*FA376,0)</f>
        <v>0</v>
      </c>
      <c r="FD376" s="265" t="s">
        <v>96</v>
      </c>
      <c r="FE376" s="231">
        <f>IF(FB376=1,IF(FA376&lt;15,VLOOKUP(FD376,data!$B$3:$E$32,2,0)*FA376,(VLOOKUP(FD376,data!$B$3:$E$32,2,0)*14)+(VLOOKUP(FD376,data!$B$3:$E$32,3,0))*(FA376-14)),0)</f>
        <v>0</v>
      </c>
      <c r="FF376" s="265" t="s">
        <v>96</v>
      </c>
      <c r="FG376" s="231">
        <f>IF(FB376=1,VLOOKUP(FF376,data!$B$35:$D$39,2,0),0)</f>
        <v>0</v>
      </c>
      <c r="FH376" s="232">
        <f>IF(AND(FE376&lt;&gt;0,FG376&lt;&gt;0)=FALSE,0,data!$C$43)</f>
        <v>0</v>
      </c>
      <c r="FI376" s="269">
        <f t="shared" si="427"/>
        <v>0</v>
      </c>
      <c r="FJ376" s="225">
        <f t="shared" si="428"/>
        <v>0</v>
      </c>
      <c r="FK376" s="225">
        <f t="shared" si="429"/>
        <v>0</v>
      </c>
      <c r="FL376" s="225">
        <f t="shared" si="430"/>
        <v>0</v>
      </c>
      <c r="FM376" s="431" t="str">
        <f t="shared" si="431"/>
        <v>ne</v>
      </c>
    </row>
    <row r="377" spans="1:169" ht="26.65" hidden="1" customHeight="1" x14ac:dyDescent="0.25">
      <c r="A377" s="233"/>
      <c r="B377" s="370" t="s">
        <v>468</v>
      </c>
      <c r="C377" s="416"/>
      <c r="D377" s="418"/>
      <c r="E377" s="229"/>
      <c r="F377" s="225">
        <f t="shared" si="363"/>
        <v>0</v>
      </c>
      <c r="G377" s="230">
        <f>IF(F377=1,data!$C$41*E377,0)</f>
        <v>0</v>
      </c>
      <c r="H377" s="265" t="s">
        <v>96</v>
      </c>
      <c r="I377" s="231">
        <f>IF($F377=1,IF($E377&lt;15,VLOOKUP(H377,data!$B$3:$E$32,2,0)*$E377,(VLOOKUP(H377,data!$B$3:$E$32,2,0)*14)+(VLOOKUP(H377,data!$B$3:$E$32,3,0))*($E377-14)),0)</f>
        <v>0</v>
      </c>
      <c r="J377" s="265" t="s">
        <v>96</v>
      </c>
      <c r="K377" s="231">
        <f>IF($F377=1,VLOOKUP(J377,data!$B$35:$D$39,2,0),0)</f>
        <v>0</v>
      </c>
      <c r="L377" s="232">
        <f>IF(AND(I377&lt;&gt;0,K377&lt;&gt;0)=FALSE,0,data!$C$43)</f>
        <v>0</v>
      </c>
      <c r="M377" s="269">
        <f t="shared" si="361"/>
        <v>0</v>
      </c>
      <c r="N377" s="225">
        <f t="shared" si="432"/>
        <v>0</v>
      </c>
      <c r="O377" s="225">
        <f t="shared" si="364"/>
        <v>0</v>
      </c>
      <c r="P377" s="225">
        <f t="shared" si="365"/>
        <v>0</v>
      </c>
      <c r="Q377" s="228"/>
      <c r="R377" s="438">
        <f t="shared" si="366"/>
        <v>0</v>
      </c>
      <c r="S377" s="225">
        <f t="shared" si="367"/>
        <v>0</v>
      </c>
      <c r="T377" s="357">
        <f>IF(S377=1,data!$C$41*R377,0)</f>
        <v>0</v>
      </c>
      <c r="U377" s="370" t="str">
        <f t="shared" si="368"/>
        <v xml:space="preserve"> </v>
      </c>
      <c r="V377" s="360">
        <f>IF($S377=1,IF(R377&lt;15,VLOOKUP(U377,data!$B$3:$E$32,2,0)*R377,(VLOOKUP(U377,data!$B$3:$E$32,2,0)*14)+(VLOOKUP(U377,data!$B$3:$E$32,3,0))*(R377-14)),0)</f>
        <v>0</v>
      </c>
      <c r="W377" s="370" t="str">
        <f t="shared" si="369"/>
        <v xml:space="preserve"> </v>
      </c>
      <c r="X377" s="360">
        <f>IF($S377=1,VLOOKUP(W377,data!$B$35:$D$39,2,0),0)</f>
        <v>0</v>
      </c>
      <c r="Y377" s="364">
        <f>IF(AND(V377&lt;&gt;0,X377&lt;&gt;0)=FALSE,0,data!$C$43)</f>
        <v>0</v>
      </c>
      <c r="Z377" s="365">
        <f t="shared" si="362"/>
        <v>0</v>
      </c>
      <c r="AA377" s="225">
        <f t="shared" si="433"/>
        <v>0</v>
      </c>
      <c r="AB377" s="225">
        <f t="shared" si="370"/>
        <v>0</v>
      </c>
      <c r="AC377" s="225">
        <f t="shared" si="371"/>
        <v>0</v>
      </c>
      <c r="AE377" s="229"/>
      <c r="AF377" s="225">
        <f t="shared" si="372"/>
        <v>0</v>
      </c>
      <c r="AG377" s="230">
        <f>IF(AF377=1,data!$C$41*AE377,0)</f>
        <v>0</v>
      </c>
      <c r="AH377" s="265" t="s">
        <v>96</v>
      </c>
      <c r="AI377" s="231">
        <f>IF(AF377=1,IF(AE377&lt;15,VLOOKUP(AH377,data!$B$3:$E$32,2,0)*AE377,(VLOOKUP(AH377,data!$B$3:$E$32,2,0)*14)+(VLOOKUP(AH377,data!$B$3:$E$32,3,0))*(AE377-14)),0)</f>
        <v>0</v>
      </c>
      <c r="AJ377" s="265" t="s">
        <v>96</v>
      </c>
      <c r="AK377" s="231">
        <f>IF(AF377=1,VLOOKUP(AJ377,data!$B$35:$D$39,2,0),0)</f>
        <v>0</v>
      </c>
      <c r="AL377" s="232">
        <f>IF(AND(AI377&lt;&gt;0,AK377&lt;&gt;0)=FALSE,0,data!$C$43)</f>
        <v>0</v>
      </c>
      <c r="AM377" s="269">
        <f t="shared" si="373"/>
        <v>0</v>
      </c>
      <c r="AN377" s="225">
        <f t="shared" si="374"/>
        <v>0</v>
      </c>
      <c r="AO377" s="225">
        <f t="shared" si="375"/>
        <v>0</v>
      </c>
      <c r="AP377" s="225">
        <f t="shared" si="376"/>
        <v>0</v>
      </c>
      <c r="AQ377" s="431" t="str">
        <f t="shared" si="377"/>
        <v>ne</v>
      </c>
      <c r="AS377" s="229"/>
      <c r="AT377" s="225">
        <f t="shared" si="378"/>
        <v>0</v>
      </c>
      <c r="AU377" s="230">
        <f>IF(AT377=1,data!$C$41*AS377,0)</f>
        <v>0</v>
      </c>
      <c r="AV377" s="265" t="s">
        <v>96</v>
      </c>
      <c r="AW377" s="231">
        <f>IF(AT377=1,IF(AS377&lt;15,VLOOKUP(AV377,data!$B$3:$E$32,2,0)*AS377,(VLOOKUP(AV377,data!$B$3:$E$32,2,0)*14)+(VLOOKUP(AV377,data!$B$3:$E$32,3,0))*(AS377-14)),0)</f>
        <v>0</v>
      </c>
      <c r="AX377" s="265" t="s">
        <v>96</v>
      </c>
      <c r="AY377" s="231">
        <f>IF(AT377=1,VLOOKUP(AX377,data!$B$35:$D$39,2,0),0)</f>
        <v>0</v>
      </c>
      <c r="AZ377" s="232">
        <f>IF(AND(AW377&lt;&gt;0,AY377&lt;&gt;0)=FALSE,0,data!$C$43)</f>
        <v>0</v>
      </c>
      <c r="BA377" s="269">
        <f t="shared" si="379"/>
        <v>0</v>
      </c>
      <c r="BB377" s="225">
        <f t="shared" si="380"/>
        <v>0</v>
      </c>
      <c r="BC377" s="225">
        <f t="shared" si="381"/>
        <v>0</v>
      </c>
      <c r="BD377" s="225">
        <f t="shared" si="382"/>
        <v>0</v>
      </c>
      <c r="BE377" s="431" t="str">
        <f t="shared" si="383"/>
        <v>ne</v>
      </c>
      <c r="BG377" s="229"/>
      <c r="BH377" s="225">
        <f t="shared" si="384"/>
        <v>0</v>
      </c>
      <c r="BI377" s="230">
        <f>IF(BH377=1,data!$C$41*BG377,0)</f>
        <v>0</v>
      </c>
      <c r="BJ377" s="265" t="s">
        <v>96</v>
      </c>
      <c r="BK377" s="231">
        <f>IF(BH377=1,IF(BG377&lt;15,VLOOKUP(BJ377,data!$B$3:$E$32,2,0)*BG377,(VLOOKUP(BJ377,data!$B$3:$E$32,2,0)*14)+(VLOOKUP(BJ377,data!$B$3:$E$32,3,0))*(BG377-14)),0)</f>
        <v>0</v>
      </c>
      <c r="BL377" s="265" t="s">
        <v>96</v>
      </c>
      <c r="BM377" s="231">
        <f>IF(BH377=1,VLOOKUP(BL377,data!$B$35:$D$39,2,0),0)</f>
        <v>0</v>
      </c>
      <c r="BN377" s="232">
        <f>IF(AND(BK377&lt;&gt;0,BM377&lt;&gt;0)=FALSE,0,data!$C$43)</f>
        <v>0</v>
      </c>
      <c r="BO377" s="269">
        <f t="shared" si="385"/>
        <v>0</v>
      </c>
      <c r="BP377" s="225">
        <f t="shared" si="386"/>
        <v>0</v>
      </c>
      <c r="BQ377" s="225">
        <f t="shared" si="387"/>
        <v>0</v>
      </c>
      <c r="BR377" s="225">
        <f t="shared" si="388"/>
        <v>0</v>
      </c>
      <c r="BS377" s="431" t="str">
        <f t="shared" si="389"/>
        <v>ne</v>
      </c>
      <c r="BU377" s="229"/>
      <c r="BV377" s="225">
        <f t="shared" si="390"/>
        <v>0</v>
      </c>
      <c r="BW377" s="230">
        <f>IF(BV377=1,data!$C$41*BU377,0)</f>
        <v>0</v>
      </c>
      <c r="BX377" s="265" t="s">
        <v>96</v>
      </c>
      <c r="BY377" s="231">
        <f>IF(BV377=1,IF(BU377&lt;15,VLOOKUP(BX377,data!$B$3:$E$32,2,0)*BU377,(VLOOKUP(BX377,data!$B$3:$E$32,2,0)*14)+(VLOOKUP(BX377,data!$B$3:$E$32,3,0))*(BU377-14)),0)</f>
        <v>0</v>
      </c>
      <c r="BZ377" s="265" t="s">
        <v>96</v>
      </c>
      <c r="CA377" s="231">
        <f>IF(BV377=1,VLOOKUP(BZ377,data!$B$35:$D$39,2,0),0)</f>
        <v>0</v>
      </c>
      <c r="CB377" s="232">
        <f>IF(AND(BY377&lt;&gt;0,CA377&lt;&gt;0)=FALSE,0,data!$C$43)</f>
        <v>0</v>
      </c>
      <c r="CC377" s="269">
        <f t="shared" si="391"/>
        <v>0</v>
      </c>
      <c r="CD377" s="225">
        <f t="shared" si="392"/>
        <v>0</v>
      </c>
      <c r="CE377" s="225">
        <f t="shared" si="393"/>
        <v>0</v>
      </c>
      <c r="CF377" s="225">
        <f t="shared" si="394"/>
        <v>0</v>
      </c>
      <c r="CG377" s="431" t="str">
        <f t="shared" si="395"/>
        <v>ne</v>
      </c>
      <c r="CI377" s="229"/>
      <c r="CJ377" s="225">
        <f t="shared" si="396"/>
        <v>0</v>
      </c>
      <c r="CK377" s="230">
        <f>IF(CJ377=1,data!$C$41*CI377,0)</f>
        <v>0</v>
      </c>
      <c r="CL377" s="265" t="s">
        <v>96</v>
      </c>
      <c r="CM377" s="231">
        <f>IF(CJ377=1,IF(CI377&lt;15,VLOOKUP(CL377,data!$B$3:$E$32,2,0)*CI377,(VLOOKUP(CL377,data!$B$3:$E$32,2,0)*14)+(VLOOKUP(CL377,data!$B$3:$E$32,3,0))*(CI377-14)),0)</f>
        <v>0</v>
      </c>
      <c r="CN377" s="265" t="s">
        <v>96</v>
      </c>
      <c r="CO377" s="231">
        <f>IF(CJ377=1,VLOOKUP(CN377,data!$B$35:$D$39,2,0),0)</f>
        <v>0</v>
      </c>
      <c r="CP377" s="232">
        <f>IF(AND(CM377&lt;&gt;0,CO377&lt;&gt;0)=FALSE,0,data!$C$43)</f>
        <v>0</v>
      </c>
      <c r="CQ377" s="269">
        <f t="shared" si="397"/>
        <v>0</v>
      </c>
      <c r="CR377" s="225">
        <f t="shared" si="398"/>
        <v>0</v>
      </c>
      <c r="CS377" s="225">
        <f t="shared" si="399"/>
        <v>0</v>
      </c>
      <c r="CT377" s="225">
        <f t="shared" si="400"/>
        <v>0</v>
      </c>
      <c r="CU377" s="431" t="str">
        <f t="shared" si="401"/>
        <v>ne</v>
      </c>
      <c r="CW377" s="229"/>
      <c r="CX377" s="225">
        <f t="shared" si="402"/>
        <v>0</v>
      </c>
      <c r="CY377" s="230">
        <f>IF(CX377=1,data!$C$41*CW377,0)</f>
        <v>0</v>
      </c>
      <c r="CZ377" s="265" t="s">
        <v>96</v>
      </c>
      <c r="DA377" s="231">
        <f>IF(CX377=1,IF(CW377&lt;15,VLOOKUP(CZ377,data!$B$3:$E$32,2,0)*CW377,(VLOOKUP(CZ377,data!$B$3:$E$32,2,0)*14)+(VLOOKUP(CZ377,data!$B$3:$E$32,3,0))*(CW377-14)),0)</f>
        <v>0</v>
      </c>
      <c r="DB377" s="265" t="s">
        <v>96</v>
      </c>
      <c r="DC377" s="231">
        <f>IF(CX377=1,VLOOKUP(DB377,data!$B$35:$D$39,2,0),0)</f>
        <v>0</v>
      </c>
      <c r="DD377" s="232">
        <f>IF(AND(DA377&lt;&gt;0,DC377&lt;&gt;0)=FALSE,0,data!$C$43)</f>
        <v>0</v>
      </c>
      <c r="DE377" s="269">
        <f t="shared" si="403"/>
        <v>0</v>
      </c>
      <c r="DF377" s="225">
        <f t="shared" si="404"/>
        <v>0</v>
      </c>
      <c r="DG377" s="225">
        <f t="shared" si="405"/>
        <v>0</v>
      </c>
      <c r="DH377" s="225">
        <f t="shared" si="406"/>
        <v>0</v>
      </c>
      <c r="DI377" s="431" t="str">
        <f t="shared" si="407"/>
        <v>ne</v>
      </c>
      <c r="DK377" s="229"/>
      <c r="DL377" s="225">
        <f t="shared" si="408"/>
        <v>0</v>
      </c>
      <c r="DM377" s="230">
        <f>IF(DL377=1,data!$C$41*DK377,0)</f>
        <v>0</v>
      </c>
      <c r="DN377" s="265" t="s">
        <v>96</v>
      </c>
      <c r="DO377" s="231">
        <f>IF(DL377=1,IF(DK377&lt;15,VLOOKUP(DN377,data!$B$3:$E$32,2,0)*DK377,(VLOOKUP(DN377,data!$B$3:$E$32,2,0)*14)+(VLOOKUP(DN377,data!$B$3:$E$32,3,0))*(DK377-14)),0)</f>
        <v>0</v>
      </c>
      <c r="DP377" s="265" t="s">
        <v>96</v>
      </c>
      <c r="DQ377" s="231">
        <f>IF(DL377=1,VLOOKUP(DP377,data!$B$35:$D$39,2,0),0)</f>
        <v>0</v>
      </c>
      <c r="DR377" s="232">
        <f>IF(AND(DO377&lt;&gt;0,DQ377&lt;&gt;0)=FALSE,0,data!$C$43)</f>
        <v>0</v>
      </c>
      <c r="DS377" s="269">
        <f t="shared" si="409"/>
        <v>0</v>
      </c>
      <c r="DT377" s="225">
        <f t="shared" si="410"/>
        <v>0</v>
      </c>
      <c r="DU377" s="225">
        <f t="shared" si="411"/>
        <v>0</v>
      </c>
      <c r="DV377" s="225">
        <f t="shared" si="412"/>
        <v>0</v>
      </c>
      <c r="DW377" s="431" t="str">
        <f t="shared" si="413"/>
        <v>ne</v>
      </c>
      <c r="DY377" s="229"/>
      <c r="DZ377" s="225">
        <f t="shared" si="414"/>
        <v>0</v>
      </c>
      <c r="EA377" s="230">
        <f>IF(DZ377=1,data!$C$41*DY377,0)</f>
        <v>0</v>
      </c>
      <c r="EB377" s="265" t="s">
        <v>96</v>
      </c>
      <c r="EC377" s="231">
        <f>IF(DZ377=1,IF(DY377&lt;15,VLOOKUP(EB377,data!$B$3:$E$32,2,0)*DY377,(VLOOKUP(EB377,data!$B$3:$E$32,2,0)*14)+(VLOOKUP(EB377,data!$B$3:$E$32,3,0))*(DY377-14)),0)</f>
        <v>0</v>
      </c>
      <c r="ED377" s="265" t="s">
        <v>96</v>
      </c>
      <c r="EE377" s="231">
        <f>IF(DZ377=1,VLOOKUP(ED377,data!$B$35:$D$39,2,0),0)</f>
        <v>0</v>
      </c>
      <c r="EF377" s="232">
        <f>IF(AND(EC377&lt;&gt;0,EE377&lt;&gt;0)=FALSE,0,data!$C$43)</f>
        <v>0</v>
      </c>
      <c r="EG377" s="269">
        <f t="shared" si="415"/>
        <v>0</v>
      </c>
      <c r="EH377" s="225">
        <f t="shared" si="416"/>
        <v>0</v>
      </c>
      <c r="EI377" s="225">
        <f t="shared" si="417"/>
        <v>0</v>
      </c>
      <c r="EJ377" s="225">
        <f t="shared" si="418"/>
        <v>0</v>
      </c>
      <c r="EK377" s="431" t="str">
        <f t="shared" si="419"/>
        <v>ne</v>
      </c>
      <c r="EM377" s="229"/>
      <c r="EN377" s="225">
        <f t="shared" si="420"/>
        <v>0</v>
      </c>
      <c r="EO377" s="230">
        <f>IF(EN377=1,data!$C$41*EM377,0)</f>
        <v>0</v>
      </c>
      <c r="EP377" s="265" t="s">
        <v>96</v>
      </c>
      <c r="EQ377" s="231">
        <f>IF(EN377=1,IF(EM377&lt;15,VLOOKUP(EP377,data!$B$3:$E$32,2,0)*EM377,(VLOOKUP(EP377,data!$B$3:$E$32,2,0)*14)+(VLOOKUP(EP377,data!$B$3:$E$32,3,0))*(EM377-14)),0)</f>
        <v>0</v>
      </c>
      <c r="ER377" s="265" t="s">
        <v>96</v>
      </c>
      <c r="ES377" s="231">
        <f>IF(EN377=1,VLOOKUP(ER377,data!$B$35:$D$39,2,0),0)</f>
        <v>0</v>
      </c>
      <c r="ET377" s="232">
        <f>IF(AND(EQ377&lt;&gt;0,ES377&lt;&gt;0)=FALSE,0,data!$C$43)</f>
        <v>0</v>
      </c>
      <c r="EU377" s="269">
        <f t="shared" si="421"/>
        <v>0</v>
      </c>
      <c r="EV377" s="225">
        <f t="shared" si="422"/>
        <v>0</v>
      </c>
      <c r="EW377" s="225">
        <f t="shared" si="423"/>
        <v>0</v>
      </c>
      <c r="EX377" s="225">
        <f t="shared" si="424"/>
        <v>0</v>
      </c>
      <c r="EY377" s="431" t="str">
        <f t="shared" si="425"/>
        <v>ne</v>
      </c>
      <c r="FA377" s="229"/>
      <c r="FB377" s="225">
        <f t="shared" si="426"/>
        <v>0</v>
      </c>
      <c r="FC377" s="230">
        <f>IF(FB377=1,data!$C$41*FA377,0)</f>
        <v>0</v>
      </c>
      <c r="FD377" s="265" t="s">
        <v>96</v>
      </c>
      <c r="FE377" s="231">
        <f>IF(FB377=1,IF(FA377&lt;15,VLOOKUP(FD377,data!$B$3:$E$32,2,0)*FA377,(VLOOKUP(FD377,data!$B$3:$E$32,2,0)*14)+(VLOOKUP(FD377,data!$B$3:$E$32,3,0))*(FA377-14)),0)</f>
        <v>0</v>
      </c>
      <c r="FF377" s="265" t="s">
        <v>96</v>
      </c>
      <c r="FG377" s="231">
        <f>IF(FB377=1,VLOOKUP(FF377,data!$B$35:$D$39,2,0),0)</f>
        <v>0</v>
      </c>
      <c r="FH377" s="232">
        <f>IF(AND(FE377&lt;&gt;0,FG377&lt;&gt;0)=FALSE,0,data!$C$43)</f>
        <v>0</v>
      </c>
      <c r="FI377" s="269">
        <f t="shared" si="427"/>
        <v>0</v>
      </c>
      <c r="FJ377" s="225">
        <f t="shared" si="428"/>
        <v>0</v>
      </c>
      <c r="FK377" s="225">
        <f t="shared" si="429"/>
        <v>0</v>
      </c>
      <c r="FL377" s="225">
        <f t="shared" si="430"/>
        <v>0</v>
      </c>
      <c r="FM377" s="431" t="str">
        <f t="shared" si="431"/>
        <v>ne</v>
      </c>
    </row>
    <row r="378" spans="1:169" ht="26.65" hidden="1" customHeight="1" x14ac:dyDescent="0.25">
      <c r="A378" s="233"/>
      <c r="B378" s="370" t="s">
        <v>469</v>
      </c>
      <c r="C378" s="416"/>
      <c r="D378" s="418"/>
      <c r="E378" s="229"/>
      <c r="F378" s="225">
        <f t="shared" si="363"/>
        <v>0</v>
      </c>
      <c r="G378" s="230">
        <f>IF(F378=1,data!$C$41*E378,0)</f>
        <v>0</v>
      </c>
      <c r="H378" s="265" t="s">
        <v>96</v>
      </c>
      <c r="I378" s="231">
        <f>IF($F378=1,IF($E378&lt;15,VLOOKUP(H378,data!$B$3:$E$32,2,0)*$E378,(VLOOKUP(H378,data!$B$3:$E$32,2,0)*14)+(VLOOKUP(H378,data!$B$3:$E$32,3,0))*($E378-14)),0)</f>
        <v>0</v>
      </c>
      <c r="J378" s="265" t="s">
        <v>96</v>
      </c>
      <c r="K378" s="231">
        <f>IF($F378=1,VLOOKUP(J378,data!$B$35:$D$39,2,0),0)</f>
        <v>0</v>
      </c>
      <c r="L378" s="232">
        <f>IF(AND(I378&lt;&gt;0,K378&lt;&gt;0)=FALSE,0,data!$C$43)</f>
        <v>0</v>
      </c>
      <c r="M378" s="269">
        <f t="shared" si="361"/>
        <v>0</v>
      </c>
      <c r="N378" s="225">
        <f t="shared" si="432"/>
        <v>0</v>
      </c>
      <c r="O378" s="225">
        <f t="shared" si="364"/>
        <v>0</v>
      </c>
      <c r="P378" s="225">
        <f t="shared" si="365"/>
        <v>0</v>
      </c>
      <c r="Q378" s="228"/>
      <c r="R378" s="438">
        <f t="shared" si="366"/>
        <v>0</v>
      </c>
      <c r="S378" s="225">
        <f t="shared" si="367"/>
        <v>0</v>
      </c>
      <c r="T378" s="357">
        <f>IF(S378=1,data!$C$41*R378,0)</f>
        <v>0</v>
      </c>
      <c r="U378" s="370" t="str">
        <f t="shared" si="368"/>
        <v xml:space="preserve"> </v>
      </c>
      <c r="V378" s="360">
        <f>IF($S378=1,IF(R378&lt;15,VLOOKUP(U378,data!$B$3:$E$32,2,0)*R378,(VLOOKUP(U378,data!$B$3:$E$32,2,0)*14)+(VLOOKUP(U378,data!$B$3:$E$32,3,0))*(R378-14)),0)</f>
        <v>0</v>
      </c>
      <c r="W378" s="370" t="str">
        <f t="shared" si="369"/>
        <v xml:space="preserve"> </v>
      </c>
      <c r="X378" s="360">
        <f>IF($S378=1,VLOOKUP(W378,data!$B$35:$D$39,2,0),0)</f>
        <v>0</v>
      </c>
      <c r="Y378" s="364">
        <f>IF(AND(V378&lt;&gt;0,X378&lt;&gt;0)=FALSE,0,data!$C$43)</f>
        <v>0</v>
      </c>
      <c r="Z378" s="365">
        <f t="shared" si="362"/>
        <v>0</v>
      </c>
      <c r="AA378" s="225">
        <f t="shared" si="433"/>
        <v>0</v>
      </c>
      <c r="AB378" s="225">
        <f t="shared" si="370"/>
        <v>0</v>
      </c>
      <c r="AC378" s="225">
        <f t="shared" si="371"/>
        <v>0</v>
      </c>
      <c r="AE378" s="229"/>
      <c r="AF378" s="225">
        <f t="shared" si="372"/>
        <v>0</v>
      </c>
      <c r="AG378" s="230">
        <f>IF(AF378=1,data!$C$41*AE378,0)</f>
        <v>0</v>
      </c>
      <c r="AH378" s="265" t="s">
        <v>96</v>
      </c>
      <c r="AI378" s="231">
        <f>IF(AF378=1,IF(AE378&lt;15,VLOOKUP(AH378,data!$B$3:$E$32,2,0)*AE378,(VLOOKUP(AH378,data!$B$3:$E$32,2,0)*14)+(VLOOKUP(AH378,data!$B$3:$E$32,3,0))*(AE378-14)),0)</f>
        <v>0</v>
      </c>
      <c r="AJ378" s="265" t="s">
        <v>96</v>
      </c>
      <c r="AK378" s="231">
        <f>IF(AF378=1,VLOOKUP(AJ378,data!$B$35:$D$39,2,0),0)</f>
        <v>0</v>
      </c>
      <c r="AL378" s="232">
        <f>IF(AND(AI378&lt;&gt;0,AK378&lt;&gt;0)=FALSE,0,data!$C$43)</f>
        <v>0</v>
      </c>
      <c r="AM378" s="269">
        <f t="shared" si="373"/>
        <v>0</v>
      </c>
      <c r="AN378" s="225">
        <f t="shared" si="374"/>
        <v>0</v>
      </c>
      <c r="AO378" s="225">
        <f t="shared" si="375"/>
        <v>0</v>
      </c>
      <c r="AP378" s="225">
        <f t="shared" si="376"/>
        <v>0</v>
      </c>
      <c r="AQ378" s="431" t="str">
        <f t="shared" si="377"/>
        <v>ne</v>
      </c>
      <c r="AS378" s="229"/>
      <c r="AT378" s="225">
        <f t="shared" si="378"/>
        <v>0</v>
      </c>
      <c r="AU378" s="230">
        <f>IF(AT378=1,data!$C$41*AS378,0)</f>
        <v>0</v>
      </c>
      <c r="AV378" s="265" t="s">
        <v>96</v>
      </c>
      <c r="AW378" s="231">
        <f>IF(AT378=1,IF(AS378&lt;15,VLOOKUP(AV378,data!$B$3:$E$32,2,0)*AS378,(VLOOKUP(AV378,data!$B$3:$E$32,2,0)*14)+(VLOOKUP(AV378,data!$B$3:$E$32,3,0))*(AS378-14)),0)</f>
        <v>0</v>
      </c>
      <c r="AX378" s="265" t="s">
        <v>96</v>
      </c>
      <c r="AY378" s="231">
        <f>IF(AT378=1,VLOOKUP(AX378,data!$B$35:$D$39,2,0),0)</f>
        <v>0</v>
      </c>
      <c r="AZ378" s="232">
        <f>IF(AND(AW378&lt;&gt;0,AY378&lt;&gt;0)=FALSE,0,data!$C$43)</f>
        <v>0</v>
      </c>
      <c r="BA378" s="269">
        <f t="shared" si="379"/>
        <v>0</v>
      </c>
      <c r="BB378" s="225">
        <f t="shared" si="380"/>
        <v>0</v>
      </c>
      <c r="BC378" s="225">
        <f t="shared" si="381"/>
        <v>0</v>
      </c>
      <c r="BD378" s="225">
        <f t="shared" si="382"/>
        <v>0</v>
      </c>
      <c r="BE378" s="431" t="str">
        <f t="shared" si="383"/>
        <v>ne</v>
      </c>
      <c r="BG378" s="229"/>
      <c r="BH378" s="225">
        <f t="shared" si="384"/>
        <v>0</v>
      </c>
      <c r="BI378" s="230">
        <f>IF(BH378=1,data!$C$41*BG378,0)</f>
        <v>0</v>
      </c>
      <c r="BJ378" s="265" t="s">
        <v>96</v>
      </c>
      <c r="BK378" s="231">
        <f>IF(BH378=1,IF(BG378&lt;15,VLOOKUP(BJ378,data!$B$3:$E$32,2,0)*BG378,(VLOOKUP(BJ378,data!$B$3:$E$32,2,0)*14)+(VLOOKUP(BJ378,data!$B$3:$E$32,3,0))*(BG378-14)),0)</f>
        <v>0</v>
      </c>
      <c r="BL378" s="265" t="s">
        <v>96</v>
      </c>
      <c r="BM378" s="231">
        <f>IF(BH378=1,VLOOKUP(BL378,data!$B$35:$D$39,2,0),0)</f>
        <v>0</v>
      </c>
      <c r="BN378" s="232">
        <f>IF(AND(BK378&lt;&gt;0,BM378&lt;&gt;0)=FALSE,0,data!$C$43)</f>
        <v>0</v>
      </c>
      <c r="BO378" s="269">
        <f t="shared" si="385"/>
        <v>0</v>
      </c>
      <c r="BP378" s="225">
        <f t="shared" si="386"/>
        <v>0</v>
      </c>
      <c r="BQ378" s="225">
        <f t="shared" si="387"/>
        <v>0</v>
      </c>
      <c r="BR378" s="225">
        <f t="shared" si="388"/>
        <v>0</v>
      </c>
      <c r="BS378" s="431" t="str">
        <f t="shared" si="389"/>
        <v>ne</v>
      </c>
      <c r="BU378" s="229"/>
      <c r="BV378" s="225">
        <f t="shared" si="390"/>
        <v>0</v>
      </c>
      <c r="BW378" s="230">
        <f>IF(BV378=1,data!$C$41*BU378,0)</f>
        <v>0</v>
      </c>
      <c r="BX378" s="265" t="s">
        <v>96</v>
      </c>
      <c r="BY378" s="231">
        <f>IF(BV378=1,IF(BU378&lt;15,VLOOKUP(BX378,data!$B$3:$E$32,2,0)*BU378,(VLOOKUP(BX378,data!$B$3:$E$32,2,0)*14)+(VLOOKUP(BX378,data!$B$3:$E$32,3,0))*(BU378-14)),0)</f>
        <v>0</v>
      </c>
      <c r="BZ378" s="265" t="s">
        <v>96</v>
      </c>
      <c r="CA378" s="231">
        <f>IF(BV378=1,VLOOKUP(BZ378,data!$B$35:$D$39,2,0),0)</f>
        <v>0</v>
      </c>
      <c r="CB378" s="232">
        <f>IF(AND(BY378&lt;&gt;0,CA378&lt;&gt;0)=FALSE,0,data!$C$43)</f>
        <v>0</v>
      </c>
      <c r="CC378" s="269">
        <f t="shared" si="391"/>
        <v>0</v>
      </c>
      <c r="CD378" s="225">
        <f t="shared" si="392"/>
        <v>0</v>
      </c>
      <c r="CE378" s="225">
        <f t="shared" si="393"/>
        <v>0</v>
      </c>
      <c r="CF378" s="225">
        <f t="shared" si="394"/>
        <v>0</v>
      </c>
      <c r="CG378" s="431" t="str">
        <f t="shared" si="395"/>
        <v>ne</v>
      </c>
      <c r="CI378" s="229"/>
      <c r="CJ378" s="225">
        <f t="shared" si="396"/>
        <v>0</v>
      </c>
      <c r="CK378" s="230">
        <f>IF(CJ378=1,data!$C$41*CI378,0)</f>
        <v>0</v>
      </c>
      <c r="CL378" s="265" t="s">
        <v>96</v>
      </c>
      <c r="CM378" s="231">
        <f>IF(CJ378=1,IF(CI378&lt;15,VLOOKUP(CL378,data!$B$3:$E$32,2,0)*CI378,(VLOOKUP(CL378,data!$B$3:$E$32,2,0)*14)+(VLOOKUP(CL378,data!$B$3:$E$32,3,0))*(CI378-14)),0)</f>
        <v>0</v>
      </c>
      <c r="CN378" s="265" t="s">
        <v>96</v>
      </c>
      <c r="CO378" s="231">
        <f>IF(CJ378=1,VLOOKUP(CN378,data!$B$35:$D$39,2,0),0)</f>
        <v>0</v>
      </c>
      <c r="CP378" s="232">
        <f>IF(AND(CM378&lt;&gt;0,CO378&lt;&gt;0)=FALSE,0,data!$C$43)</f>
        <v>0</v>
      </c>
      <c r="CQ378" s="269">
        <f t="shared" si="397"/>
        <v>0</v>
      </c>
      <c r="CR378" s="225">
        <f t="shared" si="398"/>
        <v>0</v>
      </c>
      <c r="CS378" s="225">
        <f t="shared" si="399"/>
        <v>0</v>
      </c>
      <c r="CT378" s="225">
        <f t="shared" si="400"/>
        <v>0</v>
      </c>
      <c r="CU378" s="431" t="str">
        <f t="shared" si="401"/>
        <v>ne</v>
      </c>
      <c r="CW378" s="229"/>
      <c r="CX378" s="225">
        <f t="shared" si="402"/>
        <v>0</v>
      </c>
      <c r="CY378" s="230">
        <f>IF(CX378=1,data!$C$41*CW378,0)</f>
        <v>0</v>
      </c>
      <c r="CZ378" s="265" t="s">
        <v>96</v>
      </c>
      <c r="DA378" s="231">
        <f>IF(CX378=1,IF(CW378&lt;15,VLOOKUP(CZ378,data!$B$3:$E$32,2,0)*CW378,(VLOOKUP(CZ378,data!$B$3:$E$32,2,0)*14)+(VLOOKUP(CZ378,data!$B$3:$E$32,3,0))*(CW378-14)),0)</f>
        <v>0</v>
      </c>
      <c r="DB378" s="265" t="s">
        <v>96</v>
      </c>
      <c r="DC378" s="231">
        <f>IF(CX378=1,VLOOKUP(DB378,data!$B$35:$D$39,2,0),0)</f>
        <v>0</v>
      </c>
      <c r="DD378" s="232">
        <f>IF(AND(DA378&lt;&gt;0,DC378&lt;&gt;0)=FALSE,0,data!$C$43)</f>
        <v>0</v>
      </c>
      <c r="DE378" s="269">
        <f t="shared" si="403"/>
        <v>0</v>
      </c>
      <c r="DF378" s="225">
        <f t="shared" si="404"/>
        <v>0</v>
      </c>
      <c r="DG378" s="225">
        <f t="shared" si="405"/>
        <v>0</v>
      </c>
      <c r="DH378" s="225">
        <f t="shared" si="406"/>
        <v>0</v>
      </c>
      <c r="DI378" s="431" t="str">
        <f t="shared" si="407"/>
        <v>ne</v>
      </c>
      <c r="DK378" s="229"/>
      <c r="DL378" s="225">
        <f t="shared" si="408"/>
        <v>0</v>
      </c>
      <c r="DM378" s="230">
        <f>IF(DL378=1,data!$C$41*DK378,0)</f>
        <v>0</v>
      </c>
      <c r="DN378" s="265" t="s">
        <v>96</v>
      </c>
      <c r="DO378" s="231">
        <f>IF(DL378=1,IF(DK378&lt;15,VLOOKUP(DN378,data!$B$3:$E$32,2,0)*DK378,(VLOOKUP(DN378,data!$B$3:$E$32,2,0)*14)+(VLOOKUP(DN378,data!$B$3:$E$32,3,0))*(DK378-14)),0)</f>
        <v>0</v>
      </c>
      <c r="DP378" s="265" t="s">
        <v>96</v>
      </c>
      <c r="DQ378" s="231">
        <f>IF(DL378=1,VLOOKUP(DP378,data!$B$35:$D$39,2,0),0)</f>
        <v>0</v>
      </c>
      <c r="DR378" s="232">
        <f>IF(AND(DO378&lt;&gt;0,DQ378&lt;&gt;0)=FALSE,0,data!$C$43)</f>
        <v>0</v>
      </c>
      <c r="DS378" s="269">
        <f t="shared" si="409"/>
        <v>0</v>
      </c>
      <c r="DT378" s="225">
        <f t="shared" si="410"/>
        <v>0</v>
      </c>
      <c r="DU378" s="225">
        <f t="shared" si="411"/>
        <v>0</v>
      </c>
      <c r="DV378" s="225">
        <f t="shared" si="412"/>
        <v>0</v>
      </c>
      <c r="DW378" s="431" t="str">
        <f t="shared" si="413"/>
        <v>ne</v>
      </c>
      <c r="DY378" s="229"/>
      <c r="DZ378" s="225">
        <f t="shared" si="414"/>
        <v>0</v>
      </c>
      <c r="EA378" s="230">
        <f>IF(DZ378=1,data!$C$41*DY378,0)</f>
        <v>0</v>
      </c>
      <c r="EB378" s="265" t="s">
        <v>96</v>
      </c>
      <c r="EC378" s="231">
        <f>IF(DZ378=1,IF(DY378&lt;15,VLOOKUP(EB378,data!$B$3:$E$32,2,0)*DY378,(VLOOKUP(EB378,data!$B$3:$E$32,2,0)*14)+(VLOOKUP(EB378,data!$B$3:$E$32,3,0))*(DY378-14)),0)</f>
        <v>0</v>
      </c>
      <c r="ED378" s="265" t="s">
        <v>96</v>
      </c>
      <c r="EE378" s="231">
        <f>IF(DZ378=1,VLOOKUP(ED378,data!$B$35:$D$39,2,0),0)</f>
        <v>0</v>
      </c>
      <c r="EF378" s="232">
        <f>IF(AND(EC378&lt;&gt;0,EE378&lt;&gt;0)=FALSE,0,data!$C$43)</f>
        <v>0</v>
      </c>
      <c r="EG378" s="269">
        <f t="shared" si="415"/>
        <v>0</v>
      </c>
      <c r="EH378" s="225">
        <f t="shared" si="416"/>
        <v>0</v>
      </c>
      <c r="EI378" s="225">
        <f t="shared" si="417"/>
        <v>0</v>
      </c>
      <c r="EJ378" s="225">
        <f t="shared" si="418"/>
        <v>0</v>
      </c>
      <c r="EK378" s="431" t="str">
        <f t="shared" si="419"/>
        <v>ne</v>
      </c>
      <c r="EM378" s="229"/>
      <c r="EN378" s="225">
        <f t="shared" si="420"/>
        <v>0</v>
      </c>
      <c r="EO378" s="230">
        <f>IF(EN378=1,data!$C$41*EM378,0)</f>
        <v>0</v>
      </c>
      <c r="EP378" s="265" t="s">
        <v>96</v>
      </c>
      <c r="EQ378" s="231">
        <f>IF(EN378=1,IF(EM378&lt;15,VLOOKUP(EP378,data!$B$3:$E$32,2,0)*EM378,(VLOOKUP(EP378,data!$B$3:$E$32,2,0)*14)+(VLOOKUP(EP378,data!$B$3:$E$32,3,0))*(EM378-14)),0)</f>
        <v>0</v>
      </c>
      <c r="ER378" s="265" t="s">
        <v>96</v>
      </c>
      <c r="ES378" s="231">
        <f>IF(EN378=1,VLOOKUP(ER378,data!$B$35:$D$39,2,0),0)</f>
        <v>0</v>
      </c>
      <c r="ET378" s="232">
        <f>IF(AND(EQ378&lt;&gt;0,ES378&lt;&gt;0)=FALSE,0,data!$C$43)</f>
        <v>0</v>
      </c>
      <c r="EU378" s="269">
        <f t="shared" si="421"/>
        <v>0</v>
      </c>
      <c r="EV378" s="225">
        <f t="shared" si="422"/>
        <v>0</v>
      </c>
      <c r="EW378" s="225">
        <f t="shared" si="423"/>
        <v>0</v>
      </c>
      <c r="EX378" s="225">
        <f t="shared" si="424"/>
        <v>0</v>
      </c>
      <c r="EY378" s="431" t="str">
        <f t="shared" si="425"/>
        <v>ne</v>
      </c>
      <c r="FA378" s="229"/>
      <c r="FB378" s="225">
        <f t="shared" si="426"/>
        <v>0</v>
      </c>
      <c r="FC378" s="230">
        <f>IF(FB378=1,data!$C$41*FA378,0)</f>
        <v>0</v>
      </c>
      <c r="FD378" s="265" t="s">
        <v>96</v>
      </c>
      <c r="FE378" s="231">
        <f>IF(FB378=1,IF(FA378&lt;15,VLOOKUP(FD378,data!$B$3:$E$32,2,0)*FA378,(VLOOKUP(FD378,data!$B$3:$E$32,2,0)*14)+(VLOOKUP(FD378,data!$B$3:$E$32,3,0))*(FA378-14)),0)</f>
        <v>0</v>
      </c>
      <c r="FF378" s="265" t="s">
        <v>96</v>
      </c>
      <c r="FG378" s="231">
        <f>IF(FB378=1,VLOOKUP(FF378,data!$B$35:$D$39,2,0),0)</f>
        <v>0</v>
      </c>
      <c r="FH378" s="232">
        <f>IF(AND(FE378&lt;&gt;0,FG378&lt;&gt;0)=FALSE,0,data!$C$43)</f>
        <v>0</v>
      </c>
      <c r="FI378" s="269">
        <f t="shared" si="427"/>
        <v>0</v>
      </c>
      <c r="FJ378" s="225">
        <f t="shared" si="428"/>
        <v>0</v>
      </c>
      <c r="FK378" s="225">
        <f t="shared" si="429"/>
        <v>0</v>
      </c>
      <c r="FL378" s="225">
        <f t="shared" si="430"/>
        <v>0</v>
      </c>
      <c r="FM378" s="431" t="str">
        <f t="shared" si="431"/>
        <v>ne</v>
      </c>
    </row>
    <row r="379" spans="1:169" ht="26.65" hidden="1" customHeight="1" x14ac:dyDescent="0.25">
      <c r="A379" s="233"/>
      <c r="B379" s="370" t="s">
        <v>470</v>
      </c>
      <c r="C379" s="416"/>
      <c r="D379" s="418"/>
      <c r="E379" s="229"/>
      <c r="F379" s="225">
        <f t="shared" si="363"/>
        <v>0</v>
      </c>
      <c r="G379" s="230">
        <f>IF(F379=1,data!$C$41*E379,0)</f>
        <v>0</v>
      </c>
      <c r="H379" s="265" t="s">
        <v>96</v>
      </c>
      <c r="I379" s="231">
        <f>IF($F379=1,IF($E379&lt;15,VLOOKUP(H379,data!$B$3:$E$32,2,0)*$E379,(VLOOKUP(H379,data!$B$3:$E$32,2,0)*14)+(VLOOKUP(H379,data!$B$3:$E$32,3,0))*($E379-14)),0)</f>
        <v>0</v>
      </c>
      <c r="J379" s="265" t="s">
        <v>96</v>
      </c>
      <c r="K379" s="231">
        <f>IF($F379=1,VLOOKUP(J379,data!$B$35:$D$39,2,0),0)</f>
        <v>0</v>
      </c>
      <c r="L379" s="232">
        <f>IF(AND(I379&lt;&gt;0,K379&lt;&gt;0)=FALSE,0,data!$C$43)</f>
        <v>0</v>
      </c>
      <c r="M379" s="269">
        <f t="shared" si="361"/>
        <v>0</v>
      </c>
      <c r="N379" s="225">
        <f t="shared" si="432"/>
        <v>0</v>
      </c>
      <c r="O379" s="225">
        <f t="shared" si="364"/>
        <v>0</v>
      </c>
      <c r="P379" s="225">
        <f t="shared" si="365"/>
        <v>0</v>
      </c>
      <c r="Q379" s="228"/>
      <c r="R379" s="438">
        <f t="shared" si="366"/>
        <v>0</v>
      </c>
      <c r="S379" s="225">
        <f t="shared" si="367"/>
        <v>0</v>
      </c>
      <c r="T379" s="357">
        <f>IF(S379=1,data!$C$41*R379,0)</f>
        <v>0</v>
      </c>
      <c r="U379" s="370" t="str">
        <f t="shared" si="368"/>
        <v xml:space="preserve"> </v>
      </c>
      <c r="V379" s="360">
        <f>IF($S379=1,IF(R379&lt;15,VLOOKUP(U379,data!$B$3:$E$32,2,0)*R379,(VLOOKUP(U379,data!$B$3:$E$32,2,0)*14)+(VLOOKUP(U379,data!$B$3:$E$32,3,0))*(R379-14)),0)</f>
        <v>0</v>
      </c>
      <c r="W379" s="370" t="str">
        <f t="shared" si="369"/>
        <v xml:space="preserve"> </v>
      </c>
      <c r="X379" s="360">
        <f>IF($S379=1,VLOOKUP(W379,data!$B$35:$D$39,2,0),0)</f>
        <v>0</v>
      </c>
      <c r="Y379" s="364">
        <f>IF(AND(V379&lt;&gt;0,X379&lt;&gt;0)=FALSE,0,data!$C$43)</f>
        <v>0</v>
      </c>
      <c r="Z379" s="365">
        <f t="shared" si="362"/>
        <v>0</v>
      </c>
      <c r="AA379" s="225">
        <f t="shared" si="433"/>
        <v>0</v>
      </c>
      <c r="AB379" s="225">
        <f t="shared" si="370"/>
        <v>0</v>
      </c>
      <c r="AC379" s="225">
        <f t="shared" si="371"/>
        <v>0</v>
      </c>
      <c r="AE379" s="229"/>
      <c r="AF379" s="225">
        <f t="shared" si="372"/>
        <v>0</v>
      </c>
      <c r="AG379" s="230">
        <f>IF(AF379=1,data!$C$41*AE379,0)</f>
        <v>0</v>
      </c>
      <c r="AH379" s="265" t="s">
        <v>96</v>
      </c>
      <c r="AI379" s="231">
        <f>IF(AF379=1,IF(AE379&lt;15,VLOOKUP(AH379,data!$B$3:$E$32,2,0)*AE379,(VLOOKUP(AH379,data!$B$3:$E$32,2,0)*14)+(VLOOKUP(AH379,data!$B$3:$E$32,3,0))*(AE379-14)),0)</f>
        <v>0</v>
      </c>
      <c r="AJ379" s="265" t="s">
        <v>96</v>
      </c>
      <c r="AK379" s="231">
        <f>IF(AF379=1,VLOOKUP(AJ379,data!$B$35:$D$39,2,0),0)</f>
        <v>0</v>
      </c>
      <c r="AL379" s="232">
        <f>IF(AND(AI379&lt;&gt;0,AK379&lt;&gt;0)=FALSE,0,data!$C$43)</f>
        <v>0</v>
      </c>
      <c r="AM379" s="269">
        <f t="shared" si="373"/>
        <v>0</v>
      </c>
      <c r="AN379" s="225">
        <f t="shared" si="374"/>
        <v>0</v>
      </c>
      <c r="AO379" s="225">
        <f t="shared" si="375"/>
        <v>0</v>
      </c>
      <c r="AP379" s="225">
        <f t="shared" si="376"/>
        <v>0</v>
      </c>
      <c r="AQ379" s="431" t="str">
        <f t="shared" si="377"/>
        <v>ne</v>
      </c>
      <c r="AS379" s="229"/>
      <c r="AT379" s="225">
        <f t="shared" si="378"/>
        <v>0</v>
      </c>
      <c r="AU379" s="230">
        <f>IF(AT379=1,data!$C$41*AS379,0)</f>
        <v>0</v>
      </c>
      <c r="AV379" s="265" t="s">
        <v>96</v>
      </c>
      <c r="AW379" s="231">
        <f>IF(AT379=1,IF(AS379&lt;15,VLOOKUP(AV379,data!$B$3:$E$32,2,0)*AS379,(VLOOKUP(AV379,data!$B$3:$E$32,2,0)*14)+(VLOOKUP(AV379,data!$B$3:$E$32,3,0))*(AS379-14)),0)</f>
        <v>0</v>
      </c>
      <c r="AX379" s="265" t="s">
        <v>96</v>
      </c>
      <c r="AY379" s="231">
        <f>IF(AT379=1,VLOOKUP(AX379,data!$B$35:$D$39,2,0),0)</f>
        <v>0</v>
      </c>
      <c r="AZ379" s="232">
        <f>IF(AND(AW379&lt;&gt;0,AY379&lt;&gt;0)=FALSE,0,data!$C$43)</f>
        <v>0</v>
      </c>
      <c r="BA379" s="269">
        <f t="shared" si="379"/>
        <v>0</v>
      </c>
      <c r="BB379" s="225">
        <f t="shared" si="380"/>
        <v>0</v>
      </c>
      <c r="BC379" s="225">
        <f t="shared" si="381"/>
        <v>0</v>
      </c>
      <c r="BD379" s="225">
        <f t="shared" si="382"/>
        <v>0</v>
      </c>
      <c r="BE379" s="431" t="str">
        <f t="shared" si="383"/>
        <v>ne</v>
      </c>
      <c r="BG379" s="229"/>
      <c r="BH379" s="225">
        <f t="shared" si="384"/>
        <v>0</v>
      </c>
      <c r="BI379" s="230">
        <f>IF(BH379=1,data!$C$41*BG379,0)</f>
        <v>0</v>
      </c>
      <c r="BJ379" s="265" t="s">
        <v>96</v>
      </c>
      <c r="BK379" s="231">
        <f>IF(BH379=1,IF(BG379&lt;15,VLOOKUP(BJ379,data!$B$3:$E$32,2,0)*BG379,(VLOOKUP(BJ379,data!$B$3:$E$32,2,0)*14)+(VLOOKUP(BJ379,data!$B$3:$E$32,3,0))*(BG379-14)),0)</f>
        <v>0</v>
      </c>
      <c r="BL379" s="265" t="s">
        <v>96</v>
      </c>
      <c r="BM379" s="231">
        <f>IF(BH379=1,VLOOKUP(BL379,data!$B$35:$D$39,2,0),0)</f>
        <v>0</v>
      </c>
      <c r="BN379" s="232">
        <f>IF(AND(BK379&lt;&gt;0,BM379&lt;&gt;0)=FALSE,0,data!$C$43)</f>
        <v>0</v>
      </c>
      <c r="BO379" s="269">
        <f t="shared" si="385"/>
        <v>0</v>
      </c>
      <c r="BP379" s="225">
        <f t="shared" si="386"/>
        <v>0</v>
      </c>
      <c r="BQ379" s="225">
        <f t="shared" si="387"/>
        <v>0</v>
      </c>
      <c r="BR379" s="225">
        <f t="shared" si="388"/>
        <v>0</v>
      </c>
      <c r="BS379" s="431" t="str">
        <f t="shared" si="389"/>
        <v>ne</v>
      </c>
      <c r="BU379" s="229"/>
      <c r="BV379" s="225">
        <f t="shared" si="390"/>
        <v>0</v>
      </c>
      <c r="BW379" s="230">
        <f>IF(BV379=1,data!$C$41*BU379,0)</f>
        <v>0</v>
      </c>
      <c r="BX379" s="265" t="s">
        <v>96</v>
      </c>
      <c r="BY379" s="231">
        <f>IF(BV379=1,IF(BU379&lt;15,VLOOKUP(BX379,data!$B$3:$E$32,2,0)*BU379,(VLOOKUP(BX379,data!$B$3:$E$32,2,0)*14)+(VLOOKUP(BX379,data!$B$3:$E$32,3,0))*(BU379-14)),0)</f>
        <v>0</v>
      </c>
      <c r="BZ379" s="265" t="s">
        <v>96</v>
      </c>
      <c r="CA379" s="231">
        <f>IF(BV379=1,VLOOKUP(BZ379,data!$B$35:$D$39,2,0),0)</f>
        <v>0</v>
      </c>
      <c r="CB379" s="232">
        <f>IF(AND(BY379&lt;&gt;0,CA379&lt;&gt;0)=FALSE,0,data!$C$43)</f>
        <v>0</v>
      </c>
      <c r="CC379" s="269">
        <f t="shared" si="391"/>
        <v>0</v>
      </c>
      <c r="CD379" s="225">
        <f t="shared" si="392"/>
        <v>0</v>
      </c>
      <c r="CE379" s="225">
        <f t="shared" si="393"/>
        <v>0</v>
      </c>
      <c r="CF379" s="225">
        <f t="shared" si="394"/>
        <v>0</v>
      </c>
      <c r="CG379" s="431" t="str">
        <f t="shared" si="395"/>
        <v>ne</v>
      </c>
      <c r="CI379" s="229"/>
      <c r="CJ379" s="225">
        <f t="shared" si="396"/>
        <v>0</v>
      </c>
      <c r="CK379" s="230">
        <f>IF(CJ379=1,data!$C$41*CI379,0)</f>
        <v>0</v>
      </c>
      <c r="CL379" s="265" t="s">
        <v>96</v>
      </c>
      <c r="CM379" s="231">
        <f>IF(CJ379=1,IF(CI379&lt;15,VLOOKUP(CL379,data!$B$3:$E$32,2,0)*CI379,(VLOOKUP(CL379,data!$B$3:$E$32,2,0)*14)+(VLOOKUP(CL379,data!$B$3:$E$32,3,0))*(CI379-14)),0)</f>
        <v>0</v>
      </c>
      <c r="CN379" s="265" t="s">
        <v>96</v>
      </c>
      <c r="CO379" s="231">
        <f>IF(CJ379=1,VLOOKUP(CN379,data!$B$35:$D$39,2,0),0)</f>
        <v>0</v>
      </c>
      <c r="CP379" s="232">
        <f>IF(AND(CM379&lt;&gt;0,CO379&lt;&gt;0)=FALSE,0,data!$C$43)</f>
        <v>0</v>
      </c>
      <c r="CQ379" s="269">
        <f t="shared" si="397"/>
        <v>0</v>
      </c>
      <c r="CR379" s="225">
        <f t="shared" si="398"/>
        <v>0</v>
      </c>
      <c r="CS379" s="225">
        <f t="shared" si="399"/>
        <v>0</v>
      </c>
      <c r="CT379" s="225">
        <f t="shared" si="400"/>
        <v>0</v>
      </c>
      <c r="CU379" s="431" t="str">
        <f t="shared" si="401"/>
        <v>ne</v>
      </c>
      <c r="CW379" s="229"/>
      <c r="CX379" s="225">
        <f t="shared" si="402"/>
        <v>0</v>
      </c>
      <c r="CY379" s="230">
        <f>IF(CX379=1,data!$C$41*CW379,0)</f>
        <v>0</v>
      </c>
      <c r="CZ379" s="265" t="s">
        <v>96</v>
      </c>
      <c r="DA379" s="231">
        <f>IF(CX379=1,IF(CW379&lt;15,VLOOKUP(CZ379,data!$B$3:$E$32,2,0)*CW379,(VLOOKUP(CZ379,data!$B$3:$E$32,2,0)*14)+(VLOOKUP(CZ379,data!$B$3:$E$32,3,0))*(CW379-14)),0)</f>
        <v>0</v>
      </c>
      <c r="DB379" s="265" t="s">
        <v>96</v>
      </c>
      <c r="DC379" s="231">
        <f>IF(CX379=1,VLOOKUP(DB379,data!$B$35:$D$39,2,0),0)</f>
        <v>0</v>
      </c>
      <c r="DD379" s="232">
        <f>IF(AND(DA379&lt;&gt;0,DC379&lt;&gt;0)=FALSE,0,data!$C$43)</f>
        <v>0</v>
      </c>
      <c r="DE379" s="269">
        <f t="shared" si="403"/>
        <v>0</v>
      </c>
      <c r="DF379" s="225">
        <f t="shared" si="404"/>
        <v>0</v>
      </c>
      <c r="DG379" s="225">
        <f t="shared" si="405"/>
        <v>0</v>
      </c>
      <c r="DH379" s="225">
        <f t="shared" si="406"/>
        <v>0</v>
      </c>
      <c r="DI379" s="431" t="str">
        <f t="shared" si="407"/>
        <v>ne</v>
      </c>
      <c r="DK379" s="229"/>
      <c r="DL379" s="225">
        <f t="shared" si="408"/>
        <v>0</v>
      </c>
      <c r="DM379" s="230">
        <f>IF(DL379=1,data!$C$41*DK379,0)</f>
        <v>0</v>
      </c>
      <c r="DN379" s="265" t="s">
        <v>96</v>
      </c>
      <c r="DO379" s="231">
        <f>IF(DL379=1,IF(DK379&lt;15,VLOOKUP(DN379,data!$B$3:$E$32,2,0)*DK379,(VLOOKUP(DN379,data!$B$3:$E$32,2,0)*14)+(VLOOKUP(DN379,data!$B$3:$E$32,3,0))*(DK379-14)),0)</f>
        <v>0</v>
      </c>
      <c r="DP379" s="265" t="s">
        <v>96</v>
      </c>
      <c r="DQ379" s="231">
        <f>IF(DL379=1,VLOOKUP(DP379,data!$B$35:$D$39,2,0),0)</f>
        <v>0</v>
      </c>
      <c r="DR379" s="232">
        <f>IF(AND(DO379&lt;&gt;0,DQ379&lt;&gt;0)=FALSE,0,data!$C$43)</f>
        <v>0</v>
      </c>
      <c r="DS379" s="269">
        <f t="shared" si="409"/>
        <v>0</v>
      </c>
      <c r="DT379" s="225">
        <f t="shared" si="410"/>
        <v>0</v>
      </c>
      <c r="DU379" s="225">
        <f t="shared" si="411"/>
        <v>0</v>
      </c>
      <c r="DV379" s="225">
        <f t="shared" si="412"/>
        <v>0</v>
      </c>
      <c r="DW379" s="431" t="str">
        <f t="shared" si="413"/>
        <v>ne</v>
      </c>
      <c r="DY379" s="229"/>
      <c r="DZ379" s="225">
        <f t="shared" si="414"/>
        <v>0</v>
      </c>
      <c r="EA379" s="230">
        <f>IF(DZ379=1,data!$C$41*DY379,0)</f>
        <v>0</v>
      </c>
      <c r="EB379" s="265" t="s">
        <v>96</v>
      </c>
      <c r="EC379" s="231">
        <f>IF(DZ379=1,IF(DY379&lt;15,VLOOKUP(EB379,data!$B$3:$E$32,2,0)*DY379,(VLOOKUP(EB379,data!$B$3:$E$32,2,0)*14)+(VLOOKUP(EB379,data!$B$3:$E$32,3,0))*(DY379-14)),0)</f>
        <v>0</v>
      </c>
      <c r="ED379" s="265" t="s">
        <v>96</v>
      </c>
      <c r="EE379" s="231">
        <f>IF(DZ379=1,VLOOKUP(ED379,data!$B$35:$D$39,2,0),0)</f>
        <v>0</v>
      </c>
      <c r="EF379" s="232">
        <f>IF(AND(EC379&lt;&gt;0,EE379&lt;&gt;0)=FALSE,0,data!$C$43)</f>
        <v>0</v>
      </c>
      <c r="EG379" s="269">
        <f t="shared" si="415"/>
        <v>0</v>
      </c>
      <c r="EH379" s="225">
        <f t="shared" si="416"/>
        <v>0</v>
      </c>
      <c r="EI379" s="225">
        <f t="shared" si="417"/>
        <v>0</v>
      </c>
      <c r="EJ379" s="225">
        <f t="shared" si="418"/>
        <v>0</v>
      </c>
      <c r="EK379" s="431" t="str">
        <f t="shared" si="419"/>
        <v>ne</v>
      </c>
      <c r="EM379" s="229"/>
      <c r="EN379" s="225">
        <f t="shared" si="420"/>
        <v>0</v>
      </c>
      <c r="EO379" s="230">
        <f>IF(EN379=1,data!$C$41*EM379,0)</f>
        <v>0</v>
      </c>
      <c r="EP379" s="265" t="s">
        <v>96</v>
      </c>
      <c r="EQ379" s="231">
        <f>IF(EN379=1,IF(EM379&lt;15,VLOOKUP(EP379,data!$B$3:$E$32,2,0)*EM379,(VLOOKUP(EP379,data!$B$3:$E$32,2,0)*14)+(VLOOKUP(EP379,data!$B$3:$E$32,3,0))*(EM379-14)),0)</f>
        <v>0</v>
      </c>
      <c r="ER379" s="265" t="s">
        <v>96</v>
      </c>
      <c r="ES379" s="231">
        <f>IF(EN379=1,VLOOKUP(ER379,data!$B$35:$D$39,2,0),0)</f>
        <v>0</v>
      </c>
      <c r="ET379" s="232">
        <f>IF(AND(EQ379&lt;&gt;0,ES379&lt;&gt;0)=FALSE,0,data!$C$43)</f>
        <v>0</v>
      </c>
      <c r="EU379" s="269">
        <f t="shared" si="421"/>
        <v>0</v>
      </c>
      <c r="EV379" s="225">
        <f t="shared" si="422"/>
        <v>0</v>
      </c>
      <c r="EW379" s="225">
        <f t="shared" si="423"/>
        <v>0</v>
      </c>
      <c r="EX379" s="225">
        <f t="shared" si="424"/>
        <v>0</v>
      </c>
      <c r="EY379" s="431" t="str">
        <f t="shared" si="425"/>
        <v>ne</v>
      </c>
      <c r="FA379" s="229"/>
      <c r="FB379" s="225">
        <f t="shared" si="426"/>
        <v>0</v>
      </c>
      <c r="FC379" s="230">
        <f>IF(FB379=1,data!$C$41*FA379,0)</f>
        <v>0</v>
      </c>
      <c r="FD379" s="265" t="s">
        <v>96</v>
      </c>
      <c r="FE379" s="231">
        <f>IF(FB379=1,IF(FA379&lt;15,VLOOKUP(FD379,data!$B$3:$E$32,2,0)*FA379,(VLOOKUP(FD379,data!$B$3:$E$32,2,0)*14)+(VLOOKUP(FD379,data!$B$3:$E$32,3,0))*(FA379-14)),0)</f>
        <v>0</v>
      </c>
      <c r="FF379" s="265" t="s">
        <v>96</v>
      </c>
      <c r="FG379" s="231">
        <f>IF(FB379=1,VLOOKUP(FF379,data!$B$35:$D$39,2,0),0)</f>
        <v>0</v>
      </c>
      <c r="FH379" s="232">
        <f>IF(AND(FE379&lt;&gt;0,FG379&lt;&gt;0)=FALSE,0,data!$C$43)</f>
        <v>0</v>
      </c>
      <c r="FI379" s="269">
        <f t="shared" si="427"/>
        <v>0</v>
      </c>
      <c r="FJ379" s="225">
        <f t="shared" si="428"/>
        <v>0</v>
      </c>
      <c r="FK379" s="225">
        <f t="shared" si="429"/>
        <v>0</v>
      </c>
      <c r="FL379" s="225">
        <f t="shared" si="430"/>
        <v>0</v>
      </c>
      <c r="FM379" s="431" t="str">
        <f t="shared" si="431"/>
        <v>ne</v>
      </c>
    </row>
    <row r="380" spans="1:169" ht="26.65" hidden="1" customHeight="1" x14ac:dyDescent="0.25">
      <c r="A380" s="233"/>
      <c r="B380" s="370" t="s">
        <v>471</v>
      </c>
      <c r="C380" s="416"/>
      <c r="D380" s="418"/>
      <c r="E380" s="229"/>
      <c r="F380" s="225">
        <f t="shared" si="363"/>
        <v>0</v>
      </c>
      <c r="G380" s="230">
        <f>IF(F380=1,data!$C$41*E380,0)</f>
        <v>0</v>
      </c>
      <c r="H380" s="265" t="s">
        <v>96</v>
      </c>
      <c r="I380" s="231">
        <f>IF($F380=1,IF($E380&lt;15,VLOOKUP(H380,data!$B$3:$E$32,2,0)*$E380,(VLOOKUP(H380,data!$B$3:$E$32,2,0)*14)+(VLOOKUP(H380,data!$B$3:$E$32,3,0))*($E380-14)),0)</f>
        <v>0</v>
      </c>
      <c r="J380" s="265" t="s">
        <v>96</v>
      </c>
      <c r="K380" s="231">
        <f>IF($F380=1,VLOOKUP(J380,data!$B$35:$D$39,2,0),0)</f>
        <v>0</v>
      </c>
      <c r="L380" s="232">
        <f>IF(AND(I380&lt;&gt;0,K380&lt;&gt;0)=FALSE,0,data!$C$43)</f>
        <v>0</v>
      </c>
      <c r="M380" s="269">
        <f t="shared" si="361"/>
        <v>0</v>
      </c>
      <c r="N380" s="225">
        <f t="shared" si="432"/>
        <v>0</v>
      </c>
      <c r="O380" s="225">
        <f t="shared" si="364"/>
        <v>0</v>
      </c>
      <c r="P380" s="225">
        <f t="shared" si="365"/>
        <v>0</v>
      </c>
      <c r="Q380" s="228"/>
      <c r="R380" s="438">
        <f t="shared" si="366"/>
        <v>0</v>
      </c>
      <c r="S380" s="225">
        <f t="shared" si="367"/>
        <v>0</v>
      </c>
      <c r="T380" s="357">
        <f>IF(S380=1,data!$C$41*R380,0)</f>
        <v>0</v>
      </c>
      <c r="U380" s="370" t="str">
        <f t="shared" si="368"/>
        <v xml:space="preserve"> </v>
      </c>
      <c r="V380" s="360">
        <f>IF($S380=1,IF(R380&lt;15,VLOOKUP(U380,data!$B$3:$E$32,2,0)*R380,(VLOOKUP(U380,data!$B$3:$E$32,2,0)*14)+(VLOOKUP(U380,data!$B$3:$E$32,3,0))*(R380-14)),0)</f>
        <v>0</v>
      </c>
      <c r="W380" s="370" t="str">
        <f t="shared" si="369"/>
        <v xml:space="preserve"> </v>
      </c>
      <c r="X380" s="360">
        <f>IF($S380=1,VLOOKUP(W380,data!$B$35:$D$39,2,0),0)</f>
        <v>0</v>
      </c>
      <c r="Y380" s="364">
        <f>IF(AND(V380&lt;&gt;0,X380&lt;&gt;0)=FALSE,0,data!$C$43)</f>
        <v>0</v>
      </c>
      <c r="Z380" s="365">
        <f t="shared" si="362"/>
        <v>0</v>
      </c>
      <c r="AA380" s="225">
        <f t="shared" si="433"/>
        <v>0</v>
      </c>
      <c r="AB380" s="225">
        <f t="shared" si="370"/>
        <v>0</v>
      </c>
      <c r="AC380" s="225">
        <f t="shared" si="371"/>
        <v>0</v>
      </c>
      <c r="AE380" s="229"/>
      <c r="AF380" s="225">
        <f t="shared" si="372"/>
        <v>0</v>
      </c>
      <c r="AG380" s="230">
        <f>IF(AF380=1,data!$C$41*AE380,0)</f>
        <v>0</v>
      </c>
      <c r="AH380" s="265" t="s">
        <v>96</v>
      </c>
      <c r="AI380" s="231">
        <f>IF(AF380=1,IF(AE380&lt;15,VLOOKUP(AH380,data!$B$3:$E$32,2,0)*AE380,(VLOOKUP(AH380,data!$B$3:$E$32,2,0)*14)+(VLOOKUP(AH380,data!$B$3:$E$32,3,0))*(AE380-14)),0)</f>
        <v>0</v>
      </c>
      <c r="AJ380" s="265" t="s">
        <v>96</v>
      </c>
      <c r="AK380" s="231">
        <f>IF(AF380=1,VLOOKUP(AJ380,data!$B$35:$D$39,2,0),0)</f>
        <v>0</v>
      </c>
      <c r="AL380" s="232">
        <f>IF(AND(AI380&lt;&gt;0,AK380&lt;&gt;0)=FALSE,0,data!$C$43)</f>
        <v>0</v>
      </c>
      <c r="AM380" s="269">
        <f t="shared" si="373"/>
        <v>0</v>
      </c>
      <c r="AN380" s="225">
        <f t="shared" si="374"/>
        <v>0</v>
      </c>
      <c r="AO380" s="225">
        <f t="shared" si="375"/>
        <v>0</v>
      </c>
      <c r="AP380" s="225">
        <f t="shared" si="376"/>
        <v>0</v>
      </c>
      <c r="AQ380" s="431" t="str">
        <f t="shared" si="377"/>
        <v>ne</v>
      </c>
      <c r="AS380" s="229"/>
      <c r="AT380" s="225">
        <f t="shared" si="378"/>
        <v>0</v>
      </c>
      <c r="AU380" s="230">
        <f>IF(AT380=1,data!$C$41*AS380,0)</f>
        <v>0</v>
      </c>
      <c r="AV380" s="265" t="s">
        <v>96</v>
      </c>
      <c r="AW380" s="231">
        <f>IF(AT380=1,IF(AS380&lt;15,VLOOKUP(AV380,data!$B$3:$E$32,2,0)*AS380,(VLOOKUP(AV380,data!$B$3:$E$32,2,0)*14)+(VLOOKUP(AV380,data!$B$3:$E$32,3,0))*(AS380-14)),0)</f>
        <v>0</v>
      </c>
      <c r="AX380" s="265" t="s">
        <v>96</v>
      </c>
      <c r="AY380" s="231">
        <f>IF(AT380=1,VLOOKUP(AX380,data!$B$35:$D$39,2,0),0)</f>
        <v>0</v>
      </c>
      <c r="AZ380" s="232">
        <f>IF(AND(AW380&lt;&gt;0,AY380&lt;&gt;0)=FALSE,0,data!$C$43)</f>
        <v>0</v>
      </c>
      <c r="BA380" s="269">
        <f t="shared" si="379"/>
        <v>0</v>
      </c>
      <c r="BB380" s="225">
        <f t="shared" si="380"/>
        <v>0</v>
      </c>
      <c r="BC380" s="225">
        <f t="shared" si="381"/>
        <v>0</v>
      </c>
      <c r="BD380" s="225">
        <f t="shared" si="382"/>
        <v>0</v>
      </c>
      <c r="BE380" s="431" t="str">
        <f t="shared" si="383"/>
        <v>ne</v>
      </c>
      <c r="BG380" s="229"/>
      <c r="BH380" s="225">
        <f t="shared" si="384"/>
        <v>0</v>
      </c>
      <c r="BI380" s="230">
        <f>IF(BH380=1,data!$C$41*BG380,0)</f>
        <v>0</v>
      </c>
      <c r="BJ380" s="265" t="s">
        <v>96</v>
      </c>
      <c r="BK380" s="231">
        <f>IF(BH380=1,IF(BG380&lt;15,VLOOKUP(BJ380,data!$B$3:$E$32,2,0)*BG380,(VLOOKUP(BJ380,data!$B$3:$E$32,2,0)*14)+(VLOOKUP(BJ380,data!$B$3:$E$32,3,0))*(BG380-14)),0)</f>
        <v>0</v>
      </c>
      <c r="BL380" s="265" t="s">
        <v>96</v>
      </c>
      <c r="BM380" s="231">
        <f>IF(BH380=1,VLOOKUP(BL380,data!$B$35:$D$39,2,0),0)</f>
        <v>0</v>
      </c>
      <c r="BN380" s="232">
        <f>IF(AND(BK380&lt;&gt;0,BM380&lt;&gt;0)=FALSE,0,data!$C$43)</f>
        <v>0</v>
      </c>
      <c r="BO380" s="269">
        <f t="shared" si="385"/>
        <v>0</v>
      </c>
      <c r="BP380" s="225">
        <f t="shared" si="386"/>
        <v>0</v>
      </c>
      <c r="BQ380" s="225">
        <f t="shared" si="387"/>
        <v>0</v>
      </c>
      <c r="BR380" s="225">
        <f t="shared" si="388"/>
        <v>0</v>
      </c>
      <c r="BS380" s="431" t="str">
        <f t="shared" si="389"/>
        <v>ne</v>
      </c>
      <c r="BU380" s="229"/>
      <c r="BV380" s="225">
        <f t="shared" si="390"/>
        <v>0</v>
      </c>
      <c r="BW380" s="230">
        <f>IF(BV380=1,data!$C$41*BU380,0)</f>
        <v>0</v>
      </c>
      <c r="BX380" s="265" t="s">
        <v>96</v>
      </c>
      <c r="BY380" s="231">
        <f>IF(BV380=1,IF(BU380&lt;15,VLOOKUP(BX380,data!$B$3:$E$32,2,0)*BU380,(VLOOKUP(BX380,data!$B$3:$E$32,2,0)*14)+(VLOOKUP(BX380,data!$B$3:$E$32,3,0))*(BU380-14)),0)</f>
        <v>0</v>
      </c>
      <c r="BZ380" s="265" t="s">
        <v>96</v>
      </c>
      <c r="CA380" s="231">
        <f>IF(BV380=1,VLOOKUP(BZ380,data!$B$35:$D$39,2,0),0)</f>
        <v>0</v>
      </c>
      <c r="CB380" s="232">
        <f>IF(AND(BY380&lt;&gt;0,CA380&lt;&gt;0)=FALSE,0,data!$C$43)</f>
        <v>0</v>
      </c>
      <c r="CC380" s="269">
        <f t="shared" si="391"/>
        <v>0</v>
      </c>
      <c r="CD380" s="225">
        <f t="shared" si="392"/>
        <v>0</v>
      </c>
      <c r="CE380" s="225">
        <f t="shared" si="393"/>
        <v>0</v>
      </c>
      <c r="CF380" s="225">
        <f t="shared" si="394"/>
        <v>0</v>
      </c>
      <c r="CG380" s="431" t="str">
        <f t="shared" si="395"/>
        <v>ne</v>
      </c>
      <c r="CI380" s="229"/>
      <c r="CJ380" s="225">
        <f t="shared" si="396"/>
        <v>0</v>
      </c>
      <c r="CK380" s="230">
        <f>IF(CJ380=1,data!$C$41*CI380,0)</f>
        <v>0</v>
      </c>
      <c r="CL380" s="265" t="s">
        <v>96</v>
      </c>
      <c r="CM380" s="231">
        <f>IF(CJ380=1,IF(CI380&lt;15,VLOOKUP(CL380,data!$B$3:$E$32,2,0)*CI380,(VLOOKUP(CL380,data!$B$3:$E$32,2,0)*14)+(VLOOKUP(CL380,data!$B$3:$E$32,3,0))*(CI380-14)),0)</f>
        <v>0</v>
      </c>
      <c r="CN380" s="265" t="s">
        <v>96</v>
      </c>
      <c r="CO380" s="231">
        <f>IF(CJ380=1,VLOOKUP(CN380,data!$B$35:$D$39,2,0),0)</f>
        <v>0</v>
      </c>
      <c r="CP380" s="232">
        <f>IF(AND(CM380&lt;&gt;0,CO380&lt;&gt;0)=FALSE,0,data!$C$43)</f>
        <v>0</v>
      </c>
      <c r="CQ380" s="269">
        <f t="shared" si="397"/>
        <v>0</v>
      </c>
      <c r="CR380" s="225">
        <f t="shared" si="398"/>
        <v>0</v>
      </c>
      <c r="CS380" s="225">
        <f t="shared" si="399"/>
        <v>0</v>
      </c>
      <c r="CT380" s="225">
        <f t="shared" si="400"/>
        <v>0</v>
      </c>
      <c r="CU380" s="431" t="str">
        <f t="shared" si="401"/>
        <v>ne</v>
      </c>
      <c r="CW380" s="229"/>
      <c r="CX380" s="225">
        <f t="shared" si="402"/>
        <v>0</v>
      </c>
      <c r="CY380" s="230">
        <f>IF(CX380=1,data!$C$41*CW380,0)</f>
        <v>0</v>
      </c>
      <c r="CZ380" s="265" t="s">
        <v>96</v>
      </c>
      <c r="DA380" s="231">
        <f>IF(CX380=1,IF(CW380&lt;15,VLOOKUP(CZ380,data!$B$3:$E$32,2,0)*CW380,(VLOOKUP(CZ380,data!$B$3:$E$32,2,0)*14)+(VLOOKUP(CZ380,data!$B$3:$E$32,3,0))*(CW380-14)),0)</f>
        <v>0</v>
      </c>
      <c r="DB380" s="265" t="s">
        <v>96</v>
      </c>
      <c r="DC380" s="231">
        <f>IF(CX380=1,VLOOKUP(DB380,data!$B$35:$D$39,2,0),0)</f>
        <v>0</v>
      </c>
      <c r="DD380" s="232">
        <f>IF(AND(DA380&lt;&gt;0,DC380&lt;&gt;0)=FALSE,0,data!$C$43)</f>
        <v>0</v>
      </c>
      <c r="DE380" s="269">
        <f t="shared" si="403"/>
        <v>0</v>
      </c>
      <c r="DF380" s="225">
        <f t="shared" si="404"/>
        <v>0</v>
      </c>
      <c r="DG380" s="225">
        <f t="shared" si="405"/>
        <v>0</v>
      </c>
      <c r="DH380" s="225">
        <f t="shared" si="406"/>
        <v>0</v>
      </c>
      <c r="DI380" s="431" t="str">
        <f t="shared" si="407"/>
        <v>ne</v>
      </c>
      <c r="DK380" s="229"/>
      <c r="DL380" s="225">
        <f t="shared" si="408"/>
        <v>0</v>
      </c>
      <c r="DM380" s="230">
        <f>IF(DL380=1,data!$C$41*DK380,0)</f>
        <v>0</v>
      </c>
      <c r="DN380" s="265" t="s">
        <v>96</v>
      </c>
      <c r="DO380" s="231">
        <f>IF(DL380=1,IF(DK380&lt;15,VLOOKUP(DN380,data!$B$3:$E$32,2,0)*DK380,(VLOOKUP(DN380,data!$B$3:$E$32,2,0)*14)+(VLOOKUP(DN380,data!$B$3:$E$32,3,0))*(DK380-14)),0)</f>
        <v>0</v>
      </c>
      <c r="DP380" s="265" t="s">
        <v>96</v>
      </c>
      <c r="DQ380" s="231">
        <f>IF(DL380=1,VLOOKUP(DP380,data!$B$35:$D$39,2,0),0)</f>
        <v>0</v>
      </c>
      <c r="DR380" s="232">
        <f>IF(AND(DO380&lt;&gt;0,DQ380&lt;&gt;0)=FALSE,0,data!$C$43)</f>
        <v>0</v>
      </c>
      <c r="DS380" s="269">
        <f t="shared" si="409"/>
        <v>0</v>
      </c>
      <c r="DT380" s="225">
        <f t="shared" si="410"/>
        <v>0</v>
      </c>
      <c r="DU380" s="225">
        <f t="shared" si="411"/>
        <v>0</v>
      </c>
      <c r="DV380" s="225">
        <f t="shared" si="412"/>
        <v>0</v>
      </c>
      <c r="DW380" s="431" t="str">
        <f t="shared" si="413"/>
        <v>ne</v>
      </c>
      <c r="DY380" s="229"/>
      <c r="DZ380" s="225">
        <f t="shared" si="414"/>
        <v>0</v>
      </c>
      <c r="EA380" s="230">
        <f>IF(DZ380=1,data!$C$41*DY380,0)</f>
        <v>0</v>
      </c>
      <c r="EB380" s="265" t="s">
        <v>96</v>
      </c>
      <c r="EC380" s="231">
        <f>IF(DZ380=1,IF(DY380&lt;15,VLOOKUP(EB380,data!$B$3:$E$32,2,0)*DY380,(VLOOKUP(EB380,data!$B$3:$E$32,2,0)*14)+(VLOOKUP(EB380,data!$B$3:$E$32,3,0))*(DY380-14)),0)</f>
        <v>0</v>
      </c>
      <c r="ED380" s="265" t="s">
        <v>96</v>
      </c>
      <c r="EE380" s="231">
        <f>IF(DZ380=1,VLOOKUP(ED380,data!$B$35:$D$39,2,0),0)</f>
        <v>0</v>
      </c>
      <c r="EF380" s="232">
        <f>IF(AND(EC380&lt;&gt;0,EE380&lt;&gt;0)=FALSE,0,data!$C$43)</f>
        <v>0</v>
      </c>
      <c r="EG380" s="269">
        <f t="shared" si="415"/>
        <v>0</v>
      </c>
      <c r="EH380" s="225">
        <f t="shared" si="416"/>
        <v>0</v>
      </c>
      <c r="EI380" s="225">
        <f t="shared" si="417"/>
        <v>0</v>
      </c>
      <c r="EJ380" s="225">
        <f t="shared" si="418"/>
        <v>0</v>
      </c>
      <c r="EK380" s="431" t="str">
        <f t="shared" si="419"/>
        <v>ne</v>
      </c>
      <c r="EM380" s="229"/>
      <c r="EN380" s="225">
        <f t="shared" si="420"/>
        <v>0</v>
      </c>
      <c r="EO380" s="230">
        <f>IF(EN380=1,data!$C$41*EM380,0)</f>
        <v>0</v>
      </c>
      <c r="EP380" s="265" t="s">
        <v>96</v>
      </c>
      <c r="EQ380" s="231">
        <f>IF(EN380=1,IF(EM380&lt;15,VLOOKUP(EP380,data!$B$3:$E$32,2,0)*EM380,(VLOOKUP(EP380,data!$B$3:$E$32,2,0)*14)+(VLOOKUP(EP380,data!$B$3:$E$32,3,0))*(EM380-14)),0)</f>
        <v>0</v>
      </c>
      <c r="ER380" s="265" t="s">
        <v>96</v>
      </c>
      <c r="ES380" s="231">
        <f>IF(EN380=1,VLOOKUP(ER380,data!$B$35:$D$39,2,0),0)</f>
        <v>0</v>
      </c>
      <c r="ET380" s="232">
        <f>IF(AND(EQ380&lt;&gt;0,ES380&lt;&gt;0)=FALSE,0,data!$C$43)</f>
        <v>0</v>
      </c>
      <c r="EU380" s="269">
        <f t="shared" si="421"/>
        <v>0</v>
      </c>
      <c r="EV380" s="225">
        <f t="shared" si="422"/>
        <v>0</v>
      </c>
      <c r="EW380" s="225">
        <f t="shared" si="423"/>
        <v>0</v>
      </c>
      <c r="EX380" s="225">
        <f t="shared" si="424"/>
        <v>0</v>
      </c>
      <c r="EY380" s="431" t="str">
        <f t="shared" si="425"/>
        <v>ne</v>
      </c>
      <c r="FA380" s="229"/>
      <c r="FB380" s="225">
        <f t="shared" si="426"/>
        <v>0</v>
      </c>
      <c r="FC380" s="230">
        <f>IF(FB380=1,data!$C$41*FA380,0)</f>
        <v>0</v>
      </c>
      <c r="FD380" s="265" t="s">
        <v>96</v>
      </c>
      <c r="FE380" s="231">
        <f>IF(FB380=1,IF(FA380&lt;15,VLOOKUP(FD380,data!$B$3:$E$32,2,0)*FA380,(VLOOKUP(FD380,data!$B$3:$E$32,2,0)*14)+(VLOOKUP(FD380,data!$B$3:$E$32,3,0))*(FA380-14)),0)</f>
        <v>0</v>
      </c>
      <c r="FF380" s="265" t="s">
        <v>96</v>
      </c>
      <c r="FG380" s="231">
        <f>IF(FB380=1,VLOOKUP(FF380,data!$B$35:$D$39,2,0),0)</f>
        <v>0</v>
      </c>
      <c r="FH380" s="232">
        <f>IF(AND(FE380&lt;&gt;0,FG380&lt;&gt;0)=FALSE,0,data!$C$43)</f>
        <v>0</v>
      </c>
      <c r="FI380" s="269">
        <f t="shared" si="427"/>
        <v>0</v>
      </c>
      <c r="FJ380" s="225">
        <f t="shared" si="428"/>
        <v>0</v>
      </c>
      <c r="FK380" s="225">
        <f t="shared" si="429"/>
        <v>0</v>
      </c>
      <c r="FL380" s="225">
        <f t="shared" si="430"/>
        <v>0</v>
      </c>
      <c r="FM380" s="431" t="str">
        <f t="shared" si="431"/>
        <v>ne</v>
      </c>
    </row>
    <row r="381" spans="1:169" ht="26.65" hidden="1" customHeight="1" x14ac:dyDescent="0.25">
      <c r="A381" s="233"/>
      <c r="B381" s="370" t="s">
        <v>472</v>
      </c>
      <c r="C381" s="416"/>
      <c r="D381" s="418"/>
      <c r="E381" s="229"/>
      <c r="F381" s="225">
        <f t="shared" si="363"/>
        <v>0</v>
      </c>
      <c r="G381" s="230">
        <f>IF(F381=1,data!$C$41*E381,0)</f>
        <v>0</v>
      </c>
      <c r="H381" s="265" t="s">
        <v>96</v>
      </c>
      <c r="I381" s="231">
        <f>IF($F381=1,IF($E381&lt;15,VLOOKUP(H381,data!$B$3:$E$32,2,0)*$E381,(VLOOKUP(H381,data!$B$3:$E$32,2,0)*14)+(VLOOKUP(H381,data!$B$3:$E$32,3,0))*($E381-14)),0)</f>
        <v>0</v>
      </c>
      <c r="J381" s="265" t="s">
        <v>96</v>
      </c>
      <c r="K381" s="231">
        <f>IF($F381=1,VLOOKUP(J381,data!$B$35:$D$39,2,0),0)</f>
        <v>0</v>
      </c>
      <c r="L381" s="232">
        <f>IF(AND(I381&lt;&gt;0,K381&lt;&gt;0)=FALSE,0,data!$C$43)</f>
        <v>0</v>
      </c>
      <c r="M381" s="269">
        <f t="shared" si="361"/>
        <v>0</v>
      </c>
      <c r="N381" s="225">
        <f t="shared" si="432"/>
        <v>0</v>
      </c>
      <c r="O381" s="225">
        <f t="shared" si="364"/>
        <v>0</v>
      </c>
      <c r="P381" s="225">
        <f t="shared" si="365"/>
        <v>0</v>
      </c>
      <c r="Q381" s="228"/>
      <c r="R381" s="438">
        <f t="shared" si="366"/>
        <v>0</v>
      </c>
      <c r="S381" s="225">
        <f t="shared" si="367"/>
        <v>0</v>
      </c>
      <c r="T381" s="357">
        <f>IF(S381=1,data!$C$41*R381,0)</f>
        <v>0</v>
      </c>
      <c r="U381" s="370" t="str">
        <f t="shared" si="368"/>
        <v xml:space="preserve"> </v>
      </c>
      <c r="V381" s="360">
        <f>IF($S381=1,IF(R381&lt;15,VLOOKUP(U381,data!$B$3:$E$32,2,0)*R381,(VLOOKUP(U381,data!$B$3:$E$32,2,0)*14)+(VLOOKUP(U381,data!$B$3:$E$32,3,0))*(R381-14)),0)</f>
        <v>0</v>
      </c>
      <c r="W381" s="370" t="str">
        <f t="shared" si="369"/>
        <v xml:space="preserve"> </v>
      </c>
      <c r="X381" s="360">
        <f>IF($S381=1,VLOOKUP(W381,data!$B$35:$D$39,2,0),0)</f>
        <v>0</v>
      </c>
      <c r="Y381" s="364">
        <f>IF(AND(V381&lt;&gt;0,X381&lt;&gt;0)=FALSE,0,data!$C$43)</f>
        <v>0</v>
      </c>
      <c r="Z381" s="365">
        <f t="shared" si="362"/>
        <v>0</v>
      </c>
      <c r="AA381" s="225">
        <f t="shared" si="433"/>
        <v>0</v>
      </c>
      <c r="AB381" s="225">
        <f t="shared" si="370"/>
        <v>0</v>
      </c>
      <c r="AC381" s="225">
        <f t="shared" si="371"/>
        <v>0</v>
      </c>
      <c r="AE381" s="229"/>
      <c r="AF381" s="225">
        <f t="shared" si="372"/>
        <v>0</v>
      </c>
      <c r="AG381" s="230">
        <f>IF(AF381=1,data!$C$41*AE381,0)</f>
        <v>0</v>
      </c>
      <c r="AH381" s="265" t="s">
        <v>96</v>
      </c>
      <c r="AI381" s="231">
        <f>IF(AF381=1,IF(AE381&lt;15,VLOOKUP(AH381,data!$B$3:$E$32,2,0)*AE381,(VLOOKUP(AH381,data!$B$3:$E$32,2,0)*14)+(VLOOKUP(AH381,data!$B$3:$E$32,3,0))*(AE381-14)),0)</f>
        <v>0</v>
      </c>
      <c r="AJ381" s="265" t="s">
        <v>96</v>
      </c>
      <c r="AK381" s="231">
        <f>IF(AF381=1,VLOOKUP(AJ381,data!$B$35:$D$39,2,0),0)</f>
        <v>0</v>
      </c>
      <c r="AL381" s="232">
        <f>IF(AND(AI381&lt;&gt;0,AK381&lt;&gt;0)=FALSE,0,data!$C$43)</f>
        <v>0</v>
      </c>
      <c r="AM381" s="269">
        <f t="shared" si="373"/>
        <v>0</v>
      </c>
      <c r="AN381" s="225">
        <f t="shared" si="374"/>
        <v>0</v>
      </c>
      <c r="AO381" s="225">
        <f t="shared" si="375"/>
        <v>0</v>
      </c>
      <c r="AP381" s="225">
        <f t="shared" si="376"/>
        <v>0</v>
      </c>
      <c r="AQ381" s="431" t="str">
        <f t="shared" si="377"/>
        <v>ne</v>
      </c>
      <c r="AS381" s="229"/>
      <c r="AT381" s="225">
        <f t="shared" si="378"/>
        <v>0</v>
      </c>
      <c r="AU381" s="230">
        <f>IF(AT381=1,data!$C$41*AS381,0)</f>
        <v>0</v>
      </c>
      <c r="AV381" s="265" t="s">
        <v>96</v>
      </c>
      <c r="AW381" s="231">
        <f>IF(AT381=1,IF(AS381&lt;15,VLOOKUP(AV381,data!$B$3:$E$32,2,0)*AS381,(VLOOKUP(AV381,data!$B$3:$E$32,2,0)*14)+(VLOOKUP(AV381,data!$B$3:$E$32,3,0))*(AS381-14)),0)</f>
        <v>0</v>
      </c>
      <c r="AX381" s="265" t="s">
        <v>96</v>
      </c>
      <c r="AY381" s="231">
        <f>IF(AT381=1,VLOOKUP(AX381,data!$B$35:$D$39,2,0),0)</f>
        <v>0</v>
      </c>
      <c r="AZ381" s="232">
        <f>IF(AND(AW381&lt;&gt;0,AY381&lt;&gt;0)=FALSE,0,data!$C$43)</f>
        <v>0</v>
      </c>
      <c r="BA381" s="269">
        <f t="shared" si="379"/>
        <v>0</v>
      </c>
      <c r="BB381" s="225">
        <f t="shared" si="380"/>
        <v>0</v>
      </c>
      <c r="BC381" s="225">
        <f t="shared" si="381"/>
        <v>0</v>
      </c>
      <c r="BD381" s="225">
        <f t="shared" si="382"/>
        <v>0</v>
      </c>
      <c r="BE381" s="431" t="str">
        <f t="shared" si="383"/>
        <v>ne</v>
      </c>
      <c r="BG381" s="229"/>
      <c r="BH381" s="225">
        <f t="shared" si="384"/>
        <v>0</v>
      </c>
      <c r="BI381" s="230">
        <f>IF(BH381=1,data!$C$41*BG381,0)</f>
        <v>0</v>
      </c>
      <c r="BJ381" s="265" t="s">
        <v>96</v>
      </c>
      <c r="BK381" s="231">
        <f>IF(BH381=1,IF(BG381&lt;15,VLOOKUP(BJ381,data!$B$3:$E$32,2,0)*BG381,(VLOOKUP(BJ381,data!$B$3:$E$32,2,0)*14)+(VLOOKUP(BJ381,data!$B$3:$E$32,3,0))*(BG381-14)),0)</f>
        <v>0</v>
      </c>
      <c r="BL381" s="265" t="s">
        <v>96</v>
      </c>
      <c r="BM381" s="231">
        <f>IF(BH381=1,VLOOKUP(BL381,data!$B$35:$D$39,2,0),0)</f>
        <v>0</v>
      </c>
      <c r="BN381" s="232">
        <f>IF(AND(BK381&lt;&gt;0,BM381&lt;&gt;0)=FALSE,0,data!$C$43)</f>
        <v>0</v>
      </c>
      <c r="BO381" s="269">
        <f t="shared" si="385"/>
        <v>0</v>
      </c>
      <c r="BP381" s="225">
        <f t="shared" si="386"/>
        <v>0</v>
      </c>
      <c r="BQ381" s="225">
        <f t="shared" si="387"/>
        <v>0</v>
      </c>
      <c r="BR381" s="225">
        <f t="shared" si="388"/>
        <v>0</v>
      </c>
      <c r="BS381" s="431" t="str">
        <f t="shared" si="389"/>
        <v>ne</v>
      </c>
      <c r="BU381" s="229"/>
      <c r="BV381" s="225">
        <f t="shared" si="390"/>
        <v>0</v>
      </c>
      <c r="BW381" s="230">
        <f>IF(BV381=1,data!$C$41*BU381,0)</f>
        <v>0</v>
      </c>
      <c r="BX381" s="265" t="s">
        <v>96</v>
      </c>
      <c r="BY381" s="231">
        <f>IF(BV381=1,IF(BU381&lt;15,VLOOKUP(BX381,data!$B$3:$E$32,2,0)*BU381,(VLOOKUP(BX381,data!$B$3:$E$32,2,0)*14)+(VLOOKUP(BX381,data!$B$3:$E$32,3,0))*(BU381-14)),0)</f>
        <v>0</v>
      </c>
      <c r="BZ381" s="265" t="s">
        <v>96</v>
      </c>
      <c r="CA381" s="231">
        <f>IF(BV381=1,VLOOKUP(BZ381,data!$B$35:$D$39,2,0),0)</f>
        <v>0</v>
      </c>
      <c r="CB381" s="232">
        <f>IF(AND(BY381&lt;&gt;0,CA381&lt;&gt;0)=FALSE,0,data!$C$43)</f>
        <v>0</v>
      </c>
      <c r="CC381" s="269">
        <f t="shared" si="391"/>
        <v>0</v>
      </c>
      <c r="CD381" s="225">
        <f t="shared" si="392"/>
        <v>0</v>
      </c>
      <c r="CE381" s="225">
        <f t="shared" si="393"/>
        <v>0</v>
      </c>
      <c r="CF381" s="225">
        <f t="shared" si="394"/>
        <v>0</v>
      </c>
      <c r="CG381" s="431" t="str">
        <f t="shared" si="395"/>
        <v>ne</v>
      </c>
      <c r="CI381" s="229"/>
      <c r="CJ381" s="225">
        <f t="shared" si="396"/>
        <v>0</v>
      </c>
      <c r="CK381" s="230">
        <f>IF(CJ381=1,data!$C$41*CI381,0)</f>
        <v>0</v>
      </c>
      <c r="CL381" s="265" t="s">
        <v>96</v>
      </c>
      <c r="CM381" s="231">
        <f>IF(CJ381=1,IF(CI381&lt;15,VLOOKUP(CL381,data!$B$3:$E$32,2,0)*CI381,(VLOOKUP(CL381,data!$B$3:$E$32,2,0)*14)+(VLOOKUP(CL381,data!$B$3:$E$32,3,0))*(CI381-14)),0)</f>
        <v>0</v>
      </c>
      <c r="CN381" s="265" t="s">
        <v>96</v>
      </c>
      <c r="CO381" s="231">
        <f>IF(CJ381=1,VLOOKUP(CN381,data!$B$35:$D$39,2,0),0)</f>
        <v>0</v>
      </c>
      <c r="CP381" s="232">
        <f>IF(AND(CM381&lt;&gt;0,CO381&lt;&gt;0)=FALSE,0,data!$C$43)</f>
        <v>0</v>
      </c>
      <c r="CQ381" s="269">
        <f t="shared" si="397"/>
        <v>0</v>
      </c>
      <c r="CR381" s="225">
        <f t="shared" si="398"/>
        <v>0</v>
      </c>
      <c r="CS381" s="225">
        <f t="shared" si="399"/>
        <v>0</v>
      </c>
      <c r="CT381" s="225">
        <f t="shared" si="400"/>
        <v>0</v>
      </c>
      <c r="CU381" s="431" t="str">
        <f t="shared" si="401"/>
        <v>ne</v>
      </c>
      <c r="CW381" s="229"/>
      <c r="CX381" s="225">
        <f t="shared" si="402"/>
        <v>0</v>
      </c>
      <c r="CY381" s="230">
        <f>IF(CX381=1,data!$C$41*CW381,0)</f>
        <v>0</v>
      </c>
      <c r="CZ381" s="265" t="s">
        <v>96</v>
      </c>
      <c r="DA381" s="231">
        <f>IF(CX381=1,IF(CW381&lt;15,VLOOKUP(CZ381,data!$B$3:$E$32,2,0)*CW381,(VLOOKUP(CZ381,data!$B$3:$E$32,2,0)*14)+(VLOOKUP(CZ381,data!$B$3:$E$32,3,0))*(CW381-14)),0)</f>
        <v>0</v>
      </c>
      <c r="DB381" s="265" t="s">
        <v>96</v>
      </c>
      <c r="DC381" s="231">
        <f>IF(CX381=1,VLOOKUP(DB381,data!$B$35:$D$39,2,0),0)</f>
        <v>0</v>
      </c>
      <c r="DD381" s="232">
        <f>IF(AND(DA381&lt;&gt;0,DC381&lt;&gt;0)=FALSE,0,data!$C$43)</f>
        <v>0</v>
      </c>
      <c r="DE381" s="269">
        <f t="shared" si="403"/>
        <v>0</v>
      </c>
      <c r="DF381" s="225">
        <f t="shared" si="404"/>
        <v>0</v>
      </c>
      <c r="DG381" s="225">
        <f t="shared" si="405"/>
        <v>0</v>
      </c>
      <c r="DH381" s="225">
        <f t="shared" si="406"/>
        <v>0</v>
      </c>
      <c r="DI381" s="431" t="str">
        <f t="shared" si="407"/>
        <v>ne</v>
      </c>
      <c r="DK381" s="229"/>
      <c r="DL381" s="225">
        <f t="shared" si="408"/>
        <v>0</v>
      </c>
      <c r="DM381" s="230">
        <f>IF(DL381=1,data!$C$41*DK381,0)</f>
        <v>0</v>
      </c>
      <c r="DN381" s="265" t="s">
        <v>96</v>
      </c>
      <c r="DO381" s="231">
        <f>IF(DL381=1,IF(DK381&lt;15,VLOOKUP(DN381,data!$B$3:$E$32,2,0)*DK381,(VLOOKUP(DN381,data!$B$3:$E$32,2,0)*14)+(VLOOKUP(DN381,data!$B$3:$E$32,3,0))*(DK381-14)),0)</f>
        <v>0</v>
      </c>
      <c r="DP381" s="265" t="s">
        <v>96</v>
      </c>
      <c r="DQ381" s="231">
        <f>IF(DL381=1,VLOOKUP(DP381,data!$B$35:$D$39,2,0),0)</f>
        <v>0</v>
      </c>
      <c r="DR381" s="232">
        <f>IF(AND(DO381&lt;&gt;0,DQ381&lt;&gt;0)=FALSE,0,data!$C$43)</f>
        <v>0</v>
      </c>
      <c r="DS381" s="269">
        <f t="shared" si="409"/>
        <v>0</v>
      </c>
      <c r="DT381" s="225">
        <f t="shared" si="410"/>
        <v>0</v>
      </c>
      <c r="DU381" s="225">
        <f t="shared" si="411"/>
        <v>0</v>
      </c>
      <c r="DV381" s="225">
        <f t="shared" si="412"/>
        <v>0</v>
      </c>
      <c r="DW381" s="431" t="str">
        <f t="shared" si="413"/>
        <v>ne</v>
      </c>
      <c r="DY381" s="229"/>
      <c r="DZ381" s="225">
        <f t="shared" si="414"/>
        <v>0</v>
      </c>
      <c r="EA381" s="230">
        <f>IF(DZ381=1,data!$C$41*DY381,0)</f>
        <v>0</v>
      </c>
      <c r="EB381" s="265" t="s">
        <v>96</v>
      </c>
      <c r="EC381" s="231">
        <f>IF(DZ381=1,IF(DY381&lt;15,VLOOKUP(EB381,data!$B$3:$E$32,2,0)*DY381,(VLOOKUP(EB381,data!$B$3:$E$32,2,0)*14)+(VLOOKUP(EB381,data!$B$3:$E$32,3,0))*(DY381-14)),0)</f>
        <v>0</v>
      </c>
      <c r="ED381" s="265" t="s">
        <v>96</v>
      </c>
      <c r="EE381" s="231">
        <f>IF(DZ381=1,VLOOKUP(ED381,data!$B$35:$D$39,2,0),0)</f>
        <v>0</v>
      </c>
      <c r="EF381" s="232">
        <f>IF(AND(EC381&lt;&gt;0,EE381&lt;&gt;0)=FALSE,0,data!$C$43)</f>
        <v>0</v>
      </c>
      <c r="EG381" s="269">
        <f t="shared" si="415"/>
        <v>0</v>
      </c>
      <c r="EH381" s="225">
        <f t="shared" si="416"/>
        <v>0</v>
      </c>
      <c r="EI381" s="225">
        <f t="shared" si="417"/>
        <v>0</v>
      </c>
      <c r="EJ381" s="225">
        <f t="shared" si="418"/>
        <v>0</v>
      </c>
      <c r="EK381" s="431" t="str">
        <f t="shared" si="419"/>
        <v>ne</v>
      </c>
      <c r="EM381" s="229"/>
      <c r="EN381" s="225">
        <f t="shared" si="420"/>
        <v>0</v>
      </c>
      <c r="EO381" s="230">
        <f>IF(EN381=1,data!$C$41*EM381,0)</f>
        <v>0</v>
      </c>
      <c r="EP381" s="265" t="s">
        <v>96</v>
      </c>
      <c r="EQ381" s="231">
        <f>IF(EN381=1,IF(EM381&lt;15,VLOOKUP(EP381,data!$B$3:$E$32,2,0)*EM381,(VLOOKUP(EP381,data!$B$3:$E$32,2,0)*14)+(VLOOKUP(EP381,data!$B$3:$E$32,3,0))*(EM381-14)),0)</f>
        <v>0</v>
      </c>
      <c r="ER381" s="265" t="s">
        <v>96</v>
      </c>
      <c r="ES381" s="231">
        <f>IF(EN381=1,VLOOKUP(ER381,data!$B$35:$D$39,2,0),0)</f>
        <v>0</v>
      </c>
      <c r="ET381" s="232">
        <f>IF(AND(EQ381&lt;&gt;0,ES381&lt;&gt;0)=FALSE,0,data!$C$43)</f>
        <v>0</v>
      </c>
      <c r="EU381" s="269">
        <f t="shared" si="421"/>
        <v>0</v>
      </c>
      <c r="EV381" s="225">
        <f t="shared" si="422"/>
        <v>0</v>
      </c>
      <c r="EW381" s="225">
        <f t="shared" si="423"/>
        <v>0</v>
      </c>
      <c r="EX381" s="225">
        <f t="shared" si="424"/>
        <v>0</v>
      </c>
      <c r="EY381" s="431" t="str">
        <f t="shared" si="425"/>
        <v>ne</v>
      </c>
      <c r="FA381" s="229"/>
      <c r="FB381" s="225">
        <f t="shared" si="426"/>
        <v>0</v>
      </c>
      <c r="FC381" s="230">
        <f>IF(FB381=1,data!$C$41*FA381,0)</f>
        <v>0</v>
      </c>
      <c r="FD381" s="265" t="s">
        <v>96</v>
      </c>
      <c r="FE381" s="231">
        <f>IF(FB381=1,IF(FA381&lt;15,VLOOKUP(FD381,data!$B$3:$E$32,2,0)*FA381,(VLOOKUP(FD381,data!$B$3:$E$32,2,0)*14)+(VLOOKUP(FD381,data!$B$3:$E$32,3,0))*(FA381-14)),0)</f>
        <v>0</v>
      </c>
      <c r="FF381" s="265" t="s">
        <v>96</v>
      </c>
      <c r="FG381" s="231">
        <f>IF(FB381=1,VLOOKUP(FF381,data!$B$35:$D$39,2,0),0)</f>
        <v>0</v>
      </c>
      <c r="FH381" s="232">
        <f>IF(AND(FE381&lt;&gt;0,FG381&lt;&gt;0)=FALSE,0,data!$C$43)</f>
        <v>0</v>
      </c>
      <c r="FI381" s="269">
        <f t="shared" si="427"/>
        <v>0</v>
      </c>
      <c r="FJ381" s="225">
        <f t="shared" si="428"/>
        <v>0</v>
      </c>
      <c r="FK381" s="225">
        <f t="shared" si="429"/>
        <v>0</v>
      </c>
      <c r="FL381" s="225">
        <f t="shared" si="430"/>
        <v>0</v>
      </c>
      <c r="FM381" s="431" t="str">
        <f t="shared" si="431"/>
        <v>ne</v>
      </c>
    </row>
    <row r="382" spans="1:169" ht="26.65" hidden="1" customHeight="1" x14ac:dyDescent="0.25">
      <c r="A382" s="233"/>
      <c r="B382" s="370" t="s">
        <v>473</v>
      </c>
      <c r="C382" s="416"/>
      <c r="D382" s="418"/>
      <c r="E382" s="229"/>
      <c r="F382" s="225">
        <f t="shared" si="363"/>
        <v>0</v>
      </c>
      <c r="G382" s="230">
        <f>IF(F382=1,data!$C$41*E382,0)</f>
        <v>0</v>
      </c>
      <c r="H382" s="265" t="s">
        <v>96</v>
      </c>
      <c r="I382" s="231">
        <f>IF($F382=1,IF($E382&lt;15,VLOOKUP(H382,data!$B$3:$E$32,2,0)*$E382,(VLOOKUP(H382,data!$B$3:$E$32,2,0)*14)+(VLOOKUP(H382,data!$B$3:$E$32,3,0))*($E382-14)),0)</f>
        <v>0</v>
      </c>
      <c r="J382" s="265" t="s">
        <v>96</v>
      </c>
      <c r="K382" s="231">
        <f>IF($F382=1,VLOOKUP(J382,data!$B$35:$D$39,2,0),0)</f>
        <v>0</v>
      </c>
      <c r="L382" s="232">
        <f>IF(AND(I382&lt;&gt;0,K382&lt;&gt;0)=FALSE,0,data!$C$43)</f>
        <v>0</v>
      </c>
      <c r="M382" s="269">
        <f t="shared" si="361"/>
        <v>0</v>
      </c>
      <c r="N382" s="225">
        <f t="shared" si="432"/>
        <v>0</v>
      </c>
      <c r="O382" s="225">
        <f t="shared" si="364"/>
        <v>0</v>
      </c>
      <c r="P382" s="225">
        <f t="shared" si="365"/>
        <v>0</v>
      </c>
      <c r="Q382" s="228"/>
      <c r="R382" s="438">
        <f t="shared" si="366"/>
        <v>0</v>
      </c>
      <c r="S382" s="225">
        <f t="shared" si="367"/>
        <v>0</v>
      </c>
      <c r="T382" s="357">
        <f>IF(S382=1,data!$C$41*R382,0)</f>
        <v>0</v>
      </c>
      <c r="U382" s="370" t="str">
        <f t="shared" si="368"/>
        <v xml:space="preserve"> </v>
      </c>
      <c r="V382" s="360">
        <f>IF($S382=1,IF(R382&lt;15,VLOOKUP(U382,data!$B$3:$E$32,2,0)*R382,(VLOOKUP(U382,data!$B$3:$E$32,2,0)*14)+(VLOOKUP(U382,data!$B$3:$E$32,3,0))*(R382-14)),0)</f>
        <v>0</v>
      </c>
      <c r="W382" s="370" t="str">
        <f t="shared" si="369"/>
        <v xml:space="preserve"> </v>
      </c>
      <c r="X382" s="360">
        <f>IF($S382=1,VLOOKUP(W382,data!$B$35:$D$39,2,0),0)</f>
        <v>0</v>
      </c>
      <c r="Y382" s="364">
        <f>IF(AND(V382&lt;&gt;0,X382&lt;&gt;0)=FALSE,0,data!$C$43)</f>
        <v>0</v>
      </c>
      <c r="Z382" s="365">
        <f t="shared" si="362"/>
        <v>0</v>
      </c>
      <c r="AA382" s="225">
        <f t="shared" si="433"/>
        <v>0</v>
      </c>
      <c r="AB382" s="225">
        <f t="shared" si="370"/>
        <v>0</v>
      </c>
      <c r="AC382" s="225">
        <f t="shared" si="371"/>
        <v>0</v>
      </c>
      <c r="AE382" s="229"/>
      <c r="AF382" s="225">
        <f t="shared" si="372"/>
        <v>0</v>
      </c>
      <c r="AG382" s="230">
        <f>IF(AF382=1,data!$C$41*AE382,0)</f>
        <v>0</v>
      </c>
      <c r="AH382" s="265" t="s">
        <v>96</v>
      </c>
      <c r="AI382" s="231">
        <f>IF(AF382=1,IF(AE382&lt;15,VLOOKUP(AH382,data!$B$3:$E$32,2,0)*AE382,(VLOOKUP(AH382,data!$B$3:$E$32,2,0)*14)+(VLOOKUP(AH382,data!$B$3:$E$32,3,0))*(AE382-14)),0)</f>
        <v>0</v>
      </c>
      <c r="AJ382" s="265" t="s">
        <v>96</v>
      </c>
      <c r="AK382" s="231">
        <f>IF(AF382=1,VLOOKUP(AJ382,data!$B$35:$D$39,2,0),0)</f>
        <v>0</v>
      </c>
      <c r="AL382" s="232">
        <f>IF(AND(AI382&lt;&gt;0,AK382&lt;&gt;0)=FALSE,0,data!$C$43)</f>
        <v>0</v>
      </c>
      <c r="AM382" s="269">
        <f t="shared" si="373"/>
        <v>0</v>
      </c>
      <c r="AN382" s="225">
        <f t="shared" si="374"/>
        <v>0</v>
      </c>
      <c r="AO382" s="225">
        <f t="shared" si="375"/>
        <v>0</v>
      </c>
      <c r="AP382" s="225">
        <f t="shared" si="376"/>
        <v>0</v>
      </c>
      <c r="AQ382" s="431" t="str">
        <f t="shared" si="377"/>
        <v>ne</v>
      </c>
      <c r="AS382" s="229"/>
      <c r="AT382" s="225">
        <f t="shared" si="378"/>
        <v>0</v>
      </c>
      <c r="AU382" s="230">
        <f>IF(AT382=1,data!$C$41*AS382,0)</f>
        <v>0</v>
      </c>
      <c r="AV382" s="265" t="s">
        <v>96</v>
      </c>
      <c r="AW382" s="231">
        <f>IF(AT382=1,IF(AS382&lt;15,VLOOKUP(AV382,data!$B$3:$E$32,2,0)*AS382,(VLOOKUP(AV382,data!$B$3:$E$32,2,0)*14)+(VLOOKUP(AV382,data!$B$3:$E$32,3,0))*(AS382-14)),0)</f>
        <v>0</v>
      </c>
      <c r="AX382" s="265" t="s">
        <v>96</v>
      </c>
      <c r="AY382" s="231">
        <f>IF(AT382=1,VLOOKUP(AX382,data!$B$35:$D$39,2,0),0)</f>
        <v>0</v>
      </c>
      <c r="AZ382" s="232">
        <f>IF(AND(AW382&lt;&gt;0,AY382&lt;&gt;0)=FALSE,0,data!$C$43)</f>
        <v>0</v>
      </c>
      <c r="BA382" s="269">
        <f t="shared" si="379"/>
        <v>0</v>
      </c>
      <c r="BB382" s="225">
        <f t="shared" si="380"/>
        <v>0</v>
      </c>
      <c r="BC382" s="225">
        <f t="shared" si="381"/>
        <v>0</v>
      </c>
      <c r="BD382" s="225">
        <f t="shared" si="382"/>
        <v>0</v>
      </c>
      <c r="BE382" s="431" t="str">
        <f t="shared" si="383"/>
        <v>ne</v>
      </c>
      <c r="BG382" s="229"/>
      <c r="BH382" s="225">
        <f t="shared" si="384"/>
        <v>0</v>
      </c>
      <c r="BI382" s="230">
        <f>IF(BH382=1,data!$C$41*BG382,0)</f>
        <v>0</v>
      </c>
      <c r="BJ382" s="265" t="s">
        <v>96</v>
      </c>
      <c r="BK382" s="231">
        <f>IF(BH382=1,IF(BG382&lt;15,VLOOKUP(BJ382,data!$B$3:$E$32,2,0)*BG382,(VLOOKUP(BJ382,data!$B$3:$E$32,2,0)*14)+(VLOOKUP(BJ382,data!$B$3:$E$32,3,0))*(BG382-14)),0)</f>
        <v>0</v>
      </c>
      <c r="BL382" s="265" t="s">
        <v>96</v>
      </c>
      <c r="BM382" s="231">
        <f>IF(BH382=1,VLOOKUP(BL382,data!$B$35:$D$39,2,0),0)</f>
        <v>0</v>
      </c>
      <c r="BN382" s="232">
        <f>IF(AND(BK382&lt;&gt;0,BM382&lt;&gt;0)=FALSE,0,data!$C$43)</f>
        <v>0</v>
      </c>
      <c r="BO382" s="269">
        <f t="shared" si="385"/>
        <v>0</v>
      </c>
      <c r="BP382" s="225">
        <f t="shared" si="386"/>
        <v>0</v>
      </c>
      <c r="BQ382" s="225">
        <f t="shared" si="387"/>
        <v>0</v>
      </c>
      <c r="BR382" s="225">
        <f t="shared" si="388"/>
        <v>0</v>
      </c>
      <c r="BS382" s="431" t="str">
        <f t="shared" si="389"/>
        <v>ne</v>
      </c>
      <c r="BU382" s="229"/>
      <c r="BV382" s="225">
        <f t="shared" si="390"/>
        <v>0</v>
      </c>
      <c r="BW382" s="230">
        <f>IF(BV382=1,data!$C$41*BU382,0)</f>
        <v>0</v>
      </c>
      <c r="BX382" s="265" t="s">
        <v>96</v>
      </c>
      <c r="BY382" s="231">
        <f>IF(BV382=1,IF(BU382&lt;15,VLOOKUP(BX382,data!$B$3:$E$32,2,0)*BU382,(VLOOKUP(BX382,data!$B$3:$E$32,2,0)*14)+(VLOOKUP(BX382,data!$B$3:$E$32,3,0))*(BU382-14)),0)</f>
        <v>0</v>
      </c>
      <c r="BZ382" s="265" t="s">
        <v>96</v>
      </c>
      <c r="CA382" s="231">
        <f>IF(BV382=1,VLOOKUP(BZ382,data!$B$35:$D$39,2,0),0)</f>
        <v>0</v>
      </c>
      <c r="CB382" s="232">
        <f>IF(AND(BY382&lt;&gt;0,CA382&lt;&gt;0)=FALSE,0,data!$C$43)</f>
        <v>0</v>
      </c>
      <c r="CC382" s="269">
        <f t="shared" si="391"/>
        <v>0</v>
      </c>
      <c r="CD382" s="225">
        <f t="shared" si="392"/>
        <v>0</v>
      </c>
      <c r="CE382" s="225">
        <f t="shared" si="393"/>
        <v>0</v>
      </c>
      <c r="CF382" s="225">
        <f t="shared" si="394"/>
        <v>0</v>
      </c>
      <c r="CG382" s="431" t="str">
        <f t="shared" si="395"/>
        <v>ne</v>
      </c>
      <c r="CI382" s="229"/>
      <c r="CJ382" s="225">
        <f t="shared" si="396"/>
        <v>0</v>
      </c>
      <c r="CK382" s="230">
        <f>IF(CJ382=1,data!$C$41*CI382,0)</f>
        <v>0</v>
      </c>
      <c r="CL382" s="265" t="s">
        <v>96</v>
      </c>
      <c r="CM382" s="231">
        <f>IF(CJ382=1,IF(CI382&lt;15,VLOOKUP(CL382,data!$B$3:$E$32,2,0)*CI382,(VLOOKUP(CL382,data!$B$3:$E$32,2,0)*14)+(VLOOKUP(CL382,data!$B$3:$E$32,3,0))*(CI382-14)),0)</f>
        <v>0</v>
      </c>
      <c r="CN382" s="265" t="s">
        <v>96</v>
      </c>
      <c r="CO382" s="231">
        <f>IF(CJ382=1,VLOOKUP(CN382,data!$B$35:$D$39,2,0),0)</f>
        <v>0</v>
      </c>
      <c r="CP382" s="232">
        <f>IF(AND(CM382&lt;&gt;0,CO382&lt;&gt;0)=FALSE,0,data!$C$43)</f>
        <v>0</v>
      </c>
      <c r="CQ382" s="269">
        <f t="shared" si="397"/>
        <v>0</v>
      </c>
      <c r="CR382" s="225">
        <f t="shared" si="398"/>
        <v>0</v>
      </c>
      <c r="CS382" s="225">
        <f t="shared" si="399"/>
        <v>0</v>
      </c>
      <c r="CT382" s="225">
        <f t="shared" si="400"/>
        <v>0</v>
      </c>
      <c r="CU382" s="431" t="str">
        <f t="shared" si="401"/>
        <v>ne</v>
      </c>
      <c r="CW382" s="229"/>
      <c r="CX382" s="225">
        <f t="shared" si="402"/>
        <v>0</v>
      </c>
      <c r="CY382" s="230">
        <f>IF(CX382=1,data!$C$41*CW382,0)</f>
        <v>0</v>
      </c>
      <c r="CZ382" s="265" t="s">
        <v>96</v>
      </c>
      <c r="DA382" s="231">
        <f>IF(CX382=1,IF(CW382&lt;15,VLOOKUP(CZ382,data!$B$3:$E$32,2,0)*CW382,(VLOOKUP(CZ382,data!$B$3:$E$32,2,0)*14)+(VLOOKUP(CZ382,data!$B$3:$E$32,3,0))*(CW382-14)),0)</f>
        <v>0</v>
      </c>
      <c r="DB382" s="265" t="s">
        <v>96</v>
      </c>
      <c r="DC382" s="231">
        <f>IF(CX382=1,VLOOKUP(DB382,data!$B$35:$D$39,2,0),0)</f>
        <v>0</v>
      </c>
      <c r="DD382" s="232">
        <f>IF(AND(DA382&lt;&gt;0,DC382&lt;&gt;0)=FALSE,0,data!$C$43)</f>
        <v>0</v>
      </c>
      <c r="DE382" s="269">
        <f t="shared" si="403"/>
        <v>0</v>
      </c>
      <c r="DF382" s="225">
        <f t="shared" si="404"/>
        <v>0</v>
      </c>
      <c r="DG382" s="225">
        <f t="shared" si="405"/>
        <v>0</v>
      </c>
      <c r="DH382" s="225">
        <f t="shared" si="406"/>
        <v>0</v>
      </c>
      <c r="DI382" s="431" t="str">
        <f t="shared" si="407"/>
        <v>ne</v>
      </c>
      <c r="DK382" s="229"/>
      <c r="DL382" s="225">
        <f t="shared" si="408"/>
        <v>0</v>
      </c>
      <c r="DM382" s="230">
        <f>IF(DL382=1,data!$C$41*DK382,0)</f>
        <v>0</v>
      </c>
      <c r="DN382" s="265" t="s">
        <v>96</v>
      </c>
      <c r="DO382" s="231">
        <f>IF(DL382=1,IF(DK382&lt;15,VLOOKUP(DN382,data!$B$3:$E$32,2,0)*DK382,(VLOOKUP(DN382,data!$B$3:$E$32,2,0)*14)+(VLOOKUP(DN382,data!$B$3:$E$32,3,0))*(DK382-14)),0)</f>
        <v>0</v>
      </c>
      <c r="DP382" s="265" t="s">
        <v>96</v>
      </c>
      <c r="DQ382" s="231">
        <f>IF(DL382=1,VLOOKUP(DP382,data!$B$35:$D$39,2,0),0)</f>
        <v>0</v>
      </c>
      <c r="DR382" s="232">
        <f>IF(AND(DO382&lt;&gt;0,DQ382&lt;&gt;0)=FALSE,0,data!$C$43)</f>
        <v>0</v>
      </c>
      <c r="DS382" s="269">
        <f t="shared" si="409"/>
        <v>0</v>
      </c>
      <c r="DT382" s="225">
        <f t="shared" si="410"/>
        <v>0</v>
      </c>
      <c r="DU382" s="225">
        <f t="shared" si="411"/>
        <v>0</v>
      </c>
      <c r="DV382" s="225">
        <f t="shared" si="412"/>
        <v>0</v>
      </c>
      <c r="DW382" s="431" t="str">
        <f t="shared" si="413"/>
        <v>ne</v>
      </c>
      <c r="DY382" s="229"/>
      <c r="DZ382" s="225">
        <f t="shared" si="414"/>
        <v>0</v>
      </c>
      <c r="EA382" s="230">
        <f>IF(DZ382=1,data!$C$41*DY382,0)</f>
        <v>0</v>
      </c>
      <c r="EB382" s="265" t="s">
        <v>96</v>
      </c>
      <c r="EC382" s="231">
        <f>IF(DZ382=1,IF(DY382&lt;15,VLOOKUP(EB382,data!$B$3:$E$32,2,0)*DY382,(VLOOKUP(EB382,data!$B$3:$E$32,2,0)*14)+(VLOOKUP(EB382,data!$B$3:$E$32,3,0))*(DY382-14)),0)</f>
        <v>0</v>
      </c>
      <c r="ED382" s="265" t="s">
        <v>96</v>
      </c>
      <c r="EE382" s="231">
        <f>IF(DZ382=1,VLOOKUP(ED382,data!$B$35:$D$39,2,0),0)</f>
        <v>0</v>
      </c>
      <c r="EF382" s="232">
        <f>IF(AND(EC382&lt;&gt;0,EE382&lt;&gt;0)=FALSE,0,data!$C$43)</f>
        <v>0</v>
      </c>
      <c r="EG382" s="269">
        <f t="shared" si="415"/>
        <v>0</v>
      </c>
      <c r="EH382" s="225">
        <f t="shared" si="416"/>
        <v>0</v>
      </c>
      <c r="EI382" s="225">
        <f t="shared" si="417"/>
        <v>0</v>
      </c>
      <c r="EJ382" s="225">
        <f t="shared" si="418"/>
        <v>0</v>
      </c>
      <c r="EK382" s="431" t="str">
        <f t="shared" si="419"/>
        <v>ne</v>
      </c>
      <c r="EM382" s="229"/>
      <c r="EN382" s="225">
        <f t="shared" si="420"/>
        <v>0</v>
      </c>
      <c r="EO382" s="230">
        <f>IF(EN382=1,data!$C$41*EM382,0)</f>
        <v>0</v>
      </c>
      <c r="EP382" s="265" t="s">
        <v>96</v>
      </c>
      <c r="EQ382" s="231">
        <f>IF(EN382=1,IF(EM382&lt;15,VLOOKUP(EP382,data!$B$3:$E$32,2,0)*EM382,(VLOOKUP(EP382,data!$B$3:$E$32,2,0)*14)+(VLOOKUP(EP382,data!$B$3:$E$32,3,0))*(EM382-14)),0)</f>
        <v>0</v>
      </c>
      <c r="ER382" s="265" t="s">
        <v>96</v>
      </c>
      <c r="ES382" s="231">
        <f>IF(EN382=1,VLOOKUP(ER382,data!$B$35:$D$39,2,0),0)</f>
        <v>0</v>
      </c>
      <c r="ET382" s="232">
        <f>IF(AND(EQ382&lt;&gt;0,ES382&lt;&gt;0)=FALSE,0,data!$C$43)</f>
        <v>0</v>
      </c>
      <c r="EU382" s="269">
        <f t="shared" si="421"/>
        <v>0</v>
      </c>
      <c r="EV382" s="225">
        <f t="shared" si="422"/>
        <v>0</v>
      </c>
      <c r="EW382" s="225">
        <f t="shared" si="423"/>
        <v>0</v>
      </c>
      <c r="EX382" s="225">
        <f t="shared" si="424"/>
        <v>0</v>
      </c>
      <c r="EY382" s="431" t="str">
        <f t="shared" si="425"/>
        <v>ne</v>
      </c>
      <c r="FA382" s="229"/>
      <c r="FB382" s="225">
        <f t="shared" si="426"/>
        <v>0</v>
      </c>
      <c r="FC382" s="230">
        <f>IF(FB382=1,data!$C$41*FA382,0)</f>
        <v>0</v>
      </c>
      <c r="FD382" s="265" t="s">
        <v>96</v>
      </c>
      <c r="FE382" s="231">
        <f>IF(FB382=1,IF(FA382&lt;15,VLOOKUP(FD382,data!$B$3:$E$32,2,0)*FA382,(VLOOKUP(FD382,data!$B$3:$E$32,2,0)*14)+(VLOOKUP(FD382,data!$B$3:$E$32,3,0))*(FA382-14)),0)</f>
        <v>0</v>
      </c>
      <c r="FF382" s="265" t="s">
        <v>96</v>
      </c>
      <c r="FG382" s="231">
        <f>IF(FB382=1,VLOOKUP(FF382,data!$B$35:$D$39,2,0),0)</f>
        <v>0</v>
      </c>
      <c r="FH382" s="232">
        <f>IF(AND(FE382&lt;&gt;0,FG382&lt;&gt;0)=FALSE,0,data!$C$43)</f>
        <v>0</v>
      </c>
      <c r="FI382" s="269">
        <f t="shared" si="427"/>
        <v>0</v>
      </c>
      <c r="FJ382" s="225">
        <f t="shared" si="428"/>
        <v>0</v>
      </c>
      <c r="FK382" s="225">
        <f t="shared" si="429"/>
        <v>0</v>
      </c>
      <c r="FL382" s="225">
        <f t="shared" si="430"/>
        <v>0</v>
      </c>
      <c r="FM382" s="431" t="str">
        <f t="shared" si="431"/>
        <v>ne</v>
      </c>
    </row>
    <row r="383" spans="1:169" ht="26.65" hidden="1" customHeight="1" x14ac:dyDescent="0.25">
      <c r="A383" s="233"/>
      <c r="B383" s="370" t="s">
        <v>474</v>
      </c>
      <c r="C383" s="416"/>
      <c r="D383" s="418"/>
      <c r="E383" s="229"/>
      <c r="F383" s="225">
        <f t="shared" si="363"/>
        <v>0</v>
      </c>
      <c r="G383" s="230">
        <f>IF(F383=1,data!$C$41*E383,0)</f>
        <v>0</v>
      </c>
      <c r="H383" s="265" t="s">
        <v>96</v>
      </c>
      <c r="I383" s="231">
        <f>IF($F383=1,IF($E383&lt;15,VLOOKUP(H383,data!$B$3:$E$32,2,0)*$E383,(VLOOKUP(H383,data!$B$3:$E$32,2,0)*14)+(VLOOKUP(H383,data!$B$3:$E$32,3,0))*($E383-14)),0)</f>
        <v>0</v>
      </c>
      <c r="J383" s="265" t="s">
        <v>96</v>
      </c>
      <c r="K383" s="231">
        <f>IF($F383=1,VLOOKUP(J383,data!$B$35:$D$39,2,0),0)</f>
        <v>0</v>
      </c>
      <c r="L383" s="232">
        <f>IF(AND(I383&lt;&gt;0,K383&lt;&gt;0)=FALSE,0,data!$C$43)</f>
        <v>0</v>
      </c>
      <c r="M383" s="269">
        <f t="shared" si="361"/>
        <v>0</v>
      </c>
      <c r="N383" s="225">
        <f t="shared" si="432"/>
        <v>0</v>
      </c>
      <c r="O383" s="225">
        <f t="shared" si="364"/>
        <v>0</v>
      </c>
      <c r="P383" s="225">
        <f t="shared" si="365"/>
        <v>0</v>
      </c>
      <c r="Q383" s="228"/>
      <c r="R383" s="438">
        <f t="shared" si="366"/>
        <v>0</v>
      </c>
      <c r="S383" s="225">
        <f t="shared" si="367"/>
        <v>0</v>
      </c>
      <c r="T383" s="357">
        <f>IF(S383=1,data!$C$41*R383,0)</f>
        <v>0</v>
      </c>
      <c r="U383" s="370" t="str">
        <f t="shared" si="368"/>
        <v xml:space="preserve"> </v>
      </c>
      <c r="V383" s="360">
        <f>IF($S383=1,IF(R383&lt;15,VLOOKUP(U383,data!$B$3:$E$32,2,0)*R383,(VLOOKUP(U383,data!$B$3:$E$32,2,0)*14)+(VLOOKUP(U383,data!$B$3:$E$32,3,0))*(R383-14)),0)</f>
        <v>0</v>
      </c>
      <c r="W383" s="370" t="str">
        <f t="shared" si="369"/>
        <v xml:space="preserve"> </v>
      </c>
      <c r="X383" s="360">
        <f>IF($S383=1,VLOOKUP(W383,data!$B$35:$D$39,2,0),0)</f>
        <v>0</v>
      </c>
      <c r="Y383" s="364">
        <f>IF(AND(V383&lt;&gt;0,X383&lt;&gt;0)=FALSE,0,data!$C$43)</f>
        <v>0</v>
      </c>
      <c r="Z383" s="365">
        <f t="shared" si="362"/>
        <v>0</v>
      </c>
      <c r="AA383" s="225">
        <f t="shared" si="433"/>
        <v>0</v>
      </c>
      <c r="AB383" s="225">
        <f t="shared" si="370"/>
        <v>0</v>
      </c>
      <c r="AC383" s="225">
        <f t="shared" si="371"/>
        <v>0</v>
      </c>
      <c r="AE383" s="229"/>
      <c r="AF383" s="225">
        <f t="shared" si="372"/>
        <v>0</v>
      </c>
      <c r="AG383" s="230">
        <f>IF(AF383=1,data!$C$41*AE383,0)</f>
        <v>0</v>
      </c>
      <c r="AH383" s="265" t="s">
        <v>96</v>
      </c>
      <c r="AI383" s="231">
        <f>IF(AF383=1,IF(AE383&lt;15,VLOOKUP(AH383,data!$B$3:$E$32,2,0)*AE383,(VLOOKUP(AH383,data!$B$3:$E$32,2,0)*14)+(VLOOKUP(AH383,data!$B$3:$E$32,3,0))*(AE383-14)),0)</f>
        <v>0</v>
      </c>
      <c r="AJ383" s="265" t="s">
        <v>96</v>
      </c>
      <c r="AK383" s="231">
        <f>IF(AF383=1,VLOOKUP(AJ383,data!$B$35:$D$39,2,0),0)</f>
        <v>0</v>
      </c>
      <c r="AL383" s="232">
        <f>IF(AND(AI383&lt;&gt;0,AK383&lt;&gt;0)=FALSE,0,data!$C$43)</f>
        <v>0</v>
      </c>
      <c r="AM383" s="269">
        <f t="shared" si="373"/>
        <v>0</v>
      </c>
      <c r="AN383" s="225">
        <f t="shared" si="374"/>
        <v>0</v>
      </c>
      <c r="AO383" s="225">
        <f t="shared" si="375"/>
        <v>0</v>
      </c>
      <c r="AP383" s="225">
        <f t="shared" si="376"/>
        <v>0</v>
      </c>
      <c r="AQ383" s="431" t="str">
        <f t="shared" si="377"/>
        <v>ne</v>
      </c>
      <c r="AS383" s="229"/>
      <c r="AT383" s="225">
        <f t="shared" si="378"/>
        <v>0</v>
      </c>
      <c r="AU383" s="230">
        <f>IF(AT383=1,data!$C$41*AS383,0)</f>
        <v>0</v>
      </c>
      <c r="AV383" s="265" t="s">
        <v>96</v>
      </c>
      <c r="AW383" s="231">
        <f>IF(AT383=1,IF(AS383&lt;15,VLOOKUP(AV383,data!$B$3:$E$32,2,0)*AS383,(VLOOKUP(AV383,data!$B$3:$E$32,2,0)*14)+(VLOOKUP(AV383,data!$B$3:$E$32,3,0))*(AS383-14)),0)</f>
        <v>0</v>
      </c>
      <c r="AX383" s="265" t="s">
        <v>96</v>
      </c>
      <c r="AY383" s="231">
        <f>IF(AT383=1,VLOOKUP(AX383,data!$B$35:$D$39,2,0),0)</f>
        <v>0</v>
      </c>
      <c r="AZ383" s="232">
        <f>IF(AND(AW383&lt;&gt;0,AY383&lt;&gt;0)=FALSE,0,data!$C$43)</f>
        <v>0</v>
      </c>
      <c r="BA383" s="269">
        <f t="shared" si="379"/>
        <v>0</v>
      </c>
      <c r="BB383" s="225">
        <f t="shared" si="380"/>
        <v>0</v>
      </c>
      <c r="BC383" s="225">
        <f t="shared" si="381"/>
        <v>0</v>
      </c>
      <c r="BD383" s="225">
        <f t="shared" si="382"/>
        <v>0</v>
      </c>
      <c r="BE383" s="431" t="str">
        <f t="shared" si="383"/>
        <v>ne</v>
      </c>
      <c r="BG383" s="229"/>
      <c r="BH383" s="225">
        <f t="shared" si="384"/>
        <v>0</v>
      </c>
      <c r="BI383" s="230">
        <f>IF(BH383=1,data!$C$41*BG383,0)</f>
        <v>0</v>
      </c>
      <c r="BJ383" s="265" t="s">
        <v>96</v>
      </c>
      <c r="BK383" s="231">
        <f>IF(BH383=1,IF(BG383&lt;15,VLOOKUP(BJ383,data!$B$3:$E$32,2,0)*BG383,(VLOOKUP(BJ383,data!$B$3:$E$32,2,0)*14)+(VLOOKUP(BJ383,data!$B$3:$E$32,3,0))*(BG383-14)),0)</f>
        <v>0</v>
      </c>
      <c r="BL383" s="265" t="s">
        <v>96</v>
      </c>
      <c r="BM383" s="231">
        <f>IF(BH383=1,VLOOKUP(BL383,data!$B$35:$D$39,2,0),0)</f>
        <v>0</v>
      </c>
      <c r="BN383" s="232">
        <f>IF(AND(BK383&lt;&gt;0,BM383&lt;&gt;0)=FALSE,0,data!$C$43)</f>
        <v>0</v>
      </c>
      <c r="BO383" s="269">
        <f t="shared" si="385"/>
        <v>0</v>
      </c>
      <c r="BP383" s="225">
        <f t="shared" si="386"/>
        <v>0</v>
      </c>
      <c r="BQ383" s="225">
        <f t="shared" si="387"/>
        <v>0</v>
      </c>
      <c r="BR383" s="225">
        <f t="shared" si="388"/>
        <v>0</v>
      </c>
      <c r="BS383" s="431" t="str">
        <f t="shared" si="389"/>
        <v>ne</v>
      </c>
      <c r="BU383" s="229"/>
      <c r="BV383" s="225">
        <f t="shared" si="390"/>
        <v>0</v>
      </c>
      <c r="BW383" s="230">
        <f>IF(BV383=1,data!$C$41*BU383,0)</f>
        <v>0</v>
      </c>
      <c r="BX383" s="265" t="s">
        <v>96</v>
      </c>
      <c r="BY383" s="231">
        <f>IF(BV383=1,IF(BU383&lt;15,VLOOKUP(BX383,data!$B$3:$E$32,2,0)*BU383,(VLOOKUP(BX383,data!$B$3:$E$32,2,0)*14)+(VLOOKUP(BX383,data!$B$3:$E$32,3,0))*(BU383-14)),0)</f>
        <v>0</v>
      </c>
      <c r="BZ383" s="265" t="s">
        <v>96</v>
      </c>
      <c r="CA383" s="231">
        <f>IF(BV383=1,VLOOKUP(BZ383,data!$B$35:$D$39,2,0),0)</f>
        <v>0</v>
      </c>
      <c r="CB383" s="232">
        <f>IF(AND(BY383&lt;&gt;0,CA383&lt;&gt;0)=FALSE,0,data!$C$43)</f>
        <v>0</v>
      </c>
      <c r="CC383" s="269">
        <f t="shared" si="391"/>
        <v>0</v>
      </c>
      <c r="CD383" s="225">
        <f t="shared" si="392"/>
        <v>0</v>
      </c>
      <c r="CE383" s="225">
        <f t="shared" si="393"/>
        <v>0</v>
      </c>
      <c r="CF383" s="225">
        <f t="shared" si="394"/>
        <v>0</v>
      </c>
      <c r="CG383" s="431" t="str">
        <f t="shared" si="395"/>
        <v>ne</v>
      </c>
      <c r="CI383" s="229"/>
      <c r="CJ383" s="225">
        <f t="shared" si="396"/>
        <v>0</v>
      </c>
      <c r="CK383" s="230">
        <f>IF(CJ383=1,data!$C$41*CI383,0)</f>
        <v>0</v>
      </c>
      <c r="CL383" s="265" t="s">
        <v>96</v>
      </c>
      <c r="CM383" s="231">
        <f>IF(CJ383=1,IF(CI383&lt;15,VLOOKUP(CL383,data!$B$3:$E$32,2,0)*CI383,(VLOOKUP(CL383,data!$B$3:$E$32,2,0)*14)+(VLOOKUP(CL383,data!$B$3:$E$32,3,0))*(CI383-14)),0)</f>
        <v>0</v>
      </c>
      <c r="CN383" s="265" t="s">
        <v>96</v>
      </c>
      <c r="CO383" s="231">
        <f>IF(CJ383=1,VLOOKUP(CN383,data!$B$35:$D$39,2,0),0)</f>
        <v>0</v>
      </c>
      <c r="CP383" s="232">
        <f>IF(AND(CM383&lt;&gt;0,CO383&lt;&gt;0)=FALSE,0,data!$C$43)</f>
        <v>0</v>
      </c>
      <c r="CQ383" s="269">
        <f t="shared" si="397"/>
        <v>0</v>
      </c>
      <c r="CR383" s="225">
        <f t="shared" si="398"/>
        <v>0</v>
      </c>
      <c r="CS383" s="225">
        <f t="shared" si="399"/>
        <v>0</v>
      </c>
      <c r="CT383" s="225">
        <f t="shared" si="400"/>
        <v>0</v>
      </c>
      <c r="CU383" s="431" t="str">
        <f t="shared" si="401"/>
        <v>ne</v>
      </c>
      <c r="CW383" s="229"/>
      <c r="CX383" s="225">
        <f t="shared" si="402"/>
        <v>0</v>
      </c>
      <c r="CY383" s="230">
        <f>IF(CX383=1,data!$C$41*CW383,0)</f>
        <v>0</v>
      </c>
      <c r="CZ383" s="265" t="s">
        <v>96</v>
      </c>
      <c r="DA383" s="231">
        <f>IF(CX383=1,IF(CW383&lt;15,VLOOKUP(CZ383,data!$B$3:$E$32,2,0)*CW383,(VLOOKUP(CZ383,data!$B$3:$E$32,2,0)*14)+(VLOOKUP(CZ383,data!$B$3:$E$32,3,0))*(CW383-14)),0)</f>
        <v>0</v>
      </c>
      <c r="DB383" s="265" t="s">
        <v>96</v>
      </c>
      <c r="DC383" s="231">
        <f>IF(CX383=1,VLOOKUP(DB383,data!$B$35:$D$39,2,0),0)</f>
        <v>0</v>
      </c>
      <c r="DD383" s="232">
        <f>IF(AND(DA383&lt;&gt;0,DC383&lt;&gt;0)=FALSE,0,data!$C$43)</f>
        <v>0</v>
      </c>
      <c r="DE383" s="269">
        <f t="shared" si="403"/>
        <v>0</v>
      </c>
      <c r="DF383" s="225">
        <f t="shared" si="404"/>
        <v>0</v>
      </c>
      <c r="DG383" s="225">
        <f t="shared" si="405"/>
        <v>0</v>
      </c>
      <c r="DH383" s="225">
        <f t="shared" si="406"/>
        <v>0</v>
      </c>
      <c r="DI383" s="431" t="str">
        <f t="shared" si="407"/>
        <v>ne</v>
      </c>
      <c r="DK383" s="229"/>
      <c r="DL383" s="225">
        <f t="shared" si="408"/>
        <v>0</v>
      </c>
      <c r="DM383" s="230">
        <f>IF(DL383=1,data!$C$41*DK383,0)</f>
        <v>0</v>
      </c>
      <c r="DN383" s="265" t="s">
        <v>96</v>
      </c>
      <c r="DO383" s="231">
        <f>IF(DL383=1,IF(DK383&lt;15,VLOOKUP(DN383,data!$B$3:$E$32,2,0)*DK383,(VLOOKUP(DN383,data!$B$3:$E$32,2,0)*14)+(VLOOKUP(DN383,data!$B$3:$E$32,3,0))*(DK383-14)),0)</f>
        <v>0</v>
      </c>
      <c r="DP383" s="265" t="s">
        <v>96</v>
      </c>
      <c r="DQ383" s="231">
        <f>IF(DL383=1,VLOOKUP(DP383,data!$B$35:$D$39,2,0),0)</f>
        <v>0</v>
      </c>
      <c r="DR383" s="232">
        <f>IF(AND(DO383&lt;&gt;0,DQ383&lt;&gt;0)=FALSE,0,data!$C$43)</f>
        <v>0</v>
      </c>
      <c r="DS383" s="269">
        <f t="shared" si="409"/>
        <v>0</v>
      </c>
      <c r="DT383" s="225">
        <f t="shared" si="410"/>
        <v>0</v>
      </c>
      <c r="DU383" s="225">
        <f t="shared" si="411"/>
        <v>0</v>
      </c>
      <c r="DV383" s="225">
        <f t="shared" si="412"/>
        <v>0</v>
      </c>
      <c r="DW383" s="431" t="str">
        <f t="shared" si="413"/>
        <v>ne</v>
      </c>
      <c r="DY383" s="229"/>
      <c r="DZ383" s="225">
        <f t="shared" si="414"/>
        <v>0</v>
      </c>
      <c r="EA383" s="230">
        <f>IF(DZ383=1,data!$C$41*DY383,0)</f>
        <v>0</v>
      </c>
      <c r="EB383" s="265" t="s">
        <v>96</v>
      </c>
      <c r="EC383" s="231">
        <f>IF(DZ383=1,IF(DY383&lt;15,VLOOKUP(EB383,data!$B$3:$E$32,2,0)*DY383,(VLOOKUP(EB383,data!$B$3:$E$32,2,0)*14)+(VLOOKUP(EB383,data!$B$3:$E$32,3,0))*(DY383-14)),0)</f>
        <v>0</v>
      </c>
      <c r="ED383" s="265" t="s">
        <v>96</v>
      </c>
      <c r="EE383" s="231">
        <f>IF(DZ383=1,VLOOKUP(ED383,data!$B$35:$D$39,2,0),0)</f>
        <v>0</v>
      </c>
      <c r="EF383" s="232">
        <f>IF(AND(EC383&lt;&gt;0,EE383&lt;&gt;0)=FALSE,0,data!$C$43)</f>
        <v>0</v>
      </c>
      <c r="EG383" s="269">
        <f t="shared" si="415"/>
        <v>0</v>
      </c>
      <c r="EH383" s="225">
        <f t="shared" si="416"/>
        <v>0</v>
      </c>
      <c r="EI383" s="225">
        <f t="shared" si="417"/>
        <v>0</v>
      </c>
      <c r="EJ383" s="225">
        <f t="shared" si="418"/>
        <v>0</v>
      </c>
      <c r="EK383" s="431" t="str">
        <f t="shared" si="419"/>
        <v>ne</v>
      </c>
      <c r="EM383" s="229"/>
      <c r="EN383" s="225">
        <f t="shared" si="420"/>
        <v>0</v>
      </c>
      <c r="EO383" s="230">
        <f>IF(EN383=1,data!$C$41*EM383,0)</f>
        <v>0</v>
      </c>
      <c r="EP383" s="265" t="s">
        <v>96</v>
      </c>
      <c r="EQ383" s="231">
        <f>IF(EN383=1,IF(EM383&lt;15,VLOOKUP(EP383,data!$B$3:$E$32,2,0)*EM383,(VLOOKUP(EP383,data!$B$3:$E$32,2,0)*14)+(VLOOKUP(EP383,data!$B$3:$E$32,3,0))*(EM383-14)),0)</f>
        <v>0</v>
      </c>
      <c r="ER383" s="265" t="s">
        <v>96</v>
      </c>
      <c r="ES383" s="231">
        <f>IF(EN383=1,VLOOKUP(ER383,data!$B$35:$D$39,2,0),0)</f>
        <v>0</v>
      </c>
      <c r="ET383" s="232">
        <f>IF(AND(EQ383&lt;&gt;0,ES383&lt;&gt;0)=FALSE,0,data!$C$43)</f>
        <v>0</v>
      </c>
      <c r="EU383" s="269">
        <f t="shared" si="421"/>
        <v>0</v>
      </c>
      <c r="EV383" s="225">
        <f t="shared" si="422"/>
        <v>0</v>
      </c>
      <c r="EW383" s="225">
        <f t="shared" si="423"/>
        <v>0</v>
      </c>
      <c r="EX383" s="225">
        <f t="shared" si="424"/>
        <v>0</v>
      </c>
      <c r="EY383" s="431" t="str">
        <f t="shared" si="425"/>
        <v>ne</v>
      </c>
      <c r="FA383" s="229"/>
      <c r="FB383" s="225">
        <f t="shared" si="426"/>
        <v>0</v>
      </c>
      <c r="FC383" s="230">
        <f>IF(FB383=1,data!$C$41*FA383,0)</f>
        <v>0</v>
      </c>
      <c r="FD383" s="265" t="s">
        <v>96</v>
      </c>
      <c r="FE383" s="231">
        <f>IF(FB383=1,IF(FA383&lt;15,VLOOKUP(FD383,data!$B$3:$E$32,2,0)*FA383,(VLOOKUP(FD383,data!$B$3:$E$32,2,0)*14)+(VLOOKUP(FD383,data!$B$3:$E$32,3,0))*(FA383-14)),0)</f>
        <v>0</v>
      </c>
      <c r="FF383" s="265" t="s">
        <v>96</v>
      </c>
      <c r="FG383" s="231">
        <f>IF(FB383=1,VLOOKUP(FF383,data!$B$35:$D$39,2,0),0)</f>
        <v>0</v>
      </c>
      <c r="FH383" s="232">
        <f>IF(AND(FE383&lt;&gt;0,FG383&lt;&gt;0)=FALSE,0,data!$C$43)</f>
        <v>0</v>
      </c>
      <c r="FI383" s="269">
        <f t="shared" si="427"/>
        <v>0</v>
      </c>
      <c r="FJ383" s="225">
        <f t="shared" si="428"/>
        <v>0</v>
      </c>
      <c r="FK383" s="225">
        <f t="shared" si="429"/>
        <v>0</v>
      </c>
      <c r="FL383" s="225">
        <f t="shared" si="430"/>
        <v>0</v>
      </c>
      <c r="FM383" s="431" t="str">
        <f t="shared" si="431"/>
        <v>ne</v>
      </c>
    </row>
    <row r="384" spans="1:169" ht="26.65" hidden="1" customHeight="1" x14ac:dyDescent="0.25">
      <c r="A384" s="233"/>
      <c r="B384" s="370" t="s">
        <v>475</v>
      </c>
      <c r="C384" s="416"/>
      <c r="D384" s="418"/>
      <c r="E384" s="229"/>
      <c r="F384" s="225">
        <f t="shared" si="363"/>
        <v>0</v>
      </c>
      <c r="G384" s="230">
        <f>IF(F384=1,data!$C$41*E384,0)</f>
        <v>0</v>
      </c>
      <c r="H384" s="265" t="s">
        <v>96</v>
      </c>
      <c r="I384" s="231">
        <f>IF($F384=1,IF($E384&lt;15,VLOOKUP(H384,data!$B$3:$E$32,2,0)*$E384,(VLOOKUP(H384,data!$B$3:$E$32,2,0)*14)+(VLOOKUP(H384,data!$B$3:$E$32,3,0))*($E384-14)),0)</f>
        <v>0</v>
      </c>
      <c r="J384" s="265" t="s">
        <v>96</v>
      </c>
      <c r="K384" s="231">
        <f>IF($F384=1,VLOOKUP(J384,data!$B$35:$D$39,2,0),0)</f>
        <v>0</v>
      </c>
      <c r="L384" s="232">
        <f>IF(AND(I384&lt;&gt;0,K384&lt;&gt;0)=FALSE,0,data!$C$43)</f>
        <v>0</v>
      </c>
      <c r="M384" s="269">
        <f t="shared" si="361"/>
        <v>0</v>
      </c>
      <c r="N384" s="225">
        <f t="shared" si="432"/>
        <v>0</v>
      </c>
      <c r="O384" s="225">
        <f t="shared" si="364"/>
        <v>0</v>
      </c>
      <c r="P384" s="225">
        <f t="shared" si="365"/>
        <v>0</v>
      </c>
      <c r="Q384" s="228"/>
      <c r="R384" s="438">
        <f t="shared" si="366"/>
        <v>0</v>
      </c>
      <c r="S384" s="225">
        <f t="shared" si="367"/>
        <v>0</v>
      </c>
      <c r="T384" s="357">
        <f>IF(S384=1,data!$C$41*R384,0)</f>
        <v>0</v>
      </c>
      <c r="U384" s="370" t="str">
        <f t="shared" si="368"/>
        <v xml:space="preserve"> </v>
      </c>
      <c r="V384" s="360">
        <f>IF($S384=1,IF(R384&lt;15,VLOOKUP(U384,data!$B$3:$E$32,2,0)*R384,(VLOOKUP(U384,data!$B$3:$E$32,2,0)*14)+(VLOOKUP(U384,data!$B$3:$E$32,3,0))*(R384-14)),0)</f>
        <v>0</v>
      </c>
      <c r="W384" s="370" t="str">
        <f t="shared" si="369"/>
        <v xml:space="preserve"> </v>
      </c>
      <c r="X384" s="360">
        <f>IF($S384=1,VLOOKUP(W384,data!$B$35:$D$39,2,0),0)</f>
        <v>0</v>
      </c>
      <c r="Y384" s="364">
        <f>IF(AND(V384&lt;&gt;0,X384&lt;&gt;0)=FALSE,0,data!$C$43)</f>
        <v>0</v>
      </c>
      <c r="Z384" s="365">
        <f t="shared" si="362"/>
        <v>0</v>
      </c>
      <c r="AA384" s="225">
        <f t="shared" si="433"/>
        <v>0</v>
      </c>
      <c r="AB384" s="225">
        <f t="shared" si="370"/>
        <v>0</v>
      </c>
      <c r="AC384" s="225">
        <f t="shared" si="371"/>
        <v>0</v>
      </c>
      <c r="AE384" s="229"/>
      <c r="AF384" s="225">
        <f t="shared" si="372"/>
        <v>0</v>
      </c>
      <c r="AG384" s="230">
        <f>IF(AF384=1,data!$C$41*AE384,0)</f>
        <v>0</v>
      </c>
      <c r="AH384" s="265" t="s">
        <v>96</v>
      </c>
      <c r="AI384" s="231">
        <f>IF(AF384=1,IF(AE384&lt;15,VLOOKUP(AH384,data!$B$3:$E$32,2,0)*AE384,(VLOOKUP(AH384,data!$B$3:$E$32,2,0)*14)+(VLOOKUP(AH384,data!$B$3:$E$32,3,0))*(AE384-14)),0)</f>
        <v>0</v>
      </c>
      <c r="AJ384" s="265" t="s">
        <v>96</v>
      </c>
      <c r="AK384" s="231">
        <f>IF(AF384=1,VLOOKUP(AJ384,data!$B$35:$D$39,2,0),0)</f>
        <v>0</v>
      </c>
      <c r="AL384" s="232">
        <f>IF(AND(AI384&lt;&gt;0,AK384&lt;&gt;0)=FALSE,0,data!$C$43)</f>
        <v>0</v>
      </c>
      <c r="AM384" s="269">
        <f t="shared" si="373"/>
        <v>0</v>
      </c>
      <c r="AN384" s="225">
        <f t="shared" si="374"/>
        <v>0</v>
      </c>
      <c r="AO384" s="225">
        <f t="shared" si="375"/>
        <v>0</v>
      </c>
      <c r="AP384" s="225">
        <f t="shared" si="376"/>
        <v>0</v>
      </c>
      <c r="AQ384" s="431" t="str">
        <f t="shared" si="377"/>
        <v>ne</v>
      </c>
      <c r="AS384" s="229"/>
      <c r="AT384" s="225">
        <f t="shared" si="378"/>
        <v>0</v>
      </c>
      <c r="AU384" s="230">
        <f>IF(AT384=1,data!$C$41*AS384,0)</f>
        <v>0</v>
      </c>
      <c r="AV384" s="265" t="s">
        <v>96</v>
      </c>
      <c r="AW384" s="231">
        <f>IF(AT384=1,IF(AS384&lt;15,VLOOKUP(AV384,data!$B$3:$E$32,2,0)*AS384,(VLOOKUP(AV384,data!$B$3:$E$32,2,0)*14)+(VLOOKUP(AV384,data!$B$3:$E$32,3,0))*(AS384-14)),0)</f>
        <v>0</v>
      </c>
      <c r="AX384" s="265" t="s">
        <v>96</v>
      </c>
      <c r="AY384" s="231">
        <f>IF(AT384=1,VLOOKUP(AX384,data!$B$35:$D$39,2,0),0)</f>
        <v>0</v>
      </c>
      <c r="AZ384" s="232">
        <f>IF(AND(AW384&lt;&gt;0,AY384&lt;&gt;0)=FALSE,0,data!$C$43)</f>
        <v>0</v>
      </c>
      <c r="BA384" s="269">
        <f t="shared" si="379"/>
        <v>0</v>
      </c>
      <c r="BB384" s="225">
        <f t="shared" si="380"/>
        <v>0</v>
      </c>
      <c r="BC384" s="225">
        <f t="shared" si="381"/>
        <v>0</v>
      </c>
      <c r="BD384" s="225">
        <f t="shared" si="382"/>
        <v>0</v>
      </c>
      <c r="BE384" s="431" t="str">
        <f t="shared" si="383"/>
        <v>ne</v>
      </c>
      <c r="BG384" s="229"/>
      <c r="BH384" s="225">
        <f t="shared" si="384"/>
        <v>0</v>
      </c>
      <c r="BI384" s="230">
        <f>IF(BH384=1,data!$C$41*BG384,0)</f>
        <v>0</v>
      </c>
      <c r="BJ384" s="265" t="s">
        <v>96</v>
      </c>
      <c r="BK384" s="231">
        <f>IF(BH384=1,IF(BG384&lt;15,VLOOKUP(BJ384,data!$B$3:$E$32,2,0)*BG384,(VLOOKUP(BJ384,data!$B$3:$E$32,2,0)*14)+(VLOOKUP(BJ384,data!$B$3:$E$32,3,0))*(BG384-14)),0)</f>
        <v>0</v>
      </c>
      <c r="BL384" s="265" t="s">
        <v>96</v>
      </c>
      <c r="BM384" s="231">
        <f>IF(BH384=1,VLOOKUP(BL384,data!$B$35:$D$39,2,0),0)</f>
        <v>0</v>
      </c>
      <c r="BN384" s="232">
        <f>IF(AND(BK384&lt;&gt;0,BM384&lt;&gt;0)=FALSE,0,data!$C$43)</f>
        <v>0</v>
      </c>
      <c r="BO384" s="269">
        <f t="shared" si="385"/>
        <v>0</v>
      </c>
      <c r="BP384" s="225">
        <f t="shared" si="386"/>
        <v>0</v>
      </c>
      <c r="BQ384" s="225">
        <f t="shared" si="387"/>
        <v>0</v>
      </c>
      <c r="BR384" s="225">
        <f t="shared" si="388"/>
        <v>0</v>
      </c>
      <c r="BS384" s="431" t="str">
        <f t="shared" si="389"/>
        <v>ne</v>
      </c>
      <c r="BU384" s="229"/>
      <c r="BV384" s="225">
        <f t="shared" si="390"/>
        <v>0</v>
      </c>
      <c r="BW384" s="230">
        <f>IF(BV384=1,data!$C$41*BU384,0)</f>
        <v>0</v>
      </c>
      <c r="BX384" s="265" t="s">
        <v>96</v>
      </c>
      <c r="BY384" s="231">
        <f>IF(BV384=1,IF(BU384&lt;15,VLOOKUP(BX384,data!$B$3:$E$32,2,0)*BU384,(VLOOKUP(BX384,data!$B$3:$E$32,2,0)*14)+(VLOOKUP(BX384,data!$B$3:$E$32,3,0))*(BU384-14)),0)</f>
        <v>0</v>
      </c>
      <c r="BZ384" s="265" t="s">
        <v>96</v>
      </c>
      <c r="CA384" s="231">
        <f>IF(BV384=1,VLOOKUP(BZ384,data!$B$35:$D$39,2,0),0)</f>
        <v>0</v>
      </c>
      <c r="CB384" s="232">
        <f>IF(AND(BY384&lt;&gt;0,CA384&lt;&gt;0)=FALSE,0,data!$C$43)</f>
        <v>0</v>
      </c>
      <c r="CC384" s="269">
        <f t="shared" si="391"/>
        <v>0</v>
      </c>
      <c r="CD384" s="225">
        <f t="shared" si="392"/>
        <v>0</v>
      </c>
      <c r="CE384" s="225">
        <f t="shared" si="393"/>
        <v>0</v>
      </c>
      <c r="CF384" s="225">
        <f t="shared" si="394"/>
        <v>0</v>
      </c>
      <c r="CG384" s="431" t="str">
        <f t="shared" si="395"/>
        <v>ne</v>
      </c>
      <c r="CI384" s="229"/>
      <c r="CJ384" s="225">
        <f t="shared" si="396"/>
        <v>0</v>
      </c>
      <c r="CK384" s="230">
        <f>IF(CJ384=1,data!$C$41*CI384,0)</f>
        <v>0</v>
      </c>
      <c r="CL384" s="265" t="s">
        <v>96</v>
      </c>
      <c r="CM384" s="231">
        <f>IF(CJ384=1,IF(CI384&lt;15,VLOOKUP(CL384,data!$B$3:$E$32,2,0)*CI384,(VLOOKUP(CL384,data!$B$3:$E$32,2,0)*14)+(VLOOKUP(CL384,data!$B$3:$E$32,3,0))*(CI384-14)),0)</f>
        <v>0</v>
      </c>
      <c r="CN384" s="265" t="s">
        <v>96</v>
      </c>
      <c r="CO384" s="231">
        <f>IF(CJ384=1,VLOOKUP(CN384,data!$B$35:$D$39,2,0),0)</f>
        <v>0</v>
      </c>
      <c r="CP384" s="232">
        <f>IF(AND(CM384&lt;&gt;0,CO384&lt;&gt;0)=FALSE,0,data!$C$43)</f>
        <v>0</v>
      </c>
      <c r="CQ384" s="269">
        <f t="shared" si="397"/>
        <v>0</v>
      </c>
      <c r="CR384" s="225">
        <f t="shared" si="398"/>
        <v>0</v>
      </c>
      <c r="CS384" s="225">
        <f t="shared" si="399"/>
        <v>0</v>
      </c>
      <c r="CT384" s="225">
        <f t="shared" si="400"/>
        <v>0</v>
      </c>
      <c r="CU384" s="431" t="str">
        <f t="shared" si="401"/>
        <v>ne</v>
      </c>
      <c r="CW384" s="229"/>
      <c r="CX384" s="225">
        <f t="shared" si="402"/>
        <v>0</v>
      </c>
      <c r="CY384" s="230">
        <f>IF(CX384=1,data!$C$41*CW384,0)</f>
        <v>0</v>
      </c>
      <c r="CZ384" s="265" t="s">
        <v>96</v>
      </c>
      <c r="DA384" s="231">
        <f>IF(CX384=1,IF(CW384&lt;15,VLOOKUP(CZ384,data!$B$3:$E$32,2,0)*CW384,(VLOOKUP(CZ384,data!$B$3:$E$32,2,0)*14)+(VLOOKUP(CZ384,data!$B$3:$E$32,3,0))*(CW384-14)),0)</f>
        <v>0</v>
      </c>
      <c r="DB384" s="265" t="s">
        <v>96</v>
      </c>
      <c r="DC384" s="231">
        <f>IF(CX384=1,VLOOKUP(DB384,data!$B$35:$D$39,2,0),0)</f>
        <v>0</v>
      </c>
      <c r="DD384" s="232">
        <f>IF(AND(DA384&lt;&gt;0,DC384&lt;&gt;0)=FALSE,0,data!$C$43)</f>
        <v>0</v>
      </c>
      <c r="DE384" s="269">
        <f t="shared" si="403"/>
        <v>0</v>
      </c>
      <c r="DF384" s="225">
        <f t="shared" si="404"/>
        <v>0</v>
      </c>
      <c r="DG384" s="225">
        <f t="shared" si="405"/>
        <v>0</v>
      </c>
      <c r="DH384" s="225">
        <f t="shared" si="406"/>
        <v>0</v>
      </c>
      <c r="DI384" s="431" t="str">
        <f t="shared" si="407"/>
        <v>ne</v>
      </c>
      <c r="DK384" s="229"/>
      <c r="DL384" s="225">
        <f t="shared" si="408"/>
        <v>0</v>
      </c>
      <c r="DM384" s="230">
        <f>IF(DL384=1,data!$C$41*DK384,0)</f>
        <v>0</v>
      </c>
      <c r="DN384" s="265" t="s">
        <v>96</v>
      </c>
      <c r="DO384" s="231">
        <f>IF(DL384=1,IF(DK384&lt;15,VLOOKUP(DN384,data!$B$3:$E$32,2,0)*DK384,(VLOOKUP(DN384,data!$B$3:$E$32,2,0)*14)+(VLOOKUP(DN384,data!$B$3:$E$32,3,0))*(DK384-14)),0)</f>
        <v>0</v>
      </c>
      <c r="DP384" s="265" t="s">
        <v>96</v>
      </c>
      <c r="DQ384" s="231">
        <f>IF(DL384=1,VLOOKUP(DP384,data!$B$35:$D$39,2,0),0)</f>
        <v>0</v>
      </c>
      <c r="DR384" s="232">
        <f>IF(AND(DO384&lt;&gt;0,DQ384&lt;&gt;0)=FALSE,0,data!$C$43)</f>
        <v>0</v>
      </c>
      <c r="DS384" s="269">
        <f t="shared" si="409"/>
        <v>0</v>
      </c>
      <c r="DT384" s="225">
        <f t="shared" si="410"/>
        <v>0</v>
      </c>
      <c r="DU384" s="225">
        <f t="shared" si="411"/>
        <v>0</v>
      </c>
      <c r="DV384" s="225">
        <f t="shared" si="412"/>
        <v>0</v>
      </c>
      <c r="DW384" s="431" t="str">
        <f t="shared" si="413"/>
        <v>ne</v>
      </c>
      <c r="DY384" s="229"/>
      <c r="DZ384" s="225">
        <f t="shared" si="414"/>
        <v>0</v>
      </c>
      <c r="EA384" s="230">
        <f>IF(DZ384=1,data!$C$41*DY384,0)</f>
        <v>0</v>
      </c>
      <c r="EB384" s="265" t="s">
        <v>96</v>
      </c>
      <c r="EC384" s="231">
        <f>IF(DZ384=1,IF(DY384&lt;15,VLOOKUP(EB384,data!$B$3:$E$32,2,0)*DY384,(VLOOKUP(EB384,data!$B$3:$E$32,2,0)*14)+(VLOOKUP(EB384,data!$B$3:$E$32,3,0))*(DY384-14)),0)</f>
        <v>0</v>
      </c>
      <c r="ED384" s="265" t="s">
        <v>96</v>
      </c>
      <c r="EE384" s="231">
        <f>IF(DZ384=1,VLOOKUP(ED384,data!$B$35:$D$39,2,0),0)</f>
        <v>0</v>
      </c>
      <c r="EF384" s="232">
        <f>IF(AND(EC384&lt;&gt;0,EE384&lt;&gt;0)=FALSE,0,data!$C$43)</f>
        <v>0</v>
      </c>
      <c r="EG384" s="269">
        <f t="shared" si="415"/>
        <v>0</v>
      </c>
      <c r="EH384" s="225">
        <f t="shared" si="416"/>
        <v>0</v>
      </c>
      <c r="EI384" s="225">
        <f t="shared" si="417"/>
        <v>0</v>
      </c>
      <c r="EJ384" s="225">
        <f t="shared" si="418"/>
        <v>0</v>
      </c>
      <c r="EK384" s="431" t="str">
        <f t="shared" si="419"/>
        <v>ne</v>
      </c>
      <c r="EM384" s="229"/>
      <c r="EN384" s="225">
        <f t="shared" si="420"/>
        <v>0</v>
      </c>
      <c r="EO384" s="230">
        <f>IF(EN384=1,data!$C$41*EM384,0)</f>
        <v>0</v>
      </c>
      <c r="EP384" s="265" t="s">
        <v>96</v>
      </c>
      <c r="EQ384" s="231">
        <f>IF(EN384=1,IF(EM384&lt;15,VLOOKUP(EP384,data!$B$3:$E$32,2,0)*EM384,(VLOOKUP(EP384,data!$B$3:$E$32,2,0)*14)+(VLOOKUP(EP384,data!$B$3:$E$32,3,0))*(EM384-14)),0)</f>
        <v>0</v>
      </c>
      <c r="ER384" s="265" t="s">
        <v>96</v>
      </c>
      <c r="ES384" s="231">
        <f>IF(EN384=1,VLOOKUP(ER384,data!$B$35:$D$39,2,0),0)</f>
        <v>0</v>
      </c>
      <c r="ET384" s="232">
        <f>IF(AND(EQ384&lt;&gt;0,ES384&lt;&gt;0)=FALSE,0,data!$C$43)</f>
        <v>0</v>
      </c>
      <c r="EU384" s="269">
        <f t="shared" si="421"/>
        <v>0</v>
      </c>
      <c r="EV384" s="225">
        <f t="shared" si="422"/>
        <v>0</v>
      </c>
      <c r="EW384" s="225">
        <f t="shared" si="423"/>
        <v>0</v>
      </c>
      <c r="EX384" s="225">
        <f t="shared" si="424"/>
        <v>0</v>
      </c>
      <c r="EY384" s="431" t="str">
        <f t="shared" si="425"/>
        <v>ne</v>
      </c>
      <c r="FA384" s="229"/>
      <c r="FB384" s="225">
        <f t="shared" si="426"/>
        <v>0</v>
      </c>
      <c r="FC384" s="230">
        <f>IF(FB384=1,data!$C$41*FA384,0)</f>
        <v>0</v>
      </c>
      <c r="FD384" s="265" t="s">
        <v>96</v>
      </c>
      <c r="FE384" s="231">
        <f>IF(FB384=1,IF(FA384&lt;15,VLOOKUP(FD384,data!$B$3:$E$32,2,0)*FA384,(VLOOKUP(FD384,data!$B$3:$E$32,2,0)*14)+(VLOOKUP(FD384,data!$B$3:$E$32,3,0))*(FA384-14)),0)</f>
        <v>0</v>
      </c>
      <c r="FF384" s="265" t="s">
        <v>96</v>
      </c>
      <c r="FG384" s="231">
        <f>IF(FB384=1,VLOOKUP(FF384,data!$B$35:$D$39,2,0),0)</f>
        <v>0</v>
      </c>
      <c r="FH384" s="232">
        <f>IF(AND(FE384&lt;&gt;0,FG384&lt;&gt;0)=FALSE,0,data!$C$43)</f>
        <v>0</v>
      </c>
      <c r="FI384" s="269">
        <f t="shared" si="427"/>
        <v>0</v>
      </c>
      <c r="FJ384" s="225">
        <f t="shared" si="428"/>
        <v>0</v>
      </c>
      <c r="FK384" s="225">
        <f t="shared" si="429"/>
        <v>0</v>
      </c>
      <c r="FL384" s="225">
        <f t="shared" si="430"/>
        <v>0</v>
      </c>
      <c r="FM384" s="431" t="str">
        <f t="shared" si="431"/>
        <v>ne</v>
      </c>
    </row>
    <row r="385" spans="1:169" ht="26.65" hidden="1" customHeight="1" x14ac:dyDescent="0.25">
      <c r="A385" s="233"/>
      <c r="B385" s="370" t="s">
        <v>476</v>
      </c>
      <c r="C385" s="416"/>
      <c r="D385" s="418"/>
      <c r="E385" s="229"/>
      <c r="F385" s="225">
        <f t="shared" si="363"/>
        <v>0</v>
      </c>
      <c r="G385" s="230">
        <f>IF(F385=1,data!$C$41*E385,0)</f>
        <v>0</v>
      </c>
      <c r="H385" s="265" t="s">
        <v>96</v>
      </c>
      <c r="I385" s="231">
        <f>IF($F385=1,IF($E385&lt;15,VLOOKUP(H385,data!$B$3:$E$32,2,0)*$E385,(VLOOKUP(H385,data!$B$3:$E$32,2,0)*14)+(VLOOKUP(H385,data!$B$3:$E$32,3,0))*($E385-14)),0)</f>
        <v>0</v>
      </c>
      <c r="J385" s="265" t="s">
        <v>96</v>
      </c>
      <c r="K385" s="231">
        <f>IF($F385=1,VLOOKUP(J385,data!$B$35:$D$39,2,0),0)</f>
        <v>0</v>
      </c>
      <c r="L385" s="232">
        <f>IF(AND(I385&lt;&gt;0,K385&lt;&gt;0)=FALSE,0,data!$C$43)</f>
        <v>0</v>
      </c>
      <c r="M385" s="269">
        <f t="shared" si="361"/>
        <v>0</v>
      </c>
      <c r="N385" s="225">
        <f t="shared" si="432"/>
        <v>0</v>
      </c>
      <c r="O385" s="225">
        <f t="shared" si="364"/>
        <v>0</v>
      </c>
      <c r="P385" s="225">
        <f t="shared" si="365"/>
        <v>0</v>
      </c>
      <c r="Q385" s="228"/>
      <c r="R385" s="438">
        <f t="shared" si="366"/>
        <v>0</v>
      </c>
      <c r="S385" s="225">
        <f t="shared" si="367"/>
        <v>0</v>
      </c>
      <c r="T385" s="357">
        <f>IF(S385=1,data!$C$41*R385,0)</f>
        <v>0</v>
      </c>
      <c r="U385" s="370" t="str">
        <f t="shared" si="368"/>
        <v xml:space="preserve"> </v>
      </c>
      <c r="V385" s="360">
        <f>IF($S385=1,IF(R385&lt;15,VLOOKUP(U385,data!$B$3:$E$32,2,0)*R385,(VLOOKUP(U385,data!$B$3:$E$32,2,0)*14)+(VLOOKUP(U385,data!$B$3:$E$32,3,0))*(R385-14)),0)</f>
        <v>0</v>
      </c>
      <c r="W385" s="370" t="str">
        <f t="shared" si="369"/>
        <v xml:space="preserve"> </v>
      </c>
      <c r="X385" s="360">
        <f>IF($S385=1,VLOOKUP(W385,data!$B$35:$D$39,2,0),0)</f>
        <v>0</v>
      </c>
      <c r="Y385" s="364">
        <f>IF(AND(V385&lt;&gt;0,X385&lt;&gt;0)=FALSE,0,data!$C$43)</f>
        <v>0</v>
      </c>
      <c r="Z385" s="365">
        <f t="shared" si="362"/>
        <v>0</v>
      </c>
      <c r="AA385" s="225">
        <f t="shared" si="433"/>
        <v>0</v>
      </c>
      <c r="AB385" s="225">
        <f t="shared" si="370"/>
        <v>0</v>
      </c>
      <c r="AC385" s="225">
        <f t="shared" si="371"/>
        <v>0</v>
      </c>
      <c r="AE385" s="229"/>
      <c r="AF385" s="225">
        <f t="shared" si="372"/>
        <v>0</v>
      </c>
      <c r="AG385" s="230">
        <f>IF(AF385=1,data!$C$41*AE385,0)</f>
        <v>0</v>
      </c>
      <c r="AH385" s="265" t="s">
        <v>96</v>
      </c>
      <c r="AI385" s="231">
        <f>IF(AF385=1,IF(AE385&lt;15,VLOOKUP(AH385,data!$B$3:$E$32,2,0)*AE385,(VLOOKUP(AH385,data!$B$3:$E$32,2,0)*14)+(VLOOKUP(AH385,data!$B$3:$E$32,3,0))*(AE385-14)),0)</f>
        <v>0</v>
      </c>
      <c r="AJ385" s="265" t="s">
        <v>96</v>
      </c>
      <c r="AK385" s="231">
        <f>IF(AF385=1,VLOOKUP(AJ385,data!$B$35:$D$39,2,0),0)</f>
        <v>0</v>
      </c>
      <c r="AL385" s="232">
        <f>IF(AND(AI385&lt;&gt;0,AK385&lt;&gt;0)=FALSE,0,data!$C$43)</f>
        <v>0</v>
      </c>
      <c r="AM385" s="269">
        <f t="shared" si="373"/>
        <v>0</v>
      </c>
      <c r="AN385" s="225">
        <f t="shared" si="374"/>
        <v>0</v>
      </c>
      <c r="AO385" s="225">
        <f t="shared" si="375"/>
        <v>0</v>
      </c>
      <c r="AP385" s="225">
        <f t="shared" si="376"/>
        <v>0</v>
      </c>
      <c r="AQ385" s="431" t="str">
        <f t="shared" si="377"/>
        <v>ne</v>
      </c>
      <c r="AS385" s="229"/>
      <c r="AT385" s="225">
        <f t="shared" si="378"/>
        <v>0</v>
      </c>
      <c r="AU385" s="230">
        <f>IF(AT385=1,data!$C$41*AS385,0)</f>
        <v>0</v>
      </c>
      <c r="AV385" s="265" t="s">
        <v>96</v>
      </c>
      <c r="AW385" s="231">
        <f>IF(AT385=1,IF(AS385&lt;15,VLOOKUP(AV385,data!$B$3:$E$32,2,0)*AS385,(VLOOKUP(AV385,data!$B$3:$E$32,2,0)*14)+(VLOOKUP(AV385,data!$B$3:$E$32,3,0))*(AS385-14)),0)</f>
        <v>0</v>
      </c>
      <c r="AX385" s="265" t="s">
        <v>96</v>
      </c>
      <c r="AY385" s="231">
        <f>IF(AT385=1,VLOOKUP(AX385,data!$B$35:$D$39,2,0),0)</f>
        <v>0</v>
      </c>
      <c r="AZ385" s="232">
        <f>IF(AND(AW385&lt;&gt;0,AY385&lt;&gt;0)=FALSE,0,data!$C$43)</f>
        <v>0</v>
      </c>
      <c r="BA385" s="269">
        <f t="shared" si="379"/>
        <v>0</v>
      </c>
      <c r="BB385" s="225">
        <f t="shared" si="380"/>
        <v>0</v>
      </c>
      <c r="BC385" s="225">
        <f t="shared" si="381"/>
        <v>0</v>
      </c>
      <c r="BD385" s="225">
        <f t="shared" si="382"/>
        <v>0</v>
      </c>
      <c r="BE385" s="431" t="str">
        <f t="shared" si="383"/>
        <v>ne</v>
      </c>
      <c r="BG385" s="229"/>
      <c r="BH385" s="225">
        <f t="shared" si="384"/>
        <v>0</v>
      </c>
      <c r="BI385" s="230">
        <f>IF(BH385=1,data!$C$41*BG385,0)</f>
        <v>0</v>
      </c>
      <c r="BJ385" s="265" t="s">
        <v>96</v>
      </c>
      <c r="BK385" s="231">
        <f>IF(BH385=1,IF(BG385&lt;15,VLOOKUP(BJ385,data!$B$3:$E$32,2,0)*BG385,(VLOOKUP(BJ385,data!$B$3:$E$32,2,0)*14)+(VLOOKUP(BJ385,data!$B$3:$E$32,3,0))*(BG385-14)),0)</f>
        <v>0</v>
      </c>
      <c r="BL385" s="265" t="s">
        <v>96</v>
      </c>
      <c r="BM385" s="231">
        <f>IF(BH385=1,VLOOKUP(BL385,data!$B$35:$D$39,2,0),0)</f>
        <v>0</v>
      </c>
      <c r="BN385" s="232">
        <f>IF(AND(BK385&lt;&gt;0,BM385&lt;&gt;0)=FALSE,0,data!$C$43)</f>
        <v>0</v>
      </c>
      <c r="BO385" s="269">
        <f t="shared" si="385"/>
        <v>0</v>
      </c>
      <c r="BP385" s="225">
        <f t="shared" si="386"/>
        <v>0</v>
      </c>
      <c r="BQ385" s="225">
        <f t="shared" si="387"/>
        <v>0</v>
      </c>
      <c r="BR385" s="225">
        <f t="shared" si="388"/>
        <v>0</v>
      </c>
      <c r="BS385" s="431" t="str">
        <f t="shared" si="389"/>
        <v>ne</v>
      </c>
      <c r="BU385" s="229"/>
      <c r="BV385" s="225">
        <f t="shared" si="390"/>
        <v>0</v>
      </c>
      <c r="BW385" s="230">
        <f>IF(BV385=1,data!$C$41*BU385,0)</f>
        <v>0</v>
      </c>
      <c r="BX385" s="265" t="s">
        <v>96</v>
      </c>
      <c r="BY385" s="231">
        <f>IF(BV385=1,IF(BU385&lt;15,VLOOKUP(BX385,data!$B$3:$E$32,2,0)*BU385,(VLOOKUP(BX385,data!$B$3:$E$32,2,0)*14)+(VLOOKUP(BX385,data!$B$3:$E$32,3,0))*(BU385-14)),0)</f>
        <v>0</v>
      </c>
      <c r="BZ385" s="265" t="s">
        <v>96</v>
      </c>
      <c r="CA385" s="231">
        <f>IF(BV385=1,VLOOKUP(BZ385,data!$B$35:$D$39,2,0),0)</f>
        <v>0</v>
      </c>
      <c r="CB385" s="232">
        <f>IF(AND(BY385&lt;&gt;0,CA385&lt;&gt;0)=FALSE,0,data!$C$43)</f>
        <v>0</v>
      </c>
      <c r="CC385" s="269">
        <f t="shared" si="391"/>
        <v>0</v>
      </c>
      <c r="CD385" s="225">
        <f t="shared" si="392"/>
        <v>0</v>
      </c>
      <c r="CE385" s="225">
        <f t="shared" si="393"/>
        <v>0</v>
      </c>
      <c r="CF385" s="225">
        <f t="shared" si="394"/>
        <v>0</v>
      </c>
      <c r="CG385" s="431" t="str">
        <f t="shared" si="395"/>
        <v>ne</v>
      </c>
      <c r="CI385" s="229"/>
      <c r="CJ385" s="225">
        <f t="shared" si="396"/>
        <v>0</v>
      </c>
      <c r="CK385" s="230">
        <f>IF(CJ385=1,data!$C$41*CI385,0)</f>
        <v>0</v>
      </c>
      <c r="CL385" s="265" t="s">
        <v>96</v>
      </c>
      <c r="CM385" s="231">
        <f>IF(CJ385=1,IF(CI385&lt;15,VLOOKUP(CL385,data!$B$3:$E$32,2,0)*CI385,(VLOOKUP(CL385,data!$B$3:$E$32,2,0)*14)+(VLOOKUP(CL385,data!$B$3:$E$32,3,0))*(CI385-14)),0)</f>
        <v>0</v>
      </c>
      <c r="CN385" s="265" t="s">
        <v>96</v>
      </c>
      <c r="CO385" s="231">
        <f>IF(CJ385=1,VLOOKUP(CN385,data!$B$35:$D$39,2,0),0)</f>
        <v>0</v>
      </c>
      <c r="CP385" s="232">
        <f>IF(AND(CM385&lt;&gt;0,CO385&lt;&gt;0)=FALSE,0,data!$C$43)</f>
        <v>0</v>
      </c>
      <c r="CQ385" s="269">
        <f t="shared" si="397"/>
        <v>0</v>
      </c>
      <c r="CR385" s="225">
        <f t="shared" si="398"/>
        <v>0</v>
      </c>
      <c r="CS385" s="225">
        <f t="shared" si="399"/>
        <v>0</v>
      </c>
      <c r="CT385" s="225">
        <f t="shared" si="400"/>
        <v>0</v>
      </c>
      <c r="CU385" s="431" t="str">
        <f t="shared" si="401"/>
        <v>ne</v>
      </c>
      <c r="CW385" s="229"/>
      <c r="CX385" s="225">
        <f t="shared" si="402"/>
        <v>0</v>
      </c>
      <c r="CY385" s="230">
        <f>IF(CX385=1,data!$C$41*CW385,0)</f>
        <v>0</v>
      </c>
      <c r="CZ385" s="265" t="s">
        <v>96</v>
      </c>
      <c r="DA385" s="231">
        <f>IF(CX385=1,IF(CW385&lt;15,VLOOKUP(CZ385,data!$B$3:$E$32,2,0)*CW385,(VLOOKUP(CZ385,data!$B$3:$E$32,2,0)*14)+(VLOOKUP(CZ385,data!$B$3:$E$32,3,0))*(CW385-14)),0)</f>
        <v>0</v>
      </c>
      <c r="DB385" s="265" t="s">
        <v>96</v>
      </c>
      <c r="DC385" s="231">
        <f>IF(CX385=1,VLOOKUP(DB385,data!$B$35:$D$39,2,0),0)</f>
        <v>0</v>
      </c>
      <c r="DD385" s="232">
        <f>IF(AND(DA385&lt;&gt;0,DC385&lt;&gt;0)=FALSE,0,data!$C$43)</f>
        <v>0</v>
      </c>
      <c r="DE385" s="269">
        <f t="shared" si="403"/>
        <v>0</v>
      </c>
      <c r="DF385" s="225">
        <f t="shared" si="404"/>
        <v>0</v>
      </c>
      <c r="DG385" s="225">
        <f t="shared" si="405"/>
        <v>0</v>
      </c>
      <c r="DH385" s="225">
        <f t="shared" si="406"/>
        <v>0</v>
      </c>
      <c r="DI385" s="431" t="str">
        <f t="shared" si="407"/>
        <v>ne</v>
      </c>
      <c r="DK385" s="229"/>
      <c r="DL385" s="225">
        <f t="shared" si="408"/>
        <v>0</v>
      </c>
      <c r="DM385" s="230">
        <f>IF(DL385=1,data!$C$41*DK385,0)</f>
        <v>0</v>
      </c>
      <c r="DN385" s="265" t="s">
        <v>96</v>
      </c>
      <c r="DO385" s="231">
        <f>IF(DL385=1,IF(DK385&lt;15,VLOOKUP(DN385,data!$B$3:$E$32,2,0)*DK385,(VLOOKUP(DN385,data!$B$3:$E$32,2,0)*14)+(VLOOKUP(DN385,data!$B$3:$E$32,3,0))*(DK385-14)),0)</f>
        <v>0</v>
      </c>
      <c r="DP385" s="265" t="s">
        <v>96</v>
      </c>
      <c r="DQ385" s="231">
        <f>IF(DL385=1,VLOOKUP(DP385,data!$B$35:$D$39,2,0),0)</f>
        <v>0</v>
      </c>
      <c r="DR385" s="232">
        <f>IF(AND(DO385&lt;&gt;0,DQ385&lt;&gt;0)=FALSE,0,data!$C$43)</f>
        <v>0</v>
      </c>
      <c r="DS385" s="269">
        <f t="shared" si="409"/>
        <v>0</v>
      </c>
      <c r="DT385" s="225">
        <f t="shared" si="410"/>
        <v>0</v>
      </c>
      <c r="DU385" s="225">
        <f t="shared" si="411"/>
        <v>0</v>
      </c>
      <c r="DV385" s="225">
        <f t="shared" si="412"/>
        <v>0</v>
      </c>
      <c r="DW385" s="431" t="str">
        <f t="shared" si="413"/>
        <v>ne</v>
      </c>
      <c r="DY385" s="229"/>
      <c r="DZ385" s="225">
        <f t="shared" si="414"/>
        <v>0</v>
      </c>
      <c r="EA385" s="230">
        <f>IF(DZ385=1,data!$C$41*DY385,0)</f>
        <v>0</v>
      </c>
      <c r="EB385" s="265" t="s">
        <v>96</v>
      </c>
      <c r="EC385" s="231">
        <f>IF(DZ385=1,IF(DY385&lt;15,VLOOKUP(EB385,data!$B$3:$E$32,2,0)*DY385,(VLOOKUP(EB385,data!$B$3:$E$32,2,0)*14)+(VLOOKUP(EB385,data!$B$3:$E$32,3,0))*(DY385-14)),0)</f>
        <v>0</v>
      </c>
      <c r="ED385" s="265" t="s">
        <v>96</v>
      </c>
      <c r="EE385" s="231">
        <f>IF(DZ385=1,VLOOKUP(ED385,data!$B$35:$D$39,2,0),0)</f>
        <v>0</v>
      </c>
      <c r="EF385" s="232">
        <f>IF(AND(EC385&lt;&gt;0,EE385&lt;&gt;0)=FALSE,0,data!$C$43)</f>
        <v>0</v>
      </c>
      <c r="EG385" s="269">
        <f t="shared" si="415"/>
        <v>0</v>
      </c>
      <c r="EH385" s="225">
        <f t="shared" si="416"/>
        <v>0</v>
      </c>
      <c r="EI385" s="225">
        <f t="shared" si="417"/>
        <v>0</v>
      </c>
      <c r="EJ385" s="225">
        <f t="shared" si="418"/>
        <v>0</v>
      </c>
      <c r="EK385" s="431" t="str">
        <f t="shared" si="419"/>
        <v>ne</v>
      </c>
      <c r="EM385" s="229"/>
      <c r="EN385" s="225">
        <f t="shared" si="420"/>
        <v>0</v>
      </c>
      <c r="EO385" s="230">
        <f>IF(EN385=1,data!$C$41*EM385,0)</f>
        <v>0</v>
      </c>
      <c r="EP385" s="265" t="s">
        <v>96</v>
      </c>
      <c r="EQ385" s="231">
        <f>IF(EN385=1,IF(EM385&lt;15,VLOOKUP(EP385,data!$B$3:$E$32,2,0)*EM385,(VLOOKUP(EP385,data!$B$3:$E$32,2,0)*14)+(VLOOKUP(EP385,data!$B$3:$E$32,3,0))*(EM385-14)),0)</f>
        <v>0</v>
      </c>
      <c r="ER385" s="265" t="s">
        <v>96</v>
      </c>
      <c r="ES385" s="231">
        <f>IF(EN385=1,VLOOKUP(ER385,data!$B$35:$D$39,2,0),0)</f>
        <v>0</v>
      </c>
      <c r="ET385" s="232">
        <f>IF(AND(EQ385&lt;&gt;0,ES385&lt;&gt;0)=FALSE,0,data!$C$43)</f>
        <v>0</v>
      </c>
      <c r="EU385" s="269">
        <f t="shared" si="421"/>
        <v>0</v>
      </c>
      <c r="EV385" s="225">
        <f t="shared" si="422"/>
        <v>0</v>
      </c>
      <c r="EW385" s="225">
        <f t="shared" si="423"/>
        <v>0</v>
      </c>
      <c r="EX385" s="225">
        <f t="shared" si="424"/>
        <v>0</v>
      </c>
      <c r="EY385" s="431" t="str">
        <f t="shared" si="425"/>
        <v>ne</v>
      </c>
      <c r="FA385" s="229"/>
      <c r="FB385" s="225">
        <f t="shared" si="426"/>
        <v>0</v>
      </c>
      <c r="FC385" s="230">
        <f>IF(FB385=1,data!$C$41*FA385,0)</f>
        <v>0</v>
      </c>
      <c r="FD385" s="265" t="s">
        <v>96</v>
      </c>
      <c r="FE385" s="231">
        <f>IF(FB385=1,IF(FA385&lt;15,VLOOKUP(FD385,data!$B$3:$E$32,2,0)*FA385,(VLOOKUP(FD385,data!$B$3:$E$32,2,0)*14)+(VLOOKUP(FD385,data!$B$3:$E$32,3,0))*(FA385-14)),0)</f>
        <v>0</v>
      </c>
      <c r="FF385" s="265" t="s">
        <v>96</v>
      </c>
      <c r="FG385" s="231">
        <f>IF(FB385=1,VLOOKUP(FF385,data!$B$35:$D$39,2,0),0)</f>
        <v>0</v>
      </c>
      <c r="FH385" s="232">
        <f>IF(AND(FE385&lt;&gt;0,FG385&lt;&gt;0)=FALSE,0,data!$C$43)</f>
        <v>0</v>
      </c>
      <c r="FI385" s="269">
        <f t="shared" si="427"/>
        <v>0</v>
      </c>
      <c r="FJ385" s="225">
        <f t="shared" si="428"/>
        <v>0</v>
      </c>
      <c r="FK385" s="225">
        <f t="shared" si="429"/>
        <v>0</v>
      </c>
      <c r="FL385" s="225">
        <f t="shared" si="430"/>
        <v>0</v>
      </c>
      <c r="FM385" s="431" t="str">
        <f t="shared" si="431"/>
        <v>ne</v>
      </c>
    </row>
    <row r="386" spans="1:169" ht="26.65" hidden="1" customHeight="1" x14ac:dyDescent="0.25">
      <c r="A386" s="233"/>
      <c r="B386" s="370" t="s">
        <v>477</v>
      </c>
      <c r="C386" s="416"/>
      <c r="D386" s="418"/>
      <c r="E386" s="229"/>
      <c r="F386" s="225">
        <f t="shared" si="363"/>
        <v>0</v>
      </c>
      <c r="G386" s="230">
        <f>IF(F386=1,data!$C$41*E386,0)</f>
        <v>0</v>
      </c>
      <c r="H386" s="265" t="s">
        <v>96</v>
      </c>
      <c r="I386" s="231">
        <f>IF($F386=1,IF($E386&lt;15,VLOOKUP(H386,data!$B$3:$E$32,2,0)*$E386,(VLOOKUP(H386,data!$B$3:$E$32,2,0)*14)+(VLOOKUP(H386,data!$B$3:$E$32,3,0))*($E386-14)),0)</f>
        <v>0</v>
      </c>
      <c r="J386" s="265" t="s">
        <v>96</v>
      </c>
      <c r="K386" s="231">
        <f>IF($F386=1,VLOOKUP(J386,data!$B$35:$D$39,2,0),0)</f>
        <v>0</v>
      </c>
      <c r="L386" s="232">
        <f>IF(AND(I386&lt;&gt;0,K386&lt;&gt;0)=FALSE,0,data!$C$43)</f>
        <v>0</v>
      </c>
      <c r="M386" s="269">
        <f t="shared" si="361"/>
        <v>0</v>
      </c>
      <c r="N386" s="225">
        <f t="shared" si="432"/>
        <v>0</v>
      </c>
      <c r="O386" s="225">
        <f t="shared" si="364"/>
        <v>0</v>
      </c>
      <c r="P386" s="225">
        <f t="shared" si="365"/>
        <v>0</v>
      </c>
      <c r="Q386" s="228"/>
      <c r="R386" s="438">
        <f t="shared" si="366"/>
        <v>0</v>
      </c>
      <c r="S386" s="225">
        <f t="shared" si="367"/>
        <v>0</v>
      </c>
      <c r="T386" s="357">
        <f>IF(S386=1,data!$C$41*R386,0)</f>
        <v>0</v>
      </c>
      <c r="U386" s="370" t="str">
        <f t="shared" si="368"/>
        <v xml:space="preserve"> </v>
      </c>
      <c r="V386" s="360">
        <f>IF($S386=1,IF(R386&lt;15,VLOOKUP(U386,data!$B$3:$E$32,2,0)*R386,(VLOOKUP(U386,data!$B$3:$E$32,2,0)*14)+(VLOOKUP(U386,data!$B$3:$E$32,3,0))*(R386-14)),0)</f>
        <v>0</v>
      </c>
      <c r="W386" s="370" t="str">
        <f t="shared" si="369"/>
        <v xml:space="preserve"> </v>
      </c>
      <c r="X386" s="360">
        <f>IF($S386=1,VLOOKUP(W386,data!$B$35:$D$39,2,0),0)</f>
        <v>0</v>
      </c>
      <c r="Y386" s="364">
        <f>IF(AND(V386&lt;&gt;0,X386&lt;&gt;0)=FALSE,0,data!$C$43)</f>
        <v>0</v>
      </c>
      <c r="Z386" s="365">
        <f t="shared" si="362"/>
        <v>0</v>
      </c>
      <c r="AA386" s="225">
        <f t="shared" si="433"/>
        <v>0</v>
      </c>
      <c r="AB386" s="225">
        <f t="shared" si="370"/>
        <v>0</v>
      </c>
      <c r="AC386" s="225">
        <f t="shared" si="371"/>
        <v>0</v>
      </c>
      <c r="AE386" s="229"/>
      <c r="AF386" s="225">
        <f t="shared" si="372"/>
        <v>0</v>
      </c>
      <c r="AG386" s="230">
        <f>IF(AF386=1,data!$C$41*AE386,0)</f>
        <v>0</v>
      </c>
      <c r="AH386" s="265" t="s">
        <v>96</v>
      </c>
      <c r="AI386" s="231">
        <f>IF(AF386=1,IF(AE386&lt;15,VLOOKUP(AH386,data!$B$3:$E$32,2,0)*AE386,(VLOOKUP(AH386,data!$B$3:$E$32,2,0)*14)+(VLOOKUP(AH386,data!$B$3:$E$32,3,0))*(AE386-14)),0)</f>
        <v>0</v>
      </c>
      <c r="AJ386" s="265" t="s">
        <v>96</v>
      </c>
      <c r="AK386" s="231">
        <f>IF(AF386=1,VLOOKUP(AJ386,data!$B$35:$D$39,2,0),0)</f>
        <v>0</v>
      </c>
      <c r="AL386" s="232">
        <f>IF(AND(AI386&lt;&gt;0,AK386&lt;&gt;0)=FALSE,0,data!$C$43)</f>
        <v>0</v>
      </c>
      <c r="AM386" s="269">
        <f t="shared" si="373"/>
        <v>0</v>
      </c>
      <c r="AN386" s="225">
        <f t="shared" si="374"/>
        <v>0</v>
      </c>
      <c r="AO386" s="225">
        <f t="shared" si="375"/>
        <v>0</v>
      </c>
      <c r="AP386" s="225">
        <f t="shared" si="376"/>
        <v>0</v>
      </c>
      <c r="AQ386" s="431" t="str">
        <f t="shared" si="377"/>
        <v>ne</v>
      </c>
      <c r="AS386" s="229"/>
      <c r="AT386" s="225">
        <f t="shared" si="378"/>
        <v>0</v>
      </c>
      <c r="AU386" s="230">
        <f>IF(AT386=1,data!$C$41*AS386,0)</f>
        <v>0</v>
      </c>
      <c r="AV386" s="265" t="s">
        <v>96</v>
      </c>
      <c r="AW386" s="231">
        <f>IF(AT386=1,IF(AS386&lt;15,VLOOKUP(AV386,data!$B$3:$E$32,2,0)*AS386,(VLOOKUP(AV386,data!$B$3:$E$32,2,0)*14)+(VLOOKUP(AV386,data!$B$3:$E$32,3,0))*(AS386-14)),0)</f>
        <v>0</v>
      </c>
      <c r="AX386" s="265" t="s">
        <v>96</v>
      </c>
      <c r="AY386" s="231">
        <f>IF(AT386=1,VLOOKUP(AX386,data!$B$35:$D$39,2,0),0)</f>
        <v>0</v>
      </c>
      <c r="AZ386" s="232">
        <f>IF(AND(AW386&lt;&gt;0,AY386&lt;&gt;0)=FALSE,0,data!$C$43)</f>
        <v>0</v>
      </c>
      <c r="BA386" s="269">
        <f t="shared" si="379"/>
        <v>0</v>
      </c>
      <c r="BB386" s="225">
        <f t="shared" si="380"/>
        <v>0</v>
      </c>
      <c r="BC386" s="225">
        <f t="shared" si="381"/>
        <v>0</v>
      </c>
      <c r="BD386" s="225">
        <f t="shared" si="382"/>
        <v>0</v>
      </c>
      <c r="BE386" s="431" t="str">
        <f t="shared" si="383"/>
        <v>ne</v>
      </c>
      <c r="BG386" s="229"/>
      <c r="BH386" s="225">
        <f t="shared" si="384"/>
        <v>0</v>
      </c>
      <c r="BI386" s="230">
        <f>IF(BH386=1,data!$C$41*BG386,0)</f>
        <v>0</v>
      </c>
      <c r="BJ386" s="265" t="s">
        <v>96</v>
      </c>
      <c r="BK386" s="231">
        <f>IF(BH386=1,IF(BG386&lt;15,VLOOKUP(BJ386,data!$B$3:$E$32,2,0)*BG386,(VLOOKUP(BJ386,data!$B$3:$E$32,2,0)*14)+(VLOOKUP(BJ386,data!$B$3:$E$32,3,0))*(BG386-14)),0)</f>
        <v>0</v>
      </c>
      <c r="BL386" s="265" t="s">
        <v>96</v>
      </c>
      <c r="BM386" s="231">
        <f>IF(BH386=1,VLOOKUP(BL386,data!$B$35:$D$39,2,0),0)</f>
        <v>0</v>
      </c>
      <c r="BN386" s="232">
        <f>IF(AND(BK386&lt;&gt;0,BM386&lt;&gt;0)=FALSE,0,data!$C$43)</f>
        <v>0</v>
      </c>
      <c r="BO386" s="269">
        <f t="shared" si="385"/>
        <v>0</v>
      </c>
      <c r="BP386" s="225">
        <f t="shared" si="386"/>
        <v>0</v>
      </c>
      <c r="BQ386" s="225">
        <f t="shared" si="387"/>
        <v>0</v>
      </c>
      <c r="BR386" s="225">
        <f t="shared" si="388"/>
        <v>0</v>
      </c>
      <c r="BS386" s="431" t="str">
        <f t="shared" si="389"/>
        <v>ne</v>
      </c>
      <c r="BU386" s="229"/>
      <c r="BV386" s="225">
        <f t="shared" si="390"/>
        <v>0</v>
      </c>
      <c r="BW386" s="230">
        <f>IF(BV386=1,data!$C$41*BU386,0)</f>
        <v>0</v>
      </c>
      <c r="BX386" s="265" t="s">
        <v>96</v>
      </c>
      <c r="BY386" s="231">
        <f>IF(BV386=1,IF(BU386&lt;15,VLOOKUP(BX386,data!$B$3:$E$32,2,0)*BU386,(VLOOKUP(BX386,data!$B$3:$E$32,2,0)*14)+(VLOOKUP(BX386,data!$B$3:$E$32,3,0))*(BU386-14)),0)</f>
        <v>0</v>
      </c>
      <c r="BZ386" s="265" t="s">
        <v>96</v>
      </c>
      <c r="CA386" s="231">
        <f>IF(BV386=1,VLOOKUP(BZ386,data!$B$35:$D$39,2,0),0)</f>
        <v>0</v>
      </c>
      <c r="CB386" s="232">
        <f>IF(AND(BY386&lt;&gt;0,CA386&lt;&gt;0)=FALSE,0,data!$C$43)</f>
        <v>0</v>
      </c>
      <c r="CC386" s="269">
        <f t="shared" si="391"/>
        <v>0</v>
      </c>
      <c r="CD386" s="225">
        <f t="shared" si="392"/>
        <v>0</v>
      </c>
      <c r="CE386" s="225">
        <f t="shared" si="393"/>
        <v>0</v>
      </c>
      <c r="CF386" s="225">
        <f t="shared" si="394"/>
        <v>0</v>
      </c>
      <c r="CG386" s="431" t="str">
        <f t="shared" si="395"/>
        <v>ne</v>
      </c>
      <c r="CI386" s="229"/>
      <c r="CJ386" s="225">
        <f t="shared" si="396"/>
        <v>0</v>
      </c>
      <c r="CK386" s="230">
        <f>IF(CJ386=1,data!$C$41*CI386,0)</f>
        <v>0</v>
      </c>
      <c r="CL386" s="265" t="s">
        <v>96</v>
      </c>
      <c r="CM386" s="231">
        <f>IF(CJ386=1,IF(CI386&lt;15,VLOOKUP(CL386,data!$B$3:$E$32,2,0)*CI386,(VLOOKUP(CL386,data!$B$3:$E$32,2,0)*14)+(VLOOKUP(CL386,data!$B$3:$E$32,3,0))*(CI386-14)),0)</f>
        <v>0</v>
      </c>
      <c r="CN386" s="265" t="s">
        <v>96</v>
      </c>
      <c r="CO386" s="231">
        <f>IF(CJ386=1,VLOOKUP(CN386,data!$B$35:$D$39,2,0),0)</f>
        <v>0</v>
      </c>
      <c r="CP386" s="232">
        <f>IF(AND(CM386&lt;&gt;0,CO386&lt;&gt;0)=FALSE,0,data!$C$43)</f>
        <v>0</v>
      </c>
      <c r="CQ386" s="269">
        <f t="shared" si="397"/>
        <v>0</v>
      </c>
      <c r="CR386" s="225">
        <f t="shared" si="398"/>
        <v>0</v>
      </c>
      <c r="CS386" s="225">
        <f t="shared" si="399"/>
        <v>0</v>
      </c>
      <c r="CT386" s="225">
        <f t="shared" si="400"/>
        <v>0</v>
      </c>
      <c r="CU386" s="431" t="str">
        <f t="shared" si="401"/>
        <v>ne</v>
      </c>
      <c r="CW386" s="229"/>
      <c r="CX386" s="225">
        <f t="shared" si="402"/>
        <v>0</v>
      </c>
      <c r="CY386" s="230">
        <f>IF(CX386=1,data!$C$41*CW386,0)</f>
        <v>0</v>
      </c>
      <c r="CZ386" s="265" t="s">
        <v>96</v>
      </c>
      <c r="DA386" s="231">
        <f>IF(CX386=1,IF(CW386&lt;15,VLOOKUP(CZ386,data!$B$3:$E$32,2,0)*CW386,(VLOOKUP(CZ386,data!$B$3:$E$32,2,0)*14)+(VLOOKUP(CZ386,data!$B$3:$E$32,3,0))*(CW386-14)),0)</f>
        <v>0</v>
      </c>
      <c r="DB386" s="265" t="s">
        <v>96</v>
      </c>
      <c r="DC386" s="231">
        <f>IF(CX386=1,VLOOKUP(DB386,data!$B$35:$D$39,2,0),0)</f>
        <v>0</v>
      </c>
      <c r="DD386" s="232">
        <f>IF(AND(DA386&lt;&gt;0,DC386&lt;&gt;0)=FALSE,0,data!$C$43)</f>
        <v>0</v>
      </c>
      <c r="DE386" s="269">
        <f t="shared" si="403"/>
        <v>0</v>
      </c>
      <c r="DF386" s="225">
        <f t="shared" si="404"/>
        <v>0</v>
      </c>
      <c r="DG386" s="225">
        <f t="shared" si="405"/>
        <v>0</v>
      </c>
      <c r="DH386" s="225">
        <f t="shared" si="406"/>
        <v>0</v>
      </c>
      <c r="DI386" s="431" t="str">
        <f t="shared" si="407"/>
        <v>ne</v>
      </c>
      <c r="DK386" s="229"/>
      <c r="DL386" s="225">
        <f t="shared" si="408"/>
        <v>0</v>
      </c>
      <c r="DM386" s="230">
        <f>IF(DL386=1,data!$C$41*DK386,0)</f>
        <v>0</v>
      </c>
      <c r="DN386" s="265" t="s">
        <v>96</v>
      </c>
      <c r="DO386" s="231">
        <f>IF(DL386=1,IF(DK386&lt;15,VLOOKUP(DN386,data!$B$3:$E$32,2,0)*DK386,(VLOOKUP(DN386,data!$B$3:$E$32,2,0)*14)+(VLOOKUP(DN386,data!$B$3:$E$32,3,0))*(DK386-14)),0)</f>
        <v>0</v>
      </c>
      <c r="DP386" s="265" t="s">
        <v>96</v>
      </c>
      <c r="DQ386" s="231">
        <f>IF(DL386=1,VLOOKUP(DP386,data!$B$35:$D$39,2,0),0)</f>
        <v>0</v>
      </c>
      <c r="DR386" s="232">
        <f>IF(AND(DO386&lt;&gt;0,DQ386&lt;&gt;0)=FALSE,0,data!$C$43)</f>
        <v>0</v>
      </c>
      <c r="DS386" s="269">
        <f t="shared" si="409"/>
        <v>0</v>
      </c>
      <c r="DT386" s="225">
        <f t="shared" si="410"/>
        <v>0</v>
      </c>
      <c r="DU386" s="225">
        <f t="shared" si="411"/>
        <v>0</v>
      </c>
      <c r="DV386" s="225">
        <f t="shared" si="412"/>
        <v>0</v>
      </c>
      <c r="DW386" s="431" t="str">
        <f t="shared" si="413"/>
        <v>ne</v>
      </c>
      <c r="DY386" s="229"/>
      <c r="DZ386" s="225">
        <f t="shared" si="414"/>
        <v>0</v>
      </c>
      <c r="EA386" s="230">
        <f>IF(DZ386=1,data!$C$41*DY386,0)</f>
        <v>0</v>
      </c>
      <c r="EB386" s="265" t="s">
        <v>96</v>
      </c>
      <c r="EC386" s="231">
        <f>IF(DZ386=1,IF(DY386&lt;15,VLOOKUP(EB386,data!$B$3:$E$32,2,0)*DY386,(VLOOKUP(EB386,data!$B$3:$E$32,2,0)*14)+(VLOOKUP(EB386,data!$B$3:$E$32,3,0))*(DY386-14)),0)</f>
        <v>0</v>
      </c>
      <c r="ED386" s="265" t="s">
        <v>96</v>
      </c>
      <c r="EE386" s="231">
        <f>IF(DZ386=1,VLOOKUP(ED386,data!$B$35:$D$39,2,0),0)</f>
        <v>0</v>
      </c>
      <c r="EF386" s="232">
        <f>IF(AND(EC386&lt;&gt;0,EE386&lt;&gt;0)=FALSE,0,data!$C$43)</f>
        <v>0</v>
      </c>
      <c r="EG386" s="269">
        <f t="shared" si="415"/>
        <v>0</v>
      </c>
      <c r="EH386" s="225">
        <f t="shared" si="416"/>
        <v>0</v>
      </c>
      <c r="EI386" s="225">
        <f t="shared" si="417"/>
        <v>0</v>
      </c>
      <c r="EJ386" s="225">
        <f t="shared" si="418"/>
        <v>0</v>
      </c>
      <c r="EK386" s="431" t="str">
        <f t="shared" si="419"/>
        <v>ne</v>
      </c>
      <c r="EM386" s="229"/>
      <c r="EN386" s="225">
        <f t="shared" si="420"/>
        <v>0</v>
      </c>
      <c r="EO386" s="230">
        <f>IF(EN386=1,data!$C$41*EM386,0)</f>
        <v>0</v>
      </c>
      <c r="EP386" s="265" t="s">
        <v>96</v>
      </c>
      <c r="EQ386" s="231">
        <f>IF(EN386=1,IF(EM386&lt;15,VLOOKUP(EP386,data!$B$3:$E$32,2,0)*EM386,(VLOOKUP(EP386,data!$B$3:$E$32,2,0)*14)+(VLOOKUP(EP386,data!$B$3:$E$32,3,0))*(EM386-14)),0)</f>
        <v>0</v>
      </c>
      <c r="ER386" s="265" t="s">
        <v>96</v>
      </c>
      <c r="ES386" s="231">
        <f>IF(EN386=1,VLOOKUP(ER386,data!$B$35:$D$39,2,0),0)</f>
        <v>0</v>
      </c>
      <c r="ET386" s="232">
        <f>IF(AND(EQ386&lt;&gt;0,ES386&lt;&gt;0)=FALSE,0,data!$C$43)</f>
        <v>0</v>
      </c>
      <c r="EU386" s="269">
        <f t="shared" si="421"/>
        <v>0</v>
      </c>
      <c r="EV386" s="225">
        <f t="shared" si="422"/>
        <v>0</v>
      </c>
      <c r="EW386" s="225">
        <f t="shared" si="423"/>
        <v>0</v>
      </c>
      <c r="EX386" s="225">
        <f t="shared" si="424"/>
        <v>0</v>
      </c>
      <c r="EY386" s="431" t="str">
        <f t="shared" si="425"/>
        <v>ne</v>
      </c>
      <c r="FA386" s="229"/>
      <c r="FB386" s="225">
        <f t="shared" si="426"/>
        <v>0</v>
      </c>
      <c r="FC386" s="230">
        <f>IF(FB386=1,data!$C$41*FA386,0)</f>
        <v>0</v>
      </c>
      <c r="FD386" s="265" t="s">
        <v>96</v>
      </c>
      <c r="FE386" s="231">
        <f>IF(FB386=1,IF(FA386&lt;15,VLOOKUP(FD386,data!$B$3:$E$32,2,0)*FA386,(VLOOKUP(FD386,data!$B$3:$E$32,2,0)*14)+(VLOOKUP(FD386,data!$B$3:$E$32,3,0))*(FA386-14)),0)</f>
        <v>0</v>
      </c>
      <c r="FF386" s="265" t="s">
        <v>96</v>
      </c>
      <c r="FG386" s="231">
        <f>IF(FB386=1,VLOOKUP(FF386,data!$B$35:$D$39,2,0),0)</f>
        <v>0</v>
      </c>
      <c r="FH386" s="232">
        <f>IF(AND(FE386&lt;&gt;0,FG386&lt;&gt;0)=FALSE,0,data!$C$43)</f>
        <v>0</v>
      </c>
      <c r="FI386" s="269">
        <f t="shared" si="427"/>
        <v>0</v>
      </c>
      <c r="FJ386" s="225">
        <f t="shared" si="428"/>
        <v>0</v>
      </c>
      <c r="FK386" s="225">
        <f t="shared" si="429"/>
        <v>0</v>
      </c>
      <c r="FL386" s="225">
        <f t="shared" si="430"/>
        <v>0</v>
      </c>
      <c r="FM386" s="431" t="str">
        <f t="shared" si="431"/>
        <v>ne</v>
      </c>
    </row>
    <row r="387" spans="1:169" ht="26.65" hidden="1" customHeight="1" x14ac:dyDescent="0.25">
      <c r="A387" s="233"/>
      <c r="B387" s="370" t="s">
        <v>478</v>
      </c>
      <c r="C387" s="416"/>
      <c r="D387" s="418"/>
      <c r="E387" s="229"/>
      <c r="F387" s="225">
        <f t="shared" si="363"/>
        <v>0</v>
      </c>
      <c r="G387" s="230">
        <f>IF(F387=1,data!$C$41*E387,0)</f>
        <v>0</v>
      </c>
      <c r="H387" s="265" t="s">
        <v>96</v>
      </c>
      <c r="I387" s="231">
        <f>IF($F387=1,IF($E387&lt;15,VLOOKUP(H387,data!$B$3:$E$32,2,0)*$E387,(VLOOKUP(H387,data!$B$3:$E$32,2,0)*14)+(VLOOKUP(H387,data!$B$3:$E$32,3,0))*($E387-14)),0)</f>
        <v>0</v>
      </c>
      <c r="J387" s="265" t="s">
        <v>96</v>
      </c>
      <c r="K387" s="231">
        <f>IF($F387=1,VLOOKUP(J387,data!$B$35:$D$39,2,0),0)</f>
        <v>0</v>
      </c>
      <c r="L387" s="232">
        <f>IF(AND(I387&lt;&gt;0,K387&lt;&gt;0)=FALSE,0,data!$C$43)</f>
        <v>0</v>
      </c>
      <c r="M387" s="269">
        <f t="shared" si="361"/>
        <v>0</v>
      </c>
      <c r="N387" s="225">
        <f t="shared" si="432"/>
        <v>0</v>
      </c>
      <c r="O387" s="225">
        <f t="shared" si="364"/>
        <v>0</v>
      </c>
      <c r="P387" s="225">
        <f t="shared" si="365"/>
        <v>0</v>
      </c>
      <c r="Q387" s="228"/>
      <c r="R387" s="438">
        <f t="shared" si="366"/>
        <v>0</v>
      </c>
      <c r="S387" s="225">
        <f t="shared" si="367"/>
        <v>0</v>
      </c>
      <c r="T387" s="357">
        <f>IF(S387=1,data!$C$41*R387,0)</f>
        <v>0</v>
      </c>
      <c r="U387" s="370" t="str">
        <f t="shared" si="368"/>
        <v xml:space="preserve"> </v>
      </c>
      <c r="V387" s="360">
        <f>IF($S387=1,IF(R387&lt;15,VLOOKUP(U387,data!$B$3:$E$32,2,0)*R387,(VLOOKUP(U387,data!$B$3:$E$32,2,0)*14)+(VLOOKUP(U387,data!$B$3:$E$32,3,0))*(R387-14)),0)</f>
        <v>0</v>
      </c>
      <c r="W387" s="370" t="str">
        <f t="shared" si="369"/>
        <v xml:space="preserve"> </v>
      </c>
      <c r="X387" s="360">
        <f>IF($S387=1,VLOOKUP(W387,data!$B$35:$D$39,2,0),0)</f>
        <v>0</v>
      </c>
      <c r="Y387" s="364">
        <f>IF(AND(V387&lt;&gt;0,X387&lt;&gt;0)=FALSE,0,data!$C$43)</f>
        <v>0</v>
      </c>
      <c r="Z387" s="365">
        <f t="shared" si="362"/>
        <v>0</v>
      </c>
      <c r="AA387" s="225">
        <f t="shared" si="433"/>
        <v>0</v>
      </c>
      <c r="AB387" s="225">
        <f t="shared" si="370"/>
        <v>0</v>
      </c>
      <c r="AC387" s="225">
        <f t="shared" si="371"/>
        <v>0</v>
      </c>
      <c r="AE387" s="229"/>
      <c r="AF387" s="225">
        <f t="shared" si="372"/>
        <v>0</v>
      </c>
      <c r="AG387" s="230">
        <f>IF(AF387=1,data!$C$41*AE387,0)</f>
        <v>0</v>
      </c>
      <c r="AH387" s="265" t="s">
        <v>96</v>
      </c>
      <c r="AI387" s="231">
        <f>IF(AF387=1,IF(AE387&lt;15,VLOOKUP(AH387,data!$B$3:$E$32,2,0)*AE387,(VLOOKUP(AH387,data!$B$3:$E$32,2,0)*14)+(VLOOKUP(AH387,data!$B$3:$E$32,3,0))*(AE387-14)),0)</f>
        <v>0</v>
      </c>
      <c r="AJ387" s="265" t="s">
        <v>96</v>
      </c>
      <c r="AK387" s="231">
        <f>IF(AF387=1,VLOOKUP(AJ387,data!$B$35:$D$39,2,0),0)</f>
        <v>0</v>
      </c>
      <c r="AL387" s="232">
        <f>IF(AND(AI387&lt;&gt;0,AK387&lt;&gt;0)=FALSE,0,data!$C$43)</f>
        <v>0</v>
      </c>
      <c r="AM387" s="269">
        <f t="shared" si="373"/>
        <v>0</v>
      </c>
      <c r="AN387" s="225">
        <f t="shared" si="374"/>
        <v>0</v>
      </c>
      <c r="AO387" s="225">
        <f t="shared" si="375"/>
        <v>0</v>
      </c>
      <c r="AP387" s="225">
        <f t="shared" si="376"/>
        <v>0</v>
      </c>
      <c r="AQ387" s="431" t="str">
        <f t="shared" si="377"/>
        <v>ne</v>
      </c>
      <c r="AS387" s="229"/>
      <c r="AT387" s="225">
        <f t="shared" si="378"/>
        <v>0</v>
      </c>
      <c r="AU387" s="230">
        <f>IF(AT387=1,data!$C$41*AS387,0)</f>
        <v>0</v>
      </c>
      <c r="AV387" s="265" t="s">
        <v>96</v>
      </c>
      <c r="AW387" s="231">
        <f>IF(AT387=1,IF(AS387&lt;15,VLOOKUP(AV387,data!$B$3:$E$32,2,0)*AS387,(VLOOKUP(AV387,data!$B$3:$E$32,2,0)*14)+(VLOOKUP(AV387,data!$B$3:$E$32,3,0))*(AS387-14)),0)</f>
        <v>0</v>
      </c>
      <c r="AX387" s="265" t="s">
        <v>96</v>
      </c>
      <c r="AY387" s="231">
        <f>IF(AT387=1,VLOOKUP(AX387,data!$B$35:$D$39,2,0),0)</f>
        <v>0</v>
      </c>
      <c r="AZ387" s="232">
        <f>IF(AND(AW387&lt;&gt;0,AY387&lt;&gt;0)=FALSE,0,data!$C$43)</f>
        <v>0</v>
      </c>
      <c r="BA387" s="269">
        <f t="shared" si="379"/>
        <v>0</v>
      </c>
      <c r="BB387" s="225">
        <f t="shared" si="380"/>
        <v>0</v>
      </c>
      <c r="BC387" s="225">
        <f t="shared" si="381"/>
        <v>0</v>
      </c>
      <c r="BD387" s="225">
        <f t="shared" si="382"/>
        <v>0</v>
      </c>
      <c r="BE387" s="431" t="str">
        <f t="shared" si="383"/>
        <v>ne</v>
      </c>
      <c r="BG387" s="229"/>
      <c r="BH387" s="225">
        <f t="shared" si="384"/>
        <v>0</v>
      </c>
      <c r="BI387" s="230">
        <f>IF(BH387=1,data!$C$41*BG387,0)</f>
        <v>0</v>
      </c>
      <c r="BJ387" s="265" t="s">
        <v>96</v>
      </c>
      <c r="BK387" s="231">
        <f>IF(BH387=1,IF(BG387&lt;15,VLOOKUP(BJ387,data!$B$3:$E$32,2,0)*BG387,(VLOOKUP(BJ387,data!$B$3:$E$32,2,0)*14)+(VLOOKUP(BJ387,data!$B$3:$E$32,3,0))*(BG387-14)),0)</f>
        <v>0</v>
      </c>
      <c r="BL387" s="265" t="s">
        <v>96</v>
      </c>
      <c r="BM387" s="231">
        <f>IF(BH387=1,VLOOKUP(BL387,data!$B$35:$D$39,2,0),0)</f>
        <v>0</v>
      </c>
      <c r="BN387" s="232">
        <f>IF(AND(BK387&lt;&gt;0,BM387&lt;&gt;0)=FALSE,0,data!$C$43)</f>
        <v>0</v>
      </c>
      <c r="BO387" s="269">
        <f t="shared" si="385"/>
        <v>0</v>
      </c>
      <c r="BP387" s="225">
        <f t="shared" si="386"/>
        <v>0</v>
      </c>
      <c r="BQ387" s="225">
        <f t="shared" si="387"/>
        <v>0</v>
      </c>
      <c r="BR387" s="225">
        <f t="shared" si="388"/>
        <v>0</v>
      </c>
      <c r="BS387" s="431" t="str">
        <f t="shared" si="389"/>
        <v>ne</v>
      </c>
      <c r="BU387" s="229"/>
      <c r="BV387" s="225">
        <f t="shared" si="390"/>
        <v>0</v>
      </c>
      <c r="BW387" s="230">
        <f>IF(BV387=1,data!$C$41*BU387,0)</f>
        <v>0</v>
      </c>
      <c r="BX387" s="265" t="s">
        <v>96</v>
      </c>
      <c r="BY387" s="231">
        <f>IF(BV387=1,IF(BU387&lt;15,VLOOKUP(BX387,data!$B$3:$E$32,2,0)*BU387,(VLOOKUP(BX387,data!$B$3:$E$32,2,0)*14)+(VLOOKUP(BX387,data!$B$3:$E$32,3,0))*(BU387-14)),0)</f>
        <v>0</v>
      </c>
      <c r="BZ387" s="265" t="s">
        <v>96</v>
      </c>
      <c r="CA387" s="231">
        <f>IF(BV387=1,VLOOKUP(BZ387,data!$B$35:$D$39,2,0),0)</f>
        <v>0</v>
      </c>
      <c r="CB387" s="232">
        <f>IF(AND(BY387&lt;&gt;0,CA387&lt;&gt;0)=FALSE,0,data!$C$43)</f>
        <v>0</v>
      </c>
      <c r="CC387" s="269">
        <f t="shared" si="391"/>
        <v>0</v>
      </c>
      <c r="CD387" s="225">
        <f t="shared" si="392"/>
        <v>0</v>
      </c>
      <c r="CE387" s="225">
        <f t="shared" si="393"/>
        <v>0</v>
      </c>
      <c r="CF387" s="225">
        <f t="shared" si="394"/>
        <v>0</v>
      </c>
      <c r="CG387" s="431" t="str">
        <f t="shared" si="395"/>
        <v>ne</v>
      </c>
      <c r="CI387" s="229"/>
      <c r="CJ387" s="225">
        <f t="shared" si="396"/>
        <v>0</v>
      </c>
      <c r="CK387" s="230">
        <f>IF(CJ387=1,data!$C$41*CI387,0)</f>
        <v>0</v>
      </c>
      <c r="CL387" s="265" t="s">
        <v>96</v>
      </c>
      <c r="CM387" s="231">
        <f>IF(CJ387=1,IF(CI387&lt;15,VLOOKUP(CL387,data!$B$3:$E$32,2,0)*CI387,(VLOOKUP(CL387,data!$B$3:$E$32,2,0)*14)+(VLOOKUP(CL387,data!$B$3:$E$32,3,0))*(CI387-14)),0)</f>
        <v>0</v>
      </c>
      <c r="CN387" s="265" t="s">
        <v>96</v>
      </c>
      <c r="CO387" s="231">
        <f>IF(CJ387=1,VLOOKUP(CN387,data!$B$35:$D$39,2,0),0)</f>
        <v>0</v>
      </c>
      <c r="CP387" s="232">
        <f>IF(AND(CM387&lt;&gt;0,CO387&lt;&gt;0)=FALSE,0,data!$C$43)</f>
        <v>0</v>
      </c>
      <c r="CQ387" s="269">
        <f t="shared" si="397"/>
        <v>0</v>
      </c>
      <c r="CR387" s="225">
        <f t="shared" si="398"/>
        <v>0</v>
      </c>
      <c r="CS387" s="225">
        <f t="shared" si="399"/>
        <v>0</v>
      </c>
      <c r="CT387" s="225">
        <f t="shared" si="400"/>
        <v>0</v>
      </c>
      <c r="CU387" s="431" t="str">
        <f t="shared" si="401"/>
        <v>ne</v>
      </c>
      <c r="CW387" s="229"/>
      <c r="CX387" s="225">
        <f t="shared" si="402"/>
        <v>0</v>
      </c>
      <c r="CY387" s="230">
        <f>IF(CX387=1,data!$C$41*CW387,0)</f>
        <v>0</v>
      </c>
      <c r="CZ387" s="265" t="s">
        <v>96</v>
      </c>
      <c r="DA387" s="231">
        <f>IF(CX387=1,IF(CW387&lt;15,VLOOKUP(CZ387,data!$B$3:$E$32,2,0)*CW387,(VLOOKUP(CZ387,data!$B$3:$E$32,2,0)*14)+(VLOOKUP(CZ387,data!$B$3:$E$32,3,0))*(CW387-14)),0)</f>
        <v>0</v>
      </c>
      <c r="DB387" s="265" t="s">
        <v>96</v>
      </c>
      <c r="DC387" s="231">
        <f>IF(CX387=1,VLOOKUP(DB387,data!$B$35:$D$39,2,0),0)</f>
        <v>0</v>
      </c>
      <c r="DD387" s="232">
        <f>IF(AND(DA387&lt;&gt;0,DC387&lt;&gt;0)=FALSE,0,data!$C$43)</f>
        <v>0</v>
      </c>
      <c r="DE387" s="269">
        <f t="shared" si="403"/>
        <v>0</v>
      </c>
      <c r="DF387" s="225">
        <f t="shared" si="404"/>
        <v>0</v>
      </c>
      <c r="DG387" s="225">
        <f t="shared" si="405"/>
        <v>0</v>
      </c>
      <c r="DH387" s="225">
        <f t="shared" si="406"/>
        <v>0</v>
      </c>
      <c r="DI387" s="431" t="str">
        <f t="shared" si="407"/>
        <v>ne</v>
      </c>
      <c r="DK387" s="229"/>
      <c r="DL387" s="225">
        <f t="shared" si="408"/>
        <v>0</v>
      </c>
      <c r="DM387" s="230">
        <f>IF(DL387=1,data!$C$41*DK387,0)</f>
        <v>0</v>
      </c>
      <c r="DN387" s="265" t="s">
        <v>96</v>
      </c>
      <c r="DO387" s="231">
        <f>IF(DL387=1,IF(DK387&lt;15,VLOOKUP(DN387,data!$B$3:$E$32,2,0)*DK387,(VLOOKUP(DN387,data!$B$3:$E$32,2,0)*14)+(VLOOKUP(DN387,data!$B$3:$E$32,3,0))*(DK387-14)),0)</f>
        <v>0</v>
      </c>
      <c r="DP387" s="265" t="s">
        <v>96</v>
      </c>
      <c r="DQ387" s="231">
        <f>IF(DL387=1,VLOOKUP(DP387,data!$B$35:$D$39,2,0),0)</f>
        <v>0</v>
      </c>
      <c r="DR387" s="232">
        <f>IF(AND(DO387&lt;&gt;0,DQ387&lt;&gt;0)=FALSE,0,data!$C$43)</f>
        <v>0</v>
      </c>
      <c r="DS387" s="269">
        <f t="shared" si="409"/>
        <v>0</v>
      </c>
      <c r="DT387" s="225">
        <f t="shared" si="410"/>
        <v>0</v>
      </c>
      <c r="DU387" s="225">
        <f t="shared" si="411"/>
        <v>0</v>
      </c>
      <c r="DV387" s="225">
        <f t="shared" si="412"/>
        <v>0</v>
      </c>
      <c r="DW387" s="431" t="str">
        <f t="shared" si="413"/>
        <v>ne</v>
      </c>
      <c r="DY387" s="229"/>
      <c r="DZ387" s="225">
        <f t="shared" si="414"/>
        <v>0</v>
      </c>
      <c r="EA387" s="230">
        <f>IF(DZ387=1,data!$C$41*DY387,0)</f>
        <v>0</v>
      </c>
      <c r="EB387" s="265" t="s">
        <v>96</v>
      </c>
      <c r="EC387" s="231">
        <f>IF(DZ387=1,IF(DY387&lt;15,VLOOKUP(EB387,data!$B$3:$E$32,2,0)*DY387,(VLOOKUP(EB387,data!$B$3:$E$32,2,0)*14)+(VLOOKUP(EB387,data!$B$3:$E$32,3,0))*(DY387-14)),0)</f>
        <v>0</v>
      </c>
      <c r="ED387" s="265" t="s">
        <v>96</v>
      </c>
      <c r="EE387" s="231">
        <f>IF(DZ387=1,VLOOKUP(ED387,data!$B$35:$D$39,2,0),0)</f>
        <v>0</v>
      </c>
      <c r="EF387" s="232">
        <f>IF(AND(EC387&lt;&gt;0,EE387&lt;&gt;0)=FALSE,0,data!$C$43)</f>
        <v>0</v>
      </c>
      <c r="EG387" s="269">
        <f t="shared" si="415"/>
        <v>0</v>
      </c>
      <c r="EH387" s="225">
        <f t="shared" si="416"/>
        <v>0</v>
      </c>
      <c r="EI387" s="225">
        <f t="shared" si="417"/>
        <v>0</v>
      </c>
      <c r="EJ387" s="225">
        <f t="shared" si="418"/>
        <v>0</v>
      </c>
      <c r="EK387" s="431" t="str">
        <f t="shared" si="419"/>
        <v>ne</v>
      </c>
      <c r="EM387" s="229"/>
      <c r="EN387" s="225">
        <f t="shared" si="420"/>
        <v>0</v>
      </c>
      <c r="EO387" s="230">
        <f>IF(EN387=1,data!$C$41*EM387,0)</f>
        <v>0</v>
      </c>
      <c r="EP387" s="265" t="s">
        <v>96</v>
      </c>
      <c r="EQ387" s="231">
        <f>IF(EN387=1,IF(EM387&lt;15,VLOOKUP(EP387,data!$B$3:$E$32,2,0)*EM387,(VLOOKUP(EP387,data!$B$3:$E$32,2,0)*14)+(VLOOKUP(EP387,data!$B$3:$E$32,3,0))*(EM387-14)),0)</f>
        <v>0</v>
      </c>
      <c r="ER387" s="265" t="s">
        <v>96</v>
      </c>
      <c r="ES387" s="231">
        <f>IF(EN387=1,VLOOKUP(ER387,data!$B$35:$D$39,2,0),0)</f>
        <v>0</v>
      </c>
      <c r="ET387" s="232">
        <f>IF(AND(EQ387&lt;&gt;0,ES387&lt;&gt;0)=FALSE,0,data!$C$43)</f>
        <v>0</v>
      </c>
      <c r="EU387" s="269">
        <f t="shared" si="421"/>
        <v>0</v>
      </c>
      <c r="EV387" s="225">
        <f t="shared" si="422"/>
        <v>0</v>
      </c>
      <c r="EW387" s="225">
        <f t="shared" si="423"/>
        <v>0</v>
      </c>
      <c r="EX387" s="225">
        <f t="shared" si="424"/>
        <v>0</v>
      </c>
      <c r="EY387" s="431" t="str">
        <f t="shared" si="425"/>
        <v>ne</v>
      </c>
      <c r="FA387" s="229"/>
      <c r="FB387" s="225">
        <f t="shared" si="426"/>
        <v>0</v>
      </c>
      <c r="FC387" s="230">
        <f>IF(FB387=1,data!$C$41*FA387,0)</f>
        <v>0</v>
      </c>
      <c r="FD387" s="265" t="s">
        <v>96</v>
      </c>
      <c r="FE387" s="231">
        <f>IF(FB387=1,IF(FA387&lt;15,VLOOKUP(FD387,data!$B$3:$E$32,2,0)*FA387,(VLOOKUP(FD387,data!$B$3:$E$32,2,0)*14)+(VLOOKUP(FD387,data!$B$3:$E$32,3,0))*(FA387-14)),0)</f>
        <v>0</v>
      </c>
      <c r="FF387" s="265" t="s">
        <v>96</v>
      </c>
      <c r="FG387" s="231">
        <f>IF(FB387=1,VLOOKUP(FF387,data!$B$35:$D$39,2,0),0)</f>
        <v>0</v>
      </c>
      <c r="FH387" s="232">
        <f>IF(AND(FE387&lt;&gt;0,FG387&lt;&gt;0)=FALSE,0,data!$C$43)</f>
        <v>0</v>
      </c>
      <c r="FI387" s="269">
        <f t="shared" si="427"/>
        <v>0</v>
      </c>
      <c r="FJ387" s="225">
        <f t="shared" si="428"/>
        <v>0</v>
      </c>
      <c r="FK387" s="225">
        <f t="shared" si="429"/>
        <v>0</v>
      </c>
      <c r="FL387" s="225">
        <f t="shared" si="430"/>
        <v>0</v>
      </c>
      <c r="FM387" s="431" t="str">
        <f t="shared" si="431"/>
        <v>ne</v>
      </c>
    </row>
    <row r="388" spans="1:169" ht="26.65" hidden="1" customHeight="1" x14ac:dyDescent="0.25">
      <c r="A388" s="233"/>
      <c r="B388" s="370" t="s">
        <v>479</v>
      </c>
      <c r="C388" s="416"/>
      <c r="D388" s="418"/>
      <c r="E388" s="229"/>
      <c r="F388" s="225">
        <f t="shared" si="363"/>
        <v>0</v>
      </c>
      <c r="G388" s="230">
        <f>IF(F388=1,data!$C$41*E388,0)</f>
        <v>0</v>
      </c>
      <c r="H388" s="265" t="s">
        <v>96</v>
      </c>
      <c r="I388" s="231">
        <f>IF($F388=1,IF($E388&lt;15,VLOOKUP(H388,data!$B$3:$E$32,2,0)*$E388,(VLOOKUP(H388,data!$B$3:$E$32,2,0)*14)+(VLOOKUP(H388,data!$B$3:$E$32,3,0))*($E388-14)),0)</f>
        <v>0</v>
      </c>
      <c r="J388" s="265" t="s">
        <v>96</v>
      </c>
      <c r="K388" s="231">
        <f>IF($F388=1,VLOOKUP(J388,data!$B$35:$D$39,2,0),0)</f>
        <v>0</v>
      </c>
      <c r="L388" s="232">
        <f>IF(AND(I388&lt;&gt;0,K388&lt;&gt;0)=FALSE,0,data!$C$43)</f>
        <v>0</v>
      </c>
      <c r="M388" s="269">
        <f t="shared" si="361"/>
        <v>0</v>
      </c>
      <c r="N388" s="225">
        <f t="shared" si="432"/>
        <v>0</v>
      </c>
      <c r="O388" s="225">
        <f t="shared" si="364"/>
        <v>0</v>
      </c>
      <c r="P388" s="225">
        <f t="shared" si="365"/>
        <v>0</v>
      </c>
      <c r="Q388" s="228"/>
      <c r="R388" s="438">
        <f t="shared" si="366"/>
        <v>0</v>
      </c>
      <c r="S388" s="225">
        <f t="shared" si="367"/>
        <v>0</v>
      </c>
      <c r="T388" s="357">
        <f>IF(S388=1,data!$C$41*R388,0)</f>
        <v>0</v>
      </c>
      <c r="U388" s="370" t="str">
        <f t="shared" si="368"/>
        <v xml:space="preserve"> </v>
      </c>
      <c r="V388" s="360">
        <f>IF($S388=1,IF(R388&lt;15,VLOOKUP(U388,data!$B$3:$E$32,2,0)*R388,(VLOOKUP(U388,data!$B$3:$E$32,2,0)*14)+(VLOOKUP(U388,data!$B$3:$E$32,3,0))*(R388-14)),0)</f>
        <v>0</v>
      </c>
      <c r="W388" s="370" t="str">
        <f t="shared" si="369"/>
        <v xml:space="preserve"> </v>
      </c>
      <c r="X388" s="360">
        <f>IF($S388=1,VLOOKUP(W388,data!$B$35:$D$39,2,0),0)</f>
        <v>0</v>
      </c>
      <c r="Y388" s="364">
        <f>IF(AND(V388&lt;&gt;0,X388&lt;&gt;0)=FALSE,0,data!$C$43)</f>
        <v>0</v>
      </c>
      <c r="Z388" s="365">
        <f t="shared" si="362"/>
        <v>0</v>
      </c>
      <c r="AA388" s="225">
        <f t="shared" si="433"/>
        <v>0</v>
      </c>
      <c r="AB388" s="225">
        <f t="shared" si="370"/>
        <v>0</v>
      </c>
      <c r="AC388" s="225">
        <f t="shared" si="371"/>
        <v>0</v>
      </c>
      <c r="AE388" s="229"/>
      <c r="AF388" s="225">
        <f t="shared" si="372"/>
        <v>0</v>
      </c>
      <c r="AG388" s="230">
        <f>IF(AF388=1,data!$C$41*AE388,0)</f>
        <v>0</v>
      </c>
      <c r="AH388" s="265" t="s">
        <v>96</v>
      </c>
      <c r="AI388" s="231">
        <f>IF(AF388=1,IF(AE388&lt;15,VLOOKUP(AH388,data!$B$3:$E$32,2,0)*AE388,(VLOOKUP(AH388,data!$B$3:$E$32,2,0)*14)+(VLOOKUP(AH388,data!$B$3:$E$32,3,0))*(AE388-14)),0)</f>
        <v>0</v>
      </c>
      <c r="AJ388" s="265" t="s">
        <v>96</v>
      </c>
      <c r="AK388" s="231">
        <f>IF(AF388=1,VLOOKUP(AJ388,data!$B$35:$D$39,2,0),0)</f>
        <v>0</v>
      </c>
      <c r="AL388" s="232">
        <f>IF(AND(AI388&lt;&gt;0,AK388&lt;&gt;0)=FALSE,0,data!$C$43)</f>
        <v>0</v>
      </c>
      <c r="AM388" s="269">
        <f t="shared" si="373"/>
        <v>0</v>
      </c>
      <c r="AN388" s="225">
        <f t="shared" si="374"/>
        <v>0</v>
      </c>
      <c r="AO388" s="225">
        <f t="shared" si="375"/>
        <v>0</v>
      </c>
      <c r="AP388" s="225">
        <f t="shared" si="376"/>
        <v>0</v>
      </c>
      <c r="AQ388" s="431" t="str">
        <f t="shared" si="377"/>
        <v>ne</v>
      </c>
      <c r="AS388" s="229"/>
      <c r="AT388" s="225">
        <f t="shared" si="378"/>
        <v>0</v>
      </c>
      <c r="AU388" s="230">
        <f>IF(AT388=1,data!$C$41*AS388,0)</f>
        <v>0</v>
      </c>
      <c r="AV388" s="265" t="s">
        <v>96</v>
      </c>
      <c r="AW388" s="231">
        <f>IF(AT388=1,IF(AS388&lt;15,VLOOKUP(AV388,data!$B$3:$E$32,2,0)*AS388,(VLOOKUP(AV388,data!$B$3:$E$32,2,0)*14)+(VLOOKUP(AV388,data!$B$3:$E$32,3,0))*(AS388-14)),0)</f>
        <v>0</v>
      </c>
      <c r="AX388" s="265" t="s">
        <v>96</v>
      </c>
      <c r="AY388" s="231">
        <f>IF(AT388=1,VLOOKUP(AX388,data!$B$35:$D$39,2,0),0)</f>
        <v>0</v>
      </c>
      <c r="AZ388" s="232">
        <f>IF(AND(AW388&lt;&gt;0,AY388&lt;&gt;0)=FALSE,0,data!$C$43)</f>
        <v>0</v>
      </c>
      <c r="BA388" s="269">
        <f t="shared" si="379"/>
        <v>0</v>
      </c>
      <c r="BB388" s="225">
        <f t="shared" si="380"/>
        <v>0</v>
      </c>
      <c r="BC388" s="225">
        <f t="shared" si="381"/>
        <v>0</v>
      </c>
      <c r="BD388" s="225">
        <f t="shared" si="382"/>
        <v>0</v>
      </c>
      <c r="BE388" s="431" t="str">
        <f t="shared" si="383"/>
        <v>ne</v>
      </c>
      <c r="BG388" s="229"/>
      <c r="BH388" s="225">
        <f t="shared" si="384"/>
        <v>0</v>
      </c>
      <c r="BI388" s="230">
        <f>IF(BH388=1,data!$C$41*BG388,0)</f>
        <v>0</v>
      </c>
      <c r="BJ388" s="265" t="s">
        <v>96</v>
      </c>
      <c r="BK388" s="231">
        <f>IF(BH388=1,IF(BG388&lt;15,VLOOKUP(BJ388,data!$B$3:$E$32,2,0)*BG388,(VLOOKUP(BJ388,data!$B$3:$E$32,2,0)*14)+(VLOOKUP(BJ388,data!$B$3:$E$32,3,0))*(BG388-14)),0)</f>
        <v>0</v>
      </c>
      <c r="BL388" s="265" t="s">
        <v>96</v>
      </c>
      <c r="BM388" s="231">
        <f>IF(BH388=1,VLOOKUP(BL388,data!$B$35:$D$39,2,0),0)</f>
        <v>0</v>
      </c>
      <c r="BN388" s="232">
        <f>IF(AND(BK388&lt;&gt;0,BM388&lt;&gt;0)=FALSE,0,data!$C$43)</f>
        <v>0</v>
      </c>
      <c r="BO388" s="269">
        <f t="shared" si="385"/>
        <v>0</v>
      </c>
      <c r="BP388" s="225">
        <f t="shared" si="386"/>
        <v>0</v>
      </c>
      <c r="BQ388" s="225">
        <f t="shared" si="387"/>
        <v>0</v>
      </c>
      <c r="BR388" s="225">
        <f t="shared" si="388"/>
        <v>0</v>
      </c>
      <c r="BS388" s="431" t="str">
        <f t="shared" si="389"/>
        <v>ne</v>
      </c>
      <c r="BU388" s="229"/>
      <c r="BV388" s="225">
        <f t="shared" si="390"/>
        <v>0</v>
      </c>
      <c r="BW388" s="230">
        <f>IF(BV388=1,data!$C$41*BU388,0)</f>
        <v>0</v>
      </c>
      <c r="BX388" s="265" t="s">
        <v>96</v>
      </c>
      <c r="BY388" s="231">
        <f>IF(BV388=1,IF(BU388&lt;15,VLOOKUP(BX388,data!$B$3:$E$32,2,0)*BU388,(VLOOKUP(BX388,data!$B$3:$E$32,2,0)*14)+(VLOOKUP(BX388,data!$B$3:$E$32,3,0))*(BU388-14)),0)</f>
        <v>0</v>
      </c>
      <c r="BZ388" s="265" t="s">
        <v>96</v>
      </c>
      <c r="CA388" s="231">
        <f>IF(BV388=1,VLOOKUP(BZ388,data!$B$35:$D$39,2,0),0)</f>
        <v>0</v>
      </c>
      <c r="CB388" s="232">
        <f>IF(AND(BY388&lt;&gt;0,CA388&lt;&gt;0)=FALSE,0,data!$C$43)</f>
        <v>0</v>
      </c>
      <c r="CC388" s="269">
        <f t="shared" si="391"/>
        <v>0</v>
      </c>
      <c r="CD388" s="225">
        <f t="shared" si="392"/>
        <v>0</v>
      </c>
      <c r="CE388" s="225">
        <f t="shared" si="393"/>
        <v>0</v>
      </c>
      <c r="CF388" s="225">
        <f t="shared" si="394"/>
        <v>0</v>
      </c>
      <c r="CG388" s="431" t="str">
        <f t="shared" si="395"/>
        <v>ne</v>
      </c>
      <c r="CI388" s="229"/>
      <c r="CJ388" s="225">
        <f t="shared" si="396"/>
        <v>0</v>
      </c>
      <c r="CK388" s="230">
        <f>IF(CJ388=1,data!$C$41*CI388,0)</f>
        <v>0</v>
      </c>
      <c r="CL388" s="265" t="s">
        <v>96</v>
      </c>
      <c r="CM388" s="231">
        <f>IF(CJ388=1,IF(CI388&lt;15,VLOOKUP(CL388,data!$B$3:$E$32,2,0)*CI388,(VLOOKUP(CL388,data!$B$3:$E$32,2,0)*14)+(VLOOKUP(CL388,data!$B$3:$E$32,3,0))*(CI388-14)),0)</f>
        <v>0</v>
      </c>
      <c r="CN388" s="265" t="s">
        <v>96</v>
      </c>
      <c r="CO388" s="231">
        <f>IF(CJ388=1,VLOOKUP(CN388,data!$B$35:$D$39,2,0),0)</f>
        <v>0</v>
      </c>
      <c r="CP388" s="232">
        <f>IF(AND(CM388&lt;&gt;0,CO388&lt;&gt;0)=FALSE,0,data!$C$43)</f>
        <v>0</v>
      </c>
      <c r="CQ388" s="269">
        <f t="shared" si="397"/>
        <v>0</v>
      </c>
      <c r="CR388" s="225">
        <f t="shared" si="398"/>
        <v>0</v>
      </c>
      <c r="CS388" s="225">
        <f t="shared" si="399"/>
        <v>0</v>
      </c>
      <c r="CT388" s="225">
        <f t="shared" si="400"/>
        <v>0</v>
      </c>
      <c r="CU388" s="431" t="str">
        <f t="shared" si="401"/>
        <v>ne</v>
      </c>
      <c r="CW388" s="229"/>
      <c r="CX388" s="225">
        <f t="shared" si="402"/>
        <v>0</v>
      </c>
      <c r="CY388" s="230">
        <f>IF(CX388=1,data!$C$41*CW388,0)</f>
        <v>0</v>
      </c>
      <c r="CZ388" s="265" t="s">
        <v>96</v>
      </c>
      <c r="DA388" s="231">
        <f>IF(CX388=1,IF(CW388&lt;15,VLOOKUP(CZ388,data!$B$3:$E$32,2,0)*CW388,(VLOOKUP(CZ388,data!$B$3:$E$32,2,0)*14)+(VLOOKUP(CZ388,data!$B$3:$E$32,3,0))*(CW388-14)),0)</f>
        <v>0</v>
      </c>
      <c r="DB388" s="265" t="s">
        <v>96</v>
      </c>
      <c r="DC388" s="231">
        <f>IF(CX388=1,VLOOKUP(DB388,data!$B$35:$D$39,2,0),0)</f>
        <v>0</v>
      </c>
      <c r="DD388" s="232">
        <f>IF(AND(DA388&lt;&gt;0,DC388&lt;&gt;0)=FALSE,0,data!$C$43)</f>
        <v>0</v>
      </c>
      <c r="DE388" s="269">
        <f t="shared" si="403"/>
        <v>0</v>
      </c>
      <c r="DF388" s="225">
        <f t="shared" si="404"/>
        <v>0</v>
      </c>
      <c r="DG388" s="225">
        <f t="shared" si="405"/>
        <v>0</v>
      </c>
      <c r="DH388" s="225">
        <f t="shared" si="406"/>
        <v>0</v>
      </c>
      <c r="DI388" s="431" t="str">
        <f t="shared" si="407"/>
        <v>ne</v>
      </c>
      <c r="DK388" s="229"/>
      <c r="DL388" s="225">
        <f t="shared" si="408"/>
        <v>0</v>
      </c>
      <c r="DM388" s="230">
        <f>IF(DL388=1,data!$C$41*DK388,0)</f>
        <v>0</v>
      </c>
      <c r="DN388" s="265" t="s">
        <v>96</v>
      </c>
      <c r="DO388" s="231">
        <f>IF(DL388=1,IF(DK388&lt;15,VLOOKUP(DN388,data!$B$3:$E$32,2,0)*DK388,(VLOOKUP(DN388,data!$B$3:$E$32,2,0)*14)+(VLOOKUP(DN388,data!$B$3:$E$32,3,0))*(DK388-14)),0)</f>
        <v>0</v>
      </c>
      <c r="DP388" s="265" t="s">
        <v>96</v>
      </c>
      <c r="DQ388" s="231">
        <f>IF(DL388=1,VLOOKUP(DP388,data!$B$35:$D$39,2,0),0)</f>
        <v>0</v>
      </c>
      <c r="DR388" s="232">
        <f>IF(AND(DO388&lt;&gt;0,DQ388&lt;&gt;0)=FALSE,0,data!$C$43)</f>
        <v>0</v>
      </c>
      <c r="DS388" s="269">
        <f t="shared" si="409"/>
        <v>0</v>
      </c>
      <c r="DT388" s="225">
        <f t="shared" si="410"/>
        <v>0</v>
      </c>
      <c r="DU388" s="225">
        <f t="shared" si="411"/>
        <v>0</v>
      </c>
      <c r="DV388" s="225">
        <f t="shared" si="412"/>
        <v>0</v>
      </c>
      <c r="DW388" s="431" t="str">
        <f t="shared" si="413"/>
        <v>ne</v>
      </c>
      <c r="DY388" s="229"/>
      <c r="DZ388" s="225">
        <f t="shared" si="414"/>
        <v>0</v>
      </c>
      <c r="EA388" s="230">
        <f>IF(DZ388=1,data!$C$41*DY388,0)</f>
        <v>0</v>
      </c>
      <c r="EB388" s="265" t="s">
        <v>96</v>
      </c>
      <c r="EC388" s="231">
        <f>IF(DZ388=1,IF(DY388&lt;15,VLOOKUP(EB388,data!$B$3:$E$32,2,0)*DY388,(VLOOKUP(EB388,data!$B$3:$E$32,2,0)*14)+(VLOOKUP(EB388,data!$B$3:$E$32,3,0))*(DY388-14)),0)</f>
        <v>0</v>
      </c>
      <c r="ED388" s="265" t="s">
        <v>96</v>
      </c>
      <c r="EE388" s="231">
        <f>IF(DZ388=1,VLOOKUP(ED388,data!$B$35:$D$39,2,0),0)</f>
        <v>0</v>
      </c>
      <c r="EF388" s="232">
        <f>IF(AND(EC388&lt;&gt;0,EE388&lt;&gt;0)=FALSE,0,data!$C$43)</f>
        <v>0</v>
      </c>
      <c r="EG388" s="269">
        <f t="shared" si="415"/>
        <v>0</v>
      </c>
      <c r="EH388" s="225">
        <f t="shared" si="416"/>
        <v>0</v>
      </c>
      <c r="EI388" s="225">
        <f t="shared" si="417"/>
        <v>0</v>
      </c>
      <c r="EJ388" s="225">
        <f t="shared" si="418"/>
        <v>0</v>
      </c>
      <c r="EK388" s="431" t="str">
        <f t="shared" si="419"/>
        <v>ne</v>
      </c>
      <c r="EM388" s="229"/>
      <c r="EN388" s="225">
        <f t="shared" si="420"/>
        <v>0</v>
      </c>
      <c r="EO388" s="230">
        <f>IF(EN388=1,data!$C$41*EM388,0)</f>
        <v>0</v>
      </c>
      <c r="EP388" s="265" t="s">
        <v>96</v>
      </c>
      <c r="EQ388" s="231">
        <f>IF(EN388=1,IF(EM388&lt;15,VLOOKUP(EP388,data!$B$3:$E$32,2,0)*EM388,(VLOOKUP(EP388,data!$B$3:$E$32,2,0)*14)+(VLOOKUP(EP388,data!$B$3:$E$32,3,0))*(EM388-14)),0)</f>
        <v>0</v>
      </c>
      <c r="ER388" s="265" t="s">
        <v>96</v>
      </c>
      <c r="ES388" s="231">
        <f>IF(EN388=1,VLOOKUP(ER388,data!$B$35:$D$39,2,0),0)</f>
        <v>0</v>
      </c>
      <c r="ET388" s="232">
        <f>IF(AND(EQ388&lt;&gt;0,ES388&lt;&gt;0)=FALSE,0,data!$C$43)</f>
        <v>0</v>
      </c>
      <c r="EU388" s="269">
        <f t="shared" si="421"/>
        <v>0</v>
      </c>
      <c r="EV388" s="225">
        <f t="shared" si="422"/>
        <v>0</v>
      </c>
      <c r="EW388" s="225">
        <f t="shared" si="423"/>
        <v>0</v>
      </c>
      <c r="EX388" s="225">
        <f t="shared" si="424"/>
        <v>0</v>
      </c>
      <c r="EY388" s="431" t="str">
        <f t="shared" si="425"/>
        <v>ne</v>
      </c>
      <c r="FA388" s="229"/>
      <c r="FB388" s="225">
        <f t="shared" si="426"/>
        <v>0</v>
      </c>
      <c r="FC388" s="230">
        <f>IF(FB388=1,data!$C$41*FA388,0)</f>
        <v>0</v>
      </c>
      <c r="FD388" s="265" t="s">
        <v>96</v>
      </c>
      <c r="FE388" s="231">
        <f>IF(FB388=1,IF(FA388&lt;15,VLOOKUP(FD388,data!$B$3:$E$32,2,0)*FA388,(VLOOKUP(FD388,data!$B$3:$E$32,2,0)*14)+(VLOOKUP(FD388,data!$B$3:$E$32,3,0))*(FA388-14)),0)</f>
        <v>0</v>
      </c>
      <c r="FF388" s="265" t="s">
        <v>96</v>
      </c>
      <c r="FG388" s="231">
        <f>IF(FB388=1,VLOOKUP(FF388,data!$B$35:$D$39,2,0),0)</f>
        <v>0</v>
      </c>
      <c r="FH388" s="232">
        <f>IF(AND(FE388&lt;&gt;0,FG388&lt;&gt;0)=FALSE,0,data!$C$43)</f>
        <v>0</v>
      </c>
      <c r="FI388" s="269">
        <f t="shared" si="427"/>
        <v>0</v>
      </c>
      <c r="FJ388" s="225">
        <f t="shared" si="428"/>
        <v>0</v>
      </c>
      <c r="FK388" s="225">
        <f t="shared" si="429"/>
        <v>0</v>
      </c>
      <c r="FL388" s="225">
        <f t="shared" si="430"/>
        <v>0</v>
      </c>
      <c r="FM388" s="431" t="str">
        <f t="shared" si="431"/>
        <v>ne</v>
      </c>
    </row>
    <row r="389" spans="1:169" ht="26.65" hidden="1" customHeight="1" x14ac:dyDescent="0.25">
      <c r="A389" s="233"/>
      <c r="B389" s="370" t="s">
        <v>480</v>
      </c>
      <c r="C389" s="416"/>
      <c r="D389" s="418"/>
      <c r="E389" s="229"/>
      <c r="F389" s="225">
        <f t="shared" si="363"/>
        <v>0</v>
      </c>
      <c r="G389" s="230">
        <f>IF(F389=1,data!$C$41*E389,0)</f>
        <v>0</v>
      </c>
      <c r="H389" s="265" t="s">
        <v>96</v>
      </c>
      <c r="I389" s="231">
        <f>IF($F389=1,IF($E389&lt;15,VLOOKUP(H389,data!$B$3:$E$32,2,0)*$E389,(VLOOKUP(H389,data!$B$3:$E$32,2,0)*14)+(VLOOKUP(H389,data!$B$3:$E$32,3,0))*($E389-14)),0)</f>
        <v>0</v>
      </c>
      <c r="J389" s="265" t="s">
        <v>96</v>
      </c>
      <c r="K389" s="231">
        <f>IF($F389=1,VLOOKUP(J389,data!$B$35:$D$39,2,0),0)</f>
        <v>0</v>
      </c>
      <c r="L389" s="232">
        <f>IF(AND(I389&lt;&gt;0,K389&lt;&gt;0)=FALSE,0,data!$C$43)</f>
        <v>0</v>
      </c>
      <c r="M389" s="269">
        <f t="shared" si="361"/>
        <v>0</v>
      </c>
      <c r="N389" s="225">
        <f t="shared" si="432"/>
        <v>0</v>
      </c>
      <c r="O389" s="225">
        <f t="shared" si="364"/>
        <v>0</v>
      </c>
      <c r="P389" s="225">
        <f t="shared" si="365"/>
        <v>0</v>
      </c>
      <c r="Q389" s="228"/>
      <c r="R389" s="438">
        <f t="shared" si="366"/>
        <v>0</v>
      </c>
      <c r="S389" s="225">
        <f t="shared" si="367"/>
        <v>0</v>
      </c>
      <c r="T389" s="357">
        <f>IF(S389=1,data!$C$41*R389,0)</f>
        <v>0</v>
      </c>
      <c r="U389" s="370" t="str">
        <f t="shared" si="368"/>
        <v xml:space="preserve"> </v>
      </c>
      <c r="V389" s="360">
        <f>IF($S389=1,IF(R389&lt;15,VLOOKUP(U389,data!$B$3:$E$32,2,0)*R389,(VLOOKUP(U389,data!$B$3:$E$32,2,0)*14)+(VLOOKUP(U389,data!$B$3:$E$32,3,0))*(R389-14)),0)</f>
        <v>0</v>
      </c>
      <c r="W389" s="370" t="str">
        <f t="shared" si="369"/>
        <v xml:space="preserve"> </v>
      </c>
      <c r="X389" s="360">
        <f>IF($S389=1,VLOOKUP(W389,data!$B$35:$D$39,2,0),0)</f>
        <v>0</v>
      </c>
      <c r="Y389" s="364">
        <f>IF(AND(V389&lt;&gt;0,X389&lt;&gt;0)=FALSE,0,data!$C$43)</f>
        <v>0</v>
      </c>
      <c r="Z389" s="365">
        <f t="shared" si="362"/>
        <v>0</v>
      </c>
      <c r="AA389" s="225">
        <f t="shared" si="433"/>
        <v>0</v>
      </c>
      <c r="AB389" s="225">
        <f t="shared" si="370"/>
        <v>0</v>
      </c>
      <c r="AC389" s="225">
        <f t="shared" si="371"/>
        <v>0</v>
      </c>
      <c r="AE389" s="229"/>
      <c r="AF389" s="225">
        <f t="shared" si="372"/>
        <v>0</v>
      </c>
      <c r="AG389" s="230">
        <f>IF(AF389=1,data!$C$41*AE389,0)</f>
        <v>0</v>
      </c>
      <c r="AH389" s="265" t="s">
        <v>96</v>
      </c>
      <c r="AI389" s="231">
        <f>IF(AF389=1,IF(AE389&lt;15,VLOOKUP(AH389,data!$B$3:$E$32,2,0)*AE389,(VLOOKUP(AH389,data!$B$3:$E$32,2,0)*14)+(VLOOKUP(AH389,data!$B$3:$E$32,3,0))*(AE389-14)),0)</f>
        <v>0</v>
      </c>
      <c r="AJ389" s="265" t="s">
        <v>96</v>
      </c>
      <c r="AK389" s="231">
        <f>IF(AF389=1,VLOOKUP(AJ389,data!$B$35:$D$39,2,0),0)</f>
        <v>0</v>
      </c>
      <c r="AL389" s="232">
        <f>IF(AND(AI389&lt;&gt;0,AK389&lt;&gt;0)=FALSE,0,data!$C$43)</f>
        <v>0</v>
      </c>
      <c r="AM389" s="269">
        <f t="shared" si="373"/>
        <v>0</v>
      </c>
      <c r="AN389" s="225">
        <f t="shared" si="374"/>
        <v>0</v>
      </c>
      <c r="AO389" s="225">
        <f t="shared" si="375"/>
        <v>0</v>
      </c>
      <c r="AP389" s="225">
        <f t="shared" si="376"/>
        <v>0</v>
      </c>
      <c r="AQ389" s="431" t="str">
        <f t="shared" si="377"/>
        <v>ne</v>
      </c>
      <c r="AS389" s="229"/>
      <c r="AT389" s="225">
        <f t="shared" si="378"/>
        <v>0</v>
      </c>
      <c r="AU389" s="230">
        <f>IF(AT389=1,data!$C$41*AS389,0)</f>
        <v>0</v>
      </c>
      <c r="AV389" s="265" t="s">
        <v>96</v>
      </c>
      <c r="AW389" s="231">
        <f>IF(AT389=1,IF(AS389&lt;15,VLOOKUP(AV389,data!$B$3:$E$32,2,0)*AS389,(VLOOKUP(AV389,data!$B$3:$E$32,2,0)*14)+(VLOOKUP(AV389,data!$B$3:$E$32,3,0))*(AS389-14)),0)</f>
        <v>0</v>
      </c>
      <c r="AX389" s="265" t="s">
        <v>96</v>
      </c>
      <c r="AY389" s="231">
        <f>IF(AT389=1,VLOOKUP(AX389,data!$B$35:$D$39,2,0),0)</f>
        <v>0</v>
      </c>
      <c r="AZ389" s="232">
        <f>IF(AND(AW389&lt;&gt;0,AY389&lt;&gt;0)=FALSE,0,data!$C$43)</f>
        <v>0</v>
      </c>
      <c r="BA389" s="269">
        <f t="shared" si="379"/>
        <v>0</v>
      </c>
      <c r="BB389" s="225">
        <f t="shared" si="380"/>
        <v>0</v>
      </c>
      <c r="BC389" s="225">
        <f t="shared" si="381"/>
        <v>0</v>
      </c>
      <c r="BD389" s="225">
        <f t="shared" si="382"/>
        <v>0</v>
      </c>
      <c r="BE389" s="431" t="str">
        <f t="shared" si="383"/>
        <v>ne</v>
      </c>
      <c r="BG389" s="229"/>
      <c r="BH389" s="225">
        <f t="shared" si="384"/>
        <v>0</v>
      </c>
      <c r="BI389" s="230">
        <f>IF(BH389=1,data!$C$41*BG389,0)</f>
        <v>0</v>
      </c>
      <c r="BJ389" s="265" t="s">
        <v>96</v>
      </c>
      <c r="BK389" s="231">
        <f>IF(BH389=1,IF(BG389&lt;15,VLOOKUP(BJ389,data!$B$3:$E$32,2,0)*BG389,(VLOOKUP(BJ389,data!$B$3:$E$32,2,0)*14)+(VLOOKUP(BJ389,data!$B$3:$E$32,3,0))*(BG389-14)),0)</f>
        <v>0</v>
      </c>
      <c r="BL389" s="265" t="s">
        <v>96</v>
      </c>
      <c r="BM389" s="231">
        <f>IF(BH389=1,VLOOKUP(BL389,data!$B$35:$D$39,2,0),0)</f>
        <v>0</v>
      </c>
      <c r="BN389" s="232">
        <f>IF(AND(BK389&lt;&gt;0,BM389&lt;&gt;0)=FALSE,0,data!$C$43)</f>
        <v>0</v>
      </c>
      <c r="BO389" s="269">
        <f t="shared" si="385"/>
        <v>0</v>
      </c>
      <c r="BP389" s="225">
        <f t="shared" si="386"/>
        <v>0</v>
      </c>
      <c r="BQ389" s="225">
        <f t="shared" si="387"/>
        <v>0</v>
      </c>
      <c r="BR389" s="225">
        <f t="shared" si="388"/>
        <v>0</v>
      </c>
      <c r="BS389" s="431" t="str">
        <f t="shared" si="389"/>
        <v>ne</v>
      </c>
      <c r="BU389" s="229"/>
      <c r="BV389" s="225">
        <f t="shared" si="390"/>
        <v>0</v>
      </c>
      <c r="BW389" s="230">
        <f>IF(BV389=1,data!$C$41*BU389,0)</f>
        <v>0</v>
      </c>
      <c r="BX389" s="265" t="s">
        <v>96</v>
      </c>
      <c r="BY389" s="231">
        <f>IF(BV389=1,IF(BU389&lt;15,VLOOKUP(BX389,data!$B$3:$E$32,2,0)*BU389,(VLOOKUP(BX389,data!$B$3:$E$32,2,0)*14)+(VLOOKUP(BX389,data!$B$3:$E$32,3,0))*(BU389-14)),0)</f>
        <v>0</v>
      </c>
      <c r="BZ389" s="265" t="s">
        <v>96</v>
      </c>
      <c r="CA389" s="231">
        <f>IF(BV389=1,VLOOKUP(BZ389,data!$B$35:$D$39,2,0),0)</f>
        <v>0</v>
      </c>
      <c r="CB389" s="232">
        <f>IF(AND(BY389&lt;&gt;0,CA389&lt;&gt;0)=FALSE,0,data!$C$43)</f>
        <v>0</v>
      </c>
      <c r="CC389" s="269">
        <f t="shared" si="391"/>
        <v>0</v>
      </c>
      <c r="CD389" s="225">
        <f t="shared" si="392"/>
        <v>0</v>
      </c>
      <c r="CE389" s="225">
        <f t="shared" si="393"/>
        <v>0</v>
      </c>
      <c r="CF389" s="225">
        <f t="shared" si="394"/>
        <v>0</v>
      </c>
      <c r="CG389" s="431" t="str">
        <f t="shared" si="395"/>
        <v>ne</v>
      </c>
      <c r="CI389" s="229"/>
      <c r="CJ389" s="225">
        <f t="shared" si="396"/>
        <v>0</v>
      </c>
      <c r="CK389" s="230">
        <f>IF(CJ389=1,data!$C$41*CI389,0)</f>
        <v>0</v>
      </c>
      <c r="CL389" s="265" t="s">
        <v>96</v>
      </c>
      <c r="CM389" s="231">
        <f>IF(CJ389=1,IF(CI389&lt;15,VLOOKUP(CL389,data!$B$3:$E$32,2,0)*CI389,(VLOOKUP(CL389,data!$B$3:$E$32,2,0)*14)+(VLOOKUP(CL389,data!$B$3:$E$32,3,0))*(CI389-14)),0)</f>
        <v>0</v>
      </c>
      <c r="CN389" s="265" t="s">
        <v>96</v>
      </c>
      <c r="CO389" s="231">
        <f>IF(CJ389=1,VLOOKUP(CN389,data!$B$35:$D$39,2,0),0)</f>
        <v>0</v>
      </c>
      <c r="CP389" s="232">
        <f>IF(AND(CM389&lt;&gt;0,CO389&lt;&gt;0)=FALSE,0,data!$C$43)</f>
        <v>0</v>
      </c>
      <c r="CQ389" s="269">
        <f t="shared" si="397"/>
        <v>0</v>
      </c>
      <c r="CR389" s="225">
        <f t="shared" si="398"/>
        <v>0</v>
      </c>
      <c r="CS389" s="225">
        <f t="shared" si="399"/>
        <v>0</v>
      </c>
      <c r="CT389" s="225">
        <f t="shared" si="400"/>
        <v>0</v>
      </c>
      <c r="CU389" s="431" t="str">
        <f t="shared" si="401"/>
        <v>ne</v>
      </c>
      <c r="CW389" s="229"/>
      <c r="CX389" s="225">
        <f t="shared" si="402"/>
        <v>0</v>
      </c>
      <c r="CY389" s="230">
        <f>IF(CX389=1,data!$C$41*CW389,0)</f>
        <v>0</v>
      </c>
      <c r="CZ389" s="265" t="s">
        <v>96</v>
      </c>
      <c r="DA389" s="231">
        <f>IF(CX389=1,IF(CW389&lt;15,VLOOKUP(CZ389,data!$B$3:$E$32,2,0)*CW389,(VLOOKUP(CZ389,data!$B$3:$E$32,2,0)*14)+(VLOOKUP(CZ389,data!$B$3:$E$32,3,0))*(CW389-14)),0)</f>
        <v>0</v>
      </c>
      <c r="DB389" s="265" t="s">
        <v>96</v>
      </c>
      <c r="DC389" s="231">
        <f>IF(CX389=1,VLOOKUP(DB389,data!$B$35:$D$39,2,0),0)</f>
        <v>0</v>
      </c>
      <c r="DD389" s="232">
        <f>IF(AND(DA389&lt;&gt;0,DC389&lt;&gt;0)=FALSE,0,data!$C$43)</f>
        <v>0</v>
      </c>
      <c r="DE389" s="269">
        <f t="shared" si="403"/>
        <v>0</v>
      </c>
      <c r="DF389" s="225">
        <f t="shared" si="404"/>
        <v>0</v>
      </c>
      <c r="DG389" s="225">
        <f t="shared" si="405"/>
        <v>0</v>
      </c>
      <c r="DH389" s="225">
        <f t="shared" si="406"/>
        <v>0</v>
      </c>
      <c r="DI389" s="431" t="str">
        <f t="shared" si="407"/>
        <v>ne</v>
      </c>
      <c r="DK389" s="229"/>
      <c r="DL389" s="225">
        <f t="shared" si="408"/>
        <v>0</v>
      </c>
      <c r="DM389" s="230">
        <f>IF(DL389=1,data!$C$41*DK389,0)</f>
        <v>0</v>
      </c>
      <c r="DN389" s="265" t="s">
        <v>96</v>
      </c>
      <c r="DO389" s="231">
        <f>IF(DL389=1,IF(DK389&lt;15,VLOOKUP(DN389,data!$B$3:$E$32,2,0)*DK389,(VLOOKUP(DN389,data!$B$3:$E$32,2,0)*14)+(VLOOKUP(DN389,data!$B$3:$E$32,3,0))*(DK389-14)),0)</f>
        <v>0</v>
      </c>
      <c r="DP389" s="265" t="s">
        <v>96</v>
      </c>
      <c r="DQ389" s="231">
        <f>IF(DL389=1,VLOOKUP(DP389,data!$B$35:$D$39,2,0),0)</f>
        <v>0</v>
      </c>
      <c r="DR389" s="232">
        <f>IF(AND(DO389&lt;&gt;0,DQ389&lt;&gt;0)=FALSE,0,data!$C$43)</f>
        <v>0</v>
      </c>
      <c r="DS389" s="269">
        <f t="shared" si="409"/>
        <v>0</v>
      </c>
      <c r="DT389" s="225">
        <f t="shared" si="410"/>
        <v>0</v>
      </c>
      <c r="DU389" s="225">
        <f t="shared" si="411"/>
        <v>0</v>
      </c>
      <c r="DV389" s="225">
        <f t="shared" si="412"/>
        <v>0</v>
      </c>
      <c r="DW389" s="431" t="str">
        <f t="shared" si="413"/>
        <v>ne</v>
      </c>
      <c r="DY389" s="229"/>
      <c r="DZ389" s="225">
        <f t="shared" si="414"/>
        <v>0</v>
      </c>
      <c r="EA389" s="230">
        <f>IF(DZ389=1,data!$C$41*DY389,0)</f>
        <v>0</v>
      </c>
      <c r="EB389" s="265" t="s">
        <v>96</v>
      </c>
      <c r="EC389" s="231">
        <f>IF(DZ389=1,IF(DY389&lt;15,VLOOKUP(EB389,data!$B$3:$E$32,2,0)*DY389,(VLOOKUP(EB389,data!$B$3:$E$32,2,0)*14)+(VLOOKUP(EB389,data!$B$3:$E$32,3,0))*(DY389-14)),0)</f>
        <v>0</v>
      </c>
      <c r="ED389" s="265" t="s">
        <v>96</v>
      </c>
      <c r="EE389" s="231">
        <f>IF(DZ389=1,VLOOKUP(ED389,data!$B$35:$D$39,2,0),0)</f>
        <v>0</v>
      </c>
      <c r="EF389" s="232">
        <f>IF(AND(EC389&lt;&gt;0,EE389&lt;&gt;0)=FALSE,0,data!$C$43)</f>
        <v>0</v>
      </c>
      <c r="EG389" s="269">
        <f t="shared" si="415"/>
        <v>0</v>
      </c>
      <c r="EH389" s="225">
        <f t="shared" si="416"/>
        <v>0</v>
      </c>
      <c r="EI389" s="225">
        <f t="shared" si="417"/>
        <v>0</v>
      </c>
      <c r="EJ389" s="225">
        <f t="shared" si="418"/>
        <v>0</v>
      </c>
      <c r="EK389" s="431" t="str">
        <f t="shared" si="419"/>
        <v>ne</v>
      </c>
      <c r="EM389" s="229"/>
      <c r="EN389" s="225">
        <f t="shared" si="420"/>
        <v>0</v>
      </c>
      <c r="EO389" s="230">
        <f>IF(EN389=1,data!$C$41*EM389,0)</f>
        <v>0</v>
      </c>
      <c r="EP389" s="265" t="s">
        <v>96</v>
      </c>
      <c r="EQ389" s="231">
        <f>IF(EN389=1,IF(EM389&lt;15,VLOOKUP(EP389,data!$B$3:$E$32,2,0)*EM389,(VLOOKUP(EP389,data!$B$3:$E$32,2,0)*14)+(VLOOKUP(EP389,data!$B$3:$E$32,3,0))*(EM389-14)),0)</f>
        <v>0</v>
      </c>
      <c r="ER389" s="265" t="s">
        <v>96</v>
      </c>
      <c r="ES389" s="231">
        <f>IF(EN389=1,VLOOKUP(ER389,data!$B$35:$D$39,2,0),0)</f>
        <v>0</v>
      </c>
      <c r="ET389" s="232">
        <f>IF(AND(EQ389&lt;&gt;0,ES389&lt;&gt;0)=FALSE,0,data!$C$43)</f>
        <v>0</v>
      </c>
      <c r="EU389" s="269">
        <f t="shared" si="421"/>
        <v>0</v>
      </c>
      <c r="EV389" s="225">
        <f t="shared" si="422"/>
        <v>0</v>
      </c>
      <c r="EW389" s="225">
        <f t="shared" si="423"/>
        <v>0</v>
      </c>
      <c r="EX389" s="225">
        <f t="shared" si="424"/>
        <v>0</v>
      </c>
      <c r="EY389" s="431" t="str">
        <f t="shared" si="425"/>
        <v>ne</v>
      </c>
      <c r="FA389" s="229"/>
      <c r="FB389" s="225">
        <f t="shared" si="426"/>
        <v>0</v>
      </c>
      <c r="FC389" s="230">
        <f>IF(FB389=1,data!$C$41*FA389,0)</f>
        <v>0</v>
      </c>
      <c r="FD389" s="265" t="s">
        <v>96</v>
      </c>
      <c r="FE389" s="231">
        <f>IF(FB389=1,IF(FA389&lt;15,VLOOKUP(FD389,data!$B$3:$E$32,2,0)*FA389,(VLOOKUP(FD389,data!$B$3:$E$32,2,0)*14)+(VLOOKUP(FD389,data!$B$3:$E$32,3,0))*(FA389-14)),0)</f>
        <v>0</v>
      </c>
      <c r="FF389" s="265" t="s">
        <v>96</v>
      </c>
      <c r="FG389" s="231">
        <f>IF(FB389=1,VLOOKUP(FF389,data!$B$35:$D$39,2,0),0)</f>
        <v>0</v>
      </c>
      <c r="FH389" s="232">
        <f>IF(AND(FE389&lt;&gt;0,FG389&lt;&gt;0)=FALSE,0,data!$C$43)</f>
        <v>0</v>
      </c>
      <c r="FI389" s="269">
        <f t="shared" si="427"/>
        <v>0</v>
      </c>
      <c r="FJ389" s="225">
        <f t="shared" si="428"/>
        <v>0</v>
      </c>
      <c r="FK389" s="225">
        <f t="shared" si="429"/>
        <v>0</v>
      </c>
      <c r="FL389" s="225">
        <f t="shared" si="430"/>
        <v>0</v>
      </c>
      <c r="FM389" s="431" t="str">
        <f t="shared" si="431"/>
        <v>ne</v>
      </c>
    </row>
    <row r="390" spans="1:169" ht="26.65" hidden="1" customHeight="1" x14ac:dyDescent="0.25">
      <c r="A390" s="233"/>
      <c r="B390" s="370" t="s">
        <v>481</v>
      </c>
      <c r="C390" s="416"/>
      <c r="D390" s="418"/>
      <c r="E390" s="229"/>
      <c r="F390" s="225">
        <f t="shared" si="363"/>
        <v>0</v>
      </c>
      <c r="G390" s="230">
        <f>IF(F390=1,data!$C$41*E390,0)</f>
        <v>0</v>
      </c>
      <c r="H390" s="265" t="s">
        <v>96</v>
      </c>
      <c r="I390" s="231">
        <f>IF($F390=1,IF($E390&lt;15,VLOOKUP(H390,data!$B$3:$E$32,2,0)*$E390,(VLOOKUP(H390,data!$B$3:$E$32,2,0)*14)+(VLOOKUP(H390,data!$B$3:$E$32,3,0))*($E390-14)),0)</f>
        <v>0</v>
      </c>
      <c r="J390" s="265" t="s">
        <v>96</v>
      </c>
      <c r="K390" s="231">
        <f>IF($F390=1,VLOOKUP(J390,data!$B$35:$D$39,2,0),0)</f>
        <v>0</v>
      </c>
      <c r="L390" s="232">
        <f>IF(AND(I390&lt;&gt;0,K390&lt;&gt;0)=FALSE,0,data!$C$43)</f>
        <v>0</v>
      </c>
      <c r="M390" s="269">
        <f t="shared" si="361"/>
        <v>0</v>
      </c>
      <c r="N390" s="225">
        <f t="shared" si="432"/>
        <v>0</v>
      </c>
      <c r="O390" s="225">
        <f t="shared" si="364"/>
        <v>0</v>
      </c>
      <c r="P390" s="225">
        <f t="shared" si="365"/>
        <v>0</v>
      </c>
      <c r="Q390" s="228"/>
      <c r="R390" s="438">
        <f t="shared" si="366"/>
        <v>0</v>
      </c>
      <c r="S390" s="225">
        <f t="shared" si="367"/>
        <v>0</v>
      </c>
      <c r="T390" s="357">
        <f>IF(S390=1,data!$C$41*R390,0)</f>
        <v>0</v>
      </c>
      <c r="U390" s="370" t="str">
        <f t="shared" si="368"/>
        <v xml:space="preserve"> </v>
      </c>
      <c r="V390" s="360">
        <f>IF($S390=1,IF(R390&lt;15,VLOOKUP(U390,data!$B$3:$E$32,2,0)*R390,(VLOOKUP(U390,data!$B$3:$E$32,2,0)*14)+(VLOOKUP(U390,data!$B$3:$E$32,3,0))*(R390-14)),0)</f>
        <v>0</v>
      </c>
      <c r="W390" s="370" t="str">
        <f t="shared" si="369"/>
        <v xml:space="preserve"> </v>
      </c>
      <c r="X390" s="360">
        <f>IF($S390=1,VLOOKUP(W390,data!$B$35:$D$39,2,0),0)</f>
        <v>0</v>
      </c>
      <c r="Y390" s="364">
        <f>IF(AND(V390&lt;&gt;0,X390&lt;&gt;0)=FALSE,0,data!$C$43)</f>
        <v>0</v>
      </c>
      <c r="Z390" s="365">
        <f t="shared" si="362"/>
        <v>0</v>
      </c>
      <c r="AA390" s="225">
        <f t="shared" si="433"/>
        <v>0</v>
      </c>
      <c r="AB390" s="225">
        <f t="shared" si="370"/>
        <v>0</v>
      </c>
      <c r="AC390" s="225">
        <f t="shared" si="371"/>
        <v>0</v>
      </c>
      <c r="AE390" s="229"/>
      <c r="AF390" s="225">
        <f t="shared" si="372"/>
        <v>0</v>
      </c>
      <c r="AG390" s="230">
        <f>IF(AF390=1,data!$C$41*AE390,0)</f>
        <v>0</v>
      </c>
      <c r="AH390" s="265" t="s">
        <v>96</v>
      </c>
      <c r="AI390" s="231">
        <f>IF(AF390=1,IF(AE390&lt;15,VLOOKUP(AH390,data!$B$3:$E$32,2,0)*AE390,(VLOOKUP(AH390,data!$B$3:$E$32,2,0)*14)+(VLOOKUP(AH390,data!$B$3:$E$32,3,0))*(AE390-14)),0)</f>
        <v>0</v>
      </c>
      <c r="AJ390" s="265" t="s">
        <v>96</v>
      </c>
      <c r="AK390" s="231">
        <f>IF(AF390=1,VLOOKUP(AJ390,data!$B$35:$D$39,2,0),0)</f>
        <v>0</v>
      </c>
      <c r="AL390" s="232">
        <f>IF(AND(AI390&lt;&gt;0,AK390&lt;&gt;0)=FALSE,0,data!$C$43)</f>
        <v>0</v>
      </c>
      <c r="AM390" s="269">
        <f t="shared" si="373"/>
        <v>0</v>
      </c>
      <c r="AN390" s="225">
        <f t="shared" si="374"/>
        <v>0</v>
      </c>
      <c r="AO390" s="225">
        <f t="shared" si="375"/>
        <v>0</v>
      </c>
      <c r="AP390" s="225">
        <f t="shared" si="376"/>
        <v>0</v>
      </c>
      <c r="AQ390" s="431" t="str">
        <f t="shared" si="377"/>
        <v>ne</v>
      </c>
      <c r="AS390" s="229"/>
      <c r="AT390" s="225">
        <f t="shared" si="378"/>
        <v>0</v>
      </c>
      <c r="AU390" s="230">
        <f>IF(AT390=1,data!$C$41*AS390,0)</f>
        <v>0</v>
      </c>
      <c r="AV390" s="265" t="s">
        <v>96</v>
      </c>
      <c r="AW390" s="231">
        <f>IF(AT390=1,IF(AS390&lt;15,VLOOKUP(AV390,data!$B$3:$E$32,2,0)*AS390,(VLOOKUP(AV390,data!$B$3:$E$32,2,0)*14)+(VLOOKUP(AV390,data!$B$3:$E$32,3,0))*(AS390-14)),0)</f>
        <v>0</v>
      </c>
      <c r="AX390" s="265" t="s">
        <v>96</v>
      </c>
      <c r="AY390" s="231">
        <f>IF(AT390=1,VLOOKUP(AX390,data!$B$35:$D$39,2,0),0)</f>
        <v>0</v>
      </c>
      <c r="AZ390" s="232">
        <f>IF(AND(AW390&lt;&gt;0,AY390&lt;&gt;0)=FALSE,0,data!$C$43)</f>
        <v>0</v>
      </c>
      <c r="BA390" s="269">
        <f t="shared" si="379"/>
        <v>0</v>
      </c>
      <c r="BB390" s="225">
        <f t="shared" si="380"/>
        <v>0</v>
      </c>
      <c r="BC390" s="225">
        <f t="shared" si="381"/>
        <v>0</v>
      </c>
      <c r="BD390" s="225">
        <f t="shared" si="382"/>
        <v>0</v>
      </c>
      <c r="BE390" s="431" t="str">
        <f t="shared" si="383"/>
        <v>ne</v>
      </c>
      <c r="BG390" s="229"/>
      <c r="BH390" s="225">
        <f t="shared" si="384"/>
        <v>0</v>
      </c>
      <c r="BI390" s="230">
        <f>IF(BH390=1,data!$C$41*BG390,0)</f>
        <v>0</v>
      </c>
      <c r="BJ390" s="265" t="s">
        <v>96</v>
      </c>
      <c r="BK390" s="231">
        <f>IF(BH390=1,IF(BG390&lt;15,VLOOKUP(BJ390,data!$B$3:$E$32,2,0)*BG390,(VLOOKUP(BJ390,data!$B$3:$E$32,2,0)*14)+(VLOOKUP(BJ390,data!$B$3:$E$32,3,0))*(BG390-14)),0)</f>
        <v>0</v>
      </c>
      <c r="BL390" s="265" t="s">
        <v>96</v>
      </c>
      <c r="BM390" s="231">
        <f>IF(BH390=1,VLOOKUP(BL390,data!$B$35:$D$39,2,0),0)</f>
        <v>0</v>
      </c>
      <c r="BN390" s="232">
        <f>IF(AND(BK390&lt;&gt;0,BM390&lt;&gt;0)=FALSE,0,data!$C$43)</f>
        <v>0</v>
      </c>
      <c r="BO390" s="269">
        <f t="shared" si="385"/>
        <v>0</v>
      </c>
      <c r="BP390" s="225">
        <f t="shared" si="386"/>
        <v>0</v>
      </c>
      <c r="BQ390" s="225">
        <f t="shared" si="387"/>
        <v>0</v>
      </c>
      <c r="BR390" s="225">
        <f t="shared" si="388"/>
        <v>0</v>
      </c>
      <c r="BS390" s="431" t="str">
        <f t="shared" si="389"/>
        <v>ne</v>
      </c>
      <c r="BU390" s="229"/>
      <c r="BV390" s="225">
        <f t="shared" si="390"/>
        <v>0</v>
      </c>
      <c r="BW390" s="230">
        <f>IF(BV390=1,data!$C$41*BU390,0)</f>
        <v>0</v>
      </c>
      <c r="BX390" s="265" t="s">
        <v>96</v>
      </c>
      <c r="BY390" s="231">
        <f>IF(BV390=1,IF(BU390&lt;15,VLOOKUP(BX390,data!$B$3:$E$32,2,0)*BU390,(VLOOKUP(BX390,data!$B$3:$E$32,2,0)*14)+(VLOOKUP(BX390,data!$B$3:$E$32,3,0))*(BU390-14)),0)</f>
        <v>0</v>
      </c>
      <c r="BZ390" s="265" t="s">
        <v>96</v>
      </c>
      <c r="CA390" s="231">
        <f>IF(BV390=1,VLOOKUP(BZ390,data!$B$35:$D$39,2,0),0)</f>
        <v>0</v>
      </c>
      <c r="CB390" s="232">
        <f>IF(AND(BY390&lt;&gt;0,CA390&lt;&gt;0)=FALSE,0,data!$C$43)</f>
        <v>0</v>
      </c>
      <c r="CC390" s="269">
        <f t="shared" si="391"/>
        <v>0</v>
      </c>
      <c r="CD390" s="225">
        <f t="shared" si="392"/>
        <v>0</v>
      </c>
      <c r="CE390" s="225">
        <f t="shared" si="393"/>
        <v>0</v>
      </c>
      <c r="CF390" s="225">
        <f t="shared" si="394"/>
        <v>0</v>
      </c>
      <c r="CG390" s="431" t="str">
        <f t="shared" si="395"/>
        <v>ne</v>
      </c>
      <c r="CI390" s="229"/>
      <c r="CJ390" s="225">
        <f t="shared" si="396"/>
        <v>0</v>
      </c>
      <c r="CK390" s="230">
        <f>IF(CJ390=1,data!$C$41*CI390,0)</f>
        <v>0</v>
      </c>
      <c r="CL390" s="265" t="s">
        <v>96</v>
      </c>
      <c r="CM390" s="231">
        <f>IF(CJ390=1,IF(CI390&lt;15,VLOOKUP(CL390,data!$B$3:$E$32,2,0)*CI390,(VLOOKUP(CL390,data!$B$3:$E$32,2,0)*14)+(VLOOKUP(CL390,data!$B$3:$E$32,3,0))*(CI390-14)),0)</f>
        <v>0</v>
      </c>
      <c r="CN390" s="265" t="s">
        <v>96</v>
      </c>
      <c r="CO390" s="231">
        <f>IF(CJ390=1,VLOOKUP(CN390,data!$B$35:$D$39,2,0),0)</f>
        <v>0</v>
      </c>
      <c r="CP390" s="232">
        <f>IF(AND(CM390&lt;&gt;0,CO390&lt;&gt;0)=FALSE,0,data!$C$43)</f>
        <v>0</v>
      </c>
      <c r="CQ390" s="269">
        <f t="shared" si="397"/>
        <v>0</v>
      </c>
      <c r="CR390" s="225">
        <f t="shared" si="398"/>
        <v>0</v>
      </c>
      <c r="CS390" s="225">
        <f t="shared" si="399"/>
        <v>0</v>
      </c>
      <c r="CT390" s="225">
        <f t="shared" si="400"/>
        <v>0</v>
      </c>
      <c r="CU390" s="431" t="str">
        <f t="shared" si="401"/>
        <v>ne</v>
      </c>
      <c r="CW390" s="229"/>
      <c r="CX390" s="225">
        <f t="shared" si="402"/>
        <v>0</v>
      </c>
      <c r="CY390" s="230">
        <f>IF(CX390=1,data!$C$41*CW390,0)</f>
        <v>0</v>
      </c>
      <c r="CZ390" s="265" t="s">
        <v>96</v>
      </c>
      <c r="DA390" s="231">
        <f>IF(CX390=1,IF(CW390&lt;15,VLOOKUP(CZ390,data!$B$3:$E$32,2,0)*CW390,(VLOOKUP(CZ390,data!$B$3:$E$32,2,0)*14)+(VLOOKUP(CZ390,data!$B$3:$E$32,3,0))*(CW390-14)),0)</f>
        <v>0</v>
      </c>
      <c r="DB390" s="265" t="s">
        <v>96</v>
      </c>
      <c r="DC390" s="231">
        <f>IF(CX390=1,VLOOKUP(DB390,data!$B$35:$D$39,2,0),0)</f>
        <v>0</v>
      </c>
      <c r="DD390" s="232">
        <f>IF(AND(DA390&lt;&gt;0,DC390&lt;&gt;0)=FALSE,0,data!$C$43)</f>
        <v>0</v>
      </c>
      <c r="DE390" s="269">
        <f t="shared" si="403"/>
        <v>0</v>
      </c>
      <c r="DF390" s="225">
        <f t="shared" si="404"/>
        <v>0</v>
      </c>
      <c r="DG390" s="225">
        <f t="shared" si="405"/>
        <v>0</v>
      </c>
      <c r="DH390" s="225">
        <f t="shared" si="406"/>
        <v>0</v>
      </c>
      <c r="DI390" s="431" t="str">
        <f t="shared" si="407"/>
        <v>ne</v>
      </c>
      <c r="DK390" s="229"/>
      <c r="DL390" s="225">
        <f t="shared" si="408"/>
        <v>0</v>
      </c>
      <c r="DM390" s="230">
        <f>IF(DL390=1,data!$C$41*DK390,0)</f>
        <v>0</v>
      </c>
      <c r="DN390" s="265" t="s">
        <v>96</v>
      </c>
      <c r="DO390" s="231">
        <f>IF(DL390=1,IF(DK390&lt;15,VLOOKUP(DN390,data!$B$3:$E$32,2,0)*DK390,(VLOOKUP(DN390,data!$B$3:$E$32,2,0)*14)+(VLOOKUP(DN390,data!$B$3:$E$32,3,0))*(DK390-14)),0)</f>
        <v>0</v>
      </c>
      <c r="DP390" s="265" t="s">
        <v>96</v>
      </c>
      <c r="DQ390" s="231">
        <f>IF(DL390=1,VLOOKUP(DP390,data!$B$35:$D$39,2,0),0)</f>
        <v>0</v>
      </c>
      <c r="DR390" s="232">
        <f>IF(AND(DO390&lt;&gt;0,DQ390&lt;&gt;0)=FALSE,0,data!$C$43)</f>
        <v>0</v>
      </c>
      <c r="DS390" s="269">
        <f t="shared" si="409"/>
        <v>0</v>
      </c>
      <c r="DT390" s="225">
        <f t="shared" si="410"/>
        <v>0</v>
      </c>
      <c r="DU390" s="225">
        <f t="shared" si="411"/>
        <v>0</v>
      </c>
      <c r="DV390" s="225">
        <f t="shared" si="412"/>
        <v>0</v>
      </c>
      <c r="DW390" s="431" t="str">
        <f t="shared" si="413"/>
        <v>ne</v>
      </c>
      <c r="DY390" s="229"/>
      <c r="DZ390" s="225">
        <f t="shared" si="414"/>
        <v>0</v>
      </c>
      <c r="EA390" s="230">
        <f>IF(DZ390=1,data!$C$41*DY390,0)</f>
        <v>0</v>
      </c>
      <c r="EB390" s="265" t="s">
        <v>96</v>
      </c>
      <c r="EC390" s="231">
        <f>IF(DZ390=1,IF(DY390&lt;15,VLOOKUP(EB390,data!$B$3:$E$32,2,0)*DY390,(VLOOKUP(EB390,data!$B$3:$E$32,2,0)*14)+(VLOOKUP(EB390,data!$B$3:$E$32,3,0))*(DY390-14)),0)</f>
        <v>0</v>
      </c>
      <c r="ED390" s="265" t="s">
        <v>96</v>
      </c>
      <c r="EE390" s="231">
        <f>IF(DZ390=1,VLOOKUP(ED390,data!$B$35:$D$39,2,0),0)</f>
        <v>0</v>
      </c>
      <c r="EF390" s="232">
        <f>IF(AND(EC390&lt;&gt;0,EE390&lt;&gt;0)=FALSE,0,data!$C$43)</f>
        <v>0</v>
      </c>
      <c r="EG390" s="269">
        <f t="shared" si="415"/>
        <v>0</v>
      </c>
      <c r="EH390" s="225">
        <f t="shared" si="416"/>
        <v>0</v>
      </c>
      <c r="EI390" s="225">
        <f t="shared" si="417"/>
        <v>0</v>
      </c>
      <c r="EJ390" s="225">
        <f t="shared" si="418"/>
        <v>0</v>
      </c>
      <c r="EK390" s="431" t="str">
        <f t="shared" si="419"/>
        <v>ne</v>
      </c>
      <c r="EM390" s="229"/>
      <c r="EN390" s="225">
        <f t="shared" si="420"/>
        <v>0</v>
      </c>
      <c r="EO390" s="230">
        <f>IF(EN390=1,data!$C$41*EM390,0)</f>
        <v>0</v>
      </c>
      <c r="EP390" s="265" t="s">
        <v>96</v>
      </c>
      <c r="EQ390" s="231">
        <f>IF(EN390=1,IF(EM390&lt;15,VLOOKUP(EP390,data!$B$3:$E$32,2,0)*EM390,(VLOOKUP(EP390,data!$B$3:$E$32,2,0)*14)+(VLOOKUP(EP390,data!$B$3:$E$32,3,0))*(EM390-14)),0)</f>
        <v>0</v>
      </c>
      <c r="ER390" s="265" t="s">
        <v>96</v>
      </c>
      <c r="ES390" s="231">
        <f>IF(EN390=1,VLOOKUP(ER390,data!$B$35:$D$39,2,0),0)</f>
        <v>0</v>
      </c>
      <c r="ET390" s="232">
        <f>IF(AND(EQ390&lt;&gt;0,ES390&lt;&gt;0)=FALSE,0,data!$C$43)</f>
        <v>0</v>
      </c>
      <c r="EU390" s="269">
        <f t="shared" si="421"/>
        <v>0</v>
      </c>
      <c r="EV390" s="225">
        <f t="shared" si="422"/>
        <v>0</v>
      </c>
      <c r="EW390" s="225">
        <f t="shared" si="423"/>
        <v>0</v>
      </c>
      <c r="EX390" s="225">
        <f t="shared" si="424"/>
        <v>0</v>
      </c>
      <c r="EY390" s="431" t="str">
        <f t="shared" si="425"/>
        <v>ne</v>
      </c>
      <c r="FA390" s="229"/>
      <c r="FB390" s="225">
        <f t="shared" si="426"/>
        <v>0</v>
      </c>
      <c r="FC390" s="230">
        <f>IF(FB390=1,data!$C$41*FA390,0)</f>
        <v>0</v>
      </c>
      <c r="FD390" s="265" t="s">
        <v>96</v>
      </c>
      <c r="FE390" s="231">
        <f>IF(FB390=1,IF(FA390&lt;15,VLOOKUP(FD390,data!$B$3:$E$32,2,0)*FA390,(VLOOKUP(FD390,data!$B$3:$E$32,2,0)*14)+(VLOOKUP(FD390,data!$B$3:$E$32,3,0))*(FA390-14)),0)</f>
        <v>0</v>
      </c>
      <c r="FF390" s="265" t="s">
        <v>96</v>
      </c>
      <c r="FG390" s="231">
        <f>IF(FB390=1,VLOOKUP(FF390,data!$B$35:$D$39,2,0),0)</f>
        <v>0</v>
      </c>
      <c r="FH390" s="232">
        <f>IF(AND(FE390&lt;&gt;0,FG390&lt;&gt;0)=FALSE,0,data!$C$43)</f>
        <v>0</v>
      </c>
      <c r="FI390" s="269">
        <f t="shared" si="427"/>
        <v>0</v>
      </c>
      <c r="FJ390" s="225">
        <f t="shared" si="428"/>
        <v>0</v>
      </c>
      <c r="FK390" s="225">
        <f t="shared" si="429"/>
        <v>0</v>
      </c>
      <c r="FL390" s="225">
        <f t="shared" si="430"/>
        <v>0</v>
      </c>
      <c r="FM390" s="431" t="str">
        <f t="shared" si="431"/>
        <v>ne</v>
      </c>
    </row>
    <row r="391" spans="1:169" ht="26.65" hidden="1" customHeight="1" x14ac:dyDescent="0.25">
      <c r="A391" s="233"/>
      <c r="B391" s="370" t="s">
        <v>482</v>
      </c>
      <c r="C391" s="416"/>
      <c r="D391" s="418"/>
      <c r="E391" s="229"/>
      <c r="F391" s="225">
        <f t="shared" si="363"/>
        <v>0</v>
      </c>
      <c r="G391" s="230">
        <f>IF(F391=1,data!$C$41*E391,0)</f>
        <v>0</v>
      </c>
      <c r="H391" s="265" t="s">
        <v>96</v>
      </c>
      <c r="I391" s="231">
        <f>IF($F391=1,IF($E391&lt;15,VLOOKUP(H391,data!$B$3:$E$32,2,0)*$E391,(VLOOKUP(H391,data!$B$3:$E$32,2,0)*14)+(VLOOKUP(H391,data!$B$3:$E$32,3,0))*($E391-14)),0)</f>
        <v>0</v>
      </c>
      <c r="J391" s="265" t="s">
        <v>96</v>
      </c>
      <c r="K391" s="231">
        <f>IF($F391=1,VLOOKUP(J391,data!$B$35:$D$39,2,0),0)</f>
        <v>0</v>
      </c>
      <c r="L391" s="232">
        <f>IF(AND(I391&lt;&gt;0,K391&lt;&gt;0)=FALSE,0,data!$C$43)</f>
        <v>0</v>
      </c>
      <c r="M391" s="269">
        <f t="shared" si="361"/>
        <v>0</v>
      </c>
      <c r="N391" s="225">
        <f t="shared" si="432"/>
        <v>0</v>
      </c>
      <c r="O391" s="225">
        <f t="shared" si="364"/>
        <v>0</v>
      </c>
      <c r="P391" s="225">
        <f t="shared" si="365"/>
        <v>0</v>
      </c>
      <c r="Q391" s="228"/>
      <c r="R391" s="438">
        <f t="shared" si="366"/>
        <v>0</v>
      </c>
      <c r="S391" s="225">
        <f t="shared" si="367"/>
        <v>0</v>
      </c>
      <c r="T391" s="357">
        <f>IF(S391=1,data!$C$41*R391,0)</f>
        <v>0</v>
      </c>
      <c r="U391" s="370" t="str">
        <f t="shared" si="368"/>
        <v xml:space="preserve"> </v>
      </c>
      <c r="V391" s="360">
        <f>IF($S391=1,IF(R391&lt;15,VLOOKUP(U391,data!$B$3:$E$32,2,0)*R391,(VLOOKUP(U391,data!$B$3:$E$32,2,0)*14)+(VLOOKUP(U391,data!$B$3:$E$32,3,0))*(R391-14)),0)</f>
        <v>0</v>
      </c>
      <c r="W391" s="370" t="str">
        <f t="shared" si="369"/>
        <v xml:space="preserve"> </v>
      </c>
      <c r="X391" s="360">
        <f>IF($S391=1,VLOOKUP(W391,data!$B$35:$D$39,2,0),0)</f>
        <v>0</v>
      </c>
      <c r="Y391" s="364">
        <f>IF(AND(V391&lt;&gt;0,X391&lt;&gt;0)=FALSE,0,data!$C$43)</f>
        <v>0</v>
      </c>
      <c r="Z391" s="365">
        <f t="shared" si="362"/>
        <v>0</v>
      </c>
      <c r="AA391" s="225">
        <f t="shared" si="433"/>
        <v>0</v>
      </c>
      <c r="AB391" s="225">
        <f t="shared" si="370"/>
        <v>0</v>
      </c>
      <c r="AC391" s="225">
        <f t="shared" si="371"/>
        <v>0</v>
      </c>
      <c r="AE391" s="229"/>
      <c r="AF391" s="225">
        <f t="shared" si="372"/>
        <v>0</v>
      </c>
      <c r="AG391" s="230">
        <f>IF(AF391=1,data!$C$41*AE391,0)</f>
        <v>0</v>
      </c>
      <c r="AH391" s="265" t="s">
        <v>96</v>
      </c>
      <c r="AI391" s="231">
        <f>IF(AF391=1,IF(AE391&lt;15,VLOOKUP(AH391,data!$B$3:$E$32,2,0)*AE391,(VLOOKUP(AH391,data!$B$3:$E$32,2,0)*14)+(VLOOKUP(AH391,data!$B$3:$E$32,3,0))*(AE391-14)),0)</f>
        <v>0</v>
      </c>
      <c r="AJ391" s="265" t="s">
        <v>96</v>
      </c>
      <c r="AK391" s="231">
        <f>IF(AF391=1,VLOOKUP(AJ391,data!$B$35:$D$39,2,0),0)</f>
        <v>0</v>
      </c>
      <c r="AL391" s="232">
        <f>IF(AND(AI391&lt;&gt;0,AK391&lt;&gt;0)=FALSE,0,data!$C$43)</f>
        <v>0</v>
      </c>
      <c r="AM391" s="269">
        <f t="shared" si="373"/>
        <v>0</v>
      </c>
      <c r="AN391" s="225">
        <f t="shared" si="374"/>
        <v>0</v>
      </c>
      <c r="AO391" s="225">
        <f t="shared" si="375"/>
        <v>0</v>
      </c>
      <c r="AP391" s="225">
        <f t="shared" si="376"/>
        <v>0</v>
      </c>
      <c r="AQ391" s="431" t="str">
        <f t="shared" si="377"/>
        <v>ne</v>
      </c>
      <c r="AS391" s="229"/>
      <c r="AT391" s="225">
        <f t="shared" si="378"/>
        <v>0</v>
      </c>
      <c r="AU391" s="230">
        <f>IF(AT391=1,data!$C$41*AS391,0)</f>
        <v>0</v>
      </c>
      <c r="AV391" s="265" t="s">
        <v>96</v>
      </c>
      <c r="AW391" s="231">
        <f>IF(AT391=1,IF(AS391&lt;15,VLOOKUP(AV391,data!$B$3:$E$32,2,0)*AS391,(VLOOKUP(AV391,data!$B$3:$E$32,2,0)*14)+(VLOOKUP(AV391,data!$B$3:$E$32,3,0))*(AS391-14)),0)</f>
        <v>0</v>
      </c>
      <c r="AX391" s="265" t="s">
        <v>96</v>
      </c>
      <c r="AY391" s="231">
        <f>IF(AT391=1,VLOOKUP(AX391,data!$B$35:$D$39,2,0),0)</f>
        <v>0</v>
      </c>
      <c r="AZ391" s="232">
        <f>IF(AND(AW391&lt;&gt;0,AY391&lt;&gt;0)=FALSE,0,data!$C$43)</f>
        <v>0</v>
      </c>
      <c r="BA391" s="269">
        <f t="shared" si="379"/>
        <v>0</v>
      </c>
      <c r="BB391" s="225">
        <f t="shared" si="380"/>
        <v>0</v>
      </c>
      <c r="BC391" s="225">
        <f t="shared" si="381"/>
        <v>0</v>
      </c>
      <c r="BD391" s="225">
        <f t="shared" si="382"/>
        <v>0</v>
      </c>
      <c r="BE391" s="431" t="str">
        <f t="shared" si="383"/>
        <v>ne</v>
      </c>
      <c r="BG391" s="229"/>
      <c r="BH391" s="225">
        <f t="shared" si="384"/>
        <v>0</v>
      </c>
      <c r="BI391" s="230">
        <f>IF(BH391=1,data!$C$41*BG391,0)</f>
        <v>0</v>
      </c>
      <c r="BJ391" s="265" t="s">
        <v>96</v>
      </c>
      <c r="BK391" s="231">
        <f>IF(BH391=1,IF(BG391&lt;15,VLOOKUP(BJ391,data!$B$3:$E$32,2,0)*BG391,(VLOOKUP(BJ391,data!$B$3:$E$32,2,0)*14)+(VLOOKUP(BJ391,data!$B$3:$E$32,3,0))*(BG391-14)),0)</f>
        <v>0</v>
      </c>
      <c r="BL391" s="265" t="s">
        <v>96</v>
      </c>
      <c r="BM391" s="231">
        <f>IF(BH391=1,VLOOKUP(BL391,data!$B$35:$D$39,2,0),0)</f>
        <v>0</v>
      </c>
      <c r="BN391" s="232">
        <f>IF(AND(BK391&lt;&gt;0,BM391&lt;&gt;0)=FALSE,0,data!$C$43)</f>
        <v>0</v>
      </c>
      <c r="BO391" s="269">
        <f t="shared" si="385"/>
        <v>0</v>
      </c>
      <c r="BP391" s="225">
        <f t="shared" si="386"/>
        <v>0</v>
      </c>
      <c r="BQ391" s="225">
        <f t="shared" si="387"/>
        <v>0</v>
      </c>
      <c r="BR391" s="225">
        <f t="shared" si="388"/>
        <v>0</v>
      </c>
      <c r="BS391" s="431" t="str">
        <f t="shared" si="389"/>
        <v>ne</v>
      </c>
      <c r="BU391" s="229"/>
      <c r="BV391" s="225">
        <f t="shared" si="390"/>
        <v>0</v>
      </c>
      <c r="BW391" s="230">
        <f>IF(BV391=1,data!$C$41*BU391,0)</f>
        <v>0</v>
      </c>
      <c r="BX391" s="265" t="s">
        <v>96</v>
      </c>
      <c r="BY391" s="231">
        <f>IF(BV391=1,IF(BU391&lt;15,VLOOKUP(BX391,data!$B$3:$E$32,2,0)*BU391,(VLOOKUP(BX391,data!$B$3:$E$32,2,0)*14)+(VLOOKUP(BX391,data!$B$3:$E$32,3,0))*(BU391-14)),0)</f>
        <v>0</v>
      </c>
      <c r="BZ391" s="265" t="s">
        <v>96</v>
      </c>
      <c r="CA391" s="231">
        <f>IF(BV391=1,VLOOKUP(BZ391,data!$B$35:$D$39,2,0),0)</f>
        <v>0</v>
      </c>
      <c r="CB391" s="232">
        <f>IF(AND(BY391&lt;&gt;0,CA391&lt;&gt;0)=FALSE,0,data!$C$43)</f>
        <v>0</v>
      </c>
      <c r="CC391" s="269">
        <f t="shared" si="391"/>
        <v>0</v>
      </c>
      <c r="CD391" s="225">
        <f t="shared" si="392"/>
        <v>0</v>
      </c>
      <c r="CE391" s="225">
        <f t="shared" si="393"/>
        <v>0</v>
      </c>
      <c r="CF391" s="225">
        <f t="shared" si="394"/>
        <v>0</v>
      </c>
      <c r="CG391" s="431" t="str">
        <f t="shared" si="395"/>
        <v>ne</v>
      </c>
      <c r="CI391" s="229"/>
      <c r="CJ391" s="225">
        <f t="shared" si="396"/>
        <v>0</v>
      </c>
      <c r="CK391" s="230">
        <f>IF(CJ391=1,data!$C$41*CI391,0)</f>
        <v>0</v>
      </c>
      <c r="CL391" s="265" t="s">
        <v>96</v>
      </c>
      <c r="CM391" s="231">
        <f>IF(CJ391=1,IF(CI391&lt;15,VLOOKUP(CL391,data!$B$3:$E$32,2,0)*CI391,(VLOOKUP(CL391,data!$B$3:$E$32,2,0)*14)+(VLOOKUP(CL391,data!$B$3:$E$32,3,0))*(CI391-14)),0)</f>
        <v>0</v>
      </c>
      <c r="CN391" s="265" t="s">
        <v>96</v>
      </c>
      <c r="CO391" s="231">
        <f>IF(CJ391=1,VLOOKUP(CN391,data!$B$35:$D$39,2,0),0)</f>
        <v>0</v>
      </c>
      <c r="CP391" s="232">
        <f>IF(AND(CM391&lt;&gt;0,CO391&lt;&gt;0)=FALSE,0,data!$C$43)</f>
        <v>0</v>
      </c>
      <c r="CQ391" s="269">
        <f t="shared" si="397"/>
        <v>0</v>
      </c>
      <c r="CR391" s="225">
        <f t="shared" si="398"/>
        <v>0</v>
      </c>
      <c r="CS391" s="225">
        <f t="shared" si="399"/>
        <v>0</v>
      </c>
      <c r="CT391" s="225">
        <f t="shared" si="400"/>
        <v>0</v>
      </c>
      <c r="CU391" s="431" t="str">
        <f t="shared" si="401"/>
        <v>ne</v>
      </c>
      <c r="CW391" s="229"/>
      <c r="CX391" s="225">
        <f t="shared" si="402"/>
        <v>0</v>
      </c>
      <c r="CY391" s="230">
        <f>IF(CX391=1,data!$C$41*CW391,0)</f>
        <v>0</v>
      </c>
      <c r="CZ391" s="265" t="s">
        <v>96</v>
      </c>
      <c r="DA391" s="231">
        <f>IF(CX391=1,IF(CW391&lt;15,VLOOKUP(CZ391,data!$B$3:$E$32,2,0)*CW391,(VLOOKUP(CZ391,data!$B$3:$E$32,2,0)*14)+(VLOOKUP(CZ391,data!$B$3:$E$32,3,0))*(CW391-14)),0)</f>
        <v>0</v>
      </c>
      <c r="DB391" s="265" t="s">
        <v>96</v>
      </c>
      <c r="DC391" s="231">
        <f>IF(CX391=1,VLOOKUP(DB391,data!$B$35:$D$39,2,0),0)</f>
        <v>0</v>
      </c>
      <c r="DD391" s="232">
        <f>IF(AND(DA391&lt;&gt;0,DC391&lt;&gt;0)=FALSE,0,data!$C$43)</f>
        <v>0</v>
      </c>
      <c r="DE391" s="269">
        <f t="shared" si="403"/>
        <v>0</v>
      </c>
      <c r="DF391" s="225">
        <f t="shared" si="404"/>
        <v>0</v>
      </c>
      <c r="DG391" s="225">
        <f t="shared" si="405"/>
        <v>0</v>
      </c>
      <c r="DH391" s="225">
        <f t="shared" si="406"/>
        <v>0</v>
      </c>
      <c r="DI391" s="431" t="str">
        <f t="shared" si="407"/>
        <v>ne</v>
      </c>
      <c r="DK391" s="229"/>
      <c r="DL391" s="225">
        <f t="shared" si="408"/>
        <v>0</v>
      </c>
      <c r="DM391" s="230">
        <f>IF(DL391=1,data!$C$41*DK391,0)</f>
        <v>0</v>
      </c>
      <c r="DN391" s="265" t="s">
        <v>96</v>
      </c>
      <c r="DO391" s="231">
        <f>IF(DL391=1,IF(DK391&lt;15,VLOOKUP(DN391,data!$B$3:$E$32,2,0)*DK391,(VLOOKUP(DN391,data!$B$3:$E$32,2,0)*14)+(VLOOKUP(DN391,data!$B$3:$E$32,3,0))*(DK391-14)),0)</f>
        <v>0</v>
      </c>
      <c r="DP391" s="265" t="s">
        <v>96</v>
      </c>
      <c r="DQ391" s="231">
        <f>IF(DL391=1,VLOOKUP(DP391,data!$B$35:$D$39,2,0),0)</f>
        <v>0</v>
      </c>
      <c r="DR391" s="232">
        <f>IF(AND(DO391&lt;&gt;0,DQ391&lt;&gt;0)=FALSE,0,data!$C$43)</f>
        <v>0</v>
      </c>
      <c r="DS391" s="269">
        <f t="shared" si="409"/>
        <v>0</v>
      </c>
      <c r="DT391" s="225">
        <f t="shared" si="410"/>
        <v>0</v>
      </c>
      <c r="DU391" s="225">
        <f t="shared" si="411"/>
        <v>0</v>
      </c>
      <c r="DV391" s="225">
        <f t="shared" si="412"/>
        <v>0</v>
      </c>
      <c r="DW391" s="431" t="str">
        <f t="shared" si="413"/>
        <v>ne</v>
      </c>
      <c r="DY391" s="229"/>
      <c r="DZ391" s="225">
        <f t="shared" si="414"/>
        <v>0</v>
      </c>
      <c r="EA391" s="230">
        <f>IF(DZ391=1,data!$C$41*DY391,0)</f>
        <v>0</v>
      </c>
      <c r="EB391" s="265" t="s">
        <v>96</v>
      </c>
      <c r="EC391" s="231">
        <f>IF(DZ391=1,IF(DY391&lt;15,VLOOKUP(EB391,data!$B$3:$E$32,2,0)*DY391,(VLOOKUP(EB391,data!$B$3:$E$32,2,0)*14)+(VLOOKUP(EB391,data!$B$3:$E$32,3,0))*(DY391-14)),0)</f>
        <v>0</v>
      </c>
      <c r="ED391" s="265" t="s">
        <v>96</v>
      </c>
      <c r="EE391" s="231">
        <f>IF(DZ391=1,VLOOKUP(ED391,data!$B$35:$D$39,2,0),0)</f>
        <v>0</v>
      </c>
      <c r="EF391" s="232">
        <f>IF(AND(EC391&lt;&gt;0,EE391&lt;&gt;0)=FALSE,0,data!$C$43)</f>
        <v>0</v>
      </c>
      <c r="EG391" s="269">
        <f t="shared" si="415"/>
        <v>0</v>
      </c>
      <c r="EH391" s="225">
        <f t="shared" si="416"/>
        <v>0</v>
      </c>
      <c r="EI391" s="225">
        <f t="shared" si="417"/>
        <v>0</v>
      </c>
      <c r="EJ391" s="225">
        <f t="shared" si="418"/>
        <v>0</v>
      </c>
      <c r="EK391" s="431" t="str">
        <f t="shared" si="419"/>
        <v>ne</v>
      </c>
      <c r="EM391" s="229"/>
      <c r="EN391" s="225">
        <f t="shared" si="420"/>
        <v>0</v>
      </c>
      <c r="EO391" s="230">
        <f>IF(EN391=1,data!$C$41*EM391,0)</f>
        <v>0</v>
      </c>
      <c r="EP391" s="265" t="s">
        <v>96</v>
      </c>
      <c r="EQ391" s="231">
        <f>IF(EN391=1,IF(EM391&lt;15,VLOOKUP(EP391,data!$B$3:$E$32,2,0)*EM391,(VLOOKUP(EP391,data!$B$3:$E$32,2,0)*14)+(VLOOKUP(EP391,data!$B$3:$E$32,3,0))*(EM391-14)),0)</f>
        <v>0</v>
      </c>
      <c r="ER391" s="265" t="s">
        <v>96</v>
      </c>
      <c r="ES391" s="231">
        <f>IF(EN391=1,VLOOKUP(ER391,data!$B$35:$D$39,2,0),0)</f>
        <v>0</v>
      </c>
      <c r="ET391" s="232">
        <f>IF(AND(EQ391&lt;&gt;0,ES391&lt;&gt;0)=FALSE,0,data!$C$43)</f>
        <v>0</v>
      </c>
      <c r="EU391" s="269">
        <f t="shared" si="421"/>
        <v>0</v>
      </c>
      <c r="EV391" s="225">
        <f t="shared" si="422"/>
        <v>0</v>
      </c>
      <c r="EW391" s="225">
        <f t="shared" si="423"/>
        <v>0</v>
      </c>
      <c r="EX391" s="225">
        <f t="shared" si="424"/>
        <v>0</v>
      </c>
      <c r="EY391" s="431" t="str">
        <f t="shared" si="425"/>
        <v>ne</v>
      </c>
      <c r="FA391" s="229"/>
      <c r="FB391" s="225">
        <f t="shared" si="426"/>
        <v>0</v>
      </c>
      <c r="FC391" s="230">
        <f>IF(FB391=1,data!$C$41*FA391,0)</f>
        <v>0</v>
      </c>
      <c r="FD391" s="265" t="s">
        <v>96</v>
      </c>
      <c r="FE391" s="231">
        <f>IF(FB391=1,IF(FA391&lt;15,VLOOKUP(FD391,data!$B$3:$E$32,2,0)*FA391,(VLOOKUP(FD391,data!$B$3:$E$32,2,0)*14)+(VLOOKUP(FD391,data!$B$3:$E$32,3,0))*(FA391-14)),0)</f>
        <v>0</v>
      </c>
      <c r="FF391" s="265" t="s">
        <v>96</v>
      </c>
      <c r="FG391" s="231">
        <f>IF(FB391=1,VLOOKUP(FF391,data!$B$35:$D$39,2,0),0)</f>
        <v>0</v>
      </c>
      <c r="FH391" s="232">
        <f>IF(AND(FE391&lt;&gt;0,FG391&lt;&gt;0)=FALSE,0,data!$C$43)</f>
        <v>0</v>
      </c>
      <c r="FI391" s="269">
        <f t="shared" si="427"/>
        <v>0</v>
      </c>
      <c r="FJ391" s="225">
        <f t="shared" si="428"/>
        <v>0</v>
      </c>
      <c r="FK391" s="225">
        <f t="shared" si="429"/>
        <v>0</v>
      </c>
      <c r="FL391" s="225">
        <f t="shared" si="430"/>
        <v>0</v>
      </c>
      <c r="FM391" s="431" t="str">
        <f t="shared" si="431"/>
        <v>ne</v>
      </c>
    </row>
    <row r="392" spans="1:169" ht="26.65" hidden="1" customHeight="1" x14ac:dyDescent="0.25">
      <c r="A392" s="233"/>
      <c r="B392" s="370" t="s">
        <v>483</v>
      </c>
      <c r="C392" s="416"/>
      <c r="D392" s="418"/>
      <c r="E392" s="229"/>
      <c r="F392" s="225">
        <f t="shared" ref="F392:F455" si="434">IF(D392&gt;0,IF(E392&gt;0,1,0),0)</f>
        <v>0</v>
      </c>
      <c r="G392" s="230">
        <f>IF(F392=1,data!$C$41*E392,0)</f>
        <v>0</v>
      </c>
      <c r="H392" s="265" t="s">
        <v>96</v>
      </c>
      <c r="I392" s="231">
        <f>IF($F392=1,IF($E392&lt;15,VLOOKUP(H392,data!$B$3:$E$32,2,0)*$E392,(VLOOKUP(H392,data!$B$3:$E$32,2,0)*14)+(VLOOKUP(H392,data!$B$3:$E$32,3,0))*($E392-14)),0)</f>
        <v>0</v>
      </c>
      <c r="J392" s="265" t="s">
        <v>96</v>
      </c>
      <c r="K392" s="231">
        <f>IF($F392=1,VLOOKUP(J392,data!$B$35:$D$39,2,0),0)</f>
        <v>0</v>
      </c>
      <c r="L392" s="232">
        <f>IF(AND(I392&lt;&gt;0,K392&lt;&gt;0)=FALSE,0,data!$C$43)</f>
        <v>0</v>
      </c>
      <c r="M392" s="269">
        <f t="shared" si="361"/>
        <v>0</v>
      </c>
      <c r="N392" s="225">
        <f t="shared" si="432"/>
        <v>0</v>
      </c>
      <c r="O392" s="225">
        <f t="shared" ref="O392:O455" si="435">IF(N392=1,E392,0)</f>
        <v>0</v>
      </c>
      <c r="P392" s="225">
        <f t="shared" ref="P392:P455" si="436">IF(OR(H392="Spojené Království",H392="Norsko",H392="Island"),M392,0)</f>
        <v>0</v>
      </c>
      <c r="Q392" s="228"/>
      <c r="R392" s="438">
        <f t="shared" ref="R392:R455" si="437">IF($FM392="ANO",FA392,IF($EY392="ANO",EM392,IF($EK392="ANO",DY392,IF($DW392="ANO",DK392,IF($DI392="ANO",CW392,IF($CU392="ANO",CI392,IF($CG392="ANO",BU392,IF($BS392="ANO",BG392,IF($BE392="ANO",AS392,IF($AQ392="ANO",AE392,E392))))))))))</f>
        <v>0</v>
      </c>
      <c r="S392" s="225">
        <f t="shared" ref="S392:S455" si="438">IF($D392&gt;0,IF(R392&gt;0,1,0),0)</f>
        <v>0</v>
      </c>
      <c r="T392" s="357">
        <f>IF(S392=1,data!$C$41*R392,0)</f>
        <v>0</v>
      </c>
      <c r="U392" s="370" t="str">
        <f t="shared" ref="U392:U455" si="439">IF($FM392="ANO",FD392,IF($EY392="ANO",EP392,IF($EK392="ANO",EB392,IF($DW392="ANO",DN392,IF($DI392="ANO",CZ392,IF($CU392="ANO",CL392,IF($CG392="ANO",BX392,IF($BS392="ANO",BJ392,IF($BE392="ANO",AV392,IF($AQ392="ANO",AH392,H392))))))))))</f>
        <v xml:space="preserve"> </v>
      </c>
      <c r="V392" s="360">
        <f>IF($S392=1,IF(R392&lt;15,VLOOKUP(U392,data!$B$3:$E$32,2,0)*R392,(VLOOKUP(U392,data!$B$3:$E$32,2,0)*14)+(VLOOKUP(U392,data!$B$3:$E$32,3,0))*(R392-14)),0)</f>
        <v>0</v>
      </c>
      <c r="W392" s="370" t="str">
        <f t="shared" ref="W392:W455" si="440">IF($FM392="ANO",FF392,IF($EY392="ANO",ER392,IF($EK392="ANO",ED392,IF($DW392="ANO",DP392,IF($DI392="ANO",DB392,IF($CU392="ANO",CN392,IF($CG392="ANO",BZ392,IF($BS392="ANO",BL392,IF($BE392="ANO",AX392,IF($AQ392="ANO",AJ392,J392))))))))))</f>
        <v xml:space="preserve"> </v>
      </c>
      <c r="X392" s="360">
        <f>IF($S392=1,VLOOKUP(W392,data!$B$35:$D$39,2,0),0)</f>
        <v>0</v>
      </c>
      <c r="Y392" s="364">
        <f>IF(AND(V392&lt;&gt;0,X392&lt;&gt;0)=FALSE,0,data!$C$43)</f>
        <v>0</v>
      </c>
      <c r="Z392" s="365">
        <f t="shared" si="362"/>
        <v>0</v>
      </c>
      <c r="AA392" s="225">
        <f t="shared" si="433"/>
        <v>0</v>
      </c>
      <c r="AB392" s="225">
        <f t="shared" ref="AB392:AB455" si="441">IF(AA392=1,R392,0)</f>
        <v>0</v>
      </c>
      <c r="AC392" s="225">
        <f t="shared" ref="AC392:AC455" si="442">IF(OR(U392="Spojené Království",U392="Norsko",U392="Island"),Z392,0)</f>
        <v>0</v>
      </c>
      <c r="AE392" s="229"/>
      <c r="AF392" s="225">
        <f t="shared" ref="AF392:AF455" si="443">IF($D392&gt;0,IF(AE392&gt;0,1,0),0)</f>
        <v>0</v>
      </c>
      <c r="AG392" s="230">
        <f>IF(AF392=1,data!$C$41*AE392,0)</f>
        <v>0</v>
      </c>
      <c r="AH392" s="265" t="s">
        <v>96</v>
      </c>
      <c r="AI392" s="231">
        <f>IF(AF392=1,IF(AE392&lt;15,VLOOKUP(AH392,data!$B$3:$E$32,2,0)*AE392,(VLOOKUP(AH392,data!$B$3:$E$32,2,0)*14)+(VLOOKUP(AH392,data!$B$3:$E$32,3,0))*(AE392-14)),0)</f>
        <v>0</v>
      </c>
      <c r="AJ392" s="265" t="s">
        <v>96</v>
      </c>
      <c r="AK392" s="231">
        <f>IF(AF392=1,VLOOKUP(AJ392,data!$B$35:$D$39,2,0),0)</f>
        <v>0</v>
      </c>
      <c r="AL392" s="232">
        <f>IF(AND(AI392&lt;&gt;0,AK392&lt;&gt;0)=FALSE,0,data!$C$43)</f>
        <v>0</v>
      </c>
      <c r="AM392" s="269">
        <f t="shared" ref="AM392:AM455" si="444">IF(AM$3="",0,IF(AQ392="ano",IF(AND(AI392&lt;&gt;0,AK392&lt;&gt;0)=FALSE,0,INT(AG392+AI392+AK392+AL392)),M392))</f>
        <v>0</v>
      </c>
      <c r="AN392" s="225">
        <f t="shared" ref="AN392:AN455" si="445">IF(AM392&gt;0,1,0)</f>
        <v>0</v>
      </c>
      <c r="AO392" s="225">
        <f t="shared" ref="AO392:AO455" si="446">IF(AM$3="",0,IF(AQ392="ano",IF(AN392=1,AE392,0),O392))</f>
        <v>0</v>
      </c>
      <c r="AP392" s="225">
        <f t="shared" ref="AP392:AP455" si="447">IF(AM$3="",0,IF(AQ392="ano",IF(OR(AH392="Spojené Království",AH392="Norsko",AH392="Island"),AM392,0),IF(OR(H392="Spojené Království",H392="Norsko",H392="Island"),M392,0)))</f>
        <v>0</v>
      </c>
      <c r="AQ392" s="431" t="str">
        <f t="shared" ref="AQ392:AQ455" si="448">IF(AE392="","ne",IF(AE392=0,"ano",IF(AND(AE392&gt;=5,AE392&lt;=20,AH392&lt;&gt;"",AH392&lt;&gt;" ",AJ392&lt;&gt;"",AJ392&lt;&gt;" ")=TRUE,"ano","ne")))</f>
        <v>ne</v>
      </c>
      <c r="AS392" s="229"/>
      <c r="AT392" s="225">
        <f t="shared" ref="AT392:AT455" si="449">IF($D392&gt;0,IF(AS392&gt;0,1,0),0)</f>
        <v>0</v>
      </c>
      <c r="AU392" s="230">
        <f>IF(AT392=1,data!$C$41*AS392,0)</f>
        <v>0</v>
      </c>
      <c r="AV392" s="265" t="s">
        <v>96</v>
      </c>
      <c r="AW392" s="231">
        <f>IF(AT392=1,IF(AS392&lt;15,VLOOKUP(AV392,data!$B$3:$E$32,2,0)*AS392,(VLOOKUP(AV392,data!$B$3:$E$32,2,0)*14)+(VLOOKUP(AV392,data!$B$3:$E$32,3,0))*(AS392-14)),0)</f>
        <v>0</v>
      </c>
      <c r="AX392" s="265" t="s">
        <v>96</v>
      </c>
      <c r="AY392" s="231">
        <f>IF(AT392=1,VLOOKUP(AX392,data!$B$35:$D$39,2,0),0)</f>
        <v>0</v>
      </c>
      <c r="AZ392" s="232">
        <f>IF(AND(AW392&lt;&gt;0,AY392&lt;&gt;0)=FALSE,0,data!$C$43)</f>
        <v>0</v>
      </c>
      <c r="BA392" s="269">
        <f t="shared" ref="BA392:BA455" si="450">IF(BA$3="",0,IF(BE392="ano",IF(AND(AW392&lt;&gt;0,AY392&lt;&gt;0)=FALSE,0,INT(AU392+AW392+AY392+AZ392)),AM392))</f>
        <v>0</v>
      </c>
      <c r="BB392" s="225">
        <f t="shared" ref="BB392:BB455" si="451">IF(BA392&gt;0,1,0)</f>
        <v>0</v>
      </c>
      <c r="BC392" s="225">
        <f t="shared" ref="BC392:BC455" si="452">IF(BA$3="",0,IF(BE392="ano",IF(BB392=1,AS392,0),AO392))</f>
        <v>0</v>
      </c>
      <c r="BD392" s="225">
        <f t="shared" ref="BD392:BD455" si="453">IF(BA$3="",0,IF(BE392="ano",IF(OR(AV392="Spojené Království",AV392="Norsko",AV392="Island"),BA392,0),AP392))</f>
        <v>0</v>
      </c>
      <c r="BE392" s="431" t="str">
        <f t="shared" ref="BE392:BE455" si="454">IF(AS392="","ne",IF(AS392=0,"ano",IF(AND(AS392&gt;=5,AS392&lt;=20,AV392&lt;&gt;"",AV392&lt;&gt;" ",AX392&lt;&gt;"",AX392&lt;&gt;" ")=TRUE,"ano","ne")))</f>
        <v>ne</v>
      </c>
      <c r="BG392" s="229"/>
      <c r="BH392" s="225">
        <f t="shared" ref="BH392:BH455" si="455">IF($D392&gt;0,IF(BG392&gt;0,1,0),0)</f>
        <v>0</v>
      </c>
      <c r="BI392" s="230">
        <f>IF(BH392=1,data!$C$41*BG392,0)</f>
        <v>0</v>
      </c>
      <c r="BJ392" s="265" t="s">
        <v>96</v>
      </c>
      <c r="BK392" s="231">
        <f>IF(BH392=1,IF(BG392&lt;15,VLOOKUP(BJ392,data!$B$3:$E$32,2,0)*BG392,(VLOOKUP(BJ392,data!$B$3:$E$32,2,0)*14)+(VLOOKUP(BJ392,data!$B$3:$E$32,3,0))*(BG392-14)),0)</f>
        <v>0</v>
      </c>
      <c r="BL392" s="265" t="s">
        <v>96</v>
      </c>
      <c r="BM392" s="231">
        <f>IF(BH392=1,VLOOKUP(BL392,data!$B$35:$D$39,2,0),0)</f>
        <v>0</v>
      </c>
      <c r="BN392" s="232">
        <f>IF(AND(BK392&lt;&gt;0,BM392&lt;&gt;0)=FALSE,0,data!$C$43)</f>
        <v>0</v>
      </c>
      <c r="BO392" s="269">
        <f t="shared" ref="BO392:BO455" si="456">IF(BO$3="",0,IF(BS392="ano",IF(AND(BK392&lt;&gt;0,BM392&lt;&gt;0)=FALSE,0,INT(BI392+BK392+BM392+BN392)),BA392))</f>
        <v>0</v>
      </c>
      <c r="BP392" s="225">
        <f t="shared" ref="BP392:BP455" si="457">IF(BO392&gt;0,1,0)</f>
        <v>0</v>
      </c>
      <c r="BQ392" s="225">
        <f t="shared" ref="BQ392:BQ455" si="458">IF(BO$3="",0,IF(BS392="ano",IF(BP392=1,BG392,0),BC392))</f>
        <v>0</v>
      </c>
      <c r="BR392" s="225">
        <f t="shared" ref="BR392:BR455" si="459">IF(BO$3="",0,IF(BS392="ano",IF(OR(BJ392="Spojené Království",BJ392="Norsko",BJ392="Island"),BO392,0),BD392))</f>
        <v>0</v>
      </c>
      <c r="BS392" s="431" t="str">
        <f t="shared" ref="BS392:BS455" si="460">IF(BG392="","ne",IF(BG392=0,"ano",IF(AND(BG392&gt;=5,BG392&lt;=20,BJ392&lt;&gt;"",BJ392&lt;&gt;" ",BL392&lt;&gt;"",BL392&lt;&gt;" ")=TRUE,"ano","ne")))</f>
        <v>ne</v>
      </c>
      <c r="BU392" s="229"/>
      <c r="BV392" s="225">
        <f t="shared" ref="BV392:BV455" si="461">IF($D392&gt;0,IF(BU392&gt;0,1,0),0)</f>
        <v>0</v>
      </c>
      <c r="BW392" s="230">
        <f>IF(BV392=1,data!$C$41*BU392,0)</f>
        <v>0</v>
      </c>
      <c r="BX392" s="265" t="s">
        <v>96</v>
      </c>
      <c r="BY392" s="231">
        <f>IF(BV392=1,IF(BU392&lt;15,VLOOKUP(BX392,data!$B$3:$E$32,2,0)*BU392,(VLOOKUP(BX392,data!$B$3:$E$32,2,0)*14)+(VLOOKUP(BX392,data!$B$3:$E$32,3,0))*(BU392-14)),0)</f>
        <v>0</v>
      </c>
      <c r="BZ392" s="265" t="s">
        <v>96</v>
      </c>
      <c r="CA392" s="231">
        <f>IF(BV392=1,VLOOKUP(BZ392,data!$B$35:$D$39,2,0),0)</f>
        <v>0</v>
      </c>
      <c r="CB392" s="232">
        <f>IF(AND(BY392&lt;&gt;0,CA392&lt;&gt;0)=FALSE,0,data!$C$43)</f>
        <v>0</v>
      </c>
      <c r="CC392" s="269">
        <f t="shared" ref="CC392:CC455" si="462">IF(CC$3="",0,IF(CG392="ano",IF(AND(BY392&lt;&gt;0,CA392&lt;&gt;0)=FALSE,0,INT(BW392+BY392+CA392+CB392)),BO392))</f>
        <v>0</v>
      </c>
      <c r="CD392" s="225">
        <f t="shared" ref="CD392:CD455" si="463">IF(CC392&gt;0,1,0)</f>
        <v>0</v>
      </c>
      <c r="CE392" s="225">
        <f t="shared" ref="CE392:CE455" si="464">IF(CC$3="",0,IF(CG392="ano",IF(CD392=1,BU392,0),BQ392))</f>
        <v>0</v>
      </c>
      <c r="CF392" s="225">
        <f t="shared" ref="CF392:CF455" si="465">IF(CC$3="",0,IF(CG392="ano",IF(OR(BX392="Spojené Království",BX392="Norsko",BX392="Island"),CC392,0),BR392))</f>
        <v>0</v>
      </c>
      <c r="CG392" s="431" t="str">
        <f t="shared" ref="CG392:CG455" si="466">IF(BU392="","ne",IF(BU392=0,"ano",IF(AND(BU392&gt;=5,BU392&lt;=20,BX392&lt;&gt;"",BX392&lt;&gt;" ",BZ392&lt;&gt;"",BZ392&lt;&gt;" ")=TRUE,"ano","ne")))</f>
        <v>ne</v>
      </c>
      <c r="CI392" s="229"/>
      <c r="CJ392" s="225">
        <f t="shared" ref="CJ392:CJ455" si="467">IF($D392&gt;0,IF(CI392&gt;0,1,0),0)</f>
        <v>0</v>
      </c>
      <c r="CK392" s="230">
        <f>IF(CJ392=1,data!$C$41*CI392,0)</f>
        <v>0</v>
      </c>
      <c r="CL392" s="265" t="s">
        <v>96</v>
      </c>
      <c r="CM392" s="231">
        <f>IF(CJ392=1,IF(CI392&lt;15,VLOOKUP(CL392,data!$B$3:$E$32,2,0)*CI392,(VLOOKUP(CL392,data!$B$3:$E$32,2,0)*14)+(VLOOKUP(CL392,data!$B$3:$E$32,3,0))*(CI392-14)),0)</f>
        <v>0</v>
      </c>
      <c r="CN392" s="265" t="s">
        <v>96</v>
      </c>
      <c r="CO392" s="231">
        <f>IF(CJ392=1,VLOOKUP(CN392,data!$B$35:$D$39,2,0),0)</f>
        <v>0</v>
      </c>
      <c r="CP392" s="232">
        <f>IF(AND(CM392&lt;&gt;0,CO392&lt;&gt;0)=FALSE,0,data!$C$43)</f>
        <v>0</v>
      </c>
      <c r="CQ392" s="269">
        <f t="shared" ref="CQ392:CQ455" si="468">IF(CQ$3="",0,IF(CU392="ano",IF(AND(CM392&lt;&gt;0,CO392&lt;&gt;0)=FALSE,0,INT(CK392+CM392+CO392+CP392)),CC392))</f>
        <v>0</v>
      </c>
      <c r="CR392" s="225">
        <f t="shared" ref="CR392:CR455" si="469">IF(CQ392&gt;0,1,0)</f>
        <v>0</v>
      </c>
      <c r="CS392" s="225">
        <f t="shared" ref="CS392:CS455" si="470">IF(CQ$3="",0,IF(CU392="ano",IF(CR392=1,CI392,0),CE392))</f>
        <v>0</v>
      </c>
      <c r="CT392" s="225">
        <f t="shared" ref="CT392:CT455" si="471">IF(CQ$3="",0,IF(CU392="ano",IF(OR(CL392="Spojené Království",CL392="Norsko",CL392="Island"),CQ392,0),CF392))</f>
        <v>0</v>
      </c>
      <c r="CU392" s="431" t="str">
        <f t="shared" ref="CU392:CU455" si="472">IF(CI392="","ne",IF(CI392=0,"ano",IF(AND(CI392&gt;=5,CI392&lt;=20,CL392&lt;&gt;"",CL392&lt;&gt;" ",CN392&lt;&gt;"",CN392&lt;&gt;" ")=TRUE,"ano","ne")))</f>
        <v>ne</v>
      </c>
      <c r="CW392" s="229"/>
      <c r="CX392" s="225">
        <f t="shared" ref="CX392:CX455" si="473">IF($D392&gt;0,IF(CW392&gt;0,1,0),0)</f>
        <v>0</v>
      </c>
      <c r="CY392" s="230">
        <f>IF(CX392=1,data!$C$41*CW392,0)</f>
        <v>0</v>
      </c>
      <c r="CZ392" s="265" t="s">
        <v>96</v>
      </c>
      <c r="DA392" s="231">
        <f>IF(CX392=1,IF(CW392&lt;15,VLOOKUP(CZ392,data!$B$3:$E$32,2,0)*CW392,(VLOOKUP(CZ392,data!$B$3:$E$32,2,0)*14)+(VLOOKUP(CZ392,data!$B$3:$E$32,3,0))*(CW392-14)),0)</f>
        <v>0</v>
      </c>
      <c r="DB392" s="265" t="s">
        <v>96</v>
      </c>
      <c r="DC392" s="231">
        <f>IF(CX392=1,VLOOKUP(DB392,data!$B$35:$D$39,2,0),0)</f>
        <v>0</v>
      </c>
      <c r="DD392" s="232">
        <f>IF(AND(DA392&lt;&gt;0,DC392&lt;&gt;0)=FALSE,0,data!$C$43)</f>
        <v>0</v>
      </c>
      <c r="DE392" s="269">
        <f t="shared" ref="DE392:DE455" si="474">IF(DE$3="",0,IF(DI392="ano",IF(AND(DA392&lt;&gt;0,DC392&lt;&gt;0)=FALSE,0,INT(CY392+DA392+DC392+DD392)),CQ392))</f>
        <v>0</v>
      </c>
      <c r="DF392" s="225">
        <f t="shared" ref="DF392:DF455" si="475">IF(DE392&gt;0,1,0)</f>
        <v>0</v>
      </c>
      <c r="DG392" s="225">
        <f t="shared" ref="DG392:DG455" si="476">IF(DE$3="",0,IF(DI392="ano",IF(DF392=1,CW392,0),CS392))</f>
        <v>0</v>
      </c>
      <c r="DH392" s="225">
        <f t="shared" ref="DH392:DH455" si="477">IF(DE$3="",0,IF(DI392="ano",IF(OR(CZ392="Spojené Království",CZ392="Norsko",CZ392="Island"),DE392,0),CT392))</f>
        <v>0</v>
      </c>
      <c r="DI392" s="431" t="str">
        <f t="shared" ref="DI392:DI455" si="478">IF(CW392="","ne",IF(CW392=0,"ano",IF(AND(CW392&gt;=5,CW392&lt;=20,CZ392&lt;&gt;"",CZ392&lt;&gt;" ",DB392&lt;&gt;"",DB392&lt;&gt;" ")=TRUE,"ano","ne")))</f>
        <v>ne</v>
      </c>
      <c r="DK392" s="229"/>
      <c r="DL392" s="225">
        <f t="shared" ref="DL392:DL455" si="479">IF($D392&gt;0,IF(DK392&gt;0,1,0),0)</f>
        <v>0</v>
      </c>
      <c r="DM392" s="230">
        <f>IF(DL392=1,data!$C$41*DK392,0)</f>
        <v>0</v>
      </c>
      <c r="DN392" s="265" t="s">
        <v>96</v>
      </c>
      <c r="DO392" s="231">
        <f>IF(DL392=1,IF(DK392&lt;15,VLOOKUP(DN392,data!$B$3:$E$32,2,0)*DK392,(VLOOKUP(DN392,data!$B$3:$E$32,2,0)*14)+(VLOOKUP(DN392,data!$B$3:$E$32,3,0))*(DK392-14)),0)</f>
        <v>0</v>
      </c>
      <c r="DP392" s="265" t="s">
        <v>96</v>
      </c>
      <c r="DQ392" s="231">
        <f>IF(DL392=1,VLOOKUP(DP392,data!$B$35:$D$39,2,0),0)</f>
        <v>0</v>
      </c>
      <c r="DR392" s="232">
        <f>IF(AND(DO392&lt;&gt;0,DQ392&lt;&gt;0)=FALSE,0,data!$C$43)</f>
        <v>0</v>
      </c>
      <c r="DS392" s="269">
        <f t="shared" ref="DS392:DS455" si="480">IF(DS$3="",0,IF(DW392="ano",IF(AND(DO392&lt;&gt;0,DQ392&lt;&gt;0)=FALSE,0,INT(DM392+DO392+DQ392+DR392)),DE392))</f>
        <v>0</v>
      </c>
      <c r="DT392" s="225">
        <f t="shared" ref="DT392:DT455" si="481">IF(DS392&gt;0,1,0)</f>
        <v>0</v>
      </c>
      <c r="DU392" s="225">
        <f t="shared" ref="DU392:DU455" si="482">IF(DS$3="",0,IF(DW392="ano",IF(DT392=1,DK392,0),DG392))</f>
        <v>0</v>
      </c>
      <c r="DV392" s="225">
        <f t="shared" ref="DV392:DV455" si="483">IF(DS$3="",0,IF(DW392="ano",IF(OR(DN392="Spojené Království",DN392="Norsko",DN392="Island"),DS392,0),DH392))</f>
        <v>0</v>
      </c>
      <c r="DW392" s="431" t="str">
        <f t="shared" ref="DW392:DW455" si="484">IF(DK392="","ne",IF(DK392=0,"ano",IF(AND(DK392&gt;=5,DK392&lt;=20,DN392&lt;&gt;"",DN392&lt;&gt;" ",DP392&lt;&gt;"",DP392&lt;&gt;" ")=TRUE,"ano","ne")))</f>
        <v>ne</v>
      </c>
      <c r="DY392" s="229"/>
      <c r="DZ392" s="225">
        <f t="shared" ref="DZ392:DZ455" si="485">IF($D392&gt;0,IF(DY392&gt;0,1,0),0)</f>
        <v>0</v>
      </c>
      <c r="EA392" s="230">
        <f>IF(DZ392=1,data!$C$41*DY392,0)</f>
        <v>0</v>
      </c>
      <c r="EB392" s="265" t="s">
        <v>96</v>
      </c>
      <c r="EC392" s="231">
        <f>IF(DZ392=1,IF(DY392&lt;15,VLOOKUP(EB392,data!$B$3:$E$32,2,0)*DY392,(VLOOKUP(EB392,data!$B$3:$E$32,2,0)*14)+(VLOOKUP(EB392,data!$B$3:$E$32,3,0))*(DY392-14)),0)</f>
        <v>0</v>
      </c>
      <c r="ED392" s="265" t="s">
        <v>96</v>
      </c>
      <c r="EE392" s="231">
        <f>IF(DZ392=1,VLOOKUP(ED392,data!$B$35:$D$39,2,0),0)</f>
        <v>0</v>
      </c>
      <c r="EF392" s="232">
        <f>IF(AND(EC392&lt;&gt;0,EE392&lt;&gt;0)=FALSE,0,data!$C$43)</f>
        <v>0</v>
      </c>
      <c r="EG392" s="269">
        <f t="shared" ref="EG392:EG455" si="486">IF(EG$3="",0,IF(EK392="ano",IF(AND(EC392&lt;&gt;0,EE392&lt;&gt;0)=FALSE,0,INT(EA392+EC392+EE392+EF392)),DS392))</f>
        <v>0</v>
      </c>
      <c r="EH392" s="225">
        <f t="shared" ref="EH392:EH455" si="487">IF(EG392&gt;0,1,0)</f>
        <v>0</v>
      </c>
      <c r="EI392" s="225">
        <f t="shared" ref="EI392:EI455" si="488">IF(EG$3="",0,IF(EK392="ano",IF(EH392=1,DY392,0),DU392))</f>
        <v>0</v>
      </c>
      <c r="EJ392" s="225">
        <f t="shared" ref="EJ392:EJ455" si="489">IF(EG$3="",0,IF(EK392="ano",IF(OR(EB392="Spojené Království",EB392="Norsko",EB392="Island"),EG392,0),DV392))</f>
        <v>0</v>
      </c>
      <c r="EK392" s="431" t="str">
        <f t="shared" ref="EK392:EK455" si="490">IF(DY392="","ne",IF(DY392=0,"ano",IF(AND(DY392&gt;=5,DY392&lt;=20,EB392&lt;&gt;"",EB392&lt;&gt;" ",ED392&lt;&gt;"",ED392&lt;&gt;" ")=TRUE,"ano","ne")))</f>
        <v>ne</v>
      </c>
      <c r="EM392" s="229"/>
      <c r="EN392" s="225">
        <f t="shared" ref="EN392:EN455" si="491">IF($D392&gt;0,IF(EM392&gt;0,1,0),0)</f>
        <v>0</v>
      </c>
      <c r="EO392" s="230">
        <f>IF(EN392=1,data!$C$41*EM392,0)</f>
        <v>0</v>
      </c>
      <c r="EP392" s="265" t="s">
        <v>96</v>
      </c>
      <c r="EQ392" s="231">
        <f>IF(EN392=1,IF(EM392&lt;15,VLOOKUP(EP392,data!$B$3:$E$32,2,0)*EM392,(VLOOKUP(EP392,data!$B$3:$E$32,2,0)*14)+(VLOOKUP(EP392,data!$B$3:$E$32,3,0))*(EM392-14)),0)</f>
        <v>0</v>
      </c>
      <c r="ER392" s="265" t="s">
        <v>96</v>
      </c>
      <c r="ES392" s="231">
        <f>IF(EN392=1,VLOOKUP(ER392,data!$B$35:$D$39,2,0),0)</f>
        <v>0</v>
      </c>
      <c r="ET392" s="232">
        <f>IF(AND(EQ392&lt;&gt;0,ES392&lt;&gt;0)=FALSE,0,data!$C$43)</f>
        <v>0</v>
      </c>
      <c r="EU392" s="269">
        <f t="shared" ref="EU392:EU455" si="492">IF(EU$3="",0,IF(EY392="ano",IF(AND(EQ392&lt;&gt;0,ES392&lt;&gt;0)=FALSE,0,INT(EO392+EQ392+ES392+ET392)),EG392))</f>
        <v>0</v>
      </c>
      <c r="EV392" s="225">
        <f t="shared" ref="EV392:EV455" si="493">IF(EU392&gt;0,1,0)</f>
        <v>0</v>
      </c>
      <c r="EW392" s="225">
        <f t="shared" ref="EW392:EW455" si="494">IF(EU$3="",0,IF(EY392="ano",IF(EV392=1,EM392,0),EI392))</f>
        <v>0</v>
      </c>
      <c r="EX392" s="225">
        <f t="shared" ref="EX392:EX455" si="495">IF(EU$3="",0,IF(EY392="ano",IF(OR(EP392="Spojené Království",EP392="Norsko",EP392="Island"),EU392,0),EJ392))</f>
        <v>0</v>
      </c>
      <c r="EY392" s="431" t="str">
        <f t="shared" ref="EY392:EY455" si="496">IF(EM392="","ne",IF(EM392=0,"ano",IF(AND(EM392&gt;=5,EM392&lt;=20,EP392&lt;&gt;"",EP392&lt;&gt;" ",ER392&lt;&gt;"",ER392&lt;&gt;" ")=TRUE,"ano","ne")))</f>
        <v>ne</v>
      </c>
      <c r="FA392" s="229"/>
      <c r="FB392" s="225">
        <f t="shared" ref="FB392:FB455" si="497">IF($D392&gt;0,IF(FA392&gt;0,1,0),0)</f>
        <v>0</v>
      </c>
      <c r="FC392" s="230">
        <f>IF(FB392=1,data!$C$41*FA392,0)</f>
        <v>0</v>
      </c>
      <c r="FD392" s="265" t="s">
        <v>96</v>
      </c>
      <c r="FE392" s="231">
        <f>IF(FB392=1,IF(FA392&lt;15,VLOOKUP(FD392,data!$B$3:$E$32,2,0)*FA392,(VLOOKUP(FD392,data!$B$3:$E$32,2,0)*14)+(VLOOKUP(FD392,data!$B$3:$E$32,3,0))*(FA392-14)),0)</f>
        <v>0</v>
      </c>
      <c r="FF392" s="265" t="s">
        <v>96</v>
      </c>
      <c r="FG392" s="231">
        <f>IF(FB392=1,VLOOKUP(FF392,data!$B$35:$D$39,2,0),0)</f>
        <v>0</v>
      </c>
      <c r="FH392" s="232">
        <f>IF(AND(FE392&lt;&gt;0,FG392&lt;&gt;0)=FALSE,0,data!$C$43)</f>
        <v>0</v>
      </c>
      <c r="FI392" s="269">
        <f t="shared" ref="FI392:FI455" si="498">IF(FI$3="",0,IF(FM392="ano",IF(AND(FE392&lt;&gt;0,FG392&lt;&gt;0)=FALSE,0,INT(FC392+FE392+FG392+FH392)),EU392))</f>
        <v>0</v>
      </c>
      <c r="FJ392" s="225">
        <f t="shared" ref="FJ392:FJ455" si="499">IF(FI392&gt;0,1,0)</f>
        <v>0</v>
      </c>
      <c r="FK392" s="225">
        <f t="shared" ref="FK392:FK455" si="500">IF(FI$3="",0,IF(FM392="ano",IF(FJ392=1,FA392,0),EW392))</f>
        <v>0</v>
      </c>
      <c r="FL392" s="225">
        <f t="shared" ref="FL392:FL455" si="501">IF(FI$3="",0,IF(FM392="ano",IF(OR(FD392="Spojené Království",FD392="Norsko",FD392="Island"),FI392,0),EX392))</f>
        <v>0</v>
      </c>
      <c r="FM392" s="431" t="str">
        <f t="shared" ref="FM392:FM455" si="502">IF(FA392="","ne",IF(FA392=0,"ano",IF(AND(FA392&gt;=5,FA392&lt;=20,FD392&lt;&gt;"",FD392&lt;&gt;" ",FF392&lt;&gt;"",FF392&lt;&gt;" ")=TRUE,"ano","ne")))</f>
        <v>ne</v>
      </c>
    </row>
    <row r="393" spans="1:169" ht="26.65" hidden="1" customHeight="1" x14ac:dyDescent="0.25">
      <c r="A393" s="233"/>
      <c r="B393" s="370" t="s">
        <v>484</v>
      </c>
      <c r="C393" s="416"/>
      <c r="D393" s="418"/>
      <c r="E393" s="229"/>
      <c r="F393" s="225">
        <f t="shared" si="434"/>
        <v>0</v>
      </c>
      <c r="G393" s="230">
        <f>IF(F393=1,data!$C$41*E393,0)</f>
        <v>0</v>
      </c>
      <c r="H393" s="265" t="s">
        <v>96</v>
      </c>
      <c r="I393" s="231">
        <f>IF($F393=1,IF($E393&lt;15,VLOOKUP(H393,data!$B$3:$E$32,2,0)*$E393,(VLOOKUP(H393,data!$B$3:$E$32,2,0)*14)+(VLOOKUP(H393,data!$B$3:$E$32,3,0))*($E393-14)),0)</f>
        <v>0</v>
      </c>
      <c r="J393" s="265" t="s">
        <v>96</v>
      </c>
      <c r="K393" s="231">
        <f>IF($F393=1,VLOOKUP(J393,data!$B$35:$D$39,2,0),0)</f>
        <v>0</v>
      </c>
      <c r="L393" s="232">
        <f>IF(AND(I393&lt;&gt;0,K393&lt;&gt;0)=FALSE,0,data!$C$43)</f>
        <v>0</v>
      </c>
      <c r="M393" s="269">
        <f t="shared" si="361"/>
        <v>0</v>
      </c>
      <c r="N393" s="225">
        <f t="shared" si="432"/>
        <v>0</v>
      </c>
      <c r="O393" s="225">
        <f t="shared" si="435"/>
        <v>0</v>
      </c>
      <c r="P393" s="225">
        <f t="shared" si="436"/>
        <v>0</v>
      </c>
      <c r="Q393" s="228"/>
      <c r="R393" s="438">
        <f t="shared" si="437"/>
        <v>0</v>
      </c>
      <c r="S393" s="225">
        <f t="shared" si="438"/>
        <v>0</v>
      </c>
      <c r="T393" s="357">
        <f>IF(S393=1,data!$C$41*R393,0)</f>
        <v>0</v>
      </c>
      <c r="U393" s="370" t="str">
        <f t="shared" si="439"/>
        <v xml:space="preserve"> </v>
      </c>
      <c r="V393" s="360">
        <f>IF($S393=1,IF(R393&lt;15,VLOOKUP(U393,data!$B$3:$E$32,2,0)*R393,(VLOOKUP(U393,data!$B$3:$E$32,2,0)*14)+(VLOOKUP(U393,data!$B$3:$E$32,3,0))*(R393-14)),0)</f>
        <v>0</v>
      </c>
      <c r="W393" s="370" t="str">
        <f t="shared" si="440"/>
        <v xml:space="preserve"> </v>
      </c>
      <c r="X393" s="360">
        <f>IF($S393=1,VLOOKUP(W393,data!$B$35:$D$39,2,0),0)</f>
        <v>0</v>
      </c>
      <c r="Y393" s="364">
        <f>IF(AND(V393&lt;&gt;0,X393&lt;&gt;0)=FALSE,0,data!$C$43)</f>
        <v>0</v>
      </c>
      <c r="Z393" s="365">
        <f t="shared" si="362"/>
        <v>0</v>
      </c>
      <c r="AA393" s="225">
        <f t="shared" si="433"/>
        <v>0</v>
      </c>
      <c r="AB393" s="225">
        <f t="shared" si="441"/>
        <v>0</v>
      </c>
      <c r="AC393" s="225">
        <f t="shared" si="442"/>
        <v>0</v>
      </c>
      <c r="AE393" s="229"/>
      <c r="AF393" s="225">
        <f t="shared" si="443"/>
        <v>0</v>
      </c>
      <c r="AG393" s="230">
        <f>IF(AF393=1,data!$C$41*AE393,0)</f>
        <v>0</v>
      </c>
      <c r="AH393" s="265" t="s">
        <v>96</v>
      </c>
      <c r="AI393" s="231">
        <f>IF(AF393=1,IF(AE393&lt;15,VLOOKUP(AH393,data!$B$3:$E$32,2,0)*AE393,(VLOOKUP(AH393,data!$B$3:$E$32,2,0)*14)+(VLOOKUP(AH393,data!$B$3:$E$32,3,0))*(AE393-14)),0)</f>
        <v>0</v>
      </c>
      <c r="AJ393" s="265" t="s">
        <v>96</v>
      </c>
      <c r="AK393" s="231">
        <f>IF(AF393=1,VLOOKUP(AJ393,data!$B$35:$D$39,2,0),0)</f>
        <v>0</v>
      </c>
      <c r="AL393" s="232">
        <f>IF(AND(AI393&lt;&gt;0,AK393&lt;&gt;0)=FALSE,0,data!$C$43)</f>
        <v>0</v>
      </c>
      <c r="AM393" s="269">
        <f t="shared" si="444"/>
        <v>0</v>
      </c>
      <c r="AN393" s="225">
        <f t="shared" si="445"/>
        <v>0</v>
      </c>
      <c r="AO393" s="225">
        <f t="shared" si="446"/>
        <v>0</v>
      </c>
      <c r="AP393" s="225">
        <f t="shared" si="447"/>
        <v>0</v>
      </c>
      <c r="AQ393" s="431" t="str">
        <f t="shared" si="448"/>
        <v>ne</v>
      </c>
      <c r="AS393" s="229"/>
      <c r="AT393" s="225">
        <f t="shared" si="449"/>
        <v>0</v>
      </c>
      <c r="AU393" s="230">
        <f>IF(AT393=1,data!$C$41*AS393,0)</f>
        <v>0</v>
      </c>
      <c r="AV393" s="265" t="s">
        <v>96</v>
      </c>
      <c r="AW393" s="231">
        <f>IF(AT393=1,IF(AS393&lt;15,VLOOKUP(AV393,data!$B$3:$E$32,2,0)*AS393,(VLOOKUP(AV393,data!$B$3:$E$32,2,0)*14)+(VLOOKUP(AV393,data!$B$3:$E$32,3,0))*(AS393-14)),0)</f>
        <v>0</v>
      </c>
      <c r="AX393" s="265" t="s">
        <v>96</v>
      </c>
      <c r="AY393" s="231">
        <f>IF(AT393=1,VLOOKUP(AX393,data!$B$35:$D$39,2,0),0)</f>
        <v>0</v>
      </c>
      <c r="AZ393" s="232">
        <f>IF(AND(AW393&lt;&gt;0,AY393&lt;&gt;0)=FALSE,0,data!$C$43)</f>
        <v>0</v>
      </c>
      <c r="BA393" s="269">
        <f t="shared" si="450"/>
        <v>0</v>
      </c>
      <c r="BB393" s="225">
        <f t="shared" si="451"/>
        <v>0</v>
      </c>
      <c r="BC393" s="225">
        <f t="shared" si="452"/>
        <v>0</v>
      </c>
      <c r="BD393" s="225">
        <f t="shared" si="453"/>
        <v>0</v>
      </c>
      <c r="BE393" s="431" t="str">
        <f t="shared" si="454"/>
        <v>ne</v>
      </c>
      <c r="BG393" s="229"/>
      <c r="BH393" s="225">
        <f t="shared" si="455"/>
        <v>0</v>
      </c>
      <c r="BI393" s="230">
        <f>IF(BH393=1,data!$C$41*BG393,0)</f>
        <v>0</v>
      </c>
      <c r="BJ393" s="265" t="s">
        <v>96</v>
      </c>
      <c r="BK393" s="231">
        <f>IF(BH393=1,IF(BG393&lt;15,VLOOKUP(BJ393,data!$B$3:$E$32,2,0)*BG393,(VLOOKUP(BJ393,data!$B$3:$E$32,2,0)*14)+(VLOOKUP(BJ393,data!$B$3:$E$32,3,0))*(BG393-14)),0)</f>
        <v>0</v>
      </c>
      <c r="BL393" s="265" t="s">
        <v>96</v>
      </c>
      <c r="BM393" s="231">
        <f>IF(BH393=1,VLOOKUP(BL393,data!$B$35:$D$39,2,0),0)</f>
        <v>0</v>
      </c>
      <c r="BN393" s="232">
        <f>IF(AND(BK393&lt;&gt;0,BM393&lt;&gt;0)=FALSE,0,data!$C$43)</f>
        <v>0</v>
      </c>
      <c r="BO393" s="269">
        <f t="shared" si="456"/>
        <v>0</v>
      </c>
      <c r="BP393" s="225">
        <f t="shared" si="457"/>
        <v>0</v>
      </c>
      <c r="BQ393" s="225">
        <f t="shared" si="458"/>
        <v>0</v>
      </c>
      <c r="BR393" s="225">
        <f t="shared" si="459"/>
        <v>0</v>
      </c>
      <c r="BS393" s="431" t="str">
        <f t="shared" si="460"/>
        <v>ne</v>
      </c>
      <c r="BU393" s="229"/>
      <c r="BV393" s="225">
        <f t="shared" si="461"/>
        <v>0</v>
      </c>
      <c r="BW393" s="230">
        <f>IF(BV393=1,data!$C$41*BU393,0)</f>
        <v>0</v>
      </c>
      <c r="BX393" s="265" t="s">
        <v>96</v>
      </c>
      <c r="BY393" s="231">
        <f>IF(BV393=1,IF(BU393&lt;15,VLOOKUP(BX393,data!$B$3:$E$32,2,0)*BU393,(VLOOKUP(BX393,data!$B$3:$E$32,2,0)*14)+(VLOOKUP(BX393,data!$B$3:$E$32,3,0))*(BU393-14)),0)</f>
        <v>0</v>
      </c>
      <c r="BZ393" s="265" t="s">
        <v>96</v>
      </c>
      <c r="CA393" s="231">
        <f>IF(BV393=1,VLOOKUP(BZ393,data!$B$35:$D$39,2,0),0)</f>
        <v>0</v>
      </c>
      <c r="CB393" s="232">
        <f>IF(AND(BY393&lt;&gt;0,CA393&lt;&gt;0)=FALSE,0,data!$C$43)</f>
        <v>0</v>
      </c>
      <c r="CC393" s="269">
        <f t="shared" si="462"/>
        <v>0</v>
      </c>
      <c r="CD393" s="225">
        <f t="shared" si="463"/>
        <v>0</v>
      </c>
      <c r="CE393" s="225">
        <f t="shared" si="464"/>
        <v>0</v>
      </c>
      <c r="CF393" s="225">
        <f t="shared" si="465"/>
        <v>0</v>
      </c>
      <c r="CG393" s="431" t="str">
        <f t="shared" si="466"/>
        <v>ne</v>
      </c>
      <c r="CI393" s="229"/>
      <c r="CJ393" s="225">
        <f t="shared" si="467"/>
        <v>0</v>
      </c>
      <c r="CK393" s="230">
        <f>IF(CJ393=1,data!$C$41*CI393,0)</f>
        <v>0</v>
      </c>
      <c r="CL393" s="265" t="s">
        <v>96</v>
      </c>
      <c r="CM393" s="231">
        <f>IF(CJ393=1,IF(CI393&lt;15,VLOOKUP(CL393,data!$B$3:$E$32,2,0)*CI393,(VLOOKUP(CL393,data!$B$3:$E$32,2,0)*14)+(VLOOKUP(CL393,data!$B$3:$E$32,3,0))*(CI393-14)),0)</f>
        <v>0</v>
      </c>
      <c r="CN393" s="265" t="s">
        <v>96</v>
      </c>
      <c r="CO393" s="231">
        <f>IF(CJ393=1,VLOOKUP(CN393,data!$B$35:$D$39,2,0),0)</f>
        <v>0</v>
      </c>
      <c r="CP393" s="232">
        <f>IF(AND(CM393&lt;&gt;0,CO393&lt;&gt;0)=FALSE,0,data!$C$43)</f>
        <v>0</v>
      </c>
      <c r="CQ393" s="269">
        <f t="shared" si="468"/>
        <v>0</v>
      </c>
      <c r="CR393" s="225">
        <f t="shared" si="469"/>
        <v>0</v>
      </c>
      <c r="CS393" s="225">
        <f t="shared" si="470"/>
        <v>0</v>
      </c>
      <c r="CT393" s="225">
        <f t="shared" si="471"/>
        <v>0</v>
      </c>
      <c r="CU393" s="431" t="str">
        <f t="shared" si="472"/>
        <v>ne</v>
      </c>
      <c r="CW393" s="229"/>
      <c r="CX393" s="225">
        <f t="shared" si="473"/>
        <v>0</v>
      </c>
      <c r="CY393" s="230">
        <f>IF(CX393=1,data!$C$41*CW393,0)</f>
        <v>0</v>
      </c>
      <c r="CZ393" s="265" t="s">
        <v>96</v>
      </c>
      <c r="DA393" s="231">
        <f>IF(CX393=1,IF(CW393&lt;15,VLOOKUP(CZ393,data!$B$3:$E$32,2,0)*CW393,(VLOOKUP(CZ393,data!$B$3:$E$32,2,0)*14)+(VLOOKUP(CZ393,data!$B$3:$E$32,3,0))*(CW393-14)),0)</f>
        <v>0</v>
      </c>
      <c r="DB393" s="265" t="s">
        <v>96</v>
      </c>
      <c r="DC393" s="231">
        <f>IF(CX393=1,VLOOKUP(DB393,data!$B$35:$D$39,2,0),0)</f>
        <v>0</v>
      </c>
      <c r="DD393" s="232">
        <f>IF(AND(DA393&lt;&gt;0,DC393&lt;&gt;0)=FALSE,0,data!$C$43)</f>
        <v>0</v>
      </c>
      <c r="DE393" s="269">
        <f t="shared" si="474"/>
        <v>0</v>
      </c>
      <c r="DF393" s="225">
        <f t="shared" si="475"/>
        <v>0</v>
      </c>
      <c r="DG393" s="225">
        <f t="shared" si="476"/>
        <v>0</v>
      </c>
      <c r="DH393" s="225">
        <f t="shared" si="477"/>
        <v>0</v>
      </c>
      <c r="DI393" s="431" t="str">
        <f t="shared" si="478"/>
        <v>ne</v>
      </c>
      <c r="DK393" s="229"/>
      <c r="DL393" s="225">
        <f t="shared" si="479"/>
        <v>0</v>
      </c>
      <c r="DM393" s="230">
        <f>IF(DL393=1,data!$C$41*DK393,0)</f>
        <v>0</v>
      </c>
      <c r="DN393" s="265" t="s">
        <v>96</v>
      </c>
      <c r="DO393" s="231">
        <f>IF(DL393=1,IF(DK393&lt;15,VLOOKUP(DN393,data!$B$3:$E$32,2,0)*DK393,(VLOOKUP(DN393,data!$B$3:$E$32,2,0)*14)+(VLOOKUP(DN393,data!$B$3:$E$32,3,0))*(DK393-14)),0)</f>
        <v>0</v>
      </c>
      <c r="DP393" s="265" t="s">
        <v>96</v>
      </c>
      <c r="DQ393" s="231">
        <f>IF(DL393=1,VLOOKUP(DP393,data!$B$35:$D$39,2,0),0)</f>
        <v>0</v>
      </c>
      <c r="DR393" s="232">
        <f>IF(AND(DO393&lt;&gt;0,DQ393&lt;&gt;0)=FALSE,0,data!$C$43)</f>
        <v>0</v>
      </c>
      <c r="DS393" s="269">
        <f t="shared" si="480"/>
        <v>0</v>
      </c>
      <c r="DT393" s="225">
        <f t="shared" si="481"/>
        <v>0</v>
      </c>
      <c r="DU393" s="225">
        <f t="shared" si="482"/>
        <v>0</v>
      </c>
      <c r="DV393" s="225">
        <f t="shared" si="483"/>
        <v>0</v>
      </c>
      <c r="DW393" s="431" t="str">
        <f t="shared" si="484"/>
        <v>ne</v>
      </c>
      <c r="DY393" s="229"/>
      <c r="DZ393" s="225">
        <f t="shared" si="485"/>
        <v>0</v>
      </c>
      <c r="EA393" s="230">
        <f>IF(DZ393=1,data!$C$41*DY393,0)</f>
        <v>0</v>
      </c>
      <c r="EB393" s="265" t="s">
        <v>96</v>
      </c>
      <c r="EC393" s="231">
        <f>IF(DZ393=1,IF(DY393&lt;15,VLOOKUP(EB393,data!$B$3:$E$32,2,0)*DY393,(VLOOKUP(EB393,data!$B$3:$E$32,2,0)*14)+(VLOOKUP(EB393,data!$B$3:$E$32,3,0))*(DY393-14)),0)</f>
        <v>0</v>
      </c>
      <c r="ED393" s="265" t="s">
        <v>96</v>
      </c>
      <c r="EE393" s="231">
        <f>IF(DZ393=1,VLOOKUP(ED393,data!$B$35:$D$39,2,0),0)</f>
        <v>0</v>
      </c>
      <c r="EF393" s="232">
        <f>IF(AND(EC393&lt;&gt;0,EE393&lt;&gt;0)=FALSE,0,data!$C$43)</f>
        <v>0</v>
      </c>
      <c r="EG393" s="269">
        <f t="shared" si="486"/>
        <v>0</v>
      </c>
      <c r="EH393" s="225">
        <f t="shared" si="487"/>
        <v>0</v>
      </c>
      <c r="EI393" s="225">
        <f t="shared" si="488"/>
        <v>0</v>
      </c>
      <c r="EJ393" s="225">
        <f t="shared" si="489"/>
        <v>0</v>
      </c>
      <c r="EK393" s="431" t="str">
        <f t="shared" si="490"/>
        <v>ne</v>
      </c>
      <c r="EM393" s="229"/>
      <c r="EN393" s="225">
        <f t="shared" si="491"/>
        <v>0</v>
      </c>
      <c r="EO393" s="230">
        <f>IF(EN393=1,data!$C$41*EM393,0)</f>
        <v>0</v>
      </c>
      <c r="EP393" s="265" t="s">
        <v>96</v>
      </c>
      <c r="EQ393" s="231">
        <f>IF(EN393=1,IF(EM393&lt;15,VLOOKUP(EP393,data!$B$3:$E$32,2,0)*EM393,(VLOOKUP(EP393,data!$B$3:$E$32,2,0)*14)+(VLOOKUP(EP393,data!$B$3:$E$32,3,0))*(EM393-14)),0)</f>
        <v>0</v>
      </c>
      <c r="ER393" s="265" t="s">
        <v>96</v>
      </c>
      <c r="ES393" s="231">
        <f>IF(EN393=1,VLOOKUP(ER393,data!$B$35:$D$39,2,0),0)</f>
        <v>0</v>
      </c>
      <c r="ET393" s="232">
        <f>IF(AND(EQ393&lt;&gt;0,ES393&lt;&gt;0)=FALSE,0,data!$C$43)</f>
        <v>0</v>
      </c>
      <c r="EU393" s="269">
        <f t="shared" si="492"/>
        <v>0</v>
      </c>
      <c r="EV393" s="225">
        <f t="shared" si="493"/>
        <v>0</v>
      </c>
      <c r="EW393" s="225">
        <f t="shared" si="494"/>
        <v>0</v>
      </c>
      <c r="EX393" s="225">
        <f t="shared" si="495"/>
        <v>0</v>
      </c>
      <c r="EY393" s="431" t="str">
        <f t="shared" si="496"/>
        <v>ne</v>
      </c>
      <c r="FA393" s="229"/>
      <c r="FB393" s="225">
        <f t="shared" si="497"/>
        <v>0</v>
      </c>
      <c r="FC393" s="230">
        <f>IF(FB393=1,data!$C$41*FA393,0)</f>
        <v>0</v>
      </c>
      <c r="FD393" s="265" t="s">
        <v>96</v>
      </c>
      <c r="FE393" s="231">
        <f>IF(FB393=1,IF(FA393&lt;15,VLOOKUP(FD393,data!$B$3:$E$32,2,0)*FA393,(VLOOKUP(FD393,data!$B$3:$E$32,2,0)*14)+(VLOOKUP(FD393,data!$B$3:$E$32,3,0))*(FA393-14)),0)</f>
        <v>0</v>
      </c>
      <c r="FF393" s="265" t="s">
        <v>96</v>
      </c>
      <c r="FG393" s="231">
        <f>IF(FB393=1,VLOOKUP(FF393,data!$B$35:$D$39,2,0),0)</f>
        <v>0</v>
      </c>
      <c r="FH393" s="232">
        <f>IF(AND(FE393&lt;&gt;0,FG393&lt;&gt;0)=FALSE,0,data!$C$43)</f>
        <v>0</v>
      </c>
      <c r="FI393" s="269">
        <f t="shared" si="498"/>
        <v>0</v>
      </c>
      <c r="FJ393" s="225">
        <f t="shared" si="499"/>
        <v>0</v>
      </c>
      <c r="FK393" s="225">
        <f t="shared" si="500"/>
        <v>0</v>
      </c>
      <c r="FL393" s="225">
        <f t="shared" si="501"/>
        <v>0</v>
      </c>
      <c r="FM393" s="431" t="str">
        <f t="shared" si="502"/>
        <v>ne</v>
      </c>
    </row>
    <row r="394" spans="1:169" ht="26.65" hidden="1" customHeight="1" x14ac:dyDescent="0.25">
      <c r="A394" s="233"/>
      <c r="B394" s="370" t="s">
        <v>485</v>
      </c>
      <c r="C394" s="416"/>
      <c r="D394" s="418"/>
      <c r="E394" s="229"/>
      <c r="F394" s="225">
        <f t="shared" si="434"/>
        <v>0</v>
      </c>
      <c r="G394" s="230">
        <f>IF(F394=1,data!$C$41*E394,0)</f>
        <v>0</v>
      </c>
      <c r="H394" s="265" t="s">
        <v>96</v>
      </c>
      <c r="I394" s="231">
        <f>IF($F394=1,IF($E394&lt;15,VLOOKUP(H394,data!$B$3:$E$32,2,0)*$E394,(VLOOKUP(H394,data!$B$3:$E$32,2,0)*14)+(VLOOKUP(H394,data!$B$3:$E$32,3,0))*($E394-14)),0)</f>
        <v>0</v>
      </c>
      <c r="J394" s="265" t="s">
        <v>96</v>
      </c>
      <c r="K394" s="231">
        <f>IF($F394=1,VLOOKUP(J394,data!$B$35:$D$39,2,0),0)</f>
        <v>0</v>
      </c>
      <c r="L394" s="232">
        <f>IF(AND(I394&lt;&gt;0,K394&lt;&gt;0)=FALSE,0,data!$C$43)</f>
        <v>0</v>
      </c>
      <c r="M394" s="269">
        <f t="shared" si="361"/>
        <v>0</v>
      </c>
      <c r="N394" s="225">
        <f t="shared" si="432"/>
        <v>0</v>
      </c>
      <c r="O394" s="225">
        <f t="shared" si="435"/>
        <v>0</v>
      </c>
      <c r="P394" s="225">
        <f t="shared" si="436"/>
        <v>0</v>
      </c>
      <c r="Q394" s="228"/>
      <c r="R394" s="438">
        <f t="shared" si="437"/>
        <v>0</v>
      </c>
      <c r="S394" s="225">
        <f t="shared" si="438"/>
        <v>0</v>
      </c>
      <c r="T394" s="357">
        <f>IF(S394=1,data!$C$41*R394,0)</f>
        <v>0</v>
      </c>
      <c r="U394" s="370" t="str">
        <f t="shared" si="439"/>
        <v xml:space="preserve"> </v>
      </c>
      <c r="V394" s="360">
        <f>IF($S394=1,IF(R394&lt;15,VLOOKUP(U394,data!$B$3:$E$32,2,0)*R394,(VLOOKUP(U394,data!$B$3:$E$32,2,0)*14)+(VLOOKUP(U394,data!$B$3:$E$32,3,0))*(R394-14)),0)</f>
        <v>0</v>
      </c>
      <c r="W394" s="370" t="str">
        <f t="shared" si="440"/>
        <v xml:space="preserve"> </v>
      </c>
      <c r="X394" s="360">
        <f>IF($S394=1,VLOOKUP(W394,data!$B$35:$D$39,2,0),0)</f>
        <v>0</v>
      </c>
      <c r="Y394" s="364">
        <f>IF(AND(V394&lt;&gt;0,X394&lt;&gt;0)=FALSE,0,data!$C$43)</f>
        <v>0</v>
      </c>
      <c r="Z394" s="365">
        <f t="shared" si="362"/>
        <v>0</v>
      </c>
      <c r="AA394" s="225">
        <f t="shared" si="433"/>
        <v>0</v>
      </c>
      <c r="AB394" s="225">
        <f t="shared" si="441"/>
        <v>0</v>
      </c>
      <c r="AC394" s="225">
        <f t="shared" si="442"/>
        <v>0</v>
      </c>
      <c r="AE394" s="229"/>
      <c r="AF394" s="225">
        <f t="shared" si="443"/>
        <v>0</v>
      </c>
      <c r="AG394" s="230">
        <f>IF(AF394=1,data!$C$41*AE394,0)</f>
        <v>0</v>
      </c>
      <c r="AH394" s="265" t="s">
        <v>96</v>
      </c>
      <c r="AI394" s="231">
        <f>IF(AF394=1,IF(AE394&lt;15,VLOOKUP(AH394,data!$B$3:$E$32,2,0)*AE394,(VLOOKUP(AH394,data!$B$3:$E$32,2,0)*14)+(VLOOKUP(AH394,data!$B$3:$E$32,3,0))*(AE394-14)),0)</f>
        <v>0</v>
      </c>
      <c r="AJ394" s="265" t="s">
        <v>96</v>
      </c>
      <c r="AK394" s="231">
        <f>IF(AF394=1,VLOOKUP(AJ394,data!$B$35:$D$39,2,0),0)</f>
        <v>0</v>
      </c>
      <c r="AL394" s="232">
        <f>IF(AND(AI394&lt;&gt;0,AK394&lt;&gt;0)=FALSE,0,data!$C$43)</f>
        <v>0</v>
      </c>
      <c r="AM394" s="269">
        <f t="shared" si="444"/>
        <v>0</v>
      </c>
      <c r="AN394" s="225">
        <f t="shared" si="445"/>
        <v>0</v>
      </c>
      <c r="AO394" s="225">
        <f t="shared" si="446"/>
        <v>0</v>
      </c>
      <c r="AP394" s="225">
        <f t="shared" si="447"/>
        <v>0</v>
      </c>
      <c r="AQ394" s="431" t="str">
        <f t="shared" si="448"/>
        <v>ne</v>
      </c>
      <c r="AS394" s="229"/>
      <c r="AT394" s="225">
        <f t="shared" si="449"/>
        <v>0</v>
      </c>
      <c r="AU394" s="230">
        <f>IF(AT394=1,data!$C$41*AS394,0)</f>
        <v>0</v>
      </c>
      <c r="AV394" s="265" t="s">
        <v>96</v>
      </c>
      <c r="AW394" s="231">
        <f>IF(AT394=1,IF(AS394&lt;15,VLOOKUP(AV394,data!$B$3:$E$32,2,0)*AS394,(VLOOKUP(AV394,data!$B$3:$E$32,2,0)*14)+(VLOOKUP(AV394,data!$B$3:$E$32,3,0))*(AS394-14)),0)</f>
        <v>0</v>
      </c>
      <c r="AX394" s="265" t="s">
        <v>96</v>
      </c>
      <c r="AY394" s="231">
        <f>IF(AT394=1,VLOOKUP(AX394,data!$B$35:$D$39,2,0),0)</f>
        <v>0</v>
      </c>
      <c r="AZ394" s="232">
        <f>IF(AND(AW394&lt;&gt;0,AY394&lt;&gt;0)=FALSE,0,data!$C$43)</f>
        <v>0</v>
      </c>
      <c r="BA394" s="269">
        <f t="shared" si="450"/>
        <v>0</v>
      </c>
      <c r="BB394" s="225">
        <f t="shared" si="451"/>
        <v>0</v>
      </c>
      <c r="BC394" s="225">
        <f t="shared" si="452"/>
        <v>0</v>
      </c>
      <c r="BD394" s="225">
        <f t="shared" si="453"/>
        <v>0</v>
      </c>
      <c r="BE394" s="431" t="str">
        <f t="shared" si="454"/>
        <v>ne</v>
      </c>
      <c r="BG394" s="229"/>
      <c r="BH394" s="225">
        <f t="shared" si="455"/>
        <v>0</v>
      </c>
      <c r="BI394" s="230">
        <f>IF(BH394=1,data!$C$41*BG394,0)</f>
        <v>0</v>
      </c>
      <c r="BJ394" s="265" t="s">
        <v>96</v>
      </c>
      <c r="BK394" s="231">
        <f>IF(BH394=1,IF(BG394&lt;15,VLOOKUP(BJ394,data!$B$3:$E$32,2,0)*BG394,(VLOOKUP(BJ394,data!$B$3:$E$32,2,0)*14)+(VLOOKUP(BJ394,data!$B$3:$E$32,3,0))*(BG394-14)),0)</f>
        <v>0</v>
      </c>
      <c r="BL394" s="265" t="s">
        <v>96</v>
      </c>
      <c r="BM394" s="231">
        <f>IF(BH394=1,VLOOKUP(BL394,data!$B$35:$D$39,2,0),0)</f>
        <v>0</v>
      </c>
      <c r="BN394" s="232">
        <f>IF(AND(BK394&lt;&gt;0,BM394&lt;&gt;0)=FALSE,0,data!$C$43)</f>
        <v>0</v>
      </c>
      <c r="BO394" s="269">
        <f t="shared" si="456"/>
        <v>0</v>
      </c>
      <c r="BP394" s="225">
        <f t="shared" si="457"/>
        <v>0</v>
      </c>
      <c r="BQ394" s="225">
        <f t="shared" si="458"/>
        <v>0</v>
      </c>
      <c r="BR394" s="225">
        <f t="shared" si="459"/>
        <v>0</v>
      </c>
      <c r="BS394" s="431" t="str">
        <f t="shared" si="460"/>
        <v>ne</v>
      </c>
      <c r="BU394" s="229"/>
      <c r="BV394" s="225">
        <f t="shared" si="461"/>
        <v>0</v>
      </c>
      <c r="BW394" s="230">
        <f>IF(BV394=1,data!$C$41*BU394,0)</f>
        <v>0</v>
      </c>
      <c r="BX394" s="265" t="s">
        <v>96</v>
      </c>
      <c r="BY394" s="231">
        <f>IF(BV394=1,IF(BU394&lt;15,VLOOKUP(BX394,data!$B$3:$E$32,2,0)*BU394,(VLOOKUP(BX394,data!$B$3:$E$32,2,0)*14)+(VLOOKUP(BX394,data!$B$3:$E$32,3,0))*(BU394-14)),0)</f>
        <v>0</v>
      </c>
      <c r="BZ394" s="265" t="s">
        <v>96</v>
      </c>
      <c r="CA394" s="231">
        <f>IF(BV394=1,VLOOKUP(BZ394,data!$B$35:$D$39,2,0),0)</f>
        <v>0</v>
      </c>
      <c r="CB394" s="232">
        <f>IF(AND(BY394&lt;&gt;0,CA394&lt;&gt;0)=FALSE,0,data!$C$43)</f>
        <v>0</v>
      </c>
      <c r="CC394" s="269">
        <f t="shared" si="462"/>
        <v>0</v>
      </c>
      <c r="CD394" s="225">
        <f t="shared" si="463"/>
        <v>0</v>
      </c>
      <c r="CE394" s="225">
        <f t="shared" si="464"/>
        <v>0</v>
      </c>
      <c r="CF394" s="225">
        <f t="shared" si="465"/>
        <v>0</v>
      </c>
      <c r="CG394" s="431" t="str">
        <f t="shared" si="466"/>
        <v>ne</v>
      </c>
      <c r="CI394" s="229"/>
      <c r="CJ394" s="225">
        <f t="shared" si="467"/>
        <v>0</v>
      </c>
      <c r="CK394" s="230">
        <f>IF(CJ394=1,data!$C$41*CI394,0)</f>
        <v>0</v>
      </c>
      <c r="CL394" s="265" t="s">
        <v>96</v>
      </c>
      <c r="CM394" s="231">
        <f>IF(CJ394=1,IF(CI394&lt;15,VLOOKUP(CL394,data!$B$3:$E$32,2,0)*CI394,(VLOOKUP(CL394,data!$B$3:$E$32,2,0)*14)+(VLOOKUP(CL394,data!$B$3:$E$32,3,0))*(CI394-14)),0)</f>
        <v>0</v>
      </c>
      <c r="CN394" s="265" t="s">
        <v>96</v>
      </c>
      <c r="CO394" s="231">
        <f>IF(CJ394=1,VLOOKUP(CN394,data!$B$35:$D$39,2,0),0)</f>
        <v>0</v>
      </c>
      <c r="CP394" s="232">
        <f>IF(AND(CM394&lt;&gt;0,CO394&lt;&gt;0)=FALSE,0,data!$C$43)</f>
        <v>0</v>
      </c>
      <c r="CQ394" s="269">
        <f t="shared" si="468"/>
        <v>0</v>
      </c>
      <c r="CR394" s="225">
        <f t="shared" si="469"/>
        <v>0</v>
      </c>
      <c r="CS394" s="225">
        <f t="shared" si="470"/>
        <v>0</v>
      </c>
      <c r="CT394" s="225">
        <f t="shared" si="471"/>
        <v>0</v>
      </c>
      <c r="CU394" s="431" t="str">
        <f t="shared" si="472"/>
        <v>ne</v>
      </c>
      <c r="CW394" s="229"/>
      <c r="CX394" s="225">
        <f t="shared" si="473"/>
        <v>0</v>
      </c>
      <c r="CY394" s="230">
        <f>IF(CX394=1,data!$C$41*CW394,0)</f>
        <v>0</v>
      </c>
      <c r="CZ394" s="265" t="s">
        <v>96</v>
      </c>
      <c r="DA394" s="231">
        <f>IF(CX394=1,IF(CW394&lt;15,VLOOKUP(CZ394,data!$B$3:$E$32,2,0)*CW394,(VLOOKUP(CZ394,data!$B$3:$E$32,2,0)*14)+(VLOOKUP(CZ394,data!$B$3:$E$32,3,0))*(CW394-14)),0)</f>
        <v>0</v>
      </c>
      <c r="DB394" s="265" t="s">
        <v>96</v>
      </c>
      <c r="DC394" s="231">
        <f>IF(CX394=1,VLOOKUP(DB394,data!$B$35:$D$39,2,0),0)</f>
        <v>0</v>
      </c>
      <c r="DD394" s="232">
        <f>IF(AND(DA394&lt;&gt;0,DC394&lt;&gt;0)=FALSE,0,data!$C$43)</f>
        <v>0</v>
      </c>
      <c r="DE394" s="269">
        <f t="shared" si="474"/>
        <v>0</v>
      </c>
      <c r="DF394" s="225">
        <f t="shared" si="475"/>
        <v>0</v>
      </c>
      <c r="DG394" s="225">
        <f t="shared" si="476"/>
        <v>0</v>
      </c>
      <c r="DH394" s="225">
        <f t="shared" si="477"/>
        <v>0</v>
      </c>
      <c r="DI394" s="431" t="str">
        <f t="shared" si="478"/>
        <v>ne</v>
      </c>
      <c r="DK394" s="229"/>
      <c r="DL394" s="225">
        <f t="shared" si="479"/>
        <v>0</v>
      </c>
      <c r="DM394" s="230">
        <f>IF(DL394=1,data!$C$41*DK394,0)</f>
        <v>0</v>
      </c>
      <c r="DN394" s="265" t="s">
        <v>96</v>
      </c>
      <c r="DO394" s="231">
        <f>IF(DL394=1,IF(DK394&lt;15,VLOOKUP(DN394,data!$B$3:$E$32,2,0)*DK394,(VLOOKUP(DN394,data!$B$3:$E$32,2,0)*14)+(VLOOKUP(DN394,data!$B$3:$E$32,3,0))*(DK394-14)),0)</f>
        <v>0</v>
      </c>
      <c r="DP394" s="265" t="s">
        <v>96</v>
      </c>
      <c r="DQ394" s="231">
        <f>IF(DL394=1,VLOOKUP(DP394,data!$B$35:$D$39,2,0),0)</f>
        <v>0</v>
      </c>
      <c r="DR394" s="232">
        <f>IF(AND(DO394&lt;&gt;0,DQ394&lt;&gt;0)=FALSE,0,data!$C$43)</f>
        <v>0</v>
      </c>
      <c r="DS394" s="269">
        <f t="shared" si="480"/>
        <v>0</v>
      </c>
      <c r="DT394" s="225">
        <f t="shared" si="481"/>
        <v>0</v>
      </c>
      <c r="DU394" s="225">
        <f t="shared" si="482"/>
        <v>0</v>
      </c>
      <c r="DV394" s="225">
        <f t="shared" si="483"/>
        <v>0</v>
      </c>
      <c r="DW394" s="431" t="str">
        <f t="shared" si="484"/>
        <v>ne</v>
      </c>
      <c r="DY394" s="229"/>
      <c r="DZ394" s="225">
        <f t="shared" si="485"/>
        <v>0</v>
      </c>
      <c r="EA394" s="230">
        <f>IF(DZ394=1,data!$C$41*DY394,0)</f>
        <v>0</v>
      </c>
      <c r="EB394" s="265" t="s">
        <v>96</v>
      </c>
      <c r="EC394" s="231">
        <f>IF(DZ394=1,IF(DY394&lt;15,VLOOKUP(EB394,data!$B$3:$E$32,2,0)*DY394,(VLOOKUP(EB394,data!$B$3:$E$32,2,0)*14)+(VLOOKUP(EB394,data!$B$3:$E$32,3,0))*(DY394-14)),0)</f>
        <v>0</v>
      </c>
      <c r="ED394" s="265" t="s">
        <v>96</v>
      </c>
      <c r="EE394" s="231">
        <f>IF(DZ394=1,VLOOKUP(ED394,data!$B$35:$D$39,2,0),0)</f>
        <v>0</v>
      </c>
      <c r="EF394" s="232">
        <f>IF(AND(EC394&lt;&gt;0,EE394&lt;&gt;0)=FALSE,0,data!$C$43)</f>
        <v>0</v>
      </c>
      <c r="EG394" s="269">
        <f t="shared" si="486"/>
        <v>0</v>
      </c>
      <c r="EH394" s="225">
        <f t="shared" si="487"/>
        <v>0</v>
      </c>
      <c r="EI394" s="225">
        <f t="shared" si="488"/>
        <v>0</v>
      </c>
      <c r="EJ394" s="225">
        <f t="shared" si="489"/>
        <v>0</v>
      </c>
      <c r="EK394" s="431" t="str">
        <f t="shared" si="490"/>
        <v>ne</v>
      </c>
      <c r="EM394" s="229"/>
      <c r="EN394" s="225">
        <f t="shared" si="491"/>
        <v>0</v>
      </c>
      <c r="EO394" s="230">
        <f>IF(EN394=1,data!$C$41*EM394,0)</f>
        <v>0</v>
      </c>
      <c r="EP394" s="265" t="s">
        <v>96</v>
      </c>
      <c r="EQ394" s="231">
        <f>IF(EN394=1,IF(EM394&lt;15,VLOOKUP(EP394,data!$B$3:$E$32,2,0)*EM394,(VLOOKUP(EP394,data!$B$3:$E$32,2,0)*14)+(VLOOKUP(EP394,data!$B$3:$E$32,3,0))*(EM394-14)),0)</f>
        <v>0</v>
      </c>
      <c r="ER394" s="265" t="s">
        <v>96</v>
      </c>
      <c r="ES394" s="231">
        <f>IF(EN394=1,VLOOKUP(ER394,data!$B$35:$D$39,2,0),0)</f>
        <v>0</v>
      </c>
      <c r="ET394" s="232">
        <f>IF(AND(EQ394&lt;&gt;0,ES394&lt;&gt;0)=FALSE,0,data!$C$43)</f>
        <v>0</v>
      </c>
      <c r="EU394" s="269">
        <f t="shared" si="492"/>
        <v>0</v>
      </c>
      <c r="EV394" s="225">
        <f t="shared" si="493"/>
        <v>0</v>
      </c>
      <c r="EW394" s="225">
        <f t="shared" si="494"/>
        <v>0</v>
      </c>
      <c r="EX394" s="225">
        <f t="shared" si="495"/>
        <v>0</v>
      </c>
      <c r="EY394" s="431" t="str">
        <f t="shared" si="496"/>
        <v>ne</v>
      </c>
      <c r="FA394" s="229"/>
      <c r="FB394" s="225">
        <f t="shared" si="497"/>
        <v>0</v>
      </c>
      <c r="FC394" s="230">
        <f>IF(FB394=1,data!$C$41*FA394,0)</f>
        <v>0</v>
      </c>
      <c r="FD394" s="265" t="s">
        <v>96</v>
      </c>
      <c r="FE394" s="231">
        <f>IF(FB394=1,IF(FA394&lt;15,VLOOKUP(FD394,data!$B$3:$E$32,2,0)*FA394,(VLOOKUP(FD394,data!$B$3:$E$32,2,0)*14)+(VLOOKUP(FD394,data!$B$3:$E$32,3,0))*(FA394-14)),0)</f>
        <v>0</v>
      </c>
      <c r="FF394" s="265" t="s">
        <v>96</v>
      </c>
      <c r="FG394" s="231">
        <f>IF(FB394=1,VLOOKUP(FF394,data!$B$35:$D$39,2,0),0)</f>
        <v>0</v>
      </c>
      <c r="FH394" s="232">
        <f>IF(AND(FE394&lt;&gt;0,FG394&lt;&gt;0)=FALSE,0,data!$C$43)</f>
        <v>0</v>
      </c>
      <c r="FI394" s="269">
        <f t="shared" si="498"/>
        <v>0</v>
      </c>
      <c r="FJ394" s="225">
        <f t="shared" si="499"/>
        <v>0</v>
      </c>
      <c r="FK394" s="225">
        <f t="shared" si="500"/>
        <v>0</v>
      </c>
      <c r="FL394" s="225">
        <f t="shared" si="501"/>
        <v>0</v>
      </c>
      <c r="FM394" s="431" t="str">
        <f t="shared" si="502"/>
        <v>ne</v>
      </c>
    </row>
    <row r="395" spans="1:169" ht="26.65" hidden="1" customHeight="1" x14ac:dyDescent="0.25">
      <c r="A395" s="233"/>
      <c r="B395" s="370" t="s">
        <v>486</v>
      </c>
      <c r="C395" s="416"/>
      <c r="D395" s="418"/>
      <c r="E395" s="229"/>
      <c r="F395" s="225">
        <f t="shared" si="434"/>
        <v>0</v>
      </c>
      <c r="G395" s="230">
        <f>IF(F395=1,data!$C$41*E395,0)</f>
        <v>0</v>
      </c>
      <c r="H395" s="265" t="s">
        <v>96</v>
      </c>
      <c r="I395" s="231">
        <f>IF($F395=1,IF($E395&lt;15,VLOOKUP(H395,data!$B$3:$E$32,2,0)*$E395,(VLOOKUP(H395,data!$B$3:$E$32,2,0)*14)+(VLOOKUP(H395,data!$B$3:$E$32,3,0))*($E395-14)),0)</f>
        <v>0</v>
      </c>
      <c r="J395" s="265" t="s">
        <v>96</v>
      </c>
      <c r="K395" s="231">
        <f>IF($F395=1,VLOOKUP(J395,data!$B$35:$D$39,2,0),0)</f>
        <v>0</v>
      </c>
      <c r="L395" s="232">
        <f>IF(AND(I395&lt;&gt;0,K395&lt;&gt;0)=FALSE,0,data!$C$43)</f>
        <v>0</v>
      </c>
      <c r="M395" s="269">
        <f t="shared" si="361"/>
        <v>0</v>
      </c>
      <c r="N395" s="225">
        <f t="shared" si="432"/>
        <v>0</v>
      </c>
      <c r="O395" s="225">
        <f t="shared" si="435"/>
        <v>0</v>
      </c>
      <c r="P395" s="225">
        <f t="shared" si="436"/>
        <v>0</v>
      </c>
      <c r="Q395" s="228"/>
      <c r="R395" s="438">
        <f t="shared" si="437"/>
        <v>0</v>
      </c>
      <c r="S395" s="225">
        <f t="shared" si="438"/>
        <v>0</v>
      </c>
      <c r="T395" s="357">
        <f>IF(S395=1,data!$C$41*R395,0)</f>
        <v>0</v>
      </c>
      <c r="U395" s="370" t="str">
        <f t="shared" si="439"/>
        <v xml:space="preserve"> </v>
      </c>
      <c r="V395" s="360">
        <f>IF($S395=1,IF(R395&lt;15,VLOOKUP(U395,data!$B$3:$E$32,2,0)*R395,(VLOOKUP(U395,data!$B$3:$E$32,2,0)*14)+(VLOOKUP(U395,data!$B$3:$E$32,3,0))*(R395-14)),0)</f>
        <v>0</v>
      </c>
      <c r="W395" s="370" t="str">
        <f t="shared" si="440"/>
        <v xml:space="preserve"> </v>
      </c>
      <c r="X395" s="360">
        <f>IF($S395=1,VLOOKUP(W395,data!$B$35:$D$39,2,0),0)</f>
        <v>0</v>
      </c>
      <c r="Y395" s="364">
        <f>IF(AND(V395&lt;&gt;0,X395&lt;&gt;0)=FALSE,0,data!$C$43)</f>
        <v>0</v>
      </c>
      <c r="Z395" s="365">
        <f t="shared" si="362"/>
        <v>0</v>
      </c>
      <c r="AA395" s="225">
        <f t="shared" si="433"/>
        <v>0</v>
      </c>
      <c r="AB395" s="225">
        <f t="shared" si="441"/>
        <v>0</v>
      </c>
      <c r="AC395" s="225">
        <f t="shared" si="442"/>
        <v>0</v>
      </c>
      <c r="AE395" s="229"/>
      <c r="AF395" s="225">
        <f t="shared" si="443"/>
        <v>0</v>
      </c>
      <c r="AG395" s="230">
        <f>IF(AF395=1,data!$C$41*AE395,0)</f>
        <v>0</v>
      </c>
      <c r="AH395" s="265" t="s">
        <v>96</v>
      </c>
      <c r="AI395" s="231">
        <f>IF(AF395=1,IF(AE395&lt;15,VLOOKUP(AH395,data!$B$3:$E$32,2,0)*AE395,(VLOOKUP(AH395,data!$B$3:$E$32,2,0)*14)+(VLOOKUP(AH395,data!$B$3:$E$32,3,0))*(AE395-14)),0)</f>
        <v>0</v>
      </c>
      <c r="AJ395" s="265" t="s">
        <v>96</v>
      </c>
      <c r="AK395" s="231">
        <f>IF(AF395=1,VLOOKUP(AJ395,data!$B$35:$D$39,2,0),0)</f>
        <v>0</v>
      </c>
      <c r="AL395" s="232">
        <f>IF(AND(AI395&lt;&gt;0,AK395&lt;&gt;0)=FALSE,0,data!$C$43)</f>
        <v>0</v>
      </c>
      <c r="AM395" s="269">
        <f t="shared" si="444"/>
        <v>0</v>
      </c>
      <c r="AN395" s="225">
        <f t="shared" si="445"/>
        <v>0</v>
      </c>
      <c r="AO395" s="225">
        <f t="shared" si="446"/>
        <v>0</v>
      </c>
      <c r="AP395" s="225">
        <f t="shared" si="447"/>
        <v>0</v>
      </c>
      <c r="AQ395" s="431" t="str">
        <f t="shared" si="448"/>
        <v>ne</v>
      </c>
      <c r="AS395" s="229"/>
      <c r="AT395" s="225">
        <f t="shared" si="449"/>
        <v>0</v>
      </c>
      <c r="AU395" s="230">
        <f>IF(AT395=1,data!$C$41*AS395,0)</f>
        <v>0</v>
      </c>
      <c r="AV395" s="265" t="s">
        <v>96</v>
      </c>
      <c r="AW395" s="231">
        <f>IF(AT395=1,IF(AS395&lt;15,VLOOKUP(AV395,data!$B$3:$E$32,2,0)*AS395,(VLOOKUP(AV395,data!$B$3:$E$32,2,0)*14)+(VLOOKUP(AV395,data!$B$3:$E$32,3,0))*(AS395-14)),0)</f>
        <v>0</v>
      </c>
      <c r="AX395" s="265" t="s">
        <v>96</v>
      </c>
      <c r="AY395" s="231">
        <f>IF(AT395=1,VLOOKUP(AX395,data!$B$35:$D$39,2,0),0)</f>
        <v>0</v>
      </c>
      <c r="AZ395" s="232">
        <f>IF(AND(AW395&lt;&gt;0,AY395&lt;&gt;0)=FALSE,0,data!$C$43)</f>
        <v>0</v>
      </c>
      <c r="BA395" s="269">
        <f t="shared" si="450"/>
        <v>0</v>
      </c>
      <c r="BB395" s="225">
        <f t="shared" si="451"/>
        <v>0</v>
      </c>
      <c r="BC395" s="225">
        <f t="shared" si="452"/>
        <v>0</v>
      </c>
      <c r="BD395" s="225">
        <f t="shared" si="453"/>
        <v>0</v>
      </c>
      <c r="BE395" s="431" t="str">
        <f t="shared" si="454"/>
        <v>ne</v>
      </c>
      <c r="BG395" s="229"/>
      <c r="BH395" s="225">
        <f t="shared" si="455"/>
        <v>0</v>
      </c>
      <c r="BI395" s="230">
        <f>IF(BH395=1,data!$C$41*BG395,0)</f>
        <v>0</v>
      </c>
      <c r="BJ395" s="265" t="s">
        <v>96</v>
      </c>
      <c r="BK395" s="231">
        <f>IF(BH395=1,IF(BG395&lt;15,VLOOKUP(BJ395,data!$B$3:$E$32,2,0)*BG395,(VLOOKUP(BJ395,data!$B$3:$E$32,2,0)*14)+(VLOOKUP(BJ395,data!$B$3:$E$32,3,0))*(BG395-14)),0)</f>
        <v>0</v>
      </c>
      <c r="BL395" s="265" t="s">
        <v>96</v>
      </c>
      <c r="BM395" s="231">
        <f>IF(BH395=1,VLOOKUP(BL395,data!$B$35:$D$39,2,0),0)</f>
        <v>0</v>
      </c>
      <c r="BN395" s="232">
        <f>IF(AND(BK395&lt;&gt;0,BM395&lt;&gt;0)=FALSE,0,data!$C$43)</f>
        <v>0</v>
      </c>
      <c r="BO395" s="269">
        <f t="shared" si="456"/>
        <v>0</v>
      </c>
      <c r="BP395" s="225">
        <f t="shared" si="457"/>
        <v>0</v>
      </c>
      <c r="BQ395" s="225">
        <f t="shared" si="458"/>
        <v>0</v>
      </c>
      <c r="BR395" s="225">
        <f t="shared" si="459"/>
        <v>0</v>
      </c>
      <c r="BS395" s="431" t="str">
        <f t="shared" si="460"/>
        <v>ne</v>
      </c>
      <c r="BU395" s="229"/>
      <c r="BV395" s="225">
        <f t="shared" si="461"/>
        <v>0</v>
      </c>
      <c r="BW395" s="230">
        <f>IF(BV395=1,data!$C$41*BU395,0)</f>
        <v>0</v>
      </c>
      <c r="BX395" s="265" t="s">
        <v>96</v>
      </c>
      <c r="BY395" s="231">
        <f>IF(BV395=1,IF(BU395&lt;15,VLOOKUP(BX395,data!$B$3:$E$32,2,0)*BU395,(VLOOKUP(BX395,data!$B$3:$E$32,2,0)*14)+(VLOOKUP(BX395,data!$B$3:$E$32,3,0))*(BU395-14)),0)</f>
        <v>0</v>
      </c>
      <c r="BZ395" s="265" t="s">
        <v>96</v>
      </c>
      <c r="CA395" s="231">
        <f>IF(BV395=1,VLOOKUP(BZ395,data!$B$35:$D$39,2,0),0)</f>
        <v>0</v>
      </c>
      <c r="CB395" s="232">
        <f>IF(AND(BY395&lt;&gt;0,CA395&lt;&gt;0)=FALSE,0,data!$C$43)</f>
        <v>0</v>
      </c>
      <c r="CC395" s="269">
        <f t="shared" si="462"/>
        <v>0</v>
      </c>
      <c r="CD395" s="225">
        <f t="shared" si="463"/>
        <v>0</v>
      </c>
      <c r="CE395" s="225">
        <f t="shared" si="464"/>
        <v>0</v>
      </c>
      <c r="CF395" s="225">
        <f t="shared" si="465"/>
        <v>0</v>
      </c>
      <c r="CG395" s="431" t="str">
        <f t="shared" si="466"/>
        <v>ne</v>
      </c>
      <c r="CI395" s="229"/>
      <c r="CJ395" s="225">
        <f t="shared" si="467"/>
        <v>0</v>
      </c>
      <c r="CK395" s="230">
        <f>IF(CJ395=1,data!$C$41*CI395,0)</f>
        <v>0</v>
      </c>
      <c r="CL395" s="265" t="s">
        <v>96</v>
      </c>
      <c r="CM395" s="231">
        <f>IF(CJ395=1,IF(CI395&lt;15,VLOOKUP(CL395,data!$B$3:$E$32,2,0)*CI395,(VLOOKUP(CL395,data!$B$3:$E$32,2,0)*14)+(VLOOKUP(CL395,data!$B$3:$E$32,3,0))*(CI395-14)),0)</f>
        <v>0</v>
      </c>
      <c r="CN395" s="265" t="s">
        <v>96</v>
      </c>
      <c r="CO395" s="231">
        <f>IF(CJ395=1,VLOOKUP(CN395,data!$B$35:$D$39,2,0),0)</f>
        <v>0</v>
      </c>
      <c r="CP395" s="232">
        <f>IF(AND(CM395&lt;&gt;0,CO395&lt;&gt;0)=FALSE,0,data!$C$43)</f>
        <v>0</v>
      </c>
      <c r="CQ395" s="269">
        <f t="shared" si="468"/>
        <v>0</v>
      </c>
      <c r="CR395" s="225">
        <f t="shared" si="469"/>
        <v>0</v>
      </c>
      <c r="CS395" s="225">
        <f t="shared" si="470"/>
        <v>0</v>
      </c>
      <c r="CT395" s="225">
        <f t="shared" si="471"/>
        <v>0</v>
      </c>
      <c r="CU395" s="431" t="str">
        <f t="shared" si="472"/>
        <v>ne</v>
      </c>
      <c r="CW395" s="229"/>
      <c r="CX395" s="225">
        <f t="shared" si="473"/>
        <v>0</v>
      </c>
      <c r="CY395" s="230">
        <f>IF(CX395=1,data!$C$41*CW395,0)</f>
        <v>0</v>
      </c>
      <c r="CZ395" s="265" t="s">
        <v>96</v>
      </c>
      <c r="DA395" s="231">
        <f>IF(CX395=1,IF(CW395&lt;15,VLOOKUP(CZ395,data!$B$3:$E$32,2,0)*CW395,(VLOOKUP(CZ395,data!$B$3:$E$32,2,0)*14)+(VLOOKUP(CZ395,data!$B$3:$E$32,3,0))*(CW395-14)),0)</f>
        <v>0</v>
      </c>
      <c r="DB395" s="265" t="s">
        <v>96</v>
      </c>
      <c r="DC395" s="231">
        <f>IF(CX395=1,VLOOKUP(DB395,data!$B$35:$D$39,2,0),0)</f>
        <v>0</v>
      </c>
      <c r="DD395" s="232">
        <f>IF(AND(DA395&lt;&gt;0,DC395&lt;&gt;0)=FALSE,0,data!$C$43)</f>
        <v>0</v>
      </c>
      <c r="DE395" s="269">
        <f t="shared" si="474"/>
        <v>0</v>
      </c>
      <c r="DF395" s="225">
        <f t="shared" si="475"/>
        <v>0</v>
      </c>
      <c r="DG395" s="225">
        <f t="shared" si="476"/>
        <v>0</v>
      </c>
      <c r="DH395" s="225">
        <f t="shared" si="477"/>
        <v>0</v>
      </c>
      <c r="DI395" s="431" t="str">
        <f t="shared" si="478"/>
        <v>ne</v>
      </c>
      <c r="DK395" s="229"/>
      <c r="DL395" s="225">
        <f t="shared" si="479"/>
        <v>0</v>
      </c>
      <c r="DM395" s="230">
        <f>IF(DL395=1,data!$C$41*DK395,0)</f>
        <v>0</v>
      </c>
      <c r="DN395" s="265" t="s">
        <v>96</v>
      </c>
      <c r="DO395" s="231">
        <f>IF(DL395=1,IF(DK395&lt;15,VLOOKUP(DN395,data!$B$3:$E$32,2,0)*DK395,(VLOOKUP(DN395,data!$B$3:$E$32,2,0)*14)+(VLOOKUP(DN395,data!$B$3:$E$32,3,0))*(DK395-14)),0)</f>
        <v>0</v>
      </c>
      <c r="DP395" s="265" t="s">
        <v>96</v>
      </c>
      <c r="DQ395" s="231">
        <f>IF(DL395=1,VLOOKUP(DP395,data!$B$35:$D$39,2,0),0)</f>
        <v>0</v>
      </c>
      <c r="DR395" s="232">
        <f>IF(AND(DO395&lt;&gt;0,DQ395&lt;&gt;0)=FALSE,0,data!$C$43)</f>
        <v>0</v>
      </c>
      <c r="DS395" s="269">
        <f t="shared" si="480"/>
        <v>0</v>
      </c>
      <c r="DT395" s="225">
        <f t="shared" si="481"/>
        <v>0</v>
      </c>
      <c r="DU395" s="225">
        <f t="shared" si="482"/>
        <v>0</v>
      </c>
      <c r="DV395" s="225">
        <f t="shared" si="483"/>
        <v>0</v>
      </c>
      <c r="DW395" s="431" t="str">
        <f t="shared" si="484"/>
        <v>ne</v>
      </c>
      <c r="DY395" s="229"/>
      <c r="DZ395" s="225">
        <f t="shared" si="485"/>
        <v>0</v>
      </c>
      <c r="EA395" s="230">
        <f>IF(DZ395=1,data!$C$41*DY395,0)</f>
        <v>0</v>
      </c>
      <c r="EB395" s="265" t="s">
        <v>96</v>
      </c>
      <c r="EC395" s="231">
        <f>IF(DZ395=1,IF(DY395&lt;15,VLOOKUP(EB395,data!$B$3:$E$32,2,0)*DY395,(VLOOKUP(EB395,data!$B$3:$E$32,2,0)*14)+(VLOOKUP(EB395,data!$B$3:$E$32,3,0))*(DY395-14)),0)</f>
        <v>0</v>
      </c>
      <c r="ED395" s="265" t="s">
        <v>96</v>
      </c>
      <c r="EE395" s="231">
        <f>IF(DZ395=1,VLOOKUP(ED395,data!$B$35:$D$39,2,0),0)</f>
        <v>0</v>
      </c>
      <c r="EF395" s="232">
        <f>IF(AND(EC395&lt;&gt;0,EE395&lt;&gt;0)=FALSE,0,data!$C$43)</f>
        <v>0</v>
      </c>
      <c r="EG395" s="269">
        <f t="shared" si="486"/>
        <v>0</v>
      </c>
      <c r="EH395" s="225">
        <f t="shared" si="487"/>
        <v>0</v>
      </c>
      <c r="EI395" s="225">
        <f t="shared" si="488"/>
        <v>0</v>
      </c>
      <c r="EJ395" s="225">
        <f t="shared" si="489"/>
        <v>0</v>
      </c>
      <c r="EK395" s="431" t="str">
        <f t="shared" si="490"/>
        <v>ne</v>
      </c>
      <c r="EM395" s="229"/>
      <c r="EN395" s="225">
        <f t="shared" si="491"/>
        <v>0</v>
      </c>
      <c r="EO395" s="230">
        <f>IF(EN395=1,data!$C$41*EM395,0)</f>
        <v>0</v>
      </c>
      <c r="EP395" s="265" t="s">
        <v>96</v>
      </c>
      <c r="EQ395" s="231">
        <f>IF(EN395=1,IF(EM395&lt;15,VLOOKUP(EP395,data!$B$3:$E$32,2,0)*EM395,(VLOOKUP(EP395,data!$B$3:$E$32,2,0)*14)+(VLOOKUP(EP395,data!$B$3:$E$32,3,0))*(EM395-14)),0)</f>
        <v>0</v>
      </c>
      <c r="ER395" s="265" t="s">
        <v>96</v>
      </c>
      <c r="ES395" s="231">
        <f>IF(EN395=1,VLOOKUP(ER395,data!$B$35:$D$39,2,0),0)</f>
        <v>0</v>
      </c>
      <c r="ET395" s="232">
        <f>IF(AND(EQ395&lt;&gt;0,ES395&lt;&gt;0)=FALSE,0,data!$C$43)</f>
        <v>0</v>
      </c>
      <c r="EU395" s="269">
        <f t="shared" si="492"/>
        <v>0</v>
      </c>
      <c r="EV395" s="225">
        <f t="shared" si="493"/>
        <v>0</v>
      </c>
      <c r="EW395" s="225">
        <f t="shared" si="494"/>
        <v>0</v>
      </c>
      <c r="EX395" s="225">
        <f t="shared" si="495"/>
        <v>0</v>
      </c>
      <c r="EY395" s="431" t="str">
        <f t="shared" si="496"/>
        <v>ne</v>
      </c>
      <c r="FA395" s="229"/>
      <c r="FB395" s="225">
        <f t="shared" si="497"/>
        <v>0</v>
      </c>
      <c r="FC395" s="230">
        <f>IF(FB395=1,data!$C$41*FA395,0)</f>
        <v>0</v>
      </c>
      <c r="FD395" s="265" t="s">
        <v>96</v>
      </c>
      <c r="FE395" s="231">
        <f>IF(FB395=1,IF(FA395&lt;15,VLOOKUP(FD395,data!$B$3:$E$32,2,0)*FA395,(VLOOKUP(FD395,data!$B$3:$E$32,2,0)*14)+(VLOOKUP(FD395,data!$B$3:$E$32,3,0))*(FA395-14)),0)</f>
        <v>0</v>
      </c>
      <c r="FF395" s="265" t="s">
        <v>96</v>
      </c>
      <c r="FG395" s="231">
        <f>IF(FB395=1,VLOOKUP(FF395,data!$B$35:$D$39,2,0),0)</f>
        <v>0</v>
      </c>
      <c r="FH395" s="232">
        <f>IF(AND(FE395&lt;&gt;0,FG395&lt;&gt;0)=FALSE,0,data!$C$43)</f>
        <v>0</v>
      </c>
      <c r="FI395" s="269">
        <f t="shared" si="498"/>
        <v>0</v>
      </c>
      <c r="FJ395" s="225">
        <f t="shared" si="499"/>
        <v>0</v>
      </c>
      <c r="FK395" s="225">
        <f t="shared" si="500"/>
        <v>0</v>
      </c>
      <c r="FL395" s="225">
        <f t="shared" si="501"/>
        <v>0</v>
      </c>
      <c r="FM395" s="431" t="str">
        <f t="shared" si="502"/>
        <v>ne</v>
      </c>
    </row>
    <row r="396" spans="1:169" ht="26.65" hidden="1" customHeight="1" x14ac:dyDescent="0.25">
      <c r="A396" s="233"/>
      <c r="B396" s="370" t="s">
        <v>487</v>
      </c>
      <c r="C396" s="416"/>
      <c r="D396" s="418"/>
      <c r="E396" s="229"/>
      <c r="F396" s="225">
        <f t="shared" si="434"/>
        <v>0</v>
      </c>
      <c r="G396" s="230">
        <f>IF(F396=1,data!$C$41*E396,0)</f>
        <v>0</v>
      </c>
      <c r="H396" s="265" t="s">
        <v>96</v>
      </c>
      <c r="I396" s="231">
        <f>IF($F396=1,IF($E396&lt;15,VLOOKUP(H396,data!$B$3:$E$32,2,0)*$E396,(VLOOKUP(H396,data!$B$3:$E$32,2,0)*14)+(VLOOKUP(H396,data!$B$3:$E$32,3,0))*($E396-14)),0)</f>
        <v>0</v>
      </c>
      <c r="J396" s="265" t="s">
        <v>96</v>
      </c>
      <c r="K396" s="231">
        <f>IF($F396=1,VLOOKUP(J396,data!$B$35:$D$39,2,0),0)</f>
        <v>0</v>
      </c>
      <c r="L396" s="232">
        <f>IF(AND(I396&lt;&gt;0,K396&lt;&gt;0)=FALSE,0,data!$C$43)</f>
        <v>0</v>
      </c>
      <c r="M396" s="269">
        <f t="shared" si="361"/>
        <v>0</v>
      </c>
      <c r="N396" s="225">
        <f t="shared" si="432"/>
        <v>0</v>
      </c>
      <c r="O396" s="225">
        <f t="shared" si="435"/>
        <v>0</v>
      </c>
      <c r="P396" s="225">
        <f t="shared" si="436"/>
        <v>0</v>
      </c>
      <c r="Q396" s="228"/>
      <c r="R396" s="438">
        <f t="shared" si="437"/>
        <v>0</v>
      </c>
      <c r="S396" s="225">
        <f t="shared" si="438"/>
        <v>0</v>
      </c>
      <c r="T396" s="357">
        <f>IF(S396=1,data!$C$41*R396,0)</f>
        <v>0</v>
      </c>
      <c r="U396" s="370" t="str">
        <f t="shared" si="439"/>
        <v xml:space="preserve"> </v>
      </c>
      <c r="V396" s="360">
        <f>IF($S396=1,IF(R396&lt;15,VLOOKUP(U396,data!$B$3:$E$32,2,0)*R396,(VLOOKUP(U396,data!$B$3:$E$32,2,0)*14)+(VLOOKUP(U396,data!$B$3:$E$32,3,0))*(R396-14)),0)</f>
        <v>0</v>
      </c>
      <c r="W396" s="370" t="str">
        <f t="shared" si="440"/>
        <v xml:space="preserve"> </v>
      </c>
      <c r="X396" s="360">
        <f>IF($S396=1,VLOOKUP(W396,data!$B$35:$D$39,2,0),0)</f>
        <v>0</v>
      </c>
      <c r="Y396" s="364">
        <f>IF(AND(V396&lt;&gt;0,X396&lt;&gt;0)=FALSE,0,data!$C$43)</f>
        <v>0</v>
      </c>
      <c r="Z396" s="365">
        <f t="shared" si="362"/>
        <v>0</v>
      </c>
      <c r="AA396" s="225">
        <f t="shared" si="433"/>
        <v>0</v>
      </c>
      <c r="AB396" s="225">
        <f t="shared" si="441"/>
        <v>0</v>
      </c>
      <c r="AC396" s="225">
        <f t="shared" si="442"/>
        <v>0</v>
      </c>
      <c r="AE396" s="229"/>
      <c r="AF396" s="225">
        <f t="shared" si="443"/>
        <v>0</v>
      </c>
      <c r="AG396" s="230">
        <f>IF(AF396=1,data!$C$41*AE396,0)</f>
        <v>0</v>
      </c>
      <c r="AH396" s="265" t="s">
        <v>96</v>
      </c>
      <c r="AI396" s="231">
        <f>IF(AF396=1,IF(AE396&lt;15,VLOOKUP(AH396,data!$B$3:$E$32,2,0)*AE396,(VLOOKUP(AH396,data!$B$3:$E$32,2,0)*14)+(VLOOKUP(AH396,data!$B$3:$E$32,3,0))*(AE396-14)),0)</f>
        <v>0</v>
      </c>
      <c r="AJ396" s="265" t="s">
        <v>96</v>
      </c>
      <c r="AK396" s="231">
        <f>IF(AF396=1,VLOOKUP(AJ396,data!$B$35:$D$39,2,0),0)</f>
        <v>0</v>
      </c>
      <c r="AL396" s="232">
        <f>IF(AND(AI396&lt;&gt;0,AK396&lt;&gt;0)=FALSE,0,data!$C$43)</f>
        <v>0</v>
      </c>
      <c r="AM396" s="269">
        <f t="shared" si="444"/>
        <v>0</v>
      </c>
      <c r="AN396" s="225">
        <f t="shared" si="445"/>
        <v>0</v>
      </c>
      <c r="AO396" s="225">
        <f t="shared" si="446"/>
        <v>0</v>
      </c>
      <c r="AP396" s="225">
        <f t="shared" si="447"/>
        <v>0</v>
      </c>
      <c r="AQ396" s="431" t="str">
        <f t="shared" si="448"/>
        <v>ne</v>
      </c>
      <c r="AS396" s="229"/>
      <c r="AT396" s="225">
        <f t="shared" si="449"/>
        <v>0</v>
      </c>
      <c r="AU396" s="230">
        <f>IF(AT396=1,data!$C$41*AS396,0)</f>
        <v>0</v>
      </c>
      <c r="AV396" s="265" t="s">
        <v>96</v>
      </c>
      <c r="AW396" s="231">
        <f>IF(AT396=1,IF(AS396&lt;15,VLOOKUP(AV396,data!$B$3:$E$32,2,0)*AS396,(VLOOKUP(AV396,data!$B$3:$E$32,2,0)*14)+(VLOOKUP(AV396,data!$B$3:$E$32,3,0))*(AS396-14)),0)</f>
        <v>0</v>
      </c>
      <c r="AX396" s="265" t="s">
        <v>96</v>
      </c>
      <c r="AY396" s="231">
        <f>IF(AT396=1,VLOOKUP(AX396,data!$B$35:$D$39,2,0),0)</f>
        <v>0</v>
      </c>
      <c r="AZ396" s="232">
        <f>IF(AND(AW396&lt;&gt;0,AY396&lt;&gt;0)=FALSE,0,data!$C$43)</f>
        <v>0</v>
      </c>
      <c r="BA396" s="269">
        <f t="shared" si="450"/>
        <v>0</v>
      </c>
      <c r="BB396" s="225">
        <f t="shared" si="451"/>
        <v>0</v>
      </c>
      <c r="BC396" s="225">
        <f t="shared" si="452"/>
        <v>0</v>
      </c>
      <c r="BD396" s="225">
        <f t="shared" si="453"/>
        <v>0</v>
      </c>
      <c r="BE396" s="431" t="str">
        <f t="shared" si="454"/>
        <v>ne</v>
      </c>
      <c r="BG396" s="229"/>
      <c r="BH396" s="225">
        <f t="shared" si="455"/>
        <v>0</v>
      </c>
      <c r="BI396" s="230">
        <f>IF(BH396=1,data!$C$41*BG396,0)</f>
        <v>0</v>
      </c>
      <c r="BJ396" s="265" t="s">
        <v>96</v>
      </c>
      <c r="BK396" s="231">
        <f>IF(BH396=1,IF(BG396&lt;15,VLOOKUP(BJ396,data!$B$3:$E$32,2,0)*BG396,(VLOOKUP(BJ396,data!$B$3:$E$32,2,0)*14)+(VLOOKUP(BJ396,data!$B$3:$E$32,3,0))*(BG396-14)),0)</f>
        <v>0</v>
      </c>
      <c r="BL396" s="265" t="s">
        <v>96</v>
      </c>
      <c r="BM396" s="231">
        <f>IF(BH396=1,VLOOKUP(BL396,data!$B$35:$D$39,2,0),0)</f>
        <v>0</v>
      </c>
      <c r="BN396" s="232">
        <f>IF(AND(BK396&lt;&gt;0,BM396&lt;&gt;0)=FALSE,0,data!$C$43)</f>
        <v>0</v>
      </c>
      <c r="BO396" s="269">
        <f t="shared" si="456"/>
        <v>0</v>
      </c>
      <c r="BP396" s="225">
        <f t="shared" si="457"/>
        <v>0</v>
      </c>
      <c r="BQ396" s="225">
        <f t="shared" si="458"/>
        <v>0</v>
      </c>
      <c r="BR396" s="225">
        <f t="shared" si="459"/>
        <v>0</v>
      </c>
      <c r="BS396" s="431" t="str">
        <f t="shared" si="460"/>
        <v>ne</v>
      </c>
      <c r="BU396" s="229"/>
      <c r="BV396" s="225">
        <f t="shared" si="461"/>
        <v>0</v>
      </c>
      <c r="BW396" s="230">
        <f>IF(BV396=1,data!$C$41*BU396,0)</f>
        <v>0</v>
      </c>
      <c r="BX396" s="265" t="s">
        <v>96</v>
      </c>
      <c r="BY396" s="231">
        <f>IF(BV396=1,IF(BU396&lt;15,VLOOKUP(BX396,data!$B$3:$E$32,2,0)*BU396,(VLOOKUP(BX396,data!$B$3:$E$32,2,0)*14)+(VLOOKUP(BX396,data!$B$3:$E$32,3,0))*(BU396-14)),0)</f>
        <v>0</v>
      </c>
      <c r="BZ396" s="265" t="s">
        <v>96</v>
      </c>
      <c r="CA396" s="231">
        <f>IF(BV396=1,VLOOKUP(BZ396,data!$B$35:$D$39,2,0),0)</f>
        <v>0</v>
      </c>
      <c r="CB396" s="232">
        <f>IF(AND(BY396&lt;&gt;0,CA396&lt;&gt;0)=FALSE,0,data!$C$43)</f>
        <v>0</v>
      </c>
      <c r="CC396" s="269">
        <f t="shared" si="462"/>
        <v>0</v>
      </c>
      <c r="CD396" s="225">
        <f t="shared" si="463"/>
        <v>0</v>
      </c>
      <c r="CE396" s="225">
        <f t="shared" si="464"/>
        <v>0</v>
      </c>
      <c r="CF396" s="225">
        <f t="shared" si="465"/>
        <v>0</v>
      </c>
      <c r="CG396" s="431" t="str">
        <f t="shared" si="466"/>
        <v>ne</v>
      </c>
      <c r="CI396" s="229"/>
      <c r="CJ396" s="225">
        <f t="shared" si="467"/>
        <v>0</v>
      </c>
      <c r="CK396" s="230">
        <f>IF(CJ396=1,data!$C$41*CI396,0)</f>
        <v>0</v>
      </c>
      <c r="CL396" s="265" t="s">
        <v>96</v>
      </c>
      <c r="CM396" s="231">
        <f>IF(CJ396=1,IF(CI396&lt;15,VLOOKUP(CL396,data!$B$3:$E$32,2,0)*CI396,(VLOOKUP(CL396,data!$B$3:$E$32,2,0)*14)+(VLOOKUP(CL396,data!$B$3:$E$32,3,0))*(CI396-14)),0)</f>
        <v>0</v>
      </c>
      <c r="CN396" s="265" t="s">
        <v>96</v>
      </c>
      <c r="CO396" s="231">
        <f>IF(CJ396=1,VLOOKUP(CN396,data!$B$35:$D$39,2,0),0)</f>
        <v>0</v>
      </c>
      <c r="CP396" s="232">
        <f>IF(AND(CM396&lt;&gt;0,CO396&lt;&gt;0)=FALSE,0,data!$C$43)</f>
        <v>0</v>
      </c>
      <c r="CQ396" s="269">
        <f t="shared" si="468"/>
        <v>0</v>
      </c>
      <c r="CR396" s="225">
        <f t="shared" si="469"/>
        <v>0</v>
      </c>
      <c r="CS396" s="225">
        <f t="shared" si="470"/>
        <v>0</v>
      </c>
      <c r="CT396" s="225">
        <f t="shared" si="471"/>
        <v>0</v>
      </c>
      <c r="CU396" s="431" t="str">
        <f t="shared" si="472"/>
        <v>ne</v>
      </c>
      <c r="CW396" s="229"/>
      <c r="CX396" s="225">
        <f t="shared" si="473"/>
        <v>0</v>
      </c>
      <c r="CY396" s="230">
        <f>IF(CX396=1,data!$C$41*CW396,0)</f>
        <v>0</v>
      </c>
      <c r="CZ396" s="265" t="s">
        <v>96</v>
      </c>
      <c r="DA396" s="231">
        <f>IF(CX396=1,IF(CW396&lt;15,VLOOKUP(CZ396,data!$B$3:$E$32,2,0)*CW396,(VLOOKUP(CZ396,data!$B$3:$E$32,2,0)*14)+(VLOOKUP(CZ396,data!$B$3:$E$32,3,0))*(CW396-14)),0)</f>
        <v>0</v>
      </c>
      <c r="DB396" s="265" t="s">
        <v>96</v>
      </c>
      <c r="DC396" s="231">
        <f>IF(CX396=1,VLOOKUP(DB396,data!$B$35:$D$39,2,0),0)</f>
        <v>0</v>
      </c>
      <c r="DD396" s="232">
        <f>IF(AND(DA396&lt;&gt;0,DC396&lt;&gt;0)=FALSE,0,data!$C$43)</f>
        <v>0</v>
      </c>
      <c r="DE396" s="269">
        <f t="shared" si="474"/>
        <v>0</v>
      </c>
      <c r="DF396" s="225">
        <f t="shared" si="475"/>
        <v>0</v>
      </c>
      <c r="DG396" s="225">
        <f t="shared" si="476"/>
        <v>0</v>
      </c>
      <c r="DH396" s="225">
        <f t="shared" si="477"/>
        <v>0</v>
      </c>
      <c r="DI396" s="431" t="str">
        <f t="shared" si="478"/>
        <v>ne</v>
      </c>
      <c r="DK396" s="229"/>
      <c r="DL396" s="225">
        <f t="shared" si="479"/>
        <v>0</v>
      </c>
      <c r="DM396" s="230">
        <f>IF(DL396=1,data!$C$41*DK396,0)</f>
        <v>0</v>
      </c>
      <c r="DN396" s="265" t="s">
        <v>96</v>
      </c>
      <c r="DO396" s="231">
        <f>IF(DL396=1,IF(DK396&lt;15,VLOOKUP(DN396,data!$B$3:$E$32,2,0)*DK396,(VLOOKUP(DN396,data!$B$3:$E$32,2,0)*14)+(VLOOKUP(DN396,data!$B$3:$E$32,3,0))*(DK396-14)),0)</f>
        <v>0</v>
      </c>
      <c r="DP396" s="265" t="s">
        <v>96</v>
      </c>
      <c r="DQ396" s="231">
        <f>IF(DL396=1,VLOOKUP(DP396,data!$B$35:$D$39,2,0),0)</f>
        <v>0</v>
      </c>
      <c r="DR396" s="232">
        <f>IF(AND(DO396&lt;&gt;0,DQ396&lt;&gt;0)=FALSE,0,data!$C$43)</f>
        <v>0</v>
      </c>
      <c r="DS396" s="269">
        <f t="shared" si="480"/>
        <v>0</v>
      </c>
      <c r="DT396" s="225">
        <f t="shared" si="481"/>
        <v>0</v>
      </c>
      <c r="DU396" s="225">
        <f t="shared" si="482"/>
        <v>0</v>
      </c>
      <c r="DV396" s="225">
        <f t="shared" si="483"/>
        <v>0</v>
      </c>
      <c r="DW396" s="431" t="str">
        <f t="shared" si="484"/>
        <v>ne</v>
      </c>
      <c r="DY396" s="229"/>
      <c r="DZ396" s="225">
        <f t="shared" si="485"/>
        <v>0</v>
      </c>
      <c r="EA396" s="230">
        <f>IF(DZ396=1,data!$C$41*DY396,0)</f>
        <v>0</v>
      </c>
      <c r="EB396" s="265" t="s">
        <v>96</v>
      </c>
      <c r="EC396" s="231">
        <f>IF(DZ396=1,IF(DY396&lt;15,VLOOKUP(EB396,data!$B$3:$E$32,2,0)*DY396,(VLOOKUP(EB396,data!$B$3:$E$32,2,0)*14)+(VLOOKUP(EB396,data!$B$3:$E$32,3,0))*(DY396-14)),0)</f>
        <v>0</v>
      </c>
      <c r="ED396" s="265" t="s">
        <v>96</v>
      </c>
      <c r="EE396" s="231">
        <f>IF(DZ396=1,VLOOKUP(ED396,data!$B$35:$D$39,2,0),0)</f>
        <v>0</v>
      </c>
      <c r="EF396" s="232">
        <f>IF(AND(EC396&lt;&gt;0,EE396&lt;&gt;0)=FALSE,0,data!$C$43)</f>
        <v>0</v>
      </c>
      <c r="EG396" s="269">
        <f t="shared" si="486"/>
        <v>0</v>
      </c>
      <c r="EH396" s="225">
        <f t="shared" si="487"/>
        <v>0</v>
      </c>
      <c r="EI396" s="225">
        <f t="shared" si="488"/>
        <v>0</v>
      </c>
      <c r="EJ396" s="225">
        <f t="shared" si="489"/>
        <v>0</v>
      </c>
      <c r="EK396" s="431" t="str">
        <f t="shared" si="490"/>
        <v>ne</v>
      </c>
      <c r="EM396" s="229"/>
      <c r="EN396" s="225">
        <f t="shared" si="491"/>
        <v>0</v>
      </c>
      <c r="EO396" s="230">
        <f>IF(EN396=1,data!$C$41*EM396,0)</f>
        <v>0</v>
      </c>
      <c r="EP396" s="265" t="s">
        <v>96</v>
      </c>
      <c r="EQ396" s="231">
        <f>IF(EN396=1,IF(EM396&lt;15,VLOOKUP(EP396,data!$B$3:$E$32,2,0)*EM396,(VLOOKUP(EP396,data!$B$3:$E$32,2,0)*14)+(VLOOKUP(EP396,data!$B$3:$E$32,3,0))*(EM396-14)),0)</f>
        <v>0</v>
      </c>
      <c r="ER396" s="265" t="s">
        <v>96</v>
      </c>
      <c r="ES396" s="231">
        <f>IF(EN396=1,VLOOKUP(ER396,data!$B$35:$D$39,2,0),0)</f>
        <v>0</v>
      </c>
      <c r="ET396" s="232">
        <f>IF(AND(EQ396&lt;&gt;0,ES396&lt;&gt;0)=FALSE,0,data!$C$43)</f>
        <v>0</v>
      </c>
      <c r="EU396" s="269">
        <f t="shared" si="492"/>
        <v>0</v>
      </c>
      <c r="EV396" s="225">
        <f t="shared" si="493"/>
        <v>0</v>
      </c>
      <c r="EW396" s="225">
        <f t="shared" si="494"/>
        <v>0</v>
      </c>
      <c r="EX396" s="225">
        <f t="shared" si="495"/>
        <v>0</v>
      </c>
      <c r="EY396" s="431" t="str">
        <f t="shared" si="496"/>
        <v>ne</v>
      </c>
      <c r="FA396" s="229"/>
      <c r="FB396" s="225">
        <f t="shared" si="497"/>
        <v>0</v>
      </c>
      <c r="FC396" s="230">
        <f>IF(FB396=1,data!$C$41*FA396,0)</f>
        <v>0</v>
      </c>
      <c r="FD396" s="265" t="s">
        <v>96</v>
      </c>
      <c r="FE396" s="231">
        <f>IF(FB396=1,IF(FA396&lt;15,VLOOKUP(FD396,data!$B$3:$E$32,2,0)*FA396,(VLOOKUP(FD396,data!$B$3:$E$32,2,0)*14)+(VLOOKUP(FD396,data!$B$3:$E$32,3,0))*(FA396-14)),0)</f>
        <v>0</v>
      </c>
      <c r="FF396" s="265" t="s">
        <v>96</v>
      </c>
      <c r="FG396" s="231">
        <f>IF(FB396=1,VLOOKUP(FF396,data!$B$35:$D$39,2,0),0)</f>
        <v>0</v>
      </c>
      <c r="FH396" s="232">
        <f>IF(AND(FE396&lt;&gt;0,FG396&lt;&gt;0)=FALSE,0,data!$C$43)</f>
        <v>0</v>
      </c>
      <c r="FI396" s="269">
        <f t="shared" si="498"/>
        <v>0</v>
      </c>
      <c r="FJ396" s="225">
        <f t="shared" si="499"/>
        <v>0</v>
      </c>
      <c r="FK396" s="225">
        <f t="shared" si="500"/>
        <v>0</v>
      </c>
      <c r="FL396" s="225">
        <f t="shared" si="501"/>
        <v>0</v>
      </c>
      <c r="FM396" s="431" t="str">
        <f t="shared" si="502"/>
        <v>ne</v>
      </c>
    </row>
    <row r="397" spans="1:169" ht="26.65" hidden="1" customHeight="1" x14ac:dyDescent="0.25">
      <c r="A397" s="233"/>
      <c r="B397" s="370" t="s">
        <v>488</v>
      </c>
      <c r="C397" s="416"/>
      <c r="D397" s="418"/>
      <c r="E397" s="229"/>
      <c r="F397" s="225">
        <f t="shared" si="434"/>
        <v>0</v>
      </c>
      <c r="G397" s="230">
        <f>IF(F397=1,data!$C$41*E397,0)</f>
        <v>0</v>
      </c>
      <c r="H397" s="265" t="s">
        <v>96</v>
      </c>
      <c r="I397" s="231">
        <f>IF($F397=1,IF($E397&lt;15,VLOOKUP(H397,data!$B$3:$E$32,2,0)*$E397,(VLOOKUP(H397,data!$B$3:$E$32,2,0)*14)+(VLOOKUP(H397,data!$B$3:$E$32,3,0))*($E397-14)),0)</f>
        <v>0</v>
      </c>
      <c r="J397" s="265" t="s">
        <v>96</v>
      </c>
      <c r="K397" s="231">
        <f>IF($F397=1,VLOOKUP(J397,data!$B$35:$D$39,2,0),0)</f>
        <v>0</v>
      </c>
      <c r="L397" s="232">
        <f>IF(AND(I397&lt;&gt;0,K397&lt;&gt;0)=FALSE,0,data!$C$43)</f>
        <v>0</v>
      </c>
      <c r="M397" s="269">
        <f t="shared" si="361"/>
        <v>0</v>
      </c>
      <c r="N397" s="225">
        <f t="shared" si="432"/>
        <v>0</v>
      </c>
      <c r="O397" s="225">
        <f t="shared" si="435"/>
        <v>0</v>
      </c>
      <c r="P397" s="225">
        <f t="shared" si="436"/>
        <v>0</v>
      </c>
      <c r="Q397" s="228"/>
      <c r="R397" s="438">
        <f t="shared" si="437"/>
        <v>0</v>
      </c>
      <c r="S397" s="225">
        <f t="shared" si="438"/>
        <v>0</v>
      </c>
      <c r="T397" s="357">
        <f>IF(S397=1,data!$C$41*R397,0)</f>
        <v>0</v>
      </c>
      <c r="U397" s="370" t="str">
        <f t="shared" si="439"/>
        <v xml:space="preserve"> </v>
      </c>
      <c r="V397" s="360">
        <f>IF($S397=1,IF(R397&lt;15,VLOOKUP(U397,data!$B$3:$E$32,2,0)*R397,(VLOOKUP(U397,data!$B$3:$E$32,2,0)*14)+(VLOOKUP(U397,data!$B$3:$E$32,3,0))*(R397-14)),0)</f>
        <v>0</v>
      </c>
      <c r="W397" s="370" t="str">
        <f t="shared" si="440"/>
        <v xml:space="preserve"> </v>
      </c>
      <c r="X397" s="360">
        <f>IF($S397=1,VLOOKUP(W397,data!$B$35:$D$39,2,0),0)</f>
        <v>0</v>
      </c>
      <c r="Y397" s="364">
        <f>IF(AND(V397&lt;&gt;0,X397&lt;&gt;0)=FALSE,0,data!$C$43)</f>
        <v>0</v>
      </c>
      <c r="Z397" s="365">
        <f t="shared" si="362"/>
        <v>0</v>
      </c>
      <c r="AA397" s="225">
        <f t="shared" si="433"/>
        <v>0</v>
      </c>
      <c r="AB397" s="225">
        <f t="shared" si="441"/>
        <v>0</v>
      </c>
      <c r="AC397" s="225">
        <f t="shared" si="442"/>
        <v>0</v>
      </c>
      <c r="AE397" s="229"/>
      <c r="AF397" s="225">
        <f t="shared" si="443"/>
        <v>0</v>
      </c>
      <c r="AG397" s="230">
        <f>IF(AF397=1,data!$C$41*AE397,0)</f>
        <v>0</v>
      </c>
      <c r="AH397" s="265" t="s">
        <v>96</v>
      </c>
      <c r="AI397" s="231">
        <f>IF(AF397=1,IF(AE397&lt;15,VLOOKUP(AH397,data!$B$3:$E$32,2,0)*AE397,(VLOOKUP(AH397,data!$B$3:$E$32,2,0)*14)+(VLOOKUP(AH397,data!$B$3:$E$32,3,0))*(AE397-14)),0)</f>
        <v>0</v>
      </c>
      <c r="AJ397" s="265" t="s">
        <v>96</v>
      </c>
      <c r="AK397" s="231">
        <f>IF(AF397=1,VLOOKUP(AJ397,data!$B$35:$D$39,2,0),0)</f>
        <v>0</v>
      </c>
      <c r="AL397" s="232">
        <f>IF(AND(AI397&lt;&gt;0,AK397&lt;&gt;0)=FALSE,0,data!$C$43)</f>
        <v>0</v>
      </c>
      <c r="AM397" s="269">
        <f t="shared" si="444"/>
        <v>0</v>
      </c>
      <c r="AN397" s="225">
        <f t="shared" si="445"/>
        <v>0</v>
      </c>
      <c r="AO397" s="225">
        <f t="shared" si="446"/>
        <v>0</v>
      </c>
      <c r="AP397" s="225">
        <f t="shared" si="447"/>
        <v>0</v>
      </c>
      <c r="AQ397" s="431" t="str">
        <f t="shared" si="448"/>
        <v>ne</v>
      </c>
      <c r="AS397" s="229"/>
      <c r="AT397" s="225">
        <f t="shared" si="449"/>
        <v>0</v>
      </c>
      <c r="AU397" s="230">
        <f>IF(AT397=1,data!$C$41*AS397,0)</f>
        <v>0</v>
      </c>
      <c r="AV397" s="265" t="s">
        <v>96</v>
      </c>
      <c r="AW397" s="231">
        <f>IF(AT397=1,IF(AS397&lt;15,VLOOKUP(AV397,data!$B$3:$E$32,2,0)*AS397,(VLOOKUP(AV397,data!$B$3:$E$32,2,0)*14)+(VLOOKUP(AV397,data!$B$3:$E$32,3,0))*(AS397-14)),0)</f>
        <v>0</v>
      </c>
      <c r="AX397" s="265" t="s">
        <v>96</v>
      </c>
      <c r="AY397" s="231">
        <f>IF(AT397=1,VLOOKUP(AX397,data!$B$35:$D$39,2,0),0)</f>
        <v>0</v>
      </c>
      <c r="AZ397" s="232">
        <f>IF(AND(AW397&lt;&gt;0,AY397&lt;&gt;0)=FALSE,0,data!$C$43)</f>
        <v>0</v>
      </c>
      <c r="BA397" s="269">
        <f t="shared" si="450"/>
        <v>0</v>
      </c>
      <c r="BB397" s="225">
        <f t="shared" si="451"/>
        <v>0</v>
      </c>
      <c r="BC397" s="225">
        <f t="shared" si="452"/>
        <v>0</v>
      </c>
      <c r="BD397" s="225">
        <f t="shared" si="453"/>
        <v>0</v>
      </c>
      <c r="BE397" s="431" t="str">
        <f t="shared" si="454"/>
        <v>ne</v>
      </c>
      <c r="BG397" s="229"/>
      <c r="BH397" s="225">
        <f t="shared" si="455"/>
        <v>0</v>
      </c>
      <c r="BI397" s="230">
        <f>IF(BH397=1,data!$C$41*BG397,0)</f>
        <v>0</v>
      </c>
      <c r="BJ397" s="265" t="s">
        <v>96</v>
      </c>
      <c r="BK397" s="231">
        <f>IF(BH397=1,IF(BG397&lt;15,VLOOKUP(BJ397,data!$B$3:$E$32,2,0)*BG397,(VLOOKUP(BJ397,data!$B$3:$E$32,2,0)*14)+(VLOOKUP(BJ397,data!$B$3:$E$32,3,0))*(BG397-14)),0)</f>
        <v>0</v>
      </c>
      <c r="BL397" s="265" t="s">
        <v>96</v>
      </c>
      <c r="BM397" s="231">
        <f>IF(BH397=1,VLOOKUP(BL397,data!$B$35:$D$39,2,0),0)</f>
        <v>0</v>
      </c>
      <c r="BN397" s="232">
        <f>IF(AND(BK397&lt;&gt;0,BM397&lt;&gt;0)=FALSE,0,data!$C$43)</f>
        <v>0</v>
      </c>
      <c r="BO397" s="269">
        <f t="shared" si="456"/>
        <v>0</v>
      </c>
      <c r="BP397" s="225">
        <f t="shared" si="457"/>
        <v>0</v>
      </c>
      <c r="BQ397" s="225">
        <f t="shared" si="458"/>
        <v>0</v>
      </c>
      <c r="BR397" s="225">
        <f t="shared" si="459"/>
        <v>0</v>
      </c>
      <c r="BS397" s="431" t="str">
        <f t="shared" si="460"/>
        <v>ne</v>
      </c>
      <c r="BU397" s="229"/>
      <c r="BV397" s="225">
        <f t="shared" si="461"/>
        <v>0</v>
      </c>
      <c r="BW397" s="230">
        <f>IF(BV397=1,data!$C$41*BU397,0)</f>
        <v>0</v>
      </c>
      <c r="BX397" s="265" t="s">
        <v>96</v>
      </c>
      <c r="BY397" s="231">
        <f>IF(BV397=1,IF(BU397&lt;15,VLOOKUP(BX397,data!$B$3:$E$32,2,0)*BU397,(VLOOKUP(BX397,data!$B$3:$E$32,2,0)*14)+(VLOOKUP(BX397,data!$B$3:$E$32,3,0))*(BU397-14)),0)</f>
        <v>0</v>
      </c>
      <c r="BZ397" s="265" t="s">
        <v>96</v>
      </c>
      <c r="CA397" s="231">
        <f>IF(BV397=1,VLOOKUP(BZ397,data!$B$35:$D$39,2,0),0)</f>
        <v>0</v>
      </c>
      <c r="CB397" s="232">
        <f>IF(AND(BY397&lt;&gt;0,CA397&lt;&gt;0)=FALSE,0,data!$C$43)</f>
        <v>0</v>
      </c>
      <c r="CC397" s="269">
        <f t="shared" si="462"/>
        <v>0</v>
      </c>
      <c r="CD397" s="225">
        <f t="shared" si="463"/>
        <v>0</v>
      </c>
      <c r="CE397" s="225">
        <f t="shared" si="464"/>
        <v>0</v>
      </c>
      <c r="CF397" s="225">
        <f t="shared" si="465"/>
        <v>0</v>
      </c>
      <c r="CG397" s="431" t="str">
        <f t="shared" si="466"/>
        <v>ne</v>
      </c>
      <c r="CI397" s="229"/>
      <c r="CJ397" s="225">
        <f t="shared" si="467"/>
        <v>0</v>
      </c>
      <c r="CK397" s="230">
        <f>IF(CJ397=1,data!$C$41*CI397,0)</f>
        <v>0</v>
      </c>
      <c r="CL397" s="265" t="s">
        <v>96</v>
      </c>
      <c r="CM397" s="231">
        <f>IF(CJ397=1,IF(CI397&lt;15,VLOOKUP(CL397,data!$B$3:$E$32,2,0)*CI397,(VLOOKUP(CL397,data!$B$3:$E$32,2,0)*14)+(VLOOKUP(CL397,data!$B$3:$E$32,3,0))*(CI397-14)),0)</f>
        <v>0</v>
      </c>
      <c r="CN397" s="265" t="s">
        <v>96</v>
      </c>
      <c r="CO397" s="231">
        <f>IF(CJ397=1,VLOOKUP(CN397,data!$B$35:$D$39,2,0),0)</f>
        <v>0</v>
      </c>
      <c r="CP397" s="232">
        <f>IF(AND(CM397&lt;&gt;0,CO397&lt;&gt;0)=FALSE,0,data!$C$43)</f>
        <v>0</v>
      </c>
      <c r="CQ397" s="269">
        <f t="shared" si="468"/>
        <v>0</v>
      </c>
      <c r="CR397" s="225">
        <f t="shared" si="469"/>
        <v>0</v>
      </c>
      <c r="CS397" s="225">
        <f t="shared" si="470"/>
        <v>0</v>
      </c>
      <c r="CT397" s="225">
        <f t="shared" si="471"/>
        <v>0</v>
      </c>
      <c r="CU397" s="431" t="str">
        <f t="shared" si="472"/>
        <v>ne</v>
      </c>
      <c r="CW397" s="229"/>
      <c r="CX397" s="225">
        <f t="shared" si="473"/>
        <v>0</v>
      </c>
      <c r="CY397" s="230">
        <f>IF(CX397=1,data!$C$41*CW397,0)</f>
        <v>0</v>
      </c>
      <c r="CZ397" s="265" t="s">
        <v>96</v>
      </c>
      <c r="DA397" s="231">
        <f>IF(CX397=1,IF(CW397&lt;15,VLOOKUP(CZ397,data!$B$3:$E$32,2,0)*CW397,(VLOOKUP(CZ397,data!$B$3:$E$32,2,0)*14)+(VLOOKUP(CZ397,data!$B$3:$E$32,3,0))*(CW397-14)),0)</f>
        <v>0</v>
      </c>
      <c r="DB397" s="265" t="s">
        <v>96</v>
      </c>
      <c r="DC397" s="231">
        <f>IF(CX397=1,VLOOKUP(DB397,data!$B$35:$D$39,2,0),0)</f>
        <v>0</v>
      </c>
      <c r="DD397" s="232">
        <f>IF(AND(DA397&lt;&gt;0,DC397&lt;&gt;0)=FALSE,0,data!$C$43)</f>
        <v>0</v>
      </c>
      <c r="DE397" s="269">
        <f t="shared" si="474"/>
        <v>0</v>
      </c>
      <c r="DF397" s="225">
        <f t="shared" si="475"/>
        <v>0</v>
      </c>
      <c r="DG397" s="225">
        <f t="shared" si="476"/>
        <v>0</v>
      </c>
      <c r="DH397" s="225">
        <f t="shared" si="477"/>
        <v>0</v>
      </c>
      <c r="DI397" s="431" t="str">
        <f t="shared" si="478"/>
        <v>ne</v>
      </c>
      <c r="DK397" s="229"/>
      <c r="DL397" s="225">
        <f t="shared" si="479"/>
        <v>0</v>
      </c>
      <c r="DM397" s="230">
        <f>IF(DL397=1,data!$C$41*DK397,0)</f>
        <v>0</v>
      </c>
      <c r="DN397" s="265" t="s">
        <v>96</v>
      </c>
      <c r="DO397" s="231">
        <f>IF(DL397=1,IF(DK397&lt;15,VLOOKUP(DN397,data!$B$3:$E$32,2,0)*DK397,(VLOOKUP(DN397,data!$B$3:$E$32,2,0)*14)+(VLOOKUP(DN397,data!$B$3:$E$32,3,0))*(DK397-14)),0)</f>
        <v>0</v>
      </c>
      <c r="DP397" s="265" t="s">
        <v>96</v>
      </c>
      <c r="DQ397" s="231">
        <f>IF(DL397=1,VLOOKUP(DP397,data!$B$35:$D$39,2,0),0)</f>
        <v>0</v>
      </c>
      <c r="DR397" s="232">
        <f>IF(AND(DO397&lt;&gt;0,DQ397&lt;&gt;0)=FALSE,0,data!$C$43)</f>
        <v>0</v>
      </c>
      <c r="DS397" s="269">
        <f t="shared" si="480"/>
        <v>0</v>
      </c>
      <c r="DT397" s="225">
        <f t="shared" si="481"/>
        <v>0</v>
      </c>
      <c r="DU397" s="225">
        <f t="shared" si="482"/>
        <v>0</v>
      </c>
      <c r="DV397" s="225">
        <f t="shared" si="483"/>
        <v>0</v>
      </c>
      <c r="DW397" s="431" t="str">
        <f t="shared" si="484"/>
        <v>ne</v>
      </c>
      <c r="DY397" s="229"/>
      <c r="DZ397" s="225">
        <f t="shared" si="485"/>
        <v>0</v>
      </c>
      <c r="EA397" s="230">
        <f>IF(DZ397=1,data!$C$41*DY397,0)</f>
        <v>0</v>
      </c>
      <c r="EB397" s="265" t="s">
        <v>96</v>
      </c>
      <c r="EC397" s="231">
        <f>IF(DZ397=1,IF(DY397&lt;15,VLOOKUP(EB397,data!$B$3:$E$32,2,0)*DY397,(VLOOKUP(EB397,data!$B$3:$E$32,2,0)*14)+(VLOOKUP(EB397,data!$B$3:$E$32,3,0))*(DY397-14)),0)</f>
        <v>0</v>
      </c>
      <c r="ED397" s="265" t="s">
        <v>96</v>
      </c>
      <c r="EE397" s="231">
        <f>IF(DZ397=1,VLOOKUP(ED397,data!$B$35:$D$39,2,0),0)</f>
        <v>0</v>
      </c>
      <c r="EF397" s="232">
        <f>IF(AND(EC397&lt;&gt;0,EE397&lt;&gt;0)=FALSE,0,data!$C$43)</f>
        <v>0</v>
      </c>
      <c r="EG397" s="269">
        <f t="shared" si="486"/>
        <v>0</v>
      </c>
      <c r="EH397" s="225">
        <f t="shared" si="487"/>
        <v>0</v>
      </c>
      <c r="EI397" s="225">
        <f t="shared" si="488"/>
        <v>0</v>
      </c>
      <c r="EJ397" s="225">
        <f t="shared" si="489"/>
        <v>0</v>
      </c>
      <c r="EK397" s="431" t="str">
        <f t="shared" si="490"/>
        <v>ne</v>
      </c>
      <c r="EM397" s="229"/>
      <c r="EN397" s="225">
        <f t="shared" si="491"/>
        <v>0</v>
      </c>
      <c r="EO397" s="230">
        <f>IF(EN397=1,data!$C$41*EM397,0)</f>
        <v>0</v>
      </c>
      <c r="EP397" s="265" t="s">
        <v>96</v>
      </c>
      <c r="EQ397" s="231">
        <f>IF(EN397=1,IF(EM397&lt;15,VLOOKUP(EP397,data!$B$3:$E$32,2,0)*EM397,(VLOOKUP(EP397,data!$B$3:$E$32,2,0)*14)+(VLOOKUP(EP397,data!$B$3:$E$32,3,0))*(EM397-14)),0)</f>
        <v>0</v>
      </c>
      <c r="ER397" s="265" t="s">
        <v>96</v>
      </c>
      <c r="ES397" s="231">
        <f>IF(EN397=1,VLOOKUP(ER397,data!$B$35:$D$39,2,0),0)</f>
        <v>0</v>
      </c>
      <c r="ET397" s="232">
        <f>IF(AND(EQ397&lt;&gt;0,ES397&lt;&gt;0)=FALSE,0,data!$C$43)</f>
        <v>0</v>
      </c>
      <c r="EU397" s="269">
        <f t="shared" si="492"/>
        <v>0</v>
      </c>
      <c r="EV397" s="225">
        <f t="shared" si="493"/>
        <v>0</v>
      </c>
      <c r="EW397" s="225">
        <f t="shared" si="494"/>
        <v>0</v>
      </c>
      <c r="EX397" s="225">
        <f t="shared" si="495"/>
        <v>0</v>
      </c>
      <c r="EY397" s="431" t="str">
        <f t="shared" si="496"/>
        <v>ne</v>
      </c>
      <c r="FA397" s="229"/>
      <c r="FB397" s="225">
        <f t="shared" si="497"/>
        <v>0</v>
      </c>
      <c r="FC397" s="230">
        <f>IF(FB397=1,data!$C$41*FA397,0)</f>
        <v>0</v>
      </c>
      <c r="FD397" s="265" t="s">
        <v>96</v>
      </c>
      <c r="FE397" s="231">
        <f>IF(FB397=1,IF(FA397&lt;15,VLOOKUP(FD397,data!$B$3:$E$32,2,0)*FA397,(VLOOKUP(FD397,data!$B$3:$E$32,2,0)*14)+(VLOOKUP(FD397,data!$B$3:$E$32,3,0))*(FA397-14)),0)</f>
        <v>0</v>
      </c>
      <c r="FF397" s="265" t="s">
        <v>96</v>
      </c>
      <c r="FG397" s="231">
        <f>IF(FB397=1,VLOOKUP(FF397,data!$B$35:$D$39,2,0),0)</f>
        <v>0</v>
      </c>
      <c r="FH397" s="232">
        <f>IF(AND(FE397&lt;&gt;0,FG397&lt;&gt;0)=FALSE,0,data!$C$43)</f>
        <v>0</v>
      </c>
      <c r="FI397" s="269">
        <f t="shared" si="498"/>
        <v>0</v>
      </c>
      <c r="FJ397" s="225">
        <f t="shared" si="499"/>
        <v>0</v>
      </c>
      <c r="FK397" s="225">
        <f t="shared" si="500"/>
        <v>0</v>
      </c>
      <c r="FL397" s="225">
        <f t="shared" si="501"/>
        <v>0</v>
      </c>
      <c r="FM397" s="431" t="str">
        <f t="shared" si="502"/>
        <v>ne</v>
      </c>
    </row>
    <row r="398" spans="1:169" ht="26.65" hidden="1" customHeight="1" x14ac:dyDescent="0.25">
      <c r="A398" s="233"/>
      <c r="B398" s="370" t="s">
        <v>489</v>
      </c>
      <c r="C398" s="416"/>
      <c r="D398" s="418"/>
      <c r="E398" s="229"/>
      <c r="F398" s="225">
        <f t="shared" si="434"/>
        <v>0</v>
      </c>
      <c r="G398" s="230">
        <f>IF(F398=1,data!$C$41*E398,0)</f>
        <v>0</v>
      </c>
      <c r="H398" s="265" t="s">
        <v>96</v>
      </c>
      <c r="I398" s="231">
        <f>IF($F398=1,IF($E398&lt;15,VLOOKUP(H398,data!$B$3:$E$32,2,0)*$E398,(VLOOKUP(H398,data!$B$3:$E$32,2,0)*14)+(VLOOKUP(H398,data!$B$3:$E$32,3,0))*($E398-14)),0)</f>
        <v>0</v>
      </c>
      <c r="J398" s="265" t="s">
        <v>96</v>
      </c>
      <c r="K398" s="231">
        <f>IF($F398=1,VLOOKUP(J398,data!$B$35:$D$39,2,0),0)</f>
        <v>0</v>
      </c>
      <c r="L398" s="232">
        <f>IF(AND(I398&lt;&gt;0,K398&lt;&gt;0)=FALSE,0,data!$C$43)</f>
        <v>0</v>
      </c>
      <c r="M398" s="269">
        <f t="shared" si="361"/>
        <v>0</v>
      </c>
      <c r="N398" s="225">
        <f t="shared" si="432"/>
        <v>0</v>
      </c>
      <c r="O398" s="225">
        <f t="shared" si="435"/>
        <v>0</v>
      </c>
      <c r="P398" s="225">
        <f t="shared" si="436"/>
        <v>0</v>
      </c>
      <c r="Q398" s="228"/>
      <c r="R398" s="438">
        <f t="shared" si="437"/>
        <v>0</v>
      </c>
      <c r="S398" s="225">
        <f t="shared" si="438"/>
        <v>0</v>
      </c>
      <c r="T398" s="357">
        <f>IF(S398=1,data!$C$41*R398,0)</f>
        <v>0</v>
      </c>
      <c r="U398" s="370" t="str">
        <f t="shared" si="439"/>
        <v xml:space="preserve"> </v>
      </c>
      <c r="V398" s="360">
        <f>IF($S398=1,IF(R398&lt;15,VLOOKUP(U398,data!$B$3:$E$32,2,0)*R398,(VLOOKUP(U398,data!$B$3:$E$32,2,0)*14)+(VLOOKUP(U398,data!$B$3:$E$32,3,0))*(R398-14)),0)</f>
        <v>0</v>
      </c>
      <c r="W398" s="370" t="str">
        <f t="shared" si="440"/>
        <v xml:space="preserve"> </v>
      </c>
      <c r="X398" s="360">
        <f>IF($S398=1,VLOOKUP(W398,data!$B$35:$D$39,2,0),0)</f>
        <v>0</v>
      </c>
      <c r="Y398" s="364">
        <f>IF(AND(V398&lt;&gt;0,X398&lt;&gt;0)=FALSE,0,data!$C$43)</f>
        <v>0</v>
      </c>
      <c r="Z398" s="365">
        <f t="shared" si="362"/>
        <v>0</v>
      </c>
      <c r="AA398" s="225">
        <f t="shared" si="433"/>
        <v>0</v>
      </c>
      <c r="AB398" s="225">
        <f t="shared" si="441"/>
        <v>0</v>
      </c>
      <c r="AC398" s="225">
        <f t="shared" si="442"/>
        <v>0</v>
      </c>
      <c r="AE398" s="229"/>
      <c r="AF398" s="225">
        <f t="shared" si="443"/>
        <v>0</v>
      </c>
      <c r="AG398" s="230">
        <f>IF(AF398=1,data!$C$41*AE398,0)</f>
        <v>0</v>
      </c>
      <c r="AH398" s="265" t="s">
        <v>96</v>
      </c>
      <c r="AI398" s="231">
        <f>IF(AF398=1,IF(AE398&lt;15,VLOOKUP(AH398,data!$B$3:$E$32,2,0)*AE398,(VLOOKUP(AH398,data!$B$3:$E$32,2,0)*14)+(VLOOKUP(AH398,data!$B$3:$E$32,3,0))*(AE398-14)),0)</f>
        <v>0</v>
      </c>
      <c r="AJ398" s="265" t="s">
        <v>96</v>
      </c>
      <c r="AK398" s="231">
        <f>IF(AF398=1,VLOOKUP(AJ398,data!$B$35:$D$39,2,0),0)</f>
        <v>0</v>
      </c>
      <c r="AL398" s="232">
        <f>IF(AND(AI398&lt;&gt;0,AK398&lt;&gt;0)=FALSE,0,data!$C$43)</f>
        <v>0</v>
      </c>
      <c r="AM398" s="269">
        <f t="shared" si="444"/>
        <v>0</v>
      </c>
      <c r="AN398" s="225">
        <f t="shared" si="445"/>
        <v>0</v>
      </c>
      <c r="AO398" s="225">
        <f t="shared" si="446"/>
        <v>0</v>
      </c>
      <c r="AP398" s="225">
        <f t="shared" si="447"/>
        <v>0</v>
      </c>
      <c r="AQ398" s="431" t="str">
        <f t="shared" si="448"/>
        <v>ne</v>
      </c>
      <c r="AS398" s="229"/>
      <c r="AT398" s="225">
        <f t="shared" si="449"/>
        <v>0</v>
      </c>
      <c r="AU398" s="230">
        <f>IF(AT398=1,data!$C$41*AS398,0)</f>
        <v>0</v>
      </c>
      <c r="AV398" s="265" t="s">
        <v>96</v>
      </c>
      <c r="AW398" s="231">
        <f>IF(AT398=1,IF(AS398&lt;15,VLOOKUP(AV398,data!$B$3:$E$32,2,0)*AS398,(VLOOKUP(AV398,data!$B$3:$E$32,2,0)*14)+(VLOOKUP(AV398,data!$B$3:$E$32,3,0))*(AS398-14)),0)</f>
        <v>0</v>
      </c>
      <c r="AX398" s="265" t="s">
        <v>96</v>
      </c>
      <c r="AY398" s="231">
        <f>IF(AT398=1,VLOOKUP(AX398,data!$B$35:$D$39,2,0),0)</f>
        <v>0</v>
      </c>
      <c r="AZ398" s="232">
        <f>IF(AND(AW398&lt;&gt;0,AY398&lt;&gt;0)=FALSE,0,data!$C$43)</f>
        <v>0</v>
      </c>
      <c r="BA398" s="269">
        <f t="shared" si="450"/>
        <v>0</v>
      </c>
      <c r="BB398" s="225">
        <f t="shared" si="451"/>
        <v>0</v>
      </c>
      <c r="BC398" s="225">
        <f t="shared" si="452"/>
        <v>0</v>
      </c>
      <c r="BD398" s="225">
        <f t="shared" si="453"/>
        <v>0</v>
      </c>
      <c r="BE398" s="431" t="str">
        <f t="shared" si="454"/>
        <v>ne</v>
      </c>
      <c r="BG398" s="229"/>
      <c r="BH398" s="225">
        <f t="shared" si="455"/>
        <v>0</v>
      </c>
      <c r="BI398" s="230">
        <f>IF(BH398=1,data!$C$41*BG398,0)</f>
        <v>0</v>
      </c>
      <c r="BJ398" s="265" t="s">
        <v>96</v>
      </c>
      <c r="BK398" s="231">
        <f>IF(BH398=1,IF(BG398&lt;15,VLOOKUP(BJ398,data!$B$3:$E$32,2,0)*BG398,(VLOOKUP(BJ398,data!$B$3:$E$32,2,0)*14)+(VLOOKUP(BJ398,data!$B$3:$E$32,3,0))*(BG398-14)),0)</f>
        <v>0</v>
      </c>
      <c r="BL398" s="265" t="s">
        <v>96</v>
      </c>
      <c r="BM398" s="231">
        <f>IF(BH398=1,VLOOKUP(BL398,data!$B$35:$D$39,2,0),0)</f>
        <v>0</v>
      </c>
      <c r="BN398" s="232">
        <f>IF(AND(BK398&lt;&gt;0,BM398&lt;&gt;0)=FALSE,0,data!$C$43)</f>
        <v>0</v>
      </c>
      <c r="BO398" s="269">
        <f t="shared" si="456"/>
        <v>0</v>
      </c>
      <c r="BP398" s="225">
        <f t="shared" si="457"/>
        <v>0</v>
      </c>
      <c r="BQ398" s="225">
        <f t="shared" si="458"/>
        <v>0</v>
      </c>
      <c r="BR398" s="225">
        <f t="shared" si="459"/>
        <v>0</v>
      </c>
      <c r="BS398" s="431" t="str">
        <f t="shared" si="460"/>
        <v>ne</v>
      </c>
      <c r="BU398" s="229"/>
      <c r="BV398" s="225">
        <f t="shared" si="461"/>
        <v>0</v>
      </c>
      <c r="BW398" s="230">
        <f>IF(BV398=1,data!$C$41*BU398,0)</f>
        <v>0</v>
      </c>
      <c r="BX398" s="265" t="s">
        <v>96</v>
      </c>
      <c r="BY398" s="231">
        <f>IF(BV398=1,IF(BU398&lt;15,VLOOKUP(BX398,data!$B$3:$E$32,2,0)*BU398,(VLOOKUP(BX398,data!$B$3:$E$32,2,0)*14)+(VLOOKUP(BX398,data!$B$3:$E$32,3,0))*(BU398-14)),0)</f>
        <v>0</v>
      </c>
      <c r="BZ398" s="265" t="s">
        <v>96</v>
      </c>
      <c r="CA398" s="231">
        <f>IF(BV398=1,VLOOKUP(BZ398,data!$B$35:$D$39,2,0),0)</f>
        <v>0</v>
      </c>
      <c r="CB398" s="232">
        <f>IF(AND(BY398&lt;&gt;0,CA398&lt;&gt;0)=FALSE,0,data!$C$43)</f>
        <v>0</v>
      </c>
      <c r="CC398" s="269">
        <f t="shared" si="462"/>
        <v>0</v>
      </c>
      <c r="CD398" s="225">
        <f t="shared" si="463"/>
        <v>0</v>
      </c>
      <c r="CE398" s="225">
        <f t="shared" si="464"/>
        <v>0</v>
      </c>
      <c r="CF398" s="225">
        <f t="shared" si="465"/>
        <v>0</v>
      </c>
      <c r="CG398" s="431" t="str">
        <f t="shared" si="466"/>
        <v>ne</v>
      </c>
      <c r="CI398" s="229"/>
      <c r="CJ398" s="225">
        <f t="shared" si="467"/>
        <v>0</v>
      </c>
      <c r="CK398" s="230">
        <f>IF(CJ398=1,data!$C$41*CI398,0)</f>
        <v>0</v>
      </c>
      <c r="CL398" s="265" t="s">
        <v>96</v>
      </c>
      <c r="CM398" s="231">
        <f>IF(CJ398=1,IF(CI398&lt;15,VLOOKUP(CL398,data!$B$3:$E$32,2,0)*CI398,(VLOOKUP(CL398,data!$B$3:$E$32,2,0)*14)+(VLOOKUP(CL398,data!$B$3:$E$32,3,0))*(CI398-14)),0)</f>
        <v>0</v>
      </c>
      <c r="CN398" s="265" t="s">
        <v>96</v>
      </c>
      <c r="CO398" s="231">
        <f>IF(CJ398=1,VLOOKUP(CN398,data!$B$35:$D$39,2,0),0)</f>
        <v>0</v>
      </c>
      <c r="CP398" s="232">
        <f>IF(AND(CM398&lt;&gt;0,CO398&lt;&gt;0)=FALSE,0,data!$C$43)</f>
        <v>0</v>
      </c>
      <c r="CQ398" s="269">
        <f t="shared" si="468"/>
        <v>0</v>
      </c>
      <c r="CR398" s="225">
        <f t="shared" si="469"/>
        <v>0</v>
      </c>
      <c r="CS398" s="225">
        <f t="shared" si="470"/>
        <v>0</v>
      </c>
      <c r="CT398" s="225">
        <f t="shared" si="471"/>
        <v>0</v>
      </c>
      <c r="CU398" s="431" t="str">
        <f t="shared" si="472"/>
        <v>ne</v>
      </c>
      <c r="CW398" s="229"/>
      <c r="CX398" s="225">
        <f t="shared" si="473"/>
        <v>0</v>
      </c>
      <c r="CY398" s="230">
        <f>IF(CX398=1,data!$C$41*CW398,0)</f>
        <v>0</v>
      </c>
      <c r="CZ398" s="265" t="s">
        <v>96</v>
      </c>
      <c r="DA398" s="231">
        <f>IF(CX398=1,IF(CW398&lt;15,VLOOKUP(CZ398,data!$B$3:$E$32,2,0)*CW398,(VLOOKUP(CZ398,data!$B$3:$E$32,2,0)*14)+(VLOOKUP(CZ398,data!$B$3:$E$32,3,0))*(CW398-14)),0)</f>
        <v>0</v>
      </c>
      <c r="DB398" s="265" t="s">
        <v>96</v>
      </c>
      <c r="DC398" s="231">
        <f>IF(CX398=1,VLOOKUP(DB398,data!$B$35:$D$39,2,0),0)</f>
        <v>0</v>
      </c>
      <c r="DD398" s="232">
        <f>IF(AND(DA398&lt;&gt;0,DC398&lt;&gt;0)=FALSE,0,data!$C$43)</f>
        <v>0</v>
      </c>
      <c r="DE398" s="269">
        <f t="shared" si="474"/>
        <v>0</v>
      </c>
      <c r="DF398" s="225">
        <f t="shared" si="475"/>
        <v>0</v>
      </c>
      <c r="DG398" s="225">
        <f t="shared" si="476"/>
        <v>0</v>
      </c>
      <c r="DH398" s="225">
        <f t="shared" si="477"/>
        <v>0</v>
      </c>
      <c r="DI398" s="431" t="str">
        <f t="shared" si="478"/>
        <v>ne</v>
      </c>
      <c r="DK398" s="229"/>
      <c r="DL398" s="225">
        <f t="shared" si="479"/>
        <v>0</v>
      </c>
      <c r="DM398" s="230">
        <f>IF(DL398=1,data!$C$41*DK398,0)</f>
        <v>0</v>
      </c>
      <c r="DN398" s="265" t="s">
        <v>96</v>
      </c>
      <c r="DO398" s="231">
        <f>IF(DL398=1,IF(DK398&lt;15,VLOOKUP(DN398,data!$B$3:$E$32,2,0)*DK398,(VLOOKUP(DN398,data!$B$3:$E$32,2,0)*14)+(VLOOKUP(DN398,data!$B$3:$E$32,3,0))*(DK398-14)),0)</f>
        <v>0</v>
      </c>
      <c r="DP398" s="265" t="s">
        <v>96</v>
      </c>
      <c r="DQ398" s="231">
        <f>IF(DL398=1,VLOOKUP(DP398,data!$B$35:$D$39,2,0),0)</f>
        <v>0</v>
      </c>
      <c r="DR398" s="232">
        <f>IF(AND(DO398&lt;&gt;0,DQ398&lt;&gt;0)=FALSE,0,data!$C$43)</f>
        <v>0</v>
      </c>
      <c r="DS398" s="269">
        <f t="shared" si="480"/>
        <v>0</v>
      </c>
      <c r="DT398" s="225">
        <f t="shared" si="481"/>
        <v>0</v>
      </c>
      <c r="DU398" s="225">
        <f t="shared" si="482"/>
        <v>0</v>
      </c>
      <c r="DV398" s="225">
        <f t="shared" si="483"/>
        <v>0</v>
      </c>
      <c r="DW398" s="431" t="str">
        <f t="shared" si="484"/>
        <v>ne</v>
      </c>
      <c r="DY398" s="229"/>
      <c r="DZ398" s="225">
        <f t="shared" si="485"/>
        <v>0</v>
      </c>
      <c r="EA398" s="230">
        <f>IF(DZ398=1,data!$C$41*DY398,0)</f>
        <v>0</v>
      </c>
      <c r="EB398" s="265" t="s">
        <v>96</v>
      </c>
      <c r="EC398" s="231">
        <f>IF(DZ398=1,IF(DY398&lt;15,VLOOKUP(EB398,data!$B$3:$E$32,2,0)*DY398,(VLOOKUP(EB398,data!$B$3:$E$32,2,0)*14)+(VLOOKUP(EB398,data!$B$3:$E$32,3,0))*(DY398-14)),0)</f>
        <v>0</v>
      </c>
      <c r="ED398" s="265" t="s">
        <v>96</v>
      </c>
      <c r="EE398" s="231">
        <f>IF(DZ398=1,VLOOKUP(ED398,data!$B$35:$D$39,2,0),0)</f>
        <v>0</v>
      </c>
      <c r="EF398" s="232">
        <f>IF(AND(EC398&lt;&gt;0,EE398&lt;&gt;0)=FALSE,0,data!$C$43)</f>
        <v>0</v>
      </c>
      <c r="EG398" s="269">
        <f t="shared" si="486"/>
        <v>0</v>
      </c>
      <c r="EH398" s="225">
        <f t="shared" si="487"/>
        <v>0</v>
      </c>
      <c r="EI398" s="225">
        <f t="shared" si="488"/>
        <v>0</v>
      </c>
      <c r="EJ398" s="225">
        <f t="shared" si="489"/>
        <v>0</v>
      </c>
      <c r="EK398" s="431" t="str">
        <f t="shared" si="490"/>
        <v>ne</v>
      </c>
      <c r="EM398" s="229"/>
      <c r="EN398" s="225">
        <f t="shared" si="491"/>
        <v>0</v>
      </c>
      <c r="EO398" s="230">
        <f>IF(EN398=1,data!$C$41*EM398,0)</f>
        <v>0</v>
      </c>
      <c r="EP398" s="265" t="s">
        <v>96</v>
      </c>
      <c r="EQ398" s="231">
        <f>IF(EN398=1,IF(EM398&lt;15,VLOOKUP(EP398,data!$B$3:$E$32,2,0)*EM398,(VLOOKUP(EP398,data!$B$3:$E$32,2,0)*14)+(VLOOKUP(EP398,data!$B$3:$E$32,3,0))*(EM398-14)),0)</f>
        <v>0</v>
      </c>
      <c r="ER398" s="265" t="s">
        <v>96</v>
      </c>
      <c r="ES398" s="231">
        <f>IF(EN398=1,VLOOKUP(ER398,data!$B$35:$D$39,2,0),0)</f>
        <v>0</v>
      </c>
      <c r="ET398" s="232">
        <f>IF(AND(EQ398&lt;&gt;0,ES398&lt;&gt;0)=FALSE,0,data!$C$43)</f>
        <v>0</v>
      </c>
      <c r="EU398" s="269">
        <f t="shared" si="492"/>
        <v>0</v>
      </c>
      <c r="EV398" s="225">
        <f t="shared" si="493"/>
        <v>0</v>
      </c>
      <c r="EW398" s="225">
        <f t="shared" si="494"/>
        <v>0</v>
      </c>
      <c r="EX398" s="225">
        <f t="shared" si="495"/>
        <v>0</v>
      </c>
      <c r="EY398" s="431" t="str">
        <f t="shared" si="496"/>
        <v>ne</v>
      </c>
      <c r="FA398" s="229"/>
      <c r="FB398" s="225">
        <f t="shared" si="497"/>
        <v>0</v>
      </c>
      <c r="FC398" s="230">
        <f>IF(FB398=1,data!$C$41*FA398,0)</f>
        <v>0</v>
      </c>
      <c r="FD398" s="265" t="s">
        <v>96</v>
      </c>
      <c r="FE398" s="231">
        <f>IF(FB398=1,IF(FA398&lt;15,VLOOKUP(FD398,data!$B$3:$E$32,2,0)*FA398,(VLOOKUP(FD398,data!$B$3:$E$32,2,0)*14)+(VLOOKUP(FD398,data!$B$3:$E$32,3,0))*(FA398-14)),0)</f>
        <v>0</v>
      </c>
      <c r="FF398" s="265" t="s">
        <v>96</v>
      </c>
      <c r="FG398" s="231">
        <f>IF(FB398=1,VLOOKUP(FF398,data!$B$35:$D$39,2,0),0)</f>
        <v>0</v>
      </c>
      <c r="FH398" s="232">
        <f>IF(AND(FE398&lt;&gt;0,FG398&lt;&gt;0)=FALSE,0,data!$C$43)</f>
        <v>0</v>
      </c>
      <c r="FI398" s="269">
        <f t="shared" si="498"/>
        <v>0</v>
      </c>
      <c r="FJ398" s="225">
        <f t="shared" si="499"/>
        <v>0</v>
      </c>
      <c r="FK398" s="225">
        <f t="shared" si="500"/>
        <v>0</v>
      </c>
      <c r="FL398" s="225">
        <f t="shared" si="501"/>
        <v>0</v>
      </c>
      <c r="FM398" s="431" t="str">
        <f t="shared" si="502"/>
        <v>ne</v>
      </c>
    </row>
    <row r="399" spans="1:169" ht="26.65" hidden="1" customHeight="1" x14ac:dyDescent="0.25">
      <c r="A399" s="233"/>
      <c r="B399" s="370" t="s">
        <v>490</v>
      </c>
      <c r="C399" s="416"/>
      <c r="D399" s="418"/>
      <c r="E399" s="229"/>
      <c r="F399" s="225">
        <f t="shared" si="434"/>
        <v>0</v>
      </c>
      <c r="G399" s="230">
        <f>IF(F399=1,data!$C$41*E399,0)</f>
        <v>0</v>
      </c>
      <c r="H399" s="265" t="s">
        <v>96</v>
      </c>
      <c r="I399" s="231">
        <f>IF($F399=1,IF($E399&lt;15,VLOOKUP(H399,data!$B$3:$E$32,2,0)*$E399,(VLOOKUP(H399,data!$B$3:$E$32,2,0)*14)+(VLOOKUP(H399,data!$B$3:$E$32,3,0))*($E399-14)),0)</f>
        <v>0</v>
      </c>
      <c r="J399" s="265" t="s">
        <v>96</v>
      </c>
      <c r="K399" s="231">
        <f>IF($F399=1,VLOOKUP(J399,data!$B$35:$D$39,2,0),0)</f>
        <v>0</v>
      </c>
      <c r="L399" s="232">
        <f>IF(AND(I399&lt;&gt;0,K399&lt;&gt;0)=FALSE,0,data!$C$43)</f>
        <v>0</v>
      </c>
      <c r="M399" s="269">
        <f t="shared" si="361"/>
        <v>0</v>
      </c>
      <c r="N399" s="225">
        <f t="shared" si="432"/>
        <v>0</v>
      </c>
      <c r="O399" s="225">
        <f t="shared" si="435"/>
        <v>0</v>
      </c>
      <c r="P399" s="225">
        <f t="shared" si="436"/>
        <v>0</v>
      </c>
      <c r="Q399" s="228"/>
      <c r="R399" s="438">
        <f t="shared" si="437"/>
        <v>0</v>
      </c>
      <c r="S399" s="225">
        <f t="shared" si="438"/>
        <v>0</v>
      </c>
      <c r="T399" s="357">
        <f>IF(S399=1,data!$C$41*R399,0)</f>
        <v>0</v>
      </c>
      <c r="U399" s="370" t="str">
        <f t="shared" si="439"/>
        <v xml:space="preserve"> </v>
      </c>
      <c r="V399" s="360">
        <f>IF($S399=1,IF(R399&lt;15,VLOOKUP(U399,data!$B$3:$E$32,2,0)*R399,(VLOOKUP(U399,data!$B$3:$E$32,2,0)*14)+(VLOOKUP(U399,data!$B$3:$E$32,3,0))*(R399-14)),0)</f>
        <v>0</v>
      </c>
      <c r="W399" s="370" t="str">
        <f t="shared" si="440"/>
        <v xml:space="preserve"> </v>
      </c>
      <c r="X399" s="360">
        <f>IF($S399=1,VLOOKUP(W399,data!$B$35:$D$39,2,0),0)</f>
        <v>0</v>
      </c>
      <c r="Y399" s="364">
        <f>IF(AND(V399&lt;&gt;0,X399&lt;&gt;0)=FALSE,0,data!$C$43)</f>
        <v>0</v>
      </c>
      <c r="Z399" s="365">
        <f t="shared" si="362"/>
        <v>0</v>
      </c>
      <c r="AA399" s="225">
        <f t="shared" si="433"/>
        <v>0</v>
      </c>
      <c r="AB399" s="225">
        <f t="shared" si="441"/>
        <v>0</v>
      </c>
      <c r="AC399" s="225">
        <f t="shared" si="442"/>
        <v>0</v>
      </c>
      <c r="AE399" s="229"/>
      <c r="AF399" s="225">
        <f t="shared" si="443"/>
        <v>0</v>
      </c>
      <c r="AG399" s="230">
        <f>IF(AF399=1,data!$C$41*AE399,0)</f>
        <v>0</v>
      </c>
      <c r="AH399" s="265" t="s">
        <v>96</v>
      </c>
      <c r="AI399" s="231">
        <f>IF(AF399=1,IF(AE399&lt;15,VLOOKUP(AH399,data!$B$3:$E$32,2,0)*AE399,(VLOOKUP(AH399,data!$B$3:$E$32,2,0)*14)+(VLOOKUP(AH399,data!$B$3:$E$32,3,0))*(AE399-14)),0)</f>
        <v>0</v>
      </c>
      <c r="AJ399" s="265" t="s">
        <v>96</v>
      </c>
      <c r="AK399" s="231">
        <f>IF(AF399=1,VLOOKUP(AJ399,data!$B$35:$D$39,2,0),0)</f>
        <v>0</v>
      </c>
      <c r="AL399" s="232">
        <f>IF(AND(AI399&lt;&gt;0,AK399&lt;&gt;0)=FALSE,0,data!$C$43)</f>
        <v>0</v>
      </c>
      <c r="AM399" s="269">
        <f t="shared" si="444"/>
        <v>0</v>
      </c>
      <c r="AN399" s="225">
        <f t="shared" si="445"/>
        <v>0</v>
      </c>
      <c r="AO399" s="225">
        <f t="shared" si="446"/>
        <v>0</v>
      </c>
      <c r="AP399" s="225">
        <f t="shared" si="447"/>
        <v>0</v>
      </c>
      <c r="AQ399" s="431" t="str">
        <f t="shared" si="448"/>
        <v>ne</v>
      </c>
      <c r="AS399" s="229"/>
      <c r="AT399" s="225">
        <f t="shared" si="449"/>
        <v>0</v>
      </c>
      <c r="AU399" s="230">
        <f>IF(AT399=1,data!$C$41*AS399,0)</f>
        <v>0</v>
      </c>
      <c r="AV399" s="265" t="s">
        <v>96</v>
      </c>
      <c r="AW399" s="231">
        <f>IF(AT399=1,IF(AS399&lt;15,VLOOKUP(AV399,data!$B$3:$E$32,2,0)*AS399,(VLOOKUP(AV399,data!$B$3:$E$32,2,0)*14)+(VLOOKUP(AV399,data!$B$3:$E$32,3,0))*(AS399-14)),0)</f>
        <v>0</v>
      </c>
      <c r="AX399" s="265" t="s">
        <v>96</v>
      </c>
      <c r="AY399" s="231">
        <f>IF(AT399=1,VLOOKUP(AX399,data!$B$35:$D$39,2,0),0)</f>
        <v>0</v>
      </c>
      <c r="AZ399" s="232">
        <f>IF(AND(AW399&lt;&gt;0,AY399&lt;&gt;0)=FALSE,0,data!$C$43)</f>
        <v>0</v>
      </c>
      <c r="BA399" s="269">
        <f t="shared" si="450"/>
        <v>0</v>
      </c>
      <c r="BB399" s="225">
        <f t="shared" si="451"/>
        <v>0</v>
      </c>
      <c r="BC399" s="225">
        <f t="shared" si="452"/>
        <v>0</v>
      </c>
      <c r="BD399" s="225">
        <f t="shared" si="453"/>
        <v>0</v>
      </c>
      <c r="BE399" s="431" t="str">
        <f t="shared" si="454"/>
        <v>ne</v>
      </c>
      <c r="BG399" s="229"/>
      <c r="BH399" s="225">
        <f t="shared" si="455"/>
        <v>0</v>
      </c>
      <c r="BI399" s="230">
        <f>IF(BH399=1,data!$C$41*BG399,0)</f>
        <v>0</v>
      </c>
      <c r="BJ399" s="265" t="s">
        <v>96</v>
      </c>
      <c r="BK399" s="231">
        <f>IF(BH399=1,IF(BG399&lt;15,VLOOKUP(BJ399,data!$B$3:$E$32,2,0)*BG399,(VLOOKUP(BJ399,data!$B$3:$E$32,2,0)*14)+(VLOOKUP(BJ399,data!$B$3:$E$32,3,0))*(BG399-14)),0)</f>
        <v>0</v>
      </c>
      <c r="BL399" s="265" t="s">
        <v>96</v>
      </c>
      <c r="BM399" s="231">
        <f>IF(BH399=1,VLOOKUP(BL399,data!$B$35:$D$39,2,0),0)</f>
        <v>0</v>
      </c>
      <c r="BN399" s="232">
        <f>IF(AND(BK399&lt;&gt;0,BM399&lt;&gt;0)=FALSE,0,data!$C$43)</f>
        <v>0</v>
      </c>
      <c r="BO399" s="269">
        <f t="shared" si="456"/>
        <v>0</v>
      </c>
      <c r="BP399" s="225">
        <f t="shared" si="457"/>
        <v>0</v>
      </c>
      <c r="BQ399" s="225">
        <f t="shared" si="458"/>
        <v>0</v>
      </c>
      <c r="BR399" s="225">
        <f t="shared" si="459"/>
        <v>0</v>
      </c>
      <c r="BS399" s="431" t="str">
        <f t="shared" si="460"/>
        <v>ne</v>
      </c>
      <c r="BU399" s="229"/>
      <c r="BV399" s="225">
        <f t="shared" si="461"/>
        <v>0</v>
      </c>
      <c r="BW399" s="230">
        <f>IF(BV399=1,data!$C$41*BU399,0)</f>
        <v>0</v>
      </c>
      <c r="BX399" s="265" t="s">
        <v>96</v>
      </c>
      <c r="BY399" s="231">
        <f>IF(BV399=1,IF(BU399&lt;15,VLOOKUP(BX399,data!$B$3:$E$32,2,0)*BU399,(VLOOKUP(BX399,data!$B$3:$E$32,2,0)*14)+(VLOOKUP(BX399,data!$B$3:$E$32,3,0))*(BU399-14)),0)</f>
        <v>0</v>
      </c>
      <c r="BZ399" s="265" t="s">
        <v>96</v>
      </c>
      <c r="CA399" s="231">
        <f>IF(BV399=1,VLOOKUP(BZ399,data!$B$35:$D$39,2,0),0)</f>
        <v>0</v>
      </c>
      <c r="CB399" s="232">
        <f>IF(AND(BY399&lt;&gt;0,CA399&lt;&gt;0)=FALSE,0,data!$C$43)</f>
        <v>0</v>
      </c>
      <c r="CC399" s="269">
        <f t="shared" si="462"/>
        <v>0</v>
      </c>
      <c r="CD399" s="225">
        <f t="shared" si="463"/>
        <v>0</v>
      </c>
      <c r="CE399" s="225">
        <f t="shared" si="464"/>
        <v>0</v>
      </c>
      <c r="CF399" s="225">
        <f t="shared" si="465"/>
        <v>0</v>
      </c>
      <c r="CG399" s="431" t="str">
        <f t="shared" si="466"/>
        <v>ne</v>
      </c>
      <c r="CI399" s="229"/>
      <c r="CJ399" s="225">
        <f t="shared" si="467"/>
        <v>0</v>
      </c>
      <c r="CK399" s="230">
        <f>IF(CJ399=1,data!$C$41*CI399,0)</f>
        <v>0</v>
      </c>
      <c r="CL399" s="265" t="s">
        <v>96</v>
      </c>
      <c r="CM399" s="231">
        <f>IF(CJ399=1,IF(CI399&lt;15,VLOOKUP(CL399,data!$B$3:$E$32,2,0)*CI399,(VLOOKUP(CL399,data!$B$3:$E$32,2,0)*14)+(VLOOKUP(CL399,data!$B$3:$E$32,3,0))*(CI399-14)),0)</f>
        <v>0</v>
      </c>
      <c r="CN399" s="265" t="s">
        <v>96</v>
      </c>
      <c r="CO399" s="231">
        <f>IF(CJ399=1,VLOOKUP(CN399,data!$B$35:$D$39,2,0),0)</f>
        <v>0</v>
      </c>
      <c r="CP399" s="232">
        <f>IF(AND(CM399&lt;&gt;0,CO399&lt;&gt;0)=FALSE,0,data!$C$43)</f>
        <v>0</v>
      </c>
      <c r="CQ399" s="269">
        <f t="shared" si="468"/>
        <v>0</v>
      </c>
      <c r="CR399" s="225">
        <f t="shared" si="469"/>
        <v>0</v>
      </c>
      <c r="CS399" s="225">
        <f t="shared" si="470"/>
        <v>0</v>
      </c>
      <c r="CT399" s="225">
        <f t="shared" si="471"/>
        <v>0</v>
      </c>
      <c r="CU399" s="431" t="str">
        <f t="shared" si="472"/>
        <v>ne</v>
      </c>
      <c r="CW399" s="229"/>
      <c r="CX399" s="225">
        <f t="shared" si="473"/>
        <v>0</v>
      </c>
      <c r="CY399" s="230">
        <f>IF(CX399=1,data!$C$41*CW399,0)</f>
        <v>0</v>
      </c>
      <c r="CZ399" s="265" t="s">
        <v>96</v>
      </c>
      <c r="DA399" s="231">
        <f>IF(CX399=1,IF(CW399&lt;15,VLOOKUP(CZ399,data!$B$3:$E$32,2,0)*CW399,(VLOOKUP(CZ399,data!$B$3:$E$32,2,0)*14)+(VLOOKUP(CZ399,data!$B$3:$E$32,3,0))*(CW399-14)),0)</f>
        <v>0</v>
      </c>
      <c r="DB399" s="265" t="s">
        <v>96</v>
      </c>
      <c r="DC399" s="231">
        <f>IF(CX399=1,VLOOKUP(DB399,data!$B$35:$D$39,2,0),0)</f>
        <v>0</v>
      </c>
      <c r="DD399" s="232">
        <f>IF(AND(DA399&lt;&gt;0,DC399&lt;&gt;0)=FALSE,0,data!$C$43)</f>
        <v>0</v>
      </c>
      <c r="DE399" s="269">
        <f t="shared" si="474"/>
        <v>0</v>
      </c>
      <c r="DF399" s="225">
        <f t="shared" si="475"/>
        <v>0</v>
      </c>
      <c r="DG399" s="225">
        <f t="shared" si="476"/>
        <v>0</v>
      </c>
      <c r="DH399" s="225">
        <f t="shared" si="477"/>
        <v>0</v>
      </c>
      <c r="DI399" s="431" t="str">
        <f t="shared" si="478"/>
        <v>ne</v>
      </c>
      <c r="DK399" s="229"/>
      <c r="DL399" s="225">
        <f t="shared" si="479"/>
        <v>0</v>
      </c>
      <c r="DM399" s="230">
        <f>IF(DL399=1,data!$C$41*DK399,0)</f>
        <v>0</v>
      </c>
      <c r="DN399" s="265" t="s">
        <v>96</v>
      </c>
      <c r="DO399" s="231">
        <f>IF(DL399=1,IF(DK399&lt;15,VLOOKUP(DN399,data!$B$3:$E$32,2,0)*DK399,(VLOOKUP(DN399,data!$B$3:$E$32,2,0)*14)+(VLOOKUP(DN399,data!$B$3:$E$32,3,0))*(DK399-14)),0)</f>
        <v>0</v>
      </c>
      <c r="DP399" s="265" t="s">
        <v>96</v>
      </c>
      <c r="DQ399" s="231">
        <f>IF(DL399=1,VLOOKUP(DP399,data!$B$35:$D$39,2,0),0)</f>
        <v>0</v>
      </c>
      <c r="DR399" s="232">
        <f>IF(AND(DO399&lt;&gt;0,DQ399&lt;&gt;0)=FALSE,0,data!$C$43)</f>
        <v>0</v>
      </c>
      <c r="DS399" s="269">
        <f t="shared" si="480"/>
        <v>0</v>
      </c>
      <c r="DT399" s="225">
        <f t="shared" si="481"/>
        <v>0</v>
      </c>
      <c r="DU399" s="225">
        <f t="shared" si="482"/>
        <v>0</v>
      </c>
      <c r="DV399" s="225">
        <f t="shared" si="483"/>
        <v>0</v>
      </c>
      <c r="DW399" s="431" t="str">
        <f t="shared" si="484"/>
        <v>ne</v>
      </c>
      <c r="DY399" s="229"/>
      <c r="DZ399" s="225">
        <f t="shared" si="485"/>
        <v>0</v>
      </c>
      <c r="EA399" s="230">
        <f>IF(DZ399=1,data!$C$41*DY399,0)</f>
        <v>0</v>
      </c>
      <c r="EB399" s="265" t="s">
        <v>96</v>
      </c>
      <c r="EC399" s="231">
        <f>IF(DZ399=1,IF(DY399&lt;15,VLOOKUP(EB399,data!$B$3:$E$32,2,0)*DY399,(VLOOKUP(EB399,data!$B$3:$E$32,2,0)*14)+(VLOOKUP(EB399,data!$B$3:$E$32,3,0))*(DY399-14)),0)</f>
        <v>0</v>
      </c>
      <c r="ED399" s="265" t="s">
        <v>96</v>
      </c>
      <c r="EE399" s="231">
        <f>IF(DZ399=1,VLOOKUP(ED399,data!$B$35:$D$39,2,0),0)</f>
        <v>0</v>
      </c>
      <c r="EF399" s="232">
        <f>IF(AND(EC399&lt;&gt;0,EE399&lt;&gt;0)=FALSE,0,data!$C$43)</f>
        <v>0</v>
      </c>
      <c r="EG399" s="269">
        <f t="shared" si="486"/>
        <v>0</v>
      </c>
      <c r="EH399" s="225">
        <f t="shared" si="487"/>
        <v>0</v>
      </c>
      <c r="EI399" s="225">
        <f t="shared" si="488"/>
        <v>0</v>
      </c>
      <c r="EJ399" s="225">
        <f t="shared" si="489"/>
        <v>0</v>
      </c>
      <c r="EK399" s="431" t="str">
        <f t="shared" si="490"/>
        <v>ne</v>
      </c>
      <c r="EM399" s="229"/>
      <c r="EN399" s="225">
        <f t="shared" si="491"/>
        <v>0</v>
      </c>
      <c r="EO399" s="230">
        <f>IF(EN399=1,data!$C$41*EM399,0)</f>
        <v>0</v>
      </c>
      <c r="EP399" s="265" t="s">
        <v>96</v>
      </c>
      <c r="EQ399" s="231">
        <f>IF(EN399=1,IF(EM399&lt;15,VLOOKUP(EP399,data!$B$3:$E$32,2,0)*EM399,(VLOOKUP(EP399,data!$B$3:$E$32,2,0)*14)+(VLOOKUP(EP399,data!$B$3:$E$32,3,0))*(EM399-14)),0)</f>
        <v>0</v>
      </c>
      <c r="ER399" s="265" t="s">
        <v>96</v>
      </c>
      <c r="ES399" s="231">
        <f>IF(EN399=1,VLOOKUP(ER399,data!$B$35:$D$39,2,0),0)</f>
        <v>0</v>
      </c>
      <c r="ET399" s="232">
        <f>IF(AND(EQ399&lt;&gt;0,ES399&lt;&gt;0)=FALSE,0,data!$C$43)</f>
        <v>0</v>
      </c>
      <c r="EU399" s="269">
        <f t="shared" si="492"/>
        <v>0</v>
      </c>
      <c r="EV399" s="225">
        <f t="shared" si="493"/>
        <v>0</v>
      </c>
      <c r="EW399" s="225">
        <f t="shared" si="494"/>
        <v>0</v>
      </c>
      <c r="EX399" s="225">
        <f t="shared" si="495"/>
        <v>0</v>
      </c>
      <c r="EY399" s="431" t="str">
        <f t="shared" si="496"/>
        <v>ne</v>
      </c>
      <c r="FA399" s="229"/>
      <c r="FB399" s="225">
        <f t="shared" si="497"/>
        <v>0</v>
      </c>
      <c r="FC399" s="230">
        <f>IF(FB399=1,data!$C$41*FA399,0)</f>
        <v>0</v>
      </c>
      <c r="FD399" s="265" t="s">
        <v>96</v>
      </c>
      <c r="FE399" s="231">
        <f>IF(FB399=1,IF(FA399&lt;15,VLOOKUP(FD399,data!$B$3:$E$32,2,0)*FA399,(VLOOKUP(FD399,data!$B$3:$E$32,2,0)*14)+(VLOOKUP(FD399,data!$B$3:$E$32,3,0))*(FA399-14)),0)</f>
        <v>0</v>
      </c>
      <c r="FF399" s="265" t="s">
        <v>96</v>
      </c>
      <c r="FG399" s="231">
        <f>IF(FB399=1,VLOOKUP(FF399,data!$B$35:$D$39,2,0),0)</f>
        <v>0</v>
      </c>
      <c r="FH399" s="232">
        <f>IF(AND(FE399&lt;&gt;0,FG399&lt;&gt;0)=FALSE,0,data!$C$43)</f>
        <v>0</v>
      </c>
      <c r="FI399" s="269">
        <f t="shared" si="498"/>
        <v>0</v>
      </c>
      <c r="FJ399" s="225">
        <f t="shared" si="499"/>
        <v>0</v>
      </c>
      <c r="FK399" s="225">
        <f t="shared" si="500"/>
        <v>0</v>
      </c>
      <c r="FL399" s="225">
        <f t="shared" si="501"/>
        <v>0</v>
      </c>
      <c r="FM399" s="431" t="str">
        <f t="shared" si="502"/>
        <v>ne</v>
      </c>
    </row>
    <row r="400" spans="1:169" ht="26.65" hidden="1" customHeight="1" x14ac:dyDescent="0.25">
      <c r="A400" s="233"/>
      <c r="B400" s="370" t="s">
        <v>491</v>
      </c>
      <c r="C400" s="416"/>
      <c r="D400" s="418"/>
      <c r="E400" s="229"/>
      <c r="F400" s="225">
        <f t="shared" si="434"/>
        <v>0</v>
      </c>
      <c r="G400" s="230">
        <f>IF(F400=1,data!$C$41*E400,0)</f>
        <v>0</v>
      </c>
      <c r="H400" s="265" t="s">
        <v>96</v>
      </c>
      <c r="I400" s="231">
        <f>IF($F400=1,IF($E400&lt;15,VLOOKUP(H400,data!$B$3:$E$32,2,0)*$E400,(VLOOKUP(H400,data!$B$3:$E$32,2,0)*14)+(VLOOKUP(H400,data!$B$3:$E$32,3,0))*($E400-14)),0)</f>
        <v>0</v>
      </c>
      <c r="J400" s="265" t="s">
        <v>96</v>
      </c>
      <c r="K400" s="231">
        <f>IF($F400=1,VLOOKUP(J400,data!$B$35:$D$39,2,0),0)</f>
        <v>0</v>
      </c>
      <c r="L400" s="232">
        <f>IF(AND(I400&lt;&gt;0,K400&lt;&gt;0)=FALSE,0,data!$C$43)</f>
        <v>0</v>
      </c>
      <c r="M400" s="269">
        <f t="shared" si="361"/>
        <v>0</v>
      </c>
      <c r="N400" s="225">
        <f t="shared" ref="N400:N463" si="503">IF(M400&gt;0,1,0)</f>
        <v>0</v>
      </c>
      <c r="O400" s="225">
        <f t="shared" si="435"/>
        <v>0</v>
      </c>
      <c r="P400" s="225">
        <f t="shared" si="436"/>
        <v>0</v>
      </c>
      <c r="Q400" s="228"/>
      <c r="R400" s="438">
        <f t="shared" si="437"/>
        <v>0</v>
      </c>
      <c r="S400" s="225">
        <f t="shared" si="438"/>
        <v>0</v>
      </c>
      <c r="T400" s="357">
        <f>IF(S400=1,data!$C$41*R400,0)</f>
        <v>0</v>
      </c>
      <c r="U400" s="370" t="str">
        <f t="shared" si="439"/>
        <v xml:space="preserve"> </v>
      </c>
      <c r="V400" s="360">
        <f>IF($S400=1,IF(R400&lt;15,VLOOKUP(U400,data!$B$3:$E$32,2,0)*R400,(VLOOKUP(U400,data!$B$3:$E$32,2,0)*14)+(VLOOKUP(U400,data!$B$3:$E$32,3,0))*(R400-14)),0)</f>
        <v>0</v>
      </c>
      <c r="W400" s="370" t="str">
        <f t="shared" si="440"/>
        <v xml:space="preserve"> </v>
      </c>
      <c r="X400" s="360">
        <f>IF($S400=1,VLOOKUP(W400,data!$B$35:$D$39,2,0),0)</f>
        <v>0</v>
      </c>
      <c r="Y400" s="364">
        <f>IF(AND(V400&lt;&gt;0,X400&lt;&gt;0)=FALSE,0,data!$C$43)</f>
        <v>0</v>
      </c>
      <c r="Z400" s="365">
        <f t="shared" si="362"/>
        <v>0</v>
      </c>
      <c r="AA400" s="225">
        <f t="shared" ref="AA400:AA463" si="504">IF(Z400&gt;0,1,0)</f>
        <v>0</v>
      </c>
      <c r="AB400" s="225">
        <f t="shared" si="441"/>
        <v>0</v>
      </c>
      <c r="AC400" s="225">
        <f t="shared" si="442"/>
        <v>0</v>
      </c>
      <c r="AE400" s="229"/>
      <c r="AF400" s="225">
        <f t="shared" si="443"/>
        <v>0</v>
      </c>
      <c r="AG400" s="230">
        <f>IF(AF400=1,data!$C$41*AE400,0)</f>
        <v>0</v>
      </c>
      <c r="AH400" s="265" t="s">
        <v>96</v>
      </c>
      <c r="AI400" s="231">
        <f>IF(AF400=1,IF(AE400&lt;15,VLOOKUP(AH400,data!$B$3:$E$32,2,0)*AE400,(VLOOKUP(AH400,data!$B$3:$E$32,2,0)*14)+(VLOOKUP(AH400,data!$B$3:$E$32,3,0))*(AE400-14)),0)</f>
        <v>0</v>
      </c>
      <c r="AJ400" s="265" t="s">
        <v>96</v>
      </c>
      <c r="AK400" s="231">
        <f>IF(AF400=1,VLOOKUP(AJ400,data!$B$35:$D$39,2,0),0)</f>
        <v>0</v>
      </c>
      <c r="AL400" s="232">
        <f>IF(AND(AI400&lt;&gt;0,AK400&lt;&gt;0)=FALSE,0,data!$C$43)</f>
        <v>0</v>
      </c>
      <c r="AM400" s="269">
        <f t="shared" si="444"/>
        <v>0</v>
      </c>
      <c r="AN400" s="225">
        <f t="shared" si="445"/>
        <v>0</v>
      </c>
      <c r="AO400" s="225">
        <f t="shared" si="446"/>
        <v>0</v>
      </c>
      <c r="AP400" s="225">
        <f t="shared" si="447"/>
        <v>0</v>
      </c>
      <c r="AQ400" s="431" t="str">
        <f t="shared" si="448"/>
        <v>ne</v>
      </c>
      <c r="AS400" s="229"/>
      <c r="AT400" s="225">
        <f t="shared" si="449"/>
        <v>0</v>
      </c>
      <c r="AU400" s="230">
        <f>IF(AT400=1,data!$C$41*AS400,0)</f>
        <v>0</v>
      </c>
      <c r="AV400" s="265" t="s">
        <v>96</v>
      </c>
      <c r="AW400" s="231">
        <f>IF(AT400=1,IF(AS400&lt;15,VLOOKUP(AV400,data!$B$3:$E$32,2,0)*AS400,(VLOOKUP(AV400,data!$B$3:$E$32,2,0)*14)+(VLOOKUP(AV400,data!$B$3:$E$32,3,0))*(AS400-14)),0)</f>
        <v>0</v>
      </c>
      <c r="AX400" s="265" t="s">
        <v>96</v>
      </c>
      <c r="AY400" s="231">
        <f>IF(AT400=1,VLOOKUP(AX400,data!$B$35:$D$39,2,0),0)</f>
        <v>0</v>
      </c>
      <c r="AZ400" s="232">
        <f>IF(AND(AW400&lt;&gt;0,AY400&lt;&gt;0)=FALSE,0,data!$C$43)</f>
        <v>0</v>
      </c>
      <c r="BA400" s="269">
        <f t="shared" si="450"/>
        <v>0</v>
      </c>
      <c r="BB400" s="225">
        <f t="shared" si="451"/>
        <v>0</v>
      </c>
      <c r="BC400" s="225">
        <f t="shared" si="452"/>
        <v>0</v>
      </c>
      <c r="BD400" s="225">
        <f t="shared" si="453"/>
        <v>0</v>
      </c>
      <c r="BE400" s="431" t="str">
        <f t="shared" si="454"/>
        <v>ne</v>
      </c>
      <c r="BG400" s="229"/>
      <c r="BH400" s="225">
        <f t="shared" si="455"/>
        <v>0</v>
      </c>
      <c r="BI400" s="230">
        <f>IF(BH400=1,data!$C$41*BG400,0)</f>
        <v>0</v>
      </c>
      <c r="BJ400" s="265" t="s">
        <v>96</v>
      </c>
      <c r="BK400" s="231">
        <f>IF(BH400=1,IF(BG400&lt;15,VLOOKUP(BJ400,data!$B$3:$E$32,2,0)*BG400,(VLOOKUP(BJ400,data!$B$3:$E$32,2,0)*14)+(VLOOKUP(BJ400,data!$B$3:$E$32,3,0))*(BG400-14)),0)</f>
        <v>0</v>
      </c>
      <c r="BL400" s="265" t="s">
        <v>96</v>
      </c>
      <c r="BM400" s="231">
        <f>IF(BH400=1,VLOOKUP(BL400,data!$B$35:$D$39,2,0),0)</f>
        <v>0</v>
      </c>
      <c r="BN400" s="232">
        <f>IF(AND(BK400&lt;&gt;0,BM400&lt;&gt;0)=FALSE,0,data!$C$43)</f>
        <v>0</v>
      </c>
      <c r="BO400" s="269">
        <f t="shared" si="456"/>
        <v>0</v>
      </c>
      <c r="BP400" s="225">
        <f t="shared" si="457"/>
        <v>0</v>
      </c>
      <c r="BQ400" s="225">
        <f t="shared" si="458"/>
        <v>0</v>
      </c>
      <c r="BR400" s="225">
        <f t="shared" si="459"/>
        <v>0</v>
      </c>
      <c r="BS400" s="431" t="str">
        <f t="shared" si="460"/>
        <v>ne</v>
      </c>
      <c r="BU400" s="229"/>
      <c r="BV400" s="225">
        <f t="shared" si="461"/>
        <v>0</v>
      </c>
      <c r="BW400" s="230">
        <f>IF(BV400=1,data!$C$41*BU400,0)</f>
        <v>0</v>
      </c>
      <c r="BX400" s="265" t="s">
        <v>96</v>
      </c>
      <c r="BY400" s="231">
        <f>IF(BV400=1,IF(BU400&lt;15,VLOOKUP(BX400,data!$B$3:$E$32,2,0)*BU400,(VLOOKUP(BX400,data!$B$3:$E$32,2,0)*14)+(VLOOKUP(BX400,data!$B$3:$E$32,3,0))*(BU400-14)),0)</f>
        <v>0</v>
      </c>
      <c r="BZ400" s="265" t="s">
        <v>96</v>
      </c>
      <c r="CA400" s="231">
        <f>IF(BV400=1,VLOOKUP(BZ400,data!$B$35:$D$39,2,0),0)</f>
        <v>0</v>
      </c>
      <c r="CB400" s="232">
        <f>IF(AND(BY400&lt;&gt;0,CA400&lt;&gt;0)=FALSE,0,data!$C$43)</f>
        <v>0</v>
      </c>
      <c r="CC400" s="269">
        <f t="shared" si="462"/>
        <v>0</v>
      </c>
      <c r="CD400" s="225">
        <f t="shared" si="463"/>
        <v>0</v>
      </c>
      <c r="CE400" s="225">
        <f t="shared" si="464"/>
        <v>0</v>
      </c>
      <c r="CF400" s="225">
        <f t="shared" si="465"/>
        <v>0</v>
      </c>
      <c r="CG400" s="431" t="str">
        <f t="shared" si="466"/>
        <v>ne</v>
      </c>
      <c r="CI400" s="229"/>
      <c r="CJ400" s="225">
        <f t="shared" si="467"/>
        <v>0</v>
      </c>
      <c r="CK400" s="230">
        <f>IF(CJ400=1,data!$C$41*CI400,0)</f>
        <v>0</v>
      </c>
      <c r="CL400" s="265" t="s">
        <v>96</v>
      </c>
      <c r="CM400" s="231">
        <f>IF(CJ400=1,IF(CI400&lt;15,VLOOKUP(CL400,data!$B$3:$E$32,2,0)*CI400,(VLOOKUP(CL400,data!$B$3:$E$32,2,0)*14)+(VLOOKUP(CL400,data!$B$3:$E$32,3,0))*(CI400-14)),0)</f>
        <v>0</v>
      </c>
      <c r="CN400" s="265" t="s">
        <v>96</v>
      </c>
      <c r="CO400" s="231">
        <f>IF(CJ400=1,VLOOKUP(CN400,data!$B$35:$D$39,2,0),0)</f>
        <v>0</v>
      </c>
      <c r="CP400" s="232">
        <f>IF(AND(CM400&lt;&gt;0,CO400&lt;&gt;0)=FALSE,0,data!$C$43)</f>
        <v>0</v>
      </c>
      <c r="CQ400" s="269">
        <f t="shared" si="468"/>
        <v>0</v>
      </c>
      <c r="CR400" s="225">
        <f t="shared" si="469"/>
        <v>0</v>
      </c>
      <c r="CS400" s="225">
        <f t="shared" si="470"/>
        <v>0</v>
      </c>
      <c r="CT400" s="225">
        <f t="shared" si="471"/>
        <v>0</v>
      </c>
      <c r="CU400" s="431" t="str">
        <f t="shared" si="472"/>
        <v>ne</v>
      </c>
      <c r="CW400" s="229"/>
      <c r="CX400" s="225">
        <f t="shared" si="473"/>
        <v>0</v>
      </c>
      <c r="CY400" s="230">
        <f>IF(CX400=1,data!$C$41*CW400,0)</f>
        <v>0</v>
      </c>
      <c r="CZ400" s="265" t="s">
        <v>96</v>
      </c>
      <c r="DA400" s="231">
        <f>IF(CX400=1,IF(CW400&lt;15,VLOOKUP(CZ400,data!$B$3:$E$32,2,0)*CW400,(VLOOKUP(CZ400,data!$B$3:$E$32,2,0)*14)+(VLOOKUP(CZ400,data!$B$3:$E$32,3,0))*(CW400-14)),0)</f>
        <v>0</v>
      </c>
      <c r="DB400" s="265" t="s">
        <v>96</v>
      </c>
      <c r="DC400" s="231">
        <f>IF(CX400=1,VLOOKUP(DB400,data!$B$35:$D$39,2,0),0)</f>
        <v>0</v>
      </c>
      <c r="DD400" s="232">
        <f>IF(AND(DA400&lt;&gt;0,DC400&lt;&gt;0)=FALSE,0,data!$C$43)</f>
        <v>0</v>
      </c>
      <c r="DE400" s="269">
        <f t="shared" si="474"/>
        <v>0</v>
      </c>
      <c r="DF400" s="225">
        <f t="shared" si="475"/>
        <v>0</v>
      </c>
      <c r="DG400" s="225">
        <f t="shared" si="476"/>
        <v>0</v>
      </c>
      <c r="DH400" s="225">
        <f t="shared" si="477"/>
        <v>0</v>
      </c>
      <c r="DI400" s="431" t="str">
        <f t="shared" si="478"/>
        <v>ne</v>
      </c>
      <c r="DK400" s="229"/>
      <c r="DL400" s="225">
        <f t="shared" si="479"/>
        <v>0</v>
      </c>
      <c r="DM400" s="230">
        <f>IF(DL400=1,data!$C$41*DK400,0)</f>
        <v>0</v>
      </c>
      <c r="DN400" s="265" t="s">
        <v>96</v>
      </c>
      <c r="DO400" s="231">
        <f>IF(DL400=1,IF(DK400&lt;15,VLOOKUP(DN400,data!$B$3:$E$32,2,0)*DK400,(VLOOKUP(DN400,data!$B$3:$E$32,2,0)*14)+(VLOOKUP(DN400,data!$B$3:$E$32,3,0))*(DK400-14)),0)</f>
        <v>0</v>
      </c>
      <c r="DP400" s="265" t="s">
        <v>96</v>
      </c>
      <c r="DQ400" s="231">
        <f>IF(DL400=1,VLOOKUP(DP400,data!$B$35:$D$39,2,0),0)</f>
        <v>0</v>
      </c>
      <c r="DR400" s="232">
        <f>IF(AND(DO400&lt;&gt;0,DQ400&lt;&gt;0)=FALSE,0,data!$C$43)</f>
        <v>0</v>
      </c>
      <c r="DS400" s="269">
        <f t="shared" si="480"/>
        <v>0</v>
      </c>
      <c r="DT400" s="225">
        <f t="shared" si="481"/>
        <v>0</v>
      </c>
      <c r="DU400" s="225">
        <f t="shared" si="482"/>
        <v>0</v>
      </c>
      <c r="DV400" s="225">
        <f t="shared" si="483"/>
        <v>0</v>
      </c>
      <c r="DW400" s="431" t="str">
        <f t="shared" si="484"/>
        <v>ne</v>
      </c>
      <c r="DY400" s="229"/>
      <c r="DZ400" s="225">
        <f t="shared" si="485"/>
        <v>0</v>
      </c>
      <c r="EA400" s="230">
        <f>IF(DZ400=1,data!$C$41*DY400,0)</f>
        <v>0</v>
      </c>
      <c r="EB400" s="265" t="s">
        <v>96</v>
      </c>
      <c r="EC400" s="231">
        <f>IF(DZ400=1,IF(DY400&lt;15,VLOOKUP(EB400,data!$B$3:$E$32,2,0)*DY400,(VLOOKUP(EB400,data!$B$3:$E$32,2,0)*14)+(VLOOKUP(EB400,data!$B$3:$E$32,3,0))*(DY400-14)),0)</f>
        <v>0</v>
      </c>
      <c r="ED400" s="265" t="s">
        <v>96</v>
      </c>
      <c r="EE400" s="231">
        <f>IF(DZ400=1,VLOOKUP(ED400,data!$B$35:$D$39,2,0),0)</f>
        <v>0</v>
      </c>
      <c r="EF400" s="232">
        <f>IF(AND(EC400&lt;&gt;0,EE400&lt;&gt;0)=FALSE,0,data!$C$43)</f>
        <v>0</v>
      </c>
      <c r="EG400" s="269">
        <f t="shared" si="486"/>
        <v>0</v>
      </c>
      <c r="EH400" s="225">
        <f t="shared" si="487"/>
        <v>0</v>
      </c>
      <c r="EI400" s="225">
        <f t="shared" si="488"/>
        <v>0</v>
      </c>
      <c r="EJ400" s="225">
        <f t="shared" si="489"/>
        <v>0</v>
      </c>
      <c r="EK400" s="431" t="str">
        <f t="shared" si="490"/>
        <v>ne</v>
      </c>
      <c r="EM400" s="229"/>
      <c r="EN400" s="225">
        <f t="shared" si="491"/>
        <v>0</v>
      </c>
      <c r="EO400" s="230">
        <f>IF(EN400=1,data!$C$41*EM400,0)</f>
        <v>0</v>
      </c>
      <c r="EP400" s="265" t="s">
        <v>96</v>
      </c>
      <c r="EQ400" s="231">
        <f>IF(EN400=1,IF(EM400&lt;15,VLOOKUP(EP400,data!$B$3:$E$32,2,0)*EM400,(VLOOKUP(EP400,data!$B$3:$E$32,2,0)*14)+(VLOOKUP(EP400,data!$B$3:$E$32,3,0))*(EM400-14)),0)</f>
        <v>0</v>
      </c>
      <c r="ER400" s="265" t="s">
        <v>96</v>
      </c>
      <c r="ES400" s="231">
        <f>IF(EN400=1,VLOOKUP(ER400,data!$B$35:$D$39,2,0),0)</f>
        <v>0</v>
      </c>
      <c r="ET400" s="232">
        <f>IF(AND(EQ400&lt;&gt;0,ES400&lt;&gt;0)=FALSE,0,data!$C$43)</f>
        <v>0</v>
      </c>
      <c r="EU400" s="269">
        <f t="shared" si="492"/>
        <v>0</v>
      </c>
      <c r="EV400" s="225">
        <f t="shared" si="493"/>
        <v>0</v>
      </c>
      <c r="EW400" s="225">
        <f t="shared" si="494"/>
        <v>0</v>
      </c>
      <c r="EX400" s="225">
        <f t="shared" si="495"/>
        <v>0</v>
      </c>
      <c r="EY400" s="431" t="str">
        <f t="shared" si="496"/>
        <v>ne</v>
      </c>
      <c r="FA400" s="229"/>
      <c r="FB400" s="225">
        <f t="shared" si="497"/>
        <v>0</v>
      </c>
      <c r="FC400" s="230">
        <f>IF(FB400=1,data!$C$41*FA400,0)</f>
        <v>0</v>
      </c>
      <c r="FD400" s="265" t="s">
        <v>96</v>
      </c>
      <c r="FE400" s="231">
        <f>IF(FB400=1,IF(FA400&lt;15,VLOOKUP(FD400,data!$B$3:$E$32,2,0)*FA400,(VLOOKUP(FD400,data!$B$3:$E$32,2,0)*14)+(VLOOKUP(FD400,data!$B$3:$E$32,3,0))*(FA400-14)),0)</f>
        <v>0</v>
      </c>
      <c r="FF400" s="265" t="s">
        <v>96</v>
      </c>
      <c r="FG400" s="231">
        <f>IF(FB400=1,VLOOKUP(FF400,data!$B$35:$D$39,2,0),0)</f>
        <v>0</v>
      </c>
      <c r="FH400" s="232">
        <f>IF(AND(FE400&lt;&gt;0,FG400&lt;&gt;0)=FALSE,0,data!$C$43)</f>
        <v>0</v>
      </c>
      <c r="FI400" s="269">
        <f t="shared" si="498"/>
        <v>0</v>
      </c>
      <c r="FJ400" s="225">
        <f t="shared" si="499"/>
        <v>0</v>
      </c>
      <c r="FK400" s="225">
        <f t="shared" si="500"/>
        <v>0</v>
      </c>
      <c r="FL400" s="225">
        <f t="shared" si="501"/>
        <v>0</v>
      </c>
      <c r="FM400" s="431" t="str">
        <f t="shared" si="502"/>
        <v>ne</v>
      </c>
    </row>
    <row r="401" spans="1:169" ht="26.65" hidden="1" customHeight="1" x14ac:dyDescent="0.25">
      <c r="A401" s="233"/>
      <c r="B401" s="370" t="s">
        <v>492</v>
      </c>
      <c r="C401" s="416"/>
      <c r="D401" s="418"/>
      <c r="E401" s="229"/>
      <c r="F401" s="225">
        <f t="shared" si="434"/>
        <v>0</v>
      </c>
      <c r="G401" s="230">
        <f>IF(F401=1,data!$C$41*E401,0)</f>
        <v>0</v>
      </c>
      <c r="H401" s="265" t="s">
        <v>96</v>
      </c>
      <c r="I401" s="231">
        <f>IF($F401=1,IF($E401&lt;15,VLOOKUP(H401,data!$B$3:$E$32,2,0)*$E401,(VLOOKUP(H401,data!$B$3:$E$32,2,0)*14)+(VLOOKUP(H401,data!$B$3:$E$32,3,0))*($E401-14)),0)</f>
        <v>0</v>
      </c>
      <c r="J401" s="265" t="s">
        <v>96</v>
      </c>
      <c r="K401" s="231">
        <f>IF($F401=1,VLOOKUP(J401,data!$B$35:$D$39,2,0),0)</f>
        <v>0</v>
      </c>
      <c r="L401" s="232">
        <f>IF(AND(I401&lt;&gt;0,K401&lt;&gt;0)=FALSE,0,data!$C$43)</f>
        <v>0</v>
      </c>
      <c r="M401" s="269">
        <f t="shared" si="361"/>
        <v>0</v>
      </c>
      <c r="N401" s="225">
        <f t="shared" si="503"/>
        <v>0</v>
      </c>
      <c r="O401" s="225">
        <f t="shared" si="435"/>
        <v>0</v>
      </c>
      <c r="P401" s="225">
        <f t="shared" si="436"/>
        <v>0</v>
      </c>
      <c r="Q401" s="228"/>
      <c r="R401" s="438">
        <f t="shared" si="437"/>
        <v>0</v>
      </c>
      <c r="S401" s="225">
        <f t="shared" si="438"/>
        <v>0</v>
      </c>
      <c r="T401" s="357">
        <f>IF(S401=1,data!$C$41*R401,0)</f>
        <v>0</v>
      </c>
      <c r="U401" s="370" t="str">
        <f t="shared" si="439"/>
        <v xml:space="preserve"> </v>
      </c>
      <c r="V401" s="360">
        <f>IF($S401=1,IF(R401&lt;15,VLOOKUP(U401,data!$B$3:$E$32,2,0)*R401,(VLOOKUP(U401,data!$B$3:$E$32,2,0)*14)+(VLOOKUP(U401,data!$B$3:$E$32,3,0))*(R401-14)),0)</f>
        <v>0</v>
      </c>
      <c r="W401" s="370" t="str">
        <f t="shared" si="440"/>
        <v xml:space="preserve"> </v>
      </c>
      <c r="X401" s="360">
        <f>IF($S401=1,VLOOKUP(W401,data!$B$35:$D$39,2,0),0)</f>
        <v>0</v>
      </c>
      <c r="Y401" s="364">
        <f>IF(AND(V401&lt;&gt;0,X401&lt;&gt;0)=FALSE,0,data!$C$43)</f>
        <v>0</v>
      </c>
      <c r="Z401" s="365">
        <f t="shared" si="362"/>
        <v>0</v>
      </c>
      <c r="AA401" s="225">
        <f t="shared" si="504"/>
        <v>0</v>
      </c>
      <c r="AB401" s="225">
        <f t="shared" si="441"/>
        <v>0</v>
      </c>
      <c r="AC401" s="225">
        <f t="shared" si="442"/>
        <v>0</v>
      </c>
      <c r="AE401" s="229"/>
      <c r="AF401" s="225">
        <f t="shared" si="443"/>
        <v>0</v>
      </c>
      <c r="AG401" s="230">
        <f>IF(AF401=1,data!$C$41*AE401,0)</f>
        <v>0</v>
      </c>
      <c r="AH401" s="265" t="s">
        <v>96</v>
      </c>
      <c r="AI401" s="231">
        <f>IF(AF401=1,IF(AE401&lt;15,VLOOKUP(AH401,data!$B$3:$E$32,2,0)*AE401,(VLOOKUP(AH401,data!$B$3:$E$32,2,0)*14)+(VLOOKUP(AH401,data!$B$3:$E$32,3,0))*(AE401-14)),0)</f>
        <v>0</v>
      </c>
      <c r="AJ401" s="265" t="s">
        <v>96</v>
      </c>
      <c r="AK401" s="231">
        <f>IF(AF401=1,VLOOKUP(AJ401,data!$B$35:$D$39,2,0),0)</f>
        <v>0</v>
      </c>
      <c r="AL401" s="232">
        <f>IF(AND(AI401&lt;&gt;0,AK401&lt;&gt;0)=FALSE,0,data!$C$43)</f>
        <v>0</v>
      </c>
      <c r="AM401" s="269">
        <f t="shared" si="444"/>
        <v>0</v>
      </c>
      <c r="AN401" s="225">
        <f t="shared" si="445"/>
        <v>0</v>
      </c>
      <c r="AO401" s="225">
        <f t="shared" si="446"/>
        <v>0</v>
      </c>
      <c r="AP401" s="225">
        <f t="shared" si="447"/>
        <v>0</v>
      </c>
      <c r="AQ401" s="431" t="str">
        <f t="shared" si="448"/>
        <v>ne</v>
      </c>
      <c r="AS401" s="229"/>
      <c r="AT401" s="225">
        <f t="shared" si="449"/>
        <v>0</v>
      </c>
      <c r="AU401" s="230">
        <f>IF(AT401=1,data!$C$41*AS401,0)</f>
        <v>0</v>
      </c>
      <c r="AV401" s="265" t="s">
        <v>96</v>
      </c>
      <c r="AW401" s="231">
        <f>IF(AT401=1,IF(AS401&lt;15,VLOOKUP(AV401,data!$B$3:$E$32,2,0)*AS401,(VLOOKUP(AV401,data!$B$3:$E$32,2,0)*14)+(VLOOKUP(AV401,data!$B$3:$E$32,3,0))*(AS401-14)),0)</f>
        <v>0</v>
      </c>
      <c r="AX401" s="265" t="s">
        <v>96</v>
      </c>
      <c r="AY401" s="231">
        <f>IF(AT401=1,VLOOKUP(AX401,data!$B$35:$D$39,2,0),0)</f>
        <v>0</v>
      </c>
      <c r="AZ401" s="232">
        <f>IF(AND(AW401&lt;&gt;0,AY401&lt;&gt;0)=FALSE,0,data!$C$43)</f>
        <v>0</v>
      </c>
      <c r="BA401" s="269">
        <f t="shared" si="450"/>
        <v>0</v>
      </c>
      <c r="BB401" s="225">
        <f t="shared" si="451"/>
        <v>0</v>
      </c>
      <c r="BC401" s="225">
        <f t="shared" si="452"/>
        <v>0</v>
      </c>
      <c r="BD401" s="225">
        <f t="shared" si="453"/>
        <v>0</v>
      </c>
      <c r="BE401" s="431" t="str">
        <f t="shared" si="454"/>
        <v>ne</v>
      </c>
      <c r="BG401" s="229"/>
      <c r="BH401" s="225">
        <f t="shared" si="455"/>
        <v>0</v>
      </c>
      <c r="BI401" s="230">
        <f>IF(BH401=1,data!$C$41*BG401,0)</f>
        <v>0</v>
      </c>
      <c r="BJ401" s="265" t="s">
        <v>96</v>
      </c>
      <c r="BK401" s="231">
        <f>IF(BH401=1,IF(BG401&lt;15,VLOOKUP(BJ401,data!$B$3:$E$32,2,0)*BG401,(VLOOKUP(BJ401,data!$B$3:$E$32,2,0)*14)+(VLOOKUP(BJ401,data!$B$3:$E$32,3,0))*(BG401-14)),0)</f>
        <v>0</v>
      </c>
      <c r="BL401" s="265" t="s">
        <v>96</v>
      </c>
      <c r="BM401" s="231">
        <f>IF(BH401=1,VLOOKUP(BL401,data!$B$35:$D$39,2,0),0)</f>
        <v>0</v>
      </c>
      <c r="BN401" s="232">
        <f>IF(AND(BK401&lt;&gt;0,BM401&lt;&gt;0)=FALSE,0,data!$C$43)</f>
        <v>0</v>
      </c>
      <c r="BO401" s="269">
        <f t="shared" si="456"/>
        <v>0</v>
      </c>
      <c r="BP401" s="225">
        <f t="shared" si="457"/>
        <v>0</v>
      </c>
      <c r="BQ401" s="225">
        <f t="shared" si="458"/>
        <v>0</v>
      </c>
      <c r="BR401" s="225">
        <f t="shared" si="459"/>
        <v>0</v>
      </c>
      <c r="BS401" s="431" t="str">
        <f t="shared" si="460"/>
        <v>ne</v>
      </c>
      <c r="BU401" s="229"/>
      <c r="BV401" s="225">
        <f t="shared" si="461"/>
        <v>0</v>
      </c>
      <c r="BW401" s="230">
        <f>IF(BV401=1,data!$C$41*BU401,0)</f>
        <v>0</v>
      </c>
      <c r="BX401" s="265" t="s">
        <v>96</v>
      </c>
      <c r="BY401" s="231">
        <f>IF(BV401=1,IF(BU401&lt;15,VLOOKUP(BX401,data!$B$3:$E$32,2,0)*BU401,(VLOOKUP(BX401,data!$B$3:$E$32,2,0)*14)+(VLOOKUP(BX401,data!$B$3:$E$32,3,0))*(BU401-14)),0)</f>
        <v>0</v>
      </c>
      <c r="BZ401" s="265" t="s">
        <v>96</v>
      </c>
      <c r="CA401" s="231">
        <f>IF(BV401=1,VLOOKUP(BZ401,data!$B$35:$D$39,2,0),0)</f>
        <v>0</v>
      </c>
      <c r="CB401" s="232">
        <f>IF(AND(BY401&lt;&gt;0,CA401&lt;&gt;0)=FALSE,0,data!$C$43)</f>
        <v>0</v>
      </c>
      <c r="CC401" s="269">
        <f t="shared" si="462"/>
        <v>0</v>
      </c>
      <c r="CD401" s="225">
        <f t="shared" si="463"/>
        <v>0</v>
      </c>
      <c r="CE401" s="225">
        <f t="shared" si="464"/>
        <v>0</v>
      </c>
      <c r="CF401" s="225">
        <f t="shared" si="465"/>
        <v>0</v>
      </c>
      <c r="CG401" s="431" t="str">
        <f t="shared" si="466"/>
        <v>ne</v>
      </c>
      <c r="CI401" s="229"/>
      <c r="CJ401" s="225">
        <f t="shared" si="467"/>
        <v>0</v>
      </c>
      <c r="CK401" s="230">
        <f>IF(CJ401=1,data!$C$41*CI401,0)</f>
        <v>0</v>
      </c>
      <c r="CL401" s="265" t="s">
        <v>96</v>
      </c>
      <c r="CM401" s="231">
        <f>IF(CJ401=1,IF(CI401&lt;15,VLOOKUP(CL401,data!$B$3:$E$32,2,0)*CI401,(VLOOKUP(CL401,data!$B$3:$E$32,2,0)*14)+(VLOOKUP(CL401,data!$B$3:$E$32,3,0))*(CI401-14)),0)</f>
        <v>0</v>
      </c>
      <c r="CN401" s="265" t="s">
        <v>96</v>
      </c>
      <c r="CO401" s="231">
        <f>IF(CJ401=1,VLOOKUP(CN401,data!$B$35:$D$39,2,0),0)</f>
        <v>0</v>
      </c>
      <c r="CP401" s="232">
        <f>IF(AND(CM401&lt;&gt;0,CO401&lt;&gt;0)=FALSE,0,data!$C$43)</f>
        <v>0</v>
      </c>
      <c r="CQ401" s="269">
        <f t="shared" si="468"/>
        <v>0</v>
      </c>
      <c r="CR401" s="225">
        <f t="shared" si="469"/>
        <v>0</v>
      </c>
      <c r="CS401" s="225">
        <f t="shared" si="470"/>
        <v>0</v>
      </c>
      <c r="CT401" s="225">
        <f t="shared" si="471"/>
        <v>0</v>
      </c>
      <c r="CU401" s="431" t="str">
        <f t="shared" si="472"/>
        <v>ne</v>
      </c>
      <c r="CW401" s="229"/>
      <c r="CX401" s="225">
        <f t="shared" si="473"/>
        <v>0</v>
      </c>
      <c r="CY401" s="230">
        <f>IF(CX401=1,data!$C$41*CW401,0)</f>
        <v>0</v>
      </c>
      <c r="CZ401" s="265" t="s">
        <v>96</v>
      </c>
      <c r="DA401" s="231">
        <f>IF(CX401=1,IF(CW401&lt;15,VLOOKUP(CZ401,data!$B$3:$E$32,2,0)*CW401,(VLOOKUP(CZ401,data!$B$3:$E$32,2,0)*14)+(VLOOKUP(CZ401,data!$B$3:$E$32,3,0))*(CW401-14)),0)</f>
        <v>0</v>
      </c>
      <c r="DB401" s="265" t="s">
        <v>96</v>
      </c>
      <c r="DC401" s="231">
        <f>IF(CX401=1,VLOOKUP(DB401,data!$B$35:$D$39,2,0),0)</f>
        <v>0</v>
      </c>
      <c r="DD401" s="232">
        <f>IF(AND(DA401&lt;&gt;0,DC401&lt;&gt;0)=FALSE,0,data!$C$43)</f>
        <v>0</v>
      </c>
      <c r="DE401" s="269">
        <f t="shared" si="474"/>
        <v>0</v>
      </c>
      <c r="DF401" s="225">
        <f t="shared" si="475"/>
        <v>0</v>
      </c>
      <c r="DG401" s="225">
        <f t="shared" si="476"/>
        <v>0</v>
      </c>
      <c r="DH401" s="225">
        <f t="shared" si="477"/>
        <v>0</v>
      </c>
      <c r="DI401" s="431" t="str">
        <f t="shared" si="478"/>
        <v>ne</v>
      </c>
      <c r="DK401" s="229"/>
      <c r="DL401" s="225">
        <f t="shared" si="479"/>
        <v>0</v>
      </c>
      <c r="DM401" s="230">
        <f>IF(DL401=1,data!$C$41*DK401,0)</f>
        <v>0</v>
      </c>
      <c r="DN401" s="265" t="s">
        <v>96</v>
      </c>
      <c r="DO401" s="231">
        <f>IF(DL401=1,IF(DK401&lt;15,VLOOKUP(DN401,data!$B$3:$E$32,2,0)*DK401,(VLOOKUP(DN401,data!$B$3:$E$32,2,0)*14)+(VLOOKUP(DN401,data!$B$3:$E$32,3,0))*(DK401-14)),0)</f>
        <v>0</v>
      </c>
      <c r="DP401" s="265" t="s">
        <v>96</v>
      </c>
      <c r="DQ401" s="231">
        <f>IF(DL401=1,VLOOKUP(DP401,data!$B$35:$D$39,2,0),0)</f>
        <v>0</v>
      </c>
      <c r="DR401" s="232">
        <f>IF(AND(DO401&lt;&gt;0,DQ401&lt;&gt;0)=FALSE,0,data!$C$43)</f>
        <v>0</v>
      </c>
      <c r="DS401" s="269">
        <f t="shared" si="480"/>
        <v>0</v>
      </c>
      <c r="DT401" s="225">
        <f t="shared" si="481"/>
        <v>0</v>
      </c>
      <c r="DU401" s="225">
        <f t="shared" si="482"/>
        <v>0</v>
      </c>
      <c r="DV401" s="225">
        <f t="shared" si="483"/>
        <v>0</v>
      </c>
      <c r="DW401" s="431" t="str">
        <f t="shared" si="484"/>
        <v>ne</v>
      </c>
      <c r="DY401" s="229"/>
      <c r="DZ401" s="225">
        <f t="shared" si="485"/>
        <v>0</v>
      </c>
      <c r="EA401" s="230">
        <f>IF(DZ401=1,data!$C$41*DY401,0)</f>
        <v>0</v>
      </c>
      <c r="EB401" s="265" t="s">
        <v>96</v>
      </c>
      <c r="EC401" s="231">
        <f>IF(DZ401=1,IF(DY401&lt;15,VLOOKUP(EB401,data!$B$3:$E$32,2,0)*DY401,(VLOOKUP(EB401,data!$B$3:$E$32,2,0)*14)+(VLOOKUP(EB401,data!$B$3:$E$32,3,0))*(DY401-14)),0)</f>
        <v>0</v>
      </c>
      <c r="ED401" s="265" t="s">
        <v>96</v>
      </c>
      <c r="EE401" s="231">
        <f>IF(DZ401=1,VLOOKUP(ED401,data!$B$35:$D$39,2,0),0)</f>
        <v>0</v>
      </c>
      <c r="EF401" s="232">
        <f>IF(AND(EC401&lt;&gt;0,EE401&lt;&gt;0)=FALSE,0,data!$C$43)</f>
        <v>0</v>
      </c>
      <c r="EG401" s="269">
        <f t="shared" si="486"/>
        <v>0</v>
      </c>
      <c r="EH401" s="225">
        <f t="shared" si="487"/>
        <v>0</v>
      </c>
      <c r="EI401" s="225">
        <f t="shared" si="488"/>
        <v>0</v>
      </c>
      <c r="EJ401" s="225">
        <f t="shared" si="489"/>
        <v>0</v>
      </c>
      <c r="EK401" s="431" t="str">
        <f t="shared" si="490"/>
        <v>ne</v>
      </c>
      <c r="EM401" s="229"/>
      <c r="EN401" s="225">
        <f t="shared" si="491"/>
        <v>0</v>
      </c>
      <c r="EO401" s="230">
        <f>IF(EN401=1,data!$C$41*EM401,0)</f>
        <v>0</v>
      </c>
      <c r="EP401" s="265" t="s">
        <v>96</v>
      </c>
      <c r="EQ401" s="231">
        <f>IF(EN401=1,IF(EM401&lt;15,VLOOKUP(EP401,data!$B$3:$E$32,2,0)*EM401,(VLOOKUP(EP401,data!$B$3:$E$32,2,0)*14)+(VLOOKUP(EP401,data!$B$3:$E$32,3,0))*(EM401-14)),0)</f>
        <v>0</v>
      </c>
      <c r="ER401" s="265" t="s">
        <v>96</v>
      </c>
      <c r="ES401" s="231">
        <f>IF(EN401=1,VLOOKUP(ER401,data!$B$35:$D$39,2,0),0)</f>
        <v>0</v>
      </c>
      <c r="ET401" s="232">
        <f>IF(AND(EQ401&lt;&gt;0,ES401&lt;&gt;0)=FALSE,0,data!$C$43)</f>
        <v>0</v>
      </c>
      <c r="EU401" s="269">
        <f t="shared" si="492"/>
        <v>0</v>
      </c>
      <c r="EV401" s="225">
        <f t="shared" si="493"/>
        <v>0</v>
      </c>
      <c r="EW401" s="225">
        <f t="shared" si="494"/>
        <v>0</v>
      </c>
      <c r="EX401" s="225">
        <f t="shared" si="495"/>
        <v>0</v>
      </c>
      <c r="EY401" s="431" t="str">
        <f t="shared" si="496"/>
        <v>ne</v>
      </c>
      <c r="FA401" s="229"/>
      <c r="FB401" s="225">
        <f t="shared" si="497"/>
        <v>0</v>
      </c>
      <c r="FC401" s="230">
        <f>IF(FB401=1,data!$C$41*FA401,0)</f>
        <v>0</v>
      </c>
      <c r="FD401" s="265" t="s">
        <v>96</v>
      </c>
      <c r="FE401" s="231">
        <f>IF(FB401=1,IF(FA401&lt;15,VLOOKUP(FD401,data!$B$3:$E$32,2,0)*FA401,(VLOOKUP(FD401,data!$B$3:$E$32,2,0)*14)+(VLOOKUP(FD401,data!$B$3:$E$32,3,0))*(FA401-14)),0)</f>
        <v>0</v>
      </c>
      <c r="FF401" s="265" t="s">
        <v>96</v>
      </c>
      <c r="FG401" s="231">
        <f>IF(FB401=1,VLOOKUP(FF401,data!$B$35:$D$39,2,0),0)</f>
        <v>0</v>
      </c>
      <c r="FH401" s="232">
        <f>IF(AND(FE401&lt;&gt;0,FG401&lt;&gt;0)=FALSE,0,data!$C$43)</f>
        <v>0</v>
      </c>
      <c r="FI401" s="269">
        <f t="shared" si="498"/>
        <v>0</v>
      </c>
      <c r="FJ401" s="225">
        <f t="shared" si="499"/>
        <v>0</v>
      </c>
      <c r="FK401" s="225">
        <f t="shared" si="500"/>
        <v>0</v>
      </c>
      <c r="FL401" s="225">
        <f t="shared" si="501"/>
        <v>0</v>
      </c>
      <c r="FM401" s="431" t="str">
        <f t="shared" si="502"/>
        <v>ne</v>
      </c>
    </row>
    <row r="402" spans="1:169" ht="26.65" hidden="1" customHeight="1" x14ac:dyDescent="0.25">
      <c r="A402" s="233"/>
      <c r="B402" s="370" t="s">
        <v>493</v>
      </c>
      <c r="C402" s="416"/>
      <c r="D402" s="418"/>
      <c r="E402" s="229"/>
      <c r="F402" s="225">
        <f t="shared" si="434"/>
        <v>0</v>
      </c>
      <c r="G402" s="230">
        <f>IF(F402=1,data!$C$41*E402,0)</f>
        <v>0</v>
      </c>
      <c r="H402" s="265" t="s">
        <v>96</v>
      </c>
      <c r="I402" s="231">
        <f>IF($F402=1,IF($E402&lt;15,VLOOKUP(H402,data!$B$3:$E$32,2,0)*$E402,(VLOOKUP(H402,data!$B$3:$E$32,2,0)*14)+(VLOOKUP(H402,data!$B$3:$E$32,3,0))*($E402-14)),0)</f>
        <v>0</v>
      </c>
      <c r="J402" s="265" t="s">
        <v>96</v>
      </c>
      <c r="K402" s="231">
        <f>IF($F402=1,VLOOKUP(J402,data!$B$35:$D$39,2,0),0)</f>
        <v>0</v>
      </c>
      <c r="L402" s="232">
        <f>IF(AND(I402&lt;&gt;0,K402&lt;&gt;0)=FALSE,0,data!$C$43)</f>
        <v>0</v>
      </c>
      <c r="M402" s="269">
        <f t="shared" si="361"/>
        <v>0</v>
      </c>
      <c r="N402" s="225">
        <f t="shared" si="503"/>
        <v>0</v>
      </c>
      <c r="O402" s="225">
        <f t="shared" si="435"/>
        <v>0</v>
      </c>
      <c r="P402" s="225">
        <f t="shared" si="436"/>
        <v>0</v>
      </c>
      <c r="Q402" s="228"/>
      <c r="R402" s="438">
        <f t="shared" si="437"/>
        <v>0</v>
      </c>
      <c r="S402" s="225">
        <f t="shared" si="438"/>
        <v>0</v>
      </c>
      <c r="T402" s="357">
        <f>IF(S402=1,data!$C$41*R402,0)</f>
        <v>0</v>
      </c>
      <c r="U402" s="370" t="str">
        <f t="shared" si="439"/>
        <v xml:space="preserve"> </v>
      </c>
      <c r="V402" s="360">
        <f>IF($S402=1,IF(R402&lt;15,VLOOKUP(U402,data!$B$3:$E$32,2,0)*R402,(VLOOKUP(U402,data!$B$3:$E$32,2,0)*14)+(VLOOKUP(U402,data!$B$3:$E$32,3,0))*(R402-14)),0)</f>
        <v>0</v>
      </c>
      <c r="W402" s="370" t="str">
        <f t="shared" si="440"/>
        <v xml:space="preserve"> </v>
      </c>
      <c r="X402" s="360">
        <f>IF($S402=1,VLOOKUP(W402,data!$B$35:$D$39,2,0),0)</f>
        <v>0</v>
      </c>
      <c r="Y402" s="364">
        <f>IF(AND(V402&lt;&gt;0,X402&lt;&gt;0)=FALSE,0,data!$C$43)</f>
        <v>0</v>
      </c>
      <c r="Z402" s="365">
        <f t="shared" si="362"/>
        <v>0</v>
      </c>
      <c r="AA402" s="225">
        <f t="shared" si="504"/>
        <v>0</v>
      </c>
      <c r="AB402" s="225">
        <f t="shared" si="441"/>
        <v>0</v>
      </c>
      <c r="AC402" s="225">
        <f t="shared" si="442"/>
        <v>0</v>
      </c>
      <c r="AE402" s="229"/>
      <c r="AF402" s="225">
        <f t="shared" si="443"/>
        <v>0</v>
      </c>
      <c r="AG402" s="230">
        <f>IF(AF402=1,data!$C$41*AE402,0)</f>
        <v>0</v>
      </c>
      <c r="AH402" s="265" t="s">
        <v>96</v>
      </c>
      <c r="AI402" s="231">
        <f>IF(AF402=1,IF(AE402&lt;15,VLOOKUP(AH402,data!$B$3:$E$32,2,0)*AE402,(VLOOKUP(AH402,data!$B$3:$E$32,2,0)*14)+(VLOOKUP(AH402,data!$B$3:$E$32,3,0))*(AE402-14)),0)</f>
        <v>0</v>
      </c>
      <c r="AJ402" s="265" t="s">
        <v>96</v>
      </c>
      <c r="AK402" s="231">
        <f>IF(AF402=1,VLOOKUP(AJ402,data!$B$35:$D$39,2,0),0)</f>
        <v>0</v>
      </c>
      <c r="AL402" s="232">
        <f>IF(AND(AI402&lt;&gt;0,AK402&lt;&gt;0)=FALSE,0,data!$C$43)</f>
        <v>0</v>
      </c>
      <c r="AM402" s="269">
        <f t="shared" si="444"/>
        <v>0</v>
      </c>
      <c r="AN402" s="225">
        <f t="shared" si="445"/>
        <v>0</v>
      </c>
      <c r="AO402" s="225">
        <f t="shared" si="446"/>
        <v>0</v>
      </c>
      <c r="AP402" s="225">
        <f t="shared" si="447"/>
        <v>0</v>
      </c>
      <c r="AQ402" s="431" t="str">
        <f t="shared" si="448"/>
        <v>ne</v>
      </c>
      <c r="AS402" s="229"/>
      <c r="AT402" s="225">
        <f t="shared" si="449"/>
        <v>0</v>
      </c>
      <c r="AU402" s="230">
        <f>IF(AT402=1,data!$C$41*AS402,0)</f>
        <v>0</v>
      </c>
      <c r="AV402" s="265" t="s">
        <v>96</v>
      </c>
      <c r="AW402" s="231">
        <f>IF(AT402=1,IF(AS402&lt;15,VLOOKUP(AV402,data!$B$3:$E$32,2,0)*AS402,(VLOOKUP(AV402,data!$B$3:$E$32,2,0)*14)+(VLOOKUP(AV402,data!$B$3:$E$32,3,0))*(AS402-14)),0)</f>
        <v>0</v>
      </c>
      <c r="AX402" s="265" t="s">
        <v>96</v>
      </c>
      <c r="AY402" s="231">
        <f>IF(AT402=1,VLOOKUP(AX402,data!$B$35:$D$39,2,0),0)</f>
        <v>0</v>
      </c>
      <c r="AZ402" s="232">
        <f>IF(AND(AW402&lt;&gt;0,AY402&lt;&gt;0)=FALSE,0,data!$C$43)</f>
        <v>0</v>
      </c>
      <c r="BA402" s="269">
        <f t="shared" si="450"/>
        <v>0</v>
      </c>
      <c r="BB402" s="225">
        <f t="shared" si="451"/>
        <v>0</v>
      </c>
      <c r="BC402" s="225">
        <f t="shared" si="452"/>
        <v>0</v>
      </c>
      <c r="BD402" s="225">
        <f t="shared" si="453"/>
        <v>0</v>
      </c>
      <c r="BE402" s="431" t="str">
        <f t="shared" si="454"/>
        <v>ne</v>
      </c>
      <c r="BG402" s="229"/>
      <c r="BH402" s="225">
        <f t="shared" si="455"/>
        <v>0</v>
      </c>
      <c r="BI402" s="230">
        <f>IF(BH402=1,data!$C$41*BG402,0)</f>
        <v>0</v>
      </c>
      <c r="BJ402" s="265" t="s">
        <v>96</v>
      </c>
      <c r="BK402" s="231">
        <f>IF(BH402=1,IF(BG402&lt;15,VLOOKUP(BJ402,data!$B$3:$E$32,2,0)*BG402,(VLOOKUP(BJ402,data!$B$3:$E$32,2,0)*14)+(VLOOKUP(BJ402,data!$B$3:$E$32,3,0))*(BG402-14)),0)</f>
        <v>0</v>
      </c>
      <c r="BL402" s="265" t="s">
        <v>96</v>
      </c>
      <c r="BM402" s="231">
        <f>IF(BH402=1,VLOOKUP(BL402,data!$B$35:$D$39,2,0),0)</f>
        <v>0</v>
      </c>
      <c r="BN402" s="232">
        <f>IF(AND(BK402&lt;&gt;0,BM402&lt;&gt;0)=FALSE,0,data!$C$43)</f>
        <v>0</v>
      </c>
      <c r="BO402" s="269">
        <f t="shared" si="456"/>
        <v>0</v>
      </c>
      <c r="BP402" s="225">
        <f t="shared" si="457"/>
        <v>0</v>
      </c>
      <c r="BQ402" s="225">
        <f t="shared" si="458"/>
        <v>0</v>
      </c>
      <c r="BR402" s="225">
        <f t="shared" si="459"/>
        <v>0</v>
      </c>
      <c r="BS402" s="431" t="str">
        <f t="shared" si="460"/>
        <v>ne</v>
      </c>
      <c r="BU402" s="229"/>
      <c r="BV402" s="225">
        <f t="shared" si="461"/>
        <v>0</v>
      </c>
      <c r="BW402" s="230">
        <f>IF(BV402=1,data!$C$41*BU402,0)</f>
        <v>0</v>
      </c>
      <c r="BX402" s="265" t="s">
        <v>96</v>
      </c>
      <c r="BY402" s="231">
        <f>IF(BV402=1,IF(BU402&lt;15,VLOOKUP(BX402,data!$B$3:$E$32,2,0)*BU402,(VLOOKUP(BX402,data!$B$3:$E$32,2,0)*14)+(VLOOKUP(BX402,data!$B$3:$E$32,3,0))*(BU402-14)),0)</f>
        <v>0</v>
      </c>
      <c r="BZ402" s="265" t="s">
        <v>96</v>
      </c>
      <c r="CA402" s="231">
        <f>IF(BV402=1,VLOOKUP(BZ402,data!$B$35:$D$39,2,0),0)</f>
        <v>0</v>
      </c>
      <c r="CB402" s="232">
        <f>IF(AND(BY402&lt;&gt;0,CA402&lt;&gt;0)=FALSE,0,data!$C$43)</f>
        <v>0</v>
      </c>
      <c r="CC402" s="269">
        <f t="shared" si="462"/>
        <v>0</v>
      </c>
      <c r="CD402" s="225">
        <f t="shared" si="463"/>
        <v>0</v>
      </c>
      <c r="CE402" s="225">
        <f t="shared" si="464"/>
        <v>0</v>
      </c>
      <c r="CF402" s="225">
        <f t="shared" si="465"/>
        <v>0</v>
      </c>
      <c r="CG402" s="431" t="str">
        <f t="shared" si="466"/>
        <v>ne</v>
      </c>
      <c r="CI402" s="229"/>
      <c r="CJ402" s="225">
        <f t="shared" si="467"/>
        <v>0</v>
      </c>
      <c r="CK402" s="230">
        <f>IF(CJ402=1,data!$C$41*CI402,0)</f>
        <v>0</v>
      </c>
      <c r="CL402" s="265" t="s">
        <v>96</v>
      </c>
      <c r="CM402" s="231">
        <f>IF(CJ402=1,IF(CI402&lt;15,VLOOKUP(CL402,data!$B$3:$E$32,2,0)*CI402,(VLOOKUP(CL402,data!$B$3:$E$32,2,0)*14)+(VLOOKUP(CL402,data!$B$3:$E$32,3,0))*(CI402-14)),0)</f>
        <v>0</v>
      </c>
      <c r="CN402" s="265" t="s">
        <v>96</v>
      </c>
      <c r="CO402" s="231">
        <f>IF(CJ402=1,VLOOKUP(CN402,data!$B$35:$D$39,2,0),0)</f>
        <v>0</v>
      </c>
      <c r="CP402" s="232">
        <f>IF(AND(CM402&lt;&gt;0,CO402&lt;&gt;0)=FALSE,0,data!$C$43)</f>
        <v>0</v>
      </c>
      <c r="CQ402" s="269">
        <f t="shared" si="468"/>
        <v>0</v>
      </c>
      <c r="CR402" s="225">
        <f t="shared" si="469"/>
        <v>0</v>
      </c>
      <c r="CS402" s="225">
        <f t="shared" si="470"/>
        <v>0</v>
      </c>
      <c r="CT402" s="225">
        <f t="shared" si="471"/>
        <v>0</v>
      </c>
      <c r="CU402" s="431" t="str">
        <f t="shared" si="472"/>
        <v>ne</v>
      </c>
      <c r="CW402" s="229"/>
      <c r="CX402" s="225">
        <f t="shared" si="473"/>
        <v>0</v>
      </c>
      <c r="CY402" s="230">
        <f>IF(CX402=1,data!$C$41*CW402,0)</f>
        <v>0</v>
      </c>
      <c r="CZ402" s="265" t="s">
        <v>96</v>
      </c>
      <c r="DA402" s="231">
        <f>IF(CX402=1,IF(CW402&lt;15,VLOOKUP(CZ402,data!$B$3:$E$32,2,0)*CW402,(VLOOKUP(CZ402,data!$B$3:$E$32,2,0)*14)+(VLOOKUP(CZ402,data!$B$3:$E$32,3,0))*(CW402-14)),0)</f>
        <v>0</v>
      </c>
      <c r="DB402" s="265" t="s">
        <v>96</v>
      </c>
      <c r="DC402" s="231">
        <f>IF(CX402=1,VLOOKUP(DB402,data!$B$35:$D$39,2,0),0)</f>
        <v>0</v>
      </c>
      <c r="DD402" s="232">
        <f>IF(AND(DA402&lt;&gt;0,DC402&lt;&gt;0)=FALSE,0,data!$C$43)</f>
        <v>0</v>
      </c>
      <c r="DE402" s="269">
        <f t="shared" si="474"/>
        <v>0</v>
      </c>
      <c r="DF402" s="225">
        <f t="shared" si="475"/>
        <v>0</v>
      </c>
      <c r="DG402" s="225">
        <f t="shared" si="476"/>
        <v>0</v>
      </c>
      <c r="DH402" s="225">
        <f t="shared" si="477"/>
        <v>0</v>
      </c>
      <c r="DI402" s="431" t="str">
        <f t="shared" si="478"/>
        <v>ne</v>
      </c>
      <c r="DK402" s="229"/>
      <c r="DL402" s="225">
        <f t="shared" si="479"/>
        <v>0</v>
      </c>
      <c r="DM402" s="230">
        <f>IF(DL402=1,data!$C$41*DK402,0)</f>
        <v>0</v>
      </c>
      <c r="DN402" s="265" t="s">
        <v>96</v>
      </c>
      <c r="DO402" s="231">
        <f>IF(DL402=1,IF(DK402&lt;15,VLOOKUP(DN402,data!$B$3:$E$32,2,0)*DK402,(VLOOKUP(DN402,data!$B$3:$E$32,2,0)*14)+(VLOOKUP(DN402,data!$B$3:$E$32,3,0))*(DK402-14)),0)</f>
        <v>0</v>
      </c>
      <c r="DP402" s="265" t="s">
        <v>96</v>
      </c>
      <c r="DQ402" s="231">
        <f>IF(DL402=1,VLOOKUP(DP402,data!$B$35:$D$39,2,0),0)</f>
        <v>0</v>
      </c>
      <c r="DR402" s="232">
        <f>IF(AND(DO402&lt;&gt;0,DQ402&lt;&gt;0)=FALSE,0,data!$C$43)</f>
        <v>0</v>
      </c>
      <c r="DS402" s="269">
        <f t="shared" si="480"/>
        <v>0</v>
      </c>
      <c r="DT402" s="225">
        <f t="shared" si="481"/>
        <v>0</v>
      </c>
      <c r="DU402" s="225">
        <f t="shared" si="482"/>
        <v>0</v>
      </c>
      <c r="DV402" s="225">
        <f t="shared" si="483"/>
        <v>0</v>
      </c>
      <c r="DW402" s="431" t="str">
        <f t="shared" si="484"/>
        <v>ne</v>
      </c>
      <c r="DY402" s="229"/>
      <c r="DZ402" s="225">
        <f t="shared" si="485"/>
        <v>0</v>
      </c>
      <c r="EA402" s="230">
        <f>IF(DZ402=1,data!$C$41*DY402,0)</f>
        <v>0</v>
      </c>
      <c r="EB402" s="265" t="s">
        <v>96</v>
      </c>
      <c r="EC402" s="231">
        <f>IF(DZ402=1,IF(DY402&lt;15,VLOOKUP(EB402,data!$B$3:$E$32,2,0)*DY402,(VLOOKUP(EB402,data!$B$3:$E$32,2,0)*14)+(VLOOKUP(EB402,data!$B$3:$E$32,3,0))*(DY402-14)),0)</f>
        <v>0</v>
      </c>
      <c r="ED402" s="265" t="s">
        <v>96</v>
      </c>
      <c r="EE402" s="231">
        <f>IF(DZ402=1,VLOOKUP(ED402,data!$B$35:$D$39,2,0),0)</f>
        <v>0</v>
      </c>
      <c r="EF402" s="232">
        <f>IF(AND(EC402&lt;&gt;0,EE402&lt;&gt;0)=FALSE,0,data!$C$43)</f>
        <v>0</v>
      </c>
      <c r="EG402" s="269">
        <f t="shared" si="486"/>
        <v>0</v>
      </c>
      <c r="EH402" s="225">
        <f t="shared" si="487"/>
        <v>0</v>
      </c>
      <c r="EI402" s="225">
        <f t="shared" si="488"/>
        <v>0</v>
      </c>
      <c r="EJ402" s="225">
        <f t="shared" si="489"/>
        <v>0</v>
      </c>
      <c r="EK402" s="431" t="str">
        <f t="shared" si="490"/>
        <v>ne</v>
      </c>
      <c r="EM402" s="229"/>
      <c r="EN402" s="225">
        <f t="shared" si="491"/>
        <v>0</v>
      </c>
      <c r="EO402" s="230">
        <f>IF(EN402=1,data!$C$41*EM402,0)</f>
        <v>0</v>
      </c>
      <c r="EP402" s="265" t="s">
        <v>96</v>
      </c>
      <c r="EQ402" s="231">
        <f>IF(EN402=1,IF(EM402&lt;15,VLOOKUP(EP402,data!$B$3:$E$32,2,0)*EM402,(VLOOKUP(EP402,data!$B$3:$E$32,2,0)*14)+(VLOOKUP(EP402,data!$B$3:$E$32,3,0))*(EM402-14)),0)</f>
        <v>0</v>
      </c>
      <c r="ER402" s="265" t="s">
        <v>96</v>
      </c>
      <c r="ES402" s="231">
        <f>IF(EN402=1,VLOOKUP(ER402,data!$B$35:$D$39,2,0),0)</f>
        <v>0</v>
      </c>
      <c r="ET402" s="232">
        <f>IF(AND(EQ402&lt;&gt;0,ES402&lt;&gt;0)=FALSE,0,data!$C$43)</f>
        <v>0</v>
      </c>
      <c r="EU402" s="269">
        <f t="shared" si="492"/>
        <v>0</v>
      </c>
      <c r="EV402" s="225">
        <f t="shared" si="493"/>
        <v>0</v>
      </c>
      <c r="EW402" s="225">
        <f t="shared" si="494"/>
        <v>0</v>
      </c>
      <c r="EX402" s="225">
        <f t="shared" si="495"/>
        <v>0</v>
      </c>
      <c r="EY402" s="431" t="str">
        <f t="shared" si="496"/>
        <v>ne</v>
      </c>
      <c r="FA402" s="229"/>
      <c r="FB402" s="225">
        <f t="shared" si="497"/>
        <v>0</v>
      </c>
      <c r="FC402" s="230">
        <f>IF(FB402=1,data!$C$41*FA402,0)</f>
        <v>0</v>
      </c>
      <c r="FD402" s="265" t="s">
        <v>96</v>
      </c>
      <c r="FE402" s="231">
        <f>IF(FB402=1,IF(FA402&lt;15,VLOOKUP(FD402,data!$B$3:$E$32,2,0)*FA402,(VLOOKUP(FD402,data!$B$3:$E$32,2,0)*14)+(VLOOKUP(FD402,data!$B$3:$E$32,3,0))*(FA402-14)),0)</f>
        <v>0</v>
      </c>
      <c r="FF402" s="265" t="s">
        <v>96</v>
      </c>
      <c r="FG402" s="231">
        <f>IF(FB402=1,VLOOKUP(FF402,data!$B$35:$D$39,2,0),0)</f>
        <v>0</v>
      </c>
      <c r="FH402" s="232">
        <f>IF(AND(FE402&lt;&gt;0,FG402&lt;&gt;0)=FALSE,0,data!$C$43)</f>
        <v>0</v>
      </c>
      <c r="FI402" s="269">
        <f t="shared" si="498"/>
        <v>0</v>
      </c>
      <c r="FJ402" s="225">
        <f t="shared" si="499"/>
        <v>0</v>
      </c>
      <c r="FK402" s="225">
        <f t="shared" si="500"/>
        <v>0</v>
      </c>
      <c r="FL402" s="225">
        <f t="shared" si="501"/>
        <v>0</v>
      </c>
      <c r="FM402" s="431" t="str">
        <f t="shared" si="502"/>
        <v>ne</v>
      </c>
    </row>
    <row r="403" spans="1:169" ht="26.65" hidden="1" customHeight="1" x14ac:dyDescent="0.25">
      <c r="A403" s="233"/>
      <c r="B403" s="370" t="s">
        <v>494</v>
      </c>
      <c r="C403" s="416"/>
      <c r="D403" s="418"/>
      <c r="E403" s="229"/>
      <c r="F403" s="225">
        <f t="shared" si="434"/>
        <v>0</v>
      </c>
      <c r="G403" s="230">
        <f>IF(F403=1,data!$C$41*E403,0)</f>
        <v>0</v>
      </c>
      <c r="H403" s="265" t="s">
        <v>96</v>
      </c>
      <c r="I403" s="231">
        <f>IF($F403=1,IF($E403&lt;15,VLOOKUP(H403,data!$B$3:$E$32,2,0)*$E403,(VLOOKUP(H403,data!$B$3:$E$32,2,0)*14)+(VLOOKUP(H403,data!$B$3:$E$32,3,0))*($E403-14)),0)</f>
        <v>0</v>
      </c>
      <c r="J403" s="265" t="s">
        <v>96</v>
      </c>
      <c r="K403" s="231">
        <f>IF($F403=1,VLOOKUP(J403,data!$B$35:$D$39,2,0),0)</f>
        <v>0</v>
      </c>
      <c r="L403" s="232">
        <f>IF(AND(I403&lt;&gt;0,K403&lt;&gt;0)=FALSE,0,data!$C$43)</f>
        <v>0</v>
      </c>
      <c r="M403" s="269">
        <f t="shared" si="361"/>
        <v>0</v>
      </c>
      <c r="N403" s="225">
        <f t="shared" si="503"/>
        <v>0</v>
      </c>
      <c r="O403" s="225">
        <f t="shared" si="435"/>
        <v>0</v>
      </c>
      <c r="P403" s="225">
        <f t="shared" si="436"/>
        <v>0</v>
      </c>
      <c r="Q403" s="228"/>
      <c r="R403" s="438">
        <f t="shared" si="437"/>
        <v>0</v>
      </c>
      <c r="S403" s="225">
        <f t="shared" si="438"/>
        <v>0</v>
      </c>
      <c r="T403" s="357">
        <f>IF(S403=1,data!$C$41*R403,0)</f>
        <v>0</v>
      </c>
      <c r="U403" s="370" t="str">
        <f t="shared" si="439"/>
        <v xml:space="preserve"> </v>
      </c>
      <c r="V403" s="360">
        <f>IF($S403=1,IF(R403&lt;15,VLOOKUP(U403,data!$B$3:$E$32,2,0)*R403,(VLOOKUP(U403,data!$B$3:$E$32,2,0)*14)+(VLOOKUP(U403,data!$B$3:$E$32,3,0))*(R403-14)),0)</f>
        <v>0</v>
      </c>
      <c r="W403" s="370" t="str">
        <f t="shared" si="440"/>
        <v xml:space="preserve"> </v>
      </c>
      <c r="X403" s="360">
        <f>IF($S403=1,VLOOKUP(W403,data!$B$35:$D$39,2,0),0)</f>
        <v>0</v>
      </c>
      <c r="Y403" s="364">
        <f>IF(AND(V403&lt;&gt;0,X403&lt;&gt;0)=FALSE,0,data!$C$43)</f>
        <v>0</v>
      </c>
      <c r="Z403" s="365">
        <f t="shared" si="362"/>
        <v>0</v>
      </c>
      <c r="AA403" s="225">
        <f t="shared" si="504"/>
        <v>0</v>
      </c>
      <c r="AB403" s="225">
        <f t="shared" si="441"/>
        <v>0</v>
      </c>
      <c r="AC403" s="225">
        <f t="shared" si="442"/>
        <v>0</v>
      </c>
      <c r="AE403" s="229"/>
      <c r="AF403" s="225">
        <f t="shared" si="443"/>
        <v>0</v>
      </c>
      <c r="AG403" s="230">
        <f>IF(AF403=1,data!$C$41*AE403,0)</f>
        <v>0</v>
      </c>
      <c r="AH403" s="265" t="s">
        <v>96</v>
      </c>
      <c r="AI403" s="231">
        <f>IF(AF403=1,IF(AE403&lt;15,VLOOKUP(AH403,data!$B$3:$E$32,2,0)*AE403,(VLOOKUP(AH403,data!$B$3:$E$32,2,0)*14)+(VLOOKUP(AH403,data!$B$3:$E$32,3,0))*(AE403-14)),0)</f>
        <v>0</v>
      </c>
      <c r="AJ403" s="265" t="s">
        <v>96</v>
      </c>
      <c r="AK403" s="231">
        <f>IF(AF403=1,VLOOKUP(AJ403,data!$B$35:$D$39,2,0),0)</f>
        <v>0</v>
      </c>
      <c r="AL403" s="232">
        <f>IF(AND(AI403&lt;&gt;0,AK403&lt;&gt;0)=FALSE,0,data!$C$43)</f>
        <v>0</v>
      </c>
      <c r="AM403" s="269">
        <f t="shared" si="444"/>
        <v>0</v>
      </c>
      <c r="AN403" s="225">
        <f t="shared" si="445"/>
        <v>0</v>
      </c>
      <c r="AO403" s="225">
        <f t="shared" si="446"/>
        <v>0</v>
      </c>
      <c r="AP403" s="225">
        <f t="shared" si="447"/>
        <v>0</v>
      </c>
      <c r="AQ403" s="431" t="str">
        <f t="shared" si="448"/>
        <v>ne</v>
      </c>
      <c r="AS403" s="229"/>
      <c r="AT403" s="225">
        <f t="shared" si="449"/>
        <v>0</v>
      </c>
      <c r="AU403" s="230">
        <f>IF(AT403=1,data!$C$41*AS403,0)</f>
        <v>0</v>
      </c>
      <c r="AV403" s="265" t="s">
        <v>96</v>
      </c>
      <c r="AW403" s="231">
        <f>IF(AT403=1,IF(AS403&lt;15,VLOOKUP(AV403,data!$B$3:$E$32,2,0)*AS403,(VLOOKUP(AV403,data!$B$3:$E$32,2,0)*14)+(VLOOKUP(AV403,data!$B$3:$E$32,3,0))*(AS403-14)),0)</f>
        <v>0</v>
      </c>
      <c r="AX403" s="265" t="s">
        <v>96</v>
      </c>
      <c r="AY403" s="231">
        <f>IF(AT403=1,VLOOKUP(AX403,data!$B$35:$D$39,2,0),0)</f>
        <v>0</v>
      </c>
      <c r="AZ403" s="232">
        <f>IF(AND(AW403&lt;&gt;0,AY403&lt;&gt;0)=FALSE,0,data!$C$43)</f>
        <v>0</v>
      </c>
      <c r="BA403" s="269">
        <f t="shared" si="450"/>
        <v>0</v>
      </c>
      <c r="BB403" s="225">
        <f t="shared" si="451"/>
        <v>0</v>
      </c>
      <c r="BC403" s="225">
        <f t="shared" si="452"/>
        <v>0</v>
      </c>
      <c r="BD403" s="225">
        <f t="shared" si="453"/>
        <v>0</v>
      </c>
      <c r="BE403" s="431" t="str">
        <f t="shared" si="454"/>
        <v>ne</v>
      </c>
      <c r="BG403" s="229"/>
      <c r="BH403" s="225">
        <f t="shared" si="455"/>
        <v>0</v>
      </c>
      <c r="BI403" s="230">
        <f>IF(BH403=1,data!$C$41*BG403,0)</f>
        <v>0</v>
      </c>
      <c r="BJ403" s="265" t="s">
        <v>96</v>
      </c>
      <c r="BK403" s="231">
        <f>IF(BH403=1,IF(BG403&lt;15,VLOOKUP(BJ403,data!$B$3:$E$32,2,0)*BG403,(VLOOKUP(BJ403,data!$B$3:$E$32,2,0)*14)+(VLOOKUP(BJ403,data!$B$3:$E$32,3,0))*(BG403-14)),0)</f>
        <v>0</v>
      </c>
      <c r="BL403" s="265" t="s">
        <v>96</v>
      </c>
      <c r="BM403" s="231">
        <f>IF(BH403=1,VLOOKUP(BL403,data!$B$35:$D$39,2,0),0)</f>
        <v>0</v>
      </c>
      <c r="BN403" s="232">
        <f>IF(AND(BK403&lt;&gt;0,BM403&lt;&gt;0)=FALSE,0,data!$C$43)</f>
        <v>0</v>
      </c>
      <c r="BO403" s="269">
        <f t="shared" si="456"/>
        <v>0</v>
      </c>
      <c r="BP403" s="225">
        <f t="shared" si="457"/>
        <v>0</v>
      </c>
      <c r="BQ403" s="225">
        <f t="shared" si="458"/>
        <v>0</v>
      </c>
      <c r="BR403" s="225">
        <f t="shared" si="459"/>
        <v>0</v>
      </c>
      <c r="BS403" s="431" t="str">
        <f t="shared" si="460"/>
        <v>ne</v>
      </c>
      <c r="BU403" s="229"/>
      <c r="BV403" s="225">
        <f t="shared" si="461"/>
        <v>0</v>
      </c>
      <c r="BW403" s="230">
        <f>IF(BV403=1,data!$C$41*BU403,0)</f>
        <v>0</v>
      </c>
      <c r="BX403" s="265" t="s">
        <v>96</v>
      </c>
      <c r="BY403" s="231">
        <f>IF(BV403=1,IF(BU403&lt;15,VLOOKUP(BX403,data!$B$3:$E$32,2,0)*BU403,(VLOOKUP(BX403,data!$B$3:$E$32,2,0)*14)+(VLOOKUP(BX403,data!$B$3:$E$32,3,0))*(BU403-14)),0)</f>
        <v>0</v>
      </c>
      <c r="BZ403" s="265" t="s">
        <v>96</v>
      </c>
      <c r="CA403" s="231">
        <f>IF(BV403=1,VLOOKUP(BZ403,data!$B$35:$D$39,2,0),0)</f>
        <v>0</v>
      </c>
      <c r="CB403" s="232">
        <f>IF(AND(BY403&lt;&gt;0,CA403&lt;&gt;0)=FALSE,0,data!$C$43)</f>
        <v>0</v>
      </c>
      <c r="CC403" s="269">
        <f t="shared" si="462"/>
        <v>0</v>
      </c>
      <c r="CD403" s="225">
        <f t="shared" si="463"/>
        <v>0</v>
      </c>
      <c r="CE403" s="225">
        <f t="shared" si="464"/>
        <v>0</v>
      </c>
      <c r="CF403" s="225">
        <f t="shared" si="465"/>
        <v>0</v>
      </c>
      <c r="CG403" s="431" t="str">
        <f t="shared" si="466"/>
        <v>ne</v>
      </c>
      <c r="CI403" s="229"/>
      <c r="CJ403" s="225">
        <f t="shared" si="467"/>
        <v>0</v>
      </c>
      <c r="CK403" s="230">
        <f>IF(CJ403=1,data!$C$41*CI403,0)</f>
        <v>0</v>
      </c>
      <c r="CL403" s="265" t="s">
        <v>96</v>
      </c>
      <c r="CM403" s="231">
        <f>IF(CJ403=1,IF(CI403&lt;15,VLOOKUP(CL403,data!$B$3:$E$32,2,0)*CI403,(VLOOKUP(CL403,data!$B$3:$E$32,2,0)*14)+(VLOOKUP(CL403,data!$B$3:$E$32,3,0))*(CI403-14)),0)</f>
        <v>0</v>
      </c>
      <c r="CN403" s="265" t="s">
        <v>96</v>
      </c>
      <c r="CO403" s="231">
        <f>IF(CJ403=1,VLOOKUP(CN403,data!$B$35:$D$39,2,0),0)</f>
        <v>0</v>
      </c>
      <c r="CP403" s="232">
        <f>IF(AND(CM403&lt;&gt;0,CO403&lt;&gt;0)=FALSE,0,data!$C$43)</f>
        <v>0</v>
      </c>
      <c r="CQ403" s="269">
        <f t="shared" si="468"/>
        <v>0</v>
      </c>
      <c r="CR403" s="225">
        <f t="shared" si="469"/>
        <v>0</v>
      </c>
      <c r="CS403" s="225">
        <f t="shared" si="470"/>
        <v>0</v>
      </c>
      <c r="CT403" s="225">
        <f t="shared" si="471"/>
        <v>0</v>
      </c>
      <c r="CU403" s="431" t="str">
        <f t="shared" si="472"/>
        <v>ne</v>
      </c>
      <c r="CW403" s="229"/>
      <c r="CX403" s="225">
        <f t="shared" si="473"/>
        <v>0</v>
      </c>
      <c r="CY403" s="230">
        <f>IF(CX403=1,data!$C$41*CW403,0)</f>
        <v>0</v>
      </c>
      <c r="CZ403" s="265" t="s">
        <v>96</v>
      </c>
      <c r="DA403" s="231">
        <f>IF(CX403=1,IF(CW403&lt;15,VLOOKUP(CZ403,data!$B$3:$E$32,2,0)*CW403,(VLOOKUP(CZ403,data!$B$3:$E$32,2,0)*14)+(VLOOKUP(CZ403,data!$B$3:$E$32,3,0))*(CW403-14)),0)</f>
        <v>0</v>
      </c>
      <c r="DB403" s="265" t="s">
        <v>96</v>
      </c>
      <c r="DC403" s="231">
        <f>IF(CX403=1,VLOOKUP(DB403,data!$B$35:$D$39,2,0),0)</f>
        <v>0</v>
      </c>
      <c r="DD403" s="232">
        <f>IF(AND(DA403&lt;&gt;0,DC403&lt;&gt;0)=FALSE,0,data!$C$43)</f>
        <v>0</v>
      </c>
      <c r="DE403" s="269">
        <f t="shared" si="474"/>
        <v>0</v>
      </c>
      <c r="DF403" s="225">
        <f t="shared" si="475"/>
        <v>0</v>
      </c>
      <c r="DG403" s="225">
        <f t="shared" si="476"/>
        <v>0</v>
      </c>
      <c r="DH403" s="225">
        <f t="shared" si="477"/>
        <v>0</v>
      </c>
      <c r="DI403" s="431" t="str">
        <f t="shared" si="478"/>
        <v>ne</v>
      </c>
      <c r="DK403" s="229"/>
      <c r="DL403" s="225">
        <f t="shared" si="479"/>
        <v>0</v>
      </c>
      <c r="DM403" s="230">
        <f>IF(DL403=1,data!$C$41*DK403,0)</f>
        <v>0</v>
      </c>
      <c r="DN403" s="265" t="s">
        <v>96</v>
      </c>
      <c r="DO403" s="231">
        <f>IF(DL403=1,IF(DK403&lt;15,VLOOKUP(DN403,data!$B$3:$E$32,2,0)*DK403,(VLOOKUP(DN403,data!$B$3:$E$32,2,0)*14)+(VLOOKUP(DN403,data!$B$3:$E$32,3,0))*(DK403-14)),0)</f>
        <v>0</v>
      </c>
      <c r="DP403" s="265" t="s">
        <v>96</v>
      </c>
      <c r="DQ403" s="231">
        <f>IF(DL403=1,VLOOKUP(DP403,data!$B$35:$D$39,2,0),0)</f>
        <v>0</v>
      </c>
      <c r="DR403" s="232">
        <f>IF(AND(DO403&lt;&gt;0,DQ403&lt;&gt;0)=FALSE,0,data!$C$43)</f>
        <v>0</v>
      </c>
      <c r="DS403" s="269">
        <f t="shared" si="480"/>
        <v>0</v>
      </c>
      <c r="DT403" s="225">
        <f t="shared" si="481"/>
        <v>0</v>
      </c>
      <c r="DU403" s="225">
        <f t="shared" si="482"/>
        <v>0</v>
      </c>
      <c r="DV403" s="225">
        <f t="shared" si="483"/>
        <v>0</v>
      </c>
      <c r="DW403" s="431" t="str">
        <f t="shared" si="484"/>
        <v>ne</v>
      </c>
      <c r="DY403" s="229"/>
      <c r="DZ403" s="225">
        <f t="shared" si="485"/>
        <v>0</v>
      </c>
      <c r="EA403" s="230">
        <f>IF(DZ403=1,data!$C$41*DY403,0)</f>
        <v>0</v>
      </c>
      <c r="EB403" s="265" t="s">
        <v>96</v>
      </c>
      <c r="EC403" s="231">
        <f>IF(DZ403=1,IF(DY403&lt;15,VLOOKUP(EB403,data!$B$3:$E$32,2,0)*DY403,(VLOOKUP(EB403,data!$B$3:$E$32,2,0)*14)+(VLOOKUP(EB403,data!$B$3:$E$32,3,0))*(DY403-14)),0)</f>
        <v>0</v>
      </c>
      <c r="ED403" s="265" t="s">
        <v>96</v>
      </c>
      <c r="EE403" s="231">
        <f>IF(DZ403=1,VLOOKUP(ED403,data!$B$35:$D$39,2,0),0)</f>
        <v>0</v>
      </c>
      <c r="EF403" s="232">
        <f>IF(AND(EC403&lt;&gt;0,EE403&lt;&gt;0)=FALSE,0,data!$C$43)</f>
        <v>0</v>
      </c>
      <c r="EG403" s="269">
        <f t="shared" si="486"/>
        <v>0</v>
      </c>
      <c r="EH403" s="225">
        <f t="shared" si="487"/>
        <v>0</v>
      </c>
      <c r="EI403" s="225">
        <f t="shared" si="488"/>
        <v>0</v>
      </c>
      <c r="EJ403" s="225">
        <f t="shared" si="489"/>
        <v>0</v>
      </c>
      <c r="EK403" s="431" t="str">
        <f t="shared" si="490"/>
        <v>ne</v>
      </c>
      <c r="EM403" s="229"/>
      <c r="EN403" s="225">
        <f t="shared" si="491"/>
        <v>0</v>
      </c>
      <c r="EO403" s="230">
        <f>IF(EN403=1,data!$C$41*EM403,0)</f>
        <v>0</v>
      </c>
      <c r="EP403" s="265" t="s">
        <v>96</v>
      </c>
      <c r="EQ403" s="231">
        <f>IF(EN403=1,IF(EM403&lt;15,VLOOKUP(EP403,data!$B$3:$E$32,2,0)*EM403,(VLOOKUP(EP403,data!$B$3:$E$32,2,0)*14)+(VLOOKUP(EP403,data!$B$3:$E$32,3,0))*(EM403-14)),0)</f>
        <v>0</v>
      </c>
      <c r="ER403" s="265" t="s">
        <v>96</v>
      </c>
      <c r="ES403" s="231">
        <f>IF(EN403=1,VLOOKUP(ER403,data!$B$35:$D$39,2,0),0)</f>
        <v>0</v>
      </c>
      <c r="ET403" s="232">
        <f>IF(AND(EQ403&lt;&gt;0,ES403&lt;&gt;0)=FALSE,0,data!$C$43)</f>
        <v>0</v>
      </c>
      <c r="EU403" s="269">
        <f t="shared" si="492"/>
        <v>0</v>
      </c>
      <c r="EV403" s="225">
        <f t="shared" si="493"/>
        <v>0</v>
      </c>
      <c r="EW403" s="225">
        <f t="shared" si="494"/>
        <v>0</v>
      </c>
      <c r="EX403" s="225">
        <f t="shared" si="495"/>
        <v>0</v>
      </c>
      <c r="EY403" s="431" t="str">
        <f t="shared" si="496"/>
        <v>ne</v>
      </c>
      <c r="FA403" s="229"/>
      <c r="FB403" s="225">
        <f t="shared" si="497"/>
        <v>0</v>
      </c>
      <c r="FC403" s="230">
        <f>IF(FB403=1,data!$C$41*FA403,0)</f>
        <v>0</v>
      </c>
      <c r="FD403" s="265" t="s">
        <v>96</v>
      </c>
      <c r="FE403" s="231">
        <f>IF(FB403=1,IF(FA403&lt;15,VLOOKUP(FD403,data!$B$3:$E$32,2,0)*FA403,(VLOOKUP(FD403,data!$B$3:$E$32,2,0)*14)+(VLOOKUP(FD403,data!$B$3:$E$32,3,0))*(FA403-14)),0)</f>
        <v>0</v>
      </c>
      <c r="FF403" s="265" t="s">
        <v>96</v>
      </c>
      <c r="FG403" s="231">
        <f>IF(FB403=1,VLOOKUP(FF403,data!$B$35:$D$39,2,0),0)</f>
        <v>0</v>
      </c>
      <c r="FH403" s="232">
        <f>IF(AND(FE403&lt;&gt;0,FG403&lt;&gt;0)=FALSE,0,data!$C$43)</f>
        <v>0</v>
      </c>
      <c r="FI403" s="269">
        <f t="shared" si="498"/>
        <v>0</v>
      </c>
      <c r="FJ403" s="225">
        <f t="shared" si="499"/>
        <v>0</v>
      </c>
      <c r="FK403" s="225">
        <f t="shared" si="500"/>
        <v>0</v>
      </c>
      <c r="FL403" s="225">
        <f t="shared" si="501"/>
        <v>0</v>
      </c>
      <c r="FM403" s="431" t="str">
        <f t="shared" si="502"/>
        <v>ne</v>
      </c>
    </row>
    <row r="404" spans="1:169" ht="26.65" hidden="1" customHeight="1" x14ac:dyDescent="0.25">
      <c r="A404" s="233"/>
      <c r="B404" s="370" t="s">
        <v>495</v>
      </c>
      <c r="C404" s="416"/>
      <c r="D404" s="418"/>
      <c r="E404" s="229"/>
      <c r="F404" s="225">
        <f t="shared" si="434"/>
        <v>0</v>
      </c>
      <c r="G404" s="230">
        <f>IF(F404=1,data!$C$41*E404,0)</f>
        <v>0</v>
      </c>
      <c r="H404" s="265" t="s">
        <v>96</v>
      </c>
      <c r="I404" s="231">
        <f>IF($F404=1,IF($E404&lt;15,VLOOKUP(H404,data!$B$3:$E$32,2,0)*$E404,(VLOOKUP(H404,data!$B$3:$E$32,2,0)*14)+(VLOOKUP(H404,data!$B$3:$E$32,3,0))*($E404-14)),0)</f>
        <v>0</v>
      </c>
      <c r="J404" s="265" t="s">
        <v>96</v>
      </c>
      <c r="K404" s="231">
        <f>IF($F404=1,VLOOKUP(J404,data!$B$35:$D$39,2,0),0)</f>
        <v>0</v>
      </c>
      <c r="L404" s="232">
        <f>IF(AND(I404&lt;&gt;0,K404&lt;&gt;0)=FALSE,0,data!$C$43)</f>
        <v>0</v>
      </c>
      <c r="M404" s="269">
        <f t="shared" si="361"/>
        <v>0</v>
      </c>
      <c r="N404" s="225">
        <f t="shared" si="503"/>
        <v>0</v>
      </c>
      <c r="O404" s="225">
        <f t="shared" si="435"/>
        <v>0</v>
      </c>
      <c r="P404" s="225">
        <f t="shared" si="436"/>
        <v>0</v>
      </c>
      <c r="Q404" s="228"/>
      <c r="R404" s="438">
        <f t="shared" si="437"/>
        <v>0</v>
      </c>
      <c r="S404" s="225">
        <f t="shared" si="438"/>
        <v>0</v>
      </c>
      <c r="T404" s="357">
        <f>IF(S404=1,data!$C$41*R404,0)</f>
        <v>0</v>
      </c>
      <c r="U404" s="370" t="str">
        <f t="shared" si="439"/>
        <v xml:space="preserve"> </v>
      </c>
      <c r="V404" s="360">
        <f>IF($S404=1,IF(R404&lt;15,VLOOKUP(U404,data!$B$3:$E$32,2,0)*R404,(VLOOKUP(U404,data!$B$3:$E$32,2,0)*14)+(VLOOKUP(U404,data!$B$3:$E$32,3,0))*(R404-14)),0)</f>
        <v>0</v>
      </c>
      <c r="W404" s="370" t="str">
        <f t="shared" si="440"/>
        <v xml:space="preserve"> </v>
      </c>
      <c r="X404" s="360">
        <f>IF($S404=1,VLOOKUP(W404,data!$B$35:$D$39,2,0),0)</f>
        <v>0</v>
      </c>
      <c r="Y404" s="364">
        <f>IF(AND(V404&lt;&gt;0,X404&lt;&gt;0)=FALSE,0,data!$C$43)</f>
        <v>0</v>
      </c>
      <c r="Z404" s="365">
        <f t="shared" si="362"/>
        <v>0</v>
      </c>
      <c r="AA404" s="225">
        <f t="shared" si="504"/>
        <v>0</v>
      </c>
      <c r="AB404" s="225">
        <f t="shared" si="441"/>
        <v>0</v>
      </c>
      <c r="AC404" s="225">
        <f t="shared" si="442"/>
        <v>0</v>
      </c>
      <c r="AE404" s="229"/>
      <c r="AF404" s="225">
        <f t="shared" si="443"/>
        <v>0</v>
      </c>
      <c r="AG404" s="230">
        <f>IF(AF404=1,data!$C$41*AE404,0)</f>
        <v>0</v>
      </c>
      <c r="AH404" s="265" t="s">
        <v>96</v>
      </c>
      <c r="AI404" s="231">
        <f>IF(AF404=1,IF(AE404&lt;15,VLOOKUP(AH404,data!$B$3:$E$32,2,0)*AE404,(VLOOKUP(AH404,data!$B$3:$E$32,2,0)*14)+(VLOOKUP(AH404,data!$B$3:$E$32,3,0))*(AE404-14)),0)</f>
        <v>0</v>
      </c>
      <c r="AJ404" s="265" t="s">
        <v>96</v>
      </c>
      <c r="AK404" s="231">
        <f>IF(AF404=1,VLOOKUP(AJ404,data!$B$35:$D$39,2,0),0)</f>
        <v>0</v>
      </c>
      <c r="AL404" s="232">
        <f>IF(AND(AI404&lt;&gt;0,AK404&lt;&gt;0)=FALSE,0,data!$C$43)</f>
        <v>0</v>
      </c>
      <c r="AM404" s="269">
        <f t="shared" si="444"/>
        <v>0</v>
      </c>
      <c r="AN404" s="225">
        <f t="shared" si="445"/>
        <v>0</v>
      </c>
      <c r="AO404" s="225">
        <f t="shared" si="446"/>
        <v>0</v>
      </c>
      <c r="AP404" s="225">
        <f t="shared" si="447"/>
        <v>0</v>
      </c>
      <c r="AQ404" s="431" t="str">
        <f t="shared" si="448"/>
        <v>ne</v>
      </c>
      <c r="AS404" s="229"/>
      <c r="AT404" s="225">
        <f t="shared" si="449"/>
        <v>0</v>
      </c>
      <c r="AU404" s="230">
        <f>IF(AT404=1,data!$C$41*AS404,0)</f>
        <v>0</v>
      </c>
      <c r="AV404" s="265" t="s">
        <v>96</v>
      </c>
      <c r="AW404" s="231">
        <f>IF(AT404=1,IF(AS404&lt;15,VLOOKUP(AV404,data!$B$3:$E$32,2,0)*AS404,(VLOOKUP(AV404,data!$B$3:$E$32,2,0)*14)+(VLOOKUP(AV404,data!$B$3:$E$32,3,0))*(AS404-14)),0)</f>
        <v>0</v>
      </c>
      <c r="AX404" s="265" t="s">
        <v>96</v>
      </c>
      <c r="AY404" s="231">
        <f>IF(AT404=1,VLOOKUP(AX404,data!$B$35:$D$39,2,0),0)</f>
        <v>0</v>
      </c>
      <c r="AZ404" s="232">
        <f>IF(AND(AW404&lt;&gt;0,AY404&lt;&gt;0)=FALSE,0,data!$C$43)</f>
        <v>0</v>
      </c>
      <c r="BA404" s="269">
        <f t="shared" si="450"/>
        <v>0</v>
      </c>
      <c r="BB404" s="225">
        <f t="shared" si="451"/>
        <v>0</v>
      </c>
      <c r="BC404" s="225">
        <f t="shared" si="452"/>
        <v>0</v>
      </c>
      <c r="BD404" s="225">
        <f t="shared" si="453"/>
        <v>0</v>
      </c>
      <c r="BE404" s="431" t="str">
        <f t="shared" si="454"/>
        <v>ne</v>
      </c>
      <c r="BG404" s="229"/>
      <c r="BH404" s="225">
        <f t="shared" si="455"/>
        <v>0</v>
      </c>
      <c r="BI404" s="230">
        <f>IF(BH404=1,data!$C$41*BG404,0)</f>
        <v>0</v>
      </c>
      <c r="BJ404" s="265" t="s">
        <v>96</v>
      </c>
      <c r="BK404" s="231">
        <f>IF(BH404=1,IF(BG404&lt;15,VLOOKUP(BJ404,data!$B$3:$E$32,2,0)*BG404,(VLOOKUP(BJ404,data!$B$3:$E$32,2,0)*14)+(VLOOKUP(BJ404,data!$B$3:$E$32,3,0))*(BG404-14)),0)</f>
        <v>0</v>
      </c>
      <c r="BL404" s="265" t="s">
        <v>96</v>
      </c>
      <c r="BM404" s="231">
        <f>IF(BH404=1,VLOOKUP(BL404,data!$B$35:$D$39,2,0),0)</f>
        <v>0</v>
      </c>
      <c r="BN404" s="232">
        <f>IF(AND(BK404&lt;&gt;0,BM404&lt;&gt;0)=FALSE,0,data!$C$43)</f>
        <v>0</v>
      </c>
      <c r="BO404" s="269">
        <f t="shared" si="456"/>
        <v>0</v>
      </c>
      <c r="BP404" s="225">
        <f t="shared" si="457"/>
        <v>0</v>
      </c>
      <c r="BQ404" s="225">
        <f t="shared" si="458"/>
        <v>0</v>
      </c>
      <c r="BR404" s="225">
        <f t="shared" si="459"/>
        <v>0</v>
      </c>
      <c r="BS404" s="431" t="str">
        <f t="shared" si="460"/>
        <v>ne</v>
      </c>
      <c r="BU404" s="229"/>
      <c r="BV404" s="225">
        <f t="shared" si="461"/>
        <v>0</v>
      </c>
      <c r="BW404" s="230">
        <f>IF(BV404=1,data!$C$41*BU404,0)</f>
        <v>0</v>
      </c>
      <c r="BX404" s="265" t="s">
        <v>96</v>
      </c>
      <c r="BY404" s="231">
        <f>IF(BV404=1,IF(BU404&lt;15,VLOOKUP(BX404,data!$B$3:$E$32,2,0)*BU404,(VLOOKUP(BX404,data!$B$3:$E$32,2,0)*14)+(VLOOKUP(BX404,data!$B$3:$E$32,3,0))*(BU404-14)),0)</f>
        <v>0</v>
      </c>
      <c r="BZ404" s="265" t="s">
        <v>96</v>
      </c>
      <c r="CA404" s="231">
        <f>IF(BV404=1,VLOOKUP(BZ404,data!$B$35:$D$39,2,0),0)</f>
        <v>0</v>
      </c>
      <c r="CB404" s="232">
        <f>IF(AND(BY404&lt;&gt;0,CA404&lt;&gt;0)=FALSE,0,data!$C$43)</f>
        <v>0</v>
      </c>
      <c r="CC404" s="269">
        <f t="shared" si="462"/>
        <v>0</v>
      </c>
      <c r="CD404" s="225">
        <f t="shared" si="463"/>
        <v>0</v>
      </c>
      <c r="CE404" s="225">
        <f t="shared" si="464"/>
        <v>0</v>
      </c>
      <c r="CF404" s="225">
        <f t="shared" si="465"/>
        <v>0</v>
      </c>
      <c r="CG404" s="431" t="str">
        <f t="shared" si="466"/>
        <v>ne</v>
      </c>
      <c r="CI404" s="229"/>
      <c r="CJ404" s="225">
        <f t="shared" si="467"/>
        <v>0</v>
      </c>
      <c r="CK404" s="230">
        <f>IF(CJ404=1,data!$C$41*CI404,0)</f>
        <v>0</v>
      </c>
      <c r="CL404" s="265" t="s">
        <v>96</v>
      </c>
      <c r="CM404" s="231">
        <f>IF(CJ404=1,IF(CI404&lt;15,VLOOKUP(CL404,data!$B$3:$E$32,2,0)*CI404,(VLOOKUP(CL404,data!$B$3:$E$32,2,0)*14)+(VLOOKUP(CL404,data!$B$3:$E$32,3,0))*(CI404-14)),0)</f>
        <v>0</v>
      </c>
      <c r="CN404" s="265" t="s">
        <v>96</v>
      </c>
      <c r="CO404" s="231">
        <f>IF(CJ404=1,VLOOKUP(CN404,data!$B$35:$D$39,2,0),0)</f>
        <v>0</v>
      </c>
      <c r="CP404" s="232">
        <f>IF(AND(CM404&lt;&gt;0,CO404&lt;&gt;0)=FALSE,0,data!$C$43)</f>
        <v>0</v>
      </c>
      <c r="CQ404" s="269">
        <f t="shared" si="468"/>
        <v>0</v>
      </c>
      <c r="CR404" s="225">
        <f t="shared" si="469"/>
        <v>0</v>
      </c>
      <c r="CS404" s="225">
        <f t="shared" si="470"/>
        <v>0</v>
      </c>
      <c r="CT404" s="225">
        <f t="shared" si="471"/>
        <v>0</v>
      </c>
      <c r="CU404" s="431" t="str">
        <f t="shared" si="472"/>
        <v>ne</v>
      </c>
      <c r="CW404" s="229"/>
      <c r="CX404" s="225">
        <f t="shared" si="473"/>
        <v>0</v>
      </c>
      <c r="CY404" s="230">
        <f>IF(CX404=1,data!$C$41*CW404,0)</f>
        <v>0</v>
      </c>
      <c r="CZ404" s="265" t="s">
        <v>96</v>
      </c>
      <c r="DA404" s="231">
        <f>IF(CX404=1,IF(CW404&lt;15,VLOOKUP(CZ404,data!$B$3:$E$32,2,0)*CW404,(VLOOKUP(CZ404,data!$B$3:$E$32,2,0)*14)+(VLOOKUP(CZ404,data!$B$3:$E$32,3,0))*(CW404-14)),0)</f>
        <v>0</v>
      </c>
      <c r="DB404" s="265" t="s">
        <v>96</v>
      </c>
      <c r="DC404" s="231">
        <f>IF(CX404=1,VLOOKUP(DB404,data!$B$35:$D$39,2,0),0)</f>
        <v>0</v>
      </c>
      <c r="DD404" s="232">
        <f>IF(AND(DA404&lt;&gt;0,DC404&lt;&gt;0)=FALSE,0,data!$C$43)</f>
        <v>0</v>
      </c>
      <c r="DE404" s="269">
        <f t="shared" si="474"/>
        <v>0</v>
      </c>
      <c r="DF404" s="225">
        <f t="shared" si="475"/>
        <v>0</v>
      </c>
      <c r="DG404" s="225">
        <f t="shared" si="476"/>
        <v>0</v>
      </c>
      <c r="DH404" s="225">
        <f t="shared" si="477"/>
        <v>0</v>
      </c>
      <c r="DI404" s="431" t="str">
        <f t="shared" si="478"/>
        <v>ne</v>
      </c>
      <c r="DK404" s="229"/>
      <c r="DL404" s="225">
        <f t="shared" si="479"/>
        <v>0</v>
      </c>
      <c r="DM404" s="230">
        <f>IF(DL404=1,data!$C$41*DK404,0)</f>
        <v>0</v>
      </c>
      <c r="DN404" s="265" t="s">
        <v>96</v>
      </c>
      <c r="DO404" s="231">
        <f>IF(DL404=1,IF(DK404&lt;15,VLOOKUP(DN404,data!$B$3:$E$32,2,0)*DK404,(VLOOKUP(DN404,data!$B$3:$E$32,2,0)*14)+(VLOOKUP(DN404,data!$B$3:$E$32,3,0))*(DK404-14)),0)</f>
        <v>0</v>
      </c>
      <c r="DP404" s="265" t="s">
        <v>96</v>
      </c>
      <c r="DQ404" s="231">
        <f>IF(DL404=1,VLOOKUP(DP404,data!$B$35:$D$39,2,0),0)</f>
        <v>0</v>
      </c>
      <c r="DR404" s="232">
        <f>IF(AND(DO404&lt;&gt;0,DQ404&lt;&gt;0)=FALSE,0,data!$C$43)</f>
        <v>0</v>
      </c>
      <c r="DS404" s="269">
        <f t="shared" si="480"/>
        <v>0</v>
      </c>
      <c r="DT404" s="225">
        <f t="shared" si="481"/>
        <v>0</v>
      </c>
      <c r="DU404" s="225">
        <f t="shared" si="482"/>
        <v>0</v>
      </c>
      <c r="DV404" s="225">
        <f t="shared" si="483"/>
        <v>0</v>
      </c>
      <c r="DW404" s="431" t="str">
        <f t="shared" si="484"/>
        <v>ne</v>
      </c>
      <c r="DY404" s="229"/>
      <c r="DZ404" s="225">
        <f t="shared" si="485"/>
        <v>0</v>
      </c>
      <c r="EA404" s="230">
        <f>IF(DZ404=1,data!$C$41*DY404,0)</f>
        <v>0</v>
      </c>
      <c r="EB404" s="265" t="s">
        <v>96</v>
      </c>
      <c r="EC404" s="231">
        <f>IF(DZ404=1,IF(DY404&lt;15,VLOOKUP(EB404,data!$B$3:$E$32,2,0)*DY404,(VLOOKUP(EB404,data!$B$3:$E$32,2,0)*14)+(VLOOKUP(EB404,data!$B$3:$E$32,3,0))*(DY404-14)),0)</f>
        <v>0</v>
      </c>
      <c r="ED404" s="265" t="s">
        <v>96</v>
      </c>
      <c r="EE404" s="231">
        <f>IF(DZ404=1,VLOOKUP(ED404,data!$B$35:$D$39,2,0),0)</f>
        <v>0</v>
      </c>
      <c r="EF404" s="232">
        <f>IF(AND(EC404&lt;&gt;0,EE404&lt;&gt;0)=FALSE,0,data!$C$43)</f>
        <v>0</v>
      </c>
      <c r="EG404" s="269">
        <f t="shared" si="486"/>
        <v>0</v>
      </c>
      <c r="EH404" s="225">
        <f t="shared" si="487"/>
        <v>0</v>
      </c>
      <c r="EI404" s="225">
        <f t="shared" si="488"/>
        <v>0</v>
      </c>
      <c r="EJ404" s="225">
        <f t="shared" si="489"/>
        <v>0</v>
      </c>
      <c r="EK404" s="431" t="str">
        <f t="shared" si="490"/>
        <v>ne</v>
      </c>
      <c r="EM404" s="229"/>
      <c r="EN404" s="225">
        <f t="shared" si="491"/>
        <v>0</v>
      </c>
      <c r="EO404" s="230">
        <f>IF(EN404=1,data!$C$41*EM404,0)</f>
        <v>0</v>
      </c>
      <c r="EP404" s="265" t="s">
        <v>96</v>
      </c>
      <c r="EQ404" s="231">
        <f>IF(EN404=1,IF(EM404&lt;15,VLOOKUP(EP404,data!$B$3:$E$32,2,0)*EM404,(VLOOKUP(EP404,data!$B$3:$E$32,2,0)*14)+(VLOOKUP(EP404,data!$B$3:$E$32,3,0))*(EM404-14)),0)</f>
        <v>0</v>
      </c>
      <c r="ER404" s="265" t="s">
        <v>96</v>
      </c>
      <c r="ES404" s="231">
        <f>IF(EN404=1,VLOOKUP(ER404,data!$B$35:$D$39,2,0),0)</f>
        <v>0</v>
      </c>
      <c r="ET404" s="232">
        <f>IF(AND(EQ404&lt;&gt;0,ES404&lt;&gt;0)=FALSE,0,data!$C$43)</f>
        <v>0</v>
      </c>
      <c r="EU404" s="269">
        <f t="shared" si="492"/>
        <v>0</v>
      </c>
      <c r="EV404" s="225">
        <f t="shared" si="493"/>
        <v>0</v>
      </c>
      <c r="EW404" s="225">
        <f t="shared" si="494"/>
        <v>0</v>
      </c>
      <c r="EX404" s="225">
        <f t="shared" si="495"/>
        <v>0</v>
      </c>
      <c r="EY404" s="431" t="str">
        <f t="shared" si="496"/>
        <v>ne</v>
      </c>
      <c r="FA404" s="229"/>
      <c r="FB404" s="225">
        <f t="shared" si="497"/>
        <v>0</v>
      </c>
      <c r="FC404" s="230">
        <f>IF(FB404=1,data!$C$41*FA404,0)</f>
        <v>0</v>
      </c>
      <c r="FD404" s="265" t="s">
        <v>96</v>
      </c>
      <c r="FE404" s="231">
        <f>IF(FB404=1,IF(FA404&lt;15,VLOOKUP(FD404,data!$B$3:$E$32,2,0)*FA404,(VLOOKUP(FD404,data!$B$3:$E$32,2,0)*14)+(VLOOKUP(FD404,data!$B$3:$E$32,3,0))*(FA404-14)),0)</f>
        <v>0</v>
      </c>
      <c r="FF404" s="265" t="s">
        <v>96</v>
      </c>
      <c r="FG404" s="231">
        <f>IF(FB404=1,VLOOKUP(FF404,data!$B$35:$D$39,2,0),0)</f>
        <v>0</v>
      </c>
      <c r="FH404" s="232">
        <f>IF(AND(FE404&lt;&gt;0,FG404&lt;&gt;0)=FALSE,0,data!$C$43)</f>
        <v>0</v>
      </c>
      <c r="FI404" s="269">
        <f t="shared" si="498"/>
        <v>0</v>
      </c>
      <c r="FJ404" s="225">
        <f t="shared" si="499"/>
        <v>0</v>
      </c>
      <c r="FK404" s="225">
        <f t="shared" si="500"/>
        <v>0</v>
      </c>
      <c r="FL404" s="225">
        <f t="shared" si="501"/>
        <v>0</v>
      </c>
      <c r="FM404" s="431" t="str">
        <f t="shared" si="502"/>
        <v>ne</v>
      </c>
    </row>
    <row r="405" spans="1:169" ht="26.65" hidden="1" customHeight="1" x14ac:dyDescent="0.25">
      <c r="A405" s="233"/>
      <c r="B405" s="370" t="s">
        <v>496</v>
      </c>
      <c r="C405" s="416"/>
      <c r="D405" s="418"/>
      <c r="E405" s="229"/>
      <c r="F405" s="225">
        <f t="shared" si="434"/>
        <v>0</v>
      </c>
      <c r="G405" s="230">
        <f>IF(F405=1,data!$C$41*E405,0)</f>
        <v>0</v>
      </c>
      <c r="H405" s="265" t="s">
        <v>96</v>
      </c>
      <c r="I405" s="231">
        <f>IF($F405=1,IF($E405&lt;15,VLOOKUP(H405,data!$B$3:$E$32,2,0)*$E405,(VLOOKUP(H405,data!$B$3:$E$32,2,0)*14)+(VLOOKUP(H405,data!$B$3:$E$32,3,0))*($E405-14)),0)</f>
        <v>0</v>
      </c>
      <c r="J405" s="265" t="s">
        <v>96</v>
      </c>
      <c r="K405" s="231">
        <f>IF($F405=1,VLOOKUP(J405,data!$B$35:$D$39,2,0),0)</f>
        <v>0</v>
      </c>
      <c r="L405" s="232">
        <f>IF(AND(I405&lt;&gt;0,K405&lt;&gt;0)=FALSE,0,data!$C$43)</f>
        <v>0</v>
      </c>
      <c r="M405" s="269">
        <f t="shared" si="361"/>
        <v>0</v>
      </c>
      <c r="N405" s="225">
        <f t="shared" si="503"/>
        <v>0</v>
      </c>
      <c r="O405" s="225">
        <f t="shared" si="435"/>
        <v>0</v>
      </c>
      <c r="P405" s="225">
        <f t="shared" si="436"/>
        <v>0</v>
      </c>
      <c r="Q405" s="228"/>
      <c r="R405" s="438">
        <f t="shared" si="437"/>
        <v>0</v>
      </c>
      <c r="S405" s="225">
        <f t="shared" si="438"/>
        <v>0</v>
      </c>
      <c r="T405" s="357">
        <f>IF(S405=1,data!$C$41*R405,0)</f>
        <v>0</v>
      </c>
      <c r="U405" s="370" t="str">
        <f t="shared" si="439"/>
        <v xml:space="preserve"> </v>
      </c>
      <c r="V405" s="360">
        <f>IF($S405=1,IF(R405&lt;15,VLOOKUP(U405,data!$B$3:$E$32,2,0)*R405,(VLOOKUP(U405,data!$B$3:$E$32,2,0)*14)+(VLOOKUP(U405,data!$B$3:$E$32,3,0))*(R405-14)),0)</f>
        <v>0</v>
      </c>
      <c r="W405" s="370" t="str">
        <f t="shared" si="440"/>
        <v xml:space="preserve"> </v>
      </c>
      <c r="X405" s="360">
        <f>IF($S405=1,VLOOKUP(W405,data!$B$35:$D$39,2,0),0)</f>
        <v>0</v>
      </c>
      <c r="Y405" s="364">
        <f>IF(AND(V405&lt;&gt;0,X405&lt;&gt;0)=FALSE,0,data!$C$43)</f>
        <v>0</v>
      </c>
      <c r="Z405" s="365">
        <f t="shared" si="362"/>
        <v>0</v>
      </c>
      <c r="AA405" s="225">
        <f t="shared" si="504"/>
        <v>0</v>
      </c>
      <c r="AB405" s="225">
        <f t="shared" si="441"/>
        <v>0</v>
      </c>
      <c r="AC405" s="225">
        <f t="shared" si="442"/>
        <v>0</v>
      </c>
      <c r="AE405" s="229"/>
      <c r="AF405" s="225">
        <f t="shared" si="443"/>
        <v>0</v>
      </c>
      <c r="AG405" s="230">
        <f>IF(AF405=1,data!$C$41*AE405,0)</f>
        <v>0</v>
      </c>
      <c r="AH405" s="265" t="s">
        <v>96</v>
      </c>
      <c r="AI405" s="231">
        <f>IF(AF405=1,IF(AE405&lt;15,VLOOKUP(AH405,data!$B$3:$E$32,2,0)*AE405,(VLOOKUP(AH405,data!$B$3:$E$32,2,0)*14)+(VLOOKUP(AH405,data!$B$3:$E$32,3,0))*(AE405-14)),0)</f>
        <v>0</v>
      </c>
      <c r="AJ405" s="265" t="s">
        <v>96</v>
      </c>
      <c r="AK405" s="231">
        <f>IF(AF405=1,VLOOKUP(AJ405,data!$B$35:$D$39,2,0),0)</f>
        <v>0</v>
      </c>
      <c r="AL405" s="232">
        <f>IF(AND(AI405&lt;&gt;0,AK405&lt;&gt;0)=FALSE,0,data!$C$43)</f>
        <v>0</v>
      </c>
      <c r="AM405" s="269">
        <f t="shared" si="444"/>
        <v>0</v>
      </c>
      <c r="AN405" s="225">
        <f t="shared" si="445"/>
        <v>0</v>
      </c>
      <c r="AO405" s="225">
        <f t="shared" si="446"/>
        <v>0</v>
      </c>
      <c r="AP405" s="225">
        <f t="shared" si="447"/>
        <v>0</v>
      </c>
      <c r="AQ405" s="431" t="str">
        <f t="shared" si="448"/>
        <v>ne</v>
      </c>
      <c r="AS405" s="229"/>
      <c r="AT405" s="225">
        <f t="shared" si="449"/>
        <v>0</v>
      </c>
      <c r="AU405" s="230">
        <f>IF(AT405=1,data!$C$41*AS405,0)</f>
        <v>0</v>
      </c>
      <c r="AV405" s="265" t="s">
        <v>96</v>
      </c>
      <c r="AW405" s="231">
        <f>IF(AT405=1,IF(AS405&lt;15,VLOOKUP(AV405,data!$B$3:$E$32,2,0)*AS405,(VLOOKUP(AV405,data!$B$3:$E$32,2,0)*14)+(VLOOKUP(AV405,data!$B$3:$E$32,3,0))*(AS405-14)),0)</f>
        <v>0</v>
      </c>
      <c r="AX405" s="265" t="s">
        <v>96</v>
      </c>
      <c r="AY405" s="231">
        <f>IF(AT405=1,VLOOKUP(AX405,data!$B$35:$D$39,2,0),0)</f>
        <v>0</v>
      </c>
      <c r="AZ405" s="232">
        <f>IF(AND(AW405&lt;&gt;0,AY405&lt;&gt;0)=FALSE,0,data!$C$43)</f>
        <v>0</v>
      </c>
      <c r="BA405" s="269">
        <f t="shared" si="450"/>
        <v>0</v>
      </c>
      <c r="BB405" s="225">
        <f t="shared" si="451"/>
        <v>0</v>
      </c>
      <c r="BC405" s="225">
        <f t="shared" si="452"/>
        <v>0</v>
      </c>
      <c r="BD405" s="225">
        <f t="shared" si="453"/>
        <v>0</v>
      </c>
      <c r="BE405" s="431" t="str">
        <f t="shared" si="454"/>
        <v>ne</v>
      </c>
      <c r="BG405" s="229"/>
      <c r="BH405" s="225">
        <f t="shared" si="455"/>
        <v>0</v>
      </c>
      <c r="BI405" s="230">
        <f>IF(BH405=1,data!$C$41*BG405,0)</f>
        <v>0</v>
      </c>
      <c r="BJ405" s="265" t="s">
        <v>96</v>
      </c>
      <c r="BK405" s="231">
        <f>IF(BH405=1,IF(BG405&lt;15,VLOOKUP(BJ405,data!$B$3:$E$32,2,0)*BG405,(VLOOKUP(BJ405,data!$B$3:$E$32,2,0)*14)+(VLOOKUP(BJ405,data!$B$3:$E$32,3,0))*(BG405-14)),0)</f>
        <v>0</v>
      </c>
      <c r="BL405" s="265" t="s">
        <v>96</v>
      </c>
      <c r="BM405" s="231">
        <f>IF(BH405=1,VLOOKUP(BL405,data!$B$35:$D$39,2,0),0)</f>
        <v>0</v>
      </c>
      <c r="BN405" s="232">
        <f>IF(AND(BK405&lt;&gt;0,BM405&lt;&gt;0)=FALSE,0,data!$C$43)</f>
        <v>0</v>
      </c>
      <c r="BO405" s="269">
        <f t="shared" si="456"/>
        <v>0</v>
      </c>
      <c r="BP405" s="225">
        <f t="shared" si="457"/>
        <v>0</v>
      </c>
      <c r="BQ405" s="225">
        <f t="shared" si="458"/>
        <v>0</v>
      </c>
      <c r="BR405" s="225">
        <f t="shared" si="459"/>
        <v>0</v>
      </c>
      <c r="BS405" s="431" t="str">
        <f t="shared" si="460"/>
        <v>ne</v>
      </c>
      <c r="BU405" s="229"/>
      <c r="BV405" s="225">
        <f t="shared" si="461"/>
        <v>0</v>
      </c>
      <c r="BW405" s="230">
        <f>IF(BV405=1,data!$C$41*BU405,0)</f>
        <v>0</v>
      </c>
      <c r="BX405" s="265" t="s">
        <v>96</v>
      </c>
      <c r="BY405" s="231">
        <f>IF(BV405=1,IF(BU405&lt;15,VLOOKUP(BX405,data!$B$3:$E$32,2,0)*BU405,(VLOOKUP(BX405,data!$B$3:$E$32,2,0)*14)+(VLOOKUP(BX405,data!$B$3:$E$32,3,0))*(BU405-14)),0)</f>
        <v>0</v>
      </c>
      <c r="BZ405" s="265" t="s">
        <v>96</v>
      </c>
      <c r="CA405" s="231">
        <f>IF(BV405=1,VLOOKUP(BZ405,data!$B$35:$D$39,2,0),0)</f>
        <v>0</v>
      </c>
      <c r="CB405" s="232">
        <f>IF(AND(BY405&lt;&gt;0,CA405&lt;&gt;0)=FALSE,0,data!$C$43)</f>
        <v>0</v>
      </c>
      <c r="CC405" s="269">
        <f t="shared" si="462"/>
        <v>0</v>
      </c>
      <c r="CD405" s="225">
        <f t="shared" si="463"/>
        <v>0</v>
      </c>
      <c r="CE405" s="225">
        <f t="shared" si="464"/>
        <v>0</v>
      </c>
      <c r="CF405" s="225">
        <f t="shared" si="465"/>
        <v>0</v>
      </c>
      <c r="CG405" s="431" t="str">
        <f t="shared" si="466"/>
        <v>ne</v>
      </c>
      <c r="CI405" s="229"/>
      <c r="CJ405" s="225">
        <f t="shared" si="467"/>
        <v>0</v>
      </c>
      <c r="CK405" s="230">
        <f>IF(CJ405=1,data!$C$41*CI405,0)</f>
        <v>0</v>
      </c>
      <c r="CL405" s="265" t="s">
        <v>96</v>
      </c>
      <c r="CM405" s="231">
        <f>IF(CJ405=1,IF(CI405&lt;15,VLOOKUP(CL405,data!$B$3:$E$32,2,0)*CI405,(VLOOKUP(CL405,data!$B$3:$E$32,2,0)*14)+(VLOOKUP(CL405,data!$B$3:$E$32,3,0))*(CI405-14)),0)</f>
        <v>0</v>
      </c>
      <c r="CN405" s="265" t="s">
        <v>96</v>
      </c>
      <c r="CO405" s="231">
        <f>IF(CJ405=1,VLOOKUP(CN405,data!$B$35:$D$39,2,0),0)</f>
        <v>0</v>
      </c>
      <c r="CP405" s="232">
        <f>IF(AND(CM405&lt;&gt;0,CO405&lt;&gt;0)=FALSE,0,data!$C$43)</f>
        <v>0</v>
      </c>
      <c r="CQ405" s="269">
        <f t="shared" si="468"/>
        <v>0</v>
      </c>
      <c r="CR405" s="225">
        <f t="shared" si="469"/>
        <v>0</v>
      </c>
      <c r="CS405" s="225">
        <f t="shared" si="470"/>
        <v>0</v>
      </c>
      <c r="CT405" s="225">
        <f t="shared" si="471"/>
        <v>0</v>
      </c>
      <c r="CU405" s="431" t="str">
        <f t="shared" si="472"/>
        <v>ne</v>
      </c>
      <c r="CW405" s="229"/>
      <c r="CX405" s="225">
        <f t="shared" si="473"/>
        <v>0</v>
      </c>
      <c r="CY405" s="230">
        <f>IF(CX405=1,data!$C$41*CW405,0)</f>
        <v>0</v>
      </c>
      <c r="CZ405" s="265" t="s">
        <v>96</v>
      </c>
      <c r="DA405" s="231">
        <f>IF(CX405=1,IF(CW405&lt;15,VLOOKUP(CZ405,data!$B$3:$E$32,2,0)*CW405,(VLOOKUP(CZ405,data!$B$3:$E$32,2,0)*14)+(VLOOKUP(CZ405,data!$B$3:$E$32,3,0))*(CW405-14)),0)</f>
        <v>0</v>
      </c>
      <c r="DB405" s="265" t="s">
        <v>96</v>
      </c>
      <c r="DC405" s="231">
        <f>IF(CX405=1,VLOOKUP(DB405,data!$B$35:$D$39,2,0),0)</f>
        <v>0</v>
      </c>
      <c r="DD405" s="232">
        <f>IF(AND(DA405&lt;&gt;0,DC405&lt;&gt;0)=FALSE,0,data!$C$43)</f>
        <v>0</v>
      </c>
      <c r="DE405" s="269">
        <f t="shared" si="474"/>
        <v>0</v>
      </c>
      <c r="DF405" s="225">
        <f t="shared" si="475"/>
        <v>0</v>
      </c>
      <c r="DG405" s="225">
        <f t="shared" si="476"/>
        <v>0</v>
      </c>
      <c r="DH405" s="225">
        <f t="shared" si="477"/>
        <v>0</v>
      </c>
      <c r="DI405" s="431" t="str">
        <f t="shared" si="478"/>
        <v>ne</v>
      </c>
      <c r="DK405" s="229"/>
      <c r="DL405" s="225">
        <f t="shared" si="479"/>
        <v>0</v>
      </c>
      <c r="DM405" s="230">
        <f>IF(DL405=1,data!$C$41*DK405,0)</f>
        <v>0</v>
      </c>
      <c r="DN405" s="265" t="s">
        <v>96</v>
      </c>
      <c r="DO405" s="231">
        <f>IF(DL405=1,IF(DK405&lt;15,VLOOKUP(DN405,data!$B$3:$E$32,2,0)*DK405,(VLOOKUP(DN405,data!$B$3:$E$32,2,0)*14)+(VLOOKUP(DN405,data!$B$3:$E$32,3,0))*(DK405-14)),0)</f>
        <v>0</v>
      </c>
      <c r="DP405" s="265" t="s">
        <v>96</v>
      </c>
      <c r="DQ405" s="231">
        <f>IF(DL405=1,VLOOKUP(DP405,data!$B$35:$D$39,2,0),0)</f>
        <v>0</v>
      </c>
      <c r="DR405" s="232">
        <f>IF(AND(DO405&lt;&gt;0,DQ405&lt;&gt;0)=FALSE,0,data!$C$43)</f>
        <v>0</v>
      </c>
      <c r="DS405" s="269">
        <f t="shared" si="480"/>
        <v>0</v>
      </c>
      <c r="DT405" s="225">
        <f t="shared" si="481"/>
        <v>0</v>
      </c>
      <c r="DU405" s="225">
        <f t="shared" si="482"/>
        <v>0</v>
      </c>
      <c r="DV405" s="225">
        <f t="shared" si="483"/>
        <v>0</v>
      </c>
      <c r="DW405" s="431" t="str">
        <f t="shared" si="484"/>
        <v>ne</v>
      </c>
      <c r="DY405" s="229"/>
      <c r="DZ405" s="225">
        <f t="shared" si="485"/>
        <v>0</v>
      </c>
      <c r="EA405" s="230">
        <f>IF(DZ405=1,data!$C$41*DY405,0)</f>
        <v>0</v>
      </c>
      <c r="EB405" s="265" t="s">
        <v>96</v>
      </c>
      <c r="EC405" s="231">
        <f>IF(DZ405=1,IF(DY405&lt;15,VLOOKUP(EB405,data!$B$3:$E$32,2,0)*DY405,(VLOOKUP(EB405,data!$B$3:$E$32,2,0)*14)+(VLOOKUP(EB405,data!$B$3:$E$32,3,0))*(DY405-14)),0)</f>
        <v>0</v>
      </c>
      <c r="ED405" s="265" t="s">
        <v>96</v>
      </c>
      <c r="EE405" s="231">
        <f>IF(DZ405=1,VLOOKUP(ED405,data!$B$35:$D$39,2,0),0)</f>
        <v>0</v>
      </c>
      <c r="EF405" s="232">
        <f>IF(AND(EC405&lt;&gt;0,EE405&lt;&gt;0)=FALSE,0,data!$C$43)</f>
        <v>0</v>
      </c>
      <c r="EG405" s="269">
        <f t="shared" si="486"/>
        <v>0</v>
      </c>
      <c r="EH405" s="225">
        <f t="shared" si="487"/>
        <v>0</v>
      </c>
      <c r="EI405" s="225">
        <f t="shared" si="488"/>
        <v>0</v>
      </c>
      <c r="EJ405" s="225">
        <f t="shared" si="489"/>
        <v>0</v>
      </c>
      <c r="EK405" s="431" t="str">
        <f t="shared" si="490"/>
        <v>ne</v>
      </c>
      <c r="EM405" s="229"/>
      <c r="EN405" s="225">
        <f t="shared" si="491"/>
        <v>0</v>
      </c>
      <c r="EO405" s="230">
        <f>IF(EN405=1,data!$C$41*EM405,0)</f>
        <v>0</v>
      </c>
      <c r="EP405" s="265" t="s">
        <v>96</v>
      </c>
      <c r="EQ405" s="231">
        <f>IF(EN405=1,IF(EM405&lt;15,VLOOKUP(EP405,data!$B$3:$E$32,2,0)*EM405,(VLOOKUP(EP405,data!$B$3:$E$32,2,0)*14)+(VLOOKUP(EP405,data!$B$3:$E$32,3,0))*(EM405-14)),0)</f>
        <v>0</v>
      </c>
      <c r="ER405" s="265" t="s">
        <v>96</v>
      </c>
      <c r="ES405" s="231">
        <f>IF(EN405=1,VLOOKUP(ER405,data!$B$35:$D$39,2,0),0)</f>
        <v>0</v>
      </c>
      <c r="ET405" s="232">
        <f>IF(AND(EQ405&lt;&gt;0,ES405&lt;&gt;0)=FALSE,0,data!$C$43)</f>
        <v>0</v>
      </c>
      <c r="EU405" s="269">
        <f t="shared" si="492"/>
        <v>0</v>
      </c>
      <c r="EV405" s="225">
        <f t="shared" si="493"/>
        <v>0</v>
      </c>
      <c r="EW405" s="225">
        <f t="shared" si="494"/>
        <v>0</v>
      </c>
      <c r="EX405" s="225">
        <f t="shared" si="495"/>
        <v>0</v>
      </c>
      <c r="EY405" s="431" t="str">
        <f t="shared" si="496"/>
        <v>ne</v>
      </c>
      <c r="FA405" s="229"/>
      <c r="FB405" s="225">
        <f t="shared" si="497"/>
        <v>0</v>
      </c>
      <c r="FC405" s="230">
        <f>IF(FB405=1,data!$C$41*FA405,0)</f>
        <v>0</v>
      </c>
      <c r="FD405" s="265" t="s">
        <v>96</v>
      </c>
      <c r="FE405" s="231">
        <f>IF(FB405=1,IF(FA405&lt;15,VLOOKUP(FD405,data!$B$3:$E$32,2,0)*FA405,(VLOOKUP(FD405,data!$B$3:$E$32,2,0)*14)+(VLOOKUP(FD405,data!$B$3:$E$32,3,0))*(FA405-14)),0)</f>
        <v>0</v>
      </c>
      <c r="FF405" s="265" t="s">
        <v>96</v>
      </c>
      <c r="FG405" s="231">
        <f>IF(FB405=1,VLOOKUP(FF405,data!$B$35:$D$39,2,0),0)</f>
        <v>0</v>
      </c>
      <c r="FH405" s="232">
        <f>IF(AND(FE405&lt;&gt;0,FG405&lt;&gt;0)=FALSE,0,data!$C$43)</f>
        <v>0</v>
      </c>
      <c r="FI405" s="269">
        <f t="shared" si="498"/>
        <v>0</v>
      </c>
      <c r="FJ405" s="225">
        <f t="shared" si="499"/>
        <v>0</v>
      </c>
      <c r="FK405" s="225">
        <f t="shared" si="500"/>
        <v>0</v>
      </c>
      <c r="FL405" s="225">
        <f t="shared" si="501"/>
        <v>0</v>
      </c>
      <c r="FM405" s="431" t="str">
        <f t="shared" si="502"/>
        <v>ne</v>
      </c>
    </row>
    <row r="406" spans="1:169" ht="26.65" hidden="1" customHeight="1" x14ac:dyDescent="0.25">
      <c r="A406" s="233"/>
      <c r="B406" s="370" t="s">
        <v>497</v>
      </c>
      <c r="C406" s="416"/>
      <c r="D406" s="418"/>
      <c r="E406" s="229"/>
      <c r="F406" s="225">
        <f t="shared" si="434"/>
        <v>0</v>
      </c>
      <c r="G406" s="230">
        <f>IF(F406=1,data!$C$41*E406,0)</f>
        <v>0</v>
      </c>
      <c r="H406" s="265" t="s">
        <v>96</v>
      </c>
      <c r="I406" s="231">
        <f>IF($F406=1,IF($E406&lt;15,VLOOKUP(H406,data!$B$3:$E$32,2,0)*$E406,(VLOOKUP(H406,data!$B$3:$E$32,2,0)*14)+(VLOOKUP(H406,data!$B$3:$E$32,3,0))*($E406-14)),0)</f>
        <v>0</v>
      </c>
      <c r="J406" s="265" t="s">
        <v>96</v>
      </c>
      <c r="K406" s="231">
        <f>IF($F406=1,VLOOKUP(J406,data!$B$35:$D$39,2,0),0)</f>
        <v>0</v>
      </c>
      <c r="L406" s="232">
        <f>IF(AND(I406&lt;&gt;0,K406&lt;&gt;0)=FALSE,0,data!$C$43)</f>
        <v>0</v>
      </c>
      <c r="M406" s="269">
        <f t="shared" si="361"/>
        <v>0</v>
      </c>
      <c r="N406" s="225">
        <f t="shared" si="503"/>
        <v>0</v>
      </c>
      <c r="O406" s="225">
        <f t="shared" si="435"/>
        <v>0</v>
      </c>
      <c r="P406" s="225">
        <f t="shared" si="436"/>
        <v>0</v>
      </c>
      <c r="Q406" s="228"/>
      <c r="R406" s="438">
        <f t="shared" si="437"/>
        <v>0</v>
      </c>
      <c r="S406" s="225">
        <f t="shared" si="438"/>
        <v>0</v>
      </c>
      <c r="T406" s="357">
        <f>IF(S406=1,data!$C$41*R406,0)</f>
        <v>0</v>
      </c>
      <c r="U406" s="370" t="str">
        <f t="shared" si="439"/>
        <v xml:space="preserve"> </v>
      </c>
      <c r="V406" s="360">
        <f>IF($S406=1,IF(R406&lt;15,VLOOKUP(U406,data!$B$3:$E$32,2,0)*R406,(VLOOKUP(U406,data!$B$3:$E$32,2,0)*14)+(VLOOKUP(U406,data!$B$3:$E$32,3,0))*(R406-14)),0)</f>
        <v>0</v>
      </c>
      <c r="W406" s="370" t="str">
        <f t="shared" si="440"/>
        <v xml:space="preserve"> </v>
      </c>
      <c r="X406" s="360">
        <f>IF($S406=1,VLOOKUP(W406,data!$B$35:$D$39,2,0),0)</f>
        <v>0</v>
      </c>
      <c r="Y406" s="364">
        <f>IF(AND(V406&lt;&gt;0,X406&lt;&gt;0)=FALSE,0,data!$C$43)</f>
        <v>0</v>
      </c>
      <c r="Z406" s="365">
        <f t="shared" si="362"/>
        <v>0</v>
      </c>
      <c r="AA406" s="225">
        <f t="shared" si="504"/>
        <v>0</v>
      </c>
      <c r="AB406" s="225">
        <f t="shared" si="441"/>
        <v>0</v>
      </c>
      <c r="AC406" s="225">
        <f t="shared" si="442"/>
        <v>0</v>
      </c>
      <c r="AE406" s="229"/>
      <c r="AF406" s="225">
        <f t="shared" si="443"/>
        <v>0</v>
      </c>
      <c r="AG406" s="230">
        <f>IF(AF406=1,data!$C$41*AE406,0)</f>
        <v>0</v>
      </c>
      <c r="AH406" s="265" t="s">
        <v>96</v>
      </c>
      <c r="AI406" s="231">
        <f>IF(AF406=1,IF(AE406&lt;15,VLOOKUP(AH406,data!$B$3:$E$32,2,0)*AE406,(VLOOKUP(AH406,data!$B$3:$E$32,2,0)*14)+(VLOOKUP(AH406,data!$B$3:$E$32,3,0))*(AE406-14)),0)</f>
        <v>0</v>
      </c>
      <c r="AJ406" s="265" t="s">
        <v>96</v>
      </c>
      <c r="AK406" s="231">
        <f>IF(AF406=1,VLOOKUP(AJ406,data!$B$35:$D$39,2,0),0)</f>
        <v>0</v>
      </c>
      <c r="AL406" s="232">
        <f>IF(AND(AI406&lt;&gt;0,AK406&lt;&gt;0)=FALSE,0,data!$C$43)</f>
        <v>0</v>
      </c>
      <c r="AM406" s="269">
        <f t="shared" si="444"/>
        <v>0</v>
      </c>
      <c r="AN406" s="225">
        <f t="shared" si="445"/>
        <v>0</v>
      </c>
      <c r="AO406" s="225">
        <f t="shared" si="446"/>
        <v>0</v>
      </c>
      <c r="AP406" s="225">
        <f t="shared" si="447"/>
        <v>0</v>
      </c>
      <c r="AQ406" s="431" t="str">
        <f t="shared" si="448"/>
        <v>ne</v>
      </c>
      <c r="AS406" s="229"/>
      <c r="AT406" s="225">
        <f t="shared" si="449"/>
        <v>0</v>
      </c>
      <c r="AU406" s="230">
        <f>IF(AT406=1,data!$C$41*AS406,0)</f>
        <v>0</v>
      </c>
      <c r="AV406" s="265" t="s">
        <v>96</v>
      </c>
      <c r="AW406" s="231">
        <f>IF(AT406=1,IF(AS406&lt;15,VLOOKUP(AV406,data!$B$3:$E$32,2,0)*AS406,(VLOOKUP(AV406,data!$B$3:$E$32,2,0)*14)+(VLOOKUP(AV406,data!$B$3:$E$32,3,0))*(AS406-14)),0)</f>
        <v>0</v>
      </c>
      <c r="AX406" s="265" t="s">
        <v>96</v>
      </c>
      <c r="AY406" s="231">
        <f>IF(AT406=1,VLOOKUP(AX406,data!$B$35:$D$39,2,0),0)</f>
        <v>0</v>
      </c>
      <c r="AZ406" s="232">
        <f>IF(AND(AW406&lt;&gt;0,AY406&lt;&gt;0)=FALSE,0,data!$C$43)</f>
        <v>0</v>
      </c>
      <c r="BA406" s="269">
        <f t="shared" si="450"/>
        <v>0</v>
      </c>
      <c r="BB406" s="225">
        <f t="shared" si="451"/>
        <v>0</v>
      </c>
      <c r="BC406" s="225">
        <f t="shared" si="452"/>
        <v>0</v>
      </c>
      <c r="BD406" s="225">
        <f t="shared" si="453"/>
        <v>0</v>
      </c>
      <c r="BE406" s="431" t="str">
        <f t="shared" si="454"/>
        <v>ne</v>
      </c>
      <c r="BG406" s="229"/>
      <c r="BH406" s="225">
        <f t="shared" si="455"/>
        <v>0</v>
      </c>
      <c r="BI406" s="230">
        <f>IF(BH406=1,data!$C$41*BG406,0)</f>
        <v>0</v>
      </c>
      <c r="BJ406" s="265" t="s">
        <v>96</v>
      </c>
      <c r="BK406" s="231">
        <f>IF(BH406=1,IF(BG406&lt;15,VLOOKUP(BJ406,data!$B$3:$E$32,2,0)*BG406,(VLOOKUP(BJ406,data!$B$3:$E$32,2,0)*14)+(VLOOKUP(BJ406,data!$B$3:$E$32,3,0))*(BG406-14)),0)</f>
        <v>0</v>
      </c>
      <c r="BL406" s="265" t="s">
        <v>96</v>
      </c>
      <c r="BM406" s="231">
        <f>IF(BH406=1,VLOOKUP(BL406,data!$B$35:$D$39,2,0),0)</f>
        <v>0</v>
      </c>
      <c r="BN406" s="232">
        <f>IF(AND(BK406&lt;&gt;0,BM406&lt;&gt;0)=FALSE,0,data!$C$43)</f>
        <v>0</v>
      </c>
      <c r="BO406" s="269">
        <f t="shared" si="456"/>
        <v>0</v>
      </c>
      <c r="BP406" s="225">
        <f t="shared" si="457"/>
        <v>0</v>
      </c>
      <c r="BQ406" s="225">
        <f t="shared" si="458"/>
        <v>0</v>
      </c>
      <c r="BR406" s="225">
        <f t="shared" si="459"/>
        <v>0</v>
      </c>
      <c r="BS406" s="431" t="str">
        <f t="shared" si="460"/>
        <v>ne</v>
      </c>
      <c r="BU406" s="229"/>
      <c r="BV406" s="225">
        <f t="shared" si="461"/>
        <v>0</v>
      </c>
      <c r="BW406" s="230">
        <f>IF(BV406=1,data!$C$41*BU406,0)</f>
        <v>0</v>
      </c>
      <c r="BX406" s="265" t="s">
        <v>96</v>
      </c>
      <c r="BY406" s="231">
        <f>IF(BV406=1,IF(BU406&lt;15,VLOOKUP(BX406,data!$B$3:$E$32,2,0)*BU406,(VLOOKUP(BX406,data!$B$3:$E$32,2,0)*14)+(VLOOKUP(BX406,data!$B$3:$E$32,3,0))*(BU406-14)),0)</f>
        <v>0</v>
      </c>
      <c r="BZ406" s="265" t="s">
        <v>96</v>
      </c>
      <c r="CA406" s="231">
        <f>IF(BV406=1,VLOOKUP(BZ406,data!$B$35:$D$39,2,0),0)</f>
        <v>0</v>
      </c>
      <c r="CB406" s="232">
        <f>IF(AND(BY406&lt;&gt;0,CA406&lt;&gt;0)=FALSE,0,data!$C$43)</f>
        <v>0</v>
      </c>
      <c r="CC406" s="269">
        <f t="shared" si="462"/>
        <v>0</v>
      </c>
      <c r="CD406" s="225">
        <f t="shared" si="463"/>
        <v>0</v>
      </c>
      <c r="CE406" s="225">
        <f t="shared" si="464"/>
        <v>0</v>
      </c>
      <c r="CF406" s="225">
        <f t="shared" si="465"/>
        <v>0</v>
      </c>
      <c r="CG406" s="431" t="str">
        <f t="shared" si="466"/>
        <v>ne</v>
      </c>
      <c r="CI406" s="229"/>
      <c r="CJ406" s="225">
        <f t="shared" si="467"/>
        <v>0</v>
      </c>
      <c r="CK406" s="230">
        <f>IF(CJ406=1,data!$C$41*CI406,0)</f>
        <v>0</v>
      </c>
      <c r="CL406" s="265" t="s">
        <v>96</v>
      </c>
      <c r="CM406" s="231">
        <f>IF(CJ406=1,IF(CI406&lt;15,VLOOKUP(CL406,data!$B$3:$E$32,2,0)*CI406,(VLOOKUP(CL406,data!$B$3:$E$32,2,0)*14)+(VLOOKUP(CL406,data!$B$3:$E$32,3,0))*(CI406-14)),0)</f>
        <v>0</v>
      </c>
      <c r="CN406" s="265" t="s">
        <v>96</v>
      </c>
      <c r="CO406" s="231">
        <f>IF(CJ406=1,VLOOKUP(CN406,data!$B$35:$D$39,2,0),0)</f>
        <v>0</v>
      </c>
      <c r="CP406" s="232">
        <f>IF(AND(CM406&lt;&gt;0,CO406&lt;&gt;0)=FALSE,0,data!$C$43)</f>
        <v>0</v>
      </c>
      <c r="CQ406" s="269">
        <f t="shared" si="468"/>
        <v>0</v>
      </c>
      <c r="CR406" s="225">
        <f t="shared" si="469"/>
        <v>0</v>
      </c>
      <c r="CS406" s="225">
        <f t="shared" si="470"/>
        <v>0</v>
      </c>
      <c r="CT406" s="225">
        <f t="shared" si="471"/>
        <v>0</v>
      </c>
      <c r="CU406" s="431" t="str">
        <f t="shared" si="472"/>
        <v>ne</v>
      </c>
      <c r="CW406" s="229"/>
      <c r="CX406" s="225">
        <f t="shared" si="473"/>
        <v>0</v>
      </c>
      <c r="CY406" s="230">
        <f>IF(CX406=1,data!$C$41*CW406,0)</f>
        <v>0</v>
      </c>
      <c r="CZ406" s="265" t="s">
        <v>96</v>
      </c>
      <c r="DA406" s="231">
        <f>IF(CX406=1,IF(CW406&lt;15,VLOOKUP(CZ406,data!$B$3:$E$32,2,0)*CW406,(VLOOKUP(CZ406,data!$B$3:$E$32,2,0)*14)+(VLOOKUP(CZ406,data!$B$3:$E$32,3,0))*(CW406-14)),0)</f>
        <v>0</v>
      </c>
      <c r="DB406" s="265" t="s">
        <v>96</v>
      </c>
      <c r="DC406" s="231">
        <f>IF(CX406=1,VLOOKUP(DB406,data!$B$35:$D$39,2,0),0)</f>
        <v>0</v>
      </c>
      <c r="DD406" s="232">
        <f>IF(AND(DA406&lt;&gt;0,DC406&lt;&gt;0)=FALSE,0,data!$C$43)</f>
        <v>0</v>
      </c>
      <c r="DE406" s="269">
        <f t="shared" si="474"/>
        <v>0</v>
      </c>
      <c r="DF406" s="225">
        <f t="shared" si="475"/>
        <v>0</v>
      </c>
      <c r="DG406" s="225">
        <f t="shared" si="476"/>
        <v>0</v>
      </c>
      <c r="DH406" s="225">
        <f t="shared" si="477"/>
        <v>0</v>
      </c>
      <c r="DI406" s="431" t="str">
        <f t="shared" si="478"/>
        <v>ne</v>
      </c>
      <c r="DK406" s="229"/>
      <c r="DL406" s="225">
        <f t="shared" si="479"/>
        <v>0</v>
      </c>
      <c r="DM406" s="230">
        <f>IF(DL406=1,data!$C$41*DK406,0)</f>
        <v>0</v>
      </c>
      <c r="DN406" s="265" t="s">
        <v>96</v>
      </c>
      <c r="DO406" s="231">
        <f>IF(DL406=1,IF(DK406&lt;15,VLOOKUP(DN406,data!$B$3:$E$32,2,0)*DK406,(VLOOKUP(DN406,data!$B$3:$E$32,2,0)*14)+(VLOOKUP(DN406,data!$B$3:$E$32,3,0))*(DK406-14)),0)</f>
        <v>0</v>
      </c>
      <c r="DP406" s="265" t="s">
        <v>96</v>
      </c>
      <c r="DQ406" s="231">
        <f>IF(DL406=1,VLOOKUP(DP406,data!$B$35:$D$39,2,0),0)</f>
        <v>0</v>
      </c>
      <c r="DR406" s="232">
        <f>IF(AND(DO406&lt;&gt;0,DQ406&lt;&gt;0)=FALSE,0,data!$C$43)</f>
        <v>0</v>
      </c>
      <c r="DS406" s="269">
        <f t="shared" si="480"/>
        <v>0</v>
      </c>
      <c r="DT406" s="225">
        <f t="shared" si="481"/>
        <v>0</v>
      </c>
      <c r="DU406" s="225">
        <f t="shared" si="482"/>
        <v>0</v>
      </c>
      <c r="DV406" s="225">
        <f t="shared" si="483"/>
        <v>0</v>
      </c>
      <c r="DW406" s="431" t="str">
        <f t="shared" si="484"/>
        <v>ne</v>
      </c>
      <c r="DY406" s="229"/>
      <c r="DZ406" s="225">
        <f t="shared" si="485"/>
        <v>0</v>
      </c>
      <c r="EA406" s="230">
        <f>IF(DZ406=1,data!$C$41*DY406,0)</f>
        <v>0</v>
      </c>
      <c r="EB406" s="265" t="s">
        <v>96</v>
      </c>
      <c r="EC406" s="231">
        <f>IF(DZ406=1,IF(DY406&lt;15,VLOOKUP(EB406,data!$B$3:$E$32,2,0)*DY406,(VLOOKUP(EB406,data!$B$3:$E$32,2,0)*14)+(VLOOKUP(EB406,data!$B$3:$E$32,3,0))*(DY406-14)),0)</f>
        <v>0</v>
      </c>
      <c r="ED406" s="265" t="s">
        <v>96</v>
      </c>
      <c r="EE406" s="231">
        <f>IF(DZ406=1,VLOOKUP(ED406,data!$B$35:$D$39,2,0),0)</f>
        <v>0</v>
      </c>
      <c r="EF406" s="232">
        <f>IF(AND(EC406&lt;&gt;0,EE406&lt;&gt;0)=FALSE,0,data!$C$43)</f>
        <v>0</v>
      </c>
      <c r="EG406" s="269">
        <f t="shared" si="486"/>
        <v>0</v>
      </c>
      <c r="EH406" s="225">
        <f t="shared" si="487"/>
        <v>0</v>
      </c>
      <c r="EI406" s="225">
        <f t="shared" si="488"/>
        <v>0</v>
      </c>
      <c r="EJ406" s="225">
        <f t="shared" si="489"/>
        <v>0</v>
      </c>
      <c r="EK406" s="431" t="str">
        <f t="shared" si="490"/>
        <v>ne</v>
      </c>
      <c r="EM406" s="229"/>
      <c r="EN406" s="225">
        <f t="shared" si="491"/>
        <v>0</v>
      </c>
      <c r="EO406" s="230">
        <f>IF(EN406=1,data!$C$41*EM406,0)</f>
        <v>0</v>
      </c>
      <c r="EP406" s="265" t="s">
        <v>96</v>
      </c>
      <c r="EQ406" s="231">
        <f>IF(EN406=1,IF(EM406&lt;15,VLOOKUP(EP406,data!$B$3:$E$32,2,0)*EM406,(VLOOKUP(EP406,data!$B$3:$E$32,2,0)*14)+(VLOOKUP(EP406,data!$B$3:$E$32,3,0))*(EM406-14)),0)</f>
        <v>0</v>
      </c>
      <c r="ER406" s="265" t="s">
        <v>96</v>
      </c>
      <c r="ES406" s="231">
        <f>IF(EN406=1,VLOOKUP(ER406,data!$B$35:$D$39,2,0),0)</f>
        <v>0</v>
      </c>
      <c r="ET406" s="232">
        <f>IF(AND(EQ406&lt;&gt;0,ES406&lt;&gt;0)=FALSE,0,data!$C$43)</f>
        <v>0</v>
      </c>
      <c r="EU406" s="269">
        <f t="shared" si="492"/>
        <v>0</v>
      </c>
      <c r="EV406" s="225">
        <f t="shared" si="493"/>
        <v>0</v>
      </c>
      <c r="EW406" s="225">
        <f t="shared" si="494"/>
        <v>0</v>
      </c>
      <c r="EX406" s="225">
        <f t="shared" si="495"/>
        <v>0</v>
      </c>
      <c r="EY406" s="431" t="str">
        <f t="shared" si="496"/>
        <v>ne</v>
      </c>
      <c r="FA406" s="229"/>
      <c r="FB406" s="225">
        <f t="shared" si="497"/>
        <v>0</v>
      </c>
      <c r="FC406" s="230">
        <f>IF(FB406=1,data!$C$41*FA406,0)</f>
        <v>0</v>
      </c>
      <c r="FD406" s="265" t="s">
        <v>96</v>
      </c>
      <c r="FE406" s="231">
        <f>IF(FB406=1,IF(FA406&lt;15,VLOOKUP(FD406,data!$B$3:$E$32,2,0)*FA406,(VLOOKUP(FD406,data!$B$3:$E$32,2,0)*14)+(VLOOKUP(FD406,data!$B$3:$E$32,3,0))*(FA406-14)),0)</f>
        <v>0</v>
      </c>
      <c r="FF406" s="265" t="s">
        <v>96</v>
      </c>
      <c r="FG406" s="231">
        <f>IF(FB406=1,VLOOKUP(FF406,data!$B$35:$D$39,2,0),0)</f>
        <v>0</v>
      </c>
      <c r="FH406" s="232">
        <f>IF(AND(FE406&lt;&gt;0,FG406&lt;&gt;0)=FALSE,0,data!$C$43)</f>
        <v>0</v>
      </c>
      <c r="FI406" s="269">
        <f t="shared" si="498"/>
        <v>0</v>
      </c>
      <c r="FJ406" s="225">
        <f t="shared" si="499"/>
        <v>0</v>
      </c>
      <c r="FK406" s="225">
        <f t="shared" si="500"/>
        <v>0</v>
      </c>
      <c r="FL406" s="225">
        <f t="shared" si="501"/>
        <v>0</v>
      </c>
      <c r="FM406" s="431" t="str">
        <f t="shared" si="502"/>
        <v>ne</v>
      </c>
    </row>
    <row r="407" spans="1:169" ht="26.65" hidden="1" customHeight="1" x14ac:dyDescent="0.25">
      <c r="A407" s="233"/>
      <c r="B407" s="370" t="s">
        <v>498</v>
      </c>
      <c r="C407" s="416"/>
      <c r="D407" s="418"/>
      <c r="E407" s="229"/>
      <c r="F407" s="225">
        <f t="shared" si="434"/>
        <v>0</v>
      </c>
      <c r="G407" s="230">
        <f>IF(F407=1,data!$C$41*E407,0)</f>
        <v>0</v>
      </c>
      <c r="H407" s="265" t="s">
        <v>96</v>
      </c>
      <c r="I407" s="231">
        <f>IF($F407=1,IF($E407&lt;15,VLOOKUP(H407,data!$B$3:$E$32,2,0)*$E407,(VLOOKUP(H407,data!$B$3:$E$32,2,0)*14)+(VLOOKUP(H407,data!$B$3:$E$32,3,0))*($E407-14)),0)</f>
        <v>0</v>
      </c>
      <c r="J407" s="265" t="s">
        <v>96</v>
      </c>
      <c r="K407" s="231">
        <f>IF($F407=1,VLOOKUP(J407,data!$B$35:$D$39,2,0),0)</f>
        <v>0</v>
      </c>
      <c r="L407" s="232">
        <f>IF(AND(I407&lt;&gt;0,K407&lt;&gt;0)=FALSE,0,data!$C$43)</f>
        <v>0</v>
      </c>
      <c r="M407" s="269">
        <f t="shared" si="361"/>
        <v>0</v>
      </c>
      <c r="N407" s="225">
        <f t="shared" si="503"/>
        <v>0</v>
      </c>
      <c r="O407" s="225">
        <f t="shared" si="435"/>
        <v>0</v>
      </c>
      <c r="P407" s="225">
        <f t="shared" si="436"/>
        <v>0</v>
      </c>
      <c r="Q407" s="228"/>
      <c r="R407" s="438">
        <f t="shared" si="437"/>
        <v>0</v>
      </c>
      <c r="S407" s="225">
        <f t="shared" si="438"/>
        <v>0</v>
      </c>
      <c r="T407" s="357">
        <f>IF(S407=1,data!$C$41*R407,0)</f>
        <v>0</v>
      </c>
      <c r="U407" s="370" t="str">
        <f t="shared" si="439"/>
        <v xml:space="preserve"> </v>
      </c>
      <c r="V407" s="360">
        <f>IF($S407=1,IF(R407&lt;15,VLOOKUP(U407,data!$B$3:$E$32,2,0)*R407,(VLOOKUP(U407,data!$B$3:$E$32,2,0)*14)+(VLOOKUP(U407,data!$B$3:$E$32,3,0))*(R407-14)),0)</f>
        <v>0</v>
      </c>
      <c r="W407" s="370" t="str">
        <f t="shared" si="440"/>
        <v xml:space="preserve"> </v>
      </c>
      <c r="X407" s="360">
        <f>IF($S407=1,VLOOKUP(W407,data!$B$35:$D$39,2,0),0)</f>
        <v>0</v>
      </c>
      <c r="Y407" s="364">
        <f>IF(AND(V407&lt;&gt;0,X407&lt;&gt;0)=FALSE,0,data!$C$43)</f>
        <v>0</v>
      </c>
      <c r="Z407" s="365">
        <f t="shared" si="362"/>
        <v>0</v>
      </c>
      <c r="AA407" s="225">
        <f t="shared" si="504"/>
        <v>0</v>
      </c>
      <c r="AB407" s="225">
        <f t="shared" si="441"/>
        <v>0</v>
      </c>
      <c r="AC407" s="225">
        <f t="shared" si="442"/>
        <v>0</v>
      </c>
      <c r="AE407" s="229"/>
      <c r="AF407" s="225">
        <f t="shared" si="443"/>
        <v>0</v>
      </c>
      <c r="AG407" s="230">
        <f>IF(AF407=1,data!$C$41*AE407,0)</f>
        <v>0</v>
      </c>
      <c r="AH407" s="265" t="s">
        <v>96</v>
      </c>
      <c r="AI407" s="231">
        <f>IF(AF407=1,IF(AE407&lt;15,VLOOKUP(AH407,data!$B$3:$E$32,2,0)*AE407,(VLOOKUP(AH407,data!$B$3:$E$32,2,0)*14)+(VLOOKUP(AH407,data!$B$3:$E$32,3,0))*(AE407-14)),0)</f>
        <v>0</v>
      </c>
      <c r="AJ407" s="265" t="s">
        <v>96</v>
      </c>
      <c r="AK407" s="231">
        <f>IF(AF407=1,VLOOKUP(AJ407,data!$B$35:$D$39,2,0),0)</f>
        <v>0</v>
      </c>
      <c r="AL407" s="232">
        <f>IF(AND(AI407&lt;&gt;0,AK407&lt;&gt;0)=FALSE,0,data!$C$43)</f>
        <v>0</v>
      </c>
      <c r="AM407" s="269">
        <f t="shared" si="444"/>
        <v>0</v>
      </c>
      <c r="AN407" s="225">
        <f t="shared" si="445"/>
        <v>0</v>
      </c>
      <c r="AO407" s="225">
        <f t="shared" si="446"/>
        <v>0</v>
      </c>
      <c r="AP407" s="225">
        <f t="shared" si="447"/>
        <v>0</v>
      </c>
      <c r="AQ407" s="431" t="str">
        <f t="shared" si="448"/>
        <v>ne</v>
      </c>
      <c r="AS407" s="229"/>
      <c r="AT407" s="225">
        <f t="shared" si="449"/>
        <v>0</v>
      </c>
      <c r="AU407" s="230">
        <f>IF(AT407=1,data!$C$41*AS407,0)</f>
        <v>0</v>
      </c>
      <c r="AV407" s="265" t="s">
        <v>96</v>
      </c>
      <c r="AW407" s="231">
        <f>IF(AT407=1,IF(AS407&lt;15,VLOOKUP(AV407,data!$B$3:$E$32,2,0)*AS407,(VLOOKUP(AV407,data!$B$3:$E$32,2,0)*14)+(VLOOKUP(AV407,data!$B$3:$E$32,3,0))*(AS407-14)),0)</f>
        <v>0</v>
      </c>
      <c r="AX407" s="265" t="s">
        <v>96</v>
      </c>
      <c r="AY407" s="231">
        <f>IF(AT407=1,VLOOKUP(AX407,data!$B$35:$D$39,2,0),0)</f>
        <v>0</v>
      </c>
      <c r="AZ407" s="232">
        <f>IF(AND(AW407&lt;&gt;0,AY407&lt;&gt;0)=FALSE,0,data!$C$43)</f>
        <v>0</v>
      </c>
      <c r="BA407" s="269">
        <f t="shared" si="450"/>
        <v>0</v>
      </c>
      <c r="BB407" s="225">
        <f t="shared" si="451"/>
        <v>0</v>
      </c>
      <c r="BC407" s="225">
        <f t="shared" si="452"/>
        <v>0</v>
      </c>
      <c r="BD407" s="225">
        <f t="shared" si="453"/>
        <v>0</v>
      </c>
      <c r="BE407" s="431" t="str">
        <f t="shared" si="454"/>
        <v>ne</v>
      </c>
      <c r="BG407" s="229"/>
      <c r="BH407" s="225">
        <f t="shared" si="455"/>
        <v>0</v>
      </c>
      <c r="BI407" s="230">
        <f>IF(BH407=1,data!$C$41*BG407,0)</f>
        <v>0</v>
      </c>
      <c r="BJ407" s="265" t="s">
        <v>96</v>
      </c>
      <c r="BK407" s="231">
        <f>IF(BH407=1,IF(BG407&lt;15,VLOOKUP(BJ407,data!$B$3:$E$32,2,0)*BG407,(VLOOKUP(BJ407,data!$B$3:$E$32,2,0)*14)+(VLOOKUP(BJ407,data!$B$3:$E$32,3,0))*(BG407-14)),0)</f>
        <v>0</v>
      </c>
      <c r="BL407" s="265" t="s">
        <v>96</v>
      </c>
      <c r="BM407" s="231">
        <f>IF(BH407=1,VLOOKUP(BL407,data!$B$35:$D$39,2,0),0)</f>
        <v>0</v>
      </c>
      <c r="BN407" s="232">
        <f>IF(AND(BK407&lt;&gt;0,BM407&lt;&gt;0)=FALSE,0,data!$C$43)</f>
        <v>0</v>
      </c>
      <c r="BO407" s="269">
        <f t="shared" si="456"/>
        <v>0</v>
      </c>
      <c r="BP407" s="225">
        <f t="shared" si="457"/>
        <v>0</v>
      </c>
      <c r="BQ407" s="225">
        <f t="shared" si="458"/>
        <v>0</v>
      </c>
      <c r="BR407" s="225">
        <f t="shared" si="459"/>
        <v>0</v>
      </c>
      <c r="BS407" s="431" t="str">
        <f t="shared" si="460"/>
        <v>ne</v>
      </c>
      <c r="BU407" s="229"/>
      <c r="BV407" s="225">
        <f t="shared" si="461"/>
        <v>0</v>
      </c>
      <c r="BW407" s="230">
        <f>IF(BV407=1,data!$C$41*BU407,0)</f>
        <v>0</v>
      </c>
      <c r="BX407" s="265" t="s">
        <v>96</v>
      </c>
      <c r="BY407" s="231">
        <f>IF(BV407=1,IF(BU407&lt;15,VLOOKUP(BX407,data!$B$3:$E$32,2,0)*BU407,(VLOOKUP(BX407,data!$B$3:$E$32,2,0)*14)+(VLOOKUP(BX407,data!$B$3:$E$32,3,0))*(BU407-14)),0)</f>
        <v>0</v>
      </c>
      <c r="BZ407" s="265" t="s">
        <v>96</v>
      </c>
      <c r="CA407" s="231">
        <f>IF(BV407=1,VLOOKUP(BZ407,data!$B$35:$D$39,2,0),0)</f>
        <v>0</v>
      </c>
      <c r="CB407" s="232">
        <f>IF(AND(BY407&lt;&gt;0,CA407&lt;&gt;0)=FALSE,0,data!$C$43)</f>
        <v>0</v>
      </c>
      <c r="CC407" s="269">
        <f t="shared" si="462"/>
        <v>0</v>
      </c>
      <c r="CD407" s="225">
        <f t="shared" si="463"/>
        <v>0</v>
      </c>
      <c r="CE407" s="225">
        <f t="shared" si="464"/>
        <v>0</v>
      </c>
      <c r="CF407" s="225">
        <f t="shared" si="465"/>
        <v>0</v>
      </c>
      <c r="CG407" s="431" t="str">
        <f t="shared" si="466"/>
        <v>ne</v>
      </c>
      <c r="CI407" s="229"/>
      <c r="CJ407" s="225">
        <f t="shared" si="467"/>
        <v>0</v>
      </c>
      <c r="CK407" s="230">
        <f>IF(CJ407=1,data!$C$41*CI407,0)</f>
        <v>0</v>
      </c>
      <c r="CL407" s="265" t="s">
        <v>96</v>
      </c>
      <c r="CM407" s="231">
        <f>IF(CJ407=1,IF(CI407&lt;15,VLOOKUP(CL407,data!$B$3:$E$32,2,0)*CI407,(VLOOKUP(CL407,data!$B$3:$E$32,2,0)*14)+(VLOOKUP(CL407,data!$B$3:$E$32,3,0))*(CI407-14)),0)</f>
        <v>0</v>
      </c>
      <c r="CN407" s="265" t="s">
        <v>96</v>
      </c>
      <c r="CO407" s="231">
        <f>IF(CJ407=1,VLOOKUP(CN407,data!$B$35:$D$39,2,0),0)</f>
        <v>0</v>
      </c>
      <c r="CP407" s="232">
        <f>IF(AND(CM407&lt;&gt;0,CO407&lt;&gt;0)=FALSE,0,data!$C$43)</f>
        <v>0</v>
      </c>
      <c r="CQ407" s="269">
        <f t="shared" si="468"/>
        <v>0</v>
      </c>
      <c r="CR407" s="225">
        <f t="shared" si="469"/>
        <v>0</v>
      </c>
      <c r="CS407" s="225">
        <f t="shared" si="470"/>
        <v>0</v>
      </c>
      <c r="CT407" s="225">
        <f t="shared" si="471"/>
        <v>0</v>
      </c>
      <c r="CU407" s="431" t="str">
        <f t="shared" si="472"/>
        <v>ne</v>
      </c>
      <c r="CW407" s="229"/>
      <c r="CX407" s="225">
        <f t="shared" si="473"/>
        <v>0</v>
      </c>
      <c r="CY407" s="230">
        <f>IF(CX407=1,data!$C$41*CW407,0)</f>
        <v>0</v>
      </c>
      <c r="CZ407" s="265" t="s">
        <v>96</v>
      </c>
      <c r="DA407" s="231">
        <f>IF(CX407=1,IF(CW407&lt;15,VLOOKUP(CZ407,data!$B$3:$E$32,2,0)*CW407,(VLOOKUP(CZ407,data!$B$3:$E$32,2,0)*14)+(VLOOKUP(CZ407,data!$B$3:$E$32,3,0))*(CW407-14)),0)</f>
        <v>0</v>
      </c>
      <c r="DB407" s="265" t="s">
        <v>96</v>
      </c>
      <c r="DC407" s="231">
        <f>IF(CX407=1,VLOOKUP(DB407,data!$B$35:$D$39,2,0),0)</f>
        <v>0</v>
      </c>
      <c r="DD407" s="232">
        <f>IF(AND(DA407&lt;&gt;0,DC407&lt;&gt;0)=FALSE,0,data!$C$43)</f>
        <v>0</v>
      </c>
      <c r="DE407" s="269">
        <f t="shared" si="474"/>
        <v>0</v>
      </c>
      <c r="DF407" s="225">
        <f t="shared" si="475"/>
        <v>0</v>
      </c>
      <c r="DG407" s="225">
        <f t="shared" si="476"/>
        <v>0</v>
      </c>
      <c r="DH407" s="225">
        <f t="shared" si="477"/>
        <v>0</v>
      </c>
      <c r="DI407" s="431" t="str">
        <f t="shared" si="478"/>
        <v>ne</v>
      </c>
      <c r="DK407" s="229"/>
      <c r="DL407" s="225">
        <f t="shared" si="479"/>
        <v>0</v>
      </c>
      <c r="DM407" s="230">
        <f>IF(DL407=1,data!$C$41*DK407,0)</f>
        <v>0</v>
      </c>
      <c r="DN407" s="265" t="s">
        <v>96</v>
      </c>
      <c r="DO407" s="231">
        <f>IF(DL407=1,IF(DK407&lt;15,VLOOKUP(DN407,data!$B$3:$E$32,2,0)*DK407,(VLOOKUP(DN407,data!$B$3:$E$32,2,0)*14)+(VLOOKUP(DN407,data!$B$3:$E$32,3,0))*(DK407-14)),0)</f>
        <v>0</v>
      </c>
      <c r="DP407" s="265" t="s">
        <v>96</v>
      </c>
      <c r="DQ407" s="231">
        <f>IF(DL407=1,VLOOKUP(DP407,data!$B$35:$D$39,2,0),0)</f>
        <v>0</v>
      </c>
      <c r="DR407" s="232">
        <f>IF(AND(DO407&lt;&gt;0,DQ407&lt;&gt;0)=FALSE,0,data!$C$43)</f>
        <v>0</v>
      </c>
      <c r="DS407" s="269">
        <f t="shared" si="480"/>
        <v>0</v>
      </c>
      <c r="DT407" s="225">
        <f t="shared" si="481"/>
        <v>0</v>
      </c>
      <c r="DU407" s="225">
        <f t="shared" si="482"/>
        <v>0</v>
      </c>
      <c r="DV407" s="225">
        <f t="shared" si="483"/>
        <v>0</v>
      </c>
      <c r="DW407" s="431" t="str">
        <f t="shared" si="484"/>
        <v>ne</v>
      </c>
      <c r="DY407" s="229"/>
      <c r="DZ407" s="225">
        <f t="shared" si="485"/>
        <v>0</v>
      </c>
      <c r="EA407" s="230">
        <f>IF(DZ407=1,data!$C$41*DY407,0)</f>
        <v>0</v>
      </c>
      <c r="EB407" s="265" t="s">
        <v>96</v>
      </c>
      <c r="EC407" s="231">
        <f>IF(DZ407=1,IF(DY407&lt;15,VLOOKUP(EB407,data!$B$3:$E$32,2,0)*DY407,(VLOOKUP(EB407,data!$B$3:$E$32,2,0)*14)+(VLOOKUP(EB407,data!$B$3:$E$32,3,0))*(DY407-14)),0)</f>
        <v>0</v>
      </c>
      <c r="ED407" s="265" t="s">
        <v>96</v>
      </c>
      <c r="EE407" s="231">
        <f>IF(DZ407=1,VLOOKUP(ED407,data!$B$35:$D$39,2,0),0)</f>
        <v>0</v>
      </c>
      <c r="EF407" s="232">
        <f>IF(AND(EC407&lt;&gt;0,EE407&lt;&gt;0)=FALSE,0,data!$C$43)</f>
        <v>0</v>
      </c>
      <c r="EG407" s="269">
        <f t="shared" si="486"/>
        <v>0</v>
      </c>
      <c r="EH407" s="225">
        <f t="shared" si="487"/>
        <v>0</v>
      </c>
      <c r="EI407" s="225">
        <f t="shared" si="488"/>
        <v>0</v>
      </c>
      <c r="EJ407" s="225">
        <f t="shared" si="489"/>
        <v>0</v>
      </c>
      <c r="EK407" s="431" t="str">
        <f t="shared" si="490"/>
        <v>ne</v>
      </c>
      <c r="EM407" s="229"/>
      <c r="EN407" s="225">
        <f t="shared" si="491"/>
        <v>0</v>
      </c>
      <c r="EO407" s="230">
        <f>IF(EN407=1,data!$C$41*EM407,0)</f>
        <v>0</v>
      </c>
      <c r="EP407" s="265" t="s">
        <v>96</v>
      </c>
      <c r="EQ407" s="231">
        <f>IF(EN407=1,IF(EM407&lt;15,VLOOKUP(EP407,data!$B$3:$E$32,2,0)*EM407,(VLOOKUP(EP407,data!$B$3:$E$32,2,0)*14)+(VLOOKUP(EP407,data!$B$3:$E$32,3,0))*(EM407-14)),0)</f>
        <v>0</v>
      </c>
      <c r="ER407" s="265" t="s">
        <v>96</v>
      </c>
      <c r="ES407" s="231">
        <f>IF(EN407=1,VLOOKUP(ER407,data!$B$35:$D$39,2,0),0)</f>
        <v>0</v>
      </c>
      <c r="ET407" s="232">
        <f>IF(AND(EQ407&lt;&gt;0,ES407&lt;&gt;0)=FALSE,0,data!$C$43)</f>
        <v>0</v>
      </c>
      <c r="EU407" s="269">
        <f t="shared" si="492"/>
        <v>0</v>
      </c>
      <c r="EV407" s="225">
        <f t="shared" si="493"/>
        <v>0</v>
      </c>
      <c r="EW407" s="225">
        <f t="shared" si="494"/>
        <v>0</v>
      </c>
      <c r="EX407" s="225">
        <f t="shared" si="495"/>
        <v>0</v>
      </c>
      <c r="EY407" s="431" t="str">
        <f t="shared" si="496"/>
        <v>ne</v>
      </c>
      <c r="FA407" s="229"/>
      <c r="FB407" s="225">
        <f t="shared" si="497"/>
        <v>0</v>
      </c>
      <c r="FC407" s="230">
        <f>IF(FB407=1,data!$C$41*FA407,0)</f>
        <v>0</v>
      </c>
      <c r="FD407" s="265" t="s">
        <v>96</v>
      </c>
      <c r="FE407" s="231">
        <f>IF(FB407=1,IF(FA407&lt;15,VLOOKUP(FD407,data!$B$3:$E$32,2,0)*FA407,(VLOOKUP(FD407,data!$B$3:$E$32,2,0)*14)+(VLOOKUP(FD407,data!$B$3:$E$32,3,0))*(FA407-14)),0)</f>
        <v>0</v>
      </c>
      <c r="FF407" s="265" t="s">
        <v>96</v>
      </c>
      <c r="FG407" s="231">
        <f>IF(FB407=1,VLOOKUP(FF407,data!$B$35:$D$39,2,0),0)</f>
        <v>0</v>
      </c>
      <c r="FH407" s="232">
        <f>IF(AND(FE407&lt;&gt;0,FG407&lt;&gt;0)=FALSE,0,data!$C$43)</f>
        <v>0</v>
      </c>
      <c r="FI407" s="269">
        <f t="shared" si="498"/>
        <v>0</v>
      </c>
      <c r="FJ407" s="225">
        <f t="shared" si="499"/>
        <v>0</v>
      </c>
      <c r="FK407" s="225">
        <f t="shared" si="500"/>
        <v>0</v>
      </c>
      <c r="FL407" s="225">
        <f t="shared" si="501"/>
        <v>0</v>
      </c>
      <c r="FM407" s="431" t="str">
        <f t="shared" si="502"/>
        <v>ne</v>
      </c>
    </row>
    <row r="408" spans="1:169" ht="26.65" hidden="1" customHeight="1" x14ac:dyDescent="0.25">
      <c r="A408" s="233"/>
      <c r="B408" s="370" t="s">
        <v>499</v>
      </c>
      <c r="C408" s="416"/>
      <c r="D408" s="418"/>
      <c r="E408" s="229"/>
      <c r="F408" s="225">
        <f t="shared" si="434"/>
        <v>0</v>
      </c>
      <c r="G408" s="230">
        <f>IF(F408=1,data!$C$41*E408,0)</f>
        <v>0</v>
      </c>
      <c r="H408" s="265" t="s">
        <v>96</v>
      </c>
      <c r="I408" s="231">
        <f>IF($F408=1,IF($E408&lt;15,VLOOKUP(H408,data!$B$3:$E$32,2,0)*$E408,(VLOOKUP(H408,data!$B$3:$E$32,2,0)*14)+(VLOOKUP(H408,data!$B$3:$E$32,3,0))*($E408-14)),0)</f>
        <v>0</v>
      </c>
      <c r="J408" s="265" t="s">
        <v>96</v>
      </c>
      <c r="K408" s="231">
        <f>IF($F408=1,VLOOKUP(J408,data!$B$35:$D$39,2,0),0)</f>
        <v>0</v>
      </c>
      <c r="L408" s="232">
        <f>IF(AND(I408&lt;&gt;0,K408&lt;&gt;0)=FALSE,0,data!$C$43)</f>
        <v>0</v>
      </c>
      <c r="M408" s="269">
        <f t="shared" si="361"/>
        <v>0</v>
      </c>
      <c r="N408" s="225">
        <f t="shared" si="503"/>
        <v>0</v>
      </c>
      <c r="O408" s="225">
        <f t="shared" si="435"/>
        <v>0</v>
      </c>
      <c r="P408" s="225">
        <f t="shared" si="436"/>
        <v>0</v>
      </c>
      <c r="Q408" s="228"/>
      <c r="R408" s="438">
        <f t="shared" si="437"/>
        <v>0</v>
      </c>
      <c r="S408" s="225">
        <f t="shared" si="438"/>
        <v>0</v>
      </c>
      <c r="T408" s="357">
        <f>IF(S408=1,data!$C$41*R408,0)</f>
        <v>0</v>
      </c>
      <c r="U408" s="370" t="str">
        <f t="shared" si="439"/>
        <v xml:space="preserve"> </v>
      </c>
      <c r="V408" s="360">
        <f>IF($S408=1,IF(R408&lt;15,VLOOKUP(U408,data!$B$3:$E$32,2,0)*R408,(VLOOKUP(U408,data!$B$3:$E$32,2,0)*14)+(VLOOKUP(U408,data!$B$3:$E$32,3,0))*(R408-14)),0)</f>
        <v>0</v>
      </c>
      <c r="W408" s="370" t="str">
        <f t="shared" si="440"/>
        <v xml:space="preserve"> </v>
      </c>
      <c r="X408" s="360">
        <f>IF($S408=1,VLOOKUP(W408,data!$B$35:$D$39,2,0),0)</f>
        <v>0</v>
      </c>
      <c r="Y408" s="364">
        <f>IF(AND(V408&lt;&gt;0,X408&lt;&gt;0)=FALSE,0,data!$C$43)</f>
        <v>0</v>
      </c>
      <c r="Z408" s="365">
        <f t="shared" si="362"/>
        <v>0</v>
      </c>
      <c r="AA408" s="225">
        <f t="shared" si="504"/>
        <v>0</v>
      </c>
      <c r="AB408" s="225">
        <f t="shared" si="441"/>
        <v>0</v>
      </c>
      <c r="AC408" s="225">
        <f t="shared" si="442"/>
        <v>0</v>
      </c>
      <c r="AE408" s="229"/>
      <c r="AF408" s="225">
        <f t="shared" si="443"/>
        <v>0</v>
      </c>
      <c r="AG408" s="230">
        <f>IF(AF408=1,data!$C$41*AE408,0)</f>
        <v>0</v>
      </c>
      <c r="AH408" s="265" t="s">
        <v>96</v>
      </c>
      <c r="AI408" s="231">
        <f>IF(AF408=1,IF(AE408&lt;15,VLOOKUP(AH408,data!$B$3:$E$32,2,0)*AE408,(VLOOKUP(AH408,data!$B$3:$E$32,2,0)*14)+(VLOOKUP(AH408,data!$B$3:$E$32,3,0))*(AE408-14)),0)</f>
        <v>0</v>
      </c>
      <c r="AJ408" s="265" t="s">
        <v>96</v>
      </c>
      <c r="AK408" s="231">
        <f>IF(AF408=1,VLOOKUP(AJ408,data!$B$35:$D$39,2,0),0)</f>
        <v>0</v>
      </c>
      <c r="AL408" s="232">
        <f>IF(AND(AI408&lt;&gt;0,AK408&lt;&gt;0)=FALSE,0,data!$C$43)</f>
        <v>0</v>
      </c>
      <c r="AM408" s="269">
        <f t="shared" si="444"/>
        <v>0</v>
      </c>
      <c r="AN408" s="225">
        <f t="shared" si="445"/>
        <v>0</v>
      </c>
      <c r="AO408" s="225">
        <f t="shared" si="446"/>
        <v>0</v>
      </c>
      <c r="AP408" s="225">
        <f t="shared" si="447"/>
        <v>0</v>
      </c>
      <c r="AQ408" s="431" t="str">
        <f t="shared" si="448"/>
        <v>ne</v>
      </c>
      <c r="AS408" s="229"/>
      <c r="AT408" s="225">
        <f t="shared" si="449"/>
        <v>0</v>
      </c>
      <c r="AU408" s="230">
        <f>IF(AT408=1,data!$C$41*AS408,0)</f>
        <v>0</v>
      </c>
      <c r="AV408" s="265" t="s">
        <v>96</v>
      </c>
      <c r="AW408" s="231">
        <f>IF(AT408=1,IF(AS408&lt;15,VLOOKUP(AV408,data!$B$3:$E$32,2,0)*AS408,(VLOOKUP(AV408,data!$B$3:$E$32,2,0)*14)+(VLOOKUP(AV408,data!$B$3:$E$32,3,0))*(AS408-14)),0)</f>
        <v>0</v>
      </c>
      <c r="AX408" s="265" t="s">
        <v>96</v>
      </c>
      <c r="AY408" s="231">
        <f>IF(AT408=1,VLOOKUP(AX408,data!$B$35:$D$39,2,0),0)</f>
        <v>0</v>
      </c>
      <c r="AZ408" s="232">
        <f>IF(AND(AW408&lt;&gt;0,AY408&lt;&gt;0)=FALSE,0,data!$C$43)</f>
        <v>0</v>
      </c>
      <c r="BA408" s="269">
        <f t="shared" si="450"/>
        <v>0</v>
      </c>
      <c r="BB408" s="225">
        <f t="shared" si="451"/>
        <v>0</v>
      </c>
      <c r="BC408" s="225">
        <f t="shared" si="452"/>
        <v>0</v>
      </c>
      <c r="BD408" s="225">
        <f t="shared" si="453"/>
        <v>0</v>
      </c>
      <c r="BE408" s="431" t="str">
        <f t="shared" si="454"/>
        <v>ne</v>
      </c>
      <c r="BG408" s="229"/>
      <c r="BH408" s="225">
        <f t="shared" si="455"/>
        <v>0</v>
      </c>
      <c r="BI408" s="230">
        <f>IF(BH408=1,data!$C$41*BG408,0)</f>
        <v>0</v>
      </c>
      <c r="BJ408" s="265" t="s">
        <v>96</v>
      </c>
      <c r="BK408" s="231">
        <f>IF(BH408=1,IF(BG408&lt;15,VLOOKUP(BJ408,data!$B$3:$E$32,2,0)*BG408,(VLOOKUP(BJ408,data!$B$3:$E$32,2,0)*14)+(VLOOKUP(BJ408,data!$B$3:$E$32,3,0))*(BG408-14)),0)</f>
        <v>0</v>
      </c>
      <c r="BL408" s="265" t="s">
        <v>96</v>
      </c>
      <c r="BM408" s="231">
        <f>IF(BH408=1,VLOOKUP(BL408,data!$B$35:$D$39,2,0),0)</f>
        <v>0</v>
      </c>
      <c r="BN408" s="232">
        <f>IF(AND(BK408&lt;&gt;0,BM408&lt;&gt;0)=FALSE,0,data!$C$43)</f>
        <v>0</v>
      </c>
      <c r="BO408" s="269">
        <f t="shared" si="456"/>
        <v>0</v>
      </c>
      <c r="BP408" s="225">
        <f t="shared" si="457"/>
        <v>0</v>
      </c>
      <c r="BQ408" s="225">
        <f t="shared" si="458"/>
        <v>0</v>
      </c>
      <c r="BR408" s="225">
        <f t="shared" si="459"/>
        <v>0</v>
      </c>
      <c r="BS408" s="431" t="str">
        <f t="shared" si="460"/>
        <v>ne</v>
      </c>
      <c r="BU408" s="229"/>
      <c r="BV408" s="225">
        <f t="shared" si="461"/>
        <v>0</v>
      </c>
      <c r="BW408" s="230">
        <f>IF(BV408=1,data!$C$41*BU408,0)</f>
        <v>0</v>
      </c>
      <c r="BX408" s="265" t="s">
        <v>96</v>
      </c>
      <c r="BY408" s="231">
        <f>IF(BV408=1,IF(BU408&lt;15,VLOOKUP(BX408,data!$B$3:$E$32,2,0)*BU408,(VLOOKUP(BX408,data!$B$3:$E$32,2,0)*14)+(VLOOKUP(BX408,data!$B$3:$E$32,3,0))*(BU408-14)),0)</f>
        <v>0</v>
      </c>
      <c r="BZ408" s="265" t="s">
        <v>96</v>
      </c>
      <c r="CA408" s="231">
        <f>IF(BV408=1,VLOOKUP(BZ408,data!$B$35:$D$39,2,0),0)</f>
        <v>0</v>
      </c>
      <c r="CB408" s="232">
        <f>IF(AND(BY408&lt;&gt;0,CA408&lt;&gt;0)=FALSE,0,data!$C$43)</f>
        <v>0</v>
      </c>
      <c r="CC408" s="269">
        <f t="shared" si="462"/>
        <v>0</v>
      </c>
      <c r="CD408" s="225">
        <f t="shared" si="463"/>
        <v>0</v>
      </c>
      <c r="CE408" s="225">
        <f t="shared" si="464"/>
        <v>0</v>
      </c>
      <c r="CF408" s="225">
        <f t="shared" si="465"/>
        <v>0</v>
      </c>
      <c r="CG408" s="431" t="str">
        <f t="shared" si="466"/>
        <v>ne</v>
      </c>
      <c r="CI408" s="229"/>
      <c r="CJ408" s="225">
        <f t="shared" si="467"/>
        <v>0</v>
      </c>
      <c r="CK408" s="230">
        <f>IF(CJ408=1,data!$C$41*CI408,0)</f>
        <v>0</v>
      </c>
      <c r="CL408" s="265" t="s">
        <v>96</v>
      </c>
      <c r="CM408" s="231">
        <f>IF(CJ408=1,IF(CI408&lt;15,VLOOKUP(CL408,data!$B$3:$E$32,2,0)*CI408,(VLOOKUP(CL408,data!$B$3:$E$32,2,0)*14)+(VLOOKUP(CL408,data!$B$3:$E$32,3,0))*(CI408-14)),0)</f>
        <v>0</v>
      </c>
      <c r="CN408" s="265" t="s">
        <v>96</v>
      </c>
      <c r="CO408" s="231">
        <f>IF(CJ408=1,VLOOKUP(CN408,data!$B$35:$D$39,2,0),0)</f>
        <v>0</v>
      </c>
      <c r="CP408" s="232">
        <f>IF(AND(CM408&lt;&gt;0,CO408&lt;&gt;0)=FALSE,0,data!$C$43)</f>
        <v>0</v>
      </c>
      <c r="CQ408" s="269">
        <f t="shared" si="468"/>
        <v>0</v>
      </c>
      <c r="CR408" s="225">
        <f t="shared" si="469"/>
        <v>0</v>
      </c>
      <c r="CS408" s="225">
        <f t="shared" si="470"/>
        <v>0</v>
      </c>
      <c r="CT408" s="225">
        <f t="shared" si="471"/>
        <v>0</v>
      </c>
      <c r="CU408" s="431" t="str">
        <f t="shared" si="472"/>
        <v>ne</v>
      </c>
      <c r="CW408" s="229"/>
      <c r="CX408" s="225">
        <f t="shared" si="473"/>
        <v>0</v>
      </c>
      <c r="CY408" s="230">
        <f>IF(CX408=1,data!$C$41*CW408,0)</f>
        <v>0</v>
      </c>
      <c r="CZ408" s="265" t="s">
        <v>96</v>
      </c>
      <c r="DA408" s="231">
        <f>IF(CX408=1,IF(CW408&lt;15,VLOOKUP(CZ408,data!$B$3:$E$32,2,0)*CW408,(VLOOKUP(CZ408,data!$B$3:$E$32,2,0)*14)+(VLOOKUP(CZ408,data!$B$3:$E$32,3,0))*(CW408-14)),0)</f>
        <v>0</v>
      </c>
      <c r="DB408" s="265" t="s">
        <v>96</v>
      </c>
      <c r="DC408" s="231">
        <f>IF(CX408=1,VLOOKUP(DB408,data!$B$35:$D$39,2,0),0)</f>
        <v>0</v>
      </c>
      <c r="DD408" s="232">
        <f>IF(AND(DA408&lt;&gt;0,DC408&lt;&gt;0)=FALSE,0,data!$C$43)</f>
        <v>0</v>
      </c>
      <c r="DE408" s="269">
        <f t="shared" si="474"/>
        <v>0</v>
      </c>
      <c r="DF408" s="225">
        <f t="shared" si="475"/>
        <v>0</v>
      </c>
      <c r="DG408" s="225">
        <f t="shared" si="476"/>
        <v>0</v>
      </c>
      <c r="DH408" s="225">
        <f t="shared" si="477"/>
        <v>0</v>
      </c>
      <c r="DI408" s="431" t="str">
        <f t="shared" si="478"/>
        <v>ne</v>
      </c>
      <c r="DK408" s="229"/>
      <c r="DL408" s="225">
        <f t="shared" si="479"/>
        <v>0</v>
      </c>
      <c r="DM408" s="230">
        <f>IF(DL408=1,data!$C$41*DK408,0)</f>
        <v>0</v>
      </c>
      <c r="DN408" s="265" t="s">
        <v>96</v>
      </c>
      <c r="DO408" s="231">
        <f>IF(DL408=1,IF(DK408&lt;15,VLOOKUP(DN408,data!$B$3:$E$32,2,0)*DK408,(VLOOKUP(DN408,data!$B$3:$E$32,2,0)*14)+(VLOOKUP(DN408,data!$B$3:$E$32,3,0))*(DK408-14)),0)</f>
        <v>0</v>
      </c>
      <c r="DP408" s="265" t="s">
        <v>96</v>
      </c>
      <c r="DQ408" s="231">
        <f>IF(DL408=1,VLOOKUP(DP408,data!$B$35:$D$39,2,0),0)</f>
        <v>0</v>
      </c>
      <c r="DR408" s="232">
        <f>IF(AND(DO408&lt;&gt;0,DQ408&lt;&gt;0)=FALSE,0,data!$C$43)</f>
        <v>0</v>
      </c>
      <c r="DS408" s="269">
        <f t="shared" si="480"/>
        <v>0</v>
      </c>
      <c r="DT408" s="225">
        <f t="shared" si="481"/>
        <v>0</v>
      </c>
      <c r="DU408" s="225">
        <f t="shared" si="482"/>
        <v>0</v>
      </c>
      <c r="DV408" s="225">
        <f t="shared" si="483"/>
        <v>0</v>
      </c>
      <c r="DW408" s="431" t="str">
        <f t="shared" si="484"/>
        <v>ne</v>
      </c>
      <c r="DY408" s="229"/>
      <c r="DZ408" s="225">
        <f t="shared" si="485"/>
        <v>0</v>
      </c>
      <c r="EA408" s="230">
        <f>IF(DZ408=1,data!$C$41*DY408,0)</f>
        <v>0</v>
      </c>
      <c r="EB408" s="265" t="s">
        <v>96</v>
      </c>
      <c r="EC408" s="231">
        <f>IF(DZ408=1,IF(DY408&lt;15,VLOOKUP(EB408,data!$B$3:$E$32,2,0)*DY408,(VLOOKUP(EB408,data!$B$3:$E$32,2,0)*14)+(VLOOKUP(EB408,data!$B$3:$E$32,3,0))*(DY408-14)),0)</f>
        <v>0</v>
      </c>
      <c r="ED408" s="265" t="s">
        <v>96</v>
      </c>
      <c r="EE408" s="231">
        <f>IF(DZ408=1,VLOOKUP(ED408,data!$B$35:$D$39,2,0),0)</f>
        <v>0</v>
      </c>
      <c r="EF408" s="232">
        <f>IF(AND(EC408&lt;&gt;0,EE408&lt;&gt;0)=FALSE,0,data!$C$43)</f>
        <v>0</v>
      </c>
      <c r="EG408" s="269">
        <f t="shared" si="486"/>
        <v>0</v>
      </c>
      <c r="EH408" s="225">
        <f t="shared" si="487"/>
        <v>0</v>
      </c>
      <c r="EI408" s="225">
        <f t="shared" si="488"/>
        <v>0</v>
      </c>
      <c r="EJ408" s="225">
        <f t="shared" si="489"/>
        <v>0</v>
      </c>
      <c r="EK408" s="431" t="str">
        <f t="shared" si="490"/>
        <v>ne</v>
      </c>
      <c r="EM408" s="229"/>
      <c r="EN408" s="225">
        <f t="shared" si="491"/>
        <v>0</v>
      </c>
      <c r="EO408" s="230">
        <f>IF(EN408=1,data!$C$41*EM408,0)</f>
        <v>0</v>
      </c>
      <c r="EP408" s="265" t="s">
        <v>96</v>
      </c>
      <c r="EQ408" s="231">
        <f>IF(EN408=1,IF(EM408&lt;15,VLOOKUP(EP408,data!$B$3:$E$32,2,0)*EM408,(VLOOKUP(EP408,data!$B$3:$E$32,2,0)*14)+(VLOOKUP(EP408,data!$B$3:$E$32,3,0))*(EM408-14)),0)</f>
        <v>0</v>
      </c>
      <c r="ER408" s="265" t="s">
        <v>96</v>
      </c>
      <c r="ES408" s="231">
        <f>IF(EN408=1,VLOOKUP(ER408,data!$B$35:$D$39,2,0),0)</f>
        <v>0</v>
      </c>
      <c r="ET408" s="232">
        <f>IF(AND(EQ408&lt;&gt;0,ES408&lt;&gt;0)=FALSE,0,data!$C$43)</f>
        <v>0</v>
      </c>
      <c r="EU408" s="269">
        <f t="shared" si="492"/>
        <v>0</v>
      </c>
      <c r="EV408" s="225">
        <f t="shared" si="493"/>
        <v>0</v>
      </c>
      <c r="EW408" s="225">
        <f t="shared" si="494"/>
        <v>0</v>
      </c>
      <c r="EX408" s="225">
        <f t="shared" si="495"/>
        <v>0</v>
      </c>
      <c r="EY408" s="431" t="str">
        <f t="shared" si="496"/>
        <v>ne</v>
      </c>
      <c r="FA408" s="229"/>
      <c r="FB408" s="225">
        <f t="shared" si="497"/>
        <v>0</v>
      </c>
      <c r="FC408" s="230">
        <f>IF(FB408=1,data!$C$41*FA408,0)</f>
        <v>0</v>
      </c>
      <c r="FD408" s="265" t="s">
        <v>96</v>
      </c>
      <c r="FE408" s="231">
        <f>IF(FB408=1,IF(FA408&lt;15,VLOOKUP(FD408,data!$B$3:$E$32,2,0)*FA408,(VLOOKUP(FD408,data!$B$3:$E$32,2,0)*14)+(VLOOKUP(FD408,data!$B$3:$E$32,3,0))*(FA408-14)),0)</f>
        <v>0</v>
      </c>
      <c r="FF408" s="265" t="s">
        <v>96</v>
      </c>
      <c r="FG408" s="231">
        <f>IF(FB408=1,VLOOKUP(FF408,data!$B$35:$D$39,2,0),0)</f>
        <v>0</v>
      </c>
      <c r="FH408" s="232">
        <f>IF(AND(FE408&lt;&gt;0,FG408&lt;&gt;0)=FALSE,0,data!$C$43)</f>
        <v>0</v>
      </c>
      <c r="FI408" s="269">
        <f t="shared" si="498"/>
        <v>0</v>
      </c>
      <c r="FJ408" s="225">
        <f t="shared" si="499"/>
        <v>0</v>
      </c>
      <c r="FK408" s="225">
        <f t="shared" si="500"/>
        <v>0</v>
      </c>
      <c r="FL408" s="225">
        <f t="shared" si="501"/>
        <v>0</v>
      </c>
      <c r="FM408" s="431" t="str">
        <f t="shared" si="502"/>
        <v>ne</v>
      </c>
    </row>
    <row r="409" spans="1:169" ht="26.65" hidden="1" customHeight="1" x14ac:dyDescent="0.25">
      <c r="A409" s="233"/>
      <c r="B409" s="370" t="s">
        <v>500</v>
      </c>
      <c r="C409" s="416"/>
      <c r="D409" s="418"/>
      <c r="E409" s="229"/>
      <c r="F409" s="225">
        <f t="shared" si="434"/>
        <v>0</v>
      </c>
      <c r="G409" s="230">
        <f>IF(F409=1,data!$C$41*E409,0)</f>
        <v>0</v>
      </c>
      <c r="H409" s="265" t="s">
        <v>96</v>
      </c>
      <c r="I409" s="231">
        <f>IF($F409=1,IF($E409&lt;15,VLOOKUP(H409,data!$B$3:$E$32,2,0)*$E409,(VLOOKUP(H409,data!$B$3:$E$32,2,0)*14)+(VLOOKUP(H409,data!$B$3:$E$32,3,0))*($E409-14)),0)</f>
        <v>0</v>
      </c>
      <c r="J409" s="265" t="s">
        <v>96</v>
      </c>
      <c r="K409" s="231">
        <f>IF($F409=1,VLOOKUP(J409,data!$B$35:$D$39,2,0),0)</f>
        <v>0</v>
      </c>
      <c r="L409" s="232">
        <f>IF(AND(I409&lt;&gt;0,K409&lt;&gt;0)=FALSE,0,data!$C$43)</f>
        <v>0</v>
      </c>
      <c r="M409" s="269">
        <f t="shared" si="361"/>
        <v>0</v>
      </c>
      <c r="N409" s="225">
        <f t="shared" si="503"/>
        <v>0</v>
      </c>
      <c r="O409" s="225">
        <f t="shared" si="435"/>
        <v>0</v>
      </c>
      <c r="P409" s="225">
        <f t="shared" si="436"/>
        <v>0</v>
      </c>
      <c r="Q409" s="228"/>
      <c r="R409" s="438">
        <f t="shared" si="437"/>
        <v>0</v>
      </c>
      <c r="S409" s="225">
        <f t="shared" si="438"/>
        <v>0</v>
      </c>
      <c r="T409" s="357">
        <f>IF(S409=1,data!$C$41*R409,0)</f>
        <v>0</v>
      </c>
      <c r="U409" s="370" t="str">
        <f t="shared" si="439"/>
        <v xml:space="preserve"> </v>
      </c>
      <c r="V409" s="360">
        <f>IF($S409=1,IF(R409&lt;15,VLOOKUP(U409,data!$B$3:$E$32,2,0)*R409,(VLOOKUP(U409,data!$B$3:$E$32,2,0)*14)+(VLOOKUP(U409,data!$B$3:$E$32,3,0))*(R409-14)),0)</f>
        <v>0</v>
      </c>
      <c r="W409" s="370" t="str">
        <f t="shared" si="440"/>
        <v xml:space="preserve"> </v>
      </c>
      <c r="X409" s="360">
        <f>IF($S409=1,VLOOKUP(W409,data!$B$35:$D$39,2,0),0)</f>
        <v>0</v>
      </c>
      <c r="Y409" s="364">
        <f>IF(AND(V409&lt;&gt;0,X409&lt;&gt;0)=FALSE,0,data!$C$43)</f>
        <v>0</v>
      </c>
      <c r="Z409" s="365">
        <f t="shared" si="362"/>
        <v>0</v>
      </c>
      <c r="AA409" s="225">
        <f t="shared" si="504"/>
        <v>0</v>
      </c>
      <c r="AB409" s="225">
        <f t="shared" si="441"/>
        <v>0</v>
      </c>
      <c r="AC409" s="225">
        <f t="shared" si="442"/>
        <v>0</v>
      </c>
      <c r="AE409" s="229"/>
      <c r="AF409" s="225">
        <f t="shared" si="443"/>
        <v>0</v>
      </c>
      <c r="AG409" s="230">
        <f>IF(AF409=1,data!$C$41*AE409,0)</f>
        <v>0</v>
      </c>
      <c r="AH409" s="265" t="s">
        <v>96</v>
      </c>
      <c r="AI409" s="231">
        <f>IF(AF409=1,IF(AE409&lt;15,VLOOKUP(AH409,data!$B$3:$E$32,2,0)*AE409,(VLOOKUP(AH409,data!$B$3:$E$32,2,0)*14)+(VLOOKUP(AH409,data!$B$3:$E$32,3,0))*(AE409-14)),0)</f>
        <v>0</v>
      </c>
      <c r="AJ409" s="265" t="s">
        <v>96</v>
      </c>
      <c r="AK409" s="231">
        <f>IF(AF409=1,VLOOKUP(AJ409,data!$B$35:$D$39,2,0),0)</f>
        <v>0</v>
      </c>
      <c r="AL409" s="232">
        <f>IF(AND(AI409&lt;&gt;0,AK409&lt;&gt;0)=FALSE,0,data!$C$43)</f>
        <v>0</v>
      </c>
      <c r="AM409" s="269">
        <f t="shared" si="444"/>
        <v>0</v>
      </c>
      <c r="AN409" s="225">
        <f t="shared" si="445"/>
        <v>0</v>
      </c>
      <c r="AO409" s="225">
        <f t="shared" si="446"/>
        <v>0</v>
      </c>
      <c r="AP409" s="225">
        <f t="shared" si="447"/>
        <v>0</v>
      </c>
      <c r="AQ409" s="431" t="str">
        <f t="shared" si="448"/>
        <v>ne</v>
      </c>
      <c r="AS409" s="229"/>
      <c r="AT409" s="225">
        <f t="shared" si="449"/>
        <v>0</v>
      </c>
      <c r="AU409" s="230">
        <f>IF(AT409=1,data!$C$41*AS409,0)</f>
        <v>0</v>
      </c>
      <c r="AV409" s="265" t="s">
        <v>96</v>
      </c>
      <c r="AW409" s="231">
        <f>IF(AT409=1,IF(AS409&lt;15,VLOOKUP(AV409,data!$B$3:$E$32,2,0)*AS409,(VLOOKUP(AV409,data!$B$3:$E$32,2,0)*14)+(VLOOKUP(AV409,data!$B$3:$E$32,3,0))*(AS409-14)),0)</f>
        <v>0</v>
      </c>
      <c r="AX409" s="265" t="s">
        <v>96</v>
      </c>
      <c r="AY409" s="231">
        <f>IF(AT409=1,VLOOKUP(AX409,data!$B$35:$D$39,2,0),0)</f>
        <v>0</v>
      </c>
      <c r="AZ409" s="232">
        <f>IF(AND(AW409&lt;&gt;0,AY409&lt;&gt;0)=FALSE,0,data!$C$43)</f>
        <v>0</v>
      </c>
      <c r="BA409" s="269">
        <f t="shared" si="450"/>
        <v>0</v>
      </c>
      <c r="BB409" s="225">
        <f t="shared" si="451"/>
        <v>0</v>
      </c>
      <c r="BC409" s="225">
        <f t="shared" si="452"/>
        <v>0</v>
      </c>
      <c r="BD409" s="225">
        <f t="shared" si="453"/>
        <v>0</v>
      </c>
      <c r="BE409" s="431" t="str">
        <f t="shared" si="454"/>
        <v>ne</v>
      </c>
      <c r="BG409" s="229"/>
      <c r="BH409" s="225">
        <f t="shared" si="455"/>
        <v>0</v>
      </c>
      <c r="BI409" s="230">
        <f>IF(BH409=1,data!$C$41*BG409,0)</f>
        <v>0</v>
      </c>
      <c r="BJ409" s="265" t="s">
        <v>96</v>
      </c>
      <c r="BK409" s="231">
        <f>IF(BH409=1,IF(BG409&lt;15,VLOOKUP(BJ409,data!$B$3:$E$32,2,0)*BG409,(VLOOKUP(BJ409,data!$B$3:$E$32,2,0)*14)+(VLOOKUP(BJ409,data!$B$3:$E$32,3,0))*(BG409-14)),0)</f>
        <v>0</v>
      </c>
      <c r="BL409" s="265" t="s">
        <v>96</v>
      </c>
      <c r="BM409" s="231">
        <f>IF(BH409=1,VLOOKUP(BL409,data!$B$35:$D$39,2,0),0)</f>
        <v>0</v>
      </c>
      <c r="BN409" s="232">
        <f>IF(AND(BK409&lt;&gt;0,BM409&lt;&gt;0)=FALSE,0,data!$C$43)</f>
        <v>0</v>
      </c>
      <c r="BO409" s="269">
        <f t="shared" si="456"/>
        <v>0</v>
      </c>
      <c r="BP409" s="225">
        <f t="shared" si="457"/>
        <v>0</v>
      </c>
      <c r="BQ409" s="225">
        <f t="shared" si="458"/>
        <v>0</v>
      </c>
      <c r="BR409" s="225">
        <f t="shared" si="459"/>
        <v>0</v>
      </c>
      <c r="BS409" s="431" t="str">
        <f t="shared" si="460"/>
        <v>ne</v>
      </c>
      <c r="BU409" s="229"/>
      <c r="BV409" s="225">
        <f t="shared" si="461"/>
        <v>0</v>
      </c>
      <c r="BW409" s="230">
        <f>IF(BV409=1,data!$C$41*BU409,0)</f>
        <v>0</v>
      </c>
      <c r="BX409" s="265" t="s">
        <v>96</v>
      </c>
      <c r="BY409" s="231">
        <f>IF(BV409=1,IF(BU409&lt;15,VLOOKUP(BX409,data!$B$3:$E$32,2,0)*BU409,(VLOOKUP(BX409,data!$B$3:$E$32,2,0)*14)+(VLOOKUP(BX409,data!$B$3:$E$32,3,0))*(BU409-14)),0)</f>
        <v>0</v>
      </c>
      <c r="BZ409" s="265" t="s">
        <v>96</v>
      </c>
      <c r="CA409" s="231">
        <f>IF(BV409=1,VLOOKUP(BZ409,data!$B$35:$D$39,2,0),0)</f>
        <v>0</v>
      </c>
      <c r="CB409" s="232">
        <f>IF(AND(BY409&lt;&gt;0,CA409&lt;&gt;0)=FALSE,0,data!$C$43)</f>
        <v>0</v>
      </c>
      <c r="CC409" s="269">
        <f t="shared" si="462"/>
        <v>0</v>
      </c>
      <c r="CD409" s="225">
        <f t="shared" si="463"/>
        <v>0</v>
      </c>
      <c r="CE409" s="225">
        <f t="shared" si="464"/>
        <v>0</v>
      </c>
      <c r="CF409" s="225">
        <f t="shared" si="465"/>
        <v>0</v>
      </c>
      <c r="CG409" s="431" t="str">
        <f t="shared" si="466"/>
        <v>ne</v>
      </c>
      <c r="CI409" s="229"/>
      <c r="CJ409" s="225">
        <f t="shared" si="467"/>
        <v>0</v>
      </c>
      <c r="CK409" s="230">
        <f>IF(CJ409=1,data!$C$41*CI409,0)</f>
        <v>0</v>
      </c>
      <c r="CL409" s="265" t="s">
        <v>96</v>
      </c>
      <c r="CM409" s="231">
        <f>IF(CJ409=1,IF(CI409&lt;15,VLOOKUP(CL409,data!$B$3:$E$32,2,0)*CI409,(VLOOKUP(CL409,data!$B$3:$E$32,2,0)*14)+(VLOOKUP(CL409,data!$B$3:$E$32,3,0))*(CI409-14)),0)</f>
        <v>0</v>
      </c>
      <c r="CN409" s="265" t="s">
        <v>96</v>
      </c>
      <c r="CO409" s="231">
        <f>IF(CJ409=1,VLOOKUP(CN409,data!$B$35:$D$39,2,0),0)</f>
        <v>0</v>
      </c>
      <c r="CP409" s="232">
        <f>IF(AND(CM409&lt;&gt;0,CO409&lt;&gt;0)=FALSE,0,data!$C$43)</f>
        <v>0</v>
      </c>
      <c r="CQ409" s="269">
        <f t="shared" si="468"/>
        <v>0</v>
      </c>
      <c r="CR409" s="225">
        <f t="shared" si="469"/>
        <v>0</v>
      </c>
      <c r="CS409" s="225">
        <f t="shared" si="470"/>
        <v>0</v>
      </c>
      <c r="CT409" s="225">
        <f t="shared" si="471"/>
        <v>0</v>
      </c>
      <c r="CU409" s="431" t="str">
        <f t="shared" si="472"/>
        <v>ne</v>
      </c>
      <c r="CW409" s="229"/>
      <c r="CX409" s="225">
        <f t="shared" si="473"/>
        <v>0</v>
      </c>
      <c r="CY409" s="230">
        <f>IF(CX409=1,data!$C$41*CW409,0)</f>
        <v>0</v>
      </c>
      <c r="CZ409" s="265" t="s">
        <v>96</v>
      </c>
      <c r="DA409" s="231">
        <f>IF(CX409=1,IF(CW409&lt;15,VLOOKUP(CZ409,data!$B$3:$E$32,2,0)*CW409,(VLOOKUP(CZ409,data!$B$3:$E$32,2,0)*14)+(VLOOKUP(CZ409,data!$B$3:$E$32,3,0))*(CW409-14)),0)</f>
        <v>0</v>
      </c>
      <c r="DB409" s="265" t="s">
        <v>96</v>
      </c>
      <c r="DC409" s="231">
        <f>IF(CX409=1,VLOOKUP(DB409,data!$B$35:$D$39,2,0),0)</f>
        <v>0</v>
      </c>
      <c r="DD409" s="232">
        <f>IF(AND(DA409&lt;&gt;0,DC409&lt;&gt;0)=FALSE,0,data!$C$43)</f>
        <v>0</v>
      </c>
      <c r="DE409" s="269">
        <f t="shared" si="474"/>
        <v>0</v>
      </c>
      <c r="DF409" s="225">
        <f t="shared" si="475"/>
        <v>0</v>
      </c>
      <c r="DG409" s="225">
        <f t="shared" si="476"/>
        <v>0</v>
      </c>
      <c r="DH409" s="225">
        <f t="shared" si="477"/>
        <v>0</v>
      </c>
      <c r="DI409" s="431" t="str">
        <f t="shared" si="478"/>
        <v>ne</v>
      </c>
      <c r="DK409" s="229"/>
      <c r="DL409" s="225">
        <f t="shared" si="479"/>
        <v>0</v>
      </c>
      <c r="DM409" s="230">
        <f>IF(DL409=1,data!$C$41*DK409,0)</f>
        <v>0</v>
      </c>
      <c r="DN409" s="265" t="s">
        <v>96</v>
      </c>
      <c r="DO409" s="231">
        <f>IF(DL409=1,IF(DK409&lt;15,VLOOKUP(DN409,data!$B$3:$E$32,2,0)*DK409,(VLOOKUP(DN409,data!$B$3:$E$32,2,0)*14)+(VLOOKUP(DN409,data!$B$3:$E$32,3,0))*(DK409-14)),0)</f>
        <v>0</v>
      </c>
      <c r="DP409" s="265" t="s">
        <v>96</v>
      </c>
      <c r="DQ409" s="231">
        <f>IF(DL409=1,VLOOKUP(DP409,data!$B$35:$D$39,2,0),0)</f>
        <v>0</v>
      </c>
      <c r="DR409" s="232">
        <f>IF(AND(DO409&lt;&gt;0,DQ409&lt;&gt;0)=FALSE,0,data!$C$43)</f>
        <v>0</v>
      </c>
      <c r="DS409" s="269">
        <f t="shared" si="480"/>
        <v>0</v>
      </c>
      <c r="DT409" s="225">
        <f t="shared" si="481"/>
        <v>0</v>
      </c>
      <c r="DU409" s="225">
        <f t="shared" si="482"/>
        <v>0</v>
      </c>
      <c r="DV409" s="225">
        <f t="shared" si="483"/>
        <v>0</v>
      </c>
      <c r="DW409" s="431" t="str">
        <f t="shared" si="484"/>
        <v>ne</v>
      </c>
      <c r="DY409" s="229"/>
      <c r="DZ409" s="225">
        <f t="shared" si="485"/>
        <v>0</v>
      </c>
      <c r="EA409" s="230">
        <f>IF(DZ409=1,data!$C$41*DY409,0)</f>
        <v>0</v>
      </c>
      <c r="EB409" s="265" t="s">
        <v>96</v>
      </c>
      <c r="EC409" s="231">
        <f>IF(DZ409=1,IF(DY409&lt;15,VLOOKUP(EB409,data!$B$3:$E$32,2,0)*DY409,(VLOOKUP(EB409,data!$B$3:$E$32,2,0)*14)+(VLOOKUP(EB409,data!$B$3:$E$32,3,0))*(DY409-14)),0)</f>
        <v>0</v>
      </c>
      <c r="ED409" s="265" t="s">
        <v>96</v>
      </c>
      <c r="EE409" s="231">
        <f>IF(DZ409=1,VLOOKUP(ED409,data!$B$35:$D$39,2,0),0)</f>
        <v>0</v>
      </c>
      <c r="EF409" s="232">
        <f>IF(AND(EC409&lt;&gt;0,EE409&lt;&gt;0)=FALSE,0,data!$C$43)</f>
        <v>0</v>
      </c>
      <c r="EG409" s="269">
        <f t="shared" si="486"/>
        <v>0</v>
      </c>
      <c r="EH409" s="225">
        <f t="shared" si="487"/>
        <v>0</v>
      </c>
      <c r="EI409" s="225">
        <f t="shared" si="488"/>
        <v>0</v>
      </c>
      <c r="EJ409" s="225">
        <f t="shared" si="489"/>
        <v>0</v>
      </c>
      <c r="EK409" s="431" t="str">
        <f t="shared" si="490"/>
        <v>ne</v>
      </c>
      <c r="EM409" s="229"/>
      <c r="EN409" s="225">
        <f t="shared" si="491"/>
        <v>0</v>
      </c>
      <c r="EO409" s="230">
        <f>IF(EN409=1,data!$C$41*EM409,0)</f>
        <v>0</v>
      </c>
      <c r="EP409" s="265" t="s">
        <v>96</v>
      </c>
      <c r="EQ409" s="231">
        <f>IF(EN409=1,IF(EM409&lt;15,VLOOKUP(EP409,data!$B$3:$E$32,2,0)*EM409,(VLOOKUP(EP409,data!$B$3:$E$32,2,0)*14)+(VLOOKUP(EP409,data!$B$3:$E$32,3,0))*(EM409-14)),0)</f>
        <v>0</v>
      </c>
      <c r="ER409" s="265" t="s">
        <v>96</v>
      </c>
      <c r="ES409" s="231">
        <f>IF(EN409=1,VLOOKUP(ER409,data!$B$35:$D$39,2,0),0)</f>
        <v>0</v>
      </c>
      <c r="ET409" s="232">
        <f>IF(AND(EQ409&lt;&gt;0,ES409&lt;&gt;0)=FALSE,0,data!$C$43)</f>
        <v>0</v>
      </c>
      <c r="EU409" s="269">
        <f t="shared" si="492"/>
        <v>0</v>
      </c>
      <c r="EV409" s="225">
        <f t="shared" si="493"/>
        <v>0</v>
      </c>
      <c r="EW409" s="225">
        <f t="shared" si="494"/>
        <v>0</v>
      </c>
      <c r="EX409" s="225">
        <f t="shared" si="495"/>
        <v>0</v>
      </c>
      <c r="EY409" s="431" t="str">
        <f t="shared" si="496"/>
        <v>ne</v>
      </c>
      <c r="FA409" s="229"/>
      <c r="FB409" s="225">
        <f t="shared" si="497"/>
        <v>0</v>
      </c>
      <c r="FC409" s="230">
        <f>IF(FB409=1,data!$C$41*FA409,0)</f>
        <v>0</v>
      </c>
      <c r="FD409" s="265" t="s">
        <v>96</v>
      </c>
      <c r="FE409" s="231">
        <f>IF(FB409=1,IF(FA409&lt;15,VLOOKUP(FD409,data!$B$3:$E$32,2,0)*FA409,(VLOOKUP(FD409,data!$B$3:$E$32,2,0)*14)+(VLOOKUP(FD409,data!$B$3:$E$32,3,0))*(FA409-14)),0)</f>
        <v>0</v>
      </c>
      <c r="FF409" s="265" t="s">
        <v>96</v>
      </c>
      <c r="FG409" s="231">
        <f>IF(FB409=1,VLOOKUP(FF409,data!$B$35:$D$39,2,0),0)</f>
        <v>0</v>
      </c>
      <c r="FH409" s="232">
        <f>IF(AND(FE409&lt;&gt;0,FG409&lt;&gt;0)=FALSE,0,data!$C$43)</f>
        <v>0</v>
      </c>
      <c r="FI409" s="269">
        <f t="shared" si="498"/>
        <v>0</v>
      </c>
      <c r="FJ409" s="225">
        <f t="shared" si="499"/>
        <v>0</v>
      </c>
      <c r="FK409" s="225">
        <f t="shared" si="500"/>
        <v>0</v>
      </c>
      <c r="FL409" s="225">
        <f t="shared" si="501"/>
        <v>0</v>
      </c>
      <c r="FM409" s="431" t="str">
        <f t="shared" si="502"/>
        <v>ne</v>
      </c>
    </row>
    <row r="410" spans="1:169" ht="26.65" hidden="1" customHeight="1" x14ac:dyDescent="0.25">
      <c r="A410" s="233"/>
      <c r="B410" s="370" t="s">
        <v>501</v>
      </c>
      <c r="C410" s="416"/>
      <c r="D410" s="418"/>
      <c r="E410" s="229"/>
      <c r="F410" s="225">
        <f t="shared" si="434"/>
        <v>0</v>
      </c>
      <c r="G410" s="230">
        <f>IF(F410=1,data!$C$41*E410,0)</f>
        <v>0</v>
      </c>
      <c r="H410" s="265" t="s">
        <v>96</v>
      </c>
      <c r="I410" s="231">
        <f>IF($F410=1,IF($E410&lt;15,VLOOKUP(H410,data!$B$3:$E$32,2,0)*$E410,(VLOOKUP(H410,data!$B$3:$E$32,2,0)*14)+(VLOOKUP(H410,data!$B$3:$E$32,3,0))*($E410-14)),0)</f>
        <v>0</v>
      </c>
      <c r="J410" s="265" t="s">
        <v>96</v>
      </c>
      <c r="K410" s="231">
        <f>IF($F410=1,VLOOKUP(J410,data!$B$35:$D$39,2,0),0)</f>
        <v>0</v>
      </c>
      <c r="L410" s="232">
        <f>IF(AND(I410&lt;&gt;0,K410&lt;&gt;0)=FALSE,0,data!$C$43)</f>
        <v>0</v>
      </c>
      <c r="M410" s="269">
        <f t="shared" si="361"/>
        <v>0</v>
      </c>
      <c r="N410" s="225">
        <f t="shared" si="503"/>
        <v>0</v>
      </c>
      <c r="O410" s="225">
        <f t="shared" si="435"/>
        <v>0</v>
      </c>
      <c r="P410" s="225">
        <f t="shared" si="436"/>
        <v>0</v>
      </c>
      <c r="Q410" s="228"/>
      <c r="R410" s="438">
        <f t="shared" si="437"/>
        <v>0</v>
      </c>
      <c r="S410" s="225">
        <f t="shared" si="438"/>
        <v>0</v>
      </c>
      <c r="T410" s="357">
        <f>IF(S410=1,data!$C$41*R410,0)</f>
        <v>0</v>
      </c>
      <c r="U410" s="370" t="str">
        <f t="shared" si="439"/>
        <v xml:space="preserve"> </v>
      </c>
      <c r="V410" s="360">
        <f>IF($S410=1,IF(R410&lt;15,VLOOKUP(U410,data!$B$3:$E$32,2,0)*R410,(VLOOKUP(U410,data!$B$3:$E$32,2,0)*14)+(VLOOKUP(U410,data!$B$3:$E$32,3,0))*(R410-14)),0)</f>
        <v>0</v>
      </c>
      <c r="W410" s="370" t="str">
        <f t="shared" si="440"/>
        <v xml:space="preserve"> </v>
      </c>
      <c r="X410" s="360">
        <f>IF($S410=1,VLOOKUP(W410,data!$B$35:$D$39,2,0),0)</f>
        <v>0</v>
      </c>
      <c r="Y410" s="364">
        <f>IF(AND(V410&lt;&gt;0,X410&lt;&gt;0)=FALSE,0,data!$C$43)</f>
        <v>0</v>
      </c>
      <c r="Z410" s="365">
        <f t="shared" si="362"/>
        <v>0</v>
      </c>
      <c r="AA410" s="225">
        <f t="shared" si="504"/>
        <v>0</v>
      </c>
      <c r="AB410" s="225">
        <f t="shared" si="441"/>
        <v>0</v>
      </c>
      <c r="AC410" s="225">
        <f t="shared" si="442"/>
        <v>0</v>
      </c>
      <c r="AE410" s="229"/>
      <c r="AF410" s="225">
        <f t="shared" si="443"/>
        <v>0</v>
      </c>
      <c r="AG410" s="230">
        <f>IF(AF410=1,data!$C$41*AE410,0)</f>
        <v>0</v>
      </c>
      <c r="AH410" s="265" t="s">
        <v>96</v>
      </c>
      <c r="AI410" s="231">
        <f>IF(AF410=1,IF(AE410&lt;15,VLOOKUP(AH410,data!$B$3:$E$32,2,0)*AE410,(VLOOKUP(AH410,data!$B$3:$E$32,2,0)*14)+(VLOOKUP(AH410,data!$B$3:$E$32,3,0))*(AE410-14)),0)</f>
        <v>0</v>
      </c>
      <c r="AJ410" s="265" t="s">
        <v>96</v>
      </c>
      <c r="AK410" s="231">
        <f>IF(AF410=1,VLOOKUP(AJ410,data!$B$35:$D$39,2,0),0)</f>
        <v>0</v>
      </c>
      <c r="AL410" s="232">
        <f>IF(AND(AI410&lt;&gt;0,AK410&lt;&gt;0)=FALSE,0,data!$C$43)</f>
        <v>0</v>
      </c>
      <c r="AM410" s="269">
        <f t="shared" si="444"/>
        <v>0</v>
      </c>
      <c r="AN410" s="225">
        <f t="shared" si="445"/>
        <v>0</v>
      </c>
      <c r="AO410" s="225">
        <f t="shared" si="446"/>
        <v>0</v>
      </c>
      <c r="AP410" s="225">
        <f t="shared" si="447"/>
        <v>0</v>
      </c>
      <c r="AQ410" s="431" t="str">
        <f t="shared" si="448"/>
        <v>ne</v>
      </c>
      <c r="AS410" s="229"/>
      <c r="AT410" s="225">
        <f t="shared" si="449"/>
        <v>0</v>
      </c>
      <c r="AU410" s="230">
        <f>IF(AT410=1,data!$C$41*AS410,0)</f>
        <v>0</v>
      </c>
      <c r="AV410" s="265" t="s">
        <v>96</v>
      </c>
      <c r="AW410" s="231">
        <f>IF(AT410=1,IF(AS410&lt;15,VLOOKUP(AV410,data!$B$3:$E$32,2,0)*AS410,(VLOOKUP(AV410,data!$B$3:$E$32,2,0)*14)+(VLOOKUP(AV410,data!$B$3:$E$32,3,0))*(AS410-14)),0)</f>
        <v>0</v>
      </c>
      <c r="AX410" s="265" t="s">
        <v>96</v>
      </c>
      <c r="AY410" s="231">
        <f>IF(AT410=1,VLOOKUP(AX410,data!$B$35:$D$39,2,0),0)</f>
        <v>0</v>
      </c>
      <c r="AZ410" s="232">
        <f>IF(AND(AW410&lt;&gt;0,AY410&lt;&gt;0)=FALSE,0,data!$C$43)</f>
        <v>0</v>
      </c>
      <c r="BA410" s="269">
        <f t="shared" si="450"/>
        <v>0</v>
      </c>
      <c r="BB410" s="225">
        <f t="shared" si="451"/>
        <v>0</v>
      </c>
      <c r="BC410" s="225">
        <f t="shared" si="452"/>
        <v>0</v>
      </c>
      <c r="BD410" s="225">
        <f t="shared" si="453"/>
        <v>0</v>
      </c>
      <c r="BE410" s="431" t="str">
        <f t="shared" si="454"/>
        <v>ne</v>
      </c>
      <c r="BG410" s="229"/>
      <c r="BH410" s="225">
        <f t="shared" si="455"/>
        <v>0</v>
      </c>
      <c r="BI410" s="230">
        <f>IF(BH410=1,data!$C$41*BG410,0)</f>
        <v>0</v>
      </c>
      <c r="BJ410" s="265" t="s">
        <v>96</v>
      </c>
      <c r="BK410" s="231">
        <f>IF(BH410=1,IF(BG410&lt;15,VLOOKUP(BJ410,data!$B$3:$E$32,2,0)*BG410,(VLOOKUP(BJ410,data!$B$3:$E$32,2,0)*14)+(VLOOKUP(BJ410,data!$B$3:$E$32,3,0))*(BG410-14)),0)</f>
        <v>0</v>
      </c>
      <c r="BL410" s="265" t="s">
        <v>96</v>
      </c>
      <c r="BM410" s="231">
        <f>IF(BH410=1,VLOOKUP(BL410,data!$B$35:$D$39,2,0),0)</f>
        <v>0</v>
      </c>
      <c r="BN410" s="232">
        <f>IF(AND(BK410&lt;&gt;0,BM410&lt;&gt;0)=FALSE,0,data!$C$43)</f>
        <v>0</v>
      </c>
      <c r="BO410" s="269">
        <f t="shared" si="456"/>
        <v>0</v>
      </c>
      <c r="BP410" s="225">
        <f t="shared" si="457"/>
        <v>0</v>
      </c>
      <c r="BQ410" s="225">
        <f t="shared" si="458"/>
        <v>0</v>
      </c>
      <c r="BR410" s="225">
        <f t="shared" si="459"/>
        <v>0</v>
      </c>
      <c r="BS410" s="431" t="str">
        <f t="shared" si="460"/>
        <v>ne</v>
      </c>
      <c r="BU410" s="229"/>
      <c r="BV410" s="225">
        <f t="shared" si="461"/>
        <v>0</v>
      </c>
      <c r="BW410" s="230">
        <f>IF(BV410=1,data!$C$41*BU410,0)</f>
        <v>0</v>
      </c>
      <c r="BX410" s="265" t="s">
        <v>96</v>
      </c>
      <c r="BY410" s="231">
        <f>IF(BV410=1,IF(BU410&lt;15,VLOOKUP(BX410,data!$B$3:$E$32,2,0)*BU410,(VLOOKUP(BX410,data!$B$3:$E$32,2,0)*14)+(VLOOKUP(BX410,data!$B$3:$E$32,3,0))*(BU410-14)),0)</f>
        <v>0</v>
      </c>
      <c r="BZ410" s="265" t="s">
        <v>96</v>
      </c>
      <c r="CA410" s="231">
        <f>IF(BV410=1,VLOOKUP(BZ410,data!$B$35:$D$39,2,0),0)</f>
        <v>0</v>
      </c>
      <c r="CB410" s="232">
        <f>IF(AND(BY410&lt;&gt;0,CA410&lt;&gt;0)=FALSE,0,data!$C$43)</f>
        <v>0</v>
      </c>
      <c r="CC410" s="269">
        <f t="shared" si="462"/>
        <v>0</v>
      </c>
      <c r="CD410" s="225">
        <f t="shared" si="463"/>
        <v>0</v>
      </c>
      <c r="CE410" s="225">
        <f t="shared" si="464"/>
        <v>0</v>
      </c>
      <c r="CF410" s="225">
        <f t="shared" si="465"/>
        <v>0</v>
      </c>
      <c r="CG410" s="431" t="str">
        <f t="shared" si="466"/>
        <v>ne</v>
      </c>
      <c r="CI410" s="229"/>
      <c r="CJ410" s="225">
        <f t="shared" si="467"/>
        <v>0</v>
      </c>
      <c r="CK410" s="230">
        <f>IF(CJ410=1,data!$C$41*CI410,0)</f>
        <v>0</v>
      </c>
      <c r="CL410" s="265" t="s">
        <v>96</v>
      </c>
      <c r="CM410" s="231">
        <f>IF(CJ410=1,IF(CI410&lt;15,VLOOKUP(CL410,data!$B$3:$E$32,2,0)*CI410,(VLOOKUP(CL410,data!$B$3:$E$32,2,0)*14)+(VLOOKUP(CL410,data!$B$3:$E$32,3,0))*(CI410-14)),0)</f>
        <v>0</v>
      </c>
      <c r="CN410" s="265" t="s">
        <v>96</v>
      </c>
      <c r="CO410" s="231">
        <f>IF(CJ410=1,VLOOKUP(CN410,data!$B$35:$D$39,2,0),0)</f>
        <v>0</v>
      </c>
      <c r="CP410" s="232">
        <f>IF(AND(CM410&lt;&gt;0,CO410&lt;&gt;0)=FALSE,0,data!$C$43)</f>
        <v>0</v>
      </c>
      <c r="CQ410" s="269">
        <f t="shared" si="468"/>
        <v>0</v>
      </c>
      <c r="CR410" s="225">
        <f t="shared" si="469"/>
        <v>0</v>
      </c>
      <c r="CS410" s="225">
        <f t="shared" si="470"/>
        <v>0</v>
      </c>
      <c r="CT410" s="225">
        <f t="shared" si="471"/>
        <v>0</v>
      </c>
      <c r="CU410" s="431" t="str">
        <f t="shared" si="472"/>
        <v>ne</v>
      </c>
      <c r="CW410" s="229"/>
      <c r="CX410" s="225">
        <f t="shared" si="473"/>
        <v>0</v>
      </c>
      <c r="CY410" s="230">
        <f>IF(CX410=1,data!$C$41*CW410,0)</f>
        <v>0</v>
      </c>
      <c r="CZ410" s="265" t="s">
        <v>96</v>
      </c>
      <c r="DA410" s="231">
        <f>IF(CX410=1,IF(CW410&lt;15,VLOOKUP(CZ410,data!$B$3:$E$32,2,0)*CW410,(VLOOKUP(CZ410,data!$B$3:$E$32,2,0)*14)+(VLOOKUP(CZ410,data!$B$3:$E$32,3,0))*(CW410-14)),0)</f>
        <v>0</v>
      </c>
      <c r="DB410" s="265" t="s">
        <v>96</v>
      </c>
      <c r="DC410" s="231">
        <f>IF(CX410=1,VLOOKUP(DB410,data!$B$35:$D$39,2,0),0)</f>
        <v>0</v>
      </c>
      <c r="DD410" s="232">
        <f>IF(AND(DA410&lt;&gt;0,DC410&lt;&gt;0)=FALSE,0,data!$C$43)</f>
        <v>0</v>
      </c>
      <c r="DE410" s="269">
        <f t="shared" si="474"/>
        <v>0</v>
      </c>
      <c r="DF410" s="225">
        <f t="shared" si="475"/>
        <v>0</v>
      </c>
      <c r="DG410" s="225">
        <f t="shared" si="476"/>
        <v>0</v>
      </c>
      <c r="DH410" s="225">
        <f t="shared" si="477"/>
        <v>0</v>
      </c>
      <c r="DI410" s="431" t="str">
        <f t="shared" si="478"/>
        <v>ne</v>
      </c>
      <c r="DK410" s="229"/>
      <c r="DL410" s="225">
        <f t="shared" si="479"/>
        <v>0</v>
      </c>
      <c r="DM410" s="230">
        <f>IF(DL410=1,data!$C$41*DK410,0)</f>
        <v>0</v>
      </c>
      <c r="DN410" s="265" t="s">
        <v>96</v>
      </c>
      <c r="DO410" s="231">
        <f>IF(DL410=1,IF(DK410&lt;15,VLOOKUP(DN410,data!$B$3:$E$32,2,0)*DK410,(VLOOKUP(DN410,data!$B$3:$E$32,2,0)*14)+(VLOOKUP(DN410,data!$B$3:$E$32,3,0))*(DK410-14)),0)</f>
        <v>0</v>
      </c>
      <c r="DP410" s="265" t="s">
        <v>96</v>
      </c>
      <c r="DQ410" s="231">
        <f>IF(DL410=1,VLOOKUP(DP410,data!$B$35:$D$39,2,0),0)</f>
        <v>0</v>
      </c>
      <c r="DR410" s="232">
        <f>IF(AND(DO410&lt;&gt;0,DQ410&lt;&gt;0)=FALSE,0,data!$C$43)</f>
        <v>0</v>
      </c>
      <c r="DS410" s="269">
        <f t="shared" si="480"/>
        <v>0</v>
      </c>
      <c r="DT410" s="225">
        <f t="shared" si="481"/>
        <v>0</v>
      </c>
      <c r="DU410" s="225">
        <f t="shared" si="482"/>
        <v>0</v>
      </c>
      <c r="DV410" s="225">
        <f t="shared" si="483"/>
        <v>0</v>
      </c>
      <c r="DW410" s="431" t="str">
        <f t="shared" si="484"/>
        <v>ne</v>
      </c>
      <c r="DY410" s="229"/>
      <c r="DZ410" s="225">
        <f t="shared" si="485"/>
        <v>0</v>
      </c>
      <c r="EA410" s="230">
        <f>IF(DZ410=1,data!$C$41*DY410,0)</f>
        <v>0</v>
      </c>
      <c r="EB410" s="265" t="s">
        <v>96</v>
      </c>
      <c r="EC410" s="231">
        <f>IF(DZ410=1,IF(DY410&lt;15,VLOOKUP(EB410,data!$B$3:$E$32,2,0)*DY410,(VLOOKUP(EB410,data!$B$3:$E$32,2,0)*14)+(VLOOKUP(EB410,data!$B$3:$E$32,3,0))*(DY410-14)),0)</f>
        <v>0</v>
      </c>
      <c r="ED410" s="265" t="s">
        <v>96</v>
      </c>
      <c r="EE410" s="231">
        <f>IF(DZ410=1,VLOOKUP(ED410,data!$B$35:$D$39,2,0),0)</f>
        <v>0</v>
      </c>
      <c r="EF410" s="232">
        <f>IF(AND(EC410&lt;&gt;0,EE410&lt;&gt;0)=FALSE,0,data!$C$43)</f>
        <v>0</v>
      </c>
      <c r="EG410" s="269">
        <f t="shared" si="486"/>
        <v>0</v>
      </c>
      <c r="EH410" s="225">
        <f t="shared" si="487"/>
        <v>0</v>
      </c>
      <c r="EI410" s="225">
        <f t="shared" si="488"/>
        <v>0</v>
      </c>
      <c r="EJ410" s="225">
        <f t="shared" si="489"/>
        <v>0</v>
      </c>
      <c r="EK410" s="431" t="str">
        <f t="shared" si="490"/>
        <v>ne</v>
      </c>
      <c r="EM410" s="229"/>
      <c r="EN410" s="225">
        <f t="shared" si="491"/>
        <v>0</v>
      </c>
      <c r="EO410" s="230">
        <f>IF(EN410=1,data!$C$41*EM410,0)</f>
        <v>0</v>
      </c>
      <c r="EP410" s="265" t="s">
        <v>96</v>
      </c>
      <c r="EQ410" s="231">
        <f>IF(EN410=1,IF(EM410&lt;15,VLOOKUP(EP410,data!$B$3:$E$32,2,0)*EM410,(VLOOKUP(EP410,data!$B$3:$E$32,2,0)*14)+(VLOOKUP(EP410,data!$B$3:$E$32,3,0))*(EM410-14)),0)</f>
        <v>0</v>
      </c>
      <c r="ER410" s="265" t="s">
        <v>96</v>
      </c>
      <c r="ES410" s="231">
        <f>IF(EN410=1,VLOOKUP(ER410,data!$B$35:$D$39,2,0),0)</f>
        <v>0</v>
      </c>
      <c r="ET410" s="232">
        <f>IF(AND(EQ410&lt;&gt;0,ES410&lt;&gt;0)=FALSE,0,data!$C$43)</f>
        <v>0</v>
      </c>
      <c r="EU410" s="269">
        <f t="shared" si="492"/>
        <v>0</v>
      </c>
      <c r="EV410" s="225">
        <f t="shared" si="493"/>
        <v>0</v>
      </c>
      <c r="EW410" s="225">
        <f t="shared" si="494"/>
        <v>0</v>
      </c>
      <c r="EX410" s="225">
        <f t="shared" si="495"/>
        <v>0</v>
      </c>
      <c r="EY410" s="431" t="str">
        <f t="shared" si="496"/>
        <v>ne</v>
      </c>
      <c r="FA410" s="229"/>
      <c r="FB410" s="225">
        <f t="shared" si="497"/>
        <v>0</v>
      </c>
      <c r="FC410" s="230">
        <f>IF(FB410=1,data!$C$41*FA410,0)</f>
        <v>0</v>
      </c>
      <c r="FD410" s="265" t="s">
        <v>96</v>
      </c>
      <c r="FE410" s="231">
        <f>IF(FB410=1,IF(FA410&lt;15,VLOOKUP(FD410,data!$B$3:$E$32,2,0)*FA410,(VLOOKUP(FD410,data!$B$3:$E$32,2,0)*14)+(VLOOKUP(FD410,data!$B$3:$E$32,3,0))*(FA410-14)),0)</f>
        <v>0</v>
      </c>
      <c r="FF410" s="265" t="s">
        <v>96</v>
      </c>
      <c r="FG410" s="231">
        <f>IF(FB410=1,VLOOKUP(FF410,data!$B$35:$D$39,2,0),0)</f>
        <v>0</v>
      </c>
      <c r="FH410" s="232">
        <f>IF(AND(FE410&lt;&gt;0,FG410&lt;&gt;0)=FALSE,0,data!$C$43)</f>
        <v>0</v>
      </c>
      <c r="FI410" s="269">
        <f t="shared" si="498"/>
        <v>0</v>
      </c>
      <c r="FJ410" s="225">
        <f t="shared" si="499"/>
        <v>0</v>
      </c>
      <c r="FK410" s="225">
        <f t="shared" si="500"/>
        <v>0</v>
      </c>
      <c r="FL410" s="225">
        <f t="shared" si="501"/>
        <v>0</v>
      </c>
      <c r="FM410" s="431" t="str">
        <f t="shared" si="502"/>
        <v>ne</v>
      </c>
    </row>
    <row r="411" spans="1:169" ht="26.65" hidden="1" customHeight="1" x14ac:dyDescent="0.25">
      <c r="A411" s="233"/>
      <c r="B411" s="370" t="s">
        <v>502</v>
      </c>
      <c r="C411" s="416"/>
      <c r="D411" s="418"/>
      <c r="E411" s="229"/>
      <c r="F411" s="225">
        <f t="shared" si="434"/>
        <v>0</v>
      </c>
      <c r="G411" s="230">
        <f>IF(F411=1,data!$C$41*E411,0)</f>
        <v>0</v>
      </c>
      <c r="H411" s="265" t="s">
        <v>96</v>
      </c>
      <c r="I411" s="231">
        <f>IF($F411=1,IF($E411&lt;15,VLOOKUP(H411,data!$B$3:$E$32,2,0)*$E411,(VLOOKUP(H411,data!$B$3:$E$32,2,0)*14)+(VLOOKUP(H411,data!$B$3:$E$32,3,0))*($E411-14)),0)</f>
        <v>0</v>
      </c>
      <c r="J411" s="265" t="s">
        <v>96</v>
      </c>
      <c r="K411" s="231">
        <f>IF($F411=1,VLOOKUP(J411,data!$B$35:$D$39,2,0),0)</f>
        <v>0</v>
      </c>
      <c r="L411" s="232">
        <f>IF(AND(I411&lt;&gt;0,K411&lt;&gt;0)=FALSE,0,data!$C$43)</f>
        <v>0</v>
      </c>
      <c r="M411" s="269">
        <f t="shared" si="361"/>
        <v>0</v>
      </c>
      <c r="N411" s="225">
        <f t="shared" si="503"/>
        <v>0</v>
      </c>
      <c r="O411" s="225">
        <f t="shared" si="435"/>
        <v>0</v>
      </c>
      <c r="P411" s="225">
        <f t="shared" si="436"/>
        <v>0</v>
      </c>
      <c r="Q411" s="228"/>
      <c r="R411" s="438">
        <f t="shared" si="437"/>
        <v>0</v>
      </c>
      <c r="S411" s="225">
        <f t="shared" si="438"/>
        <v>0</v>
      </c>
      <c r="T411" s="357">
        <f>IF(S411=1,data!$C$41*R411,0)</f>
        <v>0</v>
      </c>
      <c r="U411" s="370" t="str">
        <f t="shared" si="439"/>
        <v xml:space="preserve"> </v>
      </c>
      <c r="V411" s="360">
        <f>IF($S411=1,IF(R411&lt;15,VLOOKUP(U411,data!$B$3:$E$32,2,0)*R411,(VLOOKUP(U411,data!$B$3:$E$32,2,0)*14)+(VLOOKUP(U411,data!$B$3:$E$32,3,0))*(R411-14)),0)</f>
        <v>0</v>
      </c>
      <c r="W411" s="370" t="str">
        <f t="shared" si="440"/>
        <v xml:space="preserve"> </v>
      </c>
      <c r="X411" s="360">
        <f>IF($S411=1,VLOOKUP(W411,data!$B$35:$D$39,2,0),0)</f>
        <v>0</v>
      </c>
      <c r="Y411" s="364">
        <f>IF(AND(V411&lt;&gt;0,X411&lt;&gt;0)=FALSE,0,data!$C$43)</f>
        <v>0</v>
      </c>
      <c r="Z411" s="365">
        <f t="shared" si="362"/>
        <v>0</v>
      </c>
      <c r="AA411" s="225">
        <f t="shared" si="504"/>
        <v>0</v>
      </c>
      <c r="AB411" s="225">
        <f t="shared" si="441"/>
        <v>0</v>
      </c>
      <c r="AC411" s="225">
        <f t="shared" si="442"/>
        <v>0</v>
      </c>
      <c r="AE411" s="229"/>
      <c r="AF411" s="225">
        <f t="shared" si="443"/>
        <v>0</v>
      </c>
      <c r="AG411" s="230">
        <f>IF(AF411=1,data!$C$41*AE411,0)</f>
        <v>0</v>
      </c>
      <c r="AH411" s="265" t="s">
        <v>96</v>
      </c>
      <c r="AI411" s="231">
        <f>IF(AF411=1,IF(AE411&lt;15,VLOOKUP(AH411,data!$B$3:$E$32,2,0)*AE411,(VLOOKUP(AH411,data!$B$3:$E$32,2,0)*14)+(VLOOKUP(AH411,data!$B$3:$E$32,3,0))*(AE411-14)),0)</f>
        <v>0</v>
      </c>
      <c r="AJ411" s="265" t="s">
        <v>96</v>
      </c>
      <c r="AK411" s="231">
        <f>IF(AF411=1,VLOOKUP(AJ411,data!$B$35:$D$39,2,0),0)</f>
        <v>0</v>
      </c>
      <c r="AL411" s="232">
        <f>IF(AND(AI411&lt;&gt;0,AK411&lt;&gt;0)=FALSE,0,data!$C$43)</f>
        <v>0</v>
      </c>
      <c r="AM411" s="269">
        <f t="shared" si="444"/>
        <v>0</v>
      </c>
      <c r="AN411" s="225">
        <f t="shared" si="445"/>
        <v>0</v>
      </c>
      <c r="AO411" s="225">
        <f t="shared" si="446"/>
        <v>0</v>
      </c>
      <c r="AP411" s="225">
        <f t="shared" si="447"/>
        <v>0</v>
      </c>
      <c r="AQ411" s="431" t="str">
        <f t="shared" si="448"/>
        <v>ne</v>
      </c>
      <c r="AS411" s="229"/>
      <c r="AT411" s="225">
        <f t="shared" si="449"/>
        <v>0</v>
      </c>
      <c r="AU411" s="230">
        <f>IF(AT411=1,data!$C$41*AS411,0)</f>
        <v>0</v>
      </c>
      <c r="AV411" s="265" t="s">
        <v>96</v>
      </c>
      <c r="AW411" s="231">
        <f>IF(AT411=1,IF(AS411&lt;15,VLOOKUP(AV411,data!$B$3:$E$32,2,0)*AS411,(VLOOKUP(AV411,data!$B$3:$E$32,2,0)*14)+(VLOOKUP(AV411,data!$B$3:$E$32,3,0))*(AS411-14)),0)</f>
        <v>0</v>
      </c>
      <c r="AX411" s="265" t="s">
        <v>96</v>
      </c>
      <c r="AY411" s="231">
        <f>IF(AT411=1,VLOOKUP(AX411,data!$B$35:$D$39,2,0),0)</f>
        <v>0</v>
      </c>
      <c r="AZ411" s="232">
        <f>IF(AND(AW411&lt;&gt;0,AY411&lt;&gt;0)=FALSE,0,data!$C$43)</f>
        <v>0</v>
      </c>
      <c r="BA411" s="269">
        <f t="shared" si="450"/>
        <v>0</v>
      </c>
      <c r="BB411" s="225">
        <f t="shared" si="451"/>
        <v>0</v>
      </c>
      <c r="BC411" s="225">
        <f t="shared" si="452"/>
        <v>0</v>
      </c>
      <c r="BD411" s="225">
        <f t="shared" si="453"/>
        <v>0</v>
      </c>
      <c r="BE411" s="431" t="str">
        <f t="shared" si="454"/>
        <v>ne</v>
      </c>
      <c r="BG411" s="229"/>
      <c r="BH411" s="225">
        <f t="shared" si="455"/>
        <v>0</v>
      </c>
      <c r="BI411" s="230">
        <f>IF(BH411=1,data!$C$41*BG411,0)</f>
        <v>0</v>
      </c>
      <c r="BJ411" s="265" t="s">
        <v>96</v>
      </c>
      <c r="BK411" s="231">
        <f>IF(BH411=1,IF(BG411&lt;15,VLOOKUP(BJ411,data!$B$3:$E$32,2,0)*BG411,(VLOOKUP(BJ411,data!$B$3:$E$32,2,0)*14)+(VLOOKUP(BJ411,data!$B$3:$E$32,3,0))*(BG411-14)),0)</f>
        <v>0</v>
      </c>
      <c r="BL411" s="265" t="s">
        <v>96</v>
      </c>
      <c r="BM411" s="231">
        <f>IF(BH411=1,VLOOKUP(BL411,data!$B$35:$D$39,2,0),0)</f>
        <v>0</v>
      </c>
      <c r="BN411" s="232">
        <f>IF(AND(BK411&lt;&gt;0,BM411&lt;&gt;0)=FALSE,0,data!$C$43)</f>
        <v>0</v>
      </c>
      <c r="BO411" s="269">
        <f t="shared" si="456"/>
        <v>0</v>
      </c>
      <c r="BP411" s="225">
        <f t="shared" si="457"/>
        <v>0</v>
      </c>
      <c r="BQ411" s="225">
        <f t="shared" si="458"/>
        <v>0</v>
      </c>
      <c r="BR411" s="225">
        <f t="shared" si="459"/>
        <v>0</v>
      </c>
      <c r="BS411" s="431" t="str">
        <f t="shared" si="460"/>
        <v>ne</v>
      </c>
      <c r="BU411" s="229"/>
      <c r="BV411" s="225">
        <f t="shared" si="461"/>
        <v>0</v>
      </c>
      <c r="BW411" s="230">
        <f>IF(BV411=1,data!$C$41*BU411,0)</f>
        <v>0</v>
      </c>
      <c r="BX411" s="265" t="s">
        <v>96</v>
      </c>
      <c r="BY411" s="231">
        <f>IF(BV411=1,IF(BU411&lt;15,VLOOKUP(BX411,data!$B$3:$E$32,2,0)*BU411,(VLOOKUP(BX411,data!$B$3:$E$32,2,0)*14)+(VLOOKUP(BX411,data!$B$3:$E$32,3,0))*(BU411-14)),0)</f>
        <v>0</v>
      </c>
      <c r="BZ411" s="265" t="s">
        <v>96</v>
      </c>
      <c r="CA411" s="231">
        <f>IF(BV411=1,VLOOKUP(BZ411,data!$B$35:$D$39,2,0),0)</f>
        <v>0</v>
      </c>
      <c r="CB411" s="232">
        <f>IF(AND(BY411&lt;&gt;0,CA411&lt;&gt;0)=FALSE,0,data!$C$43)</f>
        <v>0</v>
      </c>
      <c r="CC411" s="269">
        <f t="shared" si="462"/>
        <v>0</v>
      </c>
      <c r="CD411" s="225">
        <f t="shared" si="463"/>
        <v>0</v>
      </c>
      <c r="CE411" s="225">
        <f t="shared" si="464"/>
        <v>0</v>
      </c>
      <c r="CF411" s="225">
        <f t="shared" si="465"/>
        <v>0</v>
      </c>
      <c r="CG411" s="431" t="str">
        <f t="shared" si="466"/>
        <v>ne</v>
      </c>
      <c r="CI411" s="229"/>
      <c r="CJ411" s="225">
        <f t="shared" si="467"/>
        <v>0</v>
      </c>
      <c r="CK411" s="230">
        <f>IF(CJ411=1,data!$C$41*CI411,0)</f>
        <v>0</v>
      </c>
      <c r="CL411" s="265" t="s">
        <v>96</v>
      </c>
      <c r="CM411" s="231">
        <f>IF(CJ411=1,IF(CI411&lt;15,VLOOKUP(CL411,data!$B$3:$E$32,2,0)*CI411,(VLOOKUP(CL411,data!$B$3:$E$32,2,0)*14)+(VLOOKUP(CL411,data!$B$3:$E$32,3,0))*(CI411-14)),0)</f>
        <v>0</v>
      </c>
      <c r="CN411" s="265" t="s">
        <v>96</v>
      </c>
      <c r="CO411" s="231">
        <f>IF(CJ411=1,VLOOKUP(CN411,data!$B$35:$D$39,2,0),0)</f>
        <v>0</v>
      </c>
      <c r="CP411" s="232">
        <f>IF(AND(CM411&lt;&gt;0,CO411&lt;&gt;0)=FALSE,0,data!$C$43)</f>
        <v>0</v>
      </c>
      <c r="CQ411" s="269">
        <f t="shared" si="468"/>
        <v>0</v>
      </c>
      <c r="CR411" s="225">
        <f t="shared" si="469"/>
        <v>0</v>
      </c>
      <c r="CS411" s="225">
        <f t="shared" si="470"/>
        <v>0</v>
      </c>
      <c r="CT411" s="225">
        <f t="shared" si="471"/>
        <v>0</v>
      </c>
      <c r="CU411" s="431" t="str">
        <f t="shared" si="472"/>
        <v>ne</v>
      </c>
      <c r="CW411" s="229"/>
      <c r="CX411" s="225">
        <f t="shared" si="473"/>
        <v>0</v>
      </c>
      <c r="CY411" s="230">
        <f>IF(CX411=1,data!$C$41*CW411,0)</f>
        <v>0</v>
      </c>
      <c r="CZ411" s="265" t="s">
        <v>96</v>
      </c>
      <c r="DA411" s="231">
        <f>IF(CX411=1,IF(CW411&lt;15,VLOOKUP(CZ411,data!$B$3:$E$32,2,0)*CW411,(VLOOKUP(CZ411,data!$B$3:$E$32,2,0)*14)+(VLOOKUP(CZ411,data!$B$3:$E$32,3,0))*(CW411-14)),0)</f>
        <v>0</v>
      </c>
      <c r="DB411" s="265" t="s">
        <v>96</v>
      </c>
      <c r="DC411" s="231">
        <f>IF(CX411=1,VLOOKUP(DB411,data!$B$35:$D$39,2,0),0)</f>
        <v>0</v>
      </c>
      <c r="DD411" s="232">
        <f>IF(AND(DA411&lt;&gt;0,DC411&lt;&gt;0)=FALSE,0,data!$C$43)</f>
        <v>0</v>
      </c>
      <c r="DE411" s="269">
        <f t="shared" si="474"/>
        <v>0</v>
      </c>
      <c r="DF411" s="225">
        <f t="shared" si="475"/>
        <v>0</v>
      </c>
      <c r="DG411" s="225">
        <f t="shared" si="476"/>
        <v>0</v>
      </c>
      <c r="DH411" s="225">
        <f t="shared" si="477"/>
        <v>0</v>
      </c>
      <c r="DI411" s="431" t="str">
        <f t="shared" si="478"/>
        <v>ne</v>
      </c>
      <c r="DK411" s="229"/>
      <c r="DL411" s="225">
        <f t="shared" si="479"/>
        <v>0</v>
      </c>
      <c r="DM411" s="230">
        <f>IF(DL411=1,data!$C$41*DK411,0)</f>
        <v>0</v>
      </c>
      <c r="DN411" s="265" t="s">
        <v>96</v>
      </c>
      <c r="DO411" s="231">
        <f>IF(DL411=1,IF(DK411&lt;15,VLOOKUP(DN411,data!$B$3:$E$32,2,0)*DK411,(VLOOKUP(DN411,data!$B$3:$E$32,2,0)*14)+(VLOOKUP(DN411,data!$B$3:$E$32,3,0))*(DK411-14)),0)</f>
        <v>0</v>
      </c>
      <c r="DP411" s="265" t="s">
        <v>96</v>
      </c>
      <c r="DQ411" s="231">
        <f>IF(DL411=1,VLOOKUP(DP411,data!$B$35:$D$39,2,0),0)</f>
        <v>0</v>
      </c>
      <c r="DR411" s="232">
        <f>IF(AND(DO411&lt;&gt;0,DQ411&lt;&gt;0)=FALSE,0,data!$C$43)</f>
        <v>0</v>
      </c>
      <c r="DS411" s="269">
        <f t="shared" si="480"/>
        <v>0</v>
      </c>
      <c r="DT411" s="225">
        <f t="shared" si="481"/>
        <v>0</v>
      </c>
      <c r="DU411" s="225">
        <f t="shared" si="482"/>
        <v>0</v>
      </c>
      <c r="DV411" s="225">
        <f t="shared" si="483"/>
        <v>0</v>
      </c>
      <c r="DW411" s="431" t="str">
        <f t="shared" si="484"/>
        <v>ne</v>
      </c>
      <c r="DY411" s="229"/>
      <c r="DZ411" s="225">
        <f t="shared" si="485"/>
        <v>0</v>
      </c>
      <c r="EA411" s="230">
        <f>IF(DZ411=1,data!$C$41*DY411,0)</f>
        <v>0</v>
      </c>
      <c r="EB411" s="265" t="s">
        <v>96</v>
      </c>
      <c r="EC411" s="231">
        <f>IF(DZ411=1,IF(DY411&lt;15,VLOOKUP(EB411,data!$B$3:$E$32,2,0)*DY411,(VLOOKUP(EB411,data!$B$3:$E$32,2,0)*14)+(VLOOKUP(EB411,data!$B$3:$E$32,3,0))*(DY411-14)),0)</f>
        <v>0</v>
      </c>
      <c r="ED411" s="265" t="s">
        <v>96</v>
      </c>
      <c r="EE411" s="231">
        <f>IF(DZ411=1,VLOOKUP(ED411,data!$B$35:$D$39,2,0),0)</f>
        <v>0</v>
      </c>
      <c r="EF411" s="232">
        <f>IF(AND(EC411&lt;&gt;0,EE411&lt;&gt;0)=FALSE,0,data!$C$43)</f>
        <v>0</v>
      </c>
      <c r="EG411" s="269">
        <f t="shared" si="486"/>
        <v>0</v>
      </c>
      <c r="EH411" s="225">
        <f t="shared" si="487"/>
        <v>0</v>
      </c>
      <c r="EI411" s="225">
        <f t="shared" si="488"/>
        <v>0</v>
      </c>
      <c r="EJ411" s="225">
        <f t="shared" si="489"/>
        <v>0</v>
      </c>
      <c r="EK411" s="431" t="str">
        <f t="shared" si="490"/>
        <v>ne</v>
      </c>
      <c r="EM411" s="229"/>
      <c r="EN411" s="225">
        <f t="shared" si="491"/>
        <v>0</v>
      </c>
      <c r="EO411" s="230">
        <f>IF(EN411=1,data!$C$41*EM411,0)</f>
        <v>0</v>
      </c>
      <c r="EP411" s="265" t="s">
        <v>96</v>
      </c>
      <c r="EQ411" s="231">
        <f>IF(EN411=1,IF(EM411&lt;15,VLOOKUP(EP411,data!$B$3:$E$32,2,0)*EM411,(VLOOKUP(EP411,data!$B$3:$E$32,2,0)*14)+(VLOOKUP(EP411,data!$B$3:$E$32,3,0))*(EM411-14)),0)</f>
        <v>0</v>
      </c>
      <c r="ER411" s="265" t="s">
        <v>96</v>
      </c>
      <c r="ES411" s="231">
        <f>IF(EN411=1,VLOOKUP(ER411,data!$B$35:$D$39,2,0),0)</f>
        <v>0</v>
      </c>
      <c r="ET411" s="232">
        <f>IF(AND(EQ411&lt;&gt;0,ES411&lt;&gt;0)=FALSE,0,data!$C$43)</f>
        <v>0</v>
      </c>
      <c r="EU411" s="269">
        <f t="shared" si="492"/>
        <v>0</v>
      </c>
      <c r="EV411" s="225">
        <f t="shared" si="493"/>
        <v>0</v>
      </c>
      <c r="EW411" s="225">
        <f t="shared" si="494"/>
        <v>0</v>
      </c>
      <c r="EX411" s="225">
        <f t="shared" si="495"/>
        <v>0</v>
      </c>
      <c r="EY411" s="431" t="str">
        <f t="shared" si="496"/>
        <v>ne</v>
      </c>
      <c r="FA411" s="229"/>
      <c r="FB411" s="225">
        <f t="shared" si="497"/>
        <v>0</v>
      </c>
      <c r="FC411" s="230">
        <f>IF(FB411=1,data!$C$41*FA411,0)</f>
        <v>0</v>
      </c>
      <c r="FD411" s="265" t="s">
        <v>96</v>
      </c>
      <c r="FE411" s="231">
        <f>IF(FB411=1,IF(FA411&lt;15,VLOOKUP(FD411,data!$B$3:$E$32,2,0)*FA411,(VLOOKUP(FD411,data!$B$3:$E$32,2,0)*14)+(VLOOKUP(FD411,data!$B$3:$E$32,3,0))*(FA411-14)),0)</f>
        <v>0</v>
      </c>
      <c r="FF411" s="265" t="s">
        <v>96</v>
      </c>
      <c r="FG411" s="231">
        <f>IF(FB411=1,VLOOKUP(FF411,data!$B$35:$D$39,2,0),0)</f>
        <v>0</v>
      </c>
      <c r="FH411" s="232">
        <f>IF(AND(FE411&lt;&gt;0,FG411&lt;&gt;0)=FALSE,0,data!$C$43)</f>
        <v>0</v>
      </c>
      <c r="FI411" s="269">
        <f t="shared" si="498"/>
        <v>0</v>
      </c>
      <c r="FJ411" s="225">
        <f t="shared" si="499"/>
        <v>0</v>
      </c>
      <c r="FK411" s="225">
        <f t="shared" si="500"/>
        <v>0</v>
      </c>
      <c r="FL411" s="225">
        <f t="shared" si="501"/>
        <v>0</v>
      </c>
      <c r="FM411" s="431" t="str">
        <f t="shared" si="502"/>
        <v>ne</v>
      </c>
    </row>
    <row r="412" spans="1:169" ht="26.65" hidden="1" customHeight="1" x14ac:dyDescent="0.25">
      <c r="A412" s="233"/>
      <c r="B412" s="370" t="s">
        <v>503</v>
      </c>
      <c r="C412" s="416"/>
      <c r="D412" s="418"/>
      <c r="E412" s="229"/>
      <c r="F412" s="225">
        <f t="shared" si="434"/>
        <v>0</v>
      </c>
      <c r="G412" s="230">
        <f>IF(F412=1,data!$C$41*E412,0)</f>
        <v>0</v>
      </c>
      <c r="H412" s="265" t="s">
        <v>96</v>
      </c>
      <c r="I412" s="231">
        <f>IF($F412=1,IF($E412&lt;15,VLOOKUP(H412,data!$B$3:$E$32,2,0)*$E412,(VLOOKUP(H412,data!$B$3:$E$32,2,0)*14)+(VLOOKUP(H412,data!$B$3:$E$32,3,0))*($E412-14)),0)</f>
        <v>0</v>
      </c>
      <c r="J412" s="265" t="s">
        <v>96</v>
      </c>
      <c r="K412" s="231">
        <f>IF($F412=1,VLOOKUP(J412,data!$B$35:$D$39,2,0),0)</f>
        <v>0</v>
      </c>
      <c r="L412" s="232">
        <f>IF(AND(I412&lt;&gt;0,K412&lt;&gt;0)=FALSE,0,data!$C$43)</f>
        <v>0</v>
      </c>
      <c r="M412" s="269">
        <f t="shared" si="361"/>
        <v>0</v>
      </c>
      <c r="N412" s="225">
        <f t="shared" si="503"/>
        <v>0</v>
      </c>
      <c r="O412" s="225">
        <f t="shared" si="435"/>
        <v>0</v>
      </c>
      <c r="P412" s="225">
        <f t="shared" si="436"/>
        <v>0</v>
      </c>
      <c r="Q412" s="228"/>
      <c r="R412" s="438">
        <f t="shared" si="437"/>
        <v>0</v>
      </c>
      <c r="S412" s="225">
        <f t="shared" si="438"/>
        <v>0</v>
      </c>
      <c r="T412" s="357">
        <f>IF(S412=1,data!$C$41*R412,0)</f>
        <v>0</v>
      </c>
      <c r="U412" s="370" t="str">
        <f t="shared" si="439"/>
        <v xml:space="preserve"> </v>
      </c>
      <c r="V412" s="360">
        <f>IF($S412=1,IF(R412&lt;15,VLOOKUP(U412,data!$B$3:$E$32,2,0)*R412,(VLOOKUP(U412,data!$B$3:$E$32,2,0)*14)+(VLOOKUP(U412,data!$B$3:$E$32,3,0))*(R412-14)),0)</f>
        <v>0</v>
      </c>
      <c r="W412" s="370" t="str">
        <f t="shared" si="440"/>
        <v xml:space="preserve"> </v>
      </c>
      <c r="X412" s="360">
        <f>IF($S412=1,VLOOKUP(W412,data!$B$35:$D$39,2,0),0)</f>
        <v>0</v>
      </c>
      <c r="Y412" s="364">
        <f>IF(AND(V412&lt;&gt;0,X412&lt;&gt;0)=FALSE,0,data!$C$43)</f>
        <v>0</v>
      </c>
      <c r="Z412" s="365">
        <f t="shared" si="362"/>
        <v>0</v>
      </c>
      <c r="AA412" s="225">
        <f t="shared" si="504"/>
        <v>0</v>
      </c>
      <c r="AB412" s="225">
        <f t="shared" si="441"/>
        <v>0</v>
      </c>
      <c r="AC412" s="225">
        <f t="shared" si="442"/>
        <v>0</v>
      </c>
      <c r="AE412" s="229"/>
      <c r="AF412" s="225">
        <f t="shared" si="443"/>
        <v>0</v>
      </c>
      <c r="AG412" s="230">
        <f>IF(AF412=1,data!$C$41*AE412,0)</f>
        <v>0</v>
      </c>
      <c r="AH412" s="265" t="s">
        <v>96</v>
      </c>
      <c r="AI412" s="231">
        <f>IF(AF412=1,IF(AE412&lt;15,VLOOKUP(AH412,data!$B$3:$E$32,2,0)*AE412,(VLOOKUP(AH412,data!$B$3:$E$32,2,0)*14)+(VLOOKUP(AH412,data!$B$3:$E$32,3,0))*(AE412-14)),0)</f>
        <v>0</v>
      </c>
      <c r="AJ412" s="265" t="s">
        <v>96</v>
      </c>
      <c r="AK412" s="231">
        <f>IF(AF412=1,VLOOKUP(AJ412,data!$B$35:$D$39,2,0),0)</f>
        <v>0</v>
      </c>
      <c r="AL412" s="232">
        <f>IF(AND(AI412&lt;&gt;0,AK412&lt;&gt;0)=FALSE,0,data!$C$43)</f>
        <v>0</v>
      </c>
      <c r="AM412" s="269">
        <f t="shared" si="444"/>
        <v>0</v>
      </c>
      <c r="AN412" s="225">
        <f t="shared" si="445"/>
        <v>0</v>
      </c>
      <c r="AO412" s="225">
        <f t="shared" si="446"/>
        <v>0</v>
      </c>
      <c r="AP412" s="225">
        <f t="shared" si="447"/>
        <v>0</v>
      </c>
      <c r="AQ412" s="431" t="str">
        <f t="shared" si="448"/>
        <v>ne</v>
      </c>
      <c r="AS412" s="229"/>
      <c r="AT412" s="225">
        <f t="shared" si="449"/>
        <v>0</v>
      </c>
      <c r="AU412" s="230">
        <f>IF(AT412=1,data!$C$41*AS412,0)</f>
        <v>0</v>
      </c>
      <c r="AV412" s="265" t="s">
        <v>96</v>
      </c>
      <c r="AW412" s="231">
        <f>IF(AT412=1,IF(AS412&lt;15,VLOOKUP(AV412,data!$B$3:$E$32,2,0)*AS412,(VLOOKUP(AV412,data!$B$3:$E$32,2,0)*14)+(VLOOKUP(AV412,data!$B$3:$E$32,3,0))*(AS412-14)),0)</f>
        <v>0</v>
      </c>
      <c r="AX412" s="265" t="s">
        <v>96</v>
      </c>
      <c r="AY412" s="231">
        <f>IF(AT412=1,VLOOKUP(AX412,data!$B$35:$D$39,2,0),0)</f>
        <v>0</v>
      </c>
      <c r="AZ412" s="232">
        <f>IF(AND(AW412&lt;&gt;0,AY412&lt;&gt;0)=FALSE,0,data!$C$43)</f>
        <v>0</v>
      </c>
      <c r="BA412" s="269">
        <f t="shared" si="450"/>
        <v>0</v>
      </c>
      <c r="BB412" s="225">
        <f t="shared" si="451"/>
        <v>0</v>
      </c>
      <c r="BC412" s="225">
        <f t="shared" si="452"/>
        <v>0</v>
      </c>
      <c r="BD412" s="225">
        <f t="shared" si="453"/>
        <v>0</v>
      </c>
      <c r="BE412" s="431" t="str">
        <f t="shared" si="454"/>
        <v>ne</v>
      </c>
      <c r="BG412" s="229"/>
      <c r="BH412" s="225">
        <f t="shared" si="455"/>
        <v>0</v>
      </c>
      <c r="BI412" s="230">
        <f>IF(BH412=1,data!$C$41*BG412,0)</f>
        <v>0</v>
      </c>
      <c r="BJ412" s="265" t="s">
        <v>96</v>
      </c>
      <c r="BK412" s="231">
        <f>IF(BH412=1,IF(BG412&lt;15,VLOOKUP(BJ412,data!$B$3:$E$32,2,0)*BG412,(VLOOKUP(BJ412,data!$B$3:$E$32,2,0)*14)+(VLOOKUP(BJ412,data!$B$3:$E$32,3,0))*(BG412-14)),0)</f>
        <v>0</v>
      </c>
      <c r="BL412" s="265" t="s">
        <v>96</v>
      </c>
      <c r="BM412" s="231">
        <f>IF(BH412=1,VLOOKUP(BL412,data!$B$35:$D$39,2,0),0)</f>
        <v>0</v>
      </c>
      <c r="BN412" s="232">
        <f>IF(AND(BK412&lt;&gt;0,BM412&lt;&gt;0)=FALSE,0,data!$C$43)</f>
        <v>0</v>
      </c>
      <c r="BO412" s="269">
        <f t="shared" si="456"/>
        <v>0</v>
      </c>
      <c r="BP412" s="225">
        <f t="shared" si="457"/>
        <v>0</v>
      </c>
      <c r="BQ412" s="225">
        <f t="shared" si="458"/>
        <v>0</v>
      </c>
      <c r="BR412" s="225">
        <f t="shared" si="459"/>
        <v>0</v>
      </c>
      <c r="BS412" s="431" t="str">
        <f t="shared" si="460"/>
        <v>ne</v>
      </c>
      <c r="BU412" s="229"/>
      <c r="BV412" s="225">
        <f t="shared" si="461"/>
        <v>0</v>
      </c>
      <c r="BW412" s="230">
        <f>IF(BV412=1,data!$C$41*BU412,0)</f>
        <v>0</v>
      </c>
      <c r="BX412" s="265" t="s">
        <v>96</v>
      </c>
      <c r="BY412" s="231">
        <f>IF(BV412=1,IF(BU412&lt;15,VLOOKUP(BX412,data!$B$3:$E$32,2,0)*BU412,(VLOOKUP(BX412,data!$B$3:$E$32,2,0)*14)+(VLOOKUP(BX412,data!$B$3:$E$32,3,0))*(BU412-14)),0)</f>
        <v>0</v>
      </c>
      <c r="BZ412" s="265" t="s">
        <v>96</v>
      </c>
      <c r="CA412" s="231">
        <f>IF(BV412=1,VLOOKUP(BZ412,data!$B$35:$D$39,2,0),0)</f>
        <v>0</v>
      </c>
      <c r="CB412" s="232">
        <f>IF(AND(BY412&lt;&gt;0,CA412&lt;&gt;0)=FALSE,0,data!$C$43)</f>
        <v>0</v>
      </c>
      <c r="CC412" s="269">
        <f t="shared" si="462"/>
        <v>0</v>
      </c>
      <c r="CD412" s="225">
        <f t="shared" si="463"/>
        <v>0</v>
      </c>
      <c r="CE412" s="225">
        <f t="shared" si="464"/>
        <v>0</v>
      </c>
      <c r="CF412" s="225">
        <f t="shared" si="465"/>
        <v>0</v>
      </c>
      <c r="CG412" s="431" t="str">
        <f t="shared" si="466"/>
        <v>ne</v>
      </c>
      <c r="CI412" s="229"/>
      <c r="CJ412" s="225">
        <f t="shared" si="467"/>
        <v>0</v>
      </c>
      <c r="CK412" s="230">
        <f>IF(CJ412=1,data!$C$41*CI412,0)</f>
        <v>0</v>
      </c>
      <c r="CL412" s="265" t="s">
        <v>96</v>
      </c>
      <c r="CM412" s="231">
        <f>IF(CJ412=1,IF(CI412&lt;15,VLOOKUP(CL412,data!$B$3:$E$32,2,0)*CI412,(VLOOKUP(CL412,data!$B$3:$E$32,2,0)*14)+(VLOOKUP(CL412,data!$B$3:$E$32,3,0))*(CI412-14)),0)</f>
        <v>0</v>
      </c>
      <c r="CN412" s="265" t="s">
        <v>96</v>
      </c>
      <c r="CO412" s="231">
        <f>IF(CJ412=1,VLOOKUP(CN412,data!$B$35:$D$39,2,0),0)</f>
        <v>0</v>
      </c>
      <c r="CP412" s="232">
        <f>IF(AND(CM412&lt;&gt;0,CO412&lt;&gt;0)=FALSE,0,data!$C$43)</f>
        <v>0</v>
      </c>
      <c r="CQ412" s="269">
        <f t="shared" si="468"/>
        <v>0</v>
      </c>
      <c r="CR412" s="225">
        <f t="shared" si="469"/>
        <v>0</v>
      </c>
      <c r="CS412" s="225">
        <f t="shared" si="470"/>
        <v>0</v>
      </c>
      <c r="CT412" s="225">
        <f t="shared" si="471"/>
        <v>0</v>
      </c>
      <c r="CU412" s="431" t="str">
        <f t="shared" si="472"/>
        <v>ne</v>
      </c>
      <c r="CW412" s="229"/>
      <c r="CX412" s="225">
        <f t="shared" si="473"/>
        <v>0</v>
      </c>
      <c r="CY412" s="230">
        <f>IF(CX412=1,data!$C$41*CW412,0)</f>
        <v>0</v>
      </c>
      <c r="CZ412" s="265" t="s">
        <v>96</v>
      </c>
      <c r="DA412" s="231">
        <f>IF(CX412=1,IF(CW412&lt;15,VLOOKUP(CZ412,data!$B$3:$E$32,2,0)*CW412,(VLOOKUP(CZ412,data!$B$3:$E$32,2,0)*14)+(VLOOKUP(CZ412,data!$B$3:$E$32,3,0))*(CW412-14)),0)</f>
        <v>0</v>
      </c>
      <c r="DB412" s="265" t="s">
        <v>96</v>
      </c>
      <c r="DC412" s="231">
        <f>IF(CX412=1,VLOOKUP(DB412,data!$B$35:$D$39,2,0),0)</f>
        <v>0</v>
      </c>
      <c r="DD412" s="232">
        <f>IF(AND(DA412&lt;&gt;0,DC412&lt;&gt;0)=FALSE,0,data!$C$43)</f>
        <v>0</v>
      </c>
      <c r="DE412" s="269">
        <f t="shared" si="474"/>
        <v>0</v>
      </c>
      <c r="DF412" s="225">
        <f t="shared" si="475"/>
        <v>0</v>
      </c>
      <c r="DG412" s="225">
        <f t="shared" si="476"/>
        <v>0</v>
      </c>
      <c r="DH412" s="225">
        <f t="shared" si="477"/>
        <v>0</v>
      </c>
      <c r="DI412" s="431" t="str">
        <f t="shared" si="478"/>
        <v>ne</v>
      </c>
      <c r="DK412" s="229"/>
      <c r="DL412" s="225">
        <f t="shared" si="479"/>
        <v>0</v>
      </c>
      <c r="DM412" s="230">
        <f>IF(DL412=1,data!$C$41*DK412,0)</f>
        <v>0</v>
      </c>
      <c r="DN412" s="265" t="s">
        <v>96</v>
      </c>
      <c r="DO412" s="231">
        <f>IF(DL412=1,IF(DK412&lt;15,VLOOKUP(DN412,data!$B$3:$E$32,2,0)*DK412,(VLOOKUP(DN412,data!$B$3:$E$32,2,0)*14)+(VLOOKUP(DN412,data!$B$3:$E$32,3,0))*(DK412-14)),0)</f>
        <v>0</v>
      </c>
      <c r="DP412" s="265" t="s">
        <v>96</v>
      </c>
      <c r="DQ412" s="231">
        <f>IF(DL412=1,VLOOKUP(DP412,data!$B$35:$D$39,2,0),0)</f>
        <v>0</v>
      </c>
      <c r="DR412" s="232">
        <f>IF(AND(DO412&lt;&gt;0,DQ412&lt;&gt;0)=FALSE,0,data!$C$43)</f>
        <v>0</v>
      </c>
      <c r="DS412" s="269">
        <f t="shared" si="480"/>
        <v>0</v>
      </c>
      <c r="DT412" s="225">
        <f t="shared" si="481"/>
        <v>0</v>
      </c>
      <c r="DU412" s="225">
        <f t="shared" si="482"/>
        <v>0</v>
      </c>
      <c r="DV412" s="225">
        <f t="shared" si="483"/>
        <v>0</v>
      </c>
      <c r="DW412" s="431" t="str">
        <f t="shared" si="484"/>
        <v>ne</v>
      </c>
      <c r="DY412" s="229"/>
      <c r="DZ412" s="225">
        <f t="shared" si="485"/>
        <v>0</v>
      </c>
      <c r="EA412" s="230">
        <f>IF(DZ412=1,data!$C$41*DY412,0)</f>
        <v>0</v>
      </c>
      <c r="EB412" s="265" t="s">
        <v>96</v>
      </c>
      <c r="EC412" s="231">
        <f>IF(DZ412=1,IF(DY412&lt;15,VLOOKUP(EB412,data!$B$3:$E$32,2,0)*DY412,(VLOOKUP(EB412,data!$B$3:$E$32,2,0)*14)+(VLOOKUP(EB412,data!$B$3:$E$32,3,0))*(DY412-14)),0)</f>
        <v>0</v>
      </c>
      <c r="ED412" s="265" t="s">
        <v>96</v>
      </c>
      <c r="EE412" s="231">
        <f>IF(DZ412=1,VLOOKUP(ED412,data!$B$35:$D$39,2,0),0)</f>
        <v>0</v>
      </c>
      <c r="EF412" s="232">
        <f>IF(AND(EC412&lt;&gt;0,EE412&lt;&gt;0)=FALSE,0,data!$C$43)</f>
        <v>0</v>
      </c>
      <c r="EG412" s="269">
        <f t="shared" si="486"/>
        <v>0</v>
      </c>
      <c r="EH412" s="225">
        <f t="shared" si="487"/>
        <v>0</v>
      </c>
      <c r="EI412" s="225">
        <f t="shared" si="488"/>
        <v>0</v>
      </c>
      <c r="EJ412" s="225">
        <f t="shared" si="489"/>
        <v>0</v>
      </c>
      <c r="EK412" s="431" t="str">
        <f t="shared" si="490"/>
        <v>ne</v>
      </c>
      <c r="EM412" s="229"/>
      <c r="EN412" s="225">
        <f t="shared" si="491"/>
        <v>0</v>
      </c>
      <c r="EO412" s="230">
        <f>IF(EN412=1,data!$C$41*EM412,0)</f>
        <v>0</v>
      </c>
      <c r="EP412" s="265" t="s">
        <v>96</v>
      </c>
      <c r="EQ412" s="231">
        <f>IF(EN412=1,IF(EM412&lt;15,VLOOKUP(EP412,data!$B$3:$E$32,2,0)*EM412,(VLOOKUP(EP412,data!$B$3:$E$32,2,0)*14)+(VLOOKUP(EP412,data!$B$3:$E$32,3,0))*(EM412-14)),0)</f>
        <v>0</v>
      </c>
      <c r="ER412" s="265" t="s">
        <v>96</v>
      </c>
      <c r="ES412" s="231">
        <f>IF(EN412=1,VLOOKUP(ER412,data!$B$35:$D$39,2,0),0)</f>
        <v>0</v>
      </c>
      <c r="ET412" s="232">
        <f>IF(AND(EQ412&lt;&gt;0,ES412&lt;&gt;0)=FALSE,0,data!$C$43)</f>
        <v>0</v>
      </c>
      <c r="EU412" s="269">
        <f t="shared" si="492"/>
        <v>0</v>
      </c>
      <c r="EV412" s="225">
        <f t="shared" si="493"/>
        <v>0</v>
      </c>
      <c r="EW412" s="225">
        <f t="shared" si="494"/>
        <v>0</v>
      </c>
      <c r="EX412" s="225">
        <f t="shared" si="495"/>
        <v>0</v>
      </c>
      <c r="EY412" s="431" t="str">
        <f t="shared" si="496"/>
        <v>ne</v>
      </c>
      <c r="FA412" s="229"/>
      <c r="FB412" s="225">
        <f t="shared" si="497"/>
        <v>0</v>
      </c>
      <c r="FC412" s="230">
        <f>IF(FB412=1,data!$C$41*FA412,0)</f>
        <v>0</v>
      </c>
      <c r="FD412" s="265" t="s">
        <v>96</v>
      </c>
      <c r="FE412" s="231">
        <f>IF(FB412=1,IF(FA412&lt;15,VLOOKUP(FD412,data!$B$3:$E$32,2,0)*FA412,(VLOOKUP(FD412,data!$B$3:$E$32,2,0)*14)+(VLOOKUP(FD412,data!$B$3:$E$32,3,0))*(FA412-14)),0)</f>
        <v>0</v>
      </c>
      <c r="FF412" s="265" t="s">
        <v>96</v>
      </c>
      <c r="FG412" s="231">
        <f>IF(FB412=1,VLOOKUP(FF412,data!$B$35:$D$39,2,0),0)</f>
        <v>0</v>
      </c>
      <c r="FH412" s="232">
        <f>IF(AND(FE412&lt;&gt;0,FG412&lt;&gt;0)=FALSE,0,data!$C$43)</f>
        <v>0</v>
      </c>
      <c r="FI412" s="269">
        <f t="shared" si="498"/>
        <v>0</v>
      </c>
      <c r="FJ412" s="225">
        <f t="shared" si="499"/>
        <v>0</v>
      </c>
      <c r="FK412" s="225">
        <f t="shared" si="500"/>
        <v>0</v>
      </c>
      <c r="FL412" s="225">
        <f t="shared" si="501"/>
        <v>0</v>
      </c>
      <c r="FM412" s="431" t="str">
        <f t="shared" si="502"/>
        <v>ne</v>
      </c>
    </row>
    <row r="413" spans="1:169" ht="26.65" hidden="1" customHeight="1" x14ac:dyDescent="0.25">
      <c r="A413" s="233"/>
      <c r="B413" s="370" t="s">
        <v>504</v>
      </c>
      <c r="C413" s="416"/>
      <c r="D413" s="418"/>
      <c r="E413" s="229"/>
      <c r="F413" s="225">
        <f t="shared" si="434"/>
        <v>0</v>
      </c>
      <c r="G413" s="230">
        <f>IF(F413=1,data!$C$41*E413,0)</f>
        <v>0</v>
      </c>
      <c r="H413" s="265" t="s">
        <v>96</v>
      </c>
      <c r="I413" s="231">
        <f>IF($F413=1,IF($E413&lt;15,VLOOKUP(H413,data!$B$3:$E$32,2,0)*$E413,(VLOOKUP(H413,data!$B$3:$E$32,2,0)*14)+(VLOOKUP(H413,data!$B$3:$E$32,3,0))*($E413-14)),0)</f>
        <v>0</v>
      </c>
      <c r="J413" s="265" t="s">
        <v>96</v>
      </c>
      <c r="K413" s="231">
        <f>IF($F413=1,VLOOKUP(J413,data!$B$35:$D$39,2,0),0)</f>
        <v>0</v>
      </c>
      <c r="L413" s="232">
        <f>IF(AND(I413&lt;&gt;0,K413&lt;&gt;0)=FALSE,0,data!$C$43)</f>
        <v>0</v>
      </c>
      <c r="M413" s="269">
        <f t="shared" si="361"/>
        <v>0</v>
      </c>
      <c r="N413" s="225">
        <f t="shared" si="503"/>
        <v>0</v>
      </c>
      <c r="O413" s="225">
        <f t="shared" si="435"/>
        <v>0</v>
      </c>
      <c r="P413" s="225">
        <f t="shared" si="436"/>
        <v>0</v>
      </c>
      <c r="Q413" s="228"/>
      <c r="R413" s="438">
        <f t="shared" si="437"/>
        <v>0</v>
      </c>
      <c r="S413" s="225">
        <f t="shared" si="438"/>
        <v>0</v>
      </c>
      <c r="T413" s="357">
        <f>IF(S413=1,data!$C$41*R413,0)</f>
        <v>0</v>
      </c>
      <c r="U413" s="370" t="str">
        <f t="shared" si="439"/>
        <v xml:space="preserve"> </v>
      </c>
      <c r="V413" s="360">
        <f>IF($S413=1,IF(R413&lt;15,VLOOKUP(U413,data!$B$3:$E$32,2,0)*R413,(VLOOKUP(U413,data!$B$3:$E$32,2,0)*14)+(VLOOKUP(U413,data!$B$3:$E$32,3,0))*(R413-14)),0)</f>
        <v>0</v>
      </c>
      <c r="W413" s="370" t="str">
        <f t="shared" si="440"/>
        <v xml:space="preserve"> </v>
      </c>
      <c r="X413" s="360">
        <f>IF($S413=1,VLOOKUP(W413,data!$B$35:$D$39,2,0),0)</f>
        <v>0</v>
      </c>
      <c r="Y413" s="364">
        <f>IF(AND(V413&lt;&gt;0,X413&lt;&gt;0)=FALSE,0,data!$C$43)</f>
        <v>0</v>
      </c>
      <c r="Z413" s="365">
        <f t="shared" si="362"/>
        <v>0</v>
      </c>
      <c r="AA413" s="225">
        <f t="shared" si="504"/>
        <v>0</v>
      </c>
      <c r="AB413" s="225">
        <f t="shared" si="441"/>
        <v>0</v>
      </c>
      <c r="AC413" s="225">
        <f t="shared" si="442"/>
        <v>0</v>
      </c>
      <c r="AE413" s="229"/>
      <c r="AF413" s="225">
        <f t="shared" si="443"/>
        <v>0</v>
      </c>
      <c r="AG413" s="230">
        <f>IF(AF413=1,data!$C$41*AE413,0)</f>
        <v>0</v>
      </c>
      <c r="AH413" s="265" t="s">
        <v>96</v>
      </c>
      <c r="AI413" s="231">
        <f>IF(AF413=1,IF(AE413&lt;15,VLOOKUP(AH413,data!$B$3:$E$32,2,0)*AE413,(VLOOKUP(AH413,data!$B$3:$E$32,2,0)*14)+(VLOOKUP(AH413,data!$B$3:$E$32,3,0))*(AE413-14)),0)</f>
        <v>0</v>
      </c>
      <c r="AJ413" s="265" t="s">
        <v>96</v>
      </c>
      <c r="AK413" s="231">
        <f>IF(AF413=1,VLOOKUP(AJ413,data!$B$35:$D$39,2,0),0)</f>
        <v>0</v>
      </c>
      <c r="AL413" s="232">
        <f>IF(AND(AI413&lt;&gt;0,AK413&lt;&gt;0)=FALSE,0,data!$C$43)</f>
        <v>0</v>
      </c>
      <c r="AM413" s="269">
        <f t="shared" si="444"/>
        <v>0</v>
      </c>
      <c r="AN413" s="225">
        <f t="shared" si="445"/>
        <v>0</v>
      </c>
      <c r="AO413" s="225">
        <f t="shared" si="446"/>
        <v>0</v>
      </c>
      <c r="AP413" s="225">
        <f t="shared" si="447"/>
        <v>0</v>
      </c>
      <c r="AQ413" s="431" t="str">
        <f t="shared" si="448"/>
        <v>ne</v>
      </c>
      <c r="AS413" s="229"/>
      <c r="AT413" s="225">
        <f t="shared" si="449"/>
        <v>0</v>
      </c>
      <c r="AU413" s="230">
        <f>IF(AT413=1,data!$C$41*AS413,0)</f>
        <v>0</v>
      </c>
      <c r="AV413" s="265" t="s">
        <v>96</v>
      </c>
      <c r="AW413" s="231">
        <f>IF(AT413=1,IF(AS413&lt;15,VLOOKUP(AV413,data!$B$3:$E$32,2,0)*AS413,(VLOOKUP(AV413,data!$B$3:$E$32,2,0)*14)+(VLOOKUP(AV413,data!$B$3:$E$32,3,0))*(AS413-14)),0)</f>
        <v>0</v>
      </c>
      <c r="AX413" s="265" t="s">
        <v>96</v>
      </c>
      <c r="AY413" s="231">
        <f>IF(AT413=1,VLOOKUP(AX413,data!$B$35:$D$39,2,0),0)</f>
        <v>0</v>
      </c>
      <c r="AZ413" s="232">
        <f>IF(AND(AW413&lt;&gt;0,AY413&lt;&gt;0)=FALSE,0,data!$C$43)</f>
        <v>0</v>
      </c>
      <c r="BA413" s="269">
        <f t="shared" si="450"/>
        <v>0</v>
      </c>
      <c r="BB413" s="225">
        <f t="shared" si="451"/>
        <v>0</v>
      </c>
      <c r="BC413" s="225">
        <f t="shared" si="452"/>
        <v>0</v>
      </c>
      <c r="BD413" s="225">
        <f t="shared" si="453"/>
        <v>0</v>
      </c>
      <c r="BE413" s="431" t="str">
        <f t="shared" si="454"/>
        <v>ne</v>
      </c>
      <c r="BG413" s="229"/>
      <c r="BH413" s="225">
        <f t="shared" si="455"/>
        <v>0</v>
      </c>
      <c r="BI413" s="230">
        <f>IF(BH413=1,data!$C$41*BG413,0)</f>
        <v>0</v>
      </c>
      <c r="BJ413" s="265" t="s">
        <v>96</v>
      </c>
      <c r="BK413" s="231">
        <f>IF(BH413=1,IF(BG413&lt;15,VLOOKUP(BJ413,data!$B$3:$E$32,2,0)*BG413,(VLOOKUP(BJ413,data!$B$3:$E$32,2,0)*14)+(VLOOKUP(BJ413,data!$B$3:$E$32,3,0))*(BG413-14)),0)</f>
        <v>0</v>
      </c>
      <c r="BL413" s="265" t="s">
        <v>96</v>
      </c>
      <c r="BM413" s="231">
        <f>IF(BH413=1,VLOOKUP(BL413,data!$B$35:$D$39,2,0),0)</f>
        <v>0</v>
      </c>
      <c r="BN413" s="232">
        <f>IF(AND(BK413&lt;&gt;0,BM413&lt;&gt;0)=FALSE,0,data!$C$43)</f>
        <v>0</v>
      </c>
      <c r="BO413" s="269">
        <f t="shared" si="456"/>
        <v>0</v>
      </c>
      <c r="BP413" s="225">
        <f t="shared" si="457"/>
        <v>0</v>
      </c>
      <c r="BQ413" s="225">
        <f t="shared" si="458"/>
        <v>0</v>
      </c>
      <c r="BR413" s="225">
        <f t="shared" si="459"/>
        <v>0</v>
      </c>
      <c r="BS413" s="431" t="str">
        <f t="shared" si="460"/>
        <v>ne</v>
      </c>
      <c r="BU413" s="229"/>
      <c r="BV413" s="225">
        <f t="shared" si="461"/>
        <v>0</v>
      </c>
      <c r="BW413" s="230">
        <f>IF(BV413=1,data!$C$41*BU413,0)</f>
        <v>0</v>
      </c>
      <c r="BX413" s="265" t="s">
        <v>96</v>
      </c>
      <c r="BY413" s="231">
        <f>IF(BV413=1,IF(BU413&lt;15,VLOOKUP(BX413,data!$B$3:$E$32,2,0)*BU413,(VLOOKUP(BX413,data!$B$3:$E$32,2,0)*14)+(VLOOKUP(BX413,data!$B$3:$E$32,3,0))*(BU413-14)),0)</f>
        <v>0</v>
      </c>
      <c r="BZ413" s="265" t="s">
        <v>96</v>
      </c>
      <c r="CA413" s="231">
        <f>IF(BV413=1,VLOOKUP(BZ413,data!$B$35:$D$39,2,0),0)</f>
        <v>0</v>
      </c>
      <c r="CB413" s="232">
        <f>IF(AND(BY413&lt;&gt;0,CA413&lt;&gt;0)=FALSE,0,data!$C$43)</f>
        <v>0</v>
      </c>
      <c r="CC413" s="269">
        <f t="shared" si="462"/>
        <v>0</v>
      </c>
      <c r="CD413" s="225">
        <f t="shared" si="463"/>
        <v>0</v>
      </c>
      <c r="CE413" s="225">
        <f t="shared" si="464"/>
        <v>0</v>
      </c>
      <c r="CF413" s="225">
        <f t="shared" si="465"/>
        <v>0</v>
      </c>
      <c r="CG413" s="431" t="str">
        <f t="shared" si="466"/>
        <v>ne</v>
      </c>
      <c r="CI413" s="229"/>
      <c r="CJ413" s="225">
        <f t="shared" si="467"/>
        <v>0</v>
      </c>
      <c r="CK413" s="230">
        <f>IF(CJ413=1,data!$C$41*CI413,0)</f>
        <v>0</v>
      </c>
      <c r="CL413" s="265" t="s">
        <v>96</v>
      </c>
      <c r="CM413" s="231">
        <f>IF(CJ413=1,IF(CI413&lt;15,VLOOKUP(CL413,data!$B$3:$E$32,2,0)*CI413,(VLOOKUP(CL413,data!$B$3:$E$32,2,0)*14)+(VLOOKUP(CL413,data!$B$3:$E$32,3,0))*(CI413-14)),0)</f>
        <v>0</v>
      </c>
      <c r="CN413" s="265" t="s">
        <v>96</v>
      </c>
      <c r="CO413" s="231">
        <f>IF(CJ413=1,VLOOKUP(CN413,data!$B$35:$D$39,2,0),0)</f>
        <v>0</v>
      </c>
      <c r="CP413" s="232">
        <f>IF(AND(CM413&lt;&gt;0,CO413&lt;&gt;0)=FALSE,0,data!$C$43)</f>
        <v>0</v>
      </c>
      <c r="CQ413" s="269">
        <f t="shared" si="468"/>
        <v>0</v>
      </c>
      <c r="CR413" s="225">
        <f t="shared" si="469"/>
        <v>0</v>
      </c>
      <c r="CS413" s="225">
        <f t="shared" si="470"/>
        <v>0</v>
      </c>
      <c r="CT413" s="225">
        <f t="shared" si="471"/>
        <v>0</v>
      </c>
      <c r="CU413" s="431" t="str">
        <f t="shared" si="472"/>
        <v>ne</v>
      </c>
      <c r="CW413" s="229"/>
      <c r="CX413" s="225">
        <f t="shared" si="473"/>
        <v>0</v>
      </c>
      <c r="CY413" s="230">
        <f>IF(CX413=1,data!$C$41*CW413,0)</f>
        <v>0</v>
      </c>
      <c r="CZ413" s="265" t="s">
        <v>96</v>
      </c>
      <c r="DA413" s="231">
        <f>IF(CX413=1,IF(CW413&lt;15,VLOOKUP(CZ413,data!$B$3:$E$32,2,0)*CW413,(VLOOKUP(CZ413,data!$B$3:$E$32,2,0)*14)+(VLOOKUP(CZ413,data!$B$3:$E$32,3,0))*(CW413-14)),0)</f>
        <v>0</v>
      </c>
      <c r="DB413" s="265" t="s">
        <v>96</v>
      </c>
      <c r="DC413" s="231">
        <f>IF(CX413=1,VLOOKUP(DB413,data!$B$35:$D$39,2,0),0)</f>
        <v>0</v>
      </c>
      <c r="DD413" s="232">
        <f>IF(AND(DA413&lt;&gt;0,DC413&lt;&gt;0)=FALSE,0,data!$C$43)</f>
        <v>0</v>
      </c>
      <c r="DE413" s="269">
        <f t="shared" si="474"/>
        <v>0</v>
      </c>
      <c r="DF413" s="225">
        <f t="shared" si="475"/>
        <v>0</v>
      </c>
      <c r="DG413" s="225">
        <f t="shared" si="476"/>
        <v>0</v>
      </c>
      <c r="DH413" s="225">
        <f t="shared" si="477"/>
        <v>0</v>
      </c>
      <c r="DI413" s="431" t="str">
        <f t="shared" si="478"/>
        <v>ne</v>
      </c>
      <c r="DK413" s="229"/>
      <c r="DL413" s="225">
        <f t="shared" si="479"/>
        <v>0</v>
      </c>
      <c r="DM413" s="230">
        <f>IF(DL413=1,data!$C$41*DK413,0)</f>
        <v>0</v>
      </c>
      <c r="DN413" s="265" t="s">
        <v>96</v>
      </c>
      <c r="DO413" s="231">
        <f>IF(DL413=1,IF(DK413&lt;15,VLOOKUP(DN413,data!$B$3:$E$32,2,0)*DK413,(VLOOKUP(DN413,data!$B$3:$E$32,2,0)*14)+(VLOOKUP(DN413,data!$B$3:$E$32,3,0))*(DK413-14)),0)</f>
        <v>0</v>
      </c>
      <c r="DP413" s="265" t="s">
        <v>96</v>
      </c>
      <c r="DQ413" s="231">
        <f>IF(DL413=1,VLOOKUP(DP413,data!$B$35:$D$39,2,0),0)</f>
        <v>0</v>
      </c>
      <c r="DR413" s="232">
        <f>IF(AND(DO413&lt;&gt;0,DQ413&lt;&gt;0)=FALSE,0,data!$C$43)</f>
        <v>0</v>
      </c>
      <c r="DS413" s="269">
        <f t="shared" si="480"/>
        <v>0</v>
      </c>
      <c r="DT413" s="225">
        <f t="shared" si="481"/>
        <v>0</v>
      </c>
      <c r="DU413" s="225">
        <f t="shared" si="482"/>
        <v>0</v>
      </c>
      <c r="DV413" s="225">
        <f t="shared" si="483"/>
        <v>0</v>
      </c>
      <c r="DW413" s="431" t="str">
        <f t="shared" si="484"/>
        <v>ne</v>
      </c>
      <c r="DY413" s="229"/>
      <c r="DZ413" s="225">
        <f t="shared" si="485"/>
        <v>0</v>
      </c>
      <c r="EA413" s="230">
        <f>IF(DZ413=1,data!$C$41*DY413,0)</f>
        <v>0</v>
      </c>
      <c r="EB413" s="265" t="s">
        <v>96</v>
      </c>
      <c r="EC413" s="231">
        <f>IF(DZ413=1,IF(DY413&lt;15,VLOOKUP(EB413,data!$B$3:$E$32,2,0)*DY413,(VLOOKUP(EB413,data!$B$3:$E$32,2,0)*14)+(VLOOKUP(EB413,data!$B$3:$E$32,3,0))*(DY413-14)),0)</f>
        <v>0</v>
      </c>
      <c r="ED413" s="265" t="s">
        <v>96</v>
      </c>
      <c r="EE413" s="231">
        <f>IF(DZ413=1,VLOOKUP(ED413,data!$B$35:$D$39,2,0),0)</f>
        <v>0</v>
      </c>
      <c r="EF413" s="232">
        <f>IF(AND(EC413&lt;&gt;0,EE413&lt;&gt;0)=FALSE,0,data!$C$43)</f>
        <v>0</v>
      </c>
      <c r="EG413" s="269">
        <f t="shared" si="486"/>
        <v>0</v>
      </c>
      <c r="EH413" s="225">
        <f t="shared" si="487"/>
        <v>0</v>
      </c>
      <c r="EI413" s="225">
        <f t="shared" si="488"/>
        <v>0</v>
      </c>
      <c r="EJ413" s="225">
        <f t="shared" si="489"/>
        <v>0</v>
      </c>
      <c r="EK413" s="431" t="str">
        <f t="shared" si="490"/>
        <v>ne</v>
      </c>
      <c r="EM413" s="229"/>
      <c r="EN413" s="225">
        <f t="shared" si="491"/>
        <v>0</v>
      </c>
      <c r="EO413" s="230">
        <f>IF(EN413=1,data!$C$41*EM413,0)</f>
        <v>0</v>
      </c>
      <c r="EP413" s="265" t="s">
        <v>96</v>
      </c>
      <c r="EQ413" s="231">
        <f>IF(EN413=1,IF(EM413&lt;15,VLOOKUP(EP413,data!$B$3:$E$32,2,0)*EM413,(VLOOKUP(EP413,data!$B$3:$E$32,2,0)*14)+(VLOOKUP(EP413,data!$B$3:$E$32,3,0))*(EM413-14)),0)</f>
        <v>0</v>
      </c>
      <c r="ER413" s="265" t="s">
        <v>96</v>
      </c>
      <c r="ES413" s="231">
        <f>IF(EN413=1,VLOOKUP(ER413,data!$B$35:$D$39,2,0),0)</f>
        <v>0</v>
      </c>
      <c r="ET413" s="232">
        <f>IF(AND(EQ413&lt;&gt;0,ES413&lt;&gt;0)=FALSE,0,data!$C$43)</f>
        <v>0</v>
      </c>
      <c r="EU413" s="269">
        <f t="shared" si="492"/>
        <v>0</v>
      </c>
      <c r="EV413" s="225">
        <f t="shared" si="493"/>
        <v>0</v>
      </c>
      <c r="EW413" s="225">
        <f t="shared" si="494"/>
        <v>0</v>
      </c>
      <c r="EX413" s="225">
        <f t="shared" si="495"/>
        <v>0</v>
      </c>
      <c r="EY413" s="431" t="str">
        <f t="shared" si="496"/>
        <v>ne</v>
      </c>
      <c r="FA413" s="229"/>
      <c r="FB413" s="225">
        <f t="shared" si="497"/>
        <v>0</v>
      </c>
      <c r="FC413" s="230">
        <f>IF(FB413=1,data!$C$41*FA413,0)</f>
        <v>0</v>
      </c>
      <c r="FD413" s="265" t="s">
        <v>96</v>
      </c>
      <c r="FE413" s="231">
        <f>IF(FB413=1,IF(FA413&lt;15,VLOOKUP(FD413,data!$B$3:$E$32,2,0)*FA413,(VLOOKUP(FD413,data!$B$3:$E$32,2,0)*14)+(VLOOKUP(FD413,data!$B$3:$E$32,3,0))*(FA413-14)),0)</f>
        <v>0</v>
      </c>
      <c r="FF413" s="265" t="s">
        <v>96</v>
      </c>
      <c r="FG413" s="231">
        <f>IF(FB413=1,VLOOKUP(FF413,data!$B$35:$D$39,2,0),0)</f>
        <v>0</v>
      </c>
      <c r="FH413" s="232">
        <f>IF(AND(FE413&lt;&gt;0,FG413&lt;&gt;0)=FALSE,0,data!$C$43)</f>
        <v>0</v>
      </c>
      <c r="FI413" s="269">
        <f t="shared" si="498"/>
        <v>0</v>
      </c>
      <c r="FJ413" s="225">
        <f t="shared" si="499"/>
        <v>0</v>
      </c>
      <c r="FK413" s="225">
        <f t="shared" si="500"/>
        <v>0</v>
      </c>
      <c r="FL413" s="225">
        <f t="shared" si="501"/>
        <v>0</v>
      </c>
      <c r="FM413" s="431" t="str">
        <f t="shared" si="502"/>
        <v>ne</v>
      </c>
    </row>
    <row r="414" spans="1:169" ht="26.65" hidden="1" customHeight="1" x14ac:dyDescent="0.25">
      <c r="A414" s="233"/>
      <c r="B414" s="370" t="s">
        <v>505</v>
      </c>
      <c r="C414" s="416"/>
      <c r="D414" s="418"/>
      <c r="E414" s="229"/>
      <c r="F414" s="225">
        <f t="shared" si="434"/>
        <v>0</v>
      </c>
      <c r="G414" s="230">
        <f>IF(F414=1,data!$C$41*E414,0)</f>
        <v>0</v>
      </c>
      <c r="H414" s="265" t="s">
        <v>96</v>
      </c>
      <c r="I414" s="231">
        <f>IF($F414=1,IF($E414&lt;15,VLOOKUP(H414,data!$B$3:$E$32,2,0)*$E414,(VLOOKUP(H414,data!$B$3:$E$32,2,0)*14)+(VLOOKUP(H414,data!$B$3:$E$32,3,0))*($E414-14)),0)</f>
        <v>0</v>
      </c>
      <c r="J414" s="265" t="s">
        <v>96</v>
      </c>
      <c r="K414" s="231">
        <f>IF($F414=1,VLOOKUP(J414,data!$B$35:$D$39,2,0),0)</f>
        <v>0</v>
      </c>
      <c r="L414" s="232">
        <f>IF(AND(I414&lt;&gt;0,K414&lt;&gt;0)=FALSE,0,data!$C$43)</f>
        <v>0</v>
      </c>
      <c r="M414" s="269">
        <f t="shared" si="361"/>
        <v>0</v>
      </c>
      <c r="N414" s="225">
        <f t="shared" si="503"/>
        <v>0</v>
      </c>
      <c r="O414" s="225">
        <f t="shared" si="435"/>
        <v>0</v>
      </c>
      <c r="P414" s="225">
        <f t="shared" si="436"/>
        <v>0</v>
      </c>
      <c r="Q414" s="228"/>
      <c r="R414" s="438">
        <f t="shared" si="437"/>
        <v>0</v>
      </c>
      <c r="S414" s="225">
        <f t="shared" si="438"/>
        <v>0</v>
      </c>
      <c r="T414" s="357">
        <f>IF(S414=1,data!$C$41*R414,0)</f>
        <v>0</v>
      </c>
      <c r="U414" s="370" t="str">
        <f t="shared" si="439"/>
        <v xml:space="preserve"> </v>
      </c>
      <c r="V414" s="360">
        <f>IF($S414=1,IF(R414&lt;15,VLOOKUP(U414,data!$B$3:$E$32,2,0)*R414,(VLOOKUP(U414,data!$B$3:$E$32,2,0)*14)+(VLOOKUP(U414,data!$B$3:$E$32,3,0))*(R414-14)),0)</f>
        <v>0</v>
      </c>
      <c r="W414" s="370" t="str">
        <f t="shared" si="440"/>
        <v xml:space="preserve"> </v>
      </c>
      <c r="X414" s="360">
        <f>IF($S414=1,VLOOKUP(W414,data!$B$35:$D$39,2,0),0)</f>
        <v>0</v>
      </c>
      <c r="Y414" s="364">
        <f>IF(AND(V414&lt;&gt;0,X414&lt;&gt;0)=FALSE,0,data!$C$43)</f>
        <v>0</v>
      </c>
      <c r="Z414" s="365">
        <f t="shared" si="362"/>
        <v>0</v>
      </c>
      <c r="AA414" s="225">
        <f t="shared" si="504"/>
        <v>0</v>
      </c>
      <c r="AB414" s="225">
        <f t="shared" si="441"/>
        <v>0</v>
      </c>
      <c r="AC414" s="225">
        <f t="shared" si="442"/>
        <v>0</v>
      </c>
      <c r="AE414" s="229"/>
      <c r="AF414" s="225">
        <f t="shared" si="443"/>
        <v>0</v>
      </c>
      <c r="AG414" s="230">
        <f>IF(AF414=1,data!$C$41*AE414,0)</f>
        <v>0</v>
      </c>
      <c r="AH414" s="265" t="s">
        <v>96</v>
      </c>
      <c r="AI414" s="231">
        <f>IF(AF414=1,IF(AE414&lt;15,VLOOKUP(AH414,data!$B$3:$E$32,2,0)*AE414,(VLOOKUP(AH414,data!$B$3:$E$32,2,0)*14)+(VLOOKUP(AH414,data!$B$3:$E$32,3,0))*(AE414-14)),0)</f>
        <v>0</v>
      </c>
      <c r="AJ414" s="265" t="s">
        <v>96</v>
      </c>
      <c r="AK414" s="231">
        <f>IF(AF414=1,VLOOKUP(AJ414,data!$B$35:$D$39,2,0),0)</f>
        <v>0</v>
      </c>
      <c r="AL414" s="232">
        <f>IF(AND(AI414&lt;&gt;0,AK414&lt;&gt;0)=FALSE,0,data!$C$43)</f>
        <v>0</v>
      </c>
      <c r="AM414" s="269">
        <f t="shared" si="444"/>
        <v>0</v>
      </c>
      <c r="AN414" s="225">
        <f t="shared" si="445"/>
        <v>0</v>
      </c>
      <c r="AO414" s="225">
        <f t="shared" si="446"/>
        <v>0</v>
      </c>
      <c r="AP414" s="225">
        <f t="shared" si="447"/>
        <v>0</v>
      </c>
      <c r="AQ414" s="431" t="str">
        <f t="shared" si="448"/>
        <v>ne</v>
      </c>
      <c r="AS414" s="229"/>
      <c r="AT414" s="225">
        <f t="shared" si="449"/>
        <v>0</v>
      </c>
      <c r="AU414" s="230">
        <f>IF(AT414=1,data!$C$41*AS414,0)</f>
        <v>0</v>
      </c>
      <c r="AV414" s="265" t="s">
        <v>96</v>
      </c>
      <c r="AW414" s="231">
        <f>IF(AT414=1,IF(AS414&lt;15,VLOOKUP(AV414,data!$B$3:$E$32,2,0)*AS414,(VLOOKUP(AV414,data!$B$3:$E$32,2,0)*14)+(VLOOKUP(AV414,data!$B$3:$E$32,3,0))*(AS414-14)),0)</f>
        <v>0</v>
      </c>
      <c r="AX414" s="265" t="s">
        <v>96</v>
      </c>
      <c r="AY414" s="231">
        <f>IF(AT414=1,VLOOKUP(AX414,data!$B$35:$D$39,2,0),0)</f>
        <v>0</v>
      </c>
      <c r="AZ414" s="232">
        <f>IF(AND(AW414&lt;&gt;0,AY414&lt;&gt;0)=FALSE,0,data!$C$43)</f>
        <v>0</v>
      </c>
      <c r="BA414" s="269">
        <f t="shared" si="450"/>
        <v>0</v>
      </c>
      <c r="BB414" s="225">
        <f t="shared" si="451"/>
        <v>0</v>
      </c>
      <c r="BC414" s="225">
        <f t="shared" si="452"/>
        <v>0</v>
      </c>
      <c r="BD414" s="225">
        <f t="shared" si="453"/>
        <v>0</v>
      </c>
      <c r="BE414" s="431" t="str">
        <f t="shared" si="454"/>
        <v>ne</v>
      </c>
      <c r="BG414" s="229"/>
      <c r="BH414" s="225">
        <f t="shared" si="455"/>
        <v>0</v>
      </c>
      <c r="BI414" s="230">
        <f>IF(BH414=1,data!$C$41*BG414,0)</f>
        <v>0</v>
      </c>
      <c r="BJ414" s="265" t="s">
        <v>96</v>
      </c>
      <c r="BK414" s="231">
        <f>IF(BH414=1,IF(BG414&lt;15,VLOOKUP(BJ414,data!$B$3:$E$32,2,0)*BG414,(VLOOKUP(BJ414,data!$B$3:$E$32,2,0)*14)+(VLOOKUP(BJ414,data!$B$3:$E$32,3,0))*(BG414-14)),0)</f>
        <v>0</v>
      </c>
      <c r="BL414" s="265" t="s">
        <v>96</v>
      </c>
      <c r="BM414" s="231">
        <f>IF(BH414=1,VLOOKUP(BL414,data!$B$35:$D$39,2,0),0)</f>
        <v>0</v>
      </c>
      <c r="BN414" s="232">
        <f>IF(AND(BK414&lt;&gt;0,BM414&lt;&gt;0)=FALSE,0,data!$C$43)</f>
        <v>0</v>
      </c>
      <c r="BO414" s="269">
        <f t="shared" si="456"/>
        <v>0</v>
      </c>
      <c r="BP414" s="225">
        <f t="shared" si="457"/>
        <v>0</v>
      </c>
      <c r="BQ414" s="225">
        <f t="shared" si="458"/>
        <v>0</v>
      </c>
      <c r="BR414" s="225">
        <f t="shared" si="459"/>
        <v>0</v>
      </c>
      <c r="BS414" s="431" t="str">
        <f t="shared" si="460"/>
        <v>ne</v>
      </c>
      <c r="BU414" s="229"/>
      <c r="BV414" s="225">
        <f t="shared" si="461"/>
        <v>0</v>
      </c>
      <c r="BW414" s="230">
        <f>IF(BV414=1,data!$C$41*BU414,0)</f>
        <v>0</v>
      </c>
      <c r="BX414" s="265" t="s">
        <v>96</v>
      </c>
      <c r="BY414" s="231">
        <f>IF(BV414=1,IF(BU414&lt;15,VLOOKUP(BX414,data!$B$3:$E$32,2,0)*BU414,(VLOOKUP(BX414,data!$B$3:$E$32,2,0)*14)+(VLOOKUP(BX414,data!$B$3:$E$32,3,0))*(BU414-14)),0)</f>
        <v>0</v>
      </c>
      <c r="BZ414" s="265" t="s">
        <v>96</v>
      </c>
      <c r="CA414" s="231">
        <f>IF(BV414=1,VLOOKUP(BZ414,data!$B$35:$D$39,2,0),0)</f>
        <v>0</v>
      </c>
      <c r="CB414" s="232">
        <f>IF(AND(BY414&lt;&gt;0,CA414&lt;&gt;0)=FALSE,0,data!$C$43)</f>
        <v>0</v>
      </c>
      <c r="CC414" s="269">
        <f t="shared" si="462"/>
        <v>0</v>
      </c>
      <c r="CD414" s="225">
        <f t="shared" si="463"/>
        <v>0</v>
      </c>
      <c r="CE414" s="225">
        <f t="shared" si="464"/>
        <v>0</v>
      </c>
      <c r="CF414" s="225">
        <f t="shared" si="465"/>
        <v>0</v>
      </c>
      <c r="CG414" s="431" t="str">
        <f t="shared" si="466"/>
        <v>ne</v>
      </c>
      <c r="CI414" s="229"/>
      <c r="CJ414" s="225">
        <f t="shared" si="467"/>
        <v>0</v>
      </c>
      <c r="CK414" s="230">
        <f>IF(CJ414=1,data!$C$41*CI414,0)</f>
        <v>0</v>
      </c>
      <c r="CL414" s="265" t="s">
        <v>96</v>
      </c>
      <c r="CM414" s="231">
        <f>IF(CJ414=1,IF(CI414&lt;15,VLOOKUP(CL414,data!$B$3:$E$32,2,0)*CI414,(VLOOKUP(CL414,data!$B$3:$E$32,2,0)*14)+(VLOOKUP(CL414,data!$B$3:$E$32,3,0))*(CI414-14)),0)</f>
        <v>0</v>
      </c>
      <c r="CN414" s="265" t="s">
        <v>96</v>
      </c>
      <c r="CO414" s="231">
        <f>IF(CJ414=1,VLOOKUP(CN414,data!$B$35:$D$39,2,0),0)</f>
        <v>0</v>
      </c>
      <c r="CP414" s="232">
        <f>IF(AND(CM414&lt;&gt;0,CO414&lt;&gt;0)=FALSE,0,data!$C$43)</f>
        <v>0</v>
      </c>
      <c r="CQ414" s="269">
        <f t="shared" si="468"/>
        <v>0</v>
      </c>
      <c r="CR414" s="225">
        <f t="shared" si="469"/>
        <v>0</v>
      </c>
      <c r="CS414" s="225">
        <f t="shared" si="470"/>
        <v>0</v>
      </c>
      <c r="CT414" s="225">
        <f t="shared" si="471"/>
        <v>0</v>
      </c>
      <c r="CU414" s="431" t="str">
        <f t="shared" si="472"/>
        <v>ne</v>
      </c>
      <c r="CW414" s="229"/>
      <c r="CX414" s="225">
        <f t="shared" si="473"/>
        <v>0</v>
      </c>
      <c r="CY414" s="230">
        <f>IF(CX414=1,data!$C$41*CW414,0)</f>
        <v>0</v>
      </c>
      <c r="CZ414" s="265" t="s">
        <v>96</v>
      </c>
      <c r="DA414" s="231">
        <f>IF(CX414=1,IF(CW414&lt;15,VLOOKUP(CZ414,data!$B$3:$E$32,2,0)*CW414,(VLOOKUP(CZ414,data!$B$3:$E$32,2,0)*14)+(VLOOKUP(CZ414,data!$B$3:$E$32,3,0))*(CW414-14)),0)</f>
        <v>0</v>
      </c>
      <c r="DB414" s="265" t="s">
        <v>96</v>
      </c>
      <c r="DC414" s="231">
        <f>IF(CX414=1,VLOOKUP(DB414,data!$B$35:$D$39,2,0),0)</f>
        <v>0</v>
      </c>
      <c r="DD414" s="232">
        <f>IF(AND(DA414&lt;&gt;0,DC414&lt;&gt;0)=FALSE,0,data!$C$43)</f>
        <v>0</v>
      </c>
      <c r="DE414" s="269">
        <f t="shared" si="474"/>
        <v>0</v>
      </c>
      <c r="DF414" s="225">
        <f t="shared" si="475"/>
        <v>0</v>
      </c>
      <c r="DG414" s="225">
        <f t="shared" si="476"/>
        <v>0</v>
      </c>
      <c r="DH414" s="225">
        <f t="shared" si="477"/>
        <v>0</v>
      </c>
      <c r="DI414" s="431" t="str">
        <f t="shared" si="478"/>
        <v>ne</v>
      </c>
      <c r="DK414" s="229"/>
      <c r="DL414" s="225">
        <f t="shared" si="479"/>
        <v>0</v>
      </c>
      <c r="DM414" s="230">
        <f>IF(DL414=1,data!$C$41*DK414,0)</f>
        <v>0</v>
      </c>
      <c r="DN414" s="265" t="s">
        <v>96</v>
      </c>
      <c r="DO414" s="231">
        <f>IF(DL414=1,IF(DK414&lt;15,VLOOKUP(DN414,data!$B$3:$E$32,2,0)*DK414,(VLOOKUP(DN414,data!$B$3:$E$32,2,0)*14)+(VLOOKUP(DN414,data!$B$3:$E$32,3,0))*(DK414-14)),0)</f>
        <v>0</v>
      </c>
      <c r="DP414" s="265" t="s">
        <v>96</v>
      </c>
      <c r="DQ414" s="231">
        <f>IF(DL414=1,VLOOKUP(DP414,data!$B$35:$D$39,2,0),0)</f>
        <v>0</v>
      </c>
      <c r="DR414" s="232">
        <f>IF(AND(DO414&lt;&gt;0,DQ414&lt;&gt;0)=FALSE,0,data!$C$43)</f>
        <v>0</v>
      </c>
      <c r="DS414" s="269">
        <f t="shared" si="480"/>
        <v>0</v>
      </c>
      <c r="DT414" s="225">
        <f t="shared" si="481"/>
        <v>0</v>
      </c>
      <c r="DU414" s="225">
        <f t="shared" si="482"/>
        <v>0</v>
      </c>
      <c r="DV414" s="225">
        <f t="shared" si="483"/>
        <v>0</v>
      </c>
      <c r="DW414" s="431" t="str">
        <f t="shared" si="484"/>
        <v>ne</v>
      </c>
      <c r="DY414" s="229"/>
      <c r="DZ414" s="225">
        <f t="shared" si="485"/>
        <v>0</v>
      </c>
      <c r="EA414" s="230">
        <f>IF(DZ414=1,data!$C$41*DY414,0)</f>
        <v>0</v>
      </c>
      <c r="EB414" s="265" t="s">
        <v>96</v>
      </c>
      <c r="EC414" s="231">
        <f>IF(DZ414=1,IF(DY414&lt;15,VLOOKUP(EB414,data!$B$3:$E$32,2,0)*DY414,(VLOOKUP(EB414,data!$B$3:$E$32,2,0)*14)+(VLOOKUP(EB414,data!$B$3:$E$32,3,0))*(DY414-14)),0)</f>
        <v>0</v>
      </c>
      <c r="ED414" s="265" t="s">
        <v>96</v>
      </c>
      <c r="EE414" s="231">
        <f>IF(DZ414=1,VLOOKUP(ED414,data!$B$35:$D$39,2,0),0)</f>
        <v>0</v>
      </c>
      <c r="EF414" s="232">
        <f>IF(AND(EC414&lt;&gt;0,EE414&lt;&gt;0)=FALSE,0,data!$C$43)</f>
        <v>0</v>
      </c>
      <c r="EG414" s="269">
        <f t="shared" si="486"/>
        <v>0</v>
      </c>
      <c r="EH414" s="225">
        <f t="shared" si="487"/>
        <v>0</v>
      </c>
      <c r="EI414" s="225">
        <f t="shared" si="488"/>
        <v>0</v>
      </c>
      <c r="EJ414" s="225">
        <f t="shared" si="489"/>
        <v>0</v>
      </c>
      <c r="EK414" s="431" t="str">
        <f t="shared" si="490"/>
        <v>ne</v>
      </c>
      <c r="EM414" s="229"/>
      <c r="EN414" s="225">
        <f t="shared" si="491"/>
        <v>0</v>
      </c>
      <c r="EO414" s="230">
        <f>IF(EN414=1,data!$C$41*EM414,0)</f>
        <v>0</v>
      </c>
      <c r="EP414" s="265" t="s">
        <v>96</v>
      </c>
      <c r="EQ414" s="231">
        <f>IF(EN414=1,IF(EM414&lt;15,VLOOKUP(EP414,data!$B$3:$E$32,2,0)*EM414,(VLOOKUP(EP414,data!$B$3:$E$32,2,0)*14)+(VLOOKUP(EP414,data!$B$3:$E$32,3,0))*(EM414-14)),0)</f>
        <v>0</v>
      </c>
      <c r="ER414" s="265" t="s">
        <v>96</v>
      </c>
      <c r="ES414" s="231">
        <f>IF(EN414=1,VLOOKUP(ER414,data!$B$35:$D$39,2,0),0)</f>
        <v>0</v>
      </c>
      <c r="ET414" s="232">
        <f>IF(AND(EQ414&lt;&gt;0,ES414&lt;&gt;0)=FALSE,0,data!$C$43)</f>
        <v>0</v>
      </c>
      <c r="EU414" s="269">
        <f t="shared" si="492"/>
        <v>0</v>
      </c>
      <c r="EV414" s="225">
        <f t="shared" si="493"/>
        <v>0</v>
      </c>
      <c r="EW414" s="225">
        <f t="shared" si="494"/>
        <v>0</v>
      </c>
      <c r="EX414" s="225">
        <f t="shared" si="495"/>
        <v>0</v>
      </c>
      <c r="EY414" s="431" t="str">
        <f t="shared" si="496"/>
        <v>ne</v>
      </c>
      <c r="FA414" s="229"/>
      <c r="FB414" s="225">
        <f t="shared" si="497"/>
        <v>0</v>
      </c>
      <c r="FC414" s="230">
        <f>IF(FB414=1,data!$C$41*FA414,0)</f>
        <v>0</v>
      </c>
      <c r="FD414" s="265" t="s">
        <v>96</v>
      </c>
      <c r="FE414" s="231">
        <f>IF(FB414=1,IF(FA414&lt;15,VLOOKUP(FD414,data!$B$3:$E$32,2,0)*FA414,(VLOOKUP(FD414,data!$B$3:$E$32,2,0)*14)+(VLOOKUP(FD414,data!$B$3:$E$32,3,0))*(FA414-14)),0)</f>
        <v>0</v>
      </c>
      <c r="FF414" s="265" t="s">
        <v>96</v>
      </c>
      <c r="FG414" s="231">
        <f>IF(FB414=1,VLOOKUP(FF414,data!$B$35:$D$39,2,0),0)</f>
        <v>0</v>
      </c>
      <c r="FH414" s="232">
        <f>IF(AND(FE414&lt;&gt;0,FG414&lt;&gt;0)=FALSE,0,data!$C$43)</f>
        <v>0</v>
      </c>
      <c r="FI414" s="269">
        <f t="shared" si="498"/>
        <v>0</v>
      </c>
      <c r="FJ414" s="225">
        <f t="shared" si="499"/>
        <v>0</v>
      </c>
      <c r="FK414" s="225">
        <f t="shared" si="500"/>
        <v>0</v>
      </c>
      <c r="FL414" s="225">
        <f t="shared" si="501"/>
        <v>0</v>
      </c>
      <c r="FM414" s="431" t="str">
        <f t="shared" si="502"/>
        <v>ne</v>
      </c>
    </row>
    <row r="415" spans="1:169" ht="26.65" hidden="1" customHeight="1" x14ac:dyDescent="0.25">
      <c r="A415" s="233"/>
      <c r="B415" s="370" t="s">
        <v>506</v>
      </c>
      <c r="C415" s="416"/>
      <c r="D415" s="418"/>
      <c r="E415" s="229"/>
      <c r="F415" s="225">
        <f t="shared" si="434"/>
        <v>0</v>
      </c>
      <c r="G415" s="230">
        <f>IF(F415=1,data!$C$41*E415,0)</f>
        <v>0</v>
      </c>
      <c r="H415" s="265" t="s">
        <v>96</v>
      </c>
      <c r="I415" s="231">
        <f>IF($F415=1,IF($E415&lt;15,VLOOKUP(H415,data!$B$3:$E$32,2,0)*$E415,(VLOOKUP(H415,data!$B$3:$E$32,2,0)*14)+(VLOOKUP(H415,data!$B$3:$E$32,3,0))*($E415-14)),0)</f>
        <v>0</v>
      </c>
      <c r="J415" s="265" t="s">
        <v>96</v>
      </c>
      <c r="K415" s="231">
        <f>IF($F415=1,VLOOKUP(J415,data!$B$35:$D$39,2,0),0)</f>
        <v>0</v>
      </c>
      <c r="L415" s="232">
        <f>IF(AND(I415&lt;&gt;0,K415&lt;&gt;0)=FALSE,0,data!$C$43)</f>
        <v>0</v>
      </c>
      <c r="M415" s="269">
        <f t="shared" si="361"/>
        <v>0</v>
      </c>
      <c r="N415" s="225">
        <f t="shared" si="503"/>
        <v>0</v>
      </c>
      <c r="O415" s="225">
        <f t="shared" si="435"/>
        <v>0</v>
      </c>
      <c r="P415" s="225">
        <f t="shared" si="436"/>
        <v>0</v>
      </c>
      <c r="Q415" s="228"/>
      <c r="R415" s="438">
        <f t="shared" si="437"/>
        <v>0</v>
      </c>
      <c r="S415" s="225">
        <f t="shared" si="438"/>
        <v>0</v>
      </c>
      <c r="T415" s="357">
        <f>IF(S415=1,data!$C$41*R415,0)</f>
        <v>0</v>
      </c>
      <c r="U415" s="370" t="str">
        <f t="shared" si="439"/>
        <v xml:space="preserve"> </v>
      </c>
      <c r="V415" s="360">
        <f>IF($S415=1,IF(R415&lt;15,VLOOKUP(U415,data!$B$3:$E$32,2,0)*R415,(VLOOKUP(U415,data!$B$3:$E$32,2,0)*14)+(VLOOKUP(U415,data!$B$3:$E$32,3,0))*(R415-14)),0)</f>
        <v>0</v>
      </c>
      <c r="W415" s="370" t="str">
        <f t="shared" si="440"/>
        <v xml:space="preserve"> </v>
      </c>
      <c r="X415" s="360">
        <f>IF($S415=1,VLOOKUP(W415,data!$B$35:$D$39,2,0),0)</f>
        <v>0</v>
      </c>
      <c r="Y415" s="364">
        <f>IF(AND(V415&lt;&gt;0,X415&lt;&gt;0)=FALSE,0,data!$C$43)</f>
        <v>0</v>
      </c>
      <c r="Z415" s="365">
        <f t="shared" si="362"/>
        <v>0</v>
      </c>
      <c r="AA415" s="225">
        <f t="shared" si="504"/>
        <v>0</v>
      </c>
      <c r="AB415" s="225">
        <f t="shared" si="441"/>
        <v>0</v>
      </c>
      <c r="AC415" s="225">
        <f t="shared" si="442"/>
        <v>0</v>
      </c>
      <c r="AE415" s="229"/>
      <c r="AF415" s="225">
        <f t="shared" si="443"/>
        <v>0</v>
      </c>
      <c r="AG415" s="230">
        <f>IF(AF415=1,data!$C$41*AE415,0)</f>
        <v>0</v>
      </c>
      <c r="AH415" s="265" t="s">
        <v>96</v>
      </c>
      <c r="AI415" s="231">
        <f>IF(AF415=1,IF(AE415&lt;15,VLOOKUP(AH415,data!$B$3:$E$32,2,0)*AE415,(VLOOKUP(AH415,data!$B$3:$E$32,2,0)*14)+(VLOOKUP(AH415,data!$B$3:$E$32,3,0))*(AE415-14)),0)</f>
        <v>0</v>
      </c>
      <c r="AJ415" s="265" t="s">
        <v>96</v>
      </c>
      <c r="AK415" s="231">
        <f>IF(AF415=1,VLOOKUP(AJ415,data!$B$35:$D$39,2,0),0)</f>
        <v>0</v>
      </c>
      <c r="AL415" s="232">
        <f>IF(AND(AI415&lt;&gt;0,AK415&lt;&gt;0)=FALSE,0,data!$C$43)</f>
        <v>0</v>
      </c>
      <c r="AM415" s="269">
        <f t="shared" si="444"/>
        <v>0</v>
      </c>
      <c r="AN415" s="225">
        <f t="shared" si="445"/>
        <v>0</v>
      </c>
      <c r="AO415" s="225">
        <f t="shared" si="446"/>
        <v>0</v>
      </c>
      <c r="AP415" s="225">
        <f t="shared" si="447"/>
        <v>0</v>
      </c>
      <c r="AQ415" s="431" t="str">
        <f t="shared" si="448"/>
        <v>ne</v>
      </c>
      <c r="AS415" s="229"/>
      <c r="AT415" s="225">
        <f t="shared" si="449"/>
        <v>0</v>
      </c>
      <c r="AU415" s="230">
        <f>IF(AT415=1,data!$C$41*AS415,0)</f>
        <v>0</v>
      </c>
      <c r="AV415" s="265" t="s">
        <v>96</v>
      </c>
      <c r="AW415" s="231">
        <f>IF(AT415=1,IF(AS415&lt;15,VLOOKUP(AV415,data!$B$3:$E$32,2,0)*AS415,(VLOOKUP(AV415,data!$B$3:$E$32,2,0)*14)+(VLOOKUP(AV415,data!$B$3:$E$32,3,0))*(AS415-14)),0)</f>
        <v>0</v>
      </c>
      <c r="AX415" s="265" t="s">
        <v>96</v>
      </c>
      <c r="AY415" s="231">
        <f>IF(AT415=1,VLOOKUP(AX415,data!$B$35:$D$39,2,0),0)</f>
        <v>0</v>
      </c>
      <c r="AZ415" s="232">
        <f>IF(AND(AW415&lt;&gt;0,AY415&lt;&gt;0)=FALSE,0,data!$C$43)</f>
        <v>0</v>
      </c>
      <c r="BA415" s="269">
        <f t="shared" si="450"/>
        <v>0</v>
      </c>
      <c r="BB415" s="225">
        <f t="shared" si="451"/>
        <v>0</v>
      </c>
      <c r="BC415" s="225">
        <f t="shared" si="452"/>
        <v>0</v>
      </c>
      <c r="BD415" s="225">
        <f t="shared" si="453"/>
        <v>0</v>
      </c>
      <c r="BE415" s="431" t="str">
        <f t="shared" si="454"/>
        <v>ne</v>
      </c>
      <c r="BG415" s="229"/>
      <c r="BH415" s="225">
        <f t="shared" si="455"/>
        <v>0</v>
      </c>
      <c r="BI415" s="230">
        <f>IF(BH415=1,data!$C$41*BG415,0)</f>
        <v>0</v>
      </c>
      <c r="BJ415" s="265" t="s">
        <v>96</v>
      </c>
      <c r="BK415" s="231">
        <f>IF(BH415=1,IF(BG415&lt;15,VLOOKUP(BJ415,data!$B$3:$E$32,2,0)*BG415,(VLOOKUP(BJ415,data!$B$3:$E$32,2,0)*14)+(VLOOKUP(BJ415,data!$B$3:$E$32,3,0))*(BG415-14)),0)</f>
        <v>0</v>
      </c>
      <c r="BL415" s="265" t="s">
        <v>96</v>
      </c>
      <c r="BM415" s="231">
        <f>IF(BH415=1,VLOOKUP(BL415,data!$B$35:$D$39,2,0),0)</f>
        <v>0</v>
      </c>
      <c r="BN415" s="232">
        <f>IF(AND(BK415&lt;&gt;0,BM415&lt;&gt;0)=FALSE,0,data!$C$43)</f>
        <v>0</v>
      </c>
      <c r="BO415" s="269">
        <f t="shared" si="456"/>
        <v>0</v>
      </c>
      <c r="BP415" s="225">
        <f t="shared" si="457"/>
        <v>0</v>
      </c>
      <c r="BQ415" s="225">
        <f t="shared" si="458"/>
        <v>0</v>
      </c>
      <c r="BR415" s="225">
        <f t="shared" si="459"/>
        <v>0</v>
      </c>
      <c r="BS415" s="431" t="str">
        <f t="shared" si="460"/>
        <v>ne</v>
      </c>
      <c r="BU415" s="229"/>
      <c r="BV415" s="225">
        <f t="shared" si="461"/>
        <v>0</v>
      </c>
      <c r="BW415" s="230">
        <f>IF(BV415=1,data!$C$41*BU415,0)</f>
        <v>0</v>
      </c>
      <c r="BX415" s="265" t="s">
        <v>96</v>
      </c>
      <c r="BY415" s="231">
        <f>IF(BV415=1,IF(BU415&lt;15,VLOOKUP(BX415,data!$B$3:$E$32,2,0)*BU415,(VLOOKUP(BX415,data!$B$3:$E$32,2,0)*14)+(VLOOKUP(BX415,data!$B$3:$E$32,3,0))*(BU415-14)),0)</f>
        <v>0</v>
      </c>
      <c r="BZ415" s="265" t="s">
        <v>96</v>
      </c>
      <c r="CA415" s="231">
        <f>IF(BV415=1,VLOOKUP(BZ415,data!$B$35:$D$39,2,0),0)</f>
        <v>0</v>
      </c>
      <c r="CB415" s="232">
        <f>IF(AND(BY415&lt;&gt;0,CA415&lt;&gt;0)=FALSE,0,data!$C$43)</f>
        <v>0</v>
      </c>
      <c r="CC415" s="269">
        <f t="shared" si="462"/>
        <v>0</v>
      </c>
      <c r="CD415" s="225">
        <f t="shared" si="463"/>
        <v>0</v>
      </c>
      <c r="CE415" s="225">
        <f t="shared" si="464"/>
        <v>0</v>
      </c>
      <c r="CF415" s="225">
        <f t="shared" si="465"/>
        <v>0</v>
      </c>
      <c r="CG415" s="431" t="str">
        <f t="shared" si="466"/>
        <v>ne</v>
      </c>
      <c r="CI415" s="229"/>
      <c r="CJ415" s="225">
        <f t="shared" si="467"/>
        <v>0</v>
      </c>
      <c r="CK415" s="230">
        <f>IF(CJ415=1,data!$C$41*CI415,0)</f>
        <v>0</v>
      </c>
      <c r="CL415" s="265" t="s">
        <v>96</v>
      </c>
      <c r="CM415" s="231">
        <f>IF(CJ415=1,IF(CI415&lt;15,VLOOKUP(CL415,data!$B$3:$E$32,2,0)*CI415,(VLOOKUP(CL415,data!$B$3:$E$32,2,0)*14)+(VLOOKUP(CL415,data!$B$3:$E$32,3,0))*(CI415-14)),0)</f>
        <v>0</v>
      </c>
      <c r="CN415" s="265" t="s">
        <v>96</v>
      </c>
      <c r="CO415" s="231">
        <f>IF(CJ415=1,VLOOKUP(CN415,data!$B$35:$D$39,2,0),0)</f>
        <v>0</v>
      </c>
      <c r="CP415" s="232">
        <f>IF(AND(CM415&lt;&gt;0,CO415&lt;&gt;0)=FALSE,0,data!$C$43)</f>
        <v>0</v>
      </c>
      <c r="CQ415" s="269">
        <f t="shared" si="468"/>
        <v>0</v>
      </c>
      <c r="CR415" s="225">
        <f t="shared" si="469"/>
        <v>0</v>
      </c>
      <c r="CS415" s="225">
        <f t="shared" si="470"/>
        <v>0</v>
      </c>
      <c r="CT415" s="225">
        <f t="shared" si="471"/>
        <v>0</v>
      </c>
      <c r="CU415" s="431" t="str">
        <f t="shared" si="472"/>
        <v>ne</v>
      </c>
      <c r="CW415" s="229"/>
      <c r="CX415" s="225">
        <f t="shared" si="473"/>
        <v>0</v>
      </c>
      <c r="CY415" s="230">
        <f>IF(CX415=1,data!$C$41*CW415,0)</f>
        <v>0</v>
      </c>
      <c r="CZ415" s="265" t="s">
        <v>96</v>
      </c>
      <c r="DA415" s="231">
        <f>IF(CX415=1,IF(CW415&lt;15,VLOOKUP(CZ415,data!$B$3:$E$32,2,0)*CW415,(VLOOKUP(CZ415,data!$B$3:$E$32,2,0)*14)+(VLOOKUP(CZ415,data!$B$3:$E$32,3,0))*(CW415-14)),0)</f>
        <v>0</v>
      </c>
      <c r="DB415" s="265" t="s">
        <v>96</v>
      </c>
      <c r="DC415" s="231">
        <f>IF(CX415=1,VLOOKUP(DB415,data!$B$35:$D$39,2,0),0)</f>
        <v>0</v>
      </c>
      <c r="DD415" s="232">
        <f>IF(AND(DA415&lt;&gt;0,DC415&lt;&gt;0)=FALSE,0,data!$C$43)</f>
        <v>0</v>
      </c>
      <c r="DE415" s="269">
        <f t="shared" si="474"/>
        <v>0</v>
      </c>
      <c r="DF415" s="225">
        <f t="shared" si="475"/>
        <v>0</v>
      </c>
      <c r="DG415" s="225">
        <f t="shared" si="476"/>
        <v>0</v>
      </c>
      <c r="DH415" s="225">
        <f t="shared" si="477"/>
        <v>0</v>
      </c>
      <c r="DI415" s="431" t="str">
        <f t="shared" si="478"/>
        <v>ne</v>
      </c>
      <c r="DK415" s="229"/>
      <c r="DL415" s="225">
        <f t="shared" si="479"/>
        <v>0</v>
      </c>
      <c r="DM415" s="230">
        <f>IF(DL415=1,data!$C$41*DK415,0)</f>
        <v>0</v>
      </c>
      <c r="DN415" s="265" t="s">
        <v>96</v>
      </c>
      <c r="DO415" s="231">
        <f>IF(DL415=1,IF(DK415&lt;15,VLOOKUP(DN415,data!$B$3:$E$32,2,0)*DK415,(VLOOKUP(DN415,data!$B$3:$E$32,2,0)*14)+(VLOOKUP(DN415,data!$B$3:$E$32,3,0))*(DK415-14)),0)</f>
        <v>0</v>
      </c>
      <c r="DP415" s="265" t="s">
        <v>96</v>
      </c>
      <c r="DQ415" s="231">
        <f>IF(DL415=1,VLOOKUP(DP415,data!$B$35:$D$39,2,0),0)</f>
        <v>0</v>
      </c>
      <c r="DR415" s="232">
        <f>IF(AND(DO415&lt;&gt;0,DQ415&lt;&gt;0)=FALSE,0,data!$C$43)</f>
        <v>0</v>
      </c>
      <c r="DS415" s="269">
        <f t="shared" si="480"/>
        <v>0</v>
      </c>
      <c r="DT415" s="225">
        <f t="shared" si="481"/>
        <v>0</v>
      </c>
      <c r="DU415" s="225">
        <f t="shared" si="482"/>
        <v>0</v>
      </c>
      <c r="DV415" s="225">
        <f t="shared" si="483"/>
        <v>0</v>
      </c>
      <c r="DW415" s="431" t="str">
        <f t="shared" si="484"/>
        <v>ne</v>
      </c>
      <c r="DY415" s="229"/>
      <c r="DZ415" s="225">
        <f t="shared" si="485"/>
        <v>0</v>
      </c>
      <c r="EA415" s="230">
        <f>IF(DZ415=1,data!$C$41*DY415,0)</f>
        <v>0</v>
      </c>
      <c r="EB415" s="265" t="s">
        <v>96</v>
      </c>
      <c r="EC415" s="231">
        <f>IF(DZ415=1,IF(DY415&lt;15,VLOOKUP(EB415,data!$B$3:$E$32,2,0)*DY415,(VLOOKUP(EB415,data!$B$3:$E$32,2,0)*14)+(VLOOKUP(EB415,data!$B$3:$E$32,3,0))*(DY415-14)),0)</f>
        <v>0</v>
      </c>
      <c r="ED415" s="265" t="s">
        <v>96</v>
      </c>
      <c r="EE415" s="231">
        <f>IF(DZ415=1,VLOOKUP(ED415,data!$B$35:$D$39,2,0),0)</f>
        <v>0</v>
      </c>
      <c r="EF415" s="232">
        <f>IF(AND(EC415&lt;&gt;0,EE415&lt;&gt;0)=FALSE,0,data!$C$43)</f>
        <v>0</v>
      </c>
      <c r="EG415" s="269">
        <f t="shared" si="486"/>
        <v>0</v>
      </c>
      <c r="EH415" s="225">
        <f t="shared" si="487"/>
        <v>0</v>
      </c>
      <c r="EI415" s="225">
        <f t="shared" si="488"/>
        <v>0</v>
      </c>
      <c r="EJ415" s="225">
        <f t="shared" si="489"/>
        <v>0</v>
      </c>
      <c r="EK415" s="431" t="str">
        <f t="shared" si="490"/>
        <v>ne</v>
      </c>
      <c r="EM415" s="229"/>
      <c r="EN415" s="225">
        <f t="shared" si="491"/>
        <v>0</v>
      </c>
      <c r="EO415" s="230">
        <f>IF(EN415=1,data!$C$41*EM415,0)</f>
        <v>0</v>
      </c>
      <c r="EP415" s="265" t="s">
        <v>96</v>
      </c>
      <c r="EQ415" s="231">
        <f>IF(EN415=1,IF(EM415&lt;15,VLOOKUP(EP415,data!$B$3:$E$32,2,0)*EM415,(VLOOKUP(EP415,data!$B$3:$E$32,2,0)*14)+(VLOOKUP(EP415,data!$B$3:$E$32,3,0))*(EM415-14)),0)</f>
        <v>0</v>
      </c>
      <c r="ER415" s="265" t="s">
        <v>96</v>
      </c>
      <c r="ES415" s="231">
        <f>IF(EN415=1,VLOOKUP(ER415,data!$B$35:$D$39,2,0),0)</f>
        <v>0</v>
      </c>
      <c r="ET415" s="232">
        <f>IF(AND(EQ415&lt;&gt;0,ES415&lt;&gt;0)=FALSE,0,data!$C$43)</f>
        <v>0</v>
      </c>
      <c r="EU415" s="269">
        <f t="shared" si="492"/>
        <v>0</v>
      </c>
      <c r="EV415" s="225">
        <f t="shared" si="493"/>
        <v>0</v>
      </c>
      <c r="EW415" s="225">
        <f t="shared" si="494"/>
        <v>0</v>
      </c>
      <c r="EX415" s="225">
        <f t="shared" si="495"/>
        <v>0</v>
      </c>
      <c r="EY415" s="431" t="str">
        <f t="shared" si="496"/>
        <v>ne</v>
      </c>
      <c r="FA415" s="229"/>
      <c r="FB415" s="225">
        <f t="shared" si="497"/>
        <v>0</v>
      </c>
      <c r="FC415" s="230">
        <f>IF(FB415=1,data!$C$41*FA415,0)</f>
        <v>0</v>
      </c>
      <c r="FD415" s="265" t="s">
        <v>96</v>
      </c>
      <c r="FE415" s="231">
        <f>IF(FB415=1,IF(FA415&lt;15,VLOOKUP(FD415,data!$B$3:$E$32,2,0)*FA415,(VLOOKUP(FD415,data!$B$3:$E$32,2,0)*14)+(VLOOKUP(FD415,data!$B$3:$E$32,3,0))*(FA415-14)),0)</f>
        <v>0</v>
      </c>
      <c r="FF415" s="265" t="s">
        <v>96</v>
      </c>
      <c r="FG415" s="231">
        <f>IF(FB415=1,VLOOKUP(FF415,data!$B$35:$D$39,2,0),0)</f>
        <v>0</v>
      </c>
      <c r="FH415" s="232">
        <f>IF(AND(FE415&lt;&gt;0,FG415&lt;&gt;0)=FALSE,0,data!$C$43)</f>
        <v>0</v>
      </c>
      <c r="FI415" s="269">
        <f t="shared" si="498"/>
        <v>0</v>
      </c>
      <c r="FJ415" s="225">
        <f t="shared" si="499"/>
        <v>0</v>
      </c>
      <c r="FK415" s="225">
        <f t="shared" si="500"/>
        <v>0</v>
      </c>
      <c r="FL415" s="225">
        <f t="shared" si="501"/>
        <v>0</v>
      </c>
      <c r="FM415" s="431" t="str">
        <f t="shared" si="502"/>
        <v>ne</v>
      </c>
    </row>
    <row r="416" spans="1:169" ht="26.65" hidden="1" customHeight="1" x14ac:dyDescent="0.25">
      <c r="A416" s="233"/>
      <c r="B416" s="370" t="s">
        <v>507</v>
      </c>
      <c r="C416" s="416"/>
      <c r="D416" s="418"/>
      <c r="E416" s="229"/>
      <c r="F416" s="225">
        <f t="shared" si="434"/>
        <v>0</v>
      </c>
      <c r="G416" s="230">
        <f>IF(F416=1,data!$C$41*E416,0)</f>
        <v>0</v>
      </c>
      <c r="H416" s="265" t="s">
        <v>96</v>
      </c>
      <c r="I416" s="231">
        <f>IF($F416=1,IF($E416&lt;15,VLOOKUP(H416,data!$B$3:$E$32,2,0)*$E416,(VLOOKUP(H416,data!$B$3:$E$32,2,0)*14)+(VLOOKUP(H416,data!$B$3:$E$32,3,0))*($E416-14)),0)</f>
        <v>0</v>
      </c>
      <c r="J416" s="265" t="s">
        <v>96</v>
      </c>
      <c r="K416" s="231">
        <f>IF($F416=1,VLOOKUP(J416,data!$B$35:$D$39,2,0),0)</f>
        <v>0</v>
      </c>
      <c r="L416" s="232">
        <f>IF(AND(I416&lt;&gt;0,K416&lt;&gt;0)=FALSE,0,data!$C$43)</f>
        <v>0</v>
      </c>
      <c r="M416" s="269">
        <f t="shared" si="361"/>
        <v>0</v>
      </c>
      <c r="N416" s="225">
        <f t="shared" si="503"/>
        <v>0</v>
      </c>
      <c r="O416" s="225">
        <f t="shared" si="435"/>
        <v>0</v>
      </c>
      <c r="P416" s="225">
        <f t="shared" si="436"/>
        <v>0</v>
      </c>
      <c r="Q416" s="228"/>
      <c r="R416" s="438">
        <f t="shared" si="437"/>
        <v>0</v>
      </c>
      <c r="S416" s="225">
        <f t="shared" si="438"/>
        <v>0</v>
      </c>
      <c r="T416" s="357">
        <f>IF(S416=1,data!$C$41*R416,0)</f>
        <v>0</v>
      </c>
      <c r="U416" s="370" t="str">
        <f t="shared" si="439"/>
        <v xml:space="preserve"> </v>
      </c>
      <c r="V416" s="360">
        <f>IF($S416=1,IF(R416&lt;15,VLOOKUP(U416,data!$B$3:$E$32,2,0)*R416,(VLOOKUP(U416,data!$B$3:$E$32,2,0)*14)+(VLOOKUP(U416,data!$B$3:$E$32,3,0))*(R416-14)),0)</f>
        <v>0</v>
      </c>
      <c r="W416" s="370" t="str">
        <f t="shared" si="440"/>
        <v xml:space="preserve"> </v>
      </c>
      <c r="X416" s="360">
        <f>IF($S416=1,VLOOKUP(W416,data!$B$35:$D$39,2,0),0)</f>
        <v>0</v>
      </c>
      <c r="Y416" s="364">
        <f>IF(AND(V416&lt;&gt;0,X416&lt;&gt;0)=FALSE,0,data!$C$43)</f>
        <v>0</v>
      </c>
      <c r="Z416" s="365">
        <f t="shared" si="362"/>
        <v>0</v>
      </c>
      <c r="AA416" s="225">
        <f t="shared" si="504"/>
        <v>0</v>
      </c>
      <c r="AB416" s="225">
        <f t="shared" si="441"/>
        <v>0</v>
      </c>
      <c r="AC416" s="225">
        <f t="shared" si="442"/>
        <v>0</v>
      </c>
      <c r="AE416" s="229"/>
      <c r="AF416" s="225">
        <f t="shared" si="443"/>
        <v>0</v>
      </c>
      <c r="AG416" s="230">
        <f>IF(AF416=1,data!$C$41*AE416,0)</f>
        <v>0</v>
      </c>
      <c r="AH416" s="265" t="s">
        <v>96</v>
      </c>
      <c r="AI416" s="231">
        <f>IF(AF416=1,IF(AE416&lt;15,VLOOKUP(AH416,data!$B$3:$E$32,2,0)*AE416,(VLOOKUP(AH416,data!$B$3:$E$32,2,0)*14)+(VLOOKUP(AH416,data!$B$3:$E$32,3,0))*(AE416-14)),0)</f>
        <v>0</v>
      </c>
      <c r="AJ416" s="265" t="s">
        <v>96</v>
      </c>
      <c r="AK416" s="231">
        <f>IF(AF416=1,VLOOKUP(AJ416,data!$B$35:$D$39,2,0),0)</f>
        <v>0</v>
      </c>
      <c r="AL416" s="232">
        <f>IF(AND(AI416&lt;&gt;0,AK416&lt;&gt;0)=FALSE,0,data!$C$43)</f>
        <v>0</v>
      </c>
      <c r="AM416" s="269">
        <f t="shared" si="444"/>
        <v>0</v>
      </c>
      <c r="AN416" s="225">
        <f t="shared" si="445"/>
        <v>0</v>
      </c>
      <c r="AO416" s="225">
        <f t="shared" si="446"/>
        <v>0</v>
      </c>
      <c r="AP416" s="225">
        <f t="shared" si="447"/>
        <v>0</v>
      </c>
      <c r="AQ416" s="431" t="str">
        <f t="shared" si="448"/>
        <v>ne</v>
      </c>
      <c r="AS416" s="229"/>
      <c r="AT416" s="225">
        <f t="shared" si="449"/>
        <v>0</v>
      </c>
      <c r="AU416" s="230">
        <f>IF(AT416=1,data!$C$41*AS416,0)</f>
        <v>0</v>
      </c>
      <c r="AV416" s="265" t="s">
        <v>96</v>
      </c>
      <c r="AW416" s="231">
        <f>IF(AT416=1,IF(AS416&lt;15,VLOOKUP(AV416,data!$B$3:$E$32,2,0)*AS416,(VLOOKUP(AV416,data!$B$3:$E$32,2,0)*14)+(VLOOKUP(AV416,data!$B$3:$E$32,3,0))*(AS416-14)),0)</f>
        <v>0</v>
      </c>
      <c r="AX416" s="265" t="s">
        <v>96</v>
      </c>
      <c r="AY416" s="231">
        <f>IF(AT416=1,VLOOKUP(AX416,data!$B$35:$D$39,2,0),0)</f>
        <v>0</v>
      </c>
      <c r="AZ416" s="232">
        <f>IF(AND(AW416&lt;&gt;0,AY416&lt;&gt;0)=FALSE,0,data!$C$43)</f>
        <v>0</v>
      </c>
      <c r="BA416" s="269">
        <f t="shared" si="450"/>
        <v>0</v>
      </c>
      <c r="BB416" s="225">
        <f t="shared" si="451"/>
        <v>0</v>
      </c>
      <c r="BC416" s="225">
        <f t="shared" si="452"/>
        <v>0</v>
      </c>
      <c r="BD416" s="225">
        <f t="shared" si="453"/>
        <v>0</v>
      </c>
      <c r="BE416" s="431" t="str">
        <f t="shared" si="454"/>
        <v>ne</v>
      </c>
      <c r="BG416" s="229"/>
      <c r="BH416" s="225">
        <f t="shared" si="455"/>
        <v>0</v>
      </c>
      <c r="BI416" s="230">
        <f>IF(BH416=1,data!$C$41*BG416,0)</f>
        <v>0</v>
      </c>
      <c r="BJ416" s="265" t="s">
        <v>96</v>
      </c>
      <c r="BK416" s="231">
        <f>IF(BH416=1,IF(BG416&lt;15,VLOOKUP(BJ416,data!$B$3:$E$32,2,0)*BG416,(VLOOKUP(BJ416,data!$B$3:$E$32,2,0)*14)+(VLOOKUP(BJ416,data!$B$3:$E$32,3,0))*(BG416-14)),0)</f>
        <v>0</v>
      </c>
      <c r="BL416" s="265" t="s">
        <v>96</v>
      </c>
      <c r="BM416" s="231">
        <f>IF(BH416=1,VLOOKUP(BL416,data!$B$35:$D$39,2,0),0)</f>
        <v>0</v>
      </c>
      <c r="BN416" s="232">
        <f>IF(AND(BK416&lt;&gt;0,BM416&lt;&gt;0)=FALSE,0,data!$C$43)</f>
        <v>0</v>
      </c>
      <c r="BO416" s="269">
        <f t="shared" si="456"/>
        <v>0</v>
      </c>
      <c r="BP416" s="225">
        <f t="shared" si="457"/>
        <v>0</v>
      </c>
      <c r="BQ416" s="225">
        <f t="shared" si="458"/>
        <v>0</v>
      </c>
      <c r="BR416" s="225">
        <f t="shared" si="459"/>
        <v>0</v>
      </c>
      <c r="BS416" s="431" t="str">
        <f t="shared" si="460"/>
        <v>ne</v>
      </c>
      <c r="BU416" s="229"/>
      <c r="BV416" s="225">
        <f t="shared" si="461"/>
        <v>0</v>
      </c>
      <c r="BW416" s="230">
        <f>IF(BV416=1,data!$C$41*BU416,0)</f>
        <v>0</v>
      </c>
      <c r="BX416" s="265" t="s">
        <v>96</v>
      </c>
      <c r="BY416" s="231">
        <f>IF(BV416=1,IF(BU416&lt;15,VLOOKUP(BX416,data!$B$3:$E$32,2,0)*BU416,(VLOOKUP(BX416,data!$B$3:$E$32,2,0)*14)+(VLOOKUP(BX416,data!$B$3:$E$32,3,0))*(BU416-14)),0)</f>
        <v>0</v>
      </c>
      <c r="BZ416" s="265" t="s">
        <v>96</v>
      </c>
      <c r="CA416" s="231">
        <f>IF(BV416=1,VLOOKUP(BZ416,data!$B$35:$D$39,2,0),0)</f>
        <v>0</v>
      </c>
      <c r="CB416" s="232">
        <f>IF(AND(BY416&lt;&gt;0,CA416&lt;&gt;0)=FALSE,0,data!$C$43)</f>
        <v>0</v>
      </c>
      <c r="CC416" s="269">
        <f t="shared" si="462"/>
        <v>0</v>
      </c>
      <c r="CD416" s="225">
        <f t="shared" si="463"/>
        <v>0</v>
      </c>
      <c r="CE416" s="225">
        <f t="shared" si="464"/>
        <v>0</v>
      </c>
      <c r="CF416" s="225">
        <f t="shared" si="465"/>
        <v>0</v>
      </c>
      <c r="CG416" s="431" t="str">
        <f t="shared" si="466"/>
        <v>ne</v>
      </c>
      <c r="CI416" s="229"/>
      <c r="CJ416" s="225">
        <f t="shared" si="467"/>
        <v>0</v>
      </c>
      <c r="CK416" s="230">
        <f>IF(CJ416=1,data!$C$41*CI416,0)</f>
        <v>0</v>
      </c>
      <c r="CL416" s="265" t="s">
        <v>96</v>
      </c>
      <c r="CM416" s="231">
        <f>IF(CJ416=1,IF(CI416&lt;15,VLOOKUP(CL416,data!$B$3:$E$32,2,0)*CI416,(VLOOKUP(CL416,data!$B$3:$E$32,2,0)*14)+(VLOOKUP(CL416,data!$B$3:$E$32,3,0))*(CI416-14)),0)</f>
        <v>0</v>
      </c>
      <c r="CN416" s="265" t="s">
        <v>96</v>
      </c>
      <c r="CO416" s="231">
        <f>IF(CJ416=1,VLOOKUP(CN416,data!$B$35:$D$39,2,0),0)</f>
        <v>0</v>
      </c>
      <c r="CP416" s="232">
        <f>IF(AND(CM416&lt;&gt;0,CO416&lt;&gt;0)=FALSE,0,data!$C$43)</f>
        <v>0</v>
      </c>
      <c r="CQ416" s="269">
        <f t="shared" si="468"/>
        <v>0</v>
      </c>
      <c r="CR416" s="225">
        <f t="shared" si="469"/>
        <v>0</v>
      </c>
      <c r="CS416" s="225">
        <f t="shared" si="470"/>
        <v>0</v>
      </c>
      <c r="CT416" s="225">
        <f t="shared" si="471"/>
        <v>0</v>
      </c>
      <c r="CU416" s="431" t="str">
        <f t="shared" si="472"/>
        <v>ne</v>
      </c>
      <c r="CW416" s="229"/>
      <c r="CX416" s="225">
        <f t="shared" si="473"/>
        <v>0</v>
      </c>
      <c r="CY416" s="230">
        <f>IF(CX416=1,data!$C$41*CW416,0)</f>
        <v>0</v>
      </c>
      <c r="CZ416" s="265" t="s">
        <v>96</v>
      </c>
      <c r="DA416" s="231">
        <f>IF(CX416=1,IF(CW416&lt;15,VLOOKUP(CZ416,data!$B$3:$E$32,2,0)*CW416,(VLOOKUP(CZ416,data!$B$3:$E$32,2,0)*14)+(VLOOKUP(CZ416,data!$B$3:$E$32,3,0))*(CW416-14)),0)</f>
        <v>0</v>
      </c>
      <c r="DB416" s="265" t="s">
        <v>96</v>
      </c>
      <c r="DC416" s="231">
        <f>IF(CX416=1,VLOOKUP(DB416,data!$B$35:$D$39,2,0),0)</f>
        <v>0</v>
      </c>
      <c r="DD416" s="232">
        <f>IF(AND(DA416&lt;&gt;0,DC416&lt;&gt;0)=FALSE,0,data!$C$43)</f>
        <v>0</v>
      </c>
      <c r="DE416" s="269">
        <f t="shared" si="474"/>
        <v>0</v>
      </c>
      <c r="DF416" s="225">
        <f t="shared" si="475"/>
        <v>0</v>
      </c>
      <c r="DG416" s="225">
        <f t="shared" si="476"/>
        <v>0</v>
      </c>
      <c r="DH416" s="225">
        <f t="shared" si="477"/>
        <v>0</v>
      </c>
      <c r="DI416" s="431" t="str">
        <f t="shared" si="478"/>
        <v>ne</v>
      </c>
      <c r="DK416" s="229"/>
      <c r="DL416" s="225">
        <f t="shared" si="479"/>
        <v>0</v>
      </c>
      <c r="DM416" s="230">
        <f>IF(DL416=1,data!$C$41*DK416,0)</f>
        <v>0</v>
      </c>
      <c r="DN416" s="265" t="s">
        <v>96</v>
      </c>
      <c r="DO416" s="231">
        <f>IF(DL416=1,IF(DK416&lt;15,VLOOKUP(DN416,data!$B$3:$E$32,2,0)*DK416,(VLOOKUP(DN416,data!$B$3:$E$32,2,0)*14)+(VLOOKUP(DN416,data!$B$3:$E$32,3,0))*(DK416-14)),0)</f>
        <v>0</v>
      </c>
      <c r="DP416" s="265" t="s">
        <v>96</v>
      </c>
      <c r="DQ416" s="231">
        <f>IF(DL416=1,VLOOKUP(DP416,data!$B$35:$D$39,2,0),0)</f>
        <v>0</v>
      </c>
      <c r="DR416" s="232">
        <f>IF(AND(DO416&lt;&gt;0,DQ416&lt;&gt;0)=FALSE,0,data!$C$43)</f>
        <v>0</v>
      </c>
      <c r="DS416" s="269">
        <f t="shared" si="480"/>
        <v>0</v>
      </c>
      <c r="DT416" s="225">
        <f t="shared" si="481"/>
        <v>0</v>
      </c>
      <c r="DU416" s="225">
        <f t="shared" si="482"/>
        <v>0</v>
      </c>
      <c r="DV416" s="225">
        <f t="shared" si="483"/>
        <v>0</v>
      </c>
      <c r="DW416" s="431" t="str">
        <f t="shared" si="484"/>
        <v>ne</v>
      </c>
      <c r="DY416" s="229"/>
      <c r="DZ416" s="225">
        <f t="shared" si="485"/>
        <v>0</v>
      </c>
      <c r="EA416" s="230">
        <f>IF(DZ416=1,data!$C$41*DY416,0)</f>
        <v>0</v>
      </c>
      <c r="EB416" s="265" t="s">
        <v>96</v>
      </c>
      <c r="EC416" s="231">
        <f>IF(DZ416=1,IF(DY416&lt;15,VLOOKUP(EB416,data!$B$3:$E$32,2,0)*DY416,(VLOOKUP(EB416,data!$B$3:$E$32,2,0)*14)+(VLOOKUP(EB416,data!$B$3:$E$32,3,0))*(DY416-14)),0)</f>
        <v>0</v>
      </c>
      <c r="ED416" s="265" t="s">
        <v>96</v>
      </c>
      <c r="EE416" s="231">
        <f>IF(DZ416=1,VLOOKUP(ED416,data!$B$35:$D$39,2,0),0)</f>
        <v>0</v>
      </c>
      <c r="EF416" s="232">
        <f>IF(AND(EC416&lt;&gt;0,EE416&lt;&gt;0)=FALSE,0,data!$C$43)</f>
        <v>0</v>
      </c>
      <c r="EG416" s="269">
        <f t="shared" si="486"/>
        <v>0</v>
      </c>
      <c r="EH416" s="225">
        <f t="shared" si="487"/>
        <v>0</v>
      </c>
      <c r="EI416" s="225">
        <f t="shared" si="488"/>
        <v>0</v>
      </c>
      <c r="EJ416" s="225">
        <f t="shared" si="489"/>
        <v>0</v>
      </c>
      <c r="EK416" s="431" t="str">
        <f t="shared" si="490"/>
        <v>ne</v>
      </c>
      <c r="EM416" s="229"/>
      <c r="EN416" s="225">
        <f t="shared" si="491"/>
        <v>0</v>
      </c>
      <c r="EO416" s="230">
        <f>IF(EN416=1,data!$C$41*EM416,0)</f>
        <v>0</v>
      </c>
      <c r="EP416" s="265" t="s">
        <v>96</v>
      </c>
      <c r="EQ416" s="231">
        <f>IF(EN416=1,IF(EM416&lt;15,VLOOKUP(EP416,data!$B$3:$E$32,2,0)*EM416,(VLOOKUP(EP416,data!$B$3:$E$32,2,0)*14)+(VLOOKUP(EP416,data!$B$3:$E$32,3,0))*(EM416-14)),0)</f>
        <v>0</v>
      </c>
      <c r="ER416" s="265" t="s">
        <v>96</v>
      </c>
      <c r="ES416" s="231">
        <f>IF(EN416=1,VLOOKUP(ER416,data!$B$35:$D$39,2,0),0)</f>
        <v>0</v>
      </c>
      <c r="ET416" s="232">
        <f>IF(AND(EQ416&lt;&gt;0,ES416&lt;&gt;0)=FALSE,0,data!$C$43)</f>
        <v>0</v>
      </c>
      <c r="EU416" s="269">
        <f t="shared" si="492"/>
        <v>0</v>
      </c>
      <c r="EV416" s="225">
        <f t="shared" si="493"/>
        <v>0</v>
      </c>
      <c r="EW416" s="225">
        <f t="shared" si="494"/>
        <v>0</v>
      </c>
      <c r="EX416" s="225">
        <f t="shared" si="495"/>
        <v>0</v>
      </c>
      <c r="EY416" s="431" t="str">
        <f t="shared" si="496"/>
        <v>ne</v>
      </c>
      <c r="FA416" s="229"/>
      <c r="FB416" s="225">
        <f t="shared" si="497"/>
        <v>0</v>
      </c>
      <c r="FC416" s="230">
        <f>IF(FB416=1,data!$C$41*FA416,0)</f>
        <v>0</v>
      </c>
      <c r="FD416" s="265" t="s">
        <v>96</v>
      </c>
      <c r="FE416" s="231">
        <f>IF(FB416=1,IF(FA416&lt;15,VLOOKUP(FD416,data!$B$3:$E$32,2,0)*FA416,(VLOOKUP(FD416,data!$B$3:$E$32,2,0)*14)+(VLOOKUP(FD416,data!$B$3:$E$32,3,0))*(FA416-14)),0)</f>
        <v>0</v>
      </c>
      <c r="FF416" s="265" t="s">
        <v>96</v>
      </c>
      <c r="FG416" s="231">
        <f>IF(FB416=1,VLOOKUP(FF416,data!$B$35:$D$39,2,0),0)</f>
        <v>0</v>
      </c>
      <c r="FH416" s="232">
        <f>IF(AND(FE416&lt;&gt;0,FG416&lt;&gt;0)=FALSE,0,data!$C$43)</f>
        <v>0</v>
      </c>
      <c r="FI416" s="269">
        <f t="shared" si="498"/>
        <v>0</v>
      </c>
      <c r="FJ416" s="225">
        <f t="shared" si="499"/>
        <v>0</v>
      </c>
      <c r="FK416" s="225">
        <f t="shared" si="500"/>
        <v>0</v>
      </c>
      <c r="FL416" s="225">
        <f t="shared" si="501"/>
        <v>0</v>
      </c>
      <c r="FM416" s="431" t="str">
        <f t="shared" si="502"/>
        <v>ne</v>
      </c>
    </row>
    <row r="417" spans="1:169" ht="26.65" hidden="1" customHeight="1" x14ac:dyDescent="0.25">
      <c r="A417" s="233"/>
      <c r="B417" s="370" t="s">
        <v>508</v>
      </c>
      <c r="C417" s="416"/>
      <c r="D417" s="418"/>
      <c r="E417" s="229"/>
      <c r="F417" s="225">
        <f t="shared" si="434"/>
        <v>0</v>
      </c>
      <c r="G417" s="230">
        <f>IF(F417=1,data!$C$41*E417,0)</f>
        <v>0</v>
      </c>
      <c r="H417" s="265" t="s">
        <v>96</v>
      </c>
      <c r="I417" s="231">
        <f>IF($F417=1,IF($E417&lt;15,VLOOKUP(H417,data!$B$3:$E$32,2,0)*$E417,(VLOOKUP(H417,data!$B$3:$E$32,2,0)*14)+(VLOOKUP(H417,data!$B$3:$E$32,3,0))*($E417-14)),0)</f>
        <v>0</v>
      </c>
      <c r="J417" s="265" t="s">
        <v>96</v>
      </c>
      <c r="K417" s="231">
        <f>IF($F417=1,VLOOKUP(J417,data!$B$35:$D$39,2,0),0)</f>
        <v>0</v>
      </c>
      <c r="L417" s="232">
        <f>IF(AND(I417&lt;&gt;0,K417&lt;&gt;0)=FALSE,0,data!$C$43)</f>
        <v>0</v>
      </c>
      <c r="M417" s="269">
        <f t="shared" ref="M417:M506" si="505">IF(AND(I417&lt;&gt;0,K417&lt;&gt;0)=FALSE,0,INT(G417+I417+K417+L417))</f>
        <v>0</v>
      </c>
      <c r="N417" s="225">
        <f t="shared" si="503"/>
        <v>0</v>
      </c>
      <c r="O417" s="225">
        <f t="shared" si="435"/>
        <v>0</v>
      </c>
      <c r="P417" s="225">
        <f t="shared" si="436"/>
        <v>0</v>
      </c>
      <c r="Q417" s="228"/>
      <c r="R417" s="438">
        <f t="shared" si="437"/>
        <v>0</v>
      </c>
      <c r="S417" s="225">
        <f t="shared" si="438"/>
        <v>0</v>
      </c>
      <c r="T417" s="357">
        <f>IF(S417=1,data!$C$41*R417,0)</f>
        <v>0</v>
      </c>
      <c r="U417" s="370" t="str">
        <f t="shared" si="439"/>
        <v xml:space="preserve"> </v>
      </c>
      <c r="V417" s="360">
        <f>IF($S417=1,IF(R417&lt;15,VLOOKUP(U417,data!$B$3:$E$32,2,0)*R417,(VLOOKUP(U417,data!$B$3:$E$32,2,0)*14)+(VLOOKUP(U417,data!$B$3:$E$32,3,0))*(R417-14)),0)</f>
        <v>0</v>
      </c>
      <c r="W417" s="370" t="str">
        <f t="shared" si="440"/>
        <v xml:space="preserve"> </v>
      </c>
      <c r="X417" s="360">
        <f>IF($S417=1,VLOOKUP(W417,data!$B$35:$D$39,2,0),0)</f>
        <v>0</v>
      </c>
      <c r="Y417" s="364">
        <f>IF(AND(V417&lt;&gt;0,X417&lt;&gt;0)=FALSE,0,data!$C$43)</f>
        <v>0</v>
      </c>
      <c r="Z417" s="365">
        <f t="shared" ref="Z417:Z506" si="506">IF(AND(V417&lt;&gt;0,X417&lt;&gt;0)=FALSE,0,INT(T417+V417+X417+Y417))</f>
        <v>0</v>
      </c>
      <c r="AA417" s="225">
        <f t="shared" si="504"/>
        <v>0</v>
      </c>
      <c r="AB417" s="225">
        <f t="shared" si="441"/>
        <v>0</v>
      </c>
      <c r="AC417" s="225">
        <f t="shared" si="442"/>
        <v>0</v>
      </c>
      <c r="AE417" s="229"/>
      <c r="AF417" s="225">
        <f t="shared" si="443"/>
        <v>0</v>
      </c>
      <c r="AG417" s="230">
        <f>IF(AF417=1,data!$C$41*AE417,0)</f>
        <v>0</v>
      </c>
      <c r="AH417" s="265" t="s">
        <v>96</v>
      </c>
      <c r="AI417" s="231">
        <f>IF(AF417=1,IF(AE417&lt;15,VLOOKUP(AH417,data!$B$3:$E$32,2,0)*AE417,(VLOOKUP(AH417,data!$B$3:$E$32,2,0)*14)+(VLOOKUP(AH417,data!$B$3:$E$32,3,0))*(AE417-14)),0)</f>
        <v>0</v>
      </c>
      <c r="AJ417" s="265" t="s">
        <v>96</v>
      </c>
      <c r="AK417" s="231">
        <f>IF(AF417=1,VLOOKUP(AJ417,data!$B$35:$D$39,2,0),0)</f>
        <v>0</v>
      </c>
      <c r="AL417" s="232">
        <f>IF(AND(AI417&lt;&gt;0,AK417&lt;&gt;0)=FALSE,0,data!$C$43)</f>
        <v>0</v>
      </c>
      <c r="AM417" s="269">
        <f t="shared" si="444"/>
        <v>0</v>
      </c>
      <c r="AN417" s="225">
        <f t="shared" si="445"/>
        <v>0</v>
      </c>
      <c r="AO417" s="225">
        <f t="shared" si="446"/>
        <v>0</v>
      </c>
      <c r="AP417" s="225">
        <f t="shared" si="447"/>
        <v>0</v>
      </c>
      <c r="AQ417" s="431" t="str">
        <f t="shared" si="448"/>
        <v>ne</v>
      </c>
      <c r="AS417" s="229"/>
      <c r="AT417" s="225">
        <f t="shared" si="449"/>
        <v>0</v>
      </c>
      <c r="AU417" s="230">
        <f>IF(AT417=1,data!$C$41*AS417,0)</f>
        <v>0</v>
      </c>
      <c r="AV417" s="265" t="s">
        <v>96</v>
      </c>
      <c r="AW417" s="231">
        <f>IF(AT417=1,IF(AS417&lt;15,VLOOKUP(AV417,data!$B$3:$E$32,2,0)*AS417,(VLOOKUP(AV417,data!$B$3:$E$32,2,0)*14)+(VLOOKUP(AV417,data!$B$3:$E$32,3,0))*(AS417-14)),0)</f>
        <v>0</v>
      </c>
      <c r="AX417" s="265" t="s">
        <v>96</v>
      </c>
      <c r="AY417" s="231">
        <f>IF(AT417=1,VLOOKUP(AX417,data!$B$35:$D$39,2,0),0)</f>
        <v>0</v>
      </c>
      <c r="AZ417" s="232">
        <f>IF(AND(AW417&lt;&gt;0,AY417&lt;&gt;0)=FALSE,0,data!$C$43)</f>
        <v>0</v>
      </c>
      <c r="BA417" s="269">
        <f t="shared" si="450"/>
        <v>0</v>
      </c>
      <c r="BB417" s="225">
        <f t="shared" si="451"/>
        <v>0</v>
      </c>
      <c r="BC417" s="225">
        <f t="shared" si="452"/>
        <v>0</v>
      </c>
      <c r="BD417" s="225">
        <f t="shared" si="453"/>
        <v>0</v>
      </c>
      <c r="BE417" s="431" t="str">
        <f t="shared" si="454"/>
        <v>ne</v>
      </c>
      <c r="BG417" s="229"/>
      <c r="BH417" s="225">
        <f t="shared" si="455"/>
        <v>0</v>
      </c>
      <c r="BI417" s="230">
        <f>IF(BH417=1,data!$C$41*BG417,0)</f>
        <v>0</v>
      </c>
      <c r="BJ417" s="265" t="s">
        <v>96</v>
      </c>
      <c r="BK417" s="231">
        <f>IF(BH417=1,IF(BG417&lt;15,VLOOKUP(BJ417,data!$B$3:$E$32,2,0)*BG417,(VLOOKUP(BJ417,data!$B$3:$E$32,2,0)*14)+(VLOOKUP(BJ417,data!$B$3:$E$32,3,0))*(BG417-14)),0)</f>
        <v>0</v>
      </c>
      <c r="BL417" s="265" t="s">
        <v>96</v>
      </c>
      <c r="BM417" s="231">
        <f>IF(BH417=1,VLOOKUP(BL417,data!$B$35:$D$39,2,0),0)</f>
        <v>0</v>
      </c>
      <c r="BN417" s="232">
        <f>IF(AND(BK417&lt;&gt;0,BM417&lt;&gt;0)=FALSE,0,data!$C$43)</f>
        <v>0</v>
      </c>
      <c r="BO417" s="269">
        <f t="shared" si="456"/>
        <v>0</v>
      </c>
      <c r="BP417" s="225">
        <f t="shared" si="457"/>
        <v>0</v>
      </c>
      <c r="BQ417" s="225">
        <f t="shared" si="458"/>
        <v>0</v>
      </c>
      <c r="BR417" s="225">
        <f t="shared" si="459"/>
        <v>0</v>
      </c>
      <c r="BS417" s="431" t="str">
        <f t="shared" si="460"/>
        <v>ne</v>
      </c>
      <c r="BU417" s="229"/>
      <c r="BV417" s="225">
        <f t="shared" si="461"/>
        <v>0</v>
      </c>
      <c r="BW417" s="230">
        <f>IF(BV417=1,data!$C$41*BU417,0)</f>
        <v>0</v>
      </c>
      <c r="BX417" s="265" t="s">
        <v>96</v>
      </c>
      <c r="BY417" s="231">
        <f>IF(BV417=1,IF(BU417&lt;15,VLOOKUP(BX417,data!$B$3:$E$32,2,0)*BU417,(VLOOKUP(BX417,data!$B$3:$E$32,2,0)*14)+(VLOOKUP(BX417,data!$B$3:$E$32,3,0))*(BU417-14)),0)</f>
        <v>0</v>
      </c>
      <c r="BZ417" s="265" t="s">
        <v>96</v>
      </c>
      <c r="CA417" s="231">
        <f>IF(BV417=1,VLOOKUP(BZ417,data!$B$35:$D$39,2,0),0)</f>
        <v>0</v>
      </c>
      <c r="CB417" s="232">
        <f>IF(AND(BY417&lt;&gt;0,CA417&lt;&gt;0)=FALSE,0,data!$C$43)</f>
        <v>0</v>
      </c>
      <c r="CC417" s="269">
        <f t="shared" si="462"/>
        <v>0</v>
      </c>
      <c r="CD417" s="225">
        <f t="shared" si="463"/>
        <v>0</v>
      </c>
      <c r="CE417" s="225">
        <f t="shared" si="464"/>
        <v>0</v>
      </c>
      <c r="CF417" s="225">
        <f t="shared" si="465"/>
        <v>0</v>
      </c>
      <c r="CG417" s="431" t="str">
        <f t="shared" si="466"/>
        <v>ne</v>
      </c>
      <c r="CI417" s="229"/>
      <c r="CJ417" s="225">
        <f t="shared" si="467"/>
        <v>0</v>
      </c>
      <c r="CK417" s="230">
        <f>IF(CJ417=1,data!$C$41*CI417,0)</f>
        <v>0</v>
      </c>
      <c r="CL417" s="265" t="s">
        <v>96</v>
      </c>
      <c r="CM417" s="231">
        <f>IF(CJ417=1,IF(CI417&lt;15,VLOOKUP(CL417,data!$B$3:$E$32,2,0)*CI417,(VLOOKUP(CL417,data!$B$3:$E$32,2,0)*14)+(VLOOKUP(CL417,data!$B$3:$E$32,3,0))*(CI417-14)),0)</f>
        <v>0</v>
      </c>
      <c r="CN417" s="265" t="s">
        <v>96</v>
      </c>
      <c r="CO417" s="231">
        <f>IF(CJ417=1,VLOOKUP(CN417,data!$B$35:$D$39,2,0),0)</f>
        <v>0</v>
      </c>
      <c r="CP417" s="232">
        <f>IF(AND(CM417&lt;&gt;0,CO417&lt;&gt;0)=FALSE,0,data!$C$43)</f>
        <v>0</v>
      </c>
      <c r="CQ417" s="269">
        <f t="shared" si="468"/>
        <v>0</v>
      </c>
      <c r="CR417" s="225">
        <f t="shared" si="469"/>
        <v>0</v>
      </c>
      <c r="CS417" s="225">
        <f t="shared" si="470"/>
        <v>0</v>
      </c>
      <c r="CT417" s="225">
        <f t="shared" si="471"/>
        <v>0</v>
      </c>
      <c r="CU417" s="431" t="str">
        <f t="shared" si="472"/>
        <v>ne</v>
      </c>
      <c r="CW417" s="229"/>
      <c r="CX417" s="225">
        <f t="shared" si="473"/>
        <v>0</v>
      </c>
      <c r="CY417" s="230">
        <f>IF(CX417=1,data!$C$41*CW417,0)</f>
        <v>0</v>
      </c>
      <c r="CZ417" s="265" t="s">
        <v>96</v>
      </c>
      <c r="DA417" s="231">
        <f>IF(CX417=1,IF(CW417&lt;15,VLOOKUP(CZ417,data!$B$3:$E$32,2,0)*CW417,(VLOOKUP(CZ417,data!$B$3:$E$32,2,0)*14)+(VLOOKUP(CZ417,data!$B$3:$E$32,3,0))*(CW417-14)),0)</f>
        <v>0</v>
      </c>
      <c r="DB417" s="265" t="s">
        <v>96</v>
      </c>
      <c r="DC417" s="231">
        <f>IF(CX417=1,VLOOKUP(DB417,data!$B$35:$D$39,2,0),0)</f>
        <v>0</v>
      </c>
      <c r="DD417" s="232">
        <f>IF(AND(DA417&lt;&gt;0,DC417&lt;&gt;0)=FALSE,0,data!$C$43)</f>
        <v>0</v>
      </c>
      <c r="DE417" s="269">
        <f t="shared" si="474"/>
        <v>0</v>
      </c>
      <c r="DF417" s="225">
        <f t="shared" si="475"/>
        <v>0</v>
      </c>
      <c r="DG417" s="225">
        <f t="shared" si="476"/>
        <v>0</v>
      </c>
      <c r="DH417" s="225">
        <f t="shared" si="477"/>
        <v>0</v>
      </c>
      <c r="DI417" s="431" t="str">
        <f t="shared" si="478"/>
        <v>ne</v>
      </c>
      <c r="DK417" s="229"/>
      <c r="DL417" s="225">
        <f t="shared" si="479"/>
        <v>0</v>
      </c>
      <c r="DM417" s="230">
        <f>IF(DL417=1,data!$C$41*DK417,0)</f>
        <v>0</v>
      </c>
      <c r="DN417" s="265" t="s">
        <v>96</v>
      </c>
      <c r="DO417" s="231">
        <f>IF(DL417=1,IF(DK417&lt;15,VLOOKUP(DN417,data!$B$3:$E$32,2,0)*DK417,(VLOOKUP(DN417,data!$B$3:$E$32,2,0)*14)+(VLOOKUP(DN417,data!$B$3:$E$32,3,0))*(DK417-14)),0)</f>
        <v>0</v>
      </c>
      <c r="DP417" s="265" t="s">
        <v>96</v>
      </c>
      <c r="DQ417" s="231">
        <f>IF(DL417=1,VLOOKUP(DP417,data!$B$35:$D$39,2,0),0)</f>
        <v>0</v>
      </c>
      <c r="DR417" s="232">
        <f>IF(AND(DO417&lt;&gt;0,DQ417&lt;&gt;0)=FALSE,0,data!$C$43)</f>
        <v>0</v>
      </c>
      <c r="DS417" s="269">
        <f t="shared" si="480"/>
        <v>0</v>
      </c>
      <c r="DT417" s="225">
        <f t="shared" si="481"/>
        <v>0</v>
      </c>
      <c r="DU417" s="225">
        <f t="shared" si="482"/>
        <v>0</v>
      </c>
      <c r="DV417" s="225">
        <f t="shared" si="483"/>
        <v>0</v>
      </c>
      <c r="DW417" s="431" t="str">
        <f t="shared" si="484"/>
        <v>ne</v>
      </c>
      <c r="DY417" s="229"/>
      <c r="DZ417" s="225">
        <f t="shared" si="485"/>
        <v>0</v>
      </c>
      <c r="EA417" s="230">
        <f>IF(DZ417=1,data!$C$41*DY417,0)</f>
        <v>0</v>
      </c>
      <c r="EB417" s="265" t="s">
        <v>96</v>
      </c>
      <c r="EC417" s="231">
        <f>IF(DZ417=1,IF(DY417&lt;15,VLOOKUP(EB417,data!$B$3:$E$32,2,0)*DY417,(VLOOKUP(EB417,data!$B$3:$E$32,2,0)*14)+(VLOOKUP(EB417,data!$B$3:$E$32,3,0))*(DY417-14)),0)</f>
        <v>0</v>
      </c>
      <c r="ED417" s="265" t="s">
        <v>96</v>
      </c>
      <c r="EE417" s="231">
        <f>IF(DZ417=1,VLOOKUP(ED417,data!$B$35:$D$39,2,0),0)</f>
        <v>0</v>
      </c>
      <c r="EF417" s="232">
        <f>IF(AND(EC417&lt;&gt;0,EE417&lt;&gt;0)=FALSE,0,data!$C$43)</f>
        <v>0</v>
      </c>
      <c r="EG417" s="269">
        <f t="shared" si="486"/>
        <v>0</v>
      </c>
      <c r="EH417" s="225">
        <f t="shared" si="487"/>
        <v>0</v>
      </c>
      <c r="EI417" s="225">
        <f t="shared" si="488"/>
        <v>0</v>
      </c>
      <c r="EJ417" s="225">
        <f t="shared" si="489"/>
        <v>0</v>
      </c>
      <c r="EK417" s="431" t="str">
        <f t="shared" si="490"/>
        <v>ne</v>
      </c>
      <c r="EM417" s="229"/>
      <c r="EN417" s="225">
        <f t="shared" si="491"/>
        <v>0</v>
      </c>
      <c r="EO417" s="230">
        <f>IF(EN417=1,data!$C$41*EM417,0)</f>
        <v>0</v>
      </c>
      <c r="EP417" s="265" t="s">
        <v>96</v>
      </c>
      <c r="EQ417" s="231">
        <f>IF(EN417=1,IF(EM417&lt;15,VLOOKUP(EP417,data!$B$3:$E$32,2,0)*EM417,(VLOOKUP(EP417,data!$B$3:$E$32,2,0)*14)+(VLOOKUP(EP417,data!$B$3:$E$32,3,0))*(EM417-14)),0)</f>
        <v>0</v>
      </c>
      <c r="ER417" s="265" t="s">
        <v>96</v>
      </c>
      <c r="ES417" s="231">
        <f>IF(EN417=1,VLOOKUP(ER417,data!$B$35:$D$39,2,0),0)</f>
        <v>0</v>
      </c>
      <c r="ET417" s="232">
        <f>IF(AND(EQ417&lt;&gt;0,ES417&lt;&gt;0)=FALSE,0,data!$C$43)</f>
        <v>0</v>
      </c>
      <c r="EU417" s="269">
        <f t="shared" si="492"/>
        <v>0</v>
      </c>
      <c r="EV417" s="225">
        <f t="shared" si="493"/>
        <v>0</v>
      </c>
      <c r="EW417" s="225">
        <f t="shared" si="494"/>
        <v>0</v>
      </c>
      <c r="EX417" s="225">
        <f t="shared" si="495"/>
        <v>0</v>
      </c>
      <c r="EY417" s="431" t="str">
        <f t="shared" si="496"/>
        <v>ne</v>
      </c>
      <c r="FA417" s="229"/>
      <c r="FB417" s="225">
        <f t="shared" si="497"/>
        <v>0</v>
      </c>
      <c r="FC417" s="230">
        <f>IF(FB417=1,data!$C$41*FA417,0)</f>
        <v>0</v>
      </c>
      <c r="FD417" s="265" t="s">
        <v>96</v>
      </c>
      <c r="FE417" s="231">
        <f>IF(FB417=1,IF(FA417&lt;15,VLOOKUP(FD417,data!$B$3:$E$32,2,0)*FA417,(VLOOKUP(FD417,data!$B$3:$E$32,2,0)*14)+(VLOOKUP(FD417,data!$B$3:$E$32,3,0))*(FA417-14)),0)</f>
        <v>0</v>
      </c>
      <c r="FF417" s="265" t="s">
        <v>96</v>
      </c>
      <c r="FG417" s="231">
        <f>IF(FB417=1,VLOOKUP(FF417,data!$B$35:$D$39,2,0),0)</f>
        <v>0</v>
      </c>
      <c r="FH417" s="232">
        <f>IF(AND(FE417&lt;&gt;0,FG417&lt;&gt;0)=FALSE,0,data!$C$43)</f>
        <v>0</v>
      </c>
      <c r="FI417" s="269">
        <f t="shared" si="498"/>
        <v>0</v>
      </c>
      <c r="FJ417" s="225">
        <f t="shared" si="499"/>
        <v>0</v>
      </c>
      <c r="FK417" s="225">
        <f t="shared" si="500"/>
        <v>0</v>
      </c>
      <c r="FL417" s="225">
        <f t="shared" si="501"/>
        <v>0</v>
      </c>
      <c r="FM417" s="431" t="str">
        <f t="shared" si="502"/>
        <v>ne</v>
      </c>
    </row>
    <row r="418" spans="1:169" ht="26.65" hidden="1" customHeight="1" x14ac:dyDescent="0.25">
      <c r="A418" s="233"/>
      <c r="B418" s="370" t="s">
        <v>509</v>
      </c>
      <c r="C418" s="416"/>
      <c r="D418" s="418"/>
      <c r="E418" s="229"/>
      <c r="F418" s="225">
        <f t="shared" si="434"/>
        <v>0</v>
      </c>
      <c r="G418" s="230">
        <f>IF(F418=1,data!$C$41*E418,0)</f>
        <v>0</v>
      </c>
      <c r="H418" s="265" t="s">
        <v>96</v>
      </c>
      <c r="I418" s="231">
        <f>IF($F418=1,IF($E418&lt;15,VLOOKUP(H418,data!$B$3:$E$32,2,0)*$E418,(VLOOKUP(H418,data!$B$3:$E$32,2,0)*14)+(VLOOKUP(H418,data!$B$3:$E$32,3,0))*($E418-14)),0)</f>
        <v>0</v>
      </c>
      <c r="J418" s="265" t="s">
        <v>96</v>
      </c>
      <c r="K418" s="231">
        <f>IF($F418=1,VLOOKUP(J418,data!$B$35:$D$39,2,0),0)</f>
        <v>0</v>
      </c>
      <c r="L418" s="232">
        <f>IF(AND(I418&lt;&gt;0,K418&lt;&gt;0)=FALSE,0,data!$C$43)</f>
        <v>0</v>
      </c>
      <c r="M418" s="269">
        <f t="shared" si="505"/>
        <v>0</v>
      </c>
      <c r="N418" s="225">
        <f t="shared" si="503"/>
        <v>0</v>
      </c>
      <c r="O418" s="225">
        <f t="shared" si="435"/>
        <v>0</v>
      </c>
      <c r="P418" s="225">
        <f t="shared" si="436"/>
        <v>0</v>
      </c>
      <c r="Q418" s="228"/>
      <c r="R418" s="438">
        <f t="shared" si="437"/>
        <v>0</v>
      </c>
      <c r="S418" s="225">
        <f t="shared" si="438"/>
        <v>0</v>
      </c>
      <c r="T418" s="357">
        <f>IF(S418=1,data!$C$41*R418,0)</f>
        <v>0</v>
      </c>
      <c r="U418" s="370" t="str">
        <f t="shared" si="439"/>
        <v xml:space="preserve"> </v>
      </c>
      <c r="V418" s="360">
        <f>IF($S418=1,IF(R418&lt;15,VLOOKUP(U418,data!$B$3:$E$32,2,0)*R418,(VLOOKUP(U418,data!$B$3:$E$32,2,0)*14)+(VLOOKUP(U418,data!$B$3:$E$32,3,0))*(R418-14)),0)</f>
        <v>0</v>
      </c>
      <c r="W418" s="370" t="str">
        <f t="shared" si="440"/>
        <v xml:space="preserve"> </v>
      </c>
      <c r="X418" s="360">
        <f>IF($S418=1,VLOOKUP(W418,data!$B$35:$D$39,2,0),0)</f>
        <v>0</v>
      </c>
      <c r="Y418" s="364">
        <f>IF(AND(V418&lt;&gt;0,X418&lt;&gt;0)=FALSE,0,data!$C$43)</f>
        <v>0</v>
      </c>
      <c r="Z418" s="365">
        <f t="shared" si="506"/>
        <v>0</v>
      </c>
      <c r="AA418" s="225">
        <f t="shared" si="504"/>
        <v>0</v>
      </c>
      <c r="AB418" s="225">
        <f t="shared" si="441"/>
        <v>0</v>
      </c>
      <c r="AC418" s="225">
        <f t="shared" si="442"/>
        <v>0</v>
      </c>
      <c r="AE418" s="229"/>
      <c r="AF418" s="225">
        <f t="shared" si="443"/>
        <v>0</v>
      </c>
      <c r="AG418" s="230">
        <f>IF(AF418=1,data!$C$41*AE418,0)</f>
        <v>0</v>
      </c>
      <c r="AH418" s="265" t="s">
        <v>96</v>
      </c>
      <c r="AI418" s="231">
        <f>IF(AF418=1,IF(AE418&lt;15,VLOOKUP(AH418,data!$B$3:$E$32,2,0)*AE418,(VLOOKUP(AH418,data!$B$3:$E$32,2,0)*14)+(VLOOKUP(AH418,data!$B$3:$E$32,3,0))*(AE418-14)),0)</f>
        <v>0</v>
      </c>
      <c r="AJ418" s="265" t="s">
        <v>96</v>
      </c>
      <c r="AK418" s="231">
        <f>IF(AF418=1,VLOOKUP(AJ418,data!$B$35:$D$39,2,0),0)</f>
        <v>0</v>
      </c>
      <c r="AL418" s="232">
        <f>IF(AND(AI418&lt;&gt;0,AK418&lt;&gt;0)=FALSE,0,data!$C$43)</f>
        <v>0</v>
      </c>
      <c r="AM418" s="269">
        <f t="shared" si="444"/>
        <v>0</v>
      </c>
      <c r="AN418" s="225">
        <f t="shared" si="445"/>
        <v>0</v>
      </c>
      <c r="AO418" s="225">
        <f t="shared" si="446"/>
        <v>0</v>
      </c>
      <c r="AP418" s="225">
        <f t="shared" si="447"/>
        <v>0</v>
      </c>
      <c r="AQ418" s="431" t="str">
        <f t="shared" si="448"/>
        <v>ne</v>
      </c>
      <c r="AS418" s="229"/>
      <c r="AT418" s="225">
        <f t="shared" si="449"/>
        <v>0</v>
      </c>
      <c r="AU418" s="230">
        <f>IF(AT418=1,data!$C$41*AS418,0)</f>
        <v>0</v>
      </c>
      <c r="AV418" s="265" t="s">
        <v>96</v>
      </c>
      <c r="AW418" s="231">
        <f>IF(AT418=1,IF(AS418&lt;15,VLOOKUP(AV418,data!$B$3:$E$32,2,0)*AS418,(VLOOKUP(AV418,data!$B$3:$E$32,2,0)*14)+(VLOOKUP(AV418,data!$B$3:$E$32,3,0))*(AS418-14)),0)</f>
        <v>0</v>
      </c>
      <c r="AX418" s="265" t="s">
        <v>96</v>
      </c>
      <c r="AY418" s="231">
        <f>IF(AT418=1,VLOOKUP(AX418,data!$B$35:$D$39,2,0),0)</f>
        <v>0</v>
      </c>
      <c r="AZ418" s="232">
        <f>IF(AND(AW418&lt;&gt;0,AY418&lt;&gt;0)=FALSE,0,data!$C$43)</f>
        <v>0</v>
      </c>
      <c r="BA418" s="269">
        <f t="shared" si="450"/>
        <v>0</v>
      </c>
      <c r="BB418" s="225">
        <f t="shared" si="451"/>
        <v>0</v>
      </c>
      <c r="BC418" s="225">
        <f t="shared" si="452"/>
        <v>0</v>
      </c>
      <c r="BD418" s="225">
        <f t="shared" si="453"/>
        <v>0</v>
      </c>
      <c r="BE418" s="431" t="str">
        <f t="shared" si="454"/>
        <v>ne</v>
      </c>
      <c r="BG418" s="229"/>
      <c r="BH418" s="225">
        <f t="shared" si="455"/>
        <v>0</v>
      </c>
      <c r="BI418" s="230">
        <f>IF(BH418=1,data!$C$41*BG418,0)</f>
        <v>0</v>
      </c>
      <c r="BJ418" s="265" t="s">
        <v>96</v>
      </c>
      <c r="BK418" s="231">
        <f>IF(BH418=1,IF(BG418&lt;15,VLOOKUP(BJ418,data!$B$3:$E$32,2,0)*BG418,(VLOOKUP(BJ418,data!$B$3:$E$32,2,0)*14)+(VLOOKUP(BJ418,data!$B$3:$E$32,3,0))*(BG418-14)),0)</f>
        <v>0</v>
      </c>
      <c r="BL418" s="265" t="s">
        <v>96</v>
      </c>
      <c r="BM418" s="231">
        <f>IF(BH418=1,VLOOKUP(BL418,data!$B$35:$D$39,2,0),0)</f>
        <v>0</v>
      </c>
      <c r="BN418" s="232">
        <f>IF(AND(BK418&lt;&gt;0,BM418&lt;&gt;0)=FALSE,0,data!$C$43)</f>
        <v>0</v>
      </c>
      <c r="BO418" s="269">
        <f t="shared" si="456"/>
        <v>0</v>
      </c>
      <c r="BP418" s="225">
        <f t="shared" si="457"/>
        <v>0</v>
      </c>
      <c r="BQ418" s="225">
        <f t="shared" si="458"/>
        <v>0</v>
      </c>
      <c r="BR418" s="225">
        <f t="shared" si="459"/>
        <v>0</v>
      </c>
      <c r="BS418" s="431" t="str">
        <f t="shared" si="460"/>
        <v>ne</v>
      </c>
      <c r="BU418" s="229"/>
      <c r="BV418" s="225">
        <f t="shared" si="461"/>
        <v>0</v>
      </c>
      <c r="BW418" s="230">
        <f>IF(BV418=1,data!$C$41*BU418,0)</f>
        <v>0</v>
      </c>
      <c r="BX418" s="265" t="s">
        <v>96</v>
      </c>
      <c r="BY418" s="231">
        <f>IF(BV418=1,IF(BU418&lt;15,VLOOKUP(BX418,data!$B$3:$E$32,2,0)*BU418,(VLOOKUP(BX418,data!$B$3:$E$32,2,0)*14)+(VLOOKUP(BX418,data!$B$3:$E$32,3,0))*(BU418-14)),0)</f>
        <v>0</v>
      </c>
      <c r="BZ418" s="265" t="s">
        <v>96</v>
      </c>
      <c r="CA418" s="231">
        <f>IF(BV418=1,VLOOKUP(BZ418,data!$B$35:$D$39,2,0),0)</f>
        <v>0</v>
      </c>
      <c r="CB418" s="232">
        <f>IF(AND(BY418&lt;&gt;0,CA418&lt;&gt;0)=FALSE,0,data!$C$43)</f>
        <v>0</v>
      </c>
      <c r="CC418" s="269">
        <f t="shared" si="462"/>
        <v>0</v>
      </c>
      <c r="CD418" s="225">
        <f t="shared" si="463"/>
        <v>0</v>
      </c>
      <c r="CE418" s="225">
        <f t="shared" si="464"/>
        <v>0</v>
      </c>
      <c r="CF418" s="225">
        <f t="shared" si="465"/>
        <v>0</v>
      </c>
      <c r="CG418" s="431" t="str">
        <f t="shared" si="466"/>
        <v>ne</v>
      </c>
      <c r="CI418" s="229"/>
      <c r="CJ418" s="225">
        <f t="shared" si="467"/>
        <v>0</v>
      </c>
      <c r="CK418" s="230">
        <f>IF(CJ418=1,data!$C$41*CI418,0)</f>
        <v>0</v>
      </c>
      <c r="CL418" s="265" t="s">
        <v>96</v>
      </c>
      <c r="CM418" s="231">
        <f>IF(CJ418=1,IF(CI418&lt;15,VLOOKUP(CL418,data!$B$3:$E$32,2,0)*CI418,(VLOOKUP(CL418,data!$B$3:$E$32,2,0)*14)+(VLOOKUP(CL418,data!$B$3:$E$32,3,0))*(CI418-14)),0)</f>
        <v>0</v>
      </c>
      <c r="CN418" s="265" t="s">
        <v>96</v>
      </c>
      <c r="CO418" s="231">
        <f>IF(CJ418=1,VLOOKUP(CN418,data!$B$35:$D$39,2,0),0)</f>
        <v>0</v>
      </c>
      <c r="CP418" s="232">
        <f>IF(AND(CM418&lt;&gt;0,CO418&lt;&gt;0)=FALSE,0,data!$C$43)</f>
        <v>0</v>
      </c>
      <c r="CQ418" s="269">
        <f t="shared" si="468"/>
        <v>0</v>
      </c>
      <c r="CR418" s="225">
        <f t="shared" si="469"/>
        <v>0</v>
      </c>
      <c r="CS418" s="225">
        <f t="shared" si="470"/>
        <v>0</v>
      </c>
      <c r="CT418" s="225">
        <f t="shared" si="471"/>
        <v>0</v>
      </c>
      <c r="CU418" s="431" t="str">
        <f t="shared" si="472"/>
        <v>ne</v>
      </c>
      <c r="CW418" s="229"/>
      <c r="CX418" s="225">
        <f t="shared" si="473"/>
        <v>0</v>
      </c>
      <c r="CY418" s="230">
        <f>IF(CX418=1,data!$C$41*CW418,0)</f>
        <v>0</v>
      </c>
      <c r="CZ418" s="265" t="s">
        <v>96</v>
      </c>
      <c r="DA418" s="231">
        <f>IF(CX418=1,IF(CW418&lt;15,VLOOKUP(CZ418,data!$B$3:$E$32,2,0)*CW418,(VLOOKUP(CZ418,data!$B$3:$E$32,2,0)*14)+(VLOOKUP(CZ418,data!$B$3:$E$32,3,0))*(CW418-14)),0)</f>
        <v>0</v>
      </c>
      <c r="DB418" s="265" t="s">
        <v>96</v>
      </c>
      <c r="DC418" s="231">
        <f>IF(CX418=1,VLOOKUP(DB418,data!$B$35:$D$39,2,0),0)</f>
        <v>0</v>
      </c>
      <c r="DD418" s="232">
        <f>IF(AND(DA418&lt;&gt;0,DC418&lt;&gt;0)=FALSE,0,data!$C$43)</f>
        <v>0</v>
      </c>
      <c r="DE418" s="269">
        <f t="shared" si="474"/>
        <v>0</v>
      </c>
      <c r="DF418" s="225">
        <f t="shared" si="475"/>
        <v>0</v>
      </c>
      <c r="DG418" s="225">
        <f t="shared" si="476"/>
        <v>0</v>
      </c>
      <c r="DH418" s="225">
        <f t="shared" si="477"/>
        <v>0</v>
      </c>
      <c r="DI418" s="431" t="str">
        <f t="shared" si="478"/>
        <v>ne</v>
      </c>
      <c r="DK418" s="229"/>
      <c r="DL418" s="225">
        <f t="shared" si="479"/>
        <v>0</v>
      </c>
      <c r="DM418" s="230">
        <f>IF(DL418=1,data!$C$41*DK418,0)</f>
        <v>0</v>
      </c>
      <c r="DN418" s="265" t="s">
        <v>96</v>
      </c>
      <c r="DO418" s="231">
        <f>IF(DL418=1,IF(DK418&lt;15,VLOOKUP(DN418,data!$B$3:$E$32,2,0)*DK418,(VLOOKUP(DN418,data!$B$3:$E$32,2,0)*14)+(VLOOKUP(DN418,data!$B$3:$E$32,3,0))*(DK418-14)),0)</f>
        <v>0</v>
      </c>
      <c r="DP418" s="265" t="s">
        <v>96</v>
      </c>
      <c r="DQ418" s="231">
        <f>IF(DL418=1,VLOOKUP(DP418,data!$B$35:$D$39,2,0),0)</f>
        <v>0</v>
      </c>
      <c r="DR418" s="232">
        <f>IF(AND(DO418&lt;&gt;0,DQ418&lt;&gt;0)=FALSE,0,data!$C$43)</f>
        <v>0</v>
      </c>
      <c r="DS418" s="269">
        <f t="shared" si="480"/>
        <v>0</v>
      </c>
      <c r="DT418" s="225">
        <f t="shared" si="481"/>
        <v>0</v>
      </c>
      <c r="DU418" s="225">
        <f t="shared" si="482"/>
        <v>0</v>
      </c>
      <c r="DV418" s="225">
        <f t="shared" si="483"/>
        <v>0</v>
      </c>
      <c r="DW418" s="431" t="str">
        <f t="shared" si="484"/>
        <v>ne</v>
      </c>
      <c r="DY418" s="229"/>
      <c r="DZ418" s="225">
        <f t="shared" si="485"/>
        <v>0</v>
      </c>
      <c r="EA418" s="230">
        <f>IF(DZ418=1,data!$C$41*DY418,0)</f>
        <v>0</v>
      </c>
      <c r="EB418" s="265" t="s">
        <v>96</v>
      </c>
      <c r="EC418" s="231">
        <f>IF(DZ418=1,IF(DY418&lt;15,VLOOKUP(EB418,data!$B$3:$E$32,2,0)*DY418,(VLOOKUP(EB418,data!$B$3:$E$32,2,0)*14)+(VLOOKUP(EB418,data!$B$3:$E$32,3,0))*(DY418-14)),0)</f>
        <v>0</v>
      </c>
      <c r="ED418" s="265" t="s">
        <v>96</v>
      </c>
      <c r="EE418" s="231">
        <f>IF(DZ418=1,VLOOKUP(ED418,data!$B$35:$D$39,2,0),0)</f>
        <v>0</v>
      </c>
      <c r="EF418" s="232">
        <f>IF(AND(EC418&lt;&gt;0,EE418&lt;&gt;0)=FALSE,0,data!$C$43)</f>
        <v>0</v>
      </c>
      <c r="EG418" s="269">
        <f t="shared" si="486"/>
        <v>0</v>
      </c>
      <c r="EH418" s="225">
        <f t="shared" si="487"/>
        <v>0</v>
      </c>
      <c r="EI418" s="225">
        <f t="shared" si="488"/>
        <v>0</v>
      </c>
      <c r="EJ418" s="225">
        <f t="shared" si="489"/>
        <v>0</v>
      </c>
      <c r="EK418" s="431" t="str">
        <f t="shared" si="490"/>
        <v>ne</v>
      </c>
      <c r="EM418" s="229"/>
      <c r="EN418" s="225">
        <f t="shared" si="491"/>
        <v>0</v>
      </c>
      <c r="EO418" s="230">
        <f>IF(EN418=1,data!$C$41*EM418,0)</f>
        <v>0</v>
      </c>
      <c r="EP418" s="265" t="s">
        <v>96</v>
      </c>
      <c r="EQ418" s="231">
        <f>IF(EN418=1,IF(EM418&lt;15,VLOOKUP(EP418,data!$B$3:$E$32,2,0)*EM418,(VLOOKUP(EP418,data!$B$3:$E$32,2,0)*14)+(VLOOKUP(EP418,data!$B$3:$E$32,3,0))*(EM418-14)),0)</f>
        <v>0</v>
      </c>
      <c r="ER418" s="265" t="s">
        <v>96</v>
      </c>
      <c r="ES418" s="231">
        <f>IF(EN418=1,VLOOKUP(ER418,data!$B$35:$D$39,2,0),0)</f>
        <v>0</v>
      </c>
      <c r="ET418" s="232">
        <f>IF(AND(EQ418&lt;&gt;0,ES418&lt;&gt;0)=FALSE,0,data!$C$43)</f>
        <v>0</v>
      </c>
      <c r="EU418" s="269">
        <f t="shared" si="492"/>
        <v>0</v>
      </c>
      <c r="EV418" s="225">
        <f t="shared" si="493"/>
        <v>0</v>
      </c>
      <c r="EW418" s="225">
        <f t="shared" si="494"/>
        <v>0</v>
      </c>
      <c r="EX418" s="225">
        <f t="shared" si="495"/>
        <v>0</v>
      </c>
      <c r="EY418" s="431" t="str">
        <f t="shared" si="496"/>
        <v>ne</v>
      </c>
      <c r="FA418" s="229"/>
      <c r="FB418" s="225">
        <f t="shared" si="497"/>
        <v>0</v>
      </c>
      <c r="FC418" s="230">
        <f>IF(FB418=1,data!$C$41*FA418,0)</f>
        <v>0</v>
      </c>
      <c r="FD418" s="265" t="s">
        <v>96</v>
      </c>
      <c r="FE418" s="231">
        <f>IF(FB418=1,IF(FA418&lt;15,VLOOKUP(FD418,data!$B$3:$E$32,2,0)*FA418,(VLOOKUP(FD418,data!$B$3:$E$32,2,0)*14)+(VLOOKUP(FD418,data!$B$3:$E$32,3,0))*(FA418-14)),0)</f>
        <v>0</v>
      </c>
      <c r="FF418" s="265" t="s">
        <v>96</v>
      </c>
      <c r="FG418" s="231">
        <f>IF(FB418=1,VLOOKUP(FF418,data!$B$35:$D$39,2,0),0)</f>
        <v>0</v>
      </c>
      <c r="FH418" s="232">
        <f>IF(AND(FE418&lt;&gt;0,FG418&lt;&gt;0)=FALSE,0,data!$C$43)</f>
        <v>0</v>
      </c>
      <c r="FI418" s="269">
        <f t="shared" si="498"/>
        <v>0</v>
      </c>
      <c r="FJ418" s="225">
        <f t="shared" si="499"/>
        <v>0</v>
      </c>
      <c r="FK418" s="225">
        <f t="shared" si="500"/>
        <v>0</v>
      </c>
      <c r="FL418" s="225">
        <f t="shared" si="501"/>
        <v>0</v>
      </c>
      <c r="FM418" s="431" t="str">
        <f t="shared" si="502"/>
        <v>ne</v>
      </c>
    </row>
    <row r="419" spans="1:169" ht="26.65" hidden="1" customHeight="1" x14ac:dyDescent="0.25">
      <c r="A419" s="233"/>
      <c r="B419" s="370" t="s">
        <v>510</v>
      </c>
      <c r="C419" s="416"/>
      <c r="D419" s="418"/>
      <c r="E419" s="229"/>
      <c r="F419" s="225">
        <f t="shared" si="434"/>
        <v>0</v>
      </c>
      <c r="G419" s="230">
        <f>IF(F419=1,data!$C$41*E419,0)</f>
        <v>0</v>
      </c>
      <c r="H419" s="265" t="s">
        <v>96</v>
      </c>
      <c r="I419" s="231">
        <f>IF($F419=1,IF($E419&lt;15,VLOOKUP(H419,data!$B$3:$E$32,2,0)*$E419,(VLOOKUP(H419,data!$B$3:$E$32,2,0)*14)+(VLOOKUP(H419,data!$B$3:$E$32,3,0))*($E419-14)),0)</f>
        <v>0</v>
      </c>
      <c r="J419" s="265" t="s">
        <v>96</v>
      </c>
      <c r="K419" s="231">
        <f>IF($F419=1,VLOOKUP(J419,data!$B$35:$D$39,2,0),0)</f>
        <v>0</v>
      </c>
      <c r="L419" s="232">
        <f>IF(AND(I419&lt;&gt;0,K419&lt;&gt;0)=FALSE,0,data!$C$43)</f>
        <v>0</v>
      </c>
      <c r="M419" s="269">
        <f t="shared" si="505"/>
        <v>0</v>
      </c>
      <c r="N419" s="225">
        <f t="shared" si="503"/>
        <v>0</v>
      </c>
      <c r="O419" s="225">
        <f t="shared" si="435"/>
        <v>0</v>
      </c>
      <c r="P419" s="225">
        <f t="shared" si="436"/>
        <v>0</v>
      </c>
      <c r="Q419" s="228"/>
      <c r="R419" s="438">
        <f t="shared" si="437"/>
        <v>0</v>
      </c>
      <c r="S419" s="225">
        <f t="shared" si="438"/>
        <v>0</v>
      </c>
      <c r="T419" s="357">
        <f>IF(S419=1,data!$C$41*R419,0)</f>
        <v>0</v>
      </c>
      <c r="U419" s="370" t="str">
        <f t="shared" si="439"/>
        <v xml:space="preserve"> </v>
      </c>
      <c r="V419" s="360">
        <f>IF($S419=1,IF(R419&lt;15,VLOOKUP(U419,data!$B$3:$E$32,2,0)*R419,(VLOOKUP(U419,data!$B$3:$E$32,2,0)*14)+(VLOOKUP(U419,data!$B$3:$E$32,3,0))*(R419-14)),0)</f>
        <v>0</v>
      </c>
      <c r="W419" s="370" t="str">
        <f t="shared" si="440"/>
        <v xml:space="preserve"> </v>
      </c>
      <c r="X419" s="360">
        <f>IF($S419=1,VLOOKUP(W419,data!$B$35:$D$39,2,0),0)</f>
        <v>0</v>
      </c>
      <c r="Y419" s="364">
        <f>IF(AND(V419&lt;&gt;0,X419&lt;&gt;0)=FALSE,0,data!$C$43)</f>
        <v>0</v>
      </c>
      <c r="Z419" s="365">
        <f t="shared" si="506"/>
        <v>0</v>
      </c>
      <c r="AA419" s="225">
        <f t="shared" si="504"/>
        <v>0</v>
      </c>
      <c r="AB419" s="225">
        <f t="shared" si="441"/>
        <v>0</v>
      </c>
      <c r="AC419" s="225">
        <f t="shared" si="442"/>
        <v>0</v>
      </c>
      <c r="AE419" s="229"/>
      <c r="AF419" s="225">
        <f t="shared" si="443"/>
        <v>0</v>
      </c>
      <c r="AG419" s="230">
        <f>IF(AF419=1,data!$C$41*AE419,0)</f>
        <v>0</v>
      </c>
      <c r="AH419" s="265" t="s">
        <v>96</v>
      </c>
      <c r="AI419" s="231">
        <f>IF(AF419=1,IF(AE419&lt;15,VLOOKUP(AH419,data!$B$3:$E$32,2,0)*AE419,(VLOOKUP(AH419,data!$B$3:$E$32,2,0)*14)+(VLOOKUP(AH419,data!$B$3:$E$32,3,0))*(AE419-14)),0)</f>
        <v>0</v>
      </c>
      <c r="AJ419" s="265" t="s">
        <v>96</v>
      </c>
      <c r="AK419" s="231">
        <f>IF(AF419=1,VLOOKUP(AJ419,data!$B$35:$D$39,2,0),0)</f>
        <v>0</v>
      </c>
      <c r="AL419" s="232">
        <f>IF(AND(AI419&lt;&gt;0,AK419&lt;&gt;0)=FALSE,0,data!$C$43)</f>
        <v>0</v>
      </c>
      <c r="AM419" s="269">
        <f t="shared" si="444"/>
        <v>0</v>
      </c>
      <c r="AN419" s="225">
        <f t="shared" si="445"/>
        <v>0</v>
      </c>
      <c r="AO419" s="225">
        <f t="shared" si="446"/>
        <v>0</v>
      </c>
      <c r="AP419" s="225">
        <f t="shared" si="447"/>
        <v>0</v>
      </c>
      <c r="AQ419" s="431" t="str">
        <f t="shared" si="448"/>
        <v>ne</v>
      </c>
      <c r="AS419" s="229"/>
      <c r="AT419" s="225">
        <f t="shared" si="449"/>
        <v>0</v>
      </c>
      <c r="AU419" s="230">
        <f>IF(AT419=1,data!$C$41*AS419,0)</f>
        <v>0</v>
      </c>
      <c r="AV419" s="265" t="s">
        <v>96</v>
      </c>
      <c r="AW419" s="231">
        <f>IF(AT419=1,IF(AS419&lt;15,VLOOKUP(AV419,data!$B$3:$E$32,2,0)*AS419,(VLOOKUP(AV419,data!$B$3:$E$32,2,0)*14)+(VLOOKUP(AV419,data!$B$3:$E$32,3,0))*(AS419-14)),0)</f>
        <v>0</v>
      </c>
      <c r="AX419" s="265" t="s">
        <v>96</v>
      </c>
      <c r="AY419" s="231">
        <f>IF(AT419=1,VLOOKUP(AX419,data!$B$35:$D$39,2,0),0)</f>
        <v>0</v>
      </c>
      <c r="AZ419" s="232">
        <f>IF(AND(AW419&lt;&gt;0,AY419&lt;&gt;0)=FALSE,0,data!$C$43)</f>
        <v>0</v>
      </c>
      <c r="BA419" s="269">
        <f t="shared" si="450"/>
        <v>0</v>
      </c>
      <c r="BB419" s="225">
        <f t="shared" si="451"/>
        <v>0</v>
      </c>
      <c r="BC419" s="225">
        <f t="shared" si="452"/>
        <v>0</v>
      </c>
      <c r="BD419" s="225">
        <f t="shared" si="453"/>
        <v>0</v>
      </c>
      <c r="BE419" s="431" t="str">
        <f t="shared" si="454"/>
        <v>ne</v>
      </c>
      <c r="BG419" s="229"/>
      <c r="BH419" s="225">
        <f t="shared" si="455"/>
        <v>0</v>
      </c>
      <c r="BI419" s="230">
        <f>IF(BH419=1,data!$C$41*BG419,0)</f>
        <v>0</v>
      </c>
      <c r="BJ419" s="265" t="s">
        <v>96</v>
      </c>
      <c r="BK419" s="231">
        <f>IF(BH419=1,IF(BG419&lt;15,VLOOKUP(BJ419,data!$B$3:$E$32,2,0)*BG419,(VLOOKUP(BJ419,data!$B$3:$E$32,2,0)*14)+(VLOOKUP(BJ419,data!$B$3:$E$32,3,0))*(BG419-14)),0)</f>
        <v>0</v>
      </c>
      <c r="BL419" s="265" t="s">
        <v>96</v>
      </c>
      <c r="BM419" s="231">
        <f>IF(BH419=1,VLOOKUP(BL419,data!$B$35:$D$39,2,0),0)</f>
        <v>0</v>
      </c>
      <c r="BN419" s="232">
        <f>IF(AND(BK419&lt;&gt;0,BM419&lt;&gt;0)=FALSE,0,data!$C$43)</f>
        <v>0</v>
      </c>
      <c r="BO419" s="269">
        <f t="shared" si="456"/>
        <v>0</v>
      </c>
      <c r="BP419" s="225">
        <f t="shared" si="457"/>
        <v>0</v>
      </c>
      <c r="BQ419" s="225">
        <f t="shared" si="458"/>
        <v>0</v>
      </c>
      <c r="BR419" s="225">
        <f t="shared" si="459"/>
        <v>0</v>
      </c>
      <c r="BS419" s="431" t="str">
        <f t="shared" si="460"/>
        <v>ne</v>
      </c>
      <c r="BU419" s="229"/>
      <c r="BV419" s="225">
        <f t="shared" si="461"/>
        <v>0</v>
      </c>
      <c r="BW419" s="230">
        <f>IF(BV419=1,data!$C$41*BU419,0)</f>
        <v>0</v>
      </c>
      <c r="BX419" s="265" t="s">
        <v>96</v>
      </c>
      <c r="BY419" s="231">
        <f>IF(BV419=1,IF(BU419&lt;15,VLOOKUP(BX419,data!$B$3:$E$32,2,0)*BU419,(VLOOKUP(BX419,data!$B$3:$E$32,2,0)*14)+(VLOOKUP(BX419,data!$B$3:$E$32,3,0))*(BU419-14)),0)</f>
        <v>0</v>
      </c>
      <c r="BZ419" s="265" t="s">
        <v>96</v>
      </c>
      <c r="CA419" s="231">
        <f>IF(BV419=1,VLOOKUP(BZ419,data!$B$35:$D$39,2,0),0)</f>
        <v>0</v>
      </c>
      <c r="CB419" s="232">
        <f>IF(AND(BY419&lt;&gt;0,CA419&lt;&gt;0)=FALSE,0,data!$C$43)</f>
        <v>0</v>
      </c>
      <c r="CC419" s="269">
        <f t="shared" si="462"/>
        <v>0</v>
      </c>
      <c r="CD419" s="225">
        <f t="shared" si="463"/>
        <v>0</v>
      </c>
      <c r="CE419" s="225">
        <f t="shared" si="464"/>
        <v>0</v>
      </c>
      <c r="CF419" s="225">
        <f t="shared" si="465"/>
        <v>0</v>
      </c>
      <c r="CG419" s="431" t="str">
        <f t="shared" si="466"/>
        <v>ne</v>
      </c>
      <c r="CI419" s="229"/>
      <c r="CJ419" s="225">
        <f t="shared" si="467"/>
        <v>0</v>
      </c>
      <c r="CK419" s="230">
        <f>IF(CJ419=1,data!$C$41*CI419,0)</f>
        <v>0</v>
      </c>
      <c r="CL419" s="265" t="s">
        <v>96</v>
      </c>
      <c r="CM419" s="231">
        <f>IF(CJ419=1,IF(CI419&lt;15,VLOOKUP(CL419,data!$B$3:$E$32,2,0)*CI419,(VLOOKUP(CL419,data!$B$3:$E$32,2,0)*14)+(VLOOKUP(CL419,data!$B$3:$E$32,3,0))*(CI419-14)),0)</f>
        <v>0</v>
      </c>
      <c r="CN419" s="265" t="s">
        <v>96</v>
      </c>
      <c r="CO419" s="231">
        <f>IF(CJ419=1,VLOOKUP(CN419,data!$B$35:$D$39,2,0),0)</f>
        <v>0</v>
      </c>
      <c r="CP419" s="232">
        <f>IF(AND(CM419&lt;&gt;0,CO419&lt;&gt;0)=FALSE,0,data!$C$43)</f>
        <v>0</v>
      </c>
      <c r="CQ419" s="269">
        <f t="shared" si="468"/>
        <v>0</v>
      </c>
      <c r="CR419" s="225">
        <f t="shared" si="469"/>
        <v>0</v>
      </c>
      <c r="CS419" s="225">
        <f t="shared" si="470"/>
        <v>0</v>
      </c>
      <c r="CT419" s="225">
        <f t="shared" si="471"/>
        <v>0</v>
      </c>
      <c r="CU419" s="431" t="str">
        <f t="shared" si="472"/>
        <v>ne</v>
      </c>
      <c r="CW419" s="229"/>
      <c r="CX419" s="225">
        <f t="shared" si="473"/>
        <v>0</v>
      </c>
      <c r="CY419" s="230">
        <f>IF(CX419=1,data!$C$41*CW419,0)</f>
        <v>0</v>
      </c>
      <c r="CZ419" s="265" t="s">
        <v>96</v>
      </c>
      <c r="DA419" s="231">
        <f>IF(CX419=1,IF(CW419&lt;15,VLOOKUP(CZ419,data!$B$3:$E$32,2,0)*CW419,(VLOOKUP(CZ419,data!$B$3:$E$32,2,0)*14)+(VLOOKUP(CZ419,data!$B$3:$E$32,3,0))*(CW419-14)),0)</f>
        <v>0</v>
      </c>
      <c r="DB419" s="265" t="s">
        <v>96</v>
      </c>
      <c r="DC419" s="231">
        <f>IF(CX419=1,VLOOKUP(DB419,data!$B$35:$D$39,2,0),0)</f>
        <v>0</v>
      </c>
      <c r="DD419" s="232">
        <f>IF(AND(DA419&lt;&gt;0,DC419&lt;&gt;0)=FALSE,0,data!$C$43)</f>
        <v>0</v>
      </c>
      <c r="DE419" s="269">
        <f t="shared" si="474"/>
        <v>0</v>
      </c>
      <c r="DF419" s="225">
        <f t="shared" si="475"/>
        <v>0</v>
      </c>
      <c r="DG419" s="225">
        <f t="shared" si="476"/>
        <v>0</v>
      </c>
      <c r="DH419" s="225">
        <f t="shared" si="477"/>
        <v>0</v>
      </c>
      <c r="DI419" s="431" t="str">
        <f t="shared" si="478"/>
        <v>ne</v>
      </c>
      <c r="DK419" s="229"/>
      <c r="DL419" s="225">
        <f t="shared" si="479"/>
        <v>0</v>
      </c>
      <c r="DM419" s="230">
        <f>IF(DL419=1,data!$C$41*DK419,0)</f>
        <v>0</v>
      </c>
      <c r="DN419" s="265" t="s">
        <v>96</v>
      </c>
      <c r="DO419" s="231">
        <f>IF(DL419=1,IF(DK419&lt;15,VLOOKUP(DN419,data!$B$3:$E$32,2,0)*DK419,(VLOOKUP(DN419,data!$B$3:$E$32,2,0)*14)+(VLOOKUP(DN419,data!$B$3:$E$32,3,0))*(DK419-14)),0)</f>
        <v>0</v>
      </c>
      <c r="DP419" s="265" t="s">
        <v>96</v>
      </c>
      <c r="DQ419" s="231">
        <f>IF(DL419=1,VLOOKUP(DP419,data!$B$35:$D$39,2,0),0)</f>
        <v>0</v>
      </c>
      <c r="DR419" s="232">
        <f>IF(AND(DO419&lt;&gt;0,DQ419&lt;&gt;0)=FALSE,0,data!$C$43)</f>
        <v>0</v>
      </c>
      <c r="DS419" s="269">
        <f t="shared" si="480"/>
        <v>0</v>
      </c>
      <c r="DT419" s="225">
        <f t="shared" si="481"/>
        <v>0</v>
      </c>
      <c r="DU419" s="225">
        <f t="shared" si="482"/>
        <v>0</v>
      </c>
      <c r="DV419" s="225">
        <f t="shared" si="483"/>
        <v>0</v>
      </c>
      <c r="DW419" s="431" t="str">
        <f t="shared" si="484"/>
        <v>ne</v>
      </c>
      <c r="DY419" s="229"/>
      <c r="DZ419" s="225">
        <f t="shared" si="485"/>
        <v>0</v>
      </c>
      <c r="EA419" s="230">
        <f>IF(DZ419=1,data!$C$41*DY419,0)</f>
        <v>0</v>
      </c>
      <c r="EB419" s="265" t="s">
        <v>96</v>
      </c>
      <c r="EC419" s="231">
        <f>IF(DZ419=1,IF(DY419&lt;15,VLOOKUP(EB419,data!$B$3:$E$32,2,0)*DY419,(VLOOKUP(EB419,data!$B$3:$E$32,2,0)*14)+(VLOOKUP(EB419,data!$B$3:$E$32,3,0))*(DY419-14)),0)</f>
        <v>0</v>
      </c>
      <c r="ED419" s="265" t="s">
        <v>96</v>
      </c>
      <c r="EE419" s="231">
        <f>IF(DZ419=1,VLOOKUP(ED419,data!$B$35:$D$39,2,0),0)</f>
        <v>0</v>
      </c>
      <c r="EF419" s="232">
        <f>IF(AND(EC419&lt;&gt;0,EE419&lt;&gt;0)=FALSE,0,data!$C$43)</f>
        <v>0</v>
      </c>
      <c r="EG419" s="269">
        <f t="shared" si="486"/>
        <v>0</v>
      </c>
      <c r="EH419" s="225">
        <f t="shared" si="487"/>
        <v>0</v>
      </c>
      <c r="EI419" s="225">
        <f t="shared" si="488"/>
        <v>0</v>
      </c>
      <c r="EJ419" s="225">
        <f t="shared" si="489"/>
        <v>0</v>
      </c>
      <c r="EK419" s="431" t="str">
        <f t="shared" si="490"/>
        <v>ne</v>
      </c>
      <c r="EM419" s="229"/>
      <c r="EN419" s="225">
        <f t="shared" si="491"/>
        <v>0</v>
      </c>
      <c r="EO419" s="230">
        <f>IF(EN419=1,data!$C$41*EM419,0)</f>
        <v>0</v>
      </c>
      <c r="EP419" s="265" t="s">
        <v>96</v>
      </c>
      <c r="EQ419" s="231">
        <f>IF(EN419=1,IF(EM419&lt;15,VLOOKUP(EP419,data!$B$3:$E$32,2,0)*EM419,(VLOOKUP(EP419,data!$B$3:$E$32,2,0)*14)+(VLOOKUP(EP419,data!$B$3:$E$32,3,0))*(EM419-14)),0)</f>
        <v>0</v>
      </c>
      <c r="ER419" s="265" t="s">
        <v>96</v>
      </c>
      <c r="ES419" s="231">
        <f>IF(EN419=1,VLOOKUP(ER419,data!$B$35:$D$39,2,0),0)</f>
        <v>0</v>
      </c>
      <c r="ET419" s="232">
        <f>IF(AND(EQ419&lt;&gt;0,ES419&lt;&gt;0)=FALSE,0,data!$C$43)</f>
        <v>0</v>
      </c>
      <c r="EU419" s="269">
        <f t="shared" si="492"/>
        <v>0</v>
      </c>
      <c r="EV419" s="225">
        <f t="shared" si="493"/>
        <v>0</v>
      </c>
      <c r="EW419" s="225">
        <f t="shared" si="494"/>
        <v>0</v>
      </c>
      <c r="EX419" s="225">
        <f t="shared" si="495"/>
        <v>0</v>
      </c>
      <c r="EY419" s="431" t="str">
        <f t="shared" si="496"/>
        <v>ne</v>
      </c>
      <c r="FA419" s="229"/>
      <c r="FB419" s="225">
        <f t="shared" si="497"/>
        <v>0</v>
      </c>
      <c r="FC419" s="230">
        <f>IF(FB419=1,data!$C$41*FA419,0)</f>
        <v>0</v>
      </c>
      <c r="FD419" s="265" t="s">
        <v>96</v>
      </c>
      <c r="FE419" s="231">
        <f>IF(FB419=1,IF(FA419&lt;15,VLOOKUP(FD419,data!$B$3:$E$32,2,0)*FA419,(VLOOKUP(FD419,data!$B$3:$E$32,2,0)*14)+(VLOOKUP(FD419,data!$B$3:$E$32,3,0))*(FA419-14)),0)</f>
        <v>0</v>
      </c>
      <c r="FF419" s="265" t="s">
        <v>96</v>
      </c>
      <c r="FG419" s="231">
        <f>IF(FB419=1,VLOOKUP(FF419,data!$B$35:$D$39,2,0),0)</f>
        <v>0</v>
      </c>
      <c r="FH419" s="232">
        <f>IF(AND(FE419&lt;&gt;0,FG419&lt;&gt;0)=FALSE,0,data!$C$43)</f>
        <v>0</v>
      </c>
      <c r="FI419" s="269">
        <f t="shared" si="498"/>
        <v>0</v>
      </c>
      <c r="FJ419" s="225">
        <f t="shared" si="499"/>
        <v>0</v>
      </c>
      <c r="FK419" s="225">
        <f t="shared" si="500"/>
        <v>0</v>
      </c>
      <c r="FL419" s="225">
        <f t="shared" si="501"/>
        <v>0</v>
      </c>
      <c r="FM419" s="431" t="str">
        <f t="shared" si="502"/>
        <v>ne</v>
      </c>
    </row>
    <row r="420" spans="1:169" ht="26.65" hidden="1" customHeight="1" x14ac:dyDescent="0.25">
      <c r="A420" s="233"/>
      <c r="B420" s="370" t="s">
        <v>511</v>
      </c>
      <c r="C420" s="416"/>
      <c r="D420" s="418"/>
      <c r="E420" s="229"/>
      <c r="F420" s="225">
        <f t="shared" si="434"/>
        <v>0</v>
      </c>
      <c r="G420" s="230">
        <f>IF(F420=1,data!$C$41*E420,0)</f>
        <v>0</v>
      </c>
      <c r="H420" s="265" t="s">
        <v>96</v>
      </c>
      <c r="I420" s="231">
        <f>IF($F420=1,IF($E420&lt;15,VLOOKUP(H420,data!$B$3:$E$32,2,0)*$E420,(VLOOKUP(H420,data!$B$3:$E$32,2,0)*14)+(VLOOKUP(H420,data!$B$3:$E$32,3,0))*($E420-14)),0)</f>
        <v>0</v>
      </c>
      <c r="J420" s="265" t="s">
        <v>96</v>
      </c>
      <c r="K420" s="231">
        <f>IF($F420=1,VLOOKUP(J420,data!$B$35:$D$39,2,0),0)</f>
        <v>0</v>
      </c>
      <c r="L420" s="232">
        <f>IF(AND(I420&lt;&gt;0,K420&lt;&gt;0)=FALSE,0,data!$C$43)</f>
        <v>0</v>
      </c>
      <c r="M420" s="269">
        <f t="shared" si="505"/>
        <v>0</v>
      </c>
      <c r="N420" s="225">
        <f t="shared" si="503"/>
        <v>0</v>
      </c>
      <c r="O420" s="225">
        <f t="shared" si="435"/>
        <v>0</v>
      </c>
      <c r="P420" s="225">
        <f t="shared" si="436"/>
        <v>0</v>
      </c>
      <c r="Q420" s="228"/>
      <c r="R420" s="438">
        <f t="shared" si="437"/>
        <v>0</v>
      </c>
      <c r="S420" s="225">
        <f t="shared" si="438"/>
        <v>0</v>
      </c>
      <c r="T420" s="357">
        <f>IF(S420=1,data!$C$41*R420,0)</f>
        <v>0</v>
      </c>
      <c r="U420" s="370" t="str">
        <f t="shared" si="439"/>
        <v xml:space="preserve"> </v>
      </c>
      <c r="V420" s="360">
        <f>IF($S420=1,IF(R420&lt;15,VLOOKUP(U420,data!$B$3:$E$32,2,0)*R420,(VLOOKUP(U420,data!$B$3:$E$32,2,0)*14)+(VLOOKUP(U420,data!$B$3:$E$32,3,0))*(R420-14)),0)</f>
        <v>0</v>
      </c>
      <c r="W420" s="370" t="str">
        <f t="shared" si="440"/>
        <v xml:space="preserve"> </v>
      </c>
      <c r="X420" s="360">
        <f>IF($S420=1,VLOOKUP(W420,data!$B$35:$D$39,2,0),0)</f>
        <v>0</v>
      </c>
      <c r="Y420" s="364">
        <f>IF(AND(V420&lt;&gt;0,X420&lt;&gt;0)=FALSE,0,data!$C$43)</f>
        <v>0</v>
      </c>
      <c r="Z420" s="365">
        <f t="shared" si="506"/>
        <v>0</v>
      </c>
      <c r="AA420" s="225">
        <f t="shared" si="504"/>
        <v>0</v>
      </c>
      <c r="AB420" s="225">
        <f t="shared" si="441"/>
        <v>0</v>
      </c>
      <c r="AC420" s="225">
        <f t="shared" si="442"/>
        <v>0</v>
      </c>
      <c r="AE420" s="229"/>
      <c r="AF420" s="225">
        <f t="shared" si="443"/>
        <v>0</v>
      </c>
      <c r="AG420" s="230">
        <f>IF(AF420=1,data!$C$41*AE420,0)</f>
        <v>0</v>
      </c>
      <c r="AH420" s="265" t="s">
        <v>96</v>
      </c>
      <c r="AI420" s="231">
        <f>IF(AF420=1,IF(AE420&lt;15,VLOOKUP(AH420,data!$B$3:$E$32,2,0)*AE420,(VLOOKUP(AH420,data!$B$3:$E$32,2,0)*14)+(VLOOKUP(AH420,data!$B$3:$E$32,3,0))*(AE420-14)),0)</f>
        <v>0</v>
      </c>
      <c r="AJ420" s="265" t="s">
        <v>96</v>
      </c>
      <c r="AK420" s="231">
        <f>IF(AF420=1,VLOOKUP(AJ420,data!$B$35:$D$39,2,0),0)</f>
        <v>0</v>
      </c>
      <c r="AL420" s="232">
        <f>IF(AND(AI420&lt;&gt;0,AK420&lt;&gt;0)=FALSE,0,data!$C$43)</f>
        <v>0</v>
      </c>
      <c r="AM420" s="269">
        <f t="shared" si="444"/>
        <v>0</v>
      </c>
      <c r="AN420" s="225">
        <f t="shared" si="445"/>
        <v>0</v>
      </c>
      <c r="AO420" s="225">
        <f t="shared" si="446"/>
        <v>0</v>
      </c>
      <c r="AP420" s="225">
        <f t="shared" si="447"/>
        <v>0</v>
      </c>
      <c r="AQ420" s="431" t="str">
        <f t="shared" si="448"/>
        <v>ne</v>
      </c>
      <c r="AS420" s="229"/>
      <c r="AT420" s="225">
        <f t="shared" si="449"/>
        <v>0</v>
      </c>
      <c r="AU420" s="230">
        <f>IF(AT420=1,data!$C$41*AS420,0)</f>
        <v>0</v>
      </c>
      <c r="AV420" s="265" t="s">
        <v>96</v>
      </c>
      <c r="AW420" s="231">
        <f>IF(AT420=1,IF(AS420&lt;15,VLOOKUP(AV420,data!$B$3:$E$32,2,0)*AS420,(VLOOKUP(AV420,data!$B$3:$E$32,2,0)*14)+(VLOOKUP(AV420,data!$B$3:$E$32,3,0))*(AS420-14)),0)</f>
        <v>0</v>
      </c>
      <c r="AX420" s="265" t="s">
        <v>96</v>
      </c>
      <c r="AY420" s="231">
        <f>IF(AT420=1,VLOOKUP(AX420,data!$B$35:$D$39,2,0),0)</f>
        <v>0</v>
      </c>
      <c r="AZ420" s="232">
        <f>IF(AND(AW420&lt;&gt;0,AY420&lt;&gt;0)=FALSE,0,data!$C$43)</f>
        <v>0</v>
      </c>
      <c r="BA420" s="269">
        <f t="shared" si="450"/>
        <v>0</v>
      </c>
      <c r="BB420" s="225">
        <f t="shared" si="451"/>
        <v>0</v>
      </c>
      <c r="BC420" s="225">
        <f t="shared" si="452"/>
        <v>0</v>
      </c>
      <c r="BD420" s="225">
        <f t="shared" si="453"/>
        <v>0</v>
      </c>
      <c r="BE420" s="431" t="str">
        <f t="shared" si="454"/>
        <v>ne</v>
      </c>
      <c r="BG420" s="229"/>
      <c r="BH420" s="225">
        <f t="shared" si="455"/>
        <v>0</v>
      </c>
      <c r="BI420" s="230">
        <f>IF(BH420=1,data!$C$41*BG420,0)</f>
        <v>0</v>
      </c>
      <c r="BJ420" s="265" t="s">
        <v>96</v>
      </c>
      <c r="BK420" s="231">
        <f>IF(BH420=1,IF(BG420&lt;15,VLOOKUP(BJ420,data!$B$3:$E$32,2,0)*BG420,(VLOOKUP(BJ420,data!$B$3:$E$32,2,0)*14)+(VLOOKUP(BJ420,data!$B$3:$E$32,3,0))*(BG420-14)),0)</f>
        <v>0</v>
      </c>
      <c r="BL420" s="265" t="s">
        <v>96</v>
      </c>
      <c r="BM420" s="231">
        <f>IF(BH420=1,VLOOKUP(BL420,data!$B$35:$D$39,2,0),0)</f>
        <v>0</v>
      </c>
      <c r="BN420" s="232">
        <f>IF(AND(BK420&lt;&gt;0,BM420&lt;&gt;0)=FALSE,0,data!$C$43)</f>
        <v>0</v>
      </c>
      <c r="BO420" s="269">
        <f t="shared" si="456"/>
        <v>0</v>
      </c>
      <c r="BP420" s="225">
        <f t="shared" si="457"/>
        <v>0</v>
      </c>
      <c r="BQ420" s="225">
        <f t="shared" si="458"/>
        <v>0</v>
      </c>
      <c r="BR420" s="225">
        <f t="shared" si="459"/>
        <v>0</v>
      </c>
      <c r="BS420" s="431" t="str">
        <f t="shared" si="460"/>
        <v>ne</v>
      </c>
      <c r="BU420" s="229"/>
      <c r="BV420" s="225">
        <f t="shared" si="461"/>
        <v>0</v>
      </c>
      <c r="BW420" s="230">
        <f>IF(BV420=1,data!$C$41*BU420,0)</f>
        <v>0</v>
      </c>
      <c r="BX420" s="265" t="s">
        <v>96</v>
      </c>
      <c r="BY420" s="231">
        <f>IF(BV420=1,IF(BU420&lt;15,VLOOKUP(BX420,data!$B$3:$E$32,2,0)*BU420,(VLOOKUP(BX420,data!$B$3:$E$32,2,0)*14)+(VLOOKUP(BX420,data!$B$3:$E$32,3,0))*(BU420-14)),0)</f>
        <v>0</v>
      </c>
      <c r="BZ420" s="265" t="s">
        <v>96</v>
      </c>
      <c r="CA420" s="231">
        <f>IF(BV420=1,VLOOKUP(BZ420,data!$B$35:$D$39,2,0),0)</f>
        <v>0</v>
      </c>
      <c r="CB420" s="232">
        <f>IF(AND(BY420&lt;&gt;0,CA420&lt;&gt;0)=FALSE,0,data!$C$43)</f>
        <v>0</v>
      </c>
      <c r="CC420" s="269">
        <f t="shared" si="462"/>
        <v>0</v>
      </c>
      <c r="CD420" s="225">
        <f t="shared" si="463"/>
        <v>0</v>
      </c>
      <c r="CE420" s="225">
        <f t="shared" si="464"/>
        <v>0</v>
      </c>
      <c r="CF420" s="225">
        <f t="shared" si="465"/>
        <v>0</v>
      </c>
      <c r="CG420" s="431" t="str">
        <f t="shared" si="466"/>
        <v>ne</v>
      </c>
      <c r="CI420" s="229"/>
      <c r="CJ420" s="225">
        <f t="shared" si="467"/>
        <v>0</v>
      </c>
      <c r="CK420" s="230">
        <f>IF(CJ420=1,data!$C$41*CI420,0)</f>
        <v>0</v>
      </c>
      <c r="CL420" s="265" t="s">
        <v>96</v>
      </c>
      <c r="CM420" s="231">
        <f>IF(CJ420=1,IF(CI420&lt;15,VLOOKUP(CL420,data!$B$3:$E$32,2,0)*CI420,(VLOOKUP(CL420,data!$B$3:$E$32,2,0)*14)+(VLOOKUP(CL420,data!$B$3:$E$32,3,0))*(CI420-14)),0)</f>
        <v>0</v>
      </c>
      <c r="CN420" s="265" t="s">
        <v>96</v>
      </c>
      <c r="CO420" s="231">
        <f>IF(CJ420=1,VLOOKUP(CN420,data!$B$35:$D$39,2,0),0)</f>
        <v>0</v>
      </c>
      <c r="CP420" s="232">
        <f>IF(AND(CM420&lt;&gt;0,CO420&lt;&gt;0)=FALSE,0,data!$C$43)</f>
        <v>0</v>
      </c>
      <c r="CQ420" s="269">
        <f t="shared" si="468"/>
        <v>0</v>
      </c>
      <c r="CR420" s="225">
        <f t="shared" si="469"/>
        <v>0</v>
      </c>
      <c r="CS420" s="225">
        <f t="shared" si="470"/>
        <v>0</v>
      </c>
      <c r="CT420" s="225">
        <f t="shared" si="471"/>
        <v>0</v>
      </c>
      <c r="CU420" s="431" t="str">
        <f t="shared" si="472"/>
        <v>ne</v>
      </c>
      <c r="CW420" s="229"/>
      <c r="CX420" s="225">
        <f t="shared" si="473"/>
        <v>0</v>
      </c>
      <c r="CY420" s="230">
        <f>IF(CX420=1,data!$C$41*CW420,0)</f>
        <v>0</v>
      </c>
      <c r="CZ420" s="265" t="s">
        <v>96</v>
      </c>
      <c r="DA420" s="231">
        <f>IF(CX420=1,IF(CW420&lt;15,VLOOKUP(CZ420,data!$B$3:$E$32,2,0)*CW420,(VLOOKUP(CZ420,data!$B$3:$E$32,2,0)*14)+(VLOOKUP(CZ420,data!$B$3:$E$32,3,0))*(CW420-14)),0)</f>
        <v>0</v>
      </c>
      <c r="DB420" s="265" t="s">
        <v>96</v>
      </c>
      <c r="DC420" s="231">
        <f>IF(CX420=1,VLOOKUP(DB420,data!$B$35:$D$39,2,0),0)</f>
        <v>0</v>
      </c>
      <c r="DD420" s="232">
        <f>IF(AND(DA420&lt;&gt;0,DC420&lt;&gt;0)=FALSE,0,data!$C$43)</f>
        <v>0</v>
      </c>
      <c r="DE420" s="269">
        <f t="shared" si="474"/>
        <v>0</v>
      </c>
      <c r="DF420" s="225">
        <f t="shared" si="475"/>
        <v>0</v>
      </c>
      <c r="DG420" s="225">
        <f t="shared" si="476"/>
        <v>0</v>
      </c>
      <c r="DH420" s="225">
        <f t="shared" si="477"/>
        <v>0</v>
      </c>
      <c r="DI420" s="431" t="str">
        <f t="shared" si="478"/>
        <v>ne</v>
      </c>
      <c r="DK420" s="229"/>
      <c r="DL420" s="225">
        <f t="shared" si="479"/>
        <v>0</v>
      </c>
      <c r="DM420" s="230">
        <f>IF(DL420=1,data!$C$41*DK420,0)</f>
        <v>0</v>
      </c>
      <c r="DN420" s="265" t="s">
        <v>96</v>
      </c>
      <c r="DO420" s="231">
        <f>IF(DL420=1,IF(DK420&lt;15,VLOOKUP(DN420,data!$B$3:$E$32,2,0)*DK420,(VLOOKUP(DN420,data!$B$3:$E$32,2,0)*14)+(VLOOKUP(DN420,data!$B$3:$E$32,3,0))*(DK420-14)),0)</f>
        <v>0</v>
      </c>
      <c r="DP420" s="265" t="s">
        <v>96</v>
      </c>
      <c r="DQ420" s="231">
        <f>IF(DL420=1,VLOOKUP(DP420,data!$B$35:$D$39,2,0),0)</f>
        <v>0</v>
      </c>
      <c r="DR420" s="232">
        <f>IF(AND(DO420&lt;&gt;0,DQ420&lt;&gt;0)=FALSE,0,data!$C$43)</f>
        <v>0</v>
      </c>
      <c r="DS420" s="269">
        <f t="shared" si="480"/>
        <v>0</v>
      </c>
      <c r="DT420" s="225">
        <f t="shared" si="481"/>
        <v>0</v>
      </c>
      <c r="DU420" s="225">
        <f t="shared" si="482"/>
        <v>0</v>
      </c>
      <c r="DV420" s="225">
        <f t="shared" si="483"/>
        <v>0</v>
      </c>
      <c r="DW420" s="431" t="str">
        <f t="shared" si="484"/>
        <v>ne</v>
      </c>
      <c r="DY420" s="229"/>
      <c r="DZ420" s="225">
        <f t="shared" si="485"/>
        <v>0</v>
      </c>
      <c r="EA420" s="230">
        <f>IF(DZ420=1,data!$C$41*DY420,0)</f>
        <v>0</v>
      </c>
      <c r="EB420" s="265" t="s">
        <v>96</v>
      </c>
      <c r="EC420" s="231">
        <f>IF(DZ420=1,IF(DY420&lt;15,VLOOKUP(EB420,data!$B$3:$E$32,2,0)*DY420,(VLOOKUP(EB420,data!$B$3:$E$32,2,0)*14)+(VLOOKUP(EB420,data!$B$3:$E$32,3,0))*(DY420-14)),0)</f>
        <v>0</v>
      </c>
      <c r="ED420" s="265" t="s">
        <v>96</v>
      </c>
      <c r="EE420" s="231">
        <f>IF(DZ420=1,VLOOKUP(ED420,data!$B$35:$D$39,2,0),0)</f>
        <v>0</v>
      </c>
      <c r="EF420" s="232">
        <f>IF(AND(EC420&lt;&gt;0,EE420&lt;&gt;0)=FALSE,0,data!$C$43)</f>
        <v>0</v>
      </c>
      <c r="EG420" s="269">
        <f t="shared" si="486"/>
        <v>0</v>
      </c>
      <c r="EH420" s="225">
        <f t="shared" si="487"/>
        <v>0</v>
      </c>
      <c r="EI420" s="225">
        <f t="shared" si="488"/>
        <v>0</v>
      </c>
      <c r="EJ420" s="225">
        <f t="shared" si="489"/>
        <v>0</v>
      </c>
      <c r="EK420" s="431" t="str">
        <f t="shared" si="490"/>
        <v>ne</v>
      </c>
      <c r="EM420" s="229"/>
      <c r="EN420" s="225">
        <f t="shared" si="491"/>
        <v>0</v>
      </c>
      <c r="EO420" s="230">
        <f>IF(EN420=1,data!$C$41*EM420,0)</f>
        <v>0</v>
      </c>
      <c r="EP420" s="265" t="s">
        <v>96</v>
      </c>
      <c r="EQ420" s="231">
        <f>IF(EN420=1,IF(EM420&lt;15,VLOOKUP(EP420,data!$B$3:$E$32,2,0)*EM420,(VLOOKUP(EP420,data!$B$3:$E$32,2,0)*14)+(VLOOKUP(EP420,data!$B$3:$E$32,3,0))*(EM420-14)),0)</f>
        <v>0</v>
      </c>
      <c r="ER420" s="265" t="s">
        <v>96</v>
      </c>
      <c r="ES420" s="231">
        <f>IF(EN420=1,VLOOKUP(ER420,data!$B$35:$D$39,2,0),0)</f>
        <v>0</v>
      </c>
      <c r="ET420" s="232">
        <f>IF(AND(EQ420&lt;&gt;0,ES420&lt;&gt;0)=FALSE,0,data!$C$43)</f>
        <v>0</v>
      </c>
      <c r="EU420" s="269">
        <f t="shared" si="492"/>
        <v>0</v>
      </c>
      <c r="EV420" s="225">
        <f t="shared" si="493"/>
        <v>0</v>
      </c>
      <c r="EW420" s="225">
        <f t="shared" si="494"/>
        <v>0</v>
      </c>
      <c r="EX420" s="225">
        <f t="shared" si="495"/>
        <v>0</v>
      </c>
      <c r="EY420" s="431" t="str">
        <f t="shared" si="496"/>
        <v>ne</v>
      </c>
      <c r="FA420" s="229"/>
      <c r="FB420" s="225">
        <f t="shared" si="497"/>
        <v>0</v>
      </c>
      <c r="FC420" s="230">
        <f>IF(FB420=1,data!$C$41*FA420,0)</f>
        <v>0</v>
      </c>
      <c r="FD420" s="265" t="s">
        <v>96</v>
      </c>
      <c r="FE420" s="231">
        <f>IF(FB420=1,IF(FA420&lt;15,VLOOKUP(FD420,data!$B$3:$E$32,2,0)*FA420,(VLOOKUP(FD420,data!$B$3:$E$32,2,0)*14)+(VLOOKUP(FD420,data!$B$3:$E$32,3,0))*(FA420-14)),0)</f>
        <v>0</v>
      </c>
      <c r="FF420" s="265" t="s">
        <v>96</v>
      </c>
      <c r="FG420" s="231">
        <f>IF(FB420=1,VLOOKUP(FF420,data!$B$35:$D$39,2,0),0)</f>
        <v>0</v>
      </c>
      <c r="FH420" s="232">
        <f>IF(AND(FE420&lt;&gt;0,FG420&lt;&gt;0)=FALSE,0,data!$C$43)</f>
        <v>0</v>
      </c>
      <c r="FI420" s="269">
        <f t="shared" si="498"/>
        <v>0</v>
      </c>
      <c r="FJ420" s="225">
        <f t="shared" si="499"/>
        <v>0</v>
      </c>
      <c r="FK420" s="225">
        <f t="shared" si="500"/>
        <v>0</v>
      </c>
      <c r="FL420" s="225">
        <f t="shared" si="501"/>
        <v>0</v>
      </c>
      <c r="FM420" s="431" t="str">
        <f t="shared" si="502"/>
        <v>ne</v>
      </c>
    </row>
    <row r="421" spans="1:169" ht="26.65" hidden="1" customHeight="1" x14ac:dyDescent="0.25">
      <c r="A421" s="233"/>
      <c r="B421" s="370" t="s">
        <v>512</v>
      </c>
      <c r="C421" s="416"/>
      <c r="D421" s="418"/>
      <c r="E421" s="229"/>
      <c r="F421" s="225">
        <f t="shared" si="434"/>
        <v>0</v>
      </c>
      <c r="G421" s="230">
        <f>IF(F421=1,data!$C$41*E421,0)</f>
        <v>0</v>
      </c>
      <c r="H421" s="265" t="s">
        <v>96</v>
      </c>
      <c r="I421" s="231">
        <f>IF($F421=1,IF($E421&lt;15,VLOOKUP(H421,data!$B$3:$E$32,2,0)*$E421,(VLOOKUP(H421,data!$B$3:$E$32,2,0)*14)+(VLOOKUP(H421,data!$B$3:$E$32,3,0))*($E421-14)),0)</f>
        <v>0</v>
      </c>
      <c r="J421" s="265" t="s">
        <v>96</v>
      </c>
      <c r="K421" s="231">
        <f>IF($F421=1,VLOOKUP(J421,data!$B$35:$D$39,2,0),0)</f>
        <v>0</v>
      </c>
      <c r="L421" s="232">
        <f>IF(AND(I421&lt;&gt;0,K421&lt;&gt;0)=FALSE,0,data!$C$43)</f>
        <v>0</v>
      </c>
      <c r="M421" s="269">
        <f t="shared" si="505"/>
        <v>0</v>
      </c>
      <c r="N421" s="225">
        <f t="shared" si="503"/>
        <v>0</v>
      </c>
      <c r="O421" s="225">
        <f t="shared" si="435"/>
        <v>0</v>
      </c>
      <c r="P421" s="225">
        <f t="shared" si="436"/>
        <v>0</v>
      </c>
      <c r="Q421" s="228"/>
      <c r="R421" s="438">
        <f t="shared" si="437"/>
        <v>0</v>
      </c>
      <c r="S421" s="225">
        <f t="shared" si="438"/>
        <v>0</v>
      </c>
      <c r="T421" s="357">
        <f>IF(S421=1,data!$C$41*R421,0)</f>
        <v>0</v>
      </c>
      <c r="U421" s="370" t="str">
        <f t="shared" si="439"/>
        <v xml:space="preserve"> </v>
      </c>
      <c r="V421" s="360">
        <f>IF($S421=1,IF(R421&lt;15,VLOOKUP(U421,data!$B$3:$E$32,2,0)*R421,(VLOOKUP(U421,data!$B$3:$E$32,2,0)*14)+(VLOOKUP(U421,data!$B$3:$E$32,3,0))*(R421-14)),0)</f>
        <v>0</v>
      </c>
      <c r="W421" s="370" t="str">
        <f t="shared" si="440"/>
        <v xml:space="preserve"> </v>
      </c>
      <c r="X421" s="360">
        <f>IF($S421=1,VLOOKUP(W421,data!$B$35:$D$39,2,0),0)</f>
        <v>0</v>
      </c>
      <c r="Y421" s="364">
        <f>IF(AND(V421&lt;&gt;0,X421&lt;&gt;0)=FALSE,0,data!$C$43)</f>
        <v>0</v>
      </c>
      <c r="Z421" s="365">
        <f t="shared" si="506"/>
        <v>0</v>
      </c>
      <c r="AA421" s="225">
        <f t="shared" si="504"/>
        <v>0</v>
      </c>
      <c r="AB421" s="225">
        <f t="shared" si="441"/>
        <v>0</v>
      </c>
      <c r="AC421" s="225">
        <f t="shared" si="442"/>
        <v>0</v>
      </c>
      <c r="AE421" s="229"/>
      <c r="AF421" s="225">
        <f t="shared" si="443"/>
        <v>0</v>
      </c>
      <c r="AG421" s="230">
        <f>IF(AF421=1,data!$C$41*AE421,0)</f>
        <v>0</v>
      </c>
      <c r="AH421" s="265" t="s">
        <v>96</v>
      </c>
      <c r="AI421" s="231">
        <f>IF(AF421=1,IF(AE421&lt;15,VLOOKUP(AH421,data!$B$3:$E$32,2,0)*AE421,(VLOOKUP(AH421,data!$B$3:$E$32,2,0)*14)+(VLOOKUP(AH421,data!$B$3:$E$32,3,0))*(AE421-14)),0)</f>
        <v>0</v>
      </c>
      <c r="AJ421" s="265" t="s">
        <v>96</v>
      </c>
      <c r="AK421" s="231">
        <f>IF(AF421=1,VLOOKUP(AJ421,data!$B$35:$D$39,2,0),0)</f>
        <v>0</v>
      </c>
      <c r="AL421" s="232">
        <f>IF(AND(AI421&lt;&gt;0,AK421&lt;&gt;0)=FALSE,0,data!$C$43)</f>
        <v>0</v>
      </c>
      <c r="AM421" s="269">
        <f t="shared" si="444"/>
        <v>0</v>
      </c>
      <c r="AN421" s="225">
        <f t="shared" si="445"/>
        <v>0</v>
      </c>
      <c r="AO421" s="225">
        <f t="shared" si="446"/>
        <v>0</v>
      </c>
      <c r="AP421" s="225">
        <f t="shared" si="447"/>
        <v>0</v>
      </c>
      <c r="AQ421" s="431" t="str">
        <f t="shared" si="448"/>
        <v>ne</v>
      </c>
      <c r="AS421" s="229"/>
      <c r="AT421" s="225">
        <f t="shared" si="449"/>
        <v>0</v>
      </c>
      <c r="AU421" s="230">
        <f>IF(AT421=1,data!$C$41*AS421,0)</f>
        <v>0</v>
      </c>
      <c r="AV421" s="265" t="s">
        <v>96</v>
      </c>
      <c r="AW421" s="231">
        <f>IF(AT421=1,IF(AS421&lt;15,VLOOKUP(AV421,data!$B$3:$E$32,2,0)*AS421,(VLOOKUP(AV421,data!$B$3:$E$32,2,0)*14)+(VLOOKUP(AV421,data!$B$3:$E$32,3,0))*(AS421-14)),0)</f>
        <v>0</v>
      </c>
      <c r="AX421" s="265" t="s">
        <v>96</v>
      </c>
      <c r="AY421" s="231">
        <f>IF(AT421=1,VLOOKUP(AX421,data!$B$35:$D$39,2,0),0)</f>
        <v>0</v>
      </c>
      <c r="AZ421" s="232">
        <f>IF(AND(AW421&lt;&gt;0,AY421&lt;&gt;0)=FALSE,0,data!$C$43)</f>
        <v>0</v>
      </c>
      <c r="BA421" s="269">
        <f t="shared" si="450"/>
        <v>0</v>
      </c>
      <c r="BB421" s="225">
        <f t="shared" si="451"/>
        <v>0</v>
      </c>
      <c r="BC421" s="225">
        <f t="shared" si="452"/>
        <v>0</v>
      </c>
      <c r="BD421" s="225">
        <f t="shared" si="453"/>
        <v>0</v>
      </c>
      <c r="BE421" s="431" t="str">
        <f t="shared" si="454"/>
        <v>ne</v>
      </c>
      <c r="BG421" s="229"/>
      <c r="BH421" s="225">
        <f t="shared" si="455"/>
        <v>0</v>
      </c>
      <c r="BI421" s="230">
        <f>IF(BH421=1,data!$C$41*BG421,0)</f>
        <v>0</v>
      </c>
      <c r="BJ421" s="265" t="s">
        <v>96</v>
      </c>
      <c r="BK421" s="231">
        <f>IF(BH421=1,IF(BG421&lt;15,VLOOKUP(BJ421,data!$B$3:$E$32,2,0)*BG421,(VLOOKUP(BJ421,data!$B$3:$E$32,2,0)*14)+(VLOOKUP(BJ421,data!$B$3:$E$32,3,0))*(BG421-14)),0)</f>
        <v>0</v>
      </c>
      <c r="BL421" s="265" t="s">
        <v>96</v>
      </c>
      <c r="BM421" s="231">
        <f>IF(BH421=1,VLOOKUP(BL421,data!$B$35:$D$39,2,0),0)</f>
        <v>0</v>
      </c>
      <c r="BN421" s="232">
        <f>IF(AND(BK421&lt;&gt;0,BM421&lt;&gt;0)=FALSE,0,data!$C$43)</f>
        <v>0</v>
      </c>
      <c r="BO421" s="269">
        <f t="shared" si="456"/>
        <v>0</v>
      </c>
      <c r="BP421" s="225">
        <f t="shared" si="457"/>
        <v>0</v>
      </c>
      <c r="BQ421" s="225">
        <f t="shared" si="458"/>
        <v>0</v>
      </c>
      <c r="BR421" s="225">
        <f t="shared" si="459"/>
        <v>0</v>
      </c>
      <c r="BS421" s="431" t="str">
        <f t="shared" si="460"/>
        <v>ne</v>
      </c>
      <c r="BU421" s="229"/>
      <c r="BV421" s="225">
        <f t="shared" si="461"/>
        <v>0</v>
      </c>
      <c r="BW421" s="230">
        <f>IF(BV421=1,data!$C$41*BU421,0)</f>
        <v>0</v>
      </c>
      <c r="BX421" s="265" t="s">
        <v>96</v>
      </c>
      <c r="BY421" s="231">
        <f>IF(BV421=1,IF(BU421&lt;15,VLOOKUP(BX421,data!$B$3:$E$32,2,0)*BU421,(VLOOKUP(BX421,data!$B$3:$E$32,2,0)*14)+(VLOOKUP(BX421,data!$B$3:$E$32,3,0))*(BU421-14)),0)</f>
        <v>0</v>
      </c>
      <c r="BZ421" s="265" t="s">
        <v>96</v>
      </c>
      <c r="CA421" s="231">
        <f>IF(BV421=1,VLOOKUP(BZ421,data!$B$35:$D$39,2,0),0)</f>
        <v>0</v>
      </c>
      <c r="CB421" s="232">
        <f>IF(AND(BY421&lt;&gt;0,CA421&lt;&gt;0)=FALSE,0,data!$C$43)</f>
        <v>0</v>
      </c>
      <c r="CC421" s="269">
        <f t="shared" si="462"/>
        <v>0</v>
      </c>
      <c r="CD421" s="225">
        <f t="shared" si="463"/>
        <v>0</v>
      </c>
      <c r="CE421" s="225">
        <f t="shared" si="464"/>
        <v>0</v>
      </c>
      <c r="CF421" s="225">
        <f t="shared" si="465"/>
        <v>0</v>
      </c>
      <c r="CG421" s="431" t="str">
        <f t="shared" si="466"/>
        <v>ne</v>
      </c>
      <c r="CI421" s="229"/>
      <c r="CJ421" s="225">
        <f t="shared" si="467"/>
        <v>0</v>
      </c>
      <c r="CK421" s="230">
        <f>IF(CJ421=1,data!$C$41*CI421,0)</f>
        <v>0</v>
      </c>
      <c r="CL421" s="265" t="s">
        <v>96</v>
      </c>
      <c r="CM421" s="231">
        <f>IF(CJ421=1,IF(CI421&lt;15,VLOOKUP(CL421,data!$B$3:$E$32,2,0)*CI421,(VLOOKUP(CL421,data!$B$3:$E$32,2,0)*14)+(VLOOKUP(CL421,data!$B$3:$E$32,3,0))*(CI421-14)),0)</f>
        <v>0</v>
      </c>
      <c r="CN421" s="265" t="s">
        <v>96</v>
      </c>
      <c r="CO421" s="231">
        <f>IF(CJ421=1,VLOOKUP(CN421,data!$B$35:$D$39,2,0),0)</f>
        <v>0</v>
      </c>
      <c r="CP421" s="232">
        <f>IF(AND(CM421&lt;&gt;0,CO421&lt;&gt;0)=FALSE,0,data!$C$43)</f>
        <v>0</v>
      </c>
      <c r="CQ421" s="269">
        <f t="shared" si="468"/>
        <v>0</v>
      </c>
      <c r="CR421" s="225">
        <f t="shared" si="469"/>
        <v>0</v>
      </c>
      <c r="CS421" s="225">
        <f t="shared" si="470"/>
        <v>0</v>
      </c>
      <c r="CT421" s="225">
        <f t="shared" si="471"/>
        <v>0</v>
      </c>
      <c r="CU421" s="431" t="str">
        <f t="shared" si="472"/>
        <v>ne</v>
      </c>
      <c r="CW421" s="229"/>
      <c r="CX421" s="225">
        <f t="shared" si="473"/>
        <v>0</v>
      </c>
      <c r="CY421" s="230">
        <f>IF(CX421=1,data!$C$41*CW421,0)</f>
        <v>0</v>
      </c>
      <c r="CZ421" s="265" t="s">
        <v>96</v>
      </c>
      <c r="DA421" s="231">
        <f>IF(CX421=1,IF(CW421&lt;15,VLOOKUP(CZ421,data!$B$3:$E$32,2,0)*CW421,(VLOOKUP(CZ421,data!$B$3:$E$32,2,0)*14)+(VLOOKUP(CZ421,data!$B$3:$E$32,3,0))*(CW421-14)),0)</f>
        <v>0</v>
      </c>
      <c r="DB421" s="265" t="s">
        <v>96</v>
      </c>
      <c r="DC421" s="231">
        <f>IF(CX421=1,VLOOKUP(DB421,data!$B$35:$D$39,2,0),0)</f>
        <v>0</v>
      </c>
      <c r="DD421" s="232">
        <f>IF(AND(DA421&lt;&gt;0,DC421&lt;&gt;0)=FALSE,0,data!$C$43)</f>
        <v>0</v>
      </c>
      <c r="DE421" s="269">
        <f t="shared" si="474"/>
        <v>0</v>
      </c>
      <c r="DF421" s="225">
        <f t="shared" si="475"/>
        <v>0</v>
      </c>
      <c r="DG421" s="225">
        <f t="shared" si="476"/>
        <v>0</v>
      </c>
      <c r="DH421" s="225">
        <f t="shared" si="477"/>
        <v>0</v>
      </c>
      <c r="DI421" s="431" t="str">
        <f t="shared" si="478"/>
        <v>ne</v>
      </c>
      <c r="DK421" s="229"/>
      <c r="DL421" s="225">
        <f t="shared" si="479"/>
        <v>0</v>
      </c>
      <c r="DM421" s="230">
        <f>IF(DL421=1,data!$C$41*DK421,0)</f>
        <v>0</v>
      </c>
      <c r="DN421" s="265" t="s">
        <v>96</v>
      </c>
      <c r="DO421" s="231">
        <f>IF(DL421=1,IF(DK421&lt;15,VLOOKUP(DN421,data!$B$3:$E$32,2,0)*DK421,(VLOOKUP(DN421,data!$B$3:$E$32,2,0)*14)+(VLOOKUP(DN421,data!$B$3:$E$32,3,0))*(DK421-14)),0)</f>
        <v>0</v>
      </c>
      <c r="DP421" s="265" t="s">
        <v>96</v>
      </c>
      <c r="DQ421" s="231">
        <f>IF(DL421=1,VLOOKUP(DP421,data!$B$35:$D$39,2,0),0)</f>
        <v>0</v>
      </c>
      <c r="DR421" s="232">
        <f>IF(AND(DO421&lt;&gt;0,DQ421&lt;&gt;0)=FALSE,0,data!$C$43)</f>
        <v>0</v>
      </c>
      <c r="DS421" s="269">
        <f t="shared" si="480"/>
        <v>0</v>
      </c>
      <c r="DT421" s="225">
        <f t="shared" si="481"/>
        <v>0</v>
      </c>
      <c r="DU421" s="225">
        <f t="shared" si="482"/>
        <v>0</v>
      </c>
      <c r="DV421" s="225">
        <f t="shared" si="483"/>
        <v>0</v>
      </c>
      <c r="DW421" s="431" t="str">
        <f t="shared" si="484"/>
        <v>ne</v>
      </c>
      <c r="DY421" s="229"/>
      <c r="DZ421" s="225">
        <f t="shared" si="485"/>
        <v>0</v>
      </c>
      <c r="EA421" s="230">
        <f>IF(DZ421=1,data!$C$41*DY421,0)</f>
        <v>0</v>
      </c>
      <c r="EB421" s="265" t="s">
        <v>96</v>
      </c>
      <c r="EC421" s="231">
        <f>IF(DZ421=1,IF(DY421&lt;15,VLOOKUP(EB421,data!$B$3:$E$32,2,0)*DY421,(VLOOKUP(EB421,data!$B$3:$E$32,2,0)*14)+(VLOOKUP(EB421,data!$B$3:$E$32,3,0))*(DY421-14)),0)</f>
        <v>0</v>
      </c>
      <c r="ED421" s="265" t="s">
        <v>96</v>
      </c>
      <c r="EE421" s="231">
        <f>IF(DZ421=1,VLOOKUP(ED421,data!$B$35:$D$39,2,0),0)</f>
        <v>0</v>
      </c>
      <c r="EF421" s="232">
        <f>IF(AND(EC421&lt;&gt;0,EE421&lt;&gt;0)=FALSE,0,data!$C$43)</f>
        <v>0</v>
      </c>
      <c r="EG421" s="269">
        <f t="shared" si="486"/>
        <v>0</v>
      </c>
      <c r="EH421" s="225">
        <f t="shared" si="487"/>
        <v>0</v>
      </c>
      <c r="EI421" s="225">
        <f t="shared" si="488"/>
        <v>0</v>
      </c>
      <c r="EJ421" s="225">
        <f t="shared" si="489"/>
        <v>0</v>
      </c>
      <c r="EK421" s="431" t="str">
        <f t="shared" si="490"/>
        <v>ne</v>
      </c>
      <c r="EM421" s="229"/>
      <c r="EN421" s="225">
        <f t="shared" si="491"/>
        <v>0</v>
      </c>
      <c r="EO421" s="230">
        <f>IF(EN421=1,data!$C$41*EM421,0)</f>
        <v>0</v>
      </c>
      <c r="EP421" s="265" t="s">
        <v>96</v>
      </c>
      <c r="EQ421" s="231">
        <f>IF(EN421=1,IF(EM421&lt;15,VLOOKUP(EP421,data!$B$3:$E$32,2,0)*EM421,(VLOOKUP(EP421,data!$B$3:$E$32,2,0)*14)+(VLOOKUP(EP421,data!$B$3:$E$32,3,0))*(EM421-14)),0)</f>
        <v>0</v>
      </c>
      <c r="ER421" s="265" t="s">
        <v>96</v>
      </c>
      <c r="ES421" s="231">
        <f>IF(EN421=1,VLOOKUP(ER421,data!$B$35:$D$39,2,0),0)</f>
        <v>0</v>
      </c>
      <c r="ET421" s="232">
        <f>IF(AND(EQ421&lt;&gt;0,ES421&lt;&gt;0)=FALSE,0,data!$C$43)</f>
        <v>0</v>
      </c>
      <c r="EU421" s="269">
        <f t="shared" si="492"/>
        <v>0</v>
      </c>
      <c r="EV421" s="225">
        <f t="shared" si="493"/>
        <v>0</v>
      </c>
      <c r="EW421" s="225">
        <f t="shared" si="494"/>
        <v>0</v>
      </c>
      <c r="EX421" s="225">
        <f t="shared" si="495"/>
        <v>0</v>
      </c>
      <c r="EY421" s="431" t="str">
        <f t="shared" si="496"/>
        <v>ne</v>
      </c>
      <c r="FA421" s="229"/>
      <c r="FB421" s="225">
        <f t="shared" si="497"/>
        <v>0</v>
      </c>
      <c r="FC421" s="230">
        <f>IF(FB421=1,data!$C$41*FA421,0)</f>
        <v>0</v>
      </c>
      <c r="FD421" s="265" t="s">
        <v>96</v>
      </c>
      <c r="FE421" s="231">
        <f>IF(FB421=1,IF(FA421&lt;15,VLOOKUP(FD421,data!$B$3:$E$32,2,0)*FA421,(VLOOKUP(FD421,data!$B$3:$E$32,2,0)*14)+(VLOOKUP(FD421,data!$B$3:$E$32,3,0))*(FA421-14)),0)</f>
        <v>0</v>
      </c>
      <c r="FF421" s="265" t="s">
        <v>96</v>
      </c>
      <c r="FG421" s="231">
        <f>IF(FB421=1,VLOOKUP(FF421,data!$B$35:$D$39,2,0),0)</f>
        <v>0</v>
      </c>
      <c r="FH421" s="232">
        <f>IF(AND(FE421&lt;&gt;0,FG421&lt;&gt;0)=FALSE,0,data!$C$43)</f>
        <v>0</v>
      </c>
      <c r="FI421" s="269">
        <f t="shared" si="498"/>
        <v>0</v>
      </c>
      <c r="FJ421" s="225">
        <f t="shared" si="499"/>
        <v>0</v>
      </c>
      <c r="FK421" s="225">
        <f t="shared" si="500"/>
        <v>0</v>
      </c>
      <c r="FL421" s="225">
        <f t="shared" si="501"/>
        <v>0</v>
      </c>
      <c r="FM421" s="431" t="str">
        <f t="shared" si="502"/>
        <v>ne</v>
      </c>
    </row>
    <row r="422" spans="1:169" ht="26.65" hidden="1" customHeight="1" x14ac:dyDescent="0.25">
      <c r="A422" s="233"/>
      <c r="B422" s="370" t="s">
        <v>513</v>
      </c>
      <c r="C422" s="416"/>
      <c r="D422" s="418"/>
      <c r="E422" s="229"/>
      <c r="F422" s="225">
        <f t="shared" si="434"/>
        <v>0</v>
      </c>
      <c r="G422" s="230">
        <f>IF(F422=1,data!$C$41*E422,0)</f>
        <v>0</v>
      </c>
      <c r="H422" s="265" t="s">
        <v>96</v>
      </c>
      <c r="I422" s="231">
        <f>IF($F422=1,IF($E422&lt;15,VLOOKUP(H422,data!$B$3:$E$32,2,0)*$E422,(VLOOKUP(H422,data!$B$3:$E$32,2,0)*14)+(VLOOKUP(H422,data!$B$3:$E$32,3,0))*($E422-14)),0)</f>
        <v>0</v>
      </c>
      <c r="J422" s="265" t="s">
        <v>96</v>
      </c>
      <c r="K422" s="231">
        <f>IF($F422=1,VLOOKUP(J422,data!$B$35:$D$39,2,0),0)</f>
        <v>0</v>
      </c>
      <c r="L422" s="232">
        <f>IF(AND(I422&lt;&gt;0,K422&lt;&gt;0)=FALSE,0,data!$C$43)</f>
        <v>0</v>
      </c>
      <c r="M422" s="269">
        <f t="shared" si="505"/>
        <v>0</v>
      </c>
      <c r="N422" s="225">
        <f t="shared" si="503"/>
        <v>0</v>
      </c>
      <c r="O422" s="225">
        <f t="shared" si="435"/>
        <v>0</v>
      </c>
      <c r="P422" s="225">
        <f t="shared" si="436"/>
        <v>0</v>
      </c>
      <c r="Q422" s="228"/>
      <c r="R422" s="438">
        <f t="shared" si="437"/>
        <v>0</v>
      </c>
      <c r="S422" s="225">
        <f t="shared" si="438"/>
        <v>0</v>
      </c>
      <c r="T422" s="357">
        <f>IF(S422=1,data!$C$41*R422,0)</f>
        <v>0</v>
      </c>
      <c r="U422" s="370" t="str">
        <f t="shared" si="439"/>
        <v xml:space="preserve"> </v>
      </c>
      <c r="V422" s="360">
        <f>IF($S422=1,IF(R422&lt;15,VLOOKUP(U422,data!$B$3:$E$32,2,0)*R422,(VLOOKUP(U422,data!$B$3:$E$32,2,0)*14)+(VLOOKUP(U422,data!$B$3:$E$32,3,0))*(R422-14)),0)</f>
        <v>0</v>
      </c>
      <c r="W422" s="370" t="str">
        <f t="shared" si="440"/>
        <v xml:space="preserve"> </v>
      </c>
      <c r="X422" s="360">
        <f>IF($S422=1,VLOOKUP(W422,data!$B$35:$D$39,2,0),0)</f>
        <v>0</v>
      </c>
      <c r="Y422" s="364">
        <f>IF(AND(V422&lt;&gt;0,X422&lt;&gt;0)=FALSE,0,data!$C$43)</f>
        <v>0</v>
      </c>
      <c r="Z422" s="365">
        <f t="shared" si="506"/>
        <v>0</v>
      </c>
      <c r="AA422" s="225">
        <f t="shared" si="504"/>
        <v>0</v>
      </c>
      <c r="AB422" s="225">
        <f t="shared" si="441"/>
        <v>0</v>
      </c>
      <c r="AC422" s="225">
        <f t="shared" si="442"/>
        <v>0</v>
      </c>
      <c r="AE422" s="229"/>
      <c r="AF422" s="225">
        <f t="shared" si="443"/>
        <v>0</v>
      </c>
      <c r="AG422" s="230">
        <f>IF(AF422=1,data!$C$41*AE422,0)</f>
        <v>0</v>
      </c>
      <c r="AH422" s="265" t="s">
        <v>96</v>
      </c>
      <c r="AI422" s="231">
        <f>IF(AF422=1,IF(AE422&lt;15,VLOOKUP(AH422,data!$B$3:$E$32,2,0)*AE422,(VLOOKUP(AH422,data!$B$3:$E$32,2,0)*14)+(VLOOKUP(AH422,data!$B$3:$E$32,3,0))*(AE422-14)),0)</f>
        <v>0</v>
      </c>
      <c r="AJ422" s="265" t="s">
        <v>96</v>
      </c>
      <c r="AK422" s="231">
        <f>IF(AF422=1,VLOOKUP(AJ422,data!$B$35:$D$39,2,0),0)</f>
        <v>0</v>
      </c>
      <c r="AL422" s="232">
        <f>IF(AND(AI422&lt;&gt;0,AK422&lt;&gt;0)=FALSE,0,data!$C$43)</f>
        <v>0</v>
      </c>
      <c r="AM422" s="269">
        <f t="shared" si="444"/>
        <v>0</v>
      </c>
      <c r="AN422" s="225">
        <f t="shared" si="445"/>
        <v>0</v>
      </c>
      <c r="AO422" s="225">
        <f t="shared" si="446"/>
        <v>0</v>
      </c>
      <c r="AP422" s="225">
        <f t="shared" si="447"/>
        <v>0</v>
      </c>
      <c r="AQ422" s="431" t="str">
        <f t="shared" si="448"/>
        <v>ne</v>
      </c>
      <c r="AS422" s="229"/>
      <c r="AT422" s="225">
        <f t="shared" si="449"/>
        <v>0</v>
      </c>
      <c r="AU422" s="230">
        <f>IF(AT422=1,data!$C$41*AS422,0)</f>
        <v>0</v>
      </c>
      <c r="AV422" s="265" t="s">
        <v>96</v>
      </c>
      <c r="AW422" s="231">
        <f>IF(AT422=1,IF(AS422&lt;15,VLOOKUP(AV422,data!$B$3:$E$32,2,0)*AS422,(VLOOKUP(AV422,data!$B$3:$E$32,2,0)*14)+(VLOOKUP(AV422,data!$B$3:$E$32,3,0))*(AS422-14)),0)</f>
        <v>0</v>
      </c>
      <c r="AX422" s="265" t="s">
        <v>96</v>
      </c>
      <c r="AY422" s="231">
        <f>IF(AT422=1,VLOOKUP(AX422,data!$B$35:$D$39,2,0),0)</f>
        <v>0</v>
      </c>
      <c r="AZ422" s="232">
        <f>IF(AND(AW422&lt;&gt;0,AY422&lt;&gt;0)=FALSE,0,data!$C$43)</f>
        <v>0</v>
      </c>
      <c r="BA422" s="269">
        <f t="shared" si="450"/>
        <v>0</v>
      </c>
      <c r="BB422" s="225">
        <f t="shared" si="451"/>
        <v>0</v>
      </c>
      <c r="BC422" s="225">
        <f t="shared" si="452"/>
        <v>0</v>
      </c>
      <c r="BD422" s="225">
        <f t="shared" si="453"/>
        <v>0</v>
      </c>
      <c r="BE422" s="431" t="str">
        <f t="shared" si="454"/>
        <v>ne</v>
      </c>
      <c r="BG422" s="229"/>
      <c r="BH422" s="225">
        <f t="shared" si="455"/>
        <v>0</v>
      </c>
      <c r="BI422" s="230">
        <f>IF(BH422=1,data!$C$41*BG422,0)</f>
        <v>0</v>
      </c>
      <c r="BJ422" s="265" t="s">
        <v>96</v>
      </c>
      <c r="BK422" s="231">
        <f>IF(BH422=1,IF(BG422&lt;15,VLOOKUP(BJ422,data!$B$3:$E$32,2,0)*BG422,(VLOOKUP(BJ422,data!$B$3:$E$32,2,0)*14)+(VLOOKUP(BJ422,data!$B$3:$E$32,3,0))*(BG422-14)),0)</f>
        <v>0</v>
      </c>
      <c r="BL422" s="265" t="s">
        <v>96</v>
      </c>
      <c r="BM422" s="231">
        <f>IF(BH422=1,VLOOKUP(BL422,data!$B$35:$D$39,2,0),0)</f>
        <v>0</v>
      </c>
      <c r="BN422" s="232">
        <f>IF(AND(BK422&lt;&gt;0,BM422&lt;&gt;0)=FALSE,0,data!$C$43)</f>
        <v>0</v>
      </c>
      <c r="BO422" s="269">
        <f t="shared" si="456"/>
        <v>0</v>
      </c>
      <c r="BP422" s="225">
        <f t="shared" si="457"/>
        <v>0</v>
      </c>
      <c r="BQ422" s="225">
        <f t="shared" si="458"/>
        <v>0</v>
      </c>
      <c r="BR422" s="225">
        <f t="shared" si="459"/>
        <v>0</v>
      </c>
      <c r="BS422" s="431" t="str">
        <f t="shared" si="460"/>
        <v>ne</v>
      </c>
      <c r="BU422" s="229"/>
      <c r="BV422" s="225">
        <f t="shared" si="461"/>
        <v>0</v>
      </c>
      <c r="BW422" s="230">
        <f>IF(BV422=1,data!$C$41*BU422,0)</f>
        <v>0</v>
      </c>
      <c r="BX422" s="265" t="s">
        <v>96</v>
      </c>
      <c r="BY422" s="231">
        <f>IF(BV422=1,IF(BU422&lt;15,VLOOKUP(BX422,data!$B$3:$E$32,2,0)*BU422,(VLOOKUP(BX422,data!$B$3:$E$32,2,0)*14)+(VLOOKUP(BX422,data!$B$3:$E$32,3,0))*(BU422-14)),0)</f>
        <v>0</v>
      </c>
      <c r="BZ422" s="265" t="s">
        <v>96</v>
      </c>
      <c r="CA422" s="231">
        <f>IF(BV422=1,VLOOKUP(BZ422,data!$B$35:$D$39,2,0),0)</f>
        <v>0</v>
      </c>
      <c r="CB422" s="232">
        <f>IF(AND(BY422&lt;&gt;0,CA422&lt;&gt;0)=FALSE,0,data!$C$43)</f>
        <v>0</v>
      </c>
      <c r="CC422" s="269">
        <f t="shared" si="462"/>
        <v>0</v>
      </c>
      <c r="CD422" s="225">
        <f t="shared" si="463"/>
        <v>0</v>
      </c>
      <c r="CE422" s="225">
        <f t="shared" si="464"/>
        <v>0</v>
      </c>
      <c r="CF422" s="225">
        <f t="shared" si="465"/>
        <v>0</v>
      </c>
      <c r="CG422" s="431" t="str">
        <f t="shared" si="466"/>
        <v>ne</v>
      </c>
      <c r="CI422" s="229"/>
      <c r="CJ422" s="225">
        <f t="shared" si="467"/>
        <v>0</v>
      </c>
      <c r="CK422" s="230">
        <f>IF(CJ422=1,data!$C$41*CI422,0)</f>
        <v>0</v>
      </c>
      <c r="CL422" s="265" t="s">
        <v>96</v>
      </c>
      <c r="CM422" s="231">
        <f>IF(CJ422=1,IF(CI422&lt;15,VLOOKUP(CL422,data!$B$3:$E$32,2,0)*CI422,(VLOOKUP(CL422,data!$B$3:$E$32,2,0)*14)+(VLOOKUP(CL422,data!$B$3:$E$32,3,0))*(CI422-14)),0)</f>
        <v>0</v>
      </c>
      <c r="CN422" s="265" t="s">
        <v>96</v>
      </c>
      <c r="CO422" s="231">
        <f>IF(CJ422=1,VLOOKUP(CN422,data!$B$35:$D$39,2,0),0)</f>
        <v>0</v>
      </c>
      <c r="CP422" s="232">
        <f>IF(AND(CM422&lt;&gt;0,CO422&lt;&gt;0)=FALSE,0,data!$C$43)</f>
        <v>0</v>
      </c>
      <c r="CQ422" s="269">
        <f t="shared" si="468"/>
        <v>0</v>
      </c>
      <c r="CR422" s="225">
        <f t="shared" si="469"/>
        <v>0</v>
      </c>
      <c r="CS422" s="225">
        <f t="shared" si="470"/>
        <v>0</v>
      </c>
      <c r="CT422" s="225">
        <f t="shared" si="471"/>
        <v>0</v>
      </c>
      <c r="CU422" s="431" t="str">
        <f t="shared" si="472"/>
        <v>ne</v>
      </c>
      <c r="CW422" s="229"/>
      <c r="CX422" s="225">
        <f t="shared" si="473"/>
        <v>0</v>
      </c>
      <c r="CY422" s="230">
        <f>IF(CX422=1,data!$C$41*CW422,0)</f>
        <v>0</v>
      </c>
      <c r="CZ422" s="265" t="s">
        <v>96</v>
      </c>
      <c r="DA422" s="231">
        <f>IF(CX422=1,IF(CW422&lt;15,VLOOKUP(CZ422,data!$B$3:$E$32,2,0)*CW422,(VLOOKUP(CZ422,data!$B$3:$E$32,2,0)*14)+(VLOOKUP(CZ422,data!$B$3:$E$32,3,0))*(CW422-14)),0)</f>
        <v>0</v>
      </c>
      <c r="DB422" s="265" t="s">
        <v>96</v>
      </c>
      <c r="DC422" s="231">
        <f>IF(CX422=1,VLOOKUP(DB422,data!$B$35:$D$39,2,0),0)</f>
        <v>0</v>
      </c>
      <c r="DD422" s="232">
        <f>IF(AND(DA422&lt;&gt;0,DC422&lt;&gt;0)=FALSE,0,data!$C$43)</f>
        <v>0</v>
      </c>
      <c r="DE422" s="269">
        <f t="shared" si="474"/>
        <v>0</v>
      </c>
      <c r="DF422" s="225">
        <f t="shared" si="475"/>
        <v>0</v>
      </c>
      <c r="DG422" s="225">
        <f t="shared" si="476"/>
        <v>0</v>
      </c>
      <c r="DH422" s="225">
        <f t="shared" si="477"/>
        <v>0</v>
      </c>
      <c r="DI422" s="431" t="str">
        <f t="shared" si="478"/>
        <v>ne</v>
      </c>
      <c r="DK422" s="229"/>
      <c r="DL422" s="225">
        <f t="shared" si="479"/>
        <v>0</v>
      </c>
      <c r="DM422" s="230">
        <f>IF(DL422=1,data!$C$41*DK422,0)</f>
        <v>0</v>
      </c>
      <c r="DN422" s="265" t="s">
        <v>96</v>
      </c>
      <c r="DO422" s="231">
        <f>IF(DL422=1,IF(DK422&lt;15,VLOOKUP(DN422,data!$B$3:$E$32,2,0)*DK422,(VLOOKUP(DN422,data!$B$3:$E$32,2,0)*14)+(VLOOKUP(DN422,data!$B$3:$E$32,3,0))*(DK422-14)),0)</f>
        <v>0</v>
      </c>
      <c r="DP422" s="265" t="s">
        <v>96</v>
      </c>
      <c r="DQ422" s="231">
        <f>IF(DL422=1,VLOOKUP(DP422,data!$B$35:$D$39,2,0),0)</f>
        <v>0</v>
      </c>
      <c r="DR422" s="232">
        <f>IF(AND(DO422&lt;&gt;0,DQ422&lt;&gt;0)=FALSE,0,data!$C$43)</f>
        <v>0</v>
      </c>
      <c r="DS422" s="269">
        <f t="shared" si="480"/>
        <v>0</v>
      </c>
      <c r="DT422" s="225">
        <f t="shared" si="481"/>
        <v>0</v>
      </c>
      <c r="DU422" s="225">
        <f t="shared" si="482"/>
        <v>0</v>
      </c>
      <c r="DV422" s="225">
        <f t="shared" si="483"/>
        <v>0</v>
      </c>
      <c r="DW422" s="431" t="str">
        <f t="shared" si="484"/>
        <v>ne</v>
      </c>
      <c r="DY422" s="229"/>
      <c r="DZ422" s="225">
        <f t="shared" si="485"/>
        <v>0</v>
      </c>
      <c r="EA422" s="230">
        <f>IF(DZ422=1,data!$C$41*DY422,0)</f>
        <v>0</v>
      </c>
      <c r="EB422" s="265" t="s">
        <v>96</v>
      </c>
      <c r="EC422" s="231">
        <f>IF(DZ422=1,IF(DY422&lt;15,VLOOKUP(EB422,data!$B$3:$E$32,2,0)*DY422,(VLOOKUP(EB422,data!$B$3:$E$32,2,0)*14)+(VLOOKUP(EB422,data!$B$3:$E$32,3,0))*(DY422-14)),0)</f>
        <v>0</v>
      </c>
      <c r="ED422" s="265" t="s">
        <v>96</v>
      </c>
      <c r="EE422" s="231">
        <f>IF(DZ422=1,VLOOKUP(ED422,data!$B$35:$D$39,2,0),0)</f>
        <v>0</v>
      </c>
      <c r="EF422" s="232">
        <f>IF(AND(EC422&lt;&gt;0,EE422&lt;&gt;0)=FALSE,0,data!$C$43)</f>
        <v>0</v>
      </c>
      <c r="EG422" s="269">
        <f t="shared" si="486"/>
        <v>0</v>
      </c>
      <c r="EH422" s="225">
        <f t="shared" si="487"/>
        <v>0</v>
      </c>
      <c r="EI422" s="225">
        <f t="shared" si="488"/>
        <v>0</v>
      </c>
      <c r="EJ422" s="225">
        <f t="shared" si="489"/>
        <v>0</v>
      </c>
      <c r="EK422" s="431" t="str">
        <f t="shared" si="490"/>
        <v>ne</v>
      </c>
      <c r="EM422" s="229"/>
      <c r="EN422" s="225">
        <f t="shared" si="491"/>
        <v>0</v>
      </c>
      <c r="EO422" s="230">
        <f>IF(EN422=1,data!$C$41*EM422,0)</f>
        <v>0</v>
      </c>
      <c r="EP422" s="265" t="s">
        <v>96</v>
      </c>
      <c r="EQ422" s="231">
        <f>IF(EN422=1,IF(EM422&lt;15,VLOOKUP(EP422,data!$B$3:$E$32,2,0)*EM422,(VLOOKUP(EP422,data!$B$3:$E$32,2,0)*14)+(VLOOKUP(EP422,data!$B$3:$E$32,3,0))*(EM422-14)),0)</f>
        <v>0</v>
      </c>
      <c r="ER422" s="265" t="s">
        <v>96</v>
      </c>
      <c r="ES422" s="231">
        <f>IF(EN422=1,VLOOKUP(ER422,data!$B$35:$D$39,2,0),0)</f>
        <v>0</v>
      </c>
      <c r="ET422" s="232">
        <f>IF(AND(EQ422&lt;&gt;0,ES422&lt;&gt;0)=FALSE,0,data!$C$43)</f>
        <v>0</v>
      </c>
      <c r="EU422" s="269">
        <f t="shared" si="492"/>
        <v>0</v>
      </c>
      <c r="EV422" s="225">
        <f t="shared" si="493"/>
        <v>0</v>
      </c>
      <c r="EW422" s="225">
        <f t="shared" si="494"/>
        <v>0</v>
      </c>
      <c r="EX422" s="225">
        <f t="shared" si="495"/>
        <v>0</v>
      </c>
      <c r="EY422" s="431" t="str">
        <f t="shared" si="496"/>
        <v>ne</v>
      </c>
      <c r="FA422" s="229"/>
      <c r="FB422" s="225">
        <f t="shared" si="497"/>
        <v>0</v>
      </c>
      <c r="FC422" s="230">
        <f>IF(FB422=1,data!$C$41*FA422,0)</f>
        <v>0</v>
      </c>
      <c r="FD422" s="265" t="s">
        <v>96</v>
      </c>
      <c r="FE422" s="231">
        <f>IF(FB422=1,IF(FA422&lt;15,VLOOKUP(FD422,data!$B$3:$E$32,2,0)*FA422,(VLOOKUP(FD422,data!$B$3:$E$32,2,0)*14)+(VLOOKUP(FD422,data!$B$3:$E$32,3,0))*(FA422-14)),0)</f>
        <v>0</v>
      </c>
      <c r="FF422" s="265" t="s">
        <v>96</v>
      </c>
      <c r="FG422" s="231">
        <f>IF(FB422=1,VLOOKUP(FF422,data!$B$35:$D$39,2,0),0)</f>
        <v>0</v>
      </c>
      <c r="FH422" s="232">
        <f>IF(AND(FE422&lt;&gt;0,FG422&lt;&gt;0)=FALSE,0,data!$C$43)</f>
        <v>0</v>
      </c>
      <c r="FI422" s="269">
        <f t="shared" si="498"/>
        <v>0</v>
      </c>
      <c r="FJ422" s="225">
        <f t="shared" si="499"/>
        <v>0</v>
      </c>
      <c r="FK422" s="225">
        <f t="shared" si="500"/>
        <v>0</v>
      </c>
      <c r="FL422" s="225">
        <f t="shared" si="501"/>
        <v>0</v>
      </c>
      <c r="FM422" s="431" t="str">
        <f t="shared" si="502"/>
        <v>ne</v>
      </c>
    </row>
    <row r="423" spans="1:169" ht="26.65" hidden="1" customHeight="1" x14ac:dyDescent="0.25">
      <c r="A423" s="233"/>
      <c r="B423" s="370" t="s">
        <v>514</v>
      </c>
      <c r="C423" s="416"/>
      <c r="D423" s="418"/>
      <c r="E423" s="229"/>
      <c r="F423" s="225">
        <f t="shared" si="434"/>
        <v>0</v>
      </c>
      <c r="G423" s="230">
        <f>IF(F423=1,data!$C$41*E423,0)</f>
        <v>0</v>
      </c>
      <c r="H423" s="265" t="s">
        <v>96</v>
      </c>
      <c r="I423" s="231">
        <f>IF($F423=1,IF($E423&lt;15,VLOOKUP(H423,data!$B$3:$E$32,2,0)*$E423,(VLOOKUP(H423,data!$B$3:$E$32,2,0)*14)+(VLOOKUP(H423,data!$B$3:$E$32,3,0))*($E423-14)),0)</f>
        <v>0</v>
      </c>
      <c r="J423" s="265" t="s">
        <v>96</v>
      </c>
      <c r="K423" s="231">
        <f>IF($F423=1,VLOOKUP(J423,data!$B$35:$D$39,2,0),0)</f>
        <v>0</v>
      </c>
      <c r="L423" s="232">
        <f>IF(AND(I423&lt;&gt;0,K423&lt;&gt;0)=FALSE,0,data!$C$43)</f>
        <v>0</v>
      </c>
      <c r="M423" s="269">
        <f t="shared" si="505"/>
        <v>0</v>
      </c>
      <c r="N423" s="225">
        <f t="shared" si="503"/>
        <v>0</v>
      </c>
      <c r="O423" s="225">
        <f t="shared" si="435"/>
        <v>0</v>
      </c>
      <c r="P423" s="225">
        <f t="shared" si="436"/>
        <v>0</v>
      </c>
      <c r="Q423" s="228"/>
      <c r="R423" s="438">
        <f t="shared" si="437"/>
        <v>0</v>
      </c>
      <c r="S423" s="225">
        <f t="shared" si="438"/>
        <v>0</v>
      </c>
      <c r="T423" s="357">
        <f>IF(S423=1,data!$C$41*R423,0)</f>
        <v>0</v>
      </c>
      <c r="U423" s="370" t="str">
        <f t="shared" si="439"/>
        <v xml:space="preserve"> </v>
      </c>
      <c r="V423" s="360">
        <f>IF($S423=1,IF(R423&lt;15,VLOOKUP(U423,data!$B$3:$E$32,2,0)*R423,(VLOOKUP(U423,data!$B$3:$E$32,2,0)*14)+(VLOOKUP(U423,data!$B$3:$E$32,3,0))*(R423-14)),0)</f>
        <v>0</v>
      </c>
      <c r="W423" s="370" t="str">
        <f t="shared" si="440"/>
        <v xml:space="preserve"> </v>
      </c>
      <c r="X423" s="360">
        <f>IF($S423=1,VLOOKUP(W423,data!$B$35:$D$39,2,0),0)</f>
        <v>0</v>
      </c>
      <c r="Y423" s="364">
        <f>IF(AND(V423&lt;&gt;0,X423&lt;&gt;0)=FALSE,0,data!$C$43)</f>
        <v>0</v>
      </c>
      <c r="Z423" s="365">
        <f t="shared" si="506"/>
        <v>0</v>
      </c>
      <c r="AA423" s="225">
        <f t="shared" si="504"/>
        <v>0</v>
      </c>
      <c r="AB423" s="225">
        <f t="shared" si="441"/>
        <v>0</v>
      </c>
      <c r="AC423" s="225">
        <f t="shared" si="442"/>
        <v>0</v>
      </c>
      <c r="AE423" s="229"/>
      <c r="AF423" s="225">
        <f t="shared" si="443"/>
        <v>0</v>
      </c>
      <c r="AG423" s="230">
        <f>IF(AF423=1,data!$C$41*AE423,0)</f>
        <v>0</v>
      </c>
      <c r="AH423" s="265" t="s">
        <v>96</v>
      </c>
      <c r="AI423" s="231">
        <f>IF(AF423=1,IF(AE423&lt;15,VLOOKUP(AH423,data!$B$3:$E$32,2,0)*AE423,(VLOOKUP(AH423,data!$B$3:$E$32,2,0)*14)+(VLOOKUP(AH423,data!$B$3:$E$32,3,0))*(AE423-14)),0)</f>
        <v>0</v>
      </c>
      <c r="AJ423" s="265" t="s">
        <v>96</v>
      </c>
      <c r="AK423" s="231">
        <f>IF(AF423=1,VLOOKUP(AJ423,data!$B$35:$D$39,2,0),0)</f>
        <v>0</v>
      </c>
      <c r="AL423" s="232">
        <f>IF(AND(AI423&lt;&gt;0,AK423&lt;&gt;0)=FALSE,0,data!$C$43)</f>
        <v>0</v>
      </c>
      <c r="AM423" s="269">
        <f t="shared" si="444"/>
        <v>0</v>
      </c>
      <c r="AN423" s="225">
        <f t="shared" si="445"/>
        <v>0</v>
      </c>
      <c r="AO423" s="225">
        <f t="shared" si="446"/>
        <v>0</v>
      </c>
      <c r="AP423" s="225">
        <f t="shared" si="447"/>
        <v>0</v>
      </c>
      <c r="AQ423" s="431" t="str">
        <f t="shared" si="448"/>
        <v>ne</v>
      </c>
      <c r="AS423" s="229"/>
      <c r="AT423" s="225">
        <f t="shared" si="449"/>
        <v>0</v>
      </c>
      <c r="AU423" s="230">
        <f>IF(AT423=1,data!$C$41*AS423,0)</f>
        <v>0</v>
      </c>
      <c r="AV423" s="265" t="s">
        <v>96</v>
      </c>
      <c r="AW423" s="231">
        <f>IF(AT423=1,IF(AS423&lt;15,VLOOKUP(AV423,data!$B$3:$E$32,2,0)*AS423,(VLOOKUP(AV423,data!$B$3:$E$32,2,0)*14)+(VLOOKUP(AV423,data!$B$3:$E$32,3,0))*(AS423-14)),0)</f>
        <v>0</v>
      </c>
      <c r="AX423" s="265" t="s">
        <v>96</v>
      </c>
      <c r="AY423" s="231">
        <f>IF(AT423=1,VLOOKUP(AX423,data!$B$35:$D$39,2,0),0)</f>
        <v>0</v>
      </c>
      <c r="AZ423" s="232">
        <f>IF(AND(AW423&lt;&gt;0,AY423&lt;&gt;0)=FALSE,0,data!$C$43)</f>
        <v>0</v>
      </c>
      <c r="BA423" s="269">
        <f t="shared" si="450"/>
        <v>0</v>
      </c>
      <c r="BB423" s="225">
        <f t="shared" si="451"/>
        <v>0</v>
      </c>
      <c r="BC423" s="225">
        <f t="shared" si="452"/>
        <v>0</v>
      </c>
      <c r="BD423" s="225">
        <f t="shared" si="453"/>
        <v>0</v>
      </c>
      <c r="BE423" s="431" t="str">
        <f t="shared" si="454"/>
        <v>ne</v>
      </c>
      <c r="BG423" s="229"/>
      <c r="BH423" s="225">
        <f t="shared" si="455"/>
        <v>0</v>
      </c>
      <c r="BI423" s="230">
        <f>IF(BH423=1,data!$C$41*BG423,0)</f>
        <v>0</v>
      </c>
      <c r="BJ423" s="265" t="s">
        <v>96</v>
      </c>
      <c r="BK423" s="231">
        <f>IF(BH423=1,IF(BG423&lt;15,VLOOKUP(BJ423,data!$B$3:$E$32,2,0)*BG423,(VLOOKUP(BJ423,data!$B$3:$E$32,2,0)*14)+(VLOOKUP(BJ423,data!$B$3:$E$32,3,0))*(BG423-14)),0)</f>
        <v>0</v>
      </c>
      <c r="BL423" s="265" t="s">
        <v>96</v>
      </c>
      <c r="BM423" s="231">
        <f>IF(BH423=1,VLOOKUP(BL423,data!$B$35:$D$39,2,0),0)</f>
        <v>0</v>
      </c>
      <c r="BN423" s="232">
        <f>IF(AND(BK423&lt;&gt;0,BM423&lt;&gt;0)=FALSE,0,data!$C$43)</f>
        <v>0</v>
      </c>
      <c r="BO423" s="269">
        <f t="shared" si="456"/>
        <v>0</v>
      </c>
      <c r="BP423" s="225">
        <f t="shared" si="457"/>
        <v>0</v>
      </c>
      <c r="BQ423" s="225">
        <f t="shared" si="458"/>
        <v>0</v>
      </c>
      <c r="BR423" s="225">
        <f t="shared" si="459"/>
        <v>0</v>
      </c>
      <c r="BS423" s="431" t="str">
        <f t="shared" si="460"/>
        <v>ne</v>
      </c>
      <c r="BU423" s="229"/>
      <c r="BV423" s="225">
        <f t="shared" si="461"/>
        <v>0</v>
      </c>
      <c r="BW423" s="230">
        <f>IF(BV423=1,data!$C$41*BU423,0)</f>
        <v>0</v>
      </c>
      <c r="BX423" s="265" t="s">
        <v>96</v>
      </c>
      <c r="BY423" s="231">
        <f>IF(BV423=1,IF(BU423&lt;15,VLOOKUP(BX423,data!$B$3:$E$32,2,0)*BU423,(VLOOKUP(BX423,data!$B$3:$E$32,2,0)*14)+(VLOOKUP(BX423,data!$B$3:$E$32,3,0))*(BU423-14)),0)</f>
        <v>0</v>
      </c>
      <c r="BZ423" s="265" t="s">
        <v>96</v>
      </c>
      <c r="CA423" s="231">
        <f>IF(BV423=1,VLOOKUP(BZ423,data!$B$35:$D$39,2,0),0)</f>
        <v>0</v>
      </c>
      <c r="CB423" s="232">
        <f>IF(AND(BY423&lt;&gt;0,CA423&lt;&gt;0)=FALSE,0,data!$C$43)</f>
        <v>0</v>
      </c>
      <c r="CC423" s="269">
        <f t="shared" si="462"/>
        <v>0</v>
      </c>
      <c r="CD423" s="225">
        <f t="shared" si="463"/>
        <v>0</v>
      </c>
      <c r="CE423" s="225">
        <f t="shared" si="464"/>
        <v>0</v>
      </c>
      <c r="CF423" s="225">
        <f t="shared" si="465"/>
        <v>0</v>
      </c>
      <c r="CG423" s="431" t="str">
        <f t="shared" si="466"/>
        <v>ne</v>
      </c>
      <c r="CI423" s="229"/>
      <c r="CJ423" s="225">
        <f t="shared" si="467"/>
        <v>0</v>
      </c>
      <c r="CK423" s="230">
        <f>IF(CJ423=1,data!$C$41*CI423,0)</f>
        <v>0</v>
      </c>
      <c r="CL423" s="265" t="s">
        <v>96</v>
      </c>
      <c r="CM423" s="231">
        <f>IF(CJ423=1,IF(CI423&lt;15,VLOOKUP(CL423,data!$B$3:$E$32,2,0)*CI423,(VLOOKUP(CL423,data!$B$3:$E$32,2,0)*14)+(VLOOKUP(CL423,data!$B$3:$E$32,3,0))*(CI423-14)),0)</f>
        <v>0</v>
      </c>
      <c r="CN423" s="265" t="s">
        <v>96</v>
      </c>
      <c r="CO423" s="231">
        <f>IF(CJ423=1,VLOOKUP(CN423,data!$B$35:$D$39,2,0),0)</f>
        <v>0</v>
      </c>
      <c r="CP423" s="232">
        <f>IF(AND(CM423&lt;&gt;0,CO423&lt;&gt;0)=FALSE,0,data!$C$43)</f>
        <v>0</v>
      </c>
      <c r="CQ423" s="269">
        <f t="shared" si="468"/>
        <v>0</v>
      </c>
      <c r="CR423" s="225">
        <f t="shared" si="469"/>
        <v>0</v>
      </c>
      <c r="CS423" s="225">
        <f t="shared" si="470"/>
        <v>0</v>
      </c>
      <c r="CT423" s="225">
        <f t="shared" si="471"/>
        <v>0</v>
      </c>
      <c r="CU423" s="431" t="str">
        <f t="shared" si="472"/>
        <v>ne</v>
      </c>
      <c r="CW423" s="229"/>
      <c r="CX423" s="225">
        <f t="shared" si="473"/>
        <v>0</v>
      </c>
      <c r="CY423" s="230">
        <f>IF(CX423=1,data!$C$41*CW423,0)</f>
        <v>0</v>
      </c>
      <c r="CZ423" s="265" t="s">
        <v>96</v>
      </c>
      <c r="DA423" s="231">
        <f>IF(CX423=1,IF(CW423&lt;15,VLOOKUP(CZ423,data!$B$3:$E$32,2,0)*CW423,(VLOOKUP(CZ423,data!$B$3:$E$32,2,0)*14)+(VLOOKUP(CZ423,data!$B$3:$E$32,3,0))*(CW423-14)),0)</f>
        <v>0</v>
      </c>
      <c r="DB423" s="265" t="s">
        <v>96</v>
      </c>
      <c r="DC423" s="231">
        <f>IF(CX423=1,VLOOKUP(DB423,data!$B$35:$D$39,2,0),0)</f>
        <v>0</v>
      </c>
      <c r="DD423" s="232">
        <f>IF(AND(DA423&lt;&gt;0,DC423&lt;&gt;0)=FALSE,0,data!$C$43)</f>
        <v>0</v>
      </c>
      <c r="DE423" s="269">
        <f t="shared" si="474"/>
        <v>0</v>
      </c>
      <c r="DF423" s="225">
        <f t="shared" si="475"/>
        <v>0</v>
      </c>
      <c r="DG423" s="225">
        <f t="shared" si="476"/>
        <v>0</v>
      </c>
      <c r="DH423" s="225">
        <f t="shared" si="477"/>
        <v>0</v>
      </c>
      <c r="DI423" s="431" t="str">
        <f t="shared" si="478"/>
        <v>ne</v>
      </c>
      <c r="DK423" s="229"/>
      <c r="DL423" s="225">
        <f t="shared" si="479"/>
        <v>0</v>
      </c>
      <c r="DM423" s="230">
        <f>IF(DL423=1,data!$C$41*DK423,0)</f>
        <v>0</v>
      </c>
      <c r="DN423" s="265" t="s">
        <v>96</v>
      </c>
      <c r="DO423" s="231">
        <f>IF(DL423=1,IF(DK423&lt;15,VLOOKUP(DN423,data!$B$3:$E$32,2,0)*DK423,(VLOOKUP(DN423,data!$B$3:$E$32,2,0)*14)+(VLOOKUP(DN423,data!$B$3:$E$32,3,0))*(DK423-14)),0)</f>
        <v>0</v>
      </c>
      <c r="DP423" s="265" t="s">
        <v>96</v>
      </c>
      <c r="DQ423" s="231">
        <f>IF(DL423=1,VLOOKUP(DP423,data!$B$35:$D$39,2,0),0)</f>
        <v>0</v>
      </c>
      <c r="DR423" s="232">
        <f>IF(AND(DO423&lt;&gt;0,DQ423&lt;&gt;0)=FALSE,0,data!$C$43)</f>
        <v>0</v>
      </c>
      <c r="DS423" s="269">
        <f t="shared" si="480"/>
        <v>0</v>
      </c>
      <c r="DT423" s="225">
        <f t="shared" si="481"/>
        <v>0</v>
      </c>
      <c r="DU423" s="225">
        <f t="shared" si="482"/>
        <v>0</v>
      </c>
      <c r="DV423" s="225">
        <f t="shared" si="483"/>
        <v>0</v>
      </c>
      <c r="DW423" s="431" t="str">
        <f t="shared" si="484"/>
        <v>ne</v>
      </c>
      <c r="DY423" s="229"/>
      <c r="DZ423" s="225">
        <f t="shared" si="485"/>
        <v>0</v>
      </c>
      <c r="EA423" s="230">
        <f>IF(DZ423=1,data!$C$41*DY423,0)</f>
        <v>0</v>
      </c>
      <c r="EB423" s="265" t="s">
        <v>96</v>
      </c>
      <c r="EC423" s="231">
        <f>IF(DZ423=1,IF(DY423&lt;15,VLOOKUP(EB423,data!$B$3:$E$32,2,0)*DY423,(VLOOKUP(EB423,data!$B$3:$E$32,2,0)*14)+(VLOOKUP(EB423,data!$B$3:$E$32,3,0))*(DY423-14)),0)</f>
        <v>0</v>
      </c>
      <c r="ED423" s="265" t="s">
        <v>96</v>
      </c>
      <c r="EE423" s="231">
        <f>IF(DZ423=1,VLOOKUP(ED423,data!$B$35:$D$39,2,0),0)</f>
        <v>0</v>
      </c>
      <c r="EF423" s="232">
        <f>IF(AND(EC423&lt;&gt;0,EE423&lt;&gt;0)=FALSE,0,data!$C$43)</f>
        <v>0</v>
      </c>
      <c r="EG423" s="269">
        <f t="shared" si="486"/>
        <v>0</v>
      </c>
      <c r="EH423" s="225">
        <f t="shared" si="487"/>
        <v>0</v>
      </c>
      <c r="EI423" s="225">
        <f t="shared" si="488"/>
        <v>0</v>
      </c>
      <c r="EJ423" s="225">
        <f t="shared" si="489"/>
        <v>0</v>
      </c>
      <c r="EK423" s="431" t="str">
        <f t="shared" si="490"/>
        <v>ne</v>
      </c>
      <c r="EM423" s="229"/>
      <c r="EN423" s="225">
        <f t="shared" si="491"/>
        <v>0</v>
      </c>
      <c r="EO423" s="230">
        <f>IF(EN423=1,data!$C$41*EM423,0)</f>
        <v>0</v>
      </c>
      <c r="EP423" s="265" t="s">
        <v>96</v>
      </c>
      <c r="EQ423" s="231">
        <f>IF(EN423=1,IF(EM423&lt;15,VLOOKUP(EP423,data!$B$3:$E$32,2,0)*EM423,(VLOOKUP(EP423,data!$B$3:$E$32,2,0)*14)+(VLOOKUP(EP423,data!$B$3:$E$32,3,0))*(EM423-14)),0)</f>
        <v>0</v>
      </c>
      <c r="ER423" s="265" t="s">
        <v>96</v>
      </c>
      <c r="ES423" s="231">
        <f>IF(EN423=1,VLOOKUP(ER423,data!$B$35:$D$39,2,0),0)</f>
        <v>0</v>
      </c>
      <c r="ET423" s="232">
        <f>IF(AND(EQ423&lt;&gt;0,ES423&lt;&gt;0)=FALSE,0,data!$C$43)</f>
        <v>0</v>
      </c>
      <c r="EU423" s="269">
        <f t="shared" si="492"/>
        <v>0</v>
      </c>
      <c r="EV423" s="225">
        <f t="shared" si="493"/>
        <v>0</v>
      </c>
      <c r="EW423" s="225">
        <f t="shared" si="494"/>
        <v>0</v>
      </c>
      <c r="EX423" s="225">
        <f t="shared" si="495"/>
        <v>0</v>
      </c>
      <c r="EY423" s="431" t="str">
        <f t="shared" si="496"/>
        <v>ne</v>
      </c>
      <c r="FA423" s="229"/>
      <c r="FB423" s="225">
        <f t="shared" si="497"/>
        <v>0</v>
      </c>
      <c r="FC423" s="230">
        <f>IF(FB423=1,data!$C$41*FA423,0)</f>
        <v>0</v>
      </c>
      <c r="FD423" s="265" t="s">
        <v>96</v>
      </c>
      <c r="FE423" s="231">
        <f>IF(FB423=1,IF(FA423&lt;15,VLOOKUP(FD423,data!$B$3:$E$32,2,0)*FA423,(VLOOKUP(FD423,data!$B$3:$E$32,2,0)*14)+(VLOOKUP(FD423,data!$B$3:$E$32,3,0))*(FA423-14)),0)</f>
        <v>0</v>
      </c>
      <c r="FF423" s="265" t="s">
        <v>96</v>
      </c>
      <c r="FG423" s="231">
        <f>IF(FB423=1,VLOOKUP(FF423,data!$B$35:$D$39,2,0),0)</f>
        <v>0</v>
      </c>
      <c r="FH423" s="232">
        <f>IF(AND(FE423&lt;&gt;0,FG423&lt;&gt;0)=FALSE,0,data!$C$43)</f>
        <v>0</v>
      </c>
      <c r="FI423" s="269">
        <f t="shared" si="498"/>
        <v>0</v>
      </c>
      <c r="FJ423" s="225">
        <f t="shared" si="499"/>
        <v>0</v>
      </c>
      <c r="FK423" s="225">
        <f t="shared" si="500"/>
        <v>0</v>
      </c>
      <c r="FL423" s="225">
        <f t="shared" si="501"/>
        <v>0</v>
      </c>
      <c r="FM423" s="431" t="str">
        <f t="shared" si="502"/>
        <v>ne</v>
      </c>
    </row>
    <row r="424" spans="1:169" ht="26.65" hidden="1" customHeight="1" x14ac:dyDescent="0.25">
      <c r="A424" s="233"/>
      <c r="B424" s="370" t="s">
        <v>515</v>
      </c>
      <c r="C424" s="416"/>
      <c r="D424" s="418"/>
      <c r="E424" s="229"/>
      <c r="F424" s="225">
        <f t="shared" si="434"/>
        <v>0</v>
      </c>
      <c r="G424" s="230">
        <f>IF(F424=1,data!$C$41*E424,0)</f>
        <v>0</v>
      </c>
      <c r="H424" s="265" t="s">
        <v>96</v>
      </c>
      <c r="I424" s="231">
        <f>IF($F424=1,IF($E424&lt;15,VLOOKUP(H424,data!$B$3:$E$32,2,0)*$E424,(VLOOKUP(H424,data!$B$3:$E$32,2,0)*14)+(VLOOKUP(H424,data!$B$3:$E$32,3,0))*($E424-14)),0)</f>
        <v>0</v>
      </c>
      <c r="J424" s="265" t="s">
        <v>96</v>
      </c>
      <c r="K424" s="231">
        <f>IF($F424=1,VLOOKUP(J424,data!$B$35:$D$39,2,0),0)</f>
        <v>0</v>
      </c>
      <c r="L424" s="232">
        <f>IF(AND(I424&lt;&gt;0,K424&lt;&gt;0)=FALSE,0,data!$C$43)</f>
        <v>0</v>
      </c>
      <c r="M424" s="269">
        <f t="shared" si="505"/>
        <v>0</v>
      </c>
      <c r="N424" s="225">
        <f t="shared" si="503"/>
        <v>0</v>
      </c>
      <c r="O424" s="225">
        <f t="shared" si="435"/>
        <v>0</v>
      </c>
      <c r="P424" s="225">
        <f t="shared" si="436"/>
        <v>0</v>
      </c>
      <c r="Q424" s="228"/>
      <c r="R424" s="438">
        <f t="shared" si="437"/>
        <v>0</v>
      </c>
      <c r="S424" s="225">
        <f t="shared" si="438"/>
        <v>0</v>
      </c>
      <c r="T424" s="357">
        <f>IF(S424=1,data!$C$41*R424,0)</f>
        <v>0</v>
      </c>
      <c r="U424" s="370" t="str">
        <f t="shared" si="439"/>
        <v xml:space="preserve"> </v>
      </c>
      <c r="V424" s="360">
        <f>IF($S424=1,IF(R424&lt;15,VLOOKUP(U424,data!$B$3:$E$32,2,0)*R424,(VLOOKUP(U424,data!$B$3:$E$32,2,0)*14)+(VLOOKUP(U424,data!$B$3:$E$32,3,0))*(R424-14)),0)</f>
        <v>0</v>
      </c>
      <c r="W424" s="370" t="str">
        <f t="shared" si="440"/>
        <v xml:space="preserve"> </v>
      </c>
      <c r="X424" s="360">
        <f>IF($S424=1,VLOOKUP(W424,data!$B$35:$D$39,2,0),0)</f>
        <v>0</v>
      </c>
      <c r="Y424" s="364">
        <f>IF(AND(V424&lt;&gt;0,X424&lt;&gt;0)=FALSE,0,data!$C$43)</f>
        <v>0</v>
      </c>
      <c r="Z424" s="365">
        <f t="shared" si="506"/>
        <v>0</v>
      </c>
      <c r="AA424" s="225">
        <f t="shared" si="504"/>
        <v>0</v>
      </c>
      <c r="AB424" s="225">
        <f t="shared" si="441"/>
        <v>0</v>
      </c>
      <c r="AC424" s="225">
        <f t="shared" si="442"/>
        <v>0</v>
      </c>
      <c r="AE424" s="229"/>
      <c r="AF424" s="225">
        <f t="shared" si="443"/>
        <v>0</v>
      </c>
      <c r="AG424" s="230">
        <f>IF(AF424=1,data!$C$41*AE424,0)</f>
        <v>0</v>
      </c>
      <c r="AH424" s="265" t="s">
        <v>96</v>
      </c>
      <c r="AI424" s="231">
        <f>IF(AF424=1,IF(AE424&lt;15,VLOOKUP(AH424,data!$B$3:$E$32,2,0)*AE424,(VLOOKUP(AH424,data!$B$3:$E$32,2,0)*14)+(VLOOKUP(AH424,data!$B$3:$E$32,3,0))*(AE424-14)),0)</f>
        <v>0</v>
      </c>
      <c r="AJ424" s="265" t="s">
        <v>96</v>
      </c>
      <c r="AK424" s="231">
        <f>IF(AF424=1,VLOOKUP(AJ424,data!$B$35:$D$39,2,0),0)</f>
        <v>0</v>
      </c>
      <c r="AL424" s="232">
        <f>IF(AND(AI424&lt;&gt;0,AK424&lt;&gt;0)=FALSE,0,data!$C$43)</f>
        <v>0</v>
      </c>
      <c r="AM424" s="269">
        <f t="shared" si="444"/>
        <v>0</v>
      </c>
      <c r="AN424" s="225">
        <f t="shared" si="445"/>
        <v>0</v>
      </c>
      <c r="AO424" s="225">
        <f t="shared" si="446"/>
        <v>0</v>
      </c>
      <c r="AP424" s="225">
        <f t="shared" si="447"/>
        <v>0</v>
      </c>
      <c r="AQ424" s="431" t="str">
        <f t="shared" si="448"/>
        <v>ne</v>
      </c>
      <c r="AS424" s="229"/>
      <c r="AT424" s="225">
        <f t="shared" si="449"/>
        <v>0</v>
      </c>
      <c r="AU424" s="230">
        <f>IF(AT424=1,data!$C$41*AS424,0)</f>
        <v>0</v>
      </c>
      <c r="AV424" s="265" t="s">
        <v>96</v>
      </c>
      <c r="AW424" s="231">
        <f>IF(AT424=1,IF(AS424&lt;15,VLOOKUP(AV424,data!$B$3:$E$32,2,0)*AS424,(VLOOKUP(AV424,data!$B$3:$E$32,2,0)*14)+(VLOOKUP(AV424,data!$B$3:$E$32,3,0))*(AS424-14)),0)</f>
        <v>0</v>
      </c>
      <c r="AX424" s="265" t="s">
        <v>96</v>
      </c>
      <c r="AY424" s="231">
        <f>IF(AT424=1,VLOOKUP(AX424,data!$B$35:$D$39,2,0),0)</f>
        <v>0</v>
      </c>
      <c r="AZ424" s="232">
        <f>IF(AND(AW424&lt;&gt;0,AY424&lt;&gt;0)=FALSE,0,data!$C$43)</f>
        <v>0</v>
      </c>
      <c r="BA424" s="269">
        <f t="shared" si="450"/>
        <v>0</v>
      </c>
      <c r="BB424" s="225">
        <f t="shared" si="451"/>
        <v>0</v>
      </c>
      <c r="BC424" s="225">
        <f t="shared" si="452"/>
        <v>0</v>
      </c>
      <c r="BD424" s="225">
        <f t="shared" si="453"/>
        <v>0</v>
      </c>
      <c r="BE424" s="431" t="str">
        <f t="shared" si="454"/>
        <v>ne</v>
      </c>
      <c r="BG424" s="229"/>
      <c r="BH424" s="225">
        <f t="shared" si="455"/>
        <v>0</v>
      </c>
      <c r="BI424" s="230">
        <f>IF(BH424=1,data!$C$41*BG424,0)</f>
        <v>0</v>
      </c>
      <c r="BJ424" s="265" t="s">
        <v>96</v>
      </c>
      <c r="BK424" s="231">
        <f>IF(BH424=1,IF(BG424&lt;15,VLOOKUP(BJ424,data!$B$3:$E$32,2,0)*BG424,(VLOOKUP(BJ424,data!$B$3:$E$32,2,0)*14)+(VLOOKUP(BJ424,data!$B$3:$E$32,3,0))*(BG424-14)),0)</f>
        <v>0</v>
      </c>
      <c r="BL424" s="265" t="s">
        <v>96</v>
      </c>
      <c r="BM424" s="231">
        <f>IF(BH424=1,VLOOKUP(BL424,data!$B$35:$D$39,2,0),0)</f>
        <v>0</v>
      </c>
      <c r="BN424" s="232">
        <f>IF(AND(BK424&lt;&gt;0,BM424&lt;&gt;0)=FALSE,0,data!$C$43)</f>
        <v>0</v>
      </c>
      <c r="BO424" s="269">
        <f t="shared" si="456"/>
        <v>0</v>
      </c>
      <c r="BP424" s="225">
        <f t="shared" si="457"/>
        <v>0</v>
      </c>
      <c r="BQ424" s="225">
        <f t="shared" si="458"/>
        <v>0</v>
      </c>
      <c r="BR424" s="225">
        <f t="shared" si="459"/>
        <v>0</v>
      </c>
      <c r="BS424" s="431" t="str">
        <f t="shared" si="460"/>
        <v>ne</v>
      </c>
      <c r="BU424" s="229"/>
      <c r="BV424" s="225">
        <f t="shared" si="461"/>
        <v>0</v>
      </c>
      <c r="BW424" s="230">
        <f>IF(BV424=1,data!$C$41*BU424,0)</f>
        <v>0</v>
      </c>
      <c r="BX424" s="265" t="s">
        <v>96</v>
      </c>
      <c r="BY424" s="231">
        <f>IF(BV424=1,IF(BU424&lt;15,VLOOKUP(BX424,data!$B$3:$E$32,2,0)*BU424,(VLOOKUP(BX424,data!$B$3:$E$32,2,0)*14)+(VLOOKUP(BX424,data!$B$3:$E$32,3,0))*(BU424-14)),0)</f>
        <v>0</v>
      </c>
      <c r="BZ424" s="265" t="s">
        <v>96</v>
      </c>
      <c r="CA424" s="231">
        <f>IF(BV424=1,VLOOKUP(BZ424,data!$B$35:$D$39,2,0),0)</f>
        <v>0</v>
      </c>
      <c r="CB424" s="232">
        <f>IF(AND(BY424&lt;&gt;0,CA424&lt;&gt;0)=FALSE,0,data!$C$43)</f>
        <v>0</v>
      </c>
      <c r="CC424" s="269">
        <f t="shared" si="462"/>
        <v>0</v>
      </c>
      <c r="CD424" s="225">
        <f t="shared" si="463"/>
        <v>0</v>
      </c>
      <c r="CE424" s="225">
        <f t="shared" si="464"/>
        <v>0</v>
      </c>
      <c r="CF424" s="225">
        <f t="shared" si="465"/>
        <v>0</v>
      </c>
      <c r="CG424" s="431" t="str">
        <f t="shared" si="466"/>
        <v>ne</v>
      </c>
      <c r="CI424" s="229"/>
      <c r="CJ424" s="225">
        <f t="shared" si="467"/>
        <v>0</v>
      </c>
      <c r="CK424" s="230">
        <f>IF(CJ424=1,data!$C$41*CI424,0)</f>
        <v>0</v>
      </c>
      <c r="CL424" s="265" t="s">
        <v>96</v>
      </c>
      <c r="CM424" s="231">
        <f>IF(CJ424=1,IF(CI424&lt;15,VLOOKUP(CL424,data!$B$3:$E$32,2,0)*CI424,(VLOOKUP(CL424,data!$B$3:$E$32,2,0)*14)+(VLOOKUP(CL424,data!$B$3:$E$32,3,0))*(CI424-14)),0)</f>
        <v>0</v>
      </c>
      <c r="CN424" s="265" t="s">
        <v>96</v>
      </c>
      <c r="CO424" s="231">
        <f>IF(CJ424=1,VLOOKUP(CN424,data!$B$35:$D$39,2,0),0)</f>
        <v>0</v>
      </c>
      <c r="CP424" s="232">
        <f>IF(AND(CM424&lt;&gt;0,CO424&lt;&gt;0)=FALSE,0,data!$C$43)</f>
        <v>0</v>
      </c>
      <c r="CQ424" s="269">
        <f t="shared" si="468"/>
        <v>0</v>
      </c>
      <c r="CR424" s="225">
        <f t="shared" si="469"/>
        <v>0</v>
      </c>
      <c r="CS424" s="225">
        <f t="shared" si="470"/>
        <v>0</v>
      </c>
      <c r="CT424" s="225">
        <f t="shared" si="471"/>
        <v>0</v>
      </c>
      <c r="CU424" s="431" t="str">
        <f t="shared" si="472"/>
        <v>ne</v>
      </c>
      <c r="CW424" s="229"/>
      <c r="CX424" s="225">
        <f t="shared" si="473"/>
        <v>0</v>
      </c>
      <c r="CY424" s="230">
        <f>IF(CX424=1,data!$C$41*CW424,0)</f>
        <v>0</v>
      </c>
      <c r="CZ424" s="265" t="s">
        <v>96</v>
      </c>
      <c r="DA424" s="231">
        <f>IF(CX424=1,IF(CW424&lt;15,VLOOKUP(CZ424,data!$B$3:$E$32,2,0)*CW424,(VLOOKUP(CZ424,data!$B$3:$E$32,2,0)*14)+(VLOOKUP(CZ424,data!$B$3:$E$32,3,0))*(CW424-14)),0)</f>
        <v>0</v>
      </c>
      <c r="DB424" s="265" t="s">
        <v>96</v>
      </c>
      <c r="DC424" s="231">
        <f>IF(CX424=1,VLOOKUP(DB424,data!$B$35:$D$39,2,0),0)</f>
        <v>0</v>
      </c>
      <c r="DD424" s="232">
        <f>IF(AND(DA424&lt;&gt;0,DC424&lt;&gt;0)=FALSE,0,data!$C$43)</f>
        <v>0</v>
      </c>
      <c r="DE424" s="269">
        <f t="shared" si="474"/>
        <v>0</v>
      </c>
      <c r="DF424" s="225">
        <f t="shared" si="475"/>
        <v>0</v>
      </c>
      <c r="DG424" s="225">
        <f t="shared" si="476"/>
        <v>0</v>
      </c>
      <c r="DH424" s="225">
        <f t="shared" si="477"/>
        <v>0</v>
      </c>
      <c r="DI424" s="431" t="str">
        <f t="shared" si="478"/>
        <v>ne</v>
      </c>
      <c r="DK424" s="229"/>
      <c r="DL424" s="225">
        <f t="shared" si="479"/>
        <v>0</v>
      </c>
      <c r="DM424" s="230">
        <f>IF(DL424=1,data!$C$41*DK424,0)</f>
        <v>0</v>
      </c>
      <c r="DN424" s="265" t="s">
        <v>96</v>
      </c>
      <c r="DO424" s="231">
        <f>IF(DL424=1,IF(DK424&lt;15,VLOOKUP(DN424,data!$B$3:$E$32,2,0)*DK424,(VLOOKUP(DN424,data!$B$3:$E$32,2,0)*14)+(VLOOKUP(DN424,data!$B$3:$E$32,3,0))*(DK424-14)),0)</f>
        <v>0</v>
      </c>
      <c r="DP424" s="265" t="s">
        <v>96</v>
      </c>
      <c r="DQ424" s="231">
        <f>IF(DL424=1,VLOOKUP(DP424,data!$B$35:$D$39,2,0),0)</f>
        <v>0</v>
      </c>
      <c r="DR424" s="232">
        <f>IF(AND(DO424&lt;&gt;0,DQ424&lt;&gt;0)=FALSE,0,data!$C$43)</f>
        <v>0</v>
      </c>
      <c r="DS424" s="269">
        <f t="shared" si="480"/>
        <v>0</v>
      </c>
      <c r="DT424" s="225">
        <f t="shared" si="481"/>
        <v>0</v>
      </c>
      <c r="DU424" s="225">
        <f t="shared" si="482"/>
        <v>0</v>
      </c>
      <c r="DV424" s="225">
        <f t="shared" si="483"/>
        <v>0</v>
      </c>
      <c r="DW424" s="431" t="str">
        <f t="shared" si="484"/>
        <v>ne</v>
      </c>
      <c r="DY424" s="229"/>
      <c r="DZ424" s="225">
        <f t="shared" si="485"/>
        <v>0</v>
      </c>
      <c r="EA424" s="230">
        <f>IF(DZ424=1,data!$C$41*DY424,0)</f>
        <v>0</v>
      </c>
      <c r="EB424" s="265" t="s">
        <v>96</v>
      </c>
      <c r="EC424" s="231">
        <f>IF(DZ424=1,IF(DY424&lt;15,VLOOKUP(EB424,data!$B$3:$E$32,2,0)*DY424,(VLOOKUP(EB424,data!$B$3:$E$32,2,0)*14)+(VLOOKUP(EB424,data!$B$3:$E$32,3,0))*(DY424-14)),0)</f>
        <v>0</v>
      </c>
      <c r="ED424" s="265" t="s">
        <v>96</v>
      </c>
      <c r="EE424" s="231">
        <f>IF(DZ424=1,VLOOKUP(ED424,data!$B$35:$D$39,2,0),0)</f>
        <v>0</v>
      </c>
      <c r="EF424" s="232">
        <f>IF(AND(EC424&lt;&gt;0,EE424&lt;&gt;0)=FALSE,0,data!$C$43)</f>
        <v>0</v>
      </c>
      <c r="EG424" s="269">
        <f t="shared" si="486"/>
        <v>0</v>
      </c>
      <c r="EH424" s="225">
        <f t="shared" si="487"/>
        <v>0</v>
      </c>
      <c r="EI424" s="225">
        <f t="shared" si="488"/>
        <v>0</v>
      </c>
      <c r="EJ424" s="225">
        <f t="shared" si="489"/>
        <v>0</v>
      </c>
      <c r="EK424" s="431" t="str">
        <f t="shared" si="490"/>
        <v>ne</v>
      </c>
      <c r="EM424" s="229"/>
      <c r="EN424" s="225">
        <f t="shared" si="491"/>
        <v>0</v>
      </c>
      <c r="EO424" s="230">
        <f>IF(EN424=1,data!$C$41*EM424,0)</f>
        <v>0</v>
      </c>
      <c r="EP424" s="265" t="s">
        <v>96</v>
      </c>
      <c r="EQ424" s="231">
        <f>IF(EN424=1,IF(EM424&lt;15,VLOOKUP(EP424,data!$B$3:$E$32,2,0)*EM424,(VLOOKUP(EP424,data!$B$3:$E$32,2,0)*14)+(VLOOKUP(EP424,data!$B$3:$E$32,3,0))*(EM424-14)),0)</f>
        <v>0</v>
      </c>
      <c r="ER424" s="265" t="s">
        <v>96</v>
      </c>
      <c r="ES424" s="231">
        <f>IF(EN424=1,VLOOKUP(ER424,data!$B$35:$D$39,2,0),0)</f>
        <v>0</v>
      </c>
      <c r="ET424" s="232">
        <f>IF(AND(EQ424&lt;&gt;0,ES424&lt;&gt;0)=FALSE,0,data!$C$43)</f>
        <v>0</v>
      </c>
      <c r="EU424" s="269">
        <f t="shared" si="492"/>
        <v>0</v>
      </c>
      <c r="EV424" s="225">
        <f t="shared" si="493"/>
        <v>0</v>
      </c>
      <c r="EW424" s="225">
        <f t="shared" si="494"/>
        <v>0</v>
      </c>
      <c r="EX424" s="225">
        <f t="shared" si="495"/>
        <v>0</v>
      </c>
      <c r="EY424" s="431" t="str">
        <f t="shared" si="496"/>
        <v>ne</v>
      </c>
      <c r="FA424" s="229"/>
      <c r="FB424" s="225">
        <f t="shared" si="497"/>
        <v>0</v>
      </c>
      <c r="FC424" s="230">
        <f>IF(FB424=1,data!$C$41*FA424,0)</f>
        <v>0</v>
      </c>
      <c r="FD424" s="265" t="s">
        <v>96</v>
      </c>
      <c r="FE424" s="231">
        <f>IF(FB424=1,IF(FA424&lt;15,VLOOKUP(FD424,data!$B$3:$E$32,2,0)*FA424,(VLOOKUP(FD424,data!$B$3:$E$32,2,0)*14)+(VLOOKUP(FD424,data!$B$3:$E$32,3,0))*(FA424-14)),0)</f>
        <v>0</v>
      </c>
      <c r="FF424" s="265" t="s">
        <v>96</v>
      </c>
      <c r="FG424" s="231">
        <f>IF(FB424=1,VLOOKUP(FF424,data!$B$35:$D$39,2,0),0)</f>
        <v>0</v>
      </c>
      <c r="FH424" s="232">
        <f>IF(AND(FE424&lt;&gt;0,FG424&lt;&gt;0)=FALSE,0,data!$C$43)</f>
        <v>0</v>
      </c>
      <c r="FI424" s="269">
        <f t="shared" si="498"/>
        <v>0</v>
      </c>
      <c r="FJ424" s="225">
        <f t="shared" si="499"/>
        <v>0</v>
      </c>
      <c r="FK424" s="225">
        <f t="shared" si="500"/>
        <v>0</v>
      </c>
      <c r="FL424" s="225">
        <f t="shared" si="501"/>
        <v>0</v>
      </c>
      <c r="FM424" s="431" t="str">
        <f t="shared" si="502"/>
        <v>ne</v>
      </c>
    </row>
    <row r="425" spans="1:169" ht="26.65" hidden="1" customHeight="1" x14ac:dyDescent="0.25">
      <c r="A425" s="233"/>
      <c r="B425" s="370" t="s">
        <v>516</v>
      </c>
      <c r="C425" s="416"/>
      <c r="D425" s="418"/>
      <c r="E425" s="229"/>
      <c r="F425" s="225">
        <f t="shared" si="434"/>
        <v>0</v>
      </c>
      <c r="G425" s="230">
        <f>IF(F425=1,data!$C$41*E425,0)</f>
        <v>0</v>
      </c>
      <c r="H425" s="265" t="s">
        <v>96</v>
      </c>
      <c r="I425" s="231">
        <f>IF($F425=1,IF($E425&lt;15,VLOOKUP(H425,data!$B$3:$E$32,2,0)*$E425,(VLOOKUP(H425,data!$B$3:$E$32,2,0)*14)+(VLOOKUP(H425,data!$B$3:$E$32,3,0))*($E425-14)),0)</f>
        <v>0</v>
      </c>
      <c r="J425" s="265" t="s">
        <v>96</v>
      </c>
      <c r="K425" s="231">
        <f>IF($F425=1,VLOOKUP(J425,data!$B$35:$D$39,2,0),0)</f>
        <v>0</v>
      </c>
      <c r="L425" s="232">
        <f>IF(AND(I425&lt;&gt;0,K425&lt;&gt;0)=FALSE,0,data!$C$43)</f>
        <v>0</v>
      </c>
      <c r="M425" s="269">
        <f t="shared" si="505"/>
        <v>0</v>
      </c>
      <c r="N425" s="225">
        <f t="shared" si="503"/>
        <v>0</v>
      </c>
      <c r="O425" s="225">
        <f t="shared" si="435"/>
        <v>0</v>
      </c>
      <c r="P425" s="225">
        <f t="shared" si="436"/>
        <v>0</v>
      </c>
      <c r="Q425" s="228"/>
      <c r="R425" s="438">
        <f t="shared" si="437"/>
        <v>0</v>
      </c>
      <c r="S425" s="225">
        <f t="shared" si="438"/>
        <v>0</v>
      </c>
      <c r="T425" s="357">
        <f>IF(S425=1,data!$C$41*R425,0)</f>
        <v>0</v>
      </c>
      <c r="U425" s="370" t="str">
        <f t="shared" si="439"/>
        <v xml:space="preserve"> </v>
      </c>
      <c r="V425" s="360">
        <f>IF($S425=1,IF(R425&lt;15,VLOOKUP(U425,data!$B$3:$E$32,2,0)*R425,(VLOOKUP(U425,data!$B$3:$E$32,2,0)*14)+(VLOOKUP(U425,data!$B$3:$E$32,3,0))*(R425-14)),0)</f>
        <v>0</v>
      </c>
      <c r="W425" s="370" t="str">
        <f t="shared" si="440"/>
        <v xml:space="preserve"> </v>
      </c>
      <c r="X425" s="360">
        <f>IF($S425=1,VLOOKUP(W425,data!$B$35:$D$39,2,0),0)</f>
        <v>0</v>
      </c>
      <c r="Y425" s="364">
        <f>IF(AND(V425&lt;&gt;0,X425&lt;&gt;0)=FALSE,0,data!$C$43)</f>
        <v>0</v>
      </c>
      <c r="Z425" s="365">
        <f t="shared" si="506"/>
        <v>0</v>
      </c>
      <c r="AA425" s="225">
        <f t="shared" si="504"/>
        <v>0</v>
      </c>
      <c r="AB425" s="225">
        <f t="shared" si="441"/>
        <v>0</v>
      </c>
      <c r="AC425" s="225">
        <f t="shared" si="442"/>
        <v>0</v>
      </c>
      <c r="AE425" s="229"/>
      <c r="AF425" s="225">
        <f t="shared" si="443"/>
        <v>0</v>
      </c>
      <c r="AG425" s="230">
        <f>IF(AF425=1,data!$C$41*AE425,0)</f>
        <v>0</v>
      </c>
      <c r="AH425" s="265" t="s">
        <v>96</v>
      </c>
      <c r="AI425" s="231">
        <f>IF(AF425=1,IF(AE425&lt;15,VLOOKUP(AH425,data!$B$3:$E$32,2,0)*AE425,(VLOOKUP(AH425,data!$B$3:$E$32,2,0)*14)+(VLOOKUP(AH425,data!$B$3:$E$32,3,0))*(AE425-14)),0)</f>
        <v>0</v>
      </c>
      <c r="AJ425" s="265" t="s">
        <v>96</v>
      </c>
      <c r="AK425" s="231">
        <f>IF(AF425=1,VLOOKUP(AJ425,data!$B$35:$D$39,2,0),0)</f>
        <v>0</v>
      </c>
      <c r="AL425" s="232">
        <f>IF(AND(AI425&lt;&gt;0,AK425&lt;&gt;0)=FALSE,0,data!$C$43)</f>
        <v>0</v>
      </c>
      <c r="AM425" s="269">
        <f t="shared" si="444"/>
        <v>0</v>
      </c>
      <c r="AN425" s="225">
        <f t="shared" si="445"/>
        <v>0</v>
      </c>
      <c r="AO425" s="225">
        <f t="shared" si="446"/>
        <v>0</v>
      </c>
      <c r="AP425" s="225">
        <f t="shared" si="447"/>
        <v>0</v>
      </c>
      <c r="AQ425" s="431" t="str">
        <f t="shared" si="448"/>
        <v>ne</v>
      </c>
      <c r="AS425" s="229"/>
      <c r="AT425" s="225">
        <f t="shared" si="449"/>
        <v>0</v>
      </c>
      <c r="AU425" s="230">
        <f>IF(AT425=1,data!$C$41*AS425,0)</f>
        <v>0</v>
      </c>
      <c r="AV425" s="265" t="s">
        <v>96</v>
      </c>
      <c r="AW425" s="231">
        <f>IF(AT425=1,IF(AS425&lt;15,VLOOKUP(AV425,data!$B$3:$E$32,2,0)*AS425,(VLOOKUP(AV425,data!$B$3:$E$32,2,0)*14)+(VLOOKUP(AV425,data!$B$3:$E$32,3,0))*(AS425-14)),0)</f>
        <v>0</v>
      </c>
      <c r="AX425" s="265" t="s">
        <v>96</v>
      </c>
      <c r="AY425" s="231">
        <f>IF(AT425=1,VLOOKUP(AX425,data!$B$35:$D$39,2,0),0)</f>
        <v>0</v>
      </c>
      <c r="AZ425" s="232">
        <f>IF(AND(AW425&lt;&gt;0,AY425&lt;&gt;0)=FALSE,0,data!$C$43)</f>
        <v>0</v>
      </c>
      <c r="BA425" s="269">
        <f t="shared" si="450"/>
        <v>0</v>
      </c>
      <c r="BB425" s="225">
        <f t="shared" si="451"/>
        <v>0</v>
      </c>
      <c r="BC425" s="225">
        <f t="shared" si="452"/>
        <v>0</v>
      </c>
      <c r="BD425" s="225">
        <f t="shared" si="453"/>
        <v>0</v>
      </c>
      <c r="BE425" s="431" t="str">
        <f t="shared" si="454"/>
        <v>ne</v>
      </c>
      <c r="BG425" s="229"/>
      <c r="BH425" s="225">
        <f t="shared" si="455"/>
        <v>0</v>
      </c>
      <c r="BI425" s="230">
        <f>IF(BH425=1,data!$C$41*BG425,0)</f>
        <v>0</v>
      </c>
      <c r="BJ425" s="265" t="s">
        <v>96</v>
      </c>
      <c r="BK425" s="231">
        <f>IF(BH425=1,IF(BG425&lt;15,VLOOKUP(BJ425,data!$B$3:$E$32,2,0)*BG425,(VLOOKUP(BJ425,data!$B$3:$E$32,2,0)*14)+(VLOOKUP(BJ425,data!$B$3:$E$32,3,0))*(BG425-14)),0)</f>
        <v>0</v>
      </c>
      <c r="BL425" s="265" t="s">
        <v>96</v>
      </c>
      <c r="BM425" s="231">
        <f>IF(BH425=1,VLOOKUP(BL425,data!$B$35:$D$39,2,0),0)</f>
        <v>0</v>
      </c>
      <c r="BN425" s="232">
        <f>IF(AND(BK425&lt;&gt;0,BM425&lt;&gt;0)=FALSE,0,data!$C$43)</f>
        <v>0</v>
      </c>
      <c r="BO425" s="269">
        <f t="shared" si="456"/>
        <v>0</v>
      </c>
      <c r="BP425" s="225">
        <f t="shared" si="457"/>
        <v>0</v>
      </c>
      <c r="BQ425" s="225">
        <f t="shared" si="458"/>
        <v>0</v>
      </c>
      <c r="BR425" s="225">
        <f t="shared" si="459"/>
        <v>0</v>
      </c>
      <c r="BS425" s="431" t="str">
        <f t="shared" si="460"/>
        <v>ne</v>
      </c>
      <c r="BU425" s="229"/>
      <c r="BV425" s="225">
        <f t="shared" si="461"/>
        <v>0</v>
      </c>
      <c r="BW425" s="230">
        <f>IF(BV425=1,data!$C$41*BU425,0)</f>
        <v>0</v>
      </c>
      <c r="BX425" s="265" t="s">
        <v>96</v>
      </c>
      <c r="BY425" s="231">
        <f>IF(BV425=1,IF(BU425&lt;15,VLOOKUP(BX425,data!$B$3:$E$32,2,0)*BU425,(VLOOKUP(BX425,data!$B$3:$E$32,2,0)*14)+(VLOOKUP(BX425,data!$B$3:$E$32,3,0))*(BU425-14)),0)</f>
        <v>0</v>
      </c>
      <c r="BZ425" s="265" t="s">
        <v>96</v>
      </c>
      <c r="CA425" s="231">
        <f>IF(BV425=1,VLOOKUP(BZ425,data!$B$35:$D$39,2,0),0)</f>
        <v>0</v>
      </c>
      <c r="CB425" s="232">
        <f>IF(AND(BY425&lt;&gt;0,CA425&lt;&gt;0)=FALSE,0,data!$C$43)</f>
        <v>0</v>
      </c>
      <c r="CC425" s="269">
        <f t="shared" si="462"/>
        <v>0</v>
      </c>
      <c r="CD425" s="225">
        <f t="shared" si="463"/>
        <v>0</v>
      </c>
      <c r="CE425" s="225">
        <f t="shared" si="464"/>
        <v>0</v>
      </c>
      <c r="CF425" s="225">
        <f t="shared" si="465"/>
        <v>0</v>
      </c>
      <c r="CG425" s="431" t="str">
        <f t="shared" si="466"/>
        <v>ne</v>
      </c>
      <c r="CI425" s="229"/>
      <c r="CJ425" s="225">
        <f t="shared" si="467"/>
        <v>0</v>
      </c>
      <c r="CK425" s="230">
        <f>IF(CJ425=1,data!$C$41*CI425,0)</f>
        <v>0</v>
      </c>
      <c r="CL425" s="265" t="s">
        <v>96</v>
      </c>
      <c r="CM425" s="231">
        <f>IF(CJ425=1,IF(CI425&lt;15,VLOOKUP(CL425,data!$B$3:$E$32,2,0)*CI425,(VLOOKUP(CL425,data!$B$3:$E$32,2,0)*14)+(VLOOKUP(CL425,data!$B$3:$E$32,3,0))*(CI425-14)),0)</f>
        <v>0</v>
      </c>
      <c r="CN425" s="265" t="s">
        <v>96</v>
      </c>
      <c r="CO425" s="231">
        <f>IF(CJ425=1,VLOOKUP(CN425,data!$B$35:$D$39,2,0),0)</f>
        <v>0</v>
      </c>
      <c r="CP425" s="232">
        <f>IF(AND(CM425&lt;&gt;0,CO425&lt;&gt;0)=FALSE,0,data!$C$43)</f>
        <v>0</v>
      </c>
      <c r="CQ425" s="269">
        <f t="shared" si="468"/>
        <v>0</v>
      </c>
      <c r="CR425" s="225">
        <f t="shared" si="469"/>
        <v>0</v>
      </c>
      <c r="CS425" s="225">
        <f t="shared" si="470"/>
        <v>0</v>
      </c>
      <c r="CT425" s="225">
        <f t="shared" si="471"/>
        <v>0</v>
      </c>
      <c r="CU425" s="431" t="str">
        <f t="shared" si="472"/>
        <v>ne</v>
      </c>
      <c r="CW425" s="229"/>
      <c r="CX425" s="225">
        <f t="shared" si="473"/>
        <v>0</v>
      </c>
      <c r="CY425" s="230">
        <f>IF(CX425=1,data!$C$41*CW425,0)</f>
        <v>0</v>
      </c>
      <c r="CZ425" s="265" t="s">
        <v>96</v>
      </c>
      <c r="DA425" s="231">
        <f>IF(CX425=1,IF(CW425&lt;15,VLOOKUP(CZ425,data!$B$3:$E$32,2,0)*CW425,(VLOOKUP(CZ425,data!$B$3:$E$32,2,0)*14)+(VLOOKUP(CZ425,data!$B$3:$E$32,3,0))*(CW425-14)),0)</f>
        <v>0</v>
      </c>
      <c r="DB425" s="265" t="s">
        <v>96</v>
      </c>
      <c r="DC425" s="231">
        <f>IF(CX425=1,VLOOKUP(DB425,data!$B$35:$D$39,2,0),0)</f>
        <v>0</v>
      </c>
      <c r="DD425" s="232">
        <f>IF(AND(DA425&lt;&gt;0,DC425&lt;&gt;0)=FALSE,0,data!$C$43)</f>
        <v>0</v>
      </c>
      <c r="DE425" s="269">
        <f t="shared" si="474"/>
        <v>0</v>
      </c>
      <c r="DF425" s="225">
        <f t="shared" si="475"/>
        <v>0</v>
      </c>
      <c r="DG425" s="225">
        <f t="shared" si="476"/>
        <v>0</v>
      </c>
      <c r="DH425" s="225">
        <f t="shared" si="477"/>
        <v>0</v>
      </c>
      <c r="DI425" s="431" t="str">
        <f t="shared" si="478"/>
        <v>ne</v>
      </c>
      <c r="DK425" s="229"/>
      <c r="DL425" s="225">
        <f t="shared" si="479"/>
        <v>0</v>
      </c>
      <c r="DM425" s="230">
        <f>IF(DL425=1,data!$C$41*DK425,0)</f>
        <v>0</v>
      </c>
      <c r="DN425" s="265" t="s">
        <v>96</v>
      </c>
      <c r="DO425" s="231">
        <f>IF(DL425=1,IF(DK425&lt;15,VLOOKUP(DN425,data!$B$3:$E$32,2,0)*DK425,(VLOOKUP(DN425,data!$B$3:$E$32,2,0)*14)+(VLOOKUP(DN425,data!$B$3:$E$32,3,0))*(DK425-14)),0)</f>
        <v>0</v>
      </c>
      <c r="DP425" s="265" t="s">
        <v>96</v>
      </c>
      <c r="DQ425" s="231">
        <f>IF(DL425=1,VLOOKUP(DP425,data!$B$35:$D$39,2,0),0)</f>
        <v>0</v>
      </c>
      <c r="DR425" s="232">
        <f>IF(AND(DO425&lt;&gt;0,DQ425&lt;&gt;0)=FALSE,0,data!$C$43)</f>
        <v>0</v>
      </c>
      <c r="DS425" s="269">
        <f t="shared" si="480"/>
        <v>0</v>
      </c>
      <c r="DT425" s="225">
        <f t="shared" si="481"/>
        <v>0</v>
      </c>
      <c r="DU425" s="225">
        <f t="shared" si="482"/>
        <v>0</v>
      </c>
      <c r="DV425" s="225">
        <f t="shared" si="483"/>
        <v>0</v>
      </c>
      <c r="DW425" s="431" t="str">
        <f t="shared" si="484"/>
        <v>ne</v>
      </c>
      <c r="DY425" s="229"/>
      <c r="DZ425" s="225">
        <f t="shared" si="485"/>
        <v>0</v>
      </c>
      <c r="EA425" s="230">
        <f>IF(DZ425=1,data!$C$41*DY425,0)</f>
        <v>0</v>
      </c>
      <c r="EB425" s="265" t="s">
        <v>96</v>
      </c>
      <c r="EC425" s="231">
        <f>IF(DZ425=1,IF(DY425&lt;15,VLOOKUP(EB425,data!$B$3:$E$32,2,0)*DY425,(VLOOKUP(EB425,data!$B$3:$E$32,2,0)*14)+(VLOOKUP(EB425,data!$B$3:$E$32,3,0))*(DY425-14)),0)</f>
        <v>0</v>
      </c>
      <c r="ED425" s="265" t="s">
        <v>96</v>
      </c>
      <c r="EE425" s="231">
        <f>IF(DZ425=1,VLOOKUP(ED425,data!$B$35:$D$39,2,0),0)</f>
        <v>0</v>
      </c>
      <c r="EF425" s="232">
        <f>IF(AND(EC425&lt;&gt;0,EE425&lt;&gt;0)=FALSE,0,data!$C$43)</f>
        <v>0</v>
      </c>
      <c r="EG425" s="269">
        <f t="shared" si="486"/>
        <v>0</v>
      </c>
      <c r="EH425" s="225">
        <f t="shared" si="487"/>
        <v>0</v>
      </c>
      <c r="EI425" s="225">
        <f t="shared" si="488"/>
        <v>0</v>
      </c>
      <c r="EJ425" s="225">
        <f t="shared" si="489"/>
        <v>0</v>
      </c>
      <c r="EK425" s="431" t="str">
        <f t="shared" si="490"/>
        <v>ne</v>
      </c>
      <c r="EM425" s="229"/>
      <c r="EN425" s="225">
        <f t="shared" si="491"/>
        <v>0</v>
      </c>
      <c r="EO425" s="230">
        <f>IF(EN425=1,data!$C$41*EM425,0)</f>
        <v>0</v>
      </c>
      <c r="EP425" s="265" t="s">
        <v>96</v>
      </c>
      <c r="EQ425" s="231">
        <f>IF(EN425=1,IF(EM425&lt;15,VLOOKUP(EP425,data!$B$3:$E$32,2,0)*EM425,(VLOOKUP(EP425,data!$B$3:$E$32,2,0)*14)+(VLOOKUP(EP425,data!$B$3:$E$32,3,0))*(EM425-14)),0)</f>
        <v>0</v>
      </c>
      <c r="ER425" s="265" t="s">
        <v>96</v>
      </c>
      <c r="ES425" s="231">
        <f>IF(EN425=1,VLOOKUP(ER425,data!$B$35:$D$39,2,0),0)</f>
        <v>0</v>
      </c>
      <c r="ET425" s="232">
        <f>IF(AND(EQ425&lt;&gt;0,ES425&lt;&gt;0)=FALSE,0,data!$C$43)</f>
        <v>0</v>
      </c>
      <c r="EU425" s="269">
        <f t="shared" si="492"/>
        <v>0</v>
      </c>
      <c r="EV425" s="225">
        <f t="shared" si="493"/>
        <v>0</v>
      </c>
      <c r="EW425" s="225">
        <f t="shared" si="494"/>
        <v>0</v>
      </c>
      <c r="EX425" s="225">
        <f t="shared" si="495"/>
        <v>0</v>
      </c>
      <c r="EY425" s="431" t="str">
        <f t="shared" si="496"/>
        <v>ne</v>
      </c>
      <c r="FA425" s="229"/>
      <c r="FB425" s="225">
        <f t="shared" si="497"/>
        <v>0</v>
      </c>
      <c r="FC425" s="230">
        <f>IF(FB425=1,data!$C$41*FA425,0)</f>
        <v>0</v>
      </c>
      <c r="FD425" s="265" t="s">
        <v>96</v>
      </c>
      <c r="FE425" s="231">
        <f>IF(FB425=1,IF(FA425&lt;15,VLOOKUP(FD425,data!$B$3:$E$32,2,0)*FA425,(VLOOKUP(FD425,data!$B$3:$E$32,2,0)*14)+(VLOOKUP(FD425,data!$B$3:$E$32,3,0))*(FA425-14)),0)</f>
        <v>0</v>
      </c>
      <c r="FF425" s="265" t="s">
        <v>96</v>
      </c>
      <c r="FG425" s="231">
        <f>IF(FB425=1,VLOOKUP(FF425,data!$B$35:$D$39,2,0),0)</f>
        <v>0</v>
      </c>
      <c r="FH425" s="232">
        <f>IF(AND(FE425&lt;&gt;0,FG425&lt;&gt;0)=FALSE,0,data!$C$43)</f>
        <v>0</v>
      </c>
      <c r="FI425" s="269">
        <f t="shared" si="498"/>
        <v>0</v>
      </c>
      <c r="FJ425" s="225">
        <f t="shared" si="499"/>
        <v>0</v>
      </c>
      <c r="FK425" s="225">
        <f t="shared" si="500"/>
        <v>0</v>
      </c>
      <c r="FL425" s="225">
        <f t="shared" si="501"/>
        <v>0</v>
      </c>
      <c r="FM425" s="431" t="str">
        <f t="shared" si="502"/>
        <v>ne</v>
      </c>
    </row>
    <row r="426" spans="1:169" ht="26.65" hidden="1" customHeight="1" x14ac:dyDescent="0.25">
      <c r="A426" s="233"/>
      <c r="B426" s="370" t="s">
        <v>517</v>
      </c>
      <c r="C426" s="416"/>
      <c r="D426" s="418"/>
      <c r="E426" s="229"/>
      <c r="F426" s="225">
        <f t="shared" si="434"/>
        <v>0</v>
      </c>
      <c r="G426" s="230">
        <f>IF(F426=1,data!$C$41*E426,0)</f>
        <v>0</v>
      </c>
      <c r="H426" s="265" t="s">
        <v>96</v>
      </c>
      <c r="I426" s="231">
        <f>IF($F426=1,IF($E426&lt;15,VLOOKUP(H426,data!$B$3:$E$32,2,0)*$E426,(VLOOKUP(H426,data!$B$3:$E$32,2,0)*14)+(VLOOKUP(H426,data!$B$3:$E$32,3,0))*($E426-14)),0)</f>
        <v>0</v>
      </c>
      <c r="J426" s="265" t="s">
        <v>96</v>
      </c>
      <c r="K426" s="231">
        <f>IF($F426=1,VLOOKUP(J426,data!$B$35:$D$39,2,0),0)</f>
        <v>0</v>
      </c>
      <c r="L426" s="232">
        <f>IF(AND(I426&lt;&gt;0,K426&lt;&gt;0)=FALSE,0,data!$C$43)</f>
        <v>0</v>
      </c>
      <c r="M426" s="269">
        <f t="shared" si="505"/>
        <v>0</v>
      </c>
      <c r="N426" s="225">
        <f t="shared" si="503"/>
        <v>0</v>
      </c>
      <c r="O426" s="225">
        <f t="shared" si="435"/>
        <v>0</v>
      </c>
      <c r="P426" s="225">
        <f t="shared" si="436"/>
        <v>0</v>
      </c>
      <c r="Q426" s="228"/>
      <c r="R426" s="438">
        <f t="shared" si="437"/>
        <v>0</v>
      </c>
      <c r="S426" s="225">
        <f t="shared" si="438"/>
        <v>0</v>
      </c>
      <c r="T426" s="357">
        <f>IF(S426=1,data!$C$41*R426,0)</f>
        <v>0</v>
      </c>
      <c r="U426" s="370" t="str">
        <f t="shared" si="439"/>
        <v xml:space="preserve"> </v>
      </c>
      <c r="V426" s="360">
        <f>IF($S426=1,IF(R426&lt;15,VLOOKUP(U426,data!$B$3:$E$32,2,0)*R426,(VLOOKUP(U426,data!$B$3:$E$32,2,0)*14)+(VLOOKUP(U426,data!$B$3:$E$32,3,0))*(R426-14)),0)</f>
        <v>0</v>
      </c>
      <c r="W426" s="370" t="str">
        <f t="shared" si="440"/>
        <v xml:space="preserve"> </v>
      </c>
      <c r="X426" s="360">
        <f>IF($S426=1,VLOOKUP(W426,data!$B$35:$D$39,2,0),0)</f>
        <v>0</v>
      </c>
      <c r="Y426" s="364">
        <f>IF(AND(V426&lt;&gt;0,X426&lt;&gt;0)=FALSE,0,data!$C$43)</f>
        <v>0</v>
      </c>
      <c r="Z426" s="365">
        <f t="shared" si="506"/>
        <v>0</v>
      </c>
      <c r="AA426" s="225">
        <f t="shared" si="504"/>
        <v>0</v>
      </c>
      <c r="AB426" s="225">
        <f t="shared" si="441"/>
        <v>0</v>
      </c>
      <c r="AC426" s="225">
        <f t="shared" si="442"/>
        <v>0</v>
      </c>
      <c r="AE426" s="229"/>
      <c r="AF426" s="225">
        <f t="shared" si="443"/>
        <v>0</v>
      </c>
      <c r="AG426" s="230">
        <f>IF(AF426=1,data!$C$41*AE426,0)</f>
        <v>0</v>
      </c>
      <c r="AH426" s="265" t="s">
        <v>96</v>
      </c>
      <c r="AI426" s="231">
        <f>IF(AF426=1,IF(AE426&lt;15,VLOOKUP(AH426,data!$B$3:$E$32,2,0)*AE426,(VLOOKUP(AH426,data!$B$3:$E$32,2,0)*14)+(VLOOKUP(AH426,data!$B$3:$E$32,3,0))*(AE426-14)),0)</f>
        <v>0</v>
      </c>
      <c r="AJ426" s="265" t="s">
        <v>96</v>
      </c>
      <c r="AK426" s="231">
        <f>IF(AF426=1,VLOOKUP(AJ426,data!$B$35:$D$39,2,0),0)</f>
        <v>0</v>
      </c>
      <c r="AL426" s="232">
        <f>IF(AND(AI426&lt;&gt;0,AK426&lt;&gt;0)=FALSE,0,data!$C$43)</f>
        <v>0</v>
      </c>
      <c r="AM426" s="269">
        <f t="shared" si="444"/>
        <v>0</v>
      </c>
      <c r="AN426" s="225">
        <f t="shared" si="445"/>
        <v>0</v>
      </c>
      <c r="AO426" s="225">
        <f t="shared" si="446"/>
        <v>0</v>
      </c>
      <c r="AP426" s="225">
        <f t="shared" si="447"/>
        <v>0</v>
      </c>
      <c r="AQ426" s="431" t="str">
        <f t="shared" si="448"/>
        <v>ne</v>
      </c>
      <c r="AS426" s="229"/>
      <c r="AT426" s="225">
        <f t="shared" si="449"/>
        <v>0</v>
      </c>
      <c r="AU426" s="230">
        <f>IF(AT426=1,data!$C$41*AS426,0)</f>
        <v>0</v>
      </c>
      <c r="AV426" s="265" t="s">
        <v>96</v>
      </c>
      <c r="AW426" s="231">
        <f>IF(AT426=1,IF(AS426&lt;15,VLOOKUP(AV426,data!$B$3:$E$32,2,0)*AS426,(VLOOKUP(AV426,data!$B$3:$E$32,2,0)*14)+(VLOOKUP(AV426,data!$B$3:$E$32,3,0))*(AS426-14)),0)</f>
        <v>0</v>
      </c>
      <c r="AX426" s="265" t="s">
        <v>96</v>
      </c>
      <c r="AY426" s="231">
        <f>IF(AT426=1,VLOOKUP(AX426,data!$B$35:$D$39,2,0),0)</f>
        <v>0</v>
      </c>
      <c r="AZ426" s="232">
        <f>IF(AND(AW426&lt;&gt;0,AY426&lt;&gt;0)=FALSE,0,data!$C$43)</f>
        <v>0</v>
      </c>
      <c r="BA426" s="269">
        <f t="shared" si="450"/>
        <v>0</v>
      </c>
      <c r="BB426" s="225">
        <f t="shared" si="451"/>
        <v>0</v>
      </c>
      <c r="BC426" s="225">
        <f t="shared" si="452"/>
        <v>0</v>
      </c>
      <c r="BD426" s="225">
        <f t="shared" si="453"/>
        <v>0</v>
      </c>
      <c r="BE426" s="431" t="str">
        <f t="shared" si="454"/>
        <v>ne</v>
      </c>
      <c r="BG426" s="229"/>
      <c r="BH426" s="225">
        <f t="shared" si="455"/>
        <v>0</v>
      </c>
      <c r="BI426" s="230">
        <f>IF(BH426=1,data!$C$41*BG426,0)</f>
        <v>0</v>
      </c>
      <c r="BJ426" s="265" t="s">
        <v>96</v>
      </c>
      <c r="BK426" s="231">
        <f>IF(BH426=1,IF(BG426&lt;15,VLOOKUP(BJ426,data!$B$3:$E$32,2,0)*BG426,(VLOOKUP(BJ426,data!$B$3:$E$32,2,0)*14)+(VLOOKUP(BJ426,data!$B$3:$E$32,3,0))*(BG426-14)),0)</f>
        <v>0</v>
      </c>
      <c r="BL426" s="265" t="s">
        <v>96</v>
      </c>
      <c r="BM426" s="231">
        <f>IF(BH426=1,VLOOKUP(BL426,data!$B$35:$D$39,2,0),0)</f>
        <v>0</v>
      </c>
      <c r="BN426" s="232">
        <f>IF(AND(BK426&lt;&gt;0,BM426&lt;&gt;0)=FALSE,0,data!$C$43)</f>
        <v>0</v>
      </c>
      <c r="BO426" s="269">
        <f t="shared" si="456"/>
        <v>0</v>
      </c>
      <c r="BP426" s="225">
        <f t="shared" si="457"/>
        <v>0</v>
      </c>
      <c r="BQ426" s="225">
        <f t="shared" si="458"/>
        <v>0</v>
      </c>
      <c r="BR426" s="225">
        <f t="shared" si="459"/>
        <v>0</v>
      </c>
      <c r="BS426" s="431" t="str">
        <f t="shared" si="460"/>
        <v>ne</v>
      </c>
      <c r="BU426" s="229"/>
      <c r="BV426" s="225">
        <f t="shared" si="461"/>
        <v>0</v>
      </c>
      <c r="BW426" s="230">
        <f>IF(BV426=1,data!$C$41*BU426,0)</f>
        <v>0</v>
      </c>
      <c r="BX426" s="265" t="s">
        <v>96</v>
      </c>
      <c r="BY426" s="231">
        <f>IF(BV426=1,IF(BU426&lt;15,VLOOKUP(BX426,data!$B$3:$E$32,2,0)*BU426,(VLOOKUP(BX426,data!$B$3:$E$32,2,0)*14)+(VLOOKUP(BX426,data!$B$3:$E$32,3,0))*(BU426-14)),0)</f>
        <v>0</v>
      </c>
      <c r="BZ426" s="265" t="s">
        <v>96</v>
      </c>
      <c r="CA426" s="231">
        <f>IF(BV426=1,VLOOKUP(BZ426,data!$B$35:$D$39,2,0),0)</f>
        <v>0</v>
      </c>
      <c r="CB426" s="232">
        <f>IF(AND(BY426&lt;&gt;0,CA426&lt;&gt;0)=FALSE,0,data!$C$43)</f>
        <v>0</v>
      </c>
      <c r="CC426" s="269">
        <f t="shared" si="462"/>
        <v>0</v>
      </c>
      <c r="CD426" s="225">
        <f t="shared" si="463"/>
        <v>0</v>
      </c>
      <c r="CE426" s="225">
        <f t="shared" si="464"/>
        <v>0</v>
      </c>
      <c r="CF426" s="225">
        <f t="shared" si="465"/>
        <v>0</v>
      </c>
      <c r="CG426" s="431" t="str">
        <f t="shared" si="466"/>
        <v>ne</v>
      </c>
      <c r="CI426" s="229"/>
      <c r="CJ426" s="225">
        <f t="shared" si="467"/>
        <v>0</v>
      </c>
      <c r="CK426" s="230">
        <f>IF(CJ426=1,data!$C$41*CI426,0)</f>
        <v>0</v>
      </c>
      <c r="CL426" s="265" t="s">
        <v>96</v>
      </c>
      <c r="CM426" s="231">
        <f>IF(CJ426=1,IF(CI426&lt;15,VLOOKUP(CL426,data!$B$3:$E$32,2,0)*CI426,(VLOOKUP(CL426,data!$B$3:$E$32,2,0)*14)+(VLOOKUP(CL426,data!$B$3:$E$32,3,0))*(CI426-14)),0)</f>
        <v>0</v>
      </c>
      <c r="CN426" s="265" t="s">
        <v>96</v>
      </c>
      <c r="CO426" s="231">
        <f>IF(CJ426=1,VLOOKUP(CN426,data!$B$35:$D$39,2,0),0)</f>
        <v>0</v>
      </c>
      <c r="CP426" s="232">
        <f>IF(AND(CM426&lt;&gt;0,CO426&lt;&gt;0)=FALSE,0,data!$C$43)</f>
        <v>0</v>
      </c>
      <c r="CQ426" s="269">
        <f t="shared" si="468"/>
        <v>0</v>
      </c>
      <c r="CR426" s="225">
        <f t="shared" si="469"/>
        <v>0</v>
      </c>
      <c r="CS426" s="225">
        <f t="shared" si="470"/>
        <v>0</v>
      </c>
      <c r="CT426" s="225">
        <f t="shared" si="471"/>
        <v>0</v>
      </c>
      <c r="CU426" s="431" t="str">
        <f t="shared" si="472"/>
        <v>ne</v>
      </c>
      <c r="CW426" s="229"/>
      <c r="CX426" s="225">
        <f t="shared" si="473"/>
        <v>0</v>
      </c>
      <c r="CY426" s="230">
        <f>IF(CX426=1,data!$C$41*CW426,0)</f>
        <v>0</v>
      </c>
      <c r="CZ426" s="265" t="s">
        <v>96</v>
      </c>
      <c r="DA426" s="231">
        <f>IF(CX426=1,IF(CW426&lt;15,VLOOKUP(CZ426,data!$B$3:$E$32,2,0)*CW426,(VLOOKUP(CZ426,data!$B$3:$E$32,2,0)*14)+(VLOOKUP(CZ426,data!$B$3:$E$32,3,0))*(CW426-14)),0)</f>
        <v>0</v>
      </c>
      <c r="DB426" s="265" t="s">
        <v>96</v>
      </c>
      <c r="DC426" s="231">
        <f>IF(CX426=1,VLOOKUP(DB426,data!$B$35:$D$39,2,0),0)</f>
        <v>0</v>
      </c>
      <c r="DD426" s="232">
        <f>IF(AND(DA426&lt;&gt;0,DC426&lt;&gt;0)=FALSE,0,data!$C$43)</f>
        <v>0</v>
      </c>
      <c r="DE426" s="269">
        <f t="shared" si="474"/>
        <v>0</v>
      </c>
      <c r="DF426" s="225">
        <f t="shared" si="475"/>
        <v>0</v>
      </c>
      <c r="DG426" s="225">
        <f t="shared" si="476"/>
        <v>0</v>
      </c>
      <c r="DH426" s="225">
        <f t="shared" si="477"/>
        <v>0</v>
      </c>
      <c r="DI426" s="431" t="str">
        <f t="shared" si="478"/>
        <v>ne</v>
      </c>
      <c r="DK426" s="229"/>
      <c r="DL426" s="225">
        <f t="shared" si="479"/>
        <v>0</v>
      </c>
      <c r="DM426" s="230">
        <f>IF(DL426=1,data!$C$41*DK426,0)</f>
        <v>0</v>
      </c>
      <c r="DN426" s="265" t="s">
        <v>96</v>
      </c>
      <c r="DO426" s="231">
        <f>IF(DL426=1,IF(DK426&lt;15,VLOOKUP(DN426,data!$B$3:$E$32,2,0)*DK426,(VLOOKUP(DN426,data!$B$3:$E$32,2,0)*14)+(VLOOKUP(DN426,data!$B$3:$E$32,3,0))*(DK426-14)),0)</f>
        <v>0</v>
      </c>
      <c r="DP426" s="265" t="s">
        <v>96</v>
      </c>
      <c r="DQ426" s="231">
        <f>IF(DL426=1,VLOOKUP(DP426,data!$B$35:$D$39,2,0),0)</f>
        <v>0</v>
      </c>
      <c r="DR426" s="232">
        <f>IF(AND(DO426&lt;&gt;0,DQ426&lt;&gt;0)=FALSE,0,data!$C$43)</f>
        <v>0</v>
      </c>
      <c r="DS426" s="269">
        <f t="shared" si="480"/>
        <v>0</v>
      </c>
      <c r="DT426" s="225">
        <f t="shared" si="481"/>
        <v>0</v>
      </c>
      <c r="DU426" s="225">
        <f t="shared" si="482"/>
        <v>0</v>
      </c>
      <c r="DV426" s="225">
        <f t="shared" si="483"/>
        <v>0</v>
      </c>
      <c r="DW426" s="431" t="str">
        <f t="shared" si="484"/>
        <v>ne</v>
      </c>
      <c r="DY426" s="229"/>
      <c r="DZ426" s="225">
        <f t="shared" si="485"/>
        <v>0</v>
      </c>
      <c r="EA426" s="230">
        <f>IF(DZ426=1,data!$C$41*DY426,0)</f>
        <v>0</v>
      </c>
      <c r="EB426" s="265" t="s">
        <v>96</v>
      </c>
      <c r="EC426" s="231">
        <f>IF(DZ426=1,IF(DY426&lt;15,VLOOKUP(EB426,data!$B$3:$E$32,2,0)*DY426,(VLOOKUP(EB426,data!$B$3:$E$32,2,0)*14)+(VLOOKUP(EB426,data!$B$3:$E$32,3,0))*(DY426-14)),0)</f>
        <v>0</v>
      </c>
      <c r="ED426" s="265" t="s">
        <v>96</v>
      </c>
      <c r="EE426" s="231">
        <f>IF(DZ426=1,VLOOKUP(ED426,data!$B$35:$D$39,2,0),0)</f>
        <v>0</v>
      </c>
      <c r="EF426" s="232">
        <f>IF(AND(EC426&lt;&gt;0,EE426&lt;&gt;0)=FALSE,0,data!$C$43)</f>
        <v>0</v>
      </c>
      <c r="EG426" s="269">
        <f t="shared" si="486"/>
        <v>0</v>
      </c>
      <c r="EH426" s="225">
        <f t="shared" si="487"/>
        <v>0</v>
      </c>
      <c r="EI426" s="225">
        <f t="shared" si="488"/>
        <v>0</v>
      </c>
      <c r="EJ426" s="225">
        <f t="shared" si="489"/>
        <v>0</v>
      </c>
      <c r="EK426" s="431" t="str">
        <f t="shared" si="490"/>
        <v>ne</v>
      </c>
      <c r="EM426" s="229"/>
      <c r="EN426" s="225">
        <f t="shared" si="491"/>
        <v>0</v>
      </c>
      <c r="EO426" s="230">
        <f>IF(EN426=1,data!$C$41*EM426,0)</f>
        <v>0</v>
      </c>
      <c r="EP426" s="265" t="s">
        <v>96</v>
      </c>
      <c r="EQ426" s="231">
        <f>IF(EN426=1,IF(EM426&lt;15,VLOOKUP(EP426,data!$B$3:$E$32,2,0)*EM426,(VLOOKUP(EP426,data!$B$3:$E$32,2,0)*14)+(VLOOKUP(EP426,data!$B$3:$E$32,3,0))*(EM426-14)),0)</f>
        <v>0</v>
      </c>
      <c r="ER426" s="265" t="s">
        <v>96</v>
      </c>
      <c r="ES426" s="231">
        <f>IF(EN426=1,VLOOKUP(ER426,data!$B$35:$D$39,2,0),0)</f>
        <v>0</v>
      </c>
      <c r="ET426" s="232">
        <f>IF(AND(EQ426&lt;&gt;0,ES426&lt;&gt;0)=FALSE,0,data!$C$43)</f>
        <v>0</v>
      </c>
      <c r="EU426" s="269">
        <f t="shared" si="492"/>
        <v>0</v>
      </c>
      <c r="EV426" s="225">
        <f t="shared" si="493"/>
        <v>0</v>
      </c>
      <c r="EW426" s="225">
        <f t="shared" si="494"/>
        <v>0</v>
      </c>
      <c r="EX426" s="225">
        <f t="shared" si="495"/>
        <v>0</v>
      </c>
      <c r="EY426" s="431" t="str">
        <f t="shared" si="496"/>
        <v>ne</v>
      </c>
      <c r="FA426" s="229"/>
      <c r="FB426" s="225">
        <f t="shared" si="497"/>
        <v>0</v>
      </c>
      <c r="FC426" s="230">
        <f>IF(FB426=1,data!$C$41*FA426,0)</f>
        <v>0</v>
      </c>
      <c r="FD426" s="265" t="s">
        <v>96</v>
      </c>
      <c r="FE426" s="231">
        <f>IF(FB426=1,IF(FA426&lt;15,VLOOKUP(FD426,data!$B$3:$E$32,2,0)*FA426,(VLOOKUP(FD426,data!$B$3:$E$32,2,0)*14)+(VLOOKUP(FD426,data!$B$3:$E$32,3,0))*(FA426-14)),0)</f>
        <v>0</v>
      </c>
      <c r="FF426" s="265" t="s">
        <v>96</v>
      </c>
      <c r="FG426" s="231">
        <f>IF(FB426=1,VLOOKUP(FF426,data!$B$35:$D$39,2,0),0)</f>
        <v>0</v>
      </c>
      <c r="FH426" s="232">
        <f>IF(AND(FE426&lt;&gt;0,FG426&lt;&gt;0)=FALSE,0,data!$C$43)</f>
        <v>0</v>
      </c>
      <c r="FI426" s="269">
        <f t="shared" si="498"/>
        <v>0</v>
      </c>
      <c r="FJ426" s="225">
        <f t="shared" si="499"/>
        <v>0</v>
      </c>
      <c r="FK426" s="225">
        <f t="shared" si="500"/>
        <v>0</v>
      </c>
      <c r="FL426" s="225">
        <f t="shared" si="501"/>
        <v>0</v>
      </c>
      <c r="FM426" s="431" t="str">
        <f t="shared" si="502"/>
        <v>ne</v>
      </c>
    </row>
    <row r="427" spans="1:169" ht="26.65" hidden="1" customHeight="1" x14ac:dyDescent="0.25">
      <c r="A427" s="233"/>
      <c r="B427" s="370" t="s">
        <v>518</v>
      </c>
      <c r="C427" s="416"/>
      <c r="D427" s="418"/>
      <c r="E427" s="229"/>
      <c r="F427" s="225">
        <f t="shared" si="434"/>
        <v>0</v>
      </c>
      <c r="G427" s="230">
        <f>IF(F427=1,data!$C$41*E427,0)</f>
        <v>0</v>
      </c>
      <c r="H427" s="265" t="s">
        <v>96</v>
      </c>
      <c r="I427" s="231">
        <f>IF($F427=1,IF($E427&lt;15,VLOOKUP(H427,data!$B$3:$E$32,2,0)*$E427,(VLOOKUP(H427,data!$B$3:$E$32,2,0)*14)+(VLOOKUP(H427,data!$B$3:$E$32,3,0))*($E427-14)),0)</f>
        <v>0</v>
      </c>
      <c r="J427" s="265" t="s">
        <v>96</v>
      </c>
      <c r="K427" s="231">
        <f>IF($F427=1,VLOOKUP(J427,data!$B$35:$D$39,2,0),0)</f>
        <v>0</v>
      </c>
      <c r="L427" s="232">
        <f>IF(AND(I427&lt;&gt;0,K427&lt;&gt;0)=FALSE,0,data!$C$43)</f>
        <v>0</v>
      </c>
      <c r="M427" s="269">
        <f t="shared" si="505"/>
        <v>0</v>
      </c>
      <c r="N427" s="225">
        <f t="shared" si="503"/>
        <v>0</v>
      </c>
      <c r="O427" s="225">
        <f t="shared" si="435"/>
        <v>0</v>
      </c>
      <c r="P427" s="225">
        <f t="shared" si="436"/>
        <v>0</v>
      </c>
      <c r="Q427" s="228"/>
      <c r="R427" s="438">
        <f t="shared" si="437"/>
        <v>0</v>
      </c>
      <c r="S427" s="225">
        <f t="shared" si="438"/>
        <v>0</v>
      </c>
      <c r="T427" s="357">
        <f>IF(S427=1,data!$C$41*R427,0)</f>
        <v>0</v>
      </c>
      <c r="U427" s="370" t="str">
        <f t="shared" si="439"/>
        <v xml:space="preserve"> </v>
      </c>
      <c r="V427" s="360">
        <f>IF($S427=1,IF(R427&lt;15,VLOOKUP(U427,data!$B$3:$E$32,2,0)*R427,(VLOOKUP(U427,data!$B$3:$E$32,2,0)*14)+(VLOOKUP(U427,data!$B$3:$E$32,3,0))*(R427-14)),0)</f>
        <v>0</v>
      </c>
      <c r="W427" s="370" t="str">
        <f t="shared" si="440"/>
        <v xml:space="preserve"> </v>
      </c>
      <c r="X427" s="360">
        <f>IF($S427=1,VLOOKUP(W427,data!$B$35:$D$39,2,0),0)</f>
        <v>0</v>
      </c>
      <c r="Y427" s="364">
        <f>IF(AND(V427&lt;&gt;0,X427&lt;&gt;0)=FALSE,0,data!$C$43)</f>
        <v>0</v>
      </c>
      <c r="Z427" s="365">
        <f t="shared" si="506"/>
        <v>0</v>
      </c>
      <c r="AA427" s="225">
        <f t="shared" si="504"/>
        <v>0</v>
      </c>
      <c r="AB427" s="225">
        <f t="shared" si="441"/>
        <v>0</v>
      </c>
      <c r="AC427" s="225">
        <f t="shared" si="442"/>
        <v>0</v>
      </c>
      <c r="AE427" s="229"/>
      <c r="AF427" s="225">
        <f t="shared" si="443"/>
        <v>0</v>
      </c>
      <c r="AG427" s="230">
        <f>IF(AF427=1,data!$C$41*AE427,0)</f>
        <v>0</v>
      </c>
      <c r="AH427" s="265" t="s">
        <v>96</v>
      </c>
      <c r="AI427" s="231">
        <f>IF(AF427=1,IF(AE427&lt;15,VLOOKUP(AH427,data!$B$3:$E$32,2,0)*AE427,(VLOOKUP(AH427,data!$B$3:$E$32,2,0)*14)+(VLOOKUP(AH427,data!$B$3:$E$32,3,0))*(AE427-14)),0)</f>
        <v>0</v>
      </c>
      <c r="AJ427" s="265" t="s">
        <v>96</v>
      </c>
      <c r="AK427" s="231">
        <f>IF(AF427=1,VLOOKUP(AJ427,data!$B$35:$D$39,2,0),0)</f>
        <v>0</v>
      </c>
      <c r="AL427" s="232">
        <f>IF(AND(AI427&lt;&gt;0,AK427&lt;&gt;0)=FALSE,0,data!$C$43)</f>
        <v>0</v>
      </c>
      <c r="AM427" s="269">
        <f t="shared" si="444"/>
        <v>0</v>
      </c>
      <c r="AN427" s="225">
        <f t="shared" si="445"/>
        <v>0</v>
      </c>
      <c r="AO427" s="225">
        <f t="shared" si="446"/>
        <v>0</v>
      </c>
      <c r="AP427" s="225">
        <f t="shared" si="447"/>
        <v>0</v>
      </c>
      <c r="AQ427" s="431" t="str">
        <f t="shared" si="448"/>
        <v>ne</v>
      </c>
      <c r="AS427" s="229"/>
      <c r="AT427" s="225">
        <f t="shared" si="449"/>
        <v>0</v>
      </c>
      <c r="AU427" s="230">
        <f>IF(AT427=1,data!$C$41*AS427,0)</f>
        <v>0</v>
      </c>
      <c r="AV427" s="265" t="s">
        <v>96</v>
      </c>
      <c r="AW427" s="231">
        <f>IF(AT427=1,IF(AS427&lt;15,VLOOKUP(AV427,data!$B$3:$E$32,2,0)*AS427,(VLOOKUP(AV427,data!$B$3:$E$32,2,0)*14)+(VLOOKUP(AV427,data!$B$3:$E$32,3,0))*(AS427-14)),0)</f>
        <v>0</v>
      </c>
      <c r="AX427" s="265" t="s">
        <v>96</v>
      </c>
      <c r="AY427" s="231">
        <f>IF(AT427=1,VLOOKUP(AX427,data!$B$35:$D$39,2,0),0)</f>
        <v>0</v>
      </c>
      <c r="AZ427" s="232">
        <f>IF(AND(AW427&lt;&gt;0,AY427&lt;&gt;0)=FALSE,0,data!$C$43)</f>
        <v>0</v>
      </c>
      <c r="BA427" s="269">
        <f t="shared" si="450"/>
        <v>0</v>
      </c>
      <c r="BB427" s="225">
        <f t="shared" si="451"/>
        <v>0</v>
      </c>
      <c r="BC427" s="225">
        <f t="shared" si="452"/>
        <v>0</v>
      </c>
      <c r="BD427" s="225">
        <f t="shared" si="453"/>
        <v>0</v>
      </c>
      <c r="BE427" s="431" t="str">
        <f t="shared" si="454"/>
        <v>ne</v>
      </c>
      <c r="BG427" s="229"/>
      <c r="BH427" s="225">
        <f t="shared" si="455"/>
        <v>0</v>
      </c>
      <c r="BI427" s="230">
        <f>IF(BH427=1,data!$C$41*BG427,0)</f>
        <v>0</v>
      </c>
      <c r="BJ427" s="265" t="s">
        <v>96</v>
      </c>
      <c r="BK427" s="231">
        <f>IF(BH427=1,IF(BG427&lt;15,VLOOKUP(BJ427,data!$B$3:$E$32,2,0)*BG427,(VLOOKUP(BJ427,data!$B$3:$E$32,2,0)*14)+(VLOOKUP(BJ427,data!$B$3:$E$32,3,0))*(BG427-14)),0)</f>
        <v>0</v>
      </c>
      <c r="BL427" s="265" t="s">
        <v>96</v>
      </c>
      <c r="BM427" s="231">
        <f>IF(BH427=1,VLOOKUP(BL427,data!$B$35:$D$39,2,0),0)</f>
        <v>0</v>
      </c>
      <c r="BN427" s="232">
        <f>IF(AND(BK427&lt;&gt;0,BM427&lt;&gt;0)=FALSE,0,data!$C$43)</f>
        <v>0</v>
      </c>
      <c r="BO427" s="269">
        <f t="shared" si="456"/>
        <v>0</v>
      </c>
      <c r="BP427" s="225">
        <f t="shared" si="457"/>
        <v>0</v>
      </c>
      <c r="BQ427" s="225">
        <f t="shared" si="458"/>
        <v>0</v>
      </c>
      <c r="BR427" s="225">
        <f t="shared" si="459"/>
        <v>0</v>
      </c>
      <c r="BS427" s="431" t="str">
        <f t="shared" si="460"/>
        <v>ne</v>
      </c>
      <c r="BU427" s="229"/>
      <c r="BV427" s="225">
        <f t="shared" si="461"/>
        <v>0</v>
      </c>
      <c r="BW427" s="230">
        <f>IF(BV427=1,data!$C$41*BU427,0)</f>
        <v>0</v>
      </c>
      <c r="BX427" s="265" t="s">
        <v>96</v>
      </c>
      <c r="BY427" s="231">
        <f>IF(BV427=1,IF(BU427&lt;15,VLOOKUP(BX427,data!$B$3:$E$32,2,0)*BU427,(VLOOKUP(BX427,data!$B$3:$E$32,2,0)*14)+(VLOOKUP(BX427,data!$B$3:$E$32,3,0))*(BU427-14)),0)</f>
        <v>0</v>
      </c>
      <c r="BZ427" s="265" t="s">
        <v>96</v>
      </c>
      <c r="CA427" s="231">
        <f>IF(BV427=1,VLOOKUP(BZ427,data!$B$35:$D$39,2,0),0)</f>
        <v>0</v>
      </c>
      <c r="CB427" s="232">
        <f>IF(AND(BY427&lt;&gt;0,CA427&lt;&gt;0)=FALSE,0,data!$C$43)</f>
        <v>0</v>
      </c>
      <c r="CC427" s="269">
        <f t="shared" si="462"/>
        <v>0</v>
      </c>
      <c r="CD427" s="225">
        <f t="shared" si="463"/>
        <v>0</v>
      </c>
      <c r="CE427" s="225">
        <f t="shared" si="464"/>
        <v>0</v>
      </c>
      <c r="CF427" s="225">
        <f t="shared" si="465"/>
        <v>0</v>
      </c>
      <c r="CG427" s="431" t="str">
        <f t="shared" si="466"/>
        <v>ne</v>
      </c>
      <c r="CI427" s="229"/>
      <c r="CJ427" s="225">
        <f t="shared" si="467"/>
        <v>0</v>
      </c>
      <c r="CK427" s="230">
        <f>IF(CJ427=1,data!$C$41*CI427,0)</f>
        <v>0</v>
      </c>
      <c r="CL427" s="265" t="s">
        <v>96</v>
      </c>
      <c r="CM427" s="231">
        <f>IF(CJ427=1,IF(CI427&lt;15,VLOOKUP(CL427,data!$B$3:$E$32,2,0)*CI427,(VLOOKUP(CL427,data!$B$3:$E$32,2,0)*14)+(VLOOKUP(CL427,data!$B$3:$E$32,3,0))*(CI427-14)),0)</f>
        <v>0</v>
      </c>
      <c r="CN427" s="265" t="s">
        <v>96</v>
      </c>
      <c r="CO427" s="231">
        <f>IF(CJ427=1,VLOOKUP(CN427,data!$B$35:$D$39,2,0),0)</f>
        <v>0</v>
      </c>
      <c r="CP427" s="232">
        <f>IF(AND(CM427&lt;&gt;0,CO427&lt;&gt;0)=FALSE,0,data!$C$43)</f>
        <v>0</v>
      </c>
      <c r="CQ427" s="269">
        <f t="shared" si="468"/>
        <v>0</v>
      </c>
      <c r="CR427" s="225">
        <f t="shared" si="469"/>
        <v>0</v>
      </c>
      <c r="CS427" s="225">
        <f t="shared" si="470"/>
        <v>0</v>
      </c>
      <c r="CT427" s="225">
        <f t="shared" si="471"/>
        <v>0</v>
      </c>
      <c r="CU427" s="431" t="str">
        <f t="shared" si="472"/>
        <v>ne</v>
      </c>
      <c r="CW427" s="229"/>
      <c r="CX427" s="225">
        <f t="shared" si="473"/>
        <v>0</v>
      </c>
      <c r="CY427" s="230">
        <f>IF(CX427=1,data!$C$41*CW427,0)</f>
        <v>0</v>
      </c>
      <c r="CZ427" s="265" t="s">
        <v>96</v>
      </c>
      <c r="DA427" s="231">
        <f>IF(CX427=1,IF(CW427&lt;15,VLOOKUP(CZ427,data!$B$3:$E$32,2,0)*CW427,(VLOOKUP(CZ427,data!$B$3:$E$32,2,0)*14)+(VLOOKUP(CZ427,data!$B$3:$E$32,3,0))*(CW427-14)),0)</f>
        <v>0</v>
      </c>
      <c r="DB427" s="265" t="s">
        <v>96</v>
      </c>
      <c r="DC427" s="231">
        <f>IF(CX427=1,VLOOKUP(DB427,data!$B$35:$D$39,2,0),0)</f>
        <v>0</v>
      </c>
      <c r="DD427" s="232">
        <f>IF(AND(DA427&lt;&gt;0,DC427&lt;&gt;0)=FALSE,0,data!$C$43)</f>
        <v>0</v>
      </c>
      <c r="DE427" s="269">
        <f t="shared" si="474"/>
        <v>0</v>
      </c>
      <c r="DF427" s="225">
        <f t="shared" si="475"/>
        <v>0</v>
      </c>
      <c r="DG427" s="225">
        <f t="shared" si="476"/>
        <v>0</v>
      </c>
      <c r="DH427" s="225">
        <f t="shared" si="477"/>
        <v>0</v>
      </c>
      <c r="DI427" s="431" t="str">
        <f t="shared" si="478"/>
        <v>ne</v>
      </c>
      <c r="DK427" s="229"/>
      <c r="DL427" s="225">
        <f t="shared" si="479"/>
        <v>0</v>
      </c>
      <c r="DM427" s="230">
        <f>IF(DL427=1,data!$C$41*DK427,0)</f>
        <v>0</v>
      </c>
      <c r="DN427" s="265" t="s">
        <v>96</v>
      </c>
      <c r="DO427" s="231">
        <f>IF(DL427=1,IF(DK427&lt;15,VLOOKUP(DN427,data!$B$3:$E$32,2,0)*DK427,(VLOOKUP(DN427,data!$B$3:$E$32,2,0)*14)+(VLOOKUP(DN427,data!$B$3:$E$32,3,0))*(DK427-14)),0)</f>
        <v>0</v>
      </c>
      <c r="DP427" s="265" t="s">
        <v>96</v>
      </c>
      <c r="DQ427" s="231">
        <f>IF(DL427=1,VLOOKUP(DP427,data!$B$35:$D$39,2,0),0)</f>
        <v>0</v>
      </c>
      <c r="DR427" s="232">
        <f>IF(AND(DO427&lt;&gt;0,DQ427&lt;&gt;0)=FALSE,0,data!$C$43)</f>
        <v>0</v>
      </c>
      <c r="DS427" s="269">
        <f t="shared" si="480"/>
        <v>0</v>
      </c>
      <c r="DT427" s="225">
        <f t="shared" si="481"/>
        <v>0</v>
      </c>
      <c r="DU427" s="225">
        <f t="shared" si="482"/>
        <v>0</v>
      </c>
      <c r="DV427" s="225">
        <f t="shared" si="483"/>
        <v>0</v>
      </c>
      <c r="DW427" s="431" t="str">
        <f t="shared" si="484"/>
        <v>ne</v>
      </c>
      <c r="DY427" s="229"/>
      <c r="DZ427" s="225">
        <f t="shared" si="485"/>
        <v>0</v>
      </c>
      <c r="EA427" s="230">
        <f>IF(DZ427=1,data!$C$41*DY427,0)</f>
        <v>0</v>
      </c>
      <c r="EB427" s="265" t="s">
        <v>96</v>
      </c>
      <c r="EC427" s="231">
        <f>IF(DZ427=1,IF(DY427&lt;15,VLOOKUP(EB427,data!$B$3:$E$32,2,0)*DY427,(VLOOKUP(EB427,data!$B$3:$E$32,2,0)*14)+(VLOOKUP(EB427,data!$B$3:$E$32,3,0))*(DY427-14)),0)</f>
        <v>0</v>
      </c>
      <c r="ED427" s="265" t="s">
        <v>96</v>
      </c>
      <c r="EE427" s="231">
        <f>IF(DZ427=1,VLOOKUP(ED427,data!$B$35:$D$39,2,0),0)</f>
        <v>0</v>
      </c>
      <c r="EF427" s="232">
        <f>IF(AND(EC427&lt;&gt;0,EE427&lt;&gt;0)=FALSE,0,data!$C$43)</f>
        <v>0</v>
      </c>
      <c r="EG427" s="269">
        <f t="shared" si="486"/>
        <v>0</v>
      </c>
      <c r="EH427" s="225">
        <f t="shared" si="487"/>
        <v>0</v>
      </c>
      <c r="EI427" s="225">
        <f t="shared" si="488"/>
        <v>0</v>
      </c>
      <c r="EJ427" s="225">
        <f t="shared" si="489"/>
        <v>0</v>
      </c>
      <c r="EK427" s="431" t="str">
        <f t="shared" si="490"/>
        <v>ne</v>
      </c>
      <c r="EM427" s="229"/>
      <c r="EN427" s="225">
        <f t="shared" si="491"/>
        <v>0</v>
      </c>
      <c r="EO427" s="230">
        <f>IF(EN427=1,data!$C$41*EM427,0)</f>
        <v>0</v>
      </c>
      <c r="EP427" s="265" t="s">
        <v>96</v>
      </c>
      <c r="EQ427" s="231">
        <f>IF(EN427=1,IF(EM427&lt;15,VLOOKUP(EP427,data!$B$3:$E$32,2,0)*EM427,(VLOOKUP(EP427,data!$B$3:$E$32,2,0)*14)+(VLOOKUP(EP427,data!$B$3:$E$32,3,0))*(EM427-14)),0)</f>
        <v>0</v>
      </c>
      <c r="ER427" s="265" t="s">
        <v>96</v>
      </c>
      <c r="ES427" s="231">
        <f>IF(EN427=1,VLOOKUP(ER427,data!$B$35:$D$39,2,0),0)</f>
        <v>0</v>
      </c>
      <c r="ET427" s="232">
        <f>IF(AND(EQ427&lt;&gt;0,ES427&lt;&gt;0)=FALSE,0,data!$C$43)</f>
        <v>0</v>
      </c>
      <c r="EU427" s="269">
        <f t="shared" si="492"/>
        <v>0</v>
      </c>
      <c r="EV427" s="225">
        <f t="shared" si="493"/>
        <v>0</v>
      </c>
      <c r="EW427" s="225">
        <f t="shared" si="494"/>
        <v>0</v>
      </c>
      <c r="EX427" s="225">
        <f t="shared" si="495"/>
        <v>0</v>
      </c>
      <c r="EY427" s="431" t="str">
        <f t="shared" si="496"/>
        <v>ne</v>
      </c>
      <c r="FA427" s="229"/>
      <c r="FB427" s="225">
        <f t="shared" si="497"/>
        <v>0</v>
      </c>
      <c r="FC427" s="230">
        <f>IF(FB427=1,data!$C$41*FA427,0)</f>
        <v>0</v>
      </c>
      <c r="FD427" s="265" t="s">
        <v>96</v>
      </c>
      <c r="FE427" s="231">
        <f>IF(FB427=1,IF(FA427&lt;15,VLOOKUP(FD427,data!$B$3:$E$32,2,0)*FA427,(VLOOKUP(FD427,data!$B$3:$E$32,2,0)*14)+(VLOOKUP(FD427,data!$B$3:$E$32,3,0))*(FA427-14)),0)</f>
        <v>0</v>
      </c>
      <c r="FF427" s="265" t="s">
        <v>96</v>
      </c>
      <c r="FG427" s="231">
        <f>IF(FB427=1,VLOOKUP(FF427,data!$B$35:$D$39,2,0),0)</f>
        <v>0</v>
      </c>
      <c r="FH427" s="232">
        <f>IF(AND(FE427&lt;&gt;0,FG427&lt;&gt;0)=FALSE,0,data!$C$43)</f>
        <v>0</v>
      </c>
      <c r="FI427" s="269">
        <f t="shared" si="498"/>
        <v>0</v>
      </c>
      <c r="FJ427" s="225">
        <f t="shared" si="499"/>
        <v>0</v>
      </c>
      <c r="FK427" s="225">
        <f t="shared" si="500"/>
        <v>0</v>
      </c>
      <c r="FL427" s="225">
        <f t="shared" si="501"/>
        <v>0</v>
      </c>
      <c r="FM427" s="431" t="str">
        <f t="shared" si="502"/>
        <v>ne</v>
      </c>
    </row>
    <row r="428" spans="1:169" ht="26.65" hidden="1" customHeight="1" x14ac:dyDescent="0.25">
      <c r="A428" s="233"/>
      <c r="B428" s="370" t="s">
        <v>519</v>
      </c>
      <c r="C428" s="416"/>
      <c r="D428" s="418"/>
      <c r="E428" s="229"/>
      <c r="F428" s="225">
        <f t="shared" si="434"/>
        <v>0</v>
      </c>
      <c r="G428" s="230">
        <f>IF(F428=1,data!$C$41*E428,0)</f>
        <v>0</v>
      </c>
      <c r="H428" s="265" t="s">
        <v>96</v>
      </c>
      <c r="I428" s="231">
        <f>IF($F428=1,IF($E428&lt;15,VLOOKUP(H428,data!$B$3:$E$32,2,0)*$E428,(VLOOKUP(H428,data!$B$3:$E$32,2,0)*14)+(VLOOKUP(H428,data!$B$3:$E$32,3,0))*($E428-14)),0)</f>
        <v>0</v>
      </c>
      <c r="J428" s="265" t="s">
        <v>96</v>
      </c>
      <c r="K428" s="231">
        <f>IF($F428=1,VLOOKUP(J428,data!$B$35:$D$39,2,0),0)</f>
        <v>0</v>
      </c>
      <c r="L428" s="232">
        <f>IF(AND(I428&lt;&gt;0,K428&lt;&gt;0)=FALSE,0,data!$C$43)</f>
        <v>0</v>
      </c>
      <c r="M428" s="269">
        <f t="shared" si="505"/>
        <v>0</v>
      </c>
      <c r="N428" s="225">
        <f t="shared" si="503"/>
        <v>0</v>
      </c>
      <c r="O428" s="225">
        <f t="shared" si="435"/>
        <v>0</v>
      </c>
      <c r="P428" s="225">
        <f t="shared" si="436"/>
        <v>0</v>
      </c>
      <c r="Q428" s="228"/>
      <c r="R428" s="438">
        <f t="shared" si="437"/>
        <v>0</v>
      </c>
      <c r="S428" s="225">
        <f t="shared" si="438"/>
        <v>0</v>
      </c>
      <c r="T428" s="357">
        <f>IF(S428=1,data!$C$41*R428,0)</f>
        <v>0</v>
      </c>
      <c r="U428" s="370" t="str">
        <f t="shared" si="439"/>
        <v xml:space="preserve"> </v>
      </c>
      <c r="V428" s="360">
        <f>IF($S428=1,IF(R428&lt;15,VLOOKUP(U428,data!$B$3:$E$32,2,0)*R428,(VLOOKUP(U428,data!$B$3:$E$32,2,0)*14)+(VLOOKUP(U428,data!$B$3:$E$32,3,0))*(R428-14)),0)</f>
        <v>0</v>
      </c>
      <c r="W428" s="370" t="str">
        <f t="shared" si="440"/>
        <v xml:space="preserve"> </v>
      </c>
      <c r="X428" s="360">
        <f>IF($S428=1,VLOOKUP(W428,data!$B$35:$D$39,2,0),0)</f>
        <v>0</v>
      </c>
      <c r="Y428" s="364">
        <f>IF(AND(V428&lt;&gt;0,X428&lt;&gt;0)=FALSE,0,data!$C$43)</f>
        <v>0</v>
      </c>
      <c r="Z428" s="365">
        <f t="shared" si="506"/>
        <v>0</v>
      </c>
      <c r="AA428" s="225">
        <f t="shared" si="504"/>
        <v>0</v>
      </c>
      <c r="AB428" s="225">
        <f t="shared" si="441"/>
        <v>0</v>
      </c>
      <c r="AC428" s="225">
        <f t="shared" si="442"/>
        <v>0</v>
      </c>
      <c r="AE428" s="229"/>
      <c r="AF428" s="225">
        <f t="shared" si="443"/>
        <v>0</v>
      </c>
      <c r="AG428" s="230">
        <f>IF(AF428=1,data!$C$41*AE428,0)</f>
        <v>0</v>
      </c>
      <c r="AH428" s="265" t="s">
        <v>96</v>
      </c>
      <c r="AI428" s="231">
        <f>IF(AF428=1,IF(AE428&lt;15,VLOOKUP(AH428,data!$B$3:$E$32,2,0)*AE428,(VLOOKUP(AH428,data!$B$3:$E$32,2,0)*14)+(VLOOKUP(AH428,data!$B$3:$E$32,3,0))*(AE428-14)),0)</f>
        <v>0</v>
      </c>
      <c r="AJ428" s="265" t="s">
        <v>96</v>
      </c>
      <c r="AK428" s="231">
        <f>IF(AF428=1,VLOOKUP(AJ428,data!$B$35:$D$39,2,0),0)</f>
        <v>0</v>
      </c>
      <c r="AL428" s="232">
        <f>IF(AND(AI428&lt;&gt;0,AK428&lt;&gt;0)=FALSE,0,data!$C$43)</f>
        <v>0</v>
      </c>
      <c r="AM428" s="269">
        <f t="shared" si="444"/>
        <v>0</v>
      </c>
      <c r="AN428" s="225">
        <f t="shared" si="445"/>
        <v>0</v>
      </c>
      <c r="AO428" s="225">
        <f t="shared" si="446"/>
        <v>0</v>
      </c>
      <c r="AP428" s="225">
        <f t="shared" si="447"/>
        <v>0</v>
      </c>
      <c r="AQ428" s="431" t="str">
        <f t="shared" si="448"/>
        <v>ne</v>
      </c>
      <c r="AS428" s="229"/>
      <c r="AT428" s="225">
        <f t="shared" si="449"/>
        <v>0</v>
      </c>
      <c r="AU428" s="230">
        <f>IF(AT428=1,data!$C$41*AS428,0)</f>
        <v>0</v>
      </c>
      <c r="AV428" s="265" t="s">
        <v>96</v>
      </c>
      <c r="AW428" s="231">
        <f>IF(AT428=1,IF(AS428&lt;15,VLOOKUP(AV428,data!$B$3:$E$32,2,0)*AS428,(VLOOKUP(AV428,data!$B$3:$E$32,2,0)*14)+(VLOOKUP(AV428,data!$B$3:$E$32,3,0))*(AS428-14)),0)</f>
        <v>0</v>
      </c>
      <c r="AX428" s="265" t="s">
        <v>96</v>
      </c>
      <c r="AY428" s="231">
        <f>IF(AT428=1,VLOOKUP(AX428,data!$B$35:$D$39,2,0),0)</f>
        <v>0</v>
      </c>
      <c r="AZ428" s="232">
        <f>IF(AND(AW428&lt;&gt;0,AY428&lt;&gt;0)=FALSE,0,data!$C$43)</f>
        <v>0</v>
      </c>
      <c r="BA428" s="269">
        <f t="shared" si="450"/>
        <v>0</v>
      </c>
      <c r="BB428" s="225">
        <f t="shared" si="451"/>
        <v>0</v>
      </c>
      <c r="BC428" s="225">
        <f t="shared" si="452"/>
        <v>0</v>
      </c>
      <c r="BD428" s="225">
        <f t="shared" si="453"/>
        <v>0</v>
      </c>
      <c r="BE428" s="431" t="str">
        <f t="shared" si="454"/>
        <v>ne</v>
      </c>
      <c r="BG428" s="229"/>
      <c r="BH428" s="225">
        <f t="shared" si="455"/>
        <v>0</v>
      </c>
      <c r="BI428" s="230">
        <f>IF(BH428=1,data!$C$41*BG428,0)</f>
        <v>0</v>
      </c>
      <c r="BJ428" s="265" t="s">
        <v>96</v>
      </c>
      <c r="BK428" s="231">
        <f>IF(BH428=1,IF(BG428&lt;15,VLOOKUP(BJ428,data!$B$3:$E$32,2,0)*BG428,(VLOOKUP(BJ428,data!$B$3:$E$32,2,0)*14)+(VLOOKUP(BJ428,data!$B$3:$E$32,3,0))*(BG428-14)),0)</f>
        <v>0</v>
      </c>
      <c r="BL428" s="265" t="s">
        <v>96</v>
      </c>
      <c r="BM428" s="231">
        <f>IF(BH428=1,VLOOKUP(BL428,data!$B$35:$D$39,2,0),0)</f>
        <v>0</v>
      </c>
      <c r="BN428" s="232">
        <f>IF(AND(BK428&lt;&gt;0,BM428&lt;&gt;0)=FALSE,0,data!$C$43)</f>
        <v>0</v>
      </c>
      <c r="BO428" s="269">
        <f t="shared" si="456"/>
        <v>0</v>
      </c>
      <c r="BP428" s="225">
        <f t="shared" si="457"/>
        <v>0</v>
      </c>
      <c r="BQ428" s="225">
        <f t="shared" si="458"/>
        <v>0</v>
      </c>
      <c r="BR428" s="225">
        <f t="shared" si="459"/>
        <v>0</v>
      </c>
      <c r="BS428" s="431" t="str">
        <f t="shared" si="460"/>
        <v>ne</v>
      </c>
      <c r="BU428" s="229"/>
      <c r="BV428" s="225">
        <f t="shared" si="461"/>
        <v>0</v>
      </c>
      <c r="BW428" s="230">
        <f>IF(BV428=1,data!$C$41*BU428,0)</f>
        <v>0</v>
      </c>
      <c r="BX428" s="265" t="s">
        <v>96</v>
      </c>
      <c r="BY428" s="231">
        <f>IF(BV428=1,IF(BU428&lt;15,VLOOKUP(BX428,data!$B$3:$E$32,2,0)*BU428,(VLOOKUP(BX428,data!$B$3:$E$32,2,0)*14)+(VLOOKUP(BX428,data!$B$3:$E$32,3,0))*(BU428-14)),0)</f>
        <v>0</v>
      </c>
      <c r="BZ428" s="265" t="s">
        <v>96</v>
      </c>
      <c r="CA428" s="231">
        <f>IF(BV428=1,VLOOKUP(BZ428,data!$B$35:$D$39,2,0),0)</f>
        <v>0</v>
      </c>
      <c r="CB428" s="232">
        <f>IF(AND(BY428&lt;&gt;0,CA428&lt;&gt;0)=FALSE,0,data!$C$43)</f>
        <v>0</v>
      </c>
      <c r="CC428" s="269">
        <f t="shared" si="462"/>
        <v>0</v>
      </c>
      <c r="CD428" s="225">
        <f t="shared" si="463"/>
        <v>0</v>
      </c>
      <c r="CE428" s="225">
        <f t="shared" si="464"/>
        <v>0</v>
      </c>
      <c r="CF428" s="225">
        <f t="shared" si="465"/>
        <v>0</v>
      </c>
      <c r="CG428" s="431" t="str">
        <f t="shared" si="466"/>
        <v>ne</v>
      </c>
      <c r="CI428" s="229"/>
      <c r="CJ428" s="225">
        <f t="shared" si="467"/>
        <v>0</v>
      </c>
      <c r="CK428" s="230">
        <f>IF(CJ428=1,data!$C$41*CI428,0)</f>
        <v>0</v>
      </c>
      <c r="CL428" s="265" t="s">
        <v>96</v>
      </c>
      <c r="CM428" s="231">
        <f>IF(CJ428=1,IF(CI428&lt;15,VLOOKUP(CL428,data!$B$3:$E$32,2,0)*CI428,(VLOOKUP(CL428,data!$B$3:$E$32,2,0)*14)+(VLOOKUP(CL428,data!$B$3:$E$32,3,0))*(CI428-14)),0)</f>
        <v>0</v>
      </c>
      <c r="CN428" s="265" t="s">
        <v>96</v>
      </c>
      <c r="CO428" s="231">
        <f>IF(CJ428=1,VLOOKUP(CN428,data!$B$35:$D$39,2,0),0)</f>
        <v>0</v>
      </c>
      <c r="CP428" s="232">
        <f>IF(AND(CM428&lt;&gt;0,CO428&lt;&gt;0)=FALSE,0,data!$C$43)</f>
        <v>0</v>
      </c>
      <c r="CQ428" s="269">
        <f t="shared" si="468"/>
        <v>0</v>
      </c>
      <c r="CR428" s="225">
        <f t="shared" si="469"/>
        <v>0</v>
      </c>
      <c r="CS428" s="225">
        <f t="shared" si="470"/>
        <v>0</v>
      </c>
      <c r="CT428" s="225">
        <f t="shared" si="471"/>
        <v>0</v>
      </c>
      <c r="CU428" s="431" t="str">
        <f t="shared" si="472"/>
        <v>ne</v>
      </c>
      <c r="CW428" s="229"/>
      <c r="CX428" s="225">
        <f t="shared" si="473"/>
        <v>0</v>
      </c>
      <c r="CY428" s="230">
        <f>IF(CX428=1,data!$C$41*CW428,0)</f>
        <v>0</v>
      </c>
      <c r="CZ428" s="265" t="s">
        <v>96</v>
      </c>
      <c r="DA428" s="231">
        <f>IF(CX428=1,IF(CW428&lt;15,VLOOKUP(CZ428,data!$B$3:$E$32,2,0)*CW428,(VLOOKUP(CZ428,data!$B$3:$E$32,2,0)*14)+(VLOOKUP(CZ428,data!$B$3:$E$32,3,0))*(CW428-14)),0)</f>
        <v>0</v>
      </c>
      <c r="DB428" s="265" t="s">
        <v>96</v>
      </c>
      <c r="DC428" s="231">
        <f>IF(CX428=1,VLOOKUP(DB428,data!$B$35:$D$39,2,0),0)</f>
        <v>0</v>
      </c>
      <c r="DD428" s="232">
        <f>IF(AND(DA428&lt;&gt;0,DC428&lt;&gt;0)=FALSE,0,data!$C$43)</f>
        <v>0</v>
      </c>
      <c r="DE428" s="269">
        <f t="shared" si="474"/>
        <v>0</v>
      </c>
      <c r="DF428" s="225">
        <f t="shared" si="475"/>
        <v>0</v>
      </c>
      <c r="DG428" s="225">
        <f t="shared" si="476"/>
        <v>0</v>
      </c>
      <c r="DH428" s="225">
        <f t="shared" si="477"/>
        <v>0</v>
      </c>
      <c r="DI428" s="431" t="str">
        <f t="shared" si="478"/>
        <v>ne</v>
      </c>
      <c r="DK428" s="229"/>
      <c r="DL428" s="225">
        <f t="shared" si="479"/>
        <v>0</v>
      </c>
      <c r="DM428" s="230">
        <f>IF(DL428=1,data!$C$41*DK428,0)</f>
        <v>0</v>
      </c>
      <c r="DN428" s="265" t="s">
        <v>96</v>
      </c>
      <c r="DO428" s="231">
        <f>IF(DL428=1,IF(DK428&lt;15,VLOOKUP(DN428,data!$B$3:$E$32,2,0)*DK428,(VLOOKUP(DN428,data!$B$3:$E$32,2,0)*14)+(VLOOKUP(DN428,data!$B$3:$E$32,3,0))*(DK428-14)),0)</f>
        <v>0</v>
      </c>
      <c r="DP428" s="265" t="s">
        <v>96</v>
      </c>
      <c r="DQ428" s="231">
        <f>IF(DL428=1,VLOOKUP(DP428,data!$B$35:$D$39,2,0),0)</f>
        <v>0</v>
      </c>
      <c r="DR428" s="232">
        <f>IF(AND(DO428&lt;&gt;0,DQ428&lt;&gt;0)=FALSE,0,data!$C$43)</f>
        <v>0</v>
      </c>
      <c r="DS428" s="269">
        <f t="shared" si="480"/>
        <v>0</v>
      </c>
      <c r="DT428" s="225">
        <f t="shared" si="481"/>
        <v>0</v>
      </c>
      <c r="DU428" s="225">
        <f t="shared" si="482"/>
        <v>0</v>
      </c>
      <c r="DV428" s="225">
        <f t="shared" si="483"/>
        <v>0</v>
      </c>
      <c r="DW428" s="431" t="str">
        <f t="shared" si="484"/>
        <v>ne</v>
      </c>
      <c r="DY428" s="229"/>
      <c r="DZ428" s="225">
        <f t="shared" si="485"/>
        <v>0</v>
      </c>
      <c r="EA428" s="230">
        <f>IF(DZ428=1,data!$C$41*DY428,0)</f>
        <v>0</v>
      </c>
      <c r="EB428" s="265" t="s">
        <v>96</v>
      </c>
      <c r="EC428" s="231">
        <f>IF(DZ428=1,IF(DY428&lt;15,VLOOKUP(EB428,data!$B$3:$E$32,2,0)*DY428,(VLOOKUP(EB428,data!$B$3:$E$32,2,0)*14)+(VLOOKUP(EB428,data!$B$3:$E$32,3,0))*(DY428-14)),0)</f>
        <v>0</v>
      </c>
      <c r="ED428" s="265" t="s">
        <v>96</v>
      </c>
      <c r="EE428" s="231">
        <f>IF(DZ428=1,VLOOKUP(ED428,data!$B$35:$D$39,2,0),0)</f>
        <v>0</v>
      </c>
      <c r="EF428" s="232">
        <f>IF(AND(EC428&lt;&gt;0,EE428&lt;&gt;0)=FALSE,0,data!$C$43)</f>
        <v>0</v>
      </c>
      <c r="EG428" s="269">
        <f t="shared" si="486"/>
        <v>0</v>
      </c>
      <c r="EH428" s="225">
        <f t="shared" si="487"/>
        <v>0</v>
      </c>
      <c r="EI428" s="225">
        <f t="shared" si="488"/>
        <v>0</v>
      </c>
      <c r="EJ428" s="225">
        <f t="shared" si="489"/>
        <v>0</v>
      </c>
      <c r="EK428" s="431" t="str">
        <f t="shared" si="490"/>
        <v>ne</v>
      </c>
      <c r="EM428" s="229"/>
      <c r="EN428" s="225">
        <f t="shared" si="491"/>
        <v>0</v>
      </c>
      <c r="EO428" s="230">
        <f>IF(EN428=1,data!$C$41*EM428,0)</f>
        <v>0</v>
      </c>
      <c r="EP428" s="265" t="s">
        <v>96</v>
      </c>
      <c r="EQ428" s="231">
        <f>IF(EN428=1,IF(EM428&lt;15,VLOOKUP(EP428,data!$B$3:$E$32,2,0)*EM428,(VLOOKUP(EP428,data!$B$3:$E$32,2,0)*14)+(VLOOKUP(EP428,data!$B$3:$E$32,3,0))*(EM428-14)),0)</f>
        <v>0</v>
      </c>
      <c r="ER428" s="265" t="s">
        <v>96</v>
      </c>
      <c r="ES428" s="231">
        <f>IF(EN428=1,VLOOKUP(ER428,data!$B$35:$D$39,2,0),0)</f>
        <v>0</v>
      </c>
      <c r="ET428" s="232">
        <f>IF(AND(EQ428&lt;&gt;0,ES428&lt;&gt;0)=FALSE,0,data!$C$43)</f>
        <v>0</v>
      </c>
      <c r="EU428" s="269">
        <f t="shared" si="492"/>
        <v>0</v>
      </c>
      <c r="EV428" s="225">
        <f t="shared" si="493"/>
        <v>0</v>
      </c>
      <c r="EW428" s="225">
        <f t="shared" si="494"/>
        <v>0</v>
      </c>
      <c r="EX428" s="225">
        <f t="shared" si="495"/>
        <v>0</v>
      </c>
      <c r="EY428" s="431" t="str">
        <f t="shared" si="496"/>
        <v>ne</v>
      </c>
      <c r="FA428" s="229"/>
      <c r="FB428" s="225">
        <f t="shared" si="497"/>
        <v>0</v>
      </c>
      <c r="FC428" s="230">
        <f>IF(FB428=1,data!$C$41*FA428,0)</f>
        <v>0</v>
      </c>
      <c r="FD428" s="265" t="s">
        <v>96</v>
      </c>
      <c r="FE428" s="231">
        <f>IF(FB428=1,IF(FA428&lt;15,VLOOKUP(FD428,data!$B$3:$E$32,2,0)*FA428,(VLOOKUP(FD428,data!$B$3:$E$32,2,0)*14)+(VLOOKUP(FD428,data!$B$3:$E$32,3,0))*(FA428-14)),0)</f>
        <v>0</v>
      </c>
      <c r="FF428" s="265" t="s">
        <v>96</v>
      </c>
      <c r="FG428" s="231">
        <f>IF(FB428=1,VLOOKUP(FF428,data!$B$35:$D$39,2,0),0)</f>
        <v>0</v>
      </c>
      <c r="FH428" s="232">
        <f>IF(AND(FE428&lt;&gt;0,FG428&lt;&gt;0)=FALSE,0,data!$C$43)</f>
        <v>0</v>
      </c>
      <c r="FI428" s="269">
        <f t="shared" si="498"/>
        <v>0</v>
      </c>
      <c r="FJ428" s="225">
        <f t="shared" si="499"/>
        <v>0</v>
      </c>
      <c r="FK428" s="225">
        <f t="shared" si="500"/>
        <v>0</v>
      </c>
      <c r="FL428" s="225">
        <f t="shared" si="501"/>
        <v>0</v>
      </c>
      <c r="FM428" s="431" t="str">
        <f t="shared" si="502"/>
        <v>ne</v>
      </c>
    </row>
    <row r="429" spans="1:169" ht="26.65" hidden="1" customHeight="1" x14ac:dyDescent="0.25">
      <c r="A429" s="233"/>
      <c r="B429" s="370" t="s">
        <v>520</v>
      </c>
      <c r="C429" s="416"/>
      <c r="D429" s="418"/>
      <c r="E429" s="229"/>
      <c r="F429" s="225">
        <f t="shared" si="434"/>
        <v>0</v>
      </c>
      <c r="G429" s="230">
        <f>IF(F429=1,data!$C$41*E429,0)</f>
        <v>0</v>
      </c>
      <c r="H429" s="265" t="s">
        <v>96</v>
      </c>
      <c r="I429" s="231">
        <f>IF($F429=1,IF($E429&lt;15,VLOOKUP(H429,data!$B$3:$E$32,2,0)*$E429,(VLOOKUP(H429,data!$B$3:$E$32,2,0)*14)+(VLOOKUP(H429,data!$B$3:$E$32,3,0))*($E429-14)),0)</f>
        <v>0</v>
      </c>
      <c r="J429" s="265" t="s">
        <v>96</v>
      </c>
      <c r="K429" s="231">
        <f>IF($F429=1,VLOOKUP(J429,data!$B$35:$D$39,2,0),0)</f>
        <v>0</v>
      </c>
      <c r="L429" s="232">
        <f>IF(AND(I429&lt;&gt;0,K429&lt;&gt;0)=FALSE,0,data!$C$43)</f>
        <v>0</v>
      </c>
      <c r="M429" s="269">
        <f t="shared" si="505"/>
        <v>0</v>
      </c>
      <c r="N429" s="225">
        <f t="shared" si="503"/>
        <v>0</v>
      </c>
      <c r="O429" s="225">
        <f t="shared" si="435"/>
        <v>0</v>
      </c>
      <c r="P429" s="225">
        <f t="shared" si="436"/>
        <v>0</v>
      </c>
      <c r="Q429" s="228"/>
      <c r="R429" s="438">
        <f t="shared" si="437"/>
        <v>0</v>
      </c>
      <c r="S429" s="225">
        <f t="shared" si="438"/>
        <v>0</v>
      </c>
      <c r="T429" s="357">
        <f>IF(S429=1,data!$C$41*R429,0)</f>
        <v>0</v>
      </c>
      <c r="U429" s="370" t="str">
        <f t="shared" si="439"/>
        <v xml:space="preserve"> </v>
      </c>
      <c r="V429" s="360">
        <f>IF($S429=1,IF(R429&lt;15,VLOOKUP(U429,data!$B$3:$E$32,2,0)*R429,(VLOOKUP(U429,data!$B$3:$E$32,2,0)*14)+(VLOOKUP(U429,data!$B$3:$E$32,3,0))*(R429-14)),0)</f>
        <v>0</v>
      </c>
      <c r="W429" s="370" t="str">
        <f t="shared" si="440"/>
        <v xml:space="preserve"> </v>
      </c>
      <c r="X429" s="360">
        <f>IF($S429=1,VLOOKUP(W429,data!$B$35:$D$39,2,0),0)</f>
        <v>0</v>
      </c>
      <c r="Y429" s="364">
        <f>IF(AND(V429&lt;&gt;0,X429&lt;&gt;0)=FALSE,0,data!$C$43)</f>
        <v>0</v>
      </c>
      <c r="Z429" s="365">
        <f t="shared" si="506"/>
        <v>0</v>
      </c>
      <c r="AA429" s="225">
        <f t="shared" si="504"/>
        <v>0</v>
      </c>
      <c r="AB429" s="225">
        <f t="shared" si="441"/>
        <v>0</v>
      </c>
      <c r="AC429" s="225">
        <f t="shared" si="442"/>
        <v>0</v>
      </c>
      <c r="AE429" s="229"/>
      <c r="AF429" s="225">
        <f t="shared" si="443"/>
        <v>0</v>
      </c>
      <c r="AG429" s="230">
        <f>IF(AF429=1,data!$C$41*AE429,0)</f>
        <v>0</v>
      </c>
      <c r="AH429" s="265" t="s">
        <v>96</v>
      </c>
      <c r="AI429" s="231">
        <f>IF(AF429=1,IF(AE429&lt;15,VLOOKUP(AH429,data!$B$3:$E$32,2,0)*AE429,(VLOOKUP(AH429,data!$B$3:$E$32,2,0)*14)+(VLOOKUP(AH429,data!$B$3:$E$32,3,0))*(AE429-14)),0)</f>
        <v>0</v>
      </c>
      <c r="AJ429" s="265" t="s">
        <v>96</v>
      </c>
      <c r="AK429" s="231">
        <f>IF(AF429=1,VLOOKUP(AJ429,data!$B$35:$D$39,2,0),0)</f>
        <v>0</v>
      </c>
      <c r="AL429" s="232">
        <f>IF(AND(AI429&lt;&gt;0,AK429&lt;&gt;0)=FALSE,0,data!$C$43)</f>
        <v>0</v>
      </c>
      <c r="AM429" s="269">
        <f t="shared" si="444"/>
        <v>0</v>
      </c>
      <c r="AN429" s="225">
        <f t="shared" si="445"/>
        <v>0</v>
      </c>
      <c r="AO429" s="225">
        <f t="shared" si="446"/>
        <v>0</v>
      </c>
      <c r="AP429" s="225">
        <f t="shared" si="447"/>
        <v>0</v>
      </c>
      <c r="AQ429" s="431" t="str">
        <f t="shared" si="448"/>
        <v>ne</v>
      </c>
      <c r="AS429" s="229"/>
      <c r="AT429" s="225">
        <f t="shared" si="449"/>
        <v>0</v>
      </c>
      <c r="AU429" s="230">
        <f>IF(AT429=1,data!$C$41*AS429,0)</f>
        <v>0</v>
      </c>
      <c r="AV429" s="265" t="s">
        <v>96</v>
      </c>
      <c r="AW429" s="231">
        <f>IF(AT429=1,IF(AS429&lt;15,VLOOKUP(AV429,data!$B$3:$E$32,2,0)*AS429,(VLOOKUP(AV429,data!$B$3:$E$32,2,0)*14)+(VLOOKUP(AV429,data!$B$3:$E$32,3,0))*(AS429-14)),0)</f>
        <v>0</v>
      </c>
      <c r="AX429" s="265" t="s">
        <v>96</v>
      </c>
      <c r="AY429" s="231">
        <f>IF(AT429=1,VLOOKUP(AX429,data!$B$35:$D$39,2,0),0)</f>
        <v>0</v>
      </c>
      <c r="AZ429" s="232">
        <f>IF(AND(AW429&lt;&gt;0,AY429&lt;&gt;0)=FALSE,0,data!$C$43)</f>
        <v>0</v>
      </c>
      <c r="BA429" s="269">
        <f t="shared" si="450"/>
        <v>0</v>
      </c>
      <c r="BB429" s="225">
        <f t="shared" si="451"/>
        <v>0</v>
      </c>
      <c r="BC429" s="225">
        <f t="shared" si="452"/>
        <v>0</v>
      </c>
      <c r="BD429" s="225">
        <f t="shared" si="453"/>
        <v>0</v>
      </c>
      <c r="BE429" s="431" t="str">
        <f t="shared" si="454"/>
        <v>ne</v>
      </c>
      <c r="BG429" s="229"/>
      <c r="BH429" s="225">
        <f t="shared" si="455"/>
        <v>0</v>
      </c>
      <c r="BI429" s="230">
        <f>IF(BH429=1,data!$C$41*BG429,0)</f>
        <v>0</v>
      </c>
      <c r="BJ429" s="265" t="s">
        <v>96</v>
      </c>
      <c r="BK429" s="231">
        <f>IF(BH429=1,IF(BG429&lt;15,VLOOKUP(BJ429,data!$B$3:$E$32,2,0)*BG429,(VLOOKUP(BJ429,data!$B$3:$E$32,2,0)*14)+(VLOOKUP(BJ429,data!$B$3:$E$32,3,0))*(BG429-14)),0)</f>
        <v>0</v>
      </c>
      <c r="BL429" s="265" t="s">
        <v>96</v>
      </c>
      <c r="BM429" s="231">
        <f>IF(BH429=1,VLOOKUP(BL429,data!$B$35:$D$39,2,0),0)</f>
        <v>0</v>
      </c>
      <c r="BN429" s="232">
        <f>IF(AND(BK429&lt;&gt;0,BM429&lt;&gt;0)=FALSE,0,data!$C$43)</f>
        <v>0</v>
      </c>
      <c r="BO429" s="269">
        <f t="shared" si="456"/>
        <v>0</v>
      </c>
      <c r="BP429" s="225">
        <f t="shared" si="457"/>
        <v>0</v>
      </c>
      <c r="BQ429" s="225">
        <f t="shared" si="458"/>
        <v>0</v>
      </c>
      <c r="BR429" s="225">
        <f t="shared" si="459"/>
        <v>0</v>
      </c>
      <c r="BS429" s="431" t="str">
        <f t="shared" si="460"/>
        <v>ne</v>
      </c>
      <c r="BU429" s="229"/>
      <c r="BV429" s="225">
        <f t="shared" si="461"/>
        <v>0</v>
      </c>
      <c r="BW429" s="230">
        <f>IF(BV429=1,data!$C$41*BU429,0)</f>
        <v>0</v>
      </c>
      <c r="BX429" s="265" t="s">
        <v>96</v>
      </c>
      <c r="BY429" s="231">
        <f>IF(BV429=1,IF(BU429&lt;15,VLOOKUP(BX429,data!$B$3:$E$32,2,0)*BU429,(VLOOKUP(BX429,data!$B$3:$E$32,2,0)*14)+(VLOOKUP(BX429,data!$B$3:$E$32,3,0))*(BU429-14)),0)</f>
        <v>0</v>
      </c>
      <c r="BZ429" s="265" t="s">
        <v>96</v>
      </c>
      <c r="CA429" s="231">
        <f>IF(BV429=1,VLOOKUP(BZ429,data!$B$35:$D$39,2,0),0)</f>
        <v>0</v>
      </c>
      <c r="CB429" s="232">
        <f>IF(AND(BY429&lt;&gt;0,CA429&lt;&gt;0)=FALSE,0,data!$C$43)</f>
        <v>0</v>
      </c>
      <c r="CC429" s="269">
        <f t="shared" si="462"/>
        <v>0</v>
      </c>
      <c r="CD429" s="225">
        <f t="shared" si="463"/>
        <v>0</v>
      </c>
      <c r="CE429" s="225">
        <f t="shared" si="464"/>
        <v>0</v>
      </c>
      <c r="CF429" s="225">
        <f t="shared" si="465"/>
        <v>0</v>
      </c>
      <c r="CG429" s="431" t="str">
        <f t="shared" si="466"/>
        <v>ne</v>
      </c>
      <c r="CI429" s="229"/>
      <c r="CJ429" s="225">
        <f t="shared" si="467"/>
        <v>0</v>
      </c>
      <c r="CK429" s="230">
        <f>IF(CJ429=1,data!$C$41*CI429,0)</f>
        <v>0</v>
      </c>
      <c r="CL429" s="265" t="s">
        <v>96</v>
      </c>
      <c r="CM429" s="231">
        <f>IF(CJ429=1,IF(CI429&lt;15,VLOOKUP(CL429,data!$B$3:$E$32,2,0)*CI429,(VLOOKUP(CL429,data!$B$3:$E$32,2,0)*14)+(VLOOKUP(CL429,data!$B$3:$E$32,3,0))*(CI429-14)),0)</f>
        <v>0</v>
      </c>
      <c r="CN429" s="265" t="s">
        <v>96</v>
      </c>
      <c r="CO429" s="231">
        <f>IF(CJ429=1,VLOOKUP(CN429,data!$B$35:$D$39,2,0),0)</f>
        <v>0</v>
      </c>
      <c r="CP429" s="232">
        <f>IF(AND(CM429&lt;&gt;0,CO429&lt;&gt;0)=FALSE,0,data!$C$43)</f>
        <v>0</v>
      </c>
      <c r="CQ429" s="269">
        <f t="shared" si="468"/>
        <v>0</v>
      </c>
      <c r="CR429" s="225">
        <f t="shared" si="469"/>
        <v>0</v>
      </c>
      <c r="CS429" s="225">
        <f t="shared" si="470"/>
        <v>0</v>
      </c>
      <c r="CT429" s="225">
        <f t="shared" si="471"/>
        <v>0</v>
      </c>
      <c r="CU429" s="431" t="str">
        <f t="shared" si="472"/>
        <v>ne</v>
      </c>
      <c r="CW429" s="229"/>
      <c r="CX429" s="225">
        <f t="shared" si="473"/>
        <v>0</v>
      </c>
      <c r="CY429" s="230">
        <f>IF(CX429=1,data!$C$41*CW429,0)</f>
        <v>0</v>
      </c>
      <c r="CZ429" s="265" t="s">
        <v>96</v>
      </c>
      <c r="DA429" s="231">
        <f>IF(CX429=1,IF(CW429&lt;15,VLOOKUP(CZ429,data!$B$3:$E$32,2,0)*CW429,(VLOOKUP(CZ429,data!$B$3:$E$32,2,0)*14)+(VLOOKUP(CZ429,data!$B$3:$E$32,3,0))*(CW429-14)),0)</f>
        <v>0</v>
      </c>
      <c r="DB429" s="265" t="s">
        <v>96</v>
      </c>
      <c r="DC429" s="231">
        <f>IF(CX429=1,VLOOKUP(DB429,data!$B$35:$D$39,2,0),0)</f>
        <v>0</v>
      </c>
      <c r="DD429" s="232">
        <f>IF(AND(DA429&lt;&gt;0,DC429&lt;&gt;0)=FALSE,0,data!$C$43)</f>
        <v>0</v>
      </c>
      <c r="DE429" s="269">
        <f t="shared" si="474"/>
        <v>0</v>
      </c>
      <c r="DF429" s="225">
        <f t="shared" si="475"/>
        <v>0</v>
      </c>
      <c r="DG429" s="225">
        <f t="shared" si="476"/>
        <v>0</v>
      </c>
      <c r="DH429" s="225">
        <f t="shared" si="477"/>
        <v>0</v>
      </c>
      <c r="DI429" s="431" t="str">
        <f t="shared" si="478"/>
        <v>ne</v>
      </c>
      <c r="DK429" s="229"/>
      <c r="DL429" s="225">
        <f t="shared" si="479"/>
        <v>0</v>
      </c>
      <c r="DM429" s="230">
        <f>IF(DL429=1,data!$C$41*DK429,0)</f>
        <v>0</v>
      </c>
      <c r="DN429" s="265" t="s">
        <v>96</v>
      </c>
      <c r="DO429" s="231">
        <f>IF(DL429=1,IF(DK429&lt;15,VLOOKUP(DN429,data!$B$3:$E$32,2,0)*DK429,(VLOOKUP(DN429,data!$B$3:$E$32,2,0)*14)+(VLOOKUP(DN429,data!$B$3:$E$32,3,0))*(DK429-14)),0)</f>
        <v>0</v>
      </c>
      <c r="DP429" s="265" t="s">
        <v>96</v>
      </c>
      <c r="DQ429" s="231">
        <f>IF(DL429=1,VLOOKUP(DP429,data!$B$35:$D$39,2,0),0)</f>
        <v>0</v>
      </c>
      <c r="DR429" s="232">
        <f>IF(AND(DO429&lt;&gt;0,DQ429&lt;&gt;0)=FALSE,0,data!$C$43)</f>
        <v>0</v>
      </c>
      <c r="DS429" s="269">
        <f t="shared" si="480"/>
        <v>0</v>
      </c>
      <c r="DT429" s="225">
        <f t="shared" si="481"/>
        <v>0</v>
      </c>
      <c r="DU429" s="225">
        <f t="shared" si="482"/>
        <v>0</v>
      </c>
      <c r="DV429" s="225">
        <f t="shared" si="483"/>
        <v>0</v>
      </c>
      <c r="DW429" s="431" t="str">
        <f t="shared" si="484"/>
        <v>ne</v>
      </c>
      <c r="DY429" s="229"/>
      <c r="DZ429" s="225">
        <f t="shared" si="485"/>
        <v>0</v>
      </c>
      <c r="EA429" s="230">
        <f>IF(DZ429=1,data!$C$41*DY429,0)</f>
        <v>0</v>
      </c>
      <c r="EB429" s="265" t="s">
        <v>96</v>
      </c>
      <c r="EC429" s="231">
        <f>IF(DZ429=1,IF(DY429&lt;15,VLOOKUP(EB429,data!$B$3:$E$32,2,0)*DY429,(VLOOKUP(EB429,data!$B$3:$E$32,2,0)*14)+(VLOOKUP(EB429,data!$B$3:$E$32,3,0))*(DY429-14)),0)</f>
        <v>0</v>
      </c>
      <c r="ED429" s="265" t="s">
        <v>96</v>
      </c>
      <c r="EE429" s="231">
        <f>IF(DZ429=1,VLOOKUP(ED429,data!$B$35:$D$39,2,0),0)</f>
        <v>0</v>
      </c>
      <c r="EF429" s="232">
        <f>IF(AND(EC429&lt;&gt;0,EE429&lt;&gt;0)=FALSE,0,data!$C$43)</f>
        <v>0</v>
      </c>
      <c r="EG429" s="269">
        <f t="shared" si="486"/>
        <v>0</v>
      </c>
      <c r="EH429" s="225">
        <f t="shared" si="487"/>
        <v>0</v>
      </c>
      <c r="EI429" s="225">
        <f t="shared" si="488"/>
        <v>0</v>
      </c>
      <c r="EJ429" s="225">
        <f t="shared" si="489"/>
        <v>0</v>
      </c>
      <c r="EK429" s="431" t="str">
        <f t="shared" si="490"/>
        <v>ne</v>
      </c>
      <c r="EM429" s="229"/>
      <c r="EN429" s="225">
        <f t="shared" si="491"/>
        <v>0</v>
      </c>
      <c r="EO429" s="230">
        <f>IF(EN429=1,data!$C$41*EM429,0)</f>
        <v>0</v>
      </c>
      <c r="EP429" s="265" t="s">
        <v>96</v>
      </c>
      <c r="EQ429" s="231">
        <f>IF(EN429=1,IF(EM429&lt;15,VLOOKUP(EP429,data!$B$3:$E$32,2,0)*EM429,(VLOOKUP(EP429,data!$B$3:$E$32,2,0)*14)+(VLOOKUP(EP429,data!$B$3:$E$32,3,0))*(EM429-14)),0)</f>
        <v>0</v>
      </c>
      <c r="ER429" s="265" t="s">
        <v>96</v>
      </c>
      <c r="ES429" s="231">
        <f>IF(EN429=1,VLOOKUP(ER429,data!$B$35:$D$39,2,0),0)</f>
        <v>0</v>
      </c>
      <c r="ET429" s="232">
        <f>IF(AND(EQ429&lt;&gt;0,ES429&lt;&gt;0)=FALSE,0,data!$C$43)</f>
        <v>0</v>
      </c>
      <c r="EU429" s="269">
        <f t="shared" si="492"/>
        <v>0</v>
      </c>
      <c r="EV429" s="225">
        <f t="shared" si="493"/>
        <v>0</v>
      </c>
      <c r="EW429" s="225">
        <f t="shared" si="494"/>
        <v>0</v>
      </c>
      <c r="EX429" s="225">
        <f t="shared" si="495"/>
        <v>0</v>
      </c>
      <c r="EY429" s="431" t="str">
        <f t="shared" si="496"/>
        <v>ne</v>
      </c>
      <c r="FA429" s="229"/>
      <c r="FB429" s="225">
        <f t="shared" si="497"/>
        <v>0</v>
      </c>
      <c r="FC429" s="230">
        <f>IF(FB429=1,data!$C$41*FA429,0)</f>
        <v>0</v>
      </c>
      <c r="FD429" s="265" t="s">
        <v>96</v>
      </c>
      <c r="FE429" s="231">
        <f>IF(FB429=1,IF(FA429&lt;15,VLOOKUP(FD429,data!$B$3:$E$32,2,0)*FA429,(VLOOKUP(FD429,data!$B$3:$E$32,2,0)*14)+(VLOOKUP(FD429,data!$B$3:$E$32,3,0))*(FA429-14)),0)</f>
        <v>0</v>
      </c>
      <c r="FF429" s="265" t="s">
        <v>96</v>
      </c>
      <c r="FG429" s="231">
        <f>IF(FB429=1,VLOOKUP(FF429,data!$B$35:$D$39,2,0),0)</f>
        <v>0</v>
      </c>
      <c r="FH429" s="232">
        <f>IF(AND(FE429&lt;&gt;0,FG429&lt;&gt;0)=FALSE,0,data!$C$43)</f>
        <v>0</v>
      </c>
      <c r="FI429" s="269">
        <f t="shared" si="498"/>
        <v>0</v>
      </c>
      <c r="FJ429" s="225">
        <f t="shared" si="499"/>
        <v>0</v>
      </c>
      <c r="FK429" s="225">
        <f t="shared" si="500"/>
        <v>0</v>
      </c>
      <c r="FL429" s="225">
        <f t="shared" si="501"/>
        <v>0</v>
      </c>
      <c r="FM429" s="431" t="str">
        <f t="shared" si="502"/>
        <v>ne</v>
      </c>
    </row>
    <row r="430" spans="1:169" ht="26.65" hidden="1" customHeight="1" x14ac:dyDescent="0.25">
      <c r="A430" s="233"/>
      <c r="B430" s="370" t="s">
        <v>521</v>
      </c>
      <c r="C430" s="416"/>
      <c r="D430" s="418"/>
      <c r="E430" s="229"/>
      <c r="F430" s="225">
        <f t="shared" si="434"/>
        <v>0</v>
      </c>
      <c r="G430" s="230">
        <f>IF(F430=1,data!$C$41*E430,0)</f>
        <v>0</v>
      </c>
      <c r="H430" s="265" t="s">
        <v>96</v>
      </c>
      <c r="I430" s="231">
        <f>IF($F430=1,IF($E430&lt;15,VLOOKUP(H430,data!$B$3:$E$32,2,0)*$E430,(VLOOKUP(H430,data!$B$3:$E$32,2,0)*14)+(VLOOKUP(H430,data!$B$3:$E$32,3,0))*($E430-14)),0)</f>
        <v>0</v>
      </c>
      <c r="J430" s="265" t="s">
        <v>96</v>
      </c>
      <c r="K430" s="231">
        <f>IF($F430=1,VLOOKUP(J430,data!$B$35:$D$39,2,0),0)</f>
        <v>0</v>
      </c>
      <c r="L430" s="232">
        <f>IF(AND(I430&lt;&gt;0,K430&lt;&gt;0)=FALSE,0,data!$C$43)</f>
        <v>0</v>
      </c>
      <c r="M430" s="269">
        <f t="shared" si="505"/>
        <v>0</v>
      </c>
      <c r="N430" s="225">
        <f t="shared" si="503"/>
        <v>0</v>
      </c>
      <c r="O430" s="225">
        <f t="shared" si="435"/>
        <v>0</v>
      </c>
      <c r="P430" s="225">
        <f t="shared" si="436"/>
        <v>0</v>
      </c>
      <c r="Q430" s="228"/>
      <c r="R430" s="438">
        <f t="shared" si="437"/>
        <v>0</v>
      </c>
      <c r="S430" s="225">
        <f t="shared" si="438"/>
        <v>0</v>
      </c>
      <c r="T430" s="357">
        <f>IF(S430=1,data!$C$41*R430,0)</f>
        <v>0</v>
      </c>
      <c r="U430" s="370" t="str">
        <f t="shared" si="439"/>
        <v xml:space="preserve"> </v>
      </c>
      <c r="V430" s="360">
        <f>IF($S430=1,IF(R430&lt;15,VLOOKUP(U430,data!$B$3:$E$32,2,0)*R430,(VLOOKUP(U430,data!$B$3:$E$32,2,0)*14)+(VLOOKUP(U430,data!$B$3:$E$32,3,0))*(R430-14)),0)</f>
        <v>0</v>
      </c>
      <c r="W430" s="370" t="str">
        <f t="shared" si="440"/>
        <v xml:space="preserve"> </v>
      </c>
      <c r="X430" s="360">
        <f>IF($S430=1,VLOOKUP(W430,data!$B$35:$D$39,2,0),0)</f>
        <v>0</v>
      </c>
      <c r="Y430" s="364">
        <f>IF(AND(V430&lt;&gt;0,X430&lt;&gt;0)=FALSE,0,data!$C$43)</f>
        <v>0</v>
      </c>
      <c r="Z430" s="365">
        <f t="shared" si="506"/>
        <v>0</v>
      </c>
      <c r="AA430" s="225">
        <f t="shared" si="504"/>
        <v>0</v>
      </c>
      <c r="AB430" s="225">
        <f t="shared" si="441"/>
        <v>0</v>
      </c>
      <c r="AC430" s="225">
        <f t="shared" si="442"/>
        <v>0</v>
      </c>
      <c r="AE430" s="229"/>
      <c r="AF430" s="225">
        <f t="shared" si="443"/>
        <v>0</v>
      </c>
      <c r="AG430" s="230">
        <f>IF(AF430=1,data!$C$41*AE430,0)</f>
        <v>0</v>
      </c>
      <c r="AH430" s="265" t="s">
        <v>96</v>
      </c>
      <c r="AI430" s="231">
        <f>IF(AF430=1,IF(AE430&lt;15,VLOOKUP(AH430,data!$B$3:$E$32,2,0)*AE430,(VLOOKUP(AH430,data!$B$3:$E$32,2,0)*14)+(VLOOKUP(AH430,data!$B$3:$E$32,3,0))*(AE430-14)),0)</f>
        <v>0</v>
      </c>
      <c r="AJ430" s="265" t="s">
        <v>96</v>
      </c>
      <c r="AK430" s="231">
        <f>IF(AF430=1,VLOOKUP(AJ430,data!$B$35:$D$39,2,0),0)</f>
        <v>0</v>
      </c>
      <c r="AL430" s="232">
        <f>IF(AND(AI430&lt;&gt;0,AK430&lt;&gt;0)=FALSE,0,data!$C$43)</f>
        <v>0</v>
      </c>
      <c r="AM430" s="269">
        <f t="shared" si="444"/>
        <v>0</v>
      </c>
      <c r="AN430" s="225">
        <f t="shared" si="445"/>
        <v>0</v>
      </c>
      <c r="AO430" s="225">
        <f t="shared" si="446"/>
        <v>0</v>
      </c>
      <c r="AP430" s="225">
        <f t="shared" si="447"/>
        <v>0</v>
      </c>
      <c r="AQ430" s="431" t="str">
        <f t="shared" si="448"/>
        <v>ne</v>
      </c>
      <c r="AS430" s="229"/>
      <c r="AT430" s="225">
        <f t="shared" si="449"/>
        <v>0</v>
      </c>
      <c r="AU430" s="230">
        <f>IF(AT430=1,data!$C$41*AS430,0)</f>
        <v>0</v>
      </c>
      <c r="AV430" s="265" t="s">
        <v>96</v>
      </c>
      <c r="AW430" s="231">
        <f>IF(AT430=1,IF(AS430&lt;15,VLOOKUP(AV430,data!$B$3:$E$32,2,0)*AS430,(VLOOKUP(AV430,data!$B$3:$E$32,2,0)*14)+(VLOOKUP(AV430,data!$B$3:$E$32,3,0))*(AS430-14)),0)</f>
        <v>0</v>
      </c>
      <c r="AX430" s="265" t="s">
        <v>96</v>
      </c>
      <c r="AY430" s="231">
        <f>IF(AT430=1,VLOOKUP(AX430,data!$B$35:$D$39,2,0),0)</f>
        <v>0</v>
      </c>
      <c r="AZ430" s="232">
        <f>IF(AND(AW430&lt;&gt;0,AY430&lt;&gt;0)=FALSE,0,data!$C$43)</f>
        <v>0</v>
      </c>
      <c r="BA430" s="269">
        <f t="shared" si="450"/>
        <v>0</v>
      </c>
      <c r="BB430" s="225">
        <f t="shared" si="451"/>
        <v>0</v>
      </c>
      <c r="BC430" s="225">
        <f t="shared" si="452"/>
        <v>0</v>
      </c>
      <c r="BD430" s="225">
        <f t="shared" si="453"/>
        <v>0</v>
      </c>
      <c r="BE430" s="431" t="str">
        <f t="shared" si="454"/>
        <v>ne</v>
      </c>
      <c r="BG430" s="229"/>
      <c r="BH430" s="225">
        <f t="shared" si="455"/>
        <v>0</v>
      </c>
      <c r="BI430" s="230">
        <f>IF(BH430=1,data!$C$41*BG430,0)</f>
        <v>0</v>
      </c>
      <c r="BJ430" s="265" t="s">
        <v>96</v>
      </c>
      <c r="BK430" s="231">
        <f>IF(BH430=1,IF(BG430&lt;15,VLOOKUP(BJ430,data!$B$3:$E$32,2,0)*BG430,(VLOOKUP(BJ430,data!$B$3:$E$32,2,0)*14)+(VLOOKUP(BJ430,data!$B$3:$E$32,3,0))*(BG430-14)),0)</f>
        <v>0</v>
      </c>
      <c r="BL430" s="265" t="s">
        <v>96</v>
      </c>
      <c r="BM430" s="231">
        <f>IF(BH430=1,VLOOKUP(BL430,data!$B$35:$D$39,2,0),0)</f>
        <v>0</v>
      </c>
      <c r="BN430" s="232">
        <f>IF(AND(BK430&lt;&gt;0,BM430&lt;&gt;0)=FALSE,0,data!$C$43)</f>
        <v>0</v>
      </c>
      <c r="BO430" s="269">
        <f t="shared" si="456"/>
        <v>0</v>
      </c>
      <c r="BP430" s="225">
        <f t="shared" si="457"/>
        <v>0</v>
      </c>
      <c r="BQ430" s="225">
        <f t="shared" si="458"/>
        <v>0</v>
      </c>
      <c r="BR430" s="225">
        <f t="shared" si="459"/>
        <v>0</v>
      </c>
      <c r="BS430" s="431" t="str">
        <f t="shared" si="460"/>
        <v>ne</v>
      </c>
      <c r="BU430" s="229"/>
      <c r="BV430" s="225">
        <f t="shared" si="461"/>
        <v>0</v>
      </c>
      <c r="BW430" s="230">
        <f>IF(BV430=1,data!$C$41*BU430,0)</f>
        <v>0</v>
      </c>
      <c r="BX430" s="265" t="s">
        <v>96</v>
      </c>
      <c r="BY430" s="231">
        <f>IF(BV430=1,IF(BU430&lt;15,VLOOKUP(BX430,data!$B$3:$E$32,2,0)*BU430,(VLOOKUP(BX430,data!$B$3:$E$32,2,0)*14)+(VLOOKUP(BX430,data!$B$3:$E$32,3,0))*(BU430-14)),0)</f>
        <v>0</v>
      </c>
      <c r="BZ430" s="265" t="s">
        <v>96</v>
      </c>
      <c r="CA430" s="231">
        <f>IF(BV430=1,VLOOKUP(BZ430,data!$B$35:$D$39,2,0),0)</f>
        <v>0</v>
      </c>
      <c r="CB430" s="232">
        <f>IF(AND(BY430&lt;&gt;0,CA430&lt;&gt;0)=FALSE,0,data!$C$43)</f>
        <v>0</v>
      </c>
      <c r="CC430" s="269">
        <f t="shared" si="462"/>
        <v>0</v>
      </c>
      <c r="CD430" s="225">
        <f t="shared" si="463"/>
        <v>0</v>
      </c>
      <c r="CE430" s="225">
        <f t="shared" si="464"/>
        <v>0</v>
      </c>
      <c r="CF430" s="225">
        <f t="shared" si="465"/>
        <v>0</v>
      </c>
      <c r="CG430" s="431" t="str">
        <f t="shared" si="466"/>
        <v>ne</v>
      </c>
      <c r="CI430" s="229"/>
      <c r="CJ430" s="225">
        <f t="shared" si="467"/>
        <v>0</v>
      </c>
      <c r="CK430" s="230">
        <f>IF(CJ430=1,data!$C$41*CI430,0)</f>
        <v>0</v>
      </c>
      <c r="CL430" s="265" t="s">
        <v>96</v>
      </c>
      <c r="CM430" s="231">
        <f>IF(CJ430=1,IF(CI430&lt;15,VLOOKUP(CL430,data!$B$3:$E$32,2,0)*CI430,(VLOOKUP(CL430,data!$B$3:$E$32,2,0)*14)+(VLOOKUP(CL430,data!$B$3:$E$32,3,0))*(CI430-14)),0)</f>
        <v>0</v>
      </c>
      <c r="CN430" s="265" t="s">
        <v>96</v>
      </c>
      <c r="CO430" s="231">
        <f>IF(CJ430=1,VLOOKUP(CN430,data!$B$35:$D$39,2,0),0)</f>
        <v>0</v>
      </c>
      <c r="CP430" s="232">
        <f>IF(AND(CM430&lt;&gt;0,CO430&lt;&gt;0)=FALSE,0,data!$C$43)</f>
        <v>0</v>
      </c>
      <c r="CQ430" s="269">
        <f t="shared" si="468"/>
        <v>0</v>
      </c>
      <c r="CR430" s="225">
        <f t="shared" si="469"/>
        <v>0</v>
      </c>
      <c r="CS430" s="225">
        <f t="shared" si="470"/>
        <v>0</v>
      </c>
      <c r="CT430" s="225">
        <f t="shared" si="471"/>
        <v>0</v>
      </c>
      <c r="CU430" s="431" t="str">
        <f t="shared" si="472"/>
        <v>ne</v>
      </c>
      <c r="CW430" s="229"/>
      <c r="CX430" s="225">
        <f t="shared" si="473"/>
        <v>0</v>
      </c>
      <c r="CY430" s="230">
        <f>IF(CX430=1,data!$C$41*CW430,0)</f>
        <v>0</v>
      </c>
      <c r="CZ430" s="265" t="s">
        <v>96</v>
      </c>
      <c r="DA430" s="231">
        <f>IF(CX430=1,IF(CW430&lt;15,VLOOKUP(CZ430,data!$B$3:$E$32,2,0)*CW430,(VLOOKUP(CZ430,data!$B$3:$E$32,2,0)*14)+(VLOOKUP(CZ430,data!$B$3:$E$32,3,0))*(CW430-14)),0)</f>
        <v>0</v>
      </c>
      <c r="DB430" s="265" t="s">
        <v>96</v>
      </c>
      <c r="DC430" s="231">
        <f>IF(CX430=1,VLOOKUP(DB430,data!$B$35:$D$39,2,0),0)</f>
        <v>0</v>
      </c>
      <c r="DD430" s="232">
        <f>IF(AND(DA430&lt;&gt;0,DC430&lt;&gt;0)=FALSE,0,data!$C$43)</f>
        <v>0</v>
      </c>
      <c r="DE430" s="269">
        <f t="shared" si="474"/>
        <v>0</v>
      </c>
      <c r="DF430" s="225">
        <f t="shared" si="475"/>
        <v>0</v>
      </c>
      <c r="DG430" s="225">
        <f t="shared" si="476"/>
        <v>0</v>
      </c>
      <c r="DH430" s="225">
        <f t="shared" si="477"/>
        <v>0</v>
      </c>
      <c r="DI430" s="431" t="str">
        <f t="shared" si="478"/>
        <v>ne</v>
      </c>
      <c r="DK430" s="229"/>
      <c r="DL430" s="225">
        <f t="shared" si="479"/>
        <v>0</v>
      </c>
      <c r="DM430" s="230">
        <f>IF(DL430=1,data!$C$41*DK430,0)</f>
        <v>0</v>
      </c>
      <c r="DN430" s="265" t="s">
        <v>96</v>
      </c>
      <c r="DO430" s="231">
        <f>IF(DL430=1,IF(DK430&lt;15,VLOOKUP(DN430,data!$B$3:$E$32,2,0)*DK430,(VLOOKUP(DN430,data!$B$3:$E$32,2,0)*14)+(VLOOKUP(DN430,data!$B$3:$E$32,3,0))*(DK430-14)),0)</f>
        <v>0</v>
      </c>
      <c r="DP430" s="265" t="s">
        <v>96</v>
      </c>
      <c r="DQ430" s="231">
        <f>IF(DL430=1,VLOOKUP(DP430,data!$B$35:$D$39,2,0),0)</f>
        <v>0</v>
      </c>
      <c r="DR430" s="232">
        <f>IF(AND(DO430&lt;&gt;0,DQ430&lt;&gt;0)=FALSE,0,data!$C$43)</f>
        <v>0</v>
      </c>
      <c r="DS430" s="269">
        <f t="shared" si="480"/>
        <v>0</v>
      </c>
      <c r="DT430" s="225">
        <f t="shared" si="481"/>
        <v>0</v>
      </c>
      <c r="DU430" s="225">
        <f t="shared" si="482"/>
        <v>0</v>
      </c>
      <c r="DV430" s="225">
        <f t="shared" si="483"/>
        <v>0</v>
      </c>
      <c r="DW430" s="431" t="str">
        <f t="shared" si="484"/>
        <v>ne</v>
      </c>
      <c r="DY430" s="229"/>
      <c r="DZ430" s="225">
        <f t="shared" si="485"/>
        <v>0</v>
      </c>
      <c r="EA430" s="230">
        <f>IF(DZ430=1,data!$C$41*DY430,0)</f>
        <v>0</v>
      </c>
      <c r="EB430" s="265" t="s">
        <v>96</v>
      </c>
      <c r="EC430" s="231">
        <f>IF(DZ430=1,IF(DY430&lt;15,VLOOKUP(EB430,data!$B$3:$E$32,2,0)*DY430,(VLOOKUP(EB430,data!$B$3:$E$32,2,0)*14)+(VLOOKUP(EB430,data!$B$3:$E$32,3,0))*(DY430-14)),0)</f>
        <v>0</v>
      </c>
      <c r="ED430" s="265" t="s">
        <v>96</v>
      </c>
      <c r="EE430" s="231">
        <f>IF(DZ430=1,VLOOKUP(ED430,data!$B$35:$D$39,2,0),0)</f>
        <v>0</v>
      </c>
      <c r="EF430" s="232">
        <f>IF(AND(EC430&lt;&gt;0,EE430&lt;&gt;0)=FALSE,0,data!$C$43)</f>
        <v>0</v>
      </c>
      <c r="EG430" s="269">
        <f t="shared" si="486"/>
        <v>0</v>
      </c>
      <c r="EH430" s="225">
        <f t="shared" si="487"/>
        <v>0</v>
      </c>
      <c r="EI430" s="225">
        <f t="shared" si="488"/>
        <v>0</v>
      </c>
      <c r="EJ430" s="225">
        <f t="shared" si="489"/>
        <v>0</v>
      </c>
      <c r="EK430" s="431" t="str">
        <f t="shared" si="490"/>
        <v>ne</v>
      </c>
      <c r="EM430" s="229"/>
      <c r="EN430" s="225">
        <f t="shared" si="491"/>
        <v>0</v>
      </c>
      <c r="EO430" s="230">
        <f>IF(EN430=1,data!$C$41*EM430,0)</f>
        <v>0</v>
      </c>
      <c r="EP430" s="265" t="s">
        <v>96</v>
      </c>
      <c r="EQ430" s="231">
        <f>IF(EN430=1,IF(EM430&lt;15,VLOOKUP(EP430,data!$B$3:$E$32,2,0)*EM430,(VLOOKUP(EP430,data!$B$3:$E$32,2,0)*14)+(VLOOKUP(EP430,data!$B$3:$E$32,3,0))*(EM430-14)),0)</f>
        <v>0</v>
      </c>
      <c r="ER430" s="265" t="s">
        <v>96</v>
      </c>
      <c r="ES430" s="231">
        <f>IF(EN430=1,VLOOKUP(ER430,data!$B$35:$D$39,2,0),0)</f>
        <v>0</v>
      </c>
      <c r="ET430" s="232">
        <f>IF(AND(EQ430&lt;&gt;0,ES430&lt;&gt;0)=FALSE,0,data!$C$43)</f>
        <v>0</v>
      </c>
      <c r="EU430" s="269">
        <f t="shared" si="492"/>
        <v>0</v>
      </c>
      <c r="EV430" s="225">
        <f t="shared" si="493"/>
        <v>0</v>
      </c>
      <c r="EW430" s="225">
        <f t="shared" si="494"/>
        <v>0</v>
      </c>
      <c r="EX430" s="225">
        <f t="shared" si="495"/>
        <v>0</v>
      </c>
      <c r="EY430" s="431" t="str">
        <f t="shared" si="496"/>
        <v>ne</v>
      </c>
      <c r="FA430" s="229"/>
      <c r="FB430" s="225">
        <f t="shared" si="497"/>
        <v>0</v>
      </c>
      <c r="FC430" s="230">
        <f>IF(FB430=1,data!$C$41*FA430,0)</f>
        <v>0</v>
      </c>
      <c r="FD430" s="265" t="s">
        <v>96</v>
      </c>
      <c r="FE430" s="231">
        <f>IF(FB430=1,IF(FA430&lt;15,VLOOKUP(FD430,data!$B$3:$E$32,2,0)*FA430,(VLOOKUP(FD430,data!$B$3:$E$32,2,0)*14)+(VLOOKUP(FD430,data!$B$3:$E$32,3,0))*(FA430-14)),0)</f>
        <v>0</v>
      </c>
      <c r="FF430" s="265" t="s">
        <v>96</v>
      </c>
      <c r="FG430" s="231">
        <f>IF(FB430=1,VLOOKUP(FF430,data!$B$35:$D$39,2,0),0)</f>
        <v>0</v>
      </c>
      <c r="FH430" s="232">
        <f>IF(AND(FE430&lt;&gt;0,FG430&lt;&gt;0)=FALSE,0,data!$C$43)</f>
        <v>0</v>
      </c>
      <c r="FI430" s="269">
        <f t="shared" si="498"/>
        <v>0</v>
      </c>
      <c r="FJ430" s="225">
        <f t="shared" si="499"/>
        <v>0</v>
      </c>
      <c r="FK430" s="225">
        <f t="shared" si="500"/>
        <v>0</v>
      </c>
      <c r="FL430" s="225">
        <f t="shared" si="501"/>
        <v>0</v>
      </c>
      <c r="FM430" s="431" t="str">
        <f t="shared" si="502"/>
        <v>ne</v>
      </c>
    </row>
    <row r="431" spans="1:169" ht="26.65" hidden="1" customHeight="1" x14ac:dyDescent="0.25">
      <c r="A431" s="233"/>
      <c r="B431" s="370" t="s">
        <v>522</v>
      </c>
      <c r="C431" s="416"/>
      <c r="D431" s="418"/>
      <c r="E431" s="229"/>
      <c r="F431" s="225">
        <f t="shared" si="434"/>
        <v>0</v>
      </c>
      <c r="G431" s="230">
        <f>IF(F431=1,data!$C$41*E431,0)</f>
        <v>0</v>
      </c>
      <c r="H431" s="265" t="s">
        <v>96</v>
      </c>
      <c r="I431" s="231">
        <f>IF($F431=1,IF($E431&lt;15,VLOOKUP(H431,data!$B$3:$E$32,2,0)*$E431,(VLOOKUP(H431,data!$B$3:$E$32,2,0)*14)+(VLOOKUP(H431,data!$B$3:$E$32,3,0))*($E431-14)),0)</f>
        <v>0</v>
      </c>
      <c r="J431" s="265" t="s">
        <v>96</v>
      </c>
      <c r="K431" s="231">
        <f>IF($F431=1,VLOOKUP(J431,data!$B$35:$D$39,2,0),0)</f>
        <v>0</v>
      </c>
      <c r="L431" s="232">
        <f>IF(AND(I431&lt;&gt;0,K431&lt;&gt;0)=FALSE,0,data!$C$43)</f>
        <v>0</v>
      </c>
      <c r="M431" s="269">
        <f t="shared" si="505"/>
        <v>0</v>
      </c>
      <c r="N431" s="225">
        <f t="shared" si="503"/>
        <v>0</v>
      </c>
      <c r="O431" s="225">
        <f t="shared" si="435"/>
        <v>0</v>
      </c>
      <c r="P431" s="225">
        <f t="shared" si="436"/>
        <v>0</v>
      </c>
      <c r="Q431" s="228"/>
      <c r="R431" s="438">
        <f t="shared" si="437"/>
        <v>0</v>
      </c>
      <c r="S431" s="225">
        <f t="shared" si="438"/>
        <v>0</v>
      </c>
      <c r="T431" s="357">
        <f>IF(S431=1,data!$C$41*R431,0)</f>
        <v>0</v>
      </c>
      <c r="U431" s="370" t="str">
        <f t="shared" si="439"/>
        <v xml:space="preserve"> </v>
      </c>
      <c r="V431" s="360">
        <f>IF($S431=1,IF(R431&lt;15,VLOOKUP(U431,data!$B$3:$E$32,2,0)*R431,(VLOOKUP(U431,data!$B$3:$E$32,2,0)*14)+(VLOOKUP(U431,data!$B$3:$E$32,3,0))*(R431-14)),0)</f>
        <v>0</v>
      </c>
      <c r="W431" s="370" t="str">
        <f t="shared" si="440"/>
        <v xml:space="preserve"> </v>
      </c>
      <c r="X431" s="360">
        <f>IF($S431=1,VLOOKUP(W431,data!$B$35:$D$39,2,0),0)</f>
        <v>0</v>
      </c>
      <c r="Y431" s="364">
        <f>IF(AND(V431&lt;&gt;0,X431&lt;&gt;0)=FALSE,0,data!$C$43)</f>
        <v>0</v>
      </c>
      <c r="Z431" s="365">
        <f t="shared" si="506"/>
        <v>0</v>
      </c>
      <c r="AA431" s="225">
        <f t="shared" si="504"/>
        <v>0</v>
      </c>
      <c r="AB431" s="225">
        <f t="shared" si="441"/>
        <v>0</v>
      </c>
      <c r="AC431" s="225">
        <f t="shared" si="442"/>
        <v>0</v>
      </c>
      <c r="AE431" s="229"/>
      <c r="AF431" s="225">
        <f t="shared" si="443"/>
        <v>0</v>
      </c>
      <c r="AG431" s="230">
        <f>IF(AF431=1,data!$C$41*AE431,0)</f>
        <v>0</v>
      </c>
      <c r="AH431" s="265" t="s">
        <v>96</v>
      </c>
      <c r="AI431" s="231">
        <f>IF(AF431=1,IF(AE431&lt;15,VLOOKUP(AH431,data!$B$3:$E$32,2,0)*AE431,(VLOOKUP(AH431,data!$B$3:$E$32,2,0)*14)+(VLOOKUP(AH431,data!$B$3:$E$32,3,0))*(AE431-14)),0)</f>
        <v>0</v>
      </c>
      <c r="AJ431" s="265" t="s">
        <v>96</v>
      </c>
      <c r="AK431" s="231">
        <f>IF(AF431=1,VLOOKUP(AJ431,data!$B$35:$D$39,2,0),0)</f>
        <v>0</v>
      </c>
      <c r="AL431" s="232">
        <f>IF(AND(AI431&lt;&gt;0,AK431&lt;&gt;0)=FALSE,0,data!$C$43)</f>
        <v>0</v>
      </c>
      <c r="AM431" s="269">
        <f t="shared" si="444"/>
        <v>0</v>
      </c>
      <c r="AN431" s="225">
        <f t="shared" si="445"/>
        <v>0</v>
      </c>
      <c r="AO431" s="225">
        <f t="shared" si="446"/>
        <v>0</v>
      </c>
      <c r="AP431" s="225">
        <f t="shared" si="447"/>
        <v>0</v>
      </c>
      <c r="AQ431" s="431" t="str">
        <f t="shared" si="448"/>
        <v>ne</v>
      </c>
      <c r="AS431" s="229"/>
      <c r="AT431" s="225">
        <f t="shared" si="449"/>
        <v>0</v>
      </c>
      <c r="AU431" s="230">
        <f>IF(AT431=1,data!$C$41*AS431,0)</f>
        <v>0</v>
      </c>
      <c r="AV431" s="265" t="s">
        <v>96</v>
      </c>
      <c r="AW431" s="231">
        <f>IF(AT431=1,IF(AS431&lt;15,VLOOKUP(AV431,data!$B$3:$E$32,2,0)*AS431,(VLOOKUP(AV431,data!$B$3:$E$32,2,0)*14)+(VLOOKUP(AV431,data!$B$3:$E$32,3,0))*(AS431-14)),0)</f>
        <v>0</v>
      </c>
      <c r="AX431" s="265" t="s">
        <v>96</v>
      </c>
      <c r="AY431" s="231">
        <f>IF(AT431=1,VLOOKUP(AX431,data!$B$35:$D$39,2,0),0)</f>
        <v>0</v>
      </c>
      <c r="AZ431" s="232">
        <f>IF(AND(AW431&lt;&gt;0,AY431&lt;&gt;0)=FALSE,0,data!$C$43)</f>
        <v>0</v>
      </c>
      <c r="BA431" s="269">
        <f t="shared" si="450"/>
        <v>0</v>
      </c>
      <c r="BB431" s="225">
        <f t="shared" si="451"/>
        <v>0</v>
      </c>
      <c r="BC431" s="225">
        <f t="shared" si="452"/>
        <v>0</v>
      </c>
      <c r="BD431" s="225">
        <f t="shared" si="453"/>
        <v>0</v>
      </c>
      <c r="BE431" s="431" t="str">
        <f t="shared" si="454"/>
        <v>ne</v>
      </c>
      <c r="BG431" s="229"/>
      <c r="BH431" s="225">
        <f t="shared" si="455"/>
        <v>0</v>
      </c>
      <c r="BI431" s="230">
        <f>IF(BH431=1,data!$C$41*BG431,0)</f>
        <v>0</v>
      </c>
      <c r="BJ431" s="265" t="s">
        <v>96</v>
      </c>
      <c r="BK431" s="231">
        <f>IF(BH431=1,IF(BG431&lt;15,VLOOKUP(BJ431,data!$B$3:$E$32,2,0)*BG431,(VLOOKUP(BJ431,data!$B$3:$E$32,2,0)*14)+(VLOOKUP(BJ431,data!$B$3:$E$32,3,0))*(BG431-14)),0)</f>
        <v>0</v>
      </c>
      <c r="BL431" s="265" t="s">
        <v>96</v>
      </c>
      <c r="BM431" s="231">
        <f>IF(BH431=1,VLOOKUP(BL431,data!$B$35:$D$39,2,0),0)</f>
        <v>0</v>
      </c>
      <c r="BN431" s="232">
        <f>IF(AND(BK431&lt;&gt;0,BM431&lt;&gt;0)=FALSE,0,data!$C$43)</f>
        <v>0</v>
      </c>
      <c r="BO431" s="269">
        <f t="shared" si="456"/>
        <v>0</v>
      </c>
      <c r="BP431" s="225">
        <f t="shared" si="457"/>
        <v>0</v>
      </c>
      <c r="BQ431" s="225">
        <f t="shared" si="458"/>
        <v>0</v>
      </c>
      <c r="BR431" s="225">
        <f t="shared" si="459"/>
        <v>0</v>
      </c>
      <c r="BS431" s="431" t="str">
        <f t="shared" si="460"/>
        <v>ne</v>
      </c>
      <c r="BU431" s="229"/>
      <c r="BV431" s="225">
        <f t="shared" si="461"/>
        <v>0</v>
      </c>
      <c r="BW431" s="230">
        <f>IF(BV431=1,data!$C$41*BU431,0)</f>
        <v>0</v>
      </c>
      <c r="BX431" s="265" t="s">
        <v>96</v>
      </c>
      <c r="BY431" s="231">
        <f>IF(BV431=1,IF(BU431&lt;15,VLOOKUP(BX431,data!$B$3:$E$32,2,0)*BU431,(VLOOKUP(BX431,data!$B$3:$E$32,2,0)*14)+(VLOOKUP(BX431,data!$B$3:$E$32,3,0))*(BU431-14)),0)</f>
        <v>0</v>
      </c>
      <c r="BZ431" s="265" t="s">
        <v>96</v>
      </c>
      <c r="CA431" s="231">
        <f>IF(BV431=1,VLOOKUP(BZ431,data!$B$35:$D$39,2,0),0)</f>
        <v>0</v>
      </c>
      <c r="CB431" s="232">
        <f>IF(AND(BY431&lt;&gt;0,CA431&lt;&gt;0)=FALSE,0,data!$C$43)</f>
        <v>0</v>
      </c>
      <c r="CC431" s="269">
        <f t="shared" si="462"/>
        <v>0</v>
      </c>
      <c r="CD431" s="225">
        <f t="shared" si="463"/>
        <v>0</v>
      </c>
      <c r="CE431" s="225">
        <f t="shared" si="464"/>
        <v>0</v>
      </c>
      <c r="CF431" s="225">
        <f t="shared" si="465"/>
        <v>0</v>
      </c>
      <c r="CG431" s="431" t="str">
        <f t="shared" si="466"/>
        <v>ne</v>
      </c>
      <c r="CI431" s="229"/>
      <c r="CJ431" s="225">
        <f t="shared" si="467"/>
        <v>0</v>
      </c>
      <c r="CK431" s="230">
        <f>IF(CJ431=1,data!$C$41*CI431,0)</f>
        <v>0</v>
      </c>
      <c r="CL431" s="265" t="s">
        <v>96</v>
      </c>
      <c r="CM431" s="231">
        <f>IF(CJ431=1,IF(CI431&lt;15,VLOOKUP(CL431,data!$B$3:$E$32,2,0)*CI431,(VLOOKUP(CL431,data!$B$3:$E$32,2,0)*14)+(VLOOKUP(CL431,data!$B$3:$E$32,3,0))*(CI431-14)),0)</f>
        <v>0</v>
      </c>
      <c r="CN431" s="265" t="s">
        <v>96</v>
      </c>
      <c r="CO431" s="231">
        <f>IF(CJ431=1,VLOOKUP(CN431,data!$B$35:$D$39,2,0),0)</f>
        <v>0</v>
      </c>
      <c r="CP431" s="232">
        <f>IF(AND(CM431&lt;&gt;0,CO431&lt;&gt;0)=FALSE,0,data!$C$43)</f>
        <v>0</v>
      </c>
      <c r="CQ431" s="269">
        <f t="shared" si="468"/>
        <v>0</v>
      </c>
      <c r="CR431" s="225">
        <f t="shared" si="469"/>
        <v>0</v>
      </c>
      <c r="CS431" s="225">
        <f t="shared" si="470"/>
        <v>0</v>
      </c>
      <c r="CT431" s="225">
        <f t="shared" si="471"/>
        <v>0</v>
      </c>
      <c r="CU431" s="431" t="str">
        <f t="shared" si="472"/>
        <v>ne</v>
      </c>
      <c r="CW431" s="229"/>
      <c r="CX431" s="225">
        <f t="shared" si="473"/>
        <v>0</v>
      </c>
      <c r="CY431" s="230">
        <f>IF(CX431=1,data!$C$41*CW431,0)</f>
        <v>0</v>
      </c>
      <c r="CZ431" s="265" t="s">
        <v>96</v>
      </c>
      <c r="DA431" s="231">
        <f>IF(CX431=1,IF(CW431&lt;15,VLOOKUP(CZ431,data!$B$3:$E$32,2,0)*CW431,(VLOOKUP(CZ431,data!$B$3:$E$32,2,0)*14)+(VLOOKUP(CZ431,data!$B$3:$E$32,3,0))*(CW431-14)),0)</f>
        <v>0</v>
      </c>
      <c r="DB431" s="265" t="s">
        <v>96</v>
      </c>
      <c r="DC431" s="231">
        <f>IF(CX431=1,VLOOKUP(DB431,data!$B$35:$D$39,2,0),0)</f>
        <v>0</v>
      </c>
      <c r="DD431" s="232">
        <f>IF(AND(DA431&lt;&gt;0,DC431&lt;&gt;0)=FALSE,0,data!$C$43)</f>
        <v>0</v>
      </c>
      <c r="DE431" s="269">
        <f t="shared" si="474"/>
        <v>0</v>
      </c>
      <c r="DF431" s="225">
        <f t="shared" si="475"/>
        <v>0</v>
      </c>
      <c r="DG431" s="225">
        <f t="shared" si="476"/>
        <v>0</v>
      </c>
      <c r="DH431" s="225">
        <f t="shared" si="477"/>
        <v>0</v>
      </c>
      <c r="DI431" s="431" t="str">
        <f t="shared" si="478"/>
        <v>ne</v>
      </c>
      <c r="DK431" s="229"/>
      <c r="DL431" s="225">
        <f t="shared" si="479"/>
        <v>0</v>
      </c>
      <c r="DM431" s="230">
        <f>IF(DL431=1,data!$C$41*DK431,0)</f>
        <v>0</v>
      </c>
      <c r="DN431" s="265" t="s">
        <v>96</v>
      </c>
      <c r="DO431" s="231">
        <f>IF(DL431=1,IF(DK431&lt;15,VLOOKUP(DN431,data!$B$3:$E$32,2,0)*DK431,(VLOOKUP(DN431,data!$B$3:$E$32,2,0)*14)+(VLOOKUP(DN431,data!$B$3:$E$32,3,0))*(DK431-14)),0)</f>
        <v>0</v>
      </c>
      <c r="DP431" s="265" t="s">
        <v>96</v>
      </c>
      <c r="DQ431" s="231">
        <f>IF(DL431=1,VLOOKUP(DP431,data!$B$35:$D$39,2,0),0)</f>
        <v>0</v>
      </c>
      <c r="DR431" s="232">
        <f>IF(AND(DO431&lt;&gt;0,DQ431&lt;&gt;0)=FALSE,0,data!$C$43)</f>
        <v>0</v>
      </c>
      <c r="DS431" s="269">
        <f t="shared" si="480"/>
        <v>0</v>
      </c>
      <c r="DT431" s="225">
        <f t="shared" si="481"/>
        <v>0</v>
      </c>
      <c r="DU431" s="225">
        <f t="shared" si="482"/>
        <v>0</v>
      </c>
      <c r="DV431" s="225">
        <f t="shared" si="483"/>
        <v>0</v>
      </c>
      <c r="DW431" s="431" t="str">
        <f t="shared" si="484"/>
        <v>ne</v>
      </c>
      <c r="DY431" s="229"/>
      <c r="DZ431" s="225">
        <f t="shared" si="485"/>
        <v>0</v>
      </c>
      <c r="EA431" s="230">
        <f>IF(DZ431=1,data!$C$41*DY431,0)</f>
        <v>0</v>
      </c>
      <c r="EB431" s="265" t="s">
        <v>96</v>
      </c>
      <c r="EC431" s="231">
        <f>IF(DZ431=1,IF(DY431&lt;15,VLOOKUP(EB431,data!$B$3:$E$32,2,0)*DY431,(VLOOKUP(EB431,data!$B$3:$E$32,2,0)*14)+(VLOOKUP(EB431,data!$B$3:$E$32,3,0))*(DY431-14)),0)</f>
        <v>0</v>
      </c>
      <c r="ED431" s="265" t="s">
        <v>96</v>
      </c>
      <c r="EE431" s="231">
        <f>IF(DZ431=1,VLOOKUP(ED431,data!$B$35:$D$39,2,0),0)</f>
        <v>0</v>
      </c>
      <c r="EF431" s="232">
        <f>IF(AND(EC431&lt;&gt;0,EE431&lt;&gt;0)=FALSE,0,data!$C$43)</f>
        <v>0</v>
      </c>
      <c r="EG431" s="269">
        <f t="shared" si="486"/>
        <v>0</v>
      </c>
      <c r="EH431" s="225">
        <f t="shared" si="487"/>
        <v>0</v>
      </c>
      <c r="EI431" s="225">
        <f t="shared" si="488"/>
        <v>0</v>
      </c>
      <c r="EJ431" s="225">
        <f t="shared" si="489"/>
        <v>0</v>
      </c>
      <c r="EK431" s="431" t="str">
        <f t="shared" si="490"/>
        <v>ne</v>
      </c>
      <c r="EM431" s="229"/>
      <c r="EN431" s="225">
        <f t="shared" si="491"/>
        <v>0</v>
      </c>
      <c r="EO431" s="230">
        <f>IF(EN431=1,data!$C$41*EM431,0)</f>
        <v>0</v>
      </c>
      <c r="EP431" s="265" t="s">
        <v>96</v>
      </c>
      <c r="EQ431" s="231">
        <f>IF(EN431=1,IF(EM431&lt;15,VLOOKUP(EP431,data!$B$3:$E$32,2,0)*EM431,(VLOOKUP(EP431,data!$B$3:$E$32,2,0)*14)+(VLOOKUP(EP431,data!$B$3:$E$32,3,0))*(EM431-14)),0)</f>
        <v>0</v>
      </c>
      <c r="ER431" s="265" t="s">
        <v>96</v>
      </c>
      <c r="ES431" s="231">
        <f>IF(EN431=1,VLOOKUP(ER431,data!$B$35:$D$39,2,0),0)</f>
        <v>0</v>
      </c>
      <c r="ET431" s="232">
        <f>IF(AND(EQ431&lt;&gt;0,ES431&lt;&gt;0)=FALSE,0,data!$C$43)</f>
        <v>0</v>
      </c>
      <c r="EU431" s="269">
        <f t="shared" si="492"/>
        <v>0</v>
      </c>
      <c r="EV431" s="225">
        <f t="shared" si="493"/>
        <v>0</v>
      </c>
      <c r="EW431" s="225">
        <f t="shared" si="494"/>
        <v>0</v>
      </c>
      <c r="EX431" s="225">
        <f t="shared" si="495"/>
        <v>0</v>
      </c>
      <c r="EY431" s="431" t="str">
        <f t="shared" si="496"/>
        <v>ne</v>
      </c>
      <c r="FA431" s="229"/>
      <c r="FB431" s="225">
        <f t="shared" si="497"/>
        <v>0</v>
      </c>
      <c r="FC431" s="230">
        <f>IF(FB431=1,data!$C$41*FA431,0)</f>
        <v>0</v>
      </c>
      <c r="FD431" s="265" t="s">
        <v>96</v>
      </c>
      <c r="FE431" s="231">
        <f>IF(FB431=1,IF(FA431&lt;15,VLOOKUP(FD431,data!$B$3:$E$32,2,0)*FA431,(VLOOKUP(FD431,data!$B$3:$E$32,2,0)*14)+(VLOOKUP(FD431,data!$B$3:$E$32,3,0))*(FA431-14)),0)</f>
        <v>0</v>
      </c>
      <c r="FF431" s="265" t="s">
        <v>96</v>
      </c>
      <c r="FG431" s="231">
        <f>IF(FB431=1,VLOOKUP(FF431,data!$B$35:$D$39,2,0),0)</f>
        <v>0</v>
      </c>
      <c r="FH431" s="232">
        <f>IF(AND(FE431&lt;&gt;0,FG431&lt;&gt;0)=FALSE,0,data!$C$43)</f>
        <v>0</v>
      </c>
      <c r="FI431" s="269">
        <f t="shared" si="498"/>
        <v>0</v>
      </c>
      <c r="FJ431" s="225">
        <f t="shared" si="499"/>
        <v>0</v>
      </c>
      <c r="FK431" s="225">
        <f t="shared" si="500"/>
        <v>0</v>
      </c>
      <c r="FL431" s="225">
        <f t="shared" si="501"/>
        <v>0</v>
      </c>
      <c r="FM431" s="431" t="str">
        <f t="shared" si="502"/>
        <v>ne</v>
      </c>
    </row>
    <row r="432" spans="1:169" ht="26.65" hidden="1" customHeight="1" x14ac:dyDescent="0.25">
      <c r="A432" s="233"/>
      <c r="B432" s="370" t="s">
        <v>523</v>
      </c>
      <c r="C432" s="416"/>
      <c r="D432" s="418"/>
      <c r="E432" s="229"/>
      <c r="F432" s="225">
        <f t="shared" si="434"/>
        <v>0</v>
      </c>
      <c r="G432" s="230">
        <f>IF(F432=1,data!$C$41*E432,0)</f>
        <v>0</v>
      </c>
      <c r="H432" s="265" t="s">
        <v>96</v>
      </c>
      <c r="I432" s="231">
        <f>IF($F432=1,IF($E432&lt;15,VLOOKUP(H432,data!$B$3:$E$32,2,0)*$E432,(VLOOKUP(H432,data!$B$3:$E$32,2,0)*14)+(VLOOKUP(H432,data!$B$3:$E$32,3,0))*($E432-14)),0)</f>
        <v>0</v>
      </c>
      <c r="J432" s="265" t="s">
        <v>96</v>
      </c>
      <c r="K432" s="231">
        <f>IF($F432=1,VLOOKUP(J432,data!$B$35:$D$39,2,0),0)</f>
        <v>0</v>
      </c>
      <c r="L432" s="232">
        <f>IF(AND(I432&lt;&gt;0,K432&lt;&gt;0)=FALSE,0,data!$C$43)</f>
        <v>0</v>
      </c>
      <c r="M432" s="269">
        <f t="shared" si="505"/>
        <v>0</v>
      </c>
      <c r="N432" s="225">
        <f t="shared" si="503"/>
        <v>0</v>
      </c>
      <c r="O432" s="225">
        <f t="shared" si="435"/>
        <v>0</v>
      </c>
      <c r="P432" s="225">
        <f t="shared" si="436"/>
        <v>0</v>
      </c>
      <c r="Q432" s="228"/>
      <c r="R432" s="438">
        <f t="shared" si="437"/>
        <v>0</v>
      </c>
      <c r="S432" s="225">
        <f t="shared" si="438"/>
        <v>0</v>
      </c>
      <c r="T432" s="357">
        <f>IF(S432=1,data!$C$41*R432,0)</f>
        <v>0</v>
      </c>
      <c r="U432" s="370" t="str">
        <f t="shared" si="439"/>
        <v xml:space="preserve"> </v>
      </c>
      <c r="V432" s="360">
        <f>IF($S432=1,IF(R432&lt;15,VLOOKUP(U432,data!$B$3:$E$32,2,0)*R432,(VLOOKUP(U432,data!$B$3:$E$32,2,0)*14)+(VLOOKUP(U432,data!$B$3:$E$32,3,0))*(R432-14)),0)</f>
        <v>0</v>
      </c>
      <c r="W432" s="370" t="str">
        <f t="shared" si="440"/>
        <v xml:space="preserve"> </v>
      </c>
      <c r="X432" s="360">
        <f>IF($S432=1,VLOOKUP(W432,data!$B$35:$D$39,2,0),0)</f>
        <v>0</v>
      </c>
      <c r="Y432" s="364">
        <f>IF(AND(V432&lt;&gt;0,X432&lt;&gt;0)=FALSE,0,data!$C$43)</f>
        <v>0</v>
      </c>
      <c r="Z432" s="365">
        <f t="shared" si="506"/>
        <v>0</v>
      </c>
      <c r="AA432" s="225">
        <f t="shared" si="504"/>
        <v>0</v>
      </c>
      <c r="AB432" s="225">
        <f t="shared" si="441"/>
        <v>0</v>
      </c>
      <c r="AC432" s="225">
        <f t="shared" si="442"/>
        <v>0</v>
      </c>
      <c r="AE432" s="229"/>
      <c r="AF432" s="225">
        <f t="shared" si="443"/>
        <v>0</v>
      </c>
      <c r="AG432" s="230">
        <f>IF(AF432=1,data!$C$41*AE432,0)</f>
        <v>0</v>
      </c>
      <c r="AH432" s="265" t="s">
        <v>96</v>
      </c>
      <c r="AI432" s="231">
        <f>IF(AF432=1,IF(AE432&lt;15,VLOOKUP(AH432,data!$B$3:$E$32,2,0)*AE432,(VLOOKUP(AH432,data!$B$3:$E$32,2,0)*14)+(VLOOKUP(AH432,data!$B$3:$E$32,3,0))*(AE432-14)),0)</f>
        <v>0</v>
      </c>
      <c r="AJ432" s="265" t="s">
        <v>96</v>
      </c>
      <c r="AK432" s="231">
        <f>IF(AF432=1,VLOOKUP(AJ432,data!$B$35:$D$39,2,0),0)</f>
        <v>0</v>
      </c>
      <c r="AL432" s="232">
        <f>IF(AND(AI432&lt;&gt;0,AK432&lt;&gt;0)=FALSE,0,data!$C$43)</f>
        <v>0</v>
      </c>
      <c r="AM432" s="269">
        <f t="shared" si="444"/>
        <v>0</v>
      </c>
      <c r="AN432" s="225">
        <f t="shared" si="445"/>
        <v>0</v>
      </c>
      <c r="AO432" s="225">
        <f t="shared" si="446"/>
        <v>0</v>
      </c>
      <c r="AP432" s="225">
        <f t="shared" si="447"/>
        <v>0</v>
      </c>
      <c r="AQ432" s="431" t="str">
        <f t="shared" si="448"/>
        <v>ne</v>
      </c>
      <c r="AS432" s="229"/>
      <c r="AT432" s="225">
        <f t="shared" si="449"/>
        <v>0</v>
      </c>
      <c r="AU432" s="230">
        <f>IF(AT432=1,data!$C$41*AS432,0)</f>
        <v>0</v>
      </c>
      <c r="AV432" s="265" t="s">
        <v>96</v>
      </c>
      <c r="AW432" s="231">
        <f>IF(AT432=1,IF(AS432&lt;15,VLOOKUP(AV432,data!$B$3:$E$32,2,0)*AS432,(VLOOKUP(AV432,data!$B$3:$E$32,2,0)*14)+(VLOOKUP(AV432,data!$B$3:$E$32,3,0))*(AS432-14)),0)</f>
        <v>0</v>
      </c>
      <c r="AX432" s="265" t="s">
        <v>96</v>
      </c>
      <c r="AY432" s="231">
        <f>IF(AT432=1,VLOOKUP(AX432,data!$B$35:$D$39,2,0),0)</f>
        <v>0</v>
      </c>
      <c r="AZ432" s="232">
        <f>IF(AND(AW432&lt;&gt;0,AY432&lt;&gt;0)=FALSE,0,data!$C$43)</f>
        <v>0</v>
      </c>
      <c r="BA432" s="269">
        <f t="shared" si="450"/>
        <v>0</v>
      </c>
      <c r="BB432" s="225">
        <f t="shared" si="451"/>
        <v>0</v>
      </c>
      <c r="BC432" s="225">
        <f t="shared" si="452"/>
        <v>0</v>
      </c>
      <c r="BD432" s="225">
        <f t="shared" si="453"/>
        <v>0</v>
      </c>
      <c r="BE432" s="431" t="str">
        <f t="shared" si="454"/>
        <v>ne</v>
      </c>
      <c r="BG432" s="229"/>
      <c r="BH432" s="225">
        <f t="shared" si="455"/>
        <v>0</v>
      </c>
      <c r="BI432" s="230">
        <f>IF(BH432=1,data!$C$41*BG432,0)</f>
        <v>0</v>
      </c>
      <c r="BJ432" s="265" t="s">
        <v>96</v>
      </c>
      <c r="BK432" s="231">
        <f>IF(BH432=1,IF(BG432&lt;15,VLOOKUP(BJ432,data!$B$3:$E$32,2,0)*BG432,(VLOOKUP(BJ432,data!$B$3:$E$32,2,0)*14)+(VLOOKUP(BJ432,data!$B$3:$E$32,3,0))*(BG432-14)),0)</f>
        <v>0</v>
      </c>
      <c r="BL432" s="265" t="s">
        <v>96</v>
      </c>
      <c r="BM432" s="231">
        <f>IF(BH432=1,VLOOKUP(BL432,data!$B$35:$D$39,2,0),0)</f>
        <v>0</v>
      </c>
      <c r="BN432" s="232">
        <f>IF(AND(BK432&lt;&gt;0,BM432&lt;&gt;0)=FALSE,0,data!$C$43)</f>
        <v>0</v>
      </c>
      <c r="BO432" s="269">
        <f t="shared" si="456"/>
        <v>0</v>
      </c>
      <c r="BP432" s="225">
        <f t="shared" si="457"/>
        <v>0</v>
      </c>
      <c r="BQ432" s="225">
        <f t="shared" si="458"/>
        <v>0</v>
      </c>
      <c r="BR432" s="225">
        <f t="shared" si="459"/>
        <v>0</v>
      </c>
      <c r="BS432" s="431" t="str">
        <f t="shared" si="460"/>
        <v>ne</v>
      </c>
      <c r="BU432" s="229"/>
      <c r="BV432" s="225">
        <f t="shared" si="461"/>
        <v>0</v>
      </c>
      <c r="BW432" s="230">
        <f>IF(BV432=1,data!$C$41*BU432,0)</f>
        <v>0</v>
      </c>
      <c r="BX432" s="265" t="s">
        <v>96</v>
      </c>
      <c r="BY432" s="231">
        <f>IF(BV432=1,IF(BU432&lt;15,VLOOKUP(BX432,data!$B$3:$E$32,2,0)*BU432,(VLOOKUP(BX432,data!$B$3:$E$32,2,0)*14)+(VLOOKUP(BX432,data!$B$3:$E$32,3,0))*(BU432-14)),0)</f>
        <v>0</v>
      </c>
      <c r="BZ432" s="265" t="s">
        <v>96</v>
      </c>
      <c r="CA432" s="231">
        <f>IF(BV432=1,VLOOKUP(BZ432,data!$B$35:$D$39,2,0),0)</f>
        <v>0</v>
      </c>
      <c r="CB432" s="232">
        <f>IF(AND(BY432&lt;&gt;0,CA432&lt;&gt;0)=FALSE,0,data!$C$43)</f>
        <v>0</v>
      </c>
      <c r="CC432" s="269">
        <f t="shared" si="462"/>
        <v>0</v>
      </c>
      <c r="CD432" s="225">
        <f t="shared" si="463"/>
        <v>0</v>
      </c>
      <c r="CE432" s="225">
        <f t="shared" si="464"/>
        <v>0</v>
      </c>
      <c r="CF432" s="225">
        <f t="shared" si="465"/>
        <v>0</v>
      </c>
      <c r="CG432" s="431" t="str">
        <f t="shared" si="466"/>
        <v>ne</v>
      </c>
      <c r="CI432" s="229"/>
      <c r="CJ432" s="225">
        <f t="shared" si="467"/>
        <v>0</v>
      </c>
      <c r="CK432" s="230">
        <f>IF(CJ432=1,data!$C$41*CI432,0)</f>
        <v>0</v>
      </c>
      <c r="CL432" s="265" t="s">
        <v>96</v>
      </c>
      <c r="CM432" s="231">
        <f>IF(CJ432=1,IF(CI432&lt;15,VLOOKUP(CL432,data!$B$3:$E$32,2,0)*CI432,(VLOOKUP(CL432,data!$B$3:$E$32,2,0)*14)+(VLOOKUP(CL432,data!$B$3:$E$32,3,0))*(CI432-14)),0)</f>
        <v>0</v>
      </c>
      <c r="CN432" s="265" t="s">
        <v>96</v>
      </c>
      <c r="CO432" s="231">
        <f>IF(CJ432=1,VLOOKUP(CN432,data!$B$35:$D$39,2,0),0)</f>
        <v>0</v>
      </c>
      <c r="CP432" s="232">
        <f>IF(AND(CM432&lt;&gt;0,CO432&lt;&gt;0)=FALSE,0,data!$C$43)</f>
        <v>0</v>
      </c>
      <c r="CQ432" s="269">
        <f t="shared" si="468"/>
        <v>0</v>
      </c>
      <c r="CR432" s="225">
        <f t="shared" si="469"/>
        <v>0</v>
      </c>
      <c r="CS432" s="225">
        <f t="shared" si="470"/>
        <v>0</v>
      </c>
      <c r="CT432" s="225">
        <f t="shared" si="471"/>
        <v>0</v>
      </c>
      <c r="CU432" s="431" t="str">
        <f t="shared" si="472"/>
        <v>ne</v>
      </c>
      <c r="CW432" s="229"/>
      <c r="CX432" s="225">
        <f t="shared" si="473"/>
        <v>0</v>
      </c>
      <c r="CY432" s="230">
        <f>IF(CX432=1,data!$C$41*CW432,0)</f>
        <v>0</v>
      </c>
      <c r="CZ432" s="265" t="s">
        <v>96</v>
      </c>
      <c r="DA432" s="231">
        <f>IF(CX432=1,IF(CW432&lt;15,VLOOKUP(CZ432,data!$B$3:$E$32,2,0)*CW432,(VLOOKUP(CZ432,data!$B$3:$E$32,2,0)*14)+(VLOOKUP(CZ432,data!$B$3:$E$32,3,0))*(CW432-14)),0)</f>
        <v>0</v>
      </c>
      <c r="DB432" s="265" t="s">
        <v>96</v>
      </c>
      <c r="DC432" s="231">
        <f>IF(CX432=1,VLOOKUP(DB432,data!$B$35:$D$39,2,0),0)</f>
        <v>0</v>
      </c>
      <c r="DD432" s="232">
        <f>IF(AND(DA432&lt;&gt;0,DC432&lt;&gt;0)=FALSE,0,data!$C$43)</f>
        <v>0</v>
      </c>
      <c r="DE432" s="269">
        <f t="shared" si="474"/>
        <v>0</v>
      </c>
      <c r="DF432" s="225">
        <f t="shared" si="475"/>
        <v>0</v>
      </c>
      <c r="DG432" s="225">
        <f t="shared" si="476"/>
        <v>0</v>
      </c>
      <c r="DH432" s="225">
        <f t="shared" si="477"/>
        <v>0</v>
      </c>
      <c r="DI432" s="431" t="str">
        <f t="shared" si="478"/>
        <v>ne</v>
      </c>
      <c r="DK432" s="229"/>
      <c r="DL432" s="225">
        <f t="shared" si="479"/>
        <v>0</v>
      </c>
      <c r="DM432" s="230">
        <f>IF(DL432=1,data!$C$41*DK432,0)</f>
        <v>0</v>
      </c>
      <c r="DN432" s="265" t="s">
        <v>96</v>
      </c>
      <c r="DO432" s="231">
        <f>IF(DL432=1,IF(DK432&lt;15,VLOOKUP(DN432,data!$B$3:$E$32,2,0)*DK432,(VLOOKUP(DN432,data!$B$3:$E$32,2,0)*14)+(VLOOKUP(DN432,data!$B$3:$E$32,3,0))*(DK432-14)),0)</f>
        <v>0</v>
      </c>
      <c r="DP432" s="265" t="s">
        <v>96</v>
      </c>
      <c r="DQ432" s="231">
        <f>IF(DL432=1,VLOOKUP(DP432,data!$B$35:$D$39,2,0),0)</f>
        <v>0</v>
      </c>
      <c r="DR432" s="232">
        <f>IF(AND(DO432&lt;&gt;0,DQ432&lt;&gt;0)=FALSE,0,data!$C$43)</f>
        <v>0</v>
      </c>
      <c r="DS432" s="269">
        <f t="shared" si="480"/>
        <v>0</v>
      </c>
      <c r="DT432" s="225">
        <f t="shared" si="481"/>
        <v>0</v>
      </c>
      <c r="DU432" s="225">
        <f t="shared" si="482"/>
        <v>0</v>
      </c>
      <c r="DV432" s="225">
        <f t="shared" si="483"/>
        <v>0</v>
      </c>
      <c r="DW432" s="431" t="str">
        <f t="shared" si="484"/>
        <v>ne</v>
      </c>
      <c r="DY432" s="229"/>
      <c r="DZ432" s="225">
        <f t="shared" si="485"/>
        <v>0</v>
      </c>
      <c r="EA432" s="230">
        <f>IF(DZ432=1,data!$C$41*DY432,0)</f>
        <v>0</v>
      </c>
      <c r="EB432" s="265" t="s">
        <v>96</v>
      </c>
      <c r="EC432" s="231">
        <f>IF(DZ432=1,IF(DY432&lt;15,VLOOKUP(EB432,data!$B$3:$E$32,2,0)*DY432,(VLOOKUP(EB432,data!$B$3:$E$32,2,0)*14)+(VLOOKUP(EB432,data!$B$3:$E$32,3,0))*(DY432-14)),0)</f>
        <v>0</v>
      </c>
      <c r="ED432" s="265" t="s">
        <v>96</v>
      </c>
      <c r="EE432" s="231">
        <f>IF(DZ432=1,VLOOKUP(ED432,data!$B$35:$D$39,2,0),0)</f>
        <v>0</v>
      </c>
      <c r="EF432" s="232">
        <f>IF(AND(EC432&lt;&gt;0,EE432&lt;&gt;0)=FALSE,0,data!$C$43)</f>
        <v>0</v>
      </c>
      <c r="EG432" s="269">
        <f t="shared" si="486"/>
        <v>0</v>
      </c>
      <c r="EH432" s="225">
        <f t="shared" si="487"/>
        <v>0</v>
      </c>
      <c r="EI432" s="225">
        <f t="shared" si="488"/>
        <v>0</v>
      </c>
      <c r="EJ432" s="225">
        <f t="shared" si="489"/>
        <v>0</v>
      </c>
      <c r="EK432" s="431" t="str">
        <f t="shared" si="490"/>
        <v>ne</v>
      </c>
      <c r="EM432" s="229"/>
      <c r="EN432" s="225">
        <f t="shared" si="491"/>
        <v>0</v>
      </c>
      <c r="EO432" s="230">
        <f>IF(EN432=1,data!$C$41*EM432,0)</f>
        <v>0</v>
      </c>
      <c r="EP432" s="265" t="s">
        <v>96</v>
      </c>
      <c r="EQ432" s="231">
        <f>IF(EN432=1,IF(EM432&lt;15,VLOOKUP(EP432,data!$B$3:$E$32,2,0)*EM432,(VLOOKUP(EP432,data!$B$3:$E$32,2,0)*14)+(VLOOKUP(EP432,data!$B$3:$E$32,3,0))*(EM432-14)),0)</f>
        <v>0</v>
      </c>
      <c r="ER432" s="265" t="s">
        <v>96</v>
      </c>
      <c r="ES432" s="231">
        <f>IF(EN432=1,VLOOKUP(ER432,data!$B$35:$D$39,2,0),0)</f>
        <v>0</v>
      </c>
      <c r="ET432" s="232">
        <f>IF(AND(EQ432&lt;&gt;0,ES432&lt;&gt;0)=FALSE,0,data!$C$43)</f>
        <v>0</v>
      </c>
      <c r="EU432" s="269">
        <f t="shared" si="492"/>
        <v>0</v>
      </c>
      <c r="EV432" s="225">
        <f t="shared" si="493"/>
        <v>0</v>
      </c>
      <c r="EW432" s="225">
        <f t="shared" si="494"/>
        <v>0</v>
      </c>
      <c r="EX432" s="225">
        <f t="shared" si="495"/>
        <v>0</v>
      </c>
      <c r="EY432" s="431" t="str">
        <f t="shared" si="496"/>
        <v>ne</v>
      </c>
      <c r="FA432" s="229"/>
      <c r="FB432" s="225">
        <f t="shared" si="497"/>
        <v>0</v>
      </c>
      <c r="FC432" s="230">
        <f>IF(FB432=1,data!$C$41*FA432,0)</f>
        <v>0</v>
      </c>
      <c r="FD432" s="265" t="s">
        <v>96</v>
      </c>
      <c r="FE432" s="231">
        <f>IF(FB432=1,IF(FA432&lt;15,VLOOKUP(FD432,data!$B$3:$E$32,2,0)*FA432,(VLOOKUP(FD432,data!$B$3:$E$32,2,0)*14)+(VLOOKUP(FD432,data!$B$3:$E$32,3,0))*(FA432-14)),0)</f>
        <v>0</v>
      </c>
      <c r="FF432" s="265" t="s">
        <v>96</v>
      </c>
      <c r="FG432" s="231">
        <f>IF(FB432=1,VLOOKUP(FF432,data!$B$35:$D$39,2,0),0)</f>
        <v>0</v>
      </c>
      <c r="FH432" s="232">
        <f>IF(AND(FE432&lt;&gt;0,FG432&lt;&gt;0)=FALSE,0,data!$C$43)</f>
        <v>0</v>
      </c>
      <c r="FI432" s="269">
        <f t="shared" si="498"/>
        <v>0</v>
      </c>
      <c r="FJ432" s="225">
        <f t="shared" si="499"/>
        <v>0</v>
      </c>
      <c r="FK432" s="225">
        <f t="shared" si="500"/>
        <v>0</v>
      </c>
      <c r="FL432" s="225">
        <f t="shared" si="501"/>
        <v>0</v>
      </c>
      <c r="FM432" s="431" t="str">
        <f t="shared" si="502"/>
        <v>ne</v>
      </c>
    </row>
    <row r="433" spans="1:169" ht="26.65" hidden="1" customHeight="1" x14ac:dyDescent="0.25">
      <c r="A433" s="233"/>
      <c r="B433" s="370" t="s">
        <v>524</v>
      </c>
      <c r="C433" s="416"/>
      <c r="D433" s="418"/>
      <c r="E433" s="229"/>
      <c r="F433" s="225">
        <f t="shared" si="434"/>
        <v>0</v>
      </c>
      <c r="G433" s="230">
        <f>IF(F433=1,data!$C$41*E433,0)</f>
        <v>0</v>
      </c>
      <c r="H433" s="265" t="s">
        <v>96</v>
      </c>
      <c r="I433" s="231">
        <f>IF($F433=1,IF($E433&lt;15,VLOOKUP(H433,data!$B$3:$E$32,2,0)*$E433,(VLOOKUP(H433,data!$B$3:$E$32,2,0)*14)+(VLOOKUP(H433,data!$B$3:$E$32,3,0))*($E433-14)),0)</f>
        <v>0</v>
      </c>
      <c r="J433" s="265" t="s">
        <v>96</v>
      </c>
      <c r="K433" s="231">
        <f>IF($F433=1,VLOOKUP(J433,data!$B$35:$D$39,2,0),0)</f>
        <v>0</v>
      </c>
      <c r="L433" s="232">
        <f>IF(AND(I433&lt;&gt;0,K433&lt;&gt;0)=FALSE,0,data!$C$43)</f>
        <v>0</v>
      </c>
      <c r="M433" s="269">
        <f t="shared" si="505"/>
        <v>0</v>
      </c>
      <c r="N433" s="225">
        <f t="shared" si="503"/>
        <v>0</v>
      </c>
      <c r="O433" s="225">
        <f t="shared" si="435"/>
        <v>0</v>
      </c>
      <c r="P433" s="225">
        <f t="shared" si="436"/>
        <v>0</v>
      </c>
      <c r="Q433" s="228"/>
      <c r="R433" s="438">
        <f t="shared" si="437"/>
        <v>0</v>
      </c>
      <c r="S433" s="225">
        <f t="shared" si="438"/>
        <v>0</v>
      </c>
      <c r="T433" s="357">
        <f>IF(S433=1,data!$C$41*R433,0)</f>
        <v>0</v>
      </c>
      <c r="U433" s="370" t="str">
        <f t="shared" si="439"/>
        <v xml:space="preserve"> </v>
      </c>
      <c r="V433" s="360">
        <f>IF($S433=1,IF(R433&lt;15,VLOOKUP(U433,data!$B$3:$E$32,2,0)*R433,(VLOOKUP(U433,data!$B$3:$E$32,2,0)*14)+(VLOOKUP(U433,data!$B$3:$E$32,3,0))*(R433-14)),0)</f>
        <v>0</v>
      </c>
      <c r="W433" s="370" t="str">
        <f t="shared" si="440"/>
        <v xml:space="preserve"> </v>
      </c>
      <c r="X433" s="360">
        <f>IF($S433=1,VLOOKUP(W433,data!$B$35:$D$39,2,0),0)</f>
        <v>0</v>
      </c>
      <c r="Y433" s="364">
        <f>IF(AND(V433&lt;&gt;0,X433&lt;&gt;0)=FALSE,0,data!$C$43)</f>
        <v>0</v>
      </c>
      <c r="Z433" s="365">
        <f t="shared" si="506"/>
        <v>0</v>
      </c>
      <c r="AA433" s="225">
        <f t="shared" si="504"/>
        <v>0</v>
      </c>
      <c r="AB433" s="225">
        <f t="shared" si="441"/>
        <v>0</v>
      </c>
      <c r="AC433" s="225">
        <f t="shared" si="442"/>
        <v>0</v>
      </c>
      <c r="AE433" s="229"/>
      <c r="AF433" s="225">
        <f t="shared" si="443"/>
        <v>0</v>
      </c>
      <c r="AG433" s="230">
        <f>IF(AF433=1,data!$C$41*AE433,0)</f>
        <v>0</v>
      </c>
      <c r="AH433" s="265" t="s">
        <v>96</v>
      </c>
      <c r="AI433" s="231">
        <f>IF(AF433=1,IF(AE433&lt;15,VLOOKUP(AH433,data!$B$3:$E$32,2,0)*AE433,(VLOOKUP(AH433,data!$B$3:$E$32,2,0)*14)+(VLOOKUP(AH433,data!$B$3:$E$32,3,0))*(AE433-14)),0)</f>
        <v>0</v>
      </c>
      <c r="AJ433" s="265" t="s">
        <v>96</v>
      </c>
      <c r="AK433" s="231">
        <f>IF(AF433=1,VLOOKUP(AJ433,data!$B$35:$D$39,2,0),0)</f>
        <v>0</v>
      </c>
      <c r="AL433" s="232">
        <f>IF(AND(AI433&lt;&gt;0,AK433&lt;&gt;0)=FALSE,0,data!$C$43)</f>
        <v>0</v>
      </c>
      <c r="AM433" s="269">
        <f t="shared" si="444"/>
        <v>0</v>
      </c>
      <c r="AN433" s="225">
        <f t="shared" si="445"/>
        <v>0</v>
      </c>
      <c r="AO433" s="225">
        <f t="shared" si="446"/>
        <v>0</v>
      </c>
      <c r="AP433" s="225">
        <f t="shared" si="447"/>
        <v>0</v>
      </c>
      <c r="AQ433" s="431" t="str">
        <f t="shared" si="448"/>
        <v>ne</v>
      </c>
      <c r="AS433" s="229"/>
      <c r="AT433" s="225">
        <f t="shared" si="449"/>
        <v>0</v>
      </c>
      <c r="AU433" s="230">
        <f>IF(AT433=1,data!$C$41*AS433,0)</f>
        <v>0</v>
      </c>
      <c r="AV433" s="265" t="s">
        <v>96</v>
      </c>
      <c r="AW433" s="231">
        <f>IF(AT433=1,IF(AS433&lt;15,VLOOKUP(AV433,data!$B$3:$E$32,2,0)*AS433,(VLOOKUP(AV433,data!$B$3:$E$32,2,0)*14)+(VLOOKUP(AV433,data!$B$3:$E$32,3,0))*(AS433-14)),0)</f>
        <v>0</v>
      </c>
      <c r="AX433" s="265" t="s">
        <v>96</v>
      </c>
      <c r="AY433" s="231">
        <f>IF(AT433=1,VLOOKUP(AX433,data!$B$35:$D$39,2,0),0)</f>
        <v>0</v>
      </c>
      <c r="AZ433" s="232">
        <f>IF(AND(AW433&lt;&gt;0,AY433&lt;&gt;0)=FALSE,0,data!$C$43)</f>
        <v>0</v>
      </c>
      <c r="BA433" s="269">
        <f t="shared" si="450"/>
        <v>0</v>
      </c>
      <c r="BB433" s="225">
        <f t="shared" si="451"/>
        <v>0</v>
      </c>
      <c r="BC433" s="225">
        <f t="shared" si="452"/>
        <v>0</v>
      </c>
      <c r="BD433" s="225">
        <f t="shared" si="453"/>
        <v>0</v>
      </c>
      <c r="BE433" s="431" t="str">
        <f t="shared" si="454"/>
        <v>ne</v>
      </c>
      <c r="BG433" s="229"/>
      <c r="BH433" s="225">
        <f t="shared" si="455"/>
        <v>0</v>
      </c>
      <c r="BI433" s="230">
        <f>IF(BH433=1,data!$C$41*BG433,0)</f>
        <v>0</v>
      </c>
      <c r="BJ433" s="265" t="s">
        <v>96</v>
      </c>
      <c r="BK433" s="231">
        <f>IF(BH433=1,IF(BG433&lt;15,VLOOKUP(BJ433,data!$B$3:$E$32,2,0)*BG433,(VLOOKUP(BJ433,data!$B$3:$E$32,2,0)*14)+(VLOOKUP(BJ433,data!$B$3:$E$32,3,0))*(BG433-14)),0)</f>
        <v>0</v>
      </c>
      <c r="BL433" s="265" t="s">
        <v>96</v>
      </c>
      <c r="BM433" s="231">
        <f>IF(BH433=1,VLOOKUP(BL433,data!$B$35:$D$39,2,0),0)</f>
        <v>0</v>
      </c>
      <c r="BN433" s="232">
        <f>IF(AND(BK433&lt;&gt;0,BM433&lt;&gt;0)=FALSE,0,data!$C$43)</f>
        <v>0</v>
      </c>
      <c r="BO433" s="269">
        <f t="shared" si="456"/>
        <v>0</v>
      </c>
      <c r="BP433" s="225">
        <f t="shared" si="457"/>
        <v>0</v>
      </c>
      <c r="BQ433" s="225">
        <f t="shared" si="458"/>
        <v>0</v>
      </c>
      <c r="BR433" s="225">
        <f t="shared" si="459"/>
        <v>0</v>
      </c>
      <c r="BS433" s="431" t="str">
        <f t="shared" si="460"/>
        <v>ne</v>
      </c>
      <c r="BU433" s="229"/>
      <c r="BV433" s="225">
        <f t="shared" si="461"/>
        <v>0</v>
      </c>
      <c r="BW433" s="230">
        <f>IF(BV433=1,data!$C$41*BU433,0)</f>
        <v>0</v>
      </c>
      <c r="BX433" s="265" t="s">
        <v>96</v>
      </c>
      <c r="BY433" s="231">
        <f>IF(BV433=1,IF(BU433&lt;15,VLOOKUP(BX433,data!$B$3:$E$32,2,0)*BU433,(VLOOKUP(BX433,data!$B$3:$E$32,2,0)*14)+(VLOOKUP(BX433,data!$B$3:$E$32,3,0))*(BU433-14)),0)</f>
        <v>0</v>
      </c>
      <c r="BZ433" s="265" t="s">
        <v>96</v>
      </c>
      <c r="CA433" s="231">
        <f>IF(BV433=1,VLOOKUP(BZ433,data!$B$35:$D$39,2,0),0)</f>
        <v>0</v>
      </c>
      <c r="CB433" s="232">
        <f>IF(AND(BY433&lt;&gt;0,CA433&lt;&gt;0)=FALSE,0,data!$C$43)</f>
        <v>0</v>
      </c>
      <c r="CC433" s="269">
        <f t="shared" si="462"/>
        <v>0</v>
      </c>
      <c r="CD433" s="225">
        <f t="shared" si="463"/>
        <v>0</v>
      </c>
      <c r="CE433" s="225">
        <f t="shared" si="464"/>
        <v>0</v>
      </c>
      <c r="CF433" s="225">
        <f t="shared" si="465"/>
        <v>0</v>
      </c>
      <c r="CG433" s="431" t="str">
        <f t="shared" si="466"/>
        <v>ne</v>
      </c>
      <c r="CI433" s="229"/>
      <c r="CJ433" s="225">
        <f t="shared" si="467"/>
        <v>0</v>
      </c>
      <c r="CK433" s="230">
        <f>IF(CJ433=1,data!$C$41*CI433,0)</f>
        <v>0</v>
      </c>
      <c r="CL433" s="265" t="s">
        <v>96</v>
      </c>
      <c r="CM433" s="231">
        <f>IF(CJ433=1,IF(CI433&lt;15,VLOOKUP(CL433,data!$B$3:$E$32,2,0)*CI433,(VLOOKUP(CL433,data!$B$3:$E$32,2,0)*14)+(VLOOKUP(CL433,data!$B$3:$E$32,3,0))*(CI433-14)),0)</f>
        <v>0</v>
      </c>
      <c r="CN433" s="265" t="s">
        <v>96</v>
      </c>
      <c r="CO433" s="231">
        <f>IF(CJ433=1,VLOOKUP(CN433,data!$B$35:$D$39,2,0),0)</f>
        <v>0</v>
      </c>
      <c r="CP433" s="232">
        <f>IF(AND(CM433&lt;&gt;0,CO433&lt;&gt;0)=FALSE,0,data!$C$43)</f>
        <v>0</v>
      </c>
      <c r="CQ433" s="269">
        <f t="shared" si="468"/>
        <v>0</v>
      </c>
      <c r="CR433" s="225">
        <f t="shared" si="469"/>
        <v>0</v>
      </c>
      <c r="CS433" s="225">
        <f t="shared" si="470"/>
        <v>0</v>
      </c>
      <c r="CT433" s="225">
        <f t="shared" si="471"/>
        <v>0</v>
      </c>
      <c r="CU433" s="431" t="str">
        <f t="shared" si="472"/>
        <v>ne</v>
      </c>
      <c r="CW433" s="229"/>
      <c r="CX433" s="225">
        <f t="shared" si="473"/>
        <v>0</v>
      </c>
      <c r="CY433" s="230">
        <f>IF(CX433=1,data!$C$41*CW433,0)</f>
        <v>0</v>
      </c>
      <c r="CZ433" s="265" t="s">
        <v>96</v>
      </c>
      <c r="DA433" s="231">
        <f>IF(CX433=1,IF(CW433&lt;15,VLOOKUP(CZ433,data!$B$3:$E$32,2,0)*CW433,(VLOOKUP(CZ433,data!$B$3:$E$32,2,0)*14)+(VLOOKUP(CZ433,data!$B$3:$E$32,3,0))*(CW433-14)),0)</f>
        <v>0</v>
      </c>
      <c r="DB433" s="265" t="s">
        <v>96</v>
      </c>
      <c r="DC433" s="231">
        <f>IF(CX433=1,VLOOKUP(DB433,data!$B$35:$D$39,2,0),0)</f>
        <v>0</v>
      </c>
      <c r="DD433" s="232">
        <f>IF(AND(DA433&lt;&gt;0,DC433&lt;&gt;0)=FALSE,0,data!$C$43)</f>
        <v>0</v>
      </c>
      <c r="DE433" s="269">
        <f t="shared" si="474"/>
        <v>0</v>
      </c>
      <c r="DF433" s="225">
        <f t="shared" si="475"/>
        <v>0</v>
      </c>
      <c r="DG433" s="225">
        <f t="shared" si="476"/>
        <v>0</v>
      </c>
      <c r="DH433" s="225">
        <f t="shared" si="477"/>
        <v>0</v>
      </c>
      <c r="DI433" s="431" t="str">
        <f t="shared" si="478"/>
        <v>ne</v>
      </c>
      <c r="DK433" s="229"/>
      <c r="DL433" s="225">
        <f t="shared" si="479"/>
        <v>0</v>
      </c>
      <c r="DM433" s="230">
        <f>IF(DL433=1,data!$C$41*DK433,0)</f>
        <v>0</v>
      </c>
      <c r="DN433" s="265" t="s">
        <v>96</v>
      </c>
      <c r="DO433" s="231">
        <f>IF(DL433=1,IF(DK433&lt;15,VLOOKUP(DN433,data!$B$3:$E$32,2,0)*DK433,(VLOOKUP(DN433,data!$B$3:$E$32,2,0)*14)+(VLOOKUP(DN433,data!$B$3:$E$32,3,0))*(DK433-14)),0)</f>
        <v>0</v>
      </c>
      <c r="DP433" s="265" t="s">
        <v>96</v>
      </c>
      <c r="DQ433" s="231">
        <f>IF(DL433=1,VLOOKUP(DP433,data!$B$35:$D$39,2,0),0)</f>
        <v>0</v>
      </c>
      <c r="DR433" s="232">
        <f>IF(AND(DO433&lt;&gt;0,DQ433&lt;&gt;0)=FALSE,0,data!$C$43)</f>
        <v>0</v>
      </c>
      <c r="DS433" s="269">
        <f t="shared" si="480"/>
        <v>0</v>
      </c>
      <c r="DT433" s="225">
        <f t="shared" si="481"/>
        <v>0</v>
      </c>
      <c r="DU433" s="225">
        <f t="shared" si="482"/>
        <v>0</v>
      </c>
      <c r="DV433" s="225">
        <f t="shared" si="483"/>
        <v>0</v>
      </c>
      <c r="DW433" s="431" t="str">
        <f t="shared" si="484"/>
        <v>ne</v>
      </c>
      <c r="DY433" s="229"/>
      <c r="DZ433" s="225">
        <f t="shared" si="485"/>
        <v>0</v>
      </c>
      <c r="EA433" s="230">
        <f>IF(DZ433=1,data!$C$41*DY433,0)</f>
        <v>0</v>
      </c>
      <c r="EB433" s="265" t="s">
        <v>96</v>
      </c>
      <c r="EC433" s="231">
        <f>IF(DZ433=1,IF(DY433&lt;15,VLOOKUP(EB433,data!$B$3:$E$32,2,0)*DY433,(VLOOKUP(EB433,data!$B$3:$E$32,2,0)*14)+(VLOOKUP(EB433,data!$B$3:$E$32,3,0))*(DY433-14)),0)</f>
        <v>0</v>
      </c>
      <c r="ED433" s="265" t="s">
        <v>96</v>
      </c>
      <c r="EE433" s="231">
        <f>IF(DZ433=1,VLOOKUP(ED433,data!$B$35:$D$39,2,0),0)</f>
        <v>0</v>
      </c>
      <c r="EF433" s="232">
        <f>IF(AND(EC433&lt;&gt;0,EE433&lt;&gt;0)=FALSE,0,data!$C$43)</f>
        <v>0</v>
      </c>
      <c r="EG433" s="269">
        <f t="shared" si="486"/>
        <v>0</v>
      </c>
      <c r="EH433" s="225">
        <f t="shared" si="487"/>
        <v>0</v>
      </c>
      <c r="EI433" s="225">
        <f t="shared" si="488"/>
        <v>0</v>
      </c>
      <c r="EJ433" s="225">
        <f t="shared" si="489"/>
        <v>0</v>
      </c>
      <c r="EK433" s="431" t="str">
        <f t="shared" si="490"/>
        <v>ne</v>
      </c>
      <c r="EM433" s="229"/>
      <c r="EN433" s="225">
        <f t="shared" si="491"/>
        <v>0</v>
      </c>
      <c r="EO433" s="230">
        <f>IF(EN433=1,data!$C$41*EM433,0)</f>
        <v>0</v>
      </c>
      <c r="EP433" s="265" t="s">
        <v>96</v>
      </c>
      <c r="EQ433" s="231">
        <f>IF(EN433=1,IF(EM433&lt;15,VLOOKUP(EP433,data!$B$3:$E$32,2,0)*EM433,(VLOOKUP(EP433,data!$B$3:$E$32,2,0)*14)+(VLOOKUP(EP433,data!$B$3:$E$32,3,0))*(EM433-14)),0)</f>
        <v>0</v>
      </c>
      <c r="ER433" s="265" t="s">
        <v>96</v>
      </c>
      <c r="ES433" s="231">
        <f>IF(EN433=1,VLOOKUP(ER433,data!$B$35:$D$39,2,0),0)</f>
        <v>0</v>
      </c>
      <c r="ET433" s="232">
        <f>IF(AND(EQ433&lt;&gt;0,ES433&lt;&gt;0)=FALSE,0,data!$C$43)</f>
        <v>0</v>
      </c>
      <c r="EU433" s="269">
        <f t="shared" si="492"/>
        <v>0</v>
      </c>
      <c r="EV433" s="225">
        <f t="shared" si="493"/>
        <v>0</v>
      </c>
      <c r="EW433" s="225">
        <f t="shared" si="494"/>
        <v>0</v>
      </c>
      <c r="EX433" s="225">
        <f t="shared" si="495"/>
        <v>0</v>
      </c>
      <c r="EY433" s="431" t="str">
        <f t="shared" si="496"/>
        <v>ne</v>
      </c>
      <c r="FA433" s="229"/>
      <c r="FB433" s="225">
        <f t="shared" si="497"/>
        <v>0</v>
      </c>
      <c r="FC433" s="230">
        <f>IF(FB433=1,data!$C$41*FA433,0)</f>
        <v>0</v>
      </c>
      <c r="FD433" s="265" t="s">
        <v>96</v>
      </c>
      <c r="FE433" s="231">
        <f>IF(FB433=1,IF(FA433&lt;15,VLOOKUP(FD433,data!$B$3:$E$32,2,0)*FA433,(VLOOKUP(FD433,data!$B$3:$E$32,2,0)*14)+(VLOOKUP(FD433,data!$B$3:$E$32,3,0))*(FA433-14)),0)</f>
        <v>0</v>
      </c>
      <c r="FF433" s="265" t="s">
        <v>96</v>
      </c>
      <c r="FG433" s="231">
        <f>IF(FB433=1,VLOOKUP(FF433,data!$B$35:$D$39,2,0),0)</f>
        <v>0</v>
      </c>
      <c r="FH433" s="232">
        <f>IF(AND(FE433&lt;&gt;0,FG433&lt;&gt;0)=FALSE,0,data!$C$43)</f>
        <v>0</v>
      </c>
      <c r="FI433" s="269">
        <f t="shared" si="498"/>
        <v>0</v>
      </c>
      <c r="FJ433" s="225">
        <f t="shared" si="499"/>
        <v>0</v>
      </c>
      <c r="FK433" s="225">
        <f t="shared" si="500"/>
        <v>0</v>
      </c>
      <c r="FL433" s="225">
        <f t="shared" si="501"/>
        <v>0</v>
      </c>
      <c r="FM433" s="431" t="str">
        <f t="shared" si="502"/>
        <v>ne</v>
      </c>
    </row>
    <row r="434" spans="1:169" ht="26.65" hidden="1" customHeight="1" x14ac:dyDescent="0.25">
      <c r="A434" s="233"/>
      <c r="B434" s="370" t="s">
        <v>525</v>
      </c>
      <c r="C434" s="416"/>
      <c r="D434" s="418"/>
      <c r="E434" s="229"/>
      <c r="F434" s="225">
        <f t="shared" si="434"/>
        <v>0</v>
      </c>
      <c r="G434" s="230">
        <f>IF(F434=1,data!$C$41*E434,0)</f>
        <v>0</v>
      </c>
      <c r="H434" s="265" t="s">
        <v>96</v>
      </c>
      <c r="I434" s="231">
        <f>IF($F434=1,IF($E434&lt;15,VLOOKUP(H434,data!$B$3:$E$32,2,0)*$E434,(VLOOKUP(H434,data!$B$3:$E$32,2,0)*14)+(VLOOKUP(H434,data!$B$3:$E$32,3,0))*($E434-14)),0)</f>
        <v>0</v>
      </c>
      <c r="J434" s="265" t="s">
        <v>96</v>
      </c>
      <c r="K434" s="231">
        <f>IF($F434=1,VLOOKUP(J434,data!$B$35:$D$39,2,0),0)</f>
        <v>0</v>
      </c>
      <c r="L434" s="232">
        <f>IF(AND(I434&lt;&gt;0,K434&lt;&gt;0)=FALSE,0,data!$C$43)</f>
        <v>0</v>
      </c>
      <c r="M434" s="269">
        <f t="shared" si="505"/>
        <v>0</v>
      </c>
      <c r="N434" s="225">
        <f t="shared" si="503"/>
        <v>0</v>
      </c>
      <c r="O434" s="225">
        <f t="shared" si="435"/>
        <v>0</v>
      </c>
      <c r="P434" s="225">
        <f t="shared" si="436"/>
        <v>0</v>
      </c>
      <c r="Q434" s="228"/>
      <c r="R434" s="438">
        <f t="shared" si="437"/>
        <v>0</v>
      </c>
      <c r="S434" s="225">
        <f t="shared" si="438"/>
        <v>0</v>
      </c>
      <c r="T434" s="357">
        <f>IF(S434=1,data!$C$41*R434,0)</f>
        <v>0</v>
      </c>
      <c r="U434" s="370" t="str">
        <f t="shared" si="439"/>
        <v xml:space="preserve"> </v>
      </c>
      <c r="V434" s="360">
        <f>IF($S434=1,IF(R434&lt;15,VLOOKUP(U434,data!$B$3:$E$32,2,0)*R434,(VLOOKUP(U434,data!$B$3:$E$32,2,0)*14)+(VLOOKUP(U434,data!$B$3:$E$32,3,0))*(R434-14)),0)</f>
        <v>0</v>
      </c>
      <c r="W434" s="370" t="str">
        <f t="shared" si="440"/>
        <v xml:space="preserve"> </v>
      </c>
      <c r="X434" s="360">
        <f>IF($S434=1,VLOOKUP(W434,data!$B$35:$D$39,2,0),0)</f>
        <v>0</v>
      </c>
      <c r="Y434" s="364">
        <f>IF(AND(V434&lt;&gt;0,X434&lt;&gt;0)=FALSE,0,data!$C$43)</f>
        <v>0</v>
      </c>
      <c r="Z434" s="365">
        <f t="shared" si="506"/>
        <v>0</v>
      </c>
      <c r="AA434" s="225">
        <f t="shared" si="504"/>
        <v>0</v>
      </c>
      <c r="AB434" s="225">
        <f t="shared" si="441"/>
        <v>0</v>
      </c>
      <c r="AC434" s="225">
        <f t="shared" si="442"/>
        <v>0</v>
      </c>
      <c r="AE434" s="229"/>
      <c r="AF434" s="225">
        <f t="shared" si="443"/>
        <v>0</v>
      </c>
      <c r="AG434" s="230">
        <f>IF(AF434=1,data!$C$41*AE434,0)</f>
        <v>0</v>
      </c>
      <c r="AH434" s="265" t="s">
        <v>96</v>
      </c>
      <c r="AI434" s="231">
        <f>IF(AF434=1,IF(AE434&lt;15,VLOOKUP(AH434,data!$B$3:$E$32,2,0)*AE434,(VLOOKUP(AH434,data!$B$3:$E$32,2,0)*14)+(VLOOKUP(AH434,data!$B$3:$E$32,3,0))*(AE434-14)),0)</f>
        <v>0</v>
      </c>
      <c r="AJ434" s="265" t="s">
        <v>96</v>
      </c>
      <c r="AK434" s="231">
        <f>IF(AF434=1,VLOOKUP(AJ434,data!$B$35:$D$39,2,0),0)</f>
        <v>0</v>
      </c>
      <c r="AL434" s="232">
        <f>IF(AND(AI434&lt;&gt;0,AK434&lt;&gt;0)=FALSE,0,data!$C$43)</f>
        <v>0</v>
      </c>
      <c r="AM434" s="269">
        <f t="shared" si="444"/>
        <v>0</v>
      </c>
      <c r="AN434" s="225">
        <f t="shared" si="445"/>
        <v>0</v>
      </c>
      <c r="AO434" s="225">
        <f t="shared" si="446"/>
        <v>0</v>
      </c>
      <c r="AP434" s="225">
        <f t="shared" si="447"/>
        <v>0</v>
      </c>
      <c r="AQ434" s="431" t="str">
        <f t="shared" si="448"/>
        <v>ne</v>
      </c>
      <c r="AS434" s="229"/>
      <c r="AT434" s="225">
        <f t="shared" si="449"/>
        <v>0</v>
      </c>
      <c r="AU434" s="230">
        <f>IF(AT434=1,data!$C$41*AS434,0)</f>
        <v>0</v>
      </c>
      <c r="AV434" s="265" t="s">
        <v>96</v>
      </c>
      <c r="AW434" s="231">
        <f>IF(AT434=1,IF(AS434&lt;15,VLOOKUP(AV434,data!$B$3:$E$32,2,0)*AS434,(VLOOKUP(AV434,data!$B$3:$E$32,2,0)*14)+(VLOOKUP(AV434,data!$B$3:$E$32,3,0))*(AS434-14)),0)</f>
        <v>0</v>
      </c>
      <c r="AX434" s="265" t="s">
        <v>96</v>
      </c>
      <c r="AY434" s="231">
        <f>IF(AT434=1,VLOOKUP(AX434,data!$B$35:$D$39,2,0),0)</f>
        <v>0</v>
      </c>
      <c r="AZ434" s="232">
        <f>IF(AND(AW434&lt;&gt;0,AY434&lt;&gt;0)=FALSE,0,data!$C$43)</f>
        <v>0</v>
      </c>
      <c r="BA434" s="269">
        <f t="shared" si="450"/>
        <v>0</v>
      </c>
      <c r="BB434" s="225">
        <f t="shared" si="451"/>
        <v>0</v>
      </c>
      <c r="BC434" s="225">
        <f t="shared" si="452"/>
        <v>0</v>
      </c>
      <c r="BD434" s="225">
        <f t="shared" si="453"/>
        <v>0</v>
      </c>
      <c r="BE434" s="431" t="str">
        <f t="shared" si="454"/>
        <v>ne</v>
      </c>
      <c r="BG434" s="229"/>
      <c r="BH434" s="225">
        <f t="shared" si="455"/>
        <v>0</v>
      </c>
      <c r="BI434" s="230">
        <f>IF(BH434=1,data!$C$41*BG434,0)</f>
        <v>0</v>
      </c>
      <c r="BJ434" s="265" t="s">
        <v>96</v>
      </c>
      <c r="BK434" s="231">
        <f>IF(BH434=1,IF(BG434&lt;15,VLOOKUP(BJ434,data!$B$3:$E$32,2,0)*BG434,(VLOOKUP(BJ434,data!$B$3:$E$32,2,0)*14)+(VLOOKUP(BJ434,data!$B$3:$E$32,3,0))*(BG434-14)),0)</f>
        <v>0</v>
      </c>
      <c r="BL434" s="265" t="s">
        <v>96</v>
      </c>
      <c r="BM434" s="231">
        <f>IF(BH434=1,VLOOKUP(BL434,data!$B$35:$D$39,2,0),0)</f>
        <v>0</v>
      </c>
      <c r="BN434" s="232">
        <f>IF(AND(BK434&lt;&gt;0,BM434&lt;&gt;0)=FALSE,0,data!$C$43)</f>
        <v>0</v>
      </c>
      <c r="BO434" s="269">
        <f t="shared" si="456"/>
        <v>0</v>
      </c>
      <c r="BP434" s="225">
        <f t="shared" si="457"/>
        <v>0</v>
      </c>
      <c r="BQ434" s="225">
        <f t="shared" si="458"/>
        <v>0</v>
      </c>
      <c r="BR434" s="225">
        <f t="shared" si="459"/>
        <v>0</v>
      </c>
      <c r="BS434" s="431" t="str">
        <f t="shared" si="460"/>
        <v>ne</v>
      </c>
      <c r="BU434" s="229"/>
      <c r="BV434" s="225">
        <f t="shared" si="461"/>
        <v>0</v>
      </c>
      <c r="BW434" s="230">
        <f>IF(BV434=1,data!$C$41*BU434,0)</f>
        <v>0</v>
      </c>
      <c r="BX434" s="265" t="s">
        <v>96</v>
      </c>
      <c r="BY434" s="231">
        <f>IF(BV434=1,IF(BU434&lt;15,VLOOKUP(BX434,data!$B$3:$E$32,2,0)*BU434,(VLOOKUP(BX434,data!$B$3:$E$32,2,0)*14)+(VLOOKUP(BX434,data!$B$3:$E$32,3,0))*(BU434-14)),0)</f>
        <v>0</v>
      </c>
      <c r="BZ434" s="265" t="s">
        <v>96</v>
      </c>
      <c r="CA434" s="231">
        <f>IF(BV434=1,VLOOKUP(BZ434,data!$B$35:$D$39,2,0),0)</f>
        <v>0</v>
      </c>
      <c r="CB434" s="232">
        <f>IF(AND(BY434&lt;&gt;0,CA434&lt;&gt;0)=FALSE,0,data!$C$43)</f>
        <v>0</v>
      </c>
      <c r="CC434" s="269">
        <f t="shared" si="462"/>
        <v>0</v>
      </c>
      <c r="CD434" s="225">
        <f t="shared" si="463"/>
        <v>0</v>
      </c>
      <c r="CE434" s="225">
        <f t="shared" si="464"/>
        <v>0</v>
      </c>
      <c r="CF434" s="225">
        <f t="shared" si="465"/>
        <v>0</v>
      </c>
      <c r="CG434" s="431" t="str">
        <f t="shared" si="466"/>
        <v>ne</v>
      </c>
      <c r="CI434" s="229"/>
      <c r="CJ434" s="225">
        <f t="shared" si="467"/>
        <v>0</v>
      </c>
      <c r="CK434" s="230">
        <f>IF(CJ434=1,data!$C$41*CI434,0)</f>
        <v>0</v>
      </c>
      <c r="CL434" s="265" t="s">
        <v>96</v>
      </c>
      <c r="CM434" s="231">
        <f>IF(CJ434=1,IF(CI434&lt;15,VLOOKUP(CL434,data!$B$3:$E$32,2,0)*CI434,(VLOOKUP(CL434,data!$B$3:$E$32,2,0)*14)+(VLOOKUP(CL434,data!$B$3:$E$32,3,0))*(CI434-14)),0)</f>
        <v>0</v>
      </c>
      <c r="CN434" s="265" t="s">
        <v>96</v>
      </c>
      <c r="CO434" s="231">
        <f>IF(CJ434=1,VLOOKUP(CN434,data!$B$35:$D$39,2,0),0)</f>
        <v>0</v>
      </c>
      <c r="CP434" s="232">
        <f>IF(AND(CM434&lt;&gt;0,CO434&lt;&gt;0)=FALSE,0,data!$C$43)</f>
        <v>0</v>
      </c>
      <c r="CQ434" s="269">
        <f t="shared" si="468"/>
        <v>0</v>
      </c>
      <c r="CR434" s="225">
        <f t="shared" si="469"/>
        <v>0</v>
      </c>
      <c r="CS434" s="225">
        <f t="shared" si="470"/>
        <v>0</v>
      </c>
      <c r="CT434" s="225">
        <f t="shared" si="471"/>
        <v>0</v>
      </c>
      <c r="CU434" s="431" t="str">
        <f t="shared" si="472"/>
        <v>ne</v>
      </c>
      <c r="CW434" s="229"/>
      <c r="CX434" s="225">
        <f t="shared" si="473"/>
        <v>0</v>
      </c>
      <c r="CY434" s="230">
        <f>IF(CX434=1,data!$C$41*CW434,0)</f>
        <v>0</v>
      </c>
      <c r="CZ434" s="265" t="s">
        <v>96</v>
      </c>
      <c r="DA434" s="231">
        <f>IF(CX434=1,IF(CW434&lt;15,VLOOKUP(CZ434,data!$B$3:$E$32,2,0)*CW434,(VLOOKUP(CZ434,data!$B$3:$E$32,2,0)*14)+(VLOOKUP(CZ434,data!$B$3:$E$32,3,0))*(CW434-14)),0)</f>
        <v>0</v>
      </c>
      <c r="DB434" s="265" t="s">
        <v>96</v>
      </c>
      <c r="DC434" s="231">
        <f>IF(CX434=1,VLOOKUP(DB434,data!$B$35:$D$39,2,0),0)</f>
        <v>0</v>
      </c>
      <c r="DD434" s="232">
        <f>IF(AND(DA434&lt;&gt;0,DC434&lt;&gt;0)=FALSE,0,data!$C$43)</f>
        <v>0</v>
      </c>
      <c r="DE434" s="269">
        <f t="shared" si="474"/>
        <v>0</v>
      </c>
      <c r="DF434" s="225">
        <f t="shared" si="475"/>
        <v>0</v>
      </c>
      <c r="DG434" s="225">
        <f t="shared" si="476"/>
        <v>0</v>
      </c>
      <c r="DH434" s="225">
        <f t="shared" si="477"/>
        <v>0</v>
      </c>
      <c r="DI434" s="431" t="str">
        <f t="shared" si="478"/>
        <v>ne</v>
      </c>
      <c r="DK434" s="229"/>
      <c r="DL434" s="225">
        <f t="shared" si="479"/>
        <v>0</v>
      </c>
      <c r="DM434" s="230">
        <f>IF(DL434=1,data!$C$41*DK434,0)</f>
        <v>0</v>
      </c>
      <c r="DN434" s="265" t="s">
        <v>96</v>
      </c>
      <c r="DO434" s="231">
        <f>IF(DL434=1,IF(DK434&lt;15,VLOOKUP(DN434,data!$B$3:$E$32,2,0)*DK434,(VLOOKUP(DN434,data!$B$3:$E$32,2,0)*14)+(VLOOKUP(DN434,data!$B$3:$E$32,3,0))*(DK434-14)),0)</f>
        <v>0</v>
      </c>
      <c r="DP434" s="265" t="s">
        <v>96</v>
      </c>
      <c r="DQ434" s="231">
        <f>IF(DL434=1,VLOOKUP(DP434,data!$B$35:$D$39,2,0),0)</f>
        <v>0</v>
      </c>
      <c r="DR434" s="232">
        <f>IF(AND(DO434&lt;&gt;0,DQ434&lt;&gt;0)=FALSE,0,data!$C$43)</f>
        <v>0</v>
      </c>
      <c r="DS434" s="269">
        <f t="shared" si="480"/>
        <v>0</v>
      </c>
      <c r="DT434" s="225">
        <f t="shared" si="481"/>
        <v>0</v>
      </c>
      <c r="DU434" s="225">
        <f t="shared" si="482"/>
        <v>0</v>
      </c>
      <c r="DV434" s="225">
        <f t="shared" si="483"/>
        <v>0</v>
      </c>
      <c r="DW434" s="431" t="str">
        <f t="shared" si="484"/>
        <v>ne</v>
      </c>
      <c r="DY434" s="229"/>
      <c r="DZ434" s="225">
        <f t="shared" si="485"/>
        <v>0</v>
      </c>
      <c r="EA434" s="230">
        <f>IF(DZ434=1,data!$C$41*DY434,0)</f>
        <v>0</v>
      </c>
      <c r="EB434" s="265" t="s">
        <v>96</v>
      </c>
      <c r="EC434" s="231">
        <f>IF(DZ434=1,IF(DY434&lt;15,VLOOKUP(EB434,data!$B$3:$E$32,2,0)*DY434,(VLOOKUP(EB434,data!$B$3:$E$32,2,0)*14)+(VLOOKUP(EB434,data!$B$3:$E$32,3,0))*(DY434-14)),0)</f>
        <v>0</v>
      </c>
      <c r="ED434" s="265" t="s">
        <v>96</v>
      </c>
      <c r="EE434" s="231">
        <f>IF(DZ434=1,VLOOKUP(ED434,data!$B$35:$D$39,2,0),0)</f>
        <v>0</v>
      </c>
      <c r="EF434" s="232">
        <f>IF(AND(EC434&lt;&gt;0,EE434&lt;&gt;0)=FALSE,0,data!$C$43)</f>
        <v>0</v>
      </c>
      <c r="EG434" s="269">
        <f t="shared" si="486"/>
        <v>0</v>
      </c>
      <c r="EH434" s="225">
        <f t="shared" si="487"/>
        <v>0</v>
      </c>
      <c r="EI434" s="225">
        <f t="shared" si="488"/>
        <v>0</v>
      </c>
      <c r="EJ434" s="225">
        <f t="shared" si="489"/>
        <v>0</v>
      </c>
      <c r="EK434" s="431" t="str">
        <f t="shared" si="490"/>
        <v>ne</v>
      </c>
      <c r="EM434" s="229"/>
      <c r="EN434" s="225">
        <f t="shared" si="491"/>
        <v>0</v>
      </c>
      <c r="EO434" s="230">
        <f>IF(EN434=1,data!$C$41*EM434,0)</f>
        <v>0</v>
      </c>
      <c r="EP434" s="265" t="s">
        <v>96</v>
      </c>
      <c r="EQ434" s="231">
        <f>IF(EN434=1,IF(EM434&lt;15,VLOOKUP(EP434,data!$B$3:$E$32,2,0)*EM434,(VLOOKUP(EP434,data!$B$3:$E$32,2,0)*14)+(VLOOKUP(EP434,data!$B$3:$E$32,3,0))*(EM434-14)),0)</f>
        <v>0</v>
      </c>
      <c r="ER434" s="265" t="s">
        <v>96</v>
      </c>
      <c r="ES434" s="231">
        <f>IF(EN434=1,VLOOKUP(ER434,data!$B$35:$D$39,2,0),0)</f>
        <v>0</v>
      </c>
      <c r="ET434" s="232">
        <f>IF(AND(EQ434&lt;&gt;0,ES434&lt;&gt;0)=FALSE,0,data!$C$43)</f>
        <v>0</v>
      </c>
      <c r="EU434" s="269">
        <f t="shared" si="492"/>
        <v>0</v>
      </c>
      <c r="EV434" s="225">
        <f t="shared" si="493"/>
        <v>0</v>
      </c>
      <c r="EW434" s="225">
        <f t="shared" si="494"/>
        <v>0</v>
      </c>
      <c r="EX434" s="225">
        <f t="shared" si="495"/>
        <v>0</v>
      </c>
      <c r="EY434" s="431" t="str">
        <f t="shared" si="496"/>
        <v>ne</v>
      </c>
      <c r="FA434" s="229"/>
      <c r="FB434" s="225">
        <f t="shared" si="497"/>
        <v>0</v>
      </c>
      <c r="FC434" s="230">
        <f>IF(FB434=1,data!$C$41*FA434,0)</f>
        <v>0</v>
      </c>
      <c r="FD434" s="265" t="s">
        <v>96</v>
      </c>
      <c r="FE434" s="231">
        <f>IF(FB434=1,IF(FA434&lt;15,VLOOKUP(FD434,data!$B$3:$E$32,2,0)*FA434,(VLOOKUP(FD434,data!$B$3:$E$32,2,0)*14)+(VLOOKUP(FD434,data!$B$3:$E$32,3,0))*(FA434-14)),0)</f>
        <v>0</v>
      </c>
      <c r="FF434" s="265" t="s">
        <v>96</v>
      </c>
      <c r="FG434" s="231">
        <f>IF(FB434=1,VLOOKUP(FF434,data!$B$35:$D$39,2,0),0)</f>
        <v>0</v>
      </c>
      <c r="FH434" s="232">
        <f>IF(AND(FE434&lt;&gt;0,FG434&lt;&gt;0)=FALSE,0,data!$C$43)</f>
        <v>0</v>
      </c>
      <c r="FI434" s="269">
        <f t="shared" si="498"/>
        <v>0</v>
      </c>
      <c r="FJ434" s="225">
        <f t="shared" si="499"/>
        <v>0</v>
      </c>
      <c r="FK434" s="225">
        <f t="shared" si="500"/>
        <v>0</v>
      </c>
      <c r="FL434" s="225">
        <f t="shared" si="501"/>
        <v>0</v>
      </c>
      <c r="FM434" s="431" t="str">
        <f t="shared" si="502"/>
        <v>ne</v>
      </c>
    </row>
    <row r="435" spans="1:169" ht="26.65" hidden="1" customHeight="1" x14ac:dyDescent="0.25">
      <c r="A435" s="233"/>
      <c r="B435" s="370" t="s">
        <v>526</v>
      </c>
      <c r="C435" s="416"/>
      <c r="D435" s="418"/>
      <c r="E435" s="229"/>
      <c r="F435" s="225">
        <f t="shared" si="434"/>
        <v>0</v>
      </c>
      <c r="G435" s="230">
        <f>IF(F435=1,data!$C$41*E435,0)</f>
        <v>0</v>
      </c>
      <c r="H435" s="265" t="s">
        <v>96</v>
      </c>
      <c r="I435" s="231">
        <f>IF($F435=1,IF($E435&lt;15,VLOOKUP(H435,data!$B$3:$E$32,2,0)*$E435,(VLOOKUP(H435,data!$B$3:$E$32,2,0)*14)+(VLOOKUP(H435,data!$B$3:$E$32,3,0))*($E435-14)),0)</f>
        <v>0</v>
      </c>
      <c r="J435" s="265" t="s">
        <v>96</v>
      </c>
      <c r="K435" s="231">
        <f>IF($F435=1,VLOOKUP(J435,data!$B$35:$D$39,2,0),0)</f>
        <v>0</v>
      </c>
      <c r="L435" s="232">
        <f>IF(AND(I435&lt;&gt;0,K435&lt;&gt;0)=FALSE,0,data!$C$43)</f>
        <v>0</v>
      </c>
      <c r="M435" s="269">
        <f t="shared" si="505"/>
        <v>0</v>
      </c>
      <c r="N435" s="225">
        <f t="shared" si="503"/>
        <v>0</v>
      </c>
      <c r="O435" s="225">
        <f t="shared" si="435"/>
        <v>0</v>
      </c>
      <c r="P435" s="225">
        <f t="shared" si="436"/>
        <v>0</v>
      </c>
      <c r="Q435" s="228"/>
      <c r="R435" s="438">
        <f t="shared" si="437"/>
        <v>0</v>
      </c>
      <c r="S435" s="225">
        <f t="shared" si="438"/>
        <v>0</v>
      </c>
      <c r="T435" s="357">
        <f>IF(S435=1,data!$C$41*R435,0)</f>
        <v>0</v>
      </c>
      <c r="U435" s="370" t="str">
        <f t="shared" si="439"/>
        <v xml:space="preserve"> </v>
      </c>
      <c r="V435" s="360">
        <f>IF($S435=1,IF(R435&lt;15,VLOOKUP(U435,data!$B$3:$E$32,2,0)*R435,(VLOOKUP(U435,data!$B$3:$E$32,2,0)*14)+(VLOOKUP(U435,data!$B$3:$E$32,3,0))*(R435-14)),0)</f>
        <v>0</v>
      </c>
      <c r="W435" s="370" t="str">
        <f t="shared" si="440"/>
        <v xml:space="preserve"> </v>
      </c>
      <c r="X435" s="360">
        <f>IF($S435=1,VLOOKUP(W435,data!$B$35:$D$39,2,0),0)</f>
        <v>0</v>
      </c>
      <c r="Y435" s="364">
        <f>IF(AND(V435&lt;&gt;0,X435&lt;&gt;0)=FALSE,0,data!$C$43)</f>
        <v>0</v>
      </c>
      <c r="Z435" s="365">
        <f t="shared" si="506"/>
        <v>0</v>
      </c>
      <c r="AA435" s="225">
        <f t="shared" si="504"/>
        <v>0</v>
      </c>
      <c r="AB435" s="225">
        <f t="shared" si="441"/>
        <v>0</v>
      </c>
      <c r="AC435" s="225">
        <f t="shared" si="442"/>
        <v>0</v>
      </c>
      <c r="AE435" s="229"/>
      <c r="AF435" s="225">
        <f t="shared" si="443"/>
        <v>0</v>
      </c>
      <c r="AG435" s="230">
        <f>IF(AF435=1,data!$C$41*AE435,0)</f>
        <v>0</v>
      </c>
      <c r="AH435" s="265" t="s">
        <v>96</v>
      </c>
      <c r="AI435" s="231">
        <f>IF(AF435=1,IF(AE435&lt;15,VLOOKUP(AH435,data!$B$3:$E$32,2,0)*AE435,(VLOOKUP(AH435,data!$B$3:$E$32,2,0)*14)+(VLOOKUP(AH435,data!$B$3:$E$32,3,0))*(AE435-14)),0)</f>
        <v>0</v>
      </c>
      <c r="AJ435" s="265" t="s">
        <v>96</v>
      </c>
      <c r="AK435" s="231">
        <f>IF(AF435=1,VLOOKUP(AJ435,data!$B$35:$D$39,2,0),0)</f>
        <v>0</v>
      </c>
      <c r="AL435" s="232">
        <f>IF(AND(AI435&lt;&gt;0,AK435&lt;&gt;0)=FALSE,0,data!$C$43)</f>
        <v>0</v>
      </c>
      <c r="AM435" s="269">
        <f t="shared" si="444"/>
        <v>0</v>
      </c>
      <c r="AN435" s="225">
        <f t="shared" si="445"/>
        <v>0</v>
      </c>
      <c r="AO435" s="225">
        <f t="shared" si="446"/>
        <v>0</v>
      </c>
      <c r="AP435" s="225">
        <f t="shared" si="447"/>
        <v>0</v>
      </c>
      <c r="AQ435" s="431" t="str">
        <f t="shared" si="448"/>
        <v>ne</v>
      </c>
      <c r="AS435" s="229"/>
      <c r="AT435" s="225">
        <f t="shared" si="449"/>
        <v>0</v>
      </c>
      <c r="AU435" s="230">
        <f>IF(AT435=1,data!$C$41*AS435,0)</f>
        <v>0</v>
      </c>
      <c r="AV435" s="265" t="s">
        <v>96</v>
      </c>
      <c r="AW435" s="231">
        <f>IF(AT435=1,IF(AS435&lt;15,VLOOKUP(AV435,data!$B$3:$E$32,2,0)*AS435,(VLOOKUP(AV435,data!$B$3:$E$32,2,0)*14)+(VLOOKUP(AV435,data!$B$3:$E$32,3,0))*(AS435-14)),0)</f>
        <v>0</v>
      </c>
      <c r="AX435" s="265" t="s">
        <v>96</v>
      </c>
      <c r="AY435" s="231">
        <f>IF(AT435=1,VLOOKUP(AX435,data!$B$35:$D$39,2,0),0)</f>
        <v>0</v>
      </c>
      <c r="AZ435" s="232">
        <f>IF(AND(AW435&lt;&gt;0,AY435&lt;&gt;0)=FALSE,0,data!$C$43)</f>
        <v>0</v>
      </c>
      <c r="BA435" s="269">
        <f t="shared" si="450"/>
        <v>0</v>
      </c>
      <c r="BB435" s="225">
        <f t="shared" si="451"/>
        <v>0</v>
      </c>
      <c r="BC435" s="225">
        <f t="shared" si="452"/>
        <v>0</v>
      </c>
      <c r="BD435" s="225">
        <f t="shared" si="453"/>
        <v>0</v>
      </c>
      <c r="BE435" s="431" t="str">
        <f t="shared" si="454"/>
        <v>ne</v>
      </c>
      <c r="BG435" s="229"/>
      <c r="BH435" s="225">
        <f t="shared" si="455"/>
        <v>0</v>
      </c>
      <c r="BI435" s="230">
        <f>IF(BH435=1,data!$C$41*BG435,0)</f>
        <v>0</v>
      </c>
      <c r="BJ435" s="265" t="s">
        <v>96</v>
      </c>
      <c r="BK435" s="231">
        <f>IF(BH435=1,IF(BG435&lt;15,VLOOKUP(BJ435,data!$B$3:$E$32,2,0)*BG435,(VLOOKUP(BJ435,data!$B$3:$E$32,2,0)*14)+(VLOOKUP(BJ435,data!$B$3:$E$32,3,0))*(BG435-14)),0)</f>
        <v>0</v>
      </c>
      <c r="BL435" s="265" t="s">
        <v>96</v>
      </c>
      <c r="BM435" s="231">
        <f>IF(BH435=1,VLOOKUP(BL435,data!$B$35:$D$39,2,0),0)</f>
        <v>0</v>
      </c>
      <c r="BN435" s="232">
        <f>IF(AND(BK435&lt;&gt;0,BM435&lt;&gt;0)=FALSE,0,data!$C$43)</f>
        <v>0</v>
      </c>
      <c r="BO435" s="269">
        <f t="shared" si="456"/>
        <v>0</v>
      </c>
      <c r="BP435" s="225">
        <f t="shared" si="457"/>
        <v>0</v>
      </c>
      <c r="BQ435" s="225">
        <f t="shared" si="458"/>
        <v>0</v>
      </c>
      <c r="BR435" s="225">
        <f t="shared" si="459"/>
        <v>0</v>
      </c>
      <c r="BS435" s="431" t="str">
        <f t="shared" si="460"/>
        <v>ne</v>
      </c>
      <c r="BU435" s="229"/>
      <c r="BV435" s="225">
        <f t="shared" si="461"/>
        <v>0</v>
      </c>
      <c r="BW435" s="230">
        <f>IF(BV435=1,data!$C$41*BU435,0)</f>
        <v>0</v>
      </c>
      <c r="BX435" s="265" t="s">
        <v>96</v>
      </c>
      <c r="BY435" s="231">
        <f>IF(BV435=1,IF(BU435&lt;15,VLOOKUP(BX435,data!$B$3:$E$32,2,0)*BU435,(VLOOKUP(BX435,data!$B$3:$E$32,2,0)*14)+(VLOOKUP(BX435,data!$B$3:$E$32,3,0))*(BU435-14)),0)</f>
        <v>0</v>
      </c>
      <c r="BZ435" s="265" t="s">
        <v>96</v>
      </c>
      <c r="CA435" s="231">
        <f>IF(BV435=1,VLOOKUP(BZ435,data!$B$35:$D$39,2,0),0)</f>
        <v>0</v>
      </c>
      <c r="CB435" s="232">
        <f>IF(AND(BY435&lt;&gt;0,CA435&lt;&gt;0)=FALSE,0,data!$C$43)</f>
        <v>0</v>
      </c>
      <c r="CC435" s="269">
        <f t="shared" si="462"/>
        <v>0</v>
      </c>
      <c r="CD435" s="225">
        <f t="shared" si="463"/>
        <v>0</v>
      </c>
      <c r="CE435" s="225">
        <f t="shared" si="464"/>
        <v>0</v>
      </c>
      <c r="CF435" s="225">
        <f t="shared" si="465"/>
        <v>0</v>
      </c>
      <c r="CG435" s="431" t="str">
        <f t="shared" si="466"/>
        <v>ne</v>
      </c>
      <c r="CI435" s="229"/>
      <c r="CJ435" s="225">
        <f t="shared" si="467"/>
        <v>0</v>
      </c>
      <c r="CK435" s="230">
        <f>IF(CJ435=1,data!$C$41*CI435,0)</f>
        <v>0</v>
      </c>
      <c r="CL435" s="265" t="s">
        <v>96</v>
      </c>
      <c r="CM435" s="231">
        <f>IF(CJ435=1,IF(CI435&lt;15,VLOOKUP(CL435,data!$B$3:$E$32,2,0)*CI435,(VLOOKUP(CL435,data!$B$3:$E$32,2,0)*14)+(VLOOKUP(CL435,data!$B$3:$E$32,3,0))*(CI435-14)),0)</f>
        <v>0</v>
      </c>
      <c r="CN435" s="265" t="s">
        <v>96</v>
      </c>
      <c r="CO435" s="231">
        <f>IF(CJ435=1,VLOOKUP(CN435,data!$B$35:$D$39,2,0),0)</f>
        <v>0</v>
      </c>
      <c r="CP435" s="232">
        <f>IF(AND(CM435&lt;&gt;0,CO435&lt;&gt;0)=FALSE,0,data!$C$43)</f>
        <v>0</v>
      </c>
      <c r="CQ435" s="269">
        <f t="shared" si="468"/>
        <v>0</v>
      </c>
      <c r="CR435" s="225">
        <f t="shared" si="469"/>
        <v>0</v>
      </c>
      <c r="CS435" s="225">
        <f t="shared" si="470"/>
        <v>0</v>
      </c>
      <c r="CT435" s="225">
        <f t="shared" si="471"/>
        <v>0</v>
      </c>
      <c r="CU435" s="431" t="str">
        <f t="shared" si="472"/>
        <v>ne</v>
      </c>
      <c r="CW435" s="229"/>
      <c r="CX435" s="225">
        <f t="shared" si="473"/>
        <v>0</v>
      </c>
      <c r="CY435" s="230">
        <f>IF(CX435=1,data!$C$41*CW435,0)</f>
        <v>0</v>
      </c>
      <c r="CZ435" s="265" t="s">
        <v>96</v>
      </c>
      <c r="DA435" s="231">
        <f>IF(CX435=1,IF(CW435&lt;15,VLOOKUP(CZ435,data!$B$3:$E$32,2,0)*CW435,(VLOOKUP(CZ435,data!$B$3:$E$32,2,0)*14)+(VLOOKUP(CZ435,data!$B$3:$E$32,3,0))*(CW435-14)),0)</f>
        <v>0</v>
      </c>
      <c r="DB435" s="265" t="s">
        <v>96</v>
      </c>
      <c r="DC435" s="231">
        <f>IF(CX435=1,VLOOKUP(DB435,data!$B$35:$D$39,2,0),0)</f>
        <v>0</v>
      </c>
      <c r="DD435" s="232">
        <f>IF(AND(DA435&lt;&gt;0,DC435&lt;&gt;0)=FALSE,0,data!$C$43)</f>
        <v>0</v>
      </c>
      <c r="DE435" s="269">
        <f t="shared" si="474"/>
        <v>0</v>
      </c>
      <c r="DF435" s="225">
        <f t="shared" si="475"/>
        <v>0</v>
      </c>
      <c r="DG435" s="225">
        <f t="shared" si="476"/>
        <v>0</v>
      </c>
      <c r="DH435" s="225">
        <f t="shared" si="477"/>
        <v>0</v>
      </c>
      <c r="DI435" s="431" t="str">
        <f t="shared" si="478"/>
        <v>ne</v>
      </c>
      <c r="DK435" s="229"/>
      <c r="DL435" s="225">
        <f t="shared" si="479"/>
        <v>0</v>
      </c>
      <c r="DM435" s="230">
        <f>IF(DL435=1,data!$C$41*DK435,0)</f>
        <v>0</v>
      </c>
      <c r="DN435" s="265" t="s">
        <v>96</v>
      </c>
      <c r="DO435" s="231">
        <f>IF(DL435=1,IF(DK435&lt;15,VLOOKUP(DN435,data!$B$3:$E$32,2,0)*DK435,(VLOOKUP(DN435,data!$B$3:$E$32,2,0)*14)+(VLOOKUP(DN435,data!$B$3:$E$32,3,0))*(DK435-14)),0)</f>
        <v>0</v>
      </c>
      <c r="DP435" s="265" t="s">
        <v>96</v>
      </c>
      <c r="DQ435" s="231">
        <f>IF(DL435=1,VLOOKUP(DP435,data!$B$35:$D$39,2,0),0)</f>
        <v>0</v>
      </c>
      <c r="DR435" s="232">
        <f>IF(AND(DO435&lt;&gt;0,DQ435&lt;&gt;0)=FALSE,0,data!$C$43)</f>
        <v>0</v>
      </c>
      <c r="DS435" s="269">
        <f t="shared" si="480"/>
        <v>0</v>
      </c>
      <c r="DT435" s="225">
        <f t="shared" si="481"/>
        <v>0</v>
      </c>
      <c r="DU435" s="225">
        <f t="shared" si="482"/>
        <v>0</v>
      </c>
      <c r="DV435" s="225">
        <f t="shared" si="483"/>
        <v>0</v>
      </c>
      <c r="DW435" s="431" t="str">
        <f t="shared" si="484"/>
        <v>ne</v>
      </c>
      <c r="DY435" s="229"/>
      <c r="DZ435" s="225">
        <f t="shared" si="485"/>
        <v>0</v>
      </c>
      <c r="EA435" s="230">
        <f>IF(DZ435=1,data!$C$41*DY435,0)</f>
        <v>0</v>
      </c>
      <c r="EB435" s="265" t="s">
        <v>96</v>
      </c>
      <c r="EC435" s="231">
        <f>IF(DZ435=1,IF(DY435&lt;15,VLOOKUP(EB435,data!$B$3:$E$32,2,0)*DY435,(VLOOKUP(EB435,data!$B$3:$E$32,2,0)*14)+(VLOOKUP(EB435,data!$B$3:$E$32,3,0))*(DY435-14)),0)</f>
        <v>0</v>
      </c>
      <c r="ED435" s="265" t="s">
        <v>96</v>
      </c>
      <c r="EE435" s="231">
        <f>IF(DZ435=1,VLOOKUP(ED435,data!$B$35:$D$39,2,0),0)</f>
        <v>0</v>
      </c>
      <c r="EF435" s="232">
        <f>IF(AND(EC435&lt;&gt;0,EE435&lt;&gt;0)=FALSE,0,data!$C$43)</f>
        <v>0</v>
      </c>
      <c r="EG435" s="269">
        <f t="shared" si="486"/>
        <v>0</v>
      </c>
      <c r="EH435" s="225">
        <f t="shared" si="487"/>
        <v>0</v>
      </c>
      <c r="EI435" s="225">
        <f t="shared" si="488"/>
        <v>0</v>
      </c>
      <c r="EJ435" s="225">
        <f t="shared" si="489"/>
        <v>0</v>
      </c>
      <c r="EK435" s="431" t="str">
        <f t="shared" si="490"/>
        <v>ne</v>
      </c>
      <c r="EM435" s="229"/>
      <c r="EN435" s="225">
        <f t="shared" si="491"/>
        <v>0</v>
      </c>
      <c r="EO435" s="230">
        <f>IF(EN435=1,data!$C$41*EM435,0)</f>
        <v>0</v>
      </c>
      <c r="EP435" s="265" t="s">
        <v>96</v>
      </c>
      <c r="EQ435" s="231">
        <f>IF(EN435=1,IF(EM435&lt;15,VLOOKUP(EP435,data!$B$3:$E$32,2,0)*EM435,(VLOOKUP(EP435,data!$B$3:$E$32,2,0)*14)+(VLOOKUP(EP435,data!$B$3:$E$32,3,0))*(EM435-14)),0)</f>
        <v>0</v>
      </c>
      <c r="ER435" s="265" t="s">
        <v>96</v>
      </c>
      <c r="ES435" s="231">
        <f>IF(EN435=1,VLOOKUP(ER435,data!$B$35:$D$39,2,0),0)</f>
        <v>0</v>
      </c>
      <c r="ET435" s="232">
        <f>IF(AND(EQ435&lt;&gt;0,ES435&lt;&gt;0)=FALSE,0,data!$C$43)</f>
        <v>0</v>
      </c>
      <c r="EU435" s="269">
        <f t="shared" si="492"/>
        <v>0</v>
      </c>
      <c r="EV435" s="225">
        <f t="shared" si="493"/>
        <v>0</v>
      </c>
      <c r="EW435" s="225">
        <f t="shared" si="494"/>
        <v>0</v>
      </c>
      <c r="EX435" s="225">
        <f t="shared" si="495"/>
        <v>0</v>
      </c>
      <c r="EY435" s="431" t="str">
        <f t="shared" si="496"/>
        <v>ne</v>
      </c>
      <c r="FA435" s="229"/>
      <c r="FB435" s="225">
        <f t="shared" si="497"/>
        <v>0</v>
      </c>
      <c r="FC435" s="230">
        <f>IF(FB435=1,data!$C$41*FA435,0)</f>
        <v>0</v>
      </c>
      <c r="FD435" s="265" t="s">
        <v>96</v>
      </c>
      <c r="FE435" s="231">
        <f>IF(FB435=1,IF(FA435&lt;15,VLOOKUP(FD435,data!$B$3:$E$32,2,0)*FA435,(VLOOKUP(FD435,data!$B$3:$E$32,2,0)*14)+(VLOOKUP(FD435,data!$B$3:$E$32,3,0))*(FA435-14)),0)</f>
        <v>0</v>
      </c>
      <c r="FF435" s="265" t="s">
        <v>96</v>
      </c>
      <c r="FG435" s="231">
        <f>IF(FB435=1,VLOOKUP(FF435,data!$B$35:$D$39,2,0),0)</f>
        <v>0</v>
      </c>
      <c r="FH435" s="232">
        <f>IF(AND(FE435&lt;&gt;0,FG435&lt;&gt;0)=FALSE,0,data!$C$43)</f>
        <v>0</v>
      </c>
      <c r="FI435" s="269">
        <f t="shared" si="498"/>
        <v>0</v>
      </c>
      <c r="FJ435" s="225">
        <f t="shared" si="499"/>
        <v>0</v>
      </c>
      <c r="FK435" s="225">
        <f t="shared" si="500"/>
        <v>0</v>
      </c>
      <c r="FL435" s="225">
        <f t="shared" si="501"/>
        <v>0</v>
      </c>
      <c r="FM435" s="431" t="str">
        <f t="shared" si="502"/>
        <v>ne</v>
      </c>
    </row>
    <row r="436" spans="1:169" ht="26.65" hidden="1" customHeight="1" x14ac:dyDescent="0.25">
      <c r="A436" s="233"/>
      <c r="B436" s="370" t="s">
        <v>527</v>
      </c>
      <c r="C436" s="416"/>
      <c r="D436" s="418"/>
      <c r="E436" s="229"/>
      <c r="F436" s="225">
        <f t="shared" si="434"/>
        <v>0</v>
      </c>
      <c r="G436" s="230">
        <f>IF(F436=1,data!$C$41*E436,0)</f>
        <v>0</v>
      </c>
      <c r="H436" s="265" t="s">
        <v>96</v>
      </c>
      <c r="I436" s="231">
        <f>IF($F436=1,IF($E436&lt;15,VLOOKUP(H436,data!$B$3:$E$32,2,0)*$E436,(VLOOKUP(H436,data!$B$3:$E$32,2,0)*14)+(VLOOKUP(H436,data!$B$3:$E$32,3,0))*($E436-14)),0)</f>
        <v>0</v>
      </c>
      <c r="J436" s="265" t="s">
        <v>96</v>
      </c>
      <c r="K436" s="231">
        <f>IF($F436=1,VLOOKUP(J436,data!$B$35:$D$39,2,0),0)</f>
        <v>0</v>
      </c>
      <c r="L436" s="232">
        <f>IF(AND(I436&lt;&gt;0,K436&lt;&gt;0)=FALSE,0,data!$C$43)</f>
        <v>0</v>
      </c>
      <c r="M436" s="269">
        <f t="shared" si="505"/>
        <v>0</v>
      </c>
      <c r="N436" s="225">
        <f t="shared" si="503"/>
        <v>0</v>
      </c>
      <c r="O436" s="225">
        <f t="shared" si="435"/>
        <v>0</v>
      </c>
      <c r="P436" s="225">
        <f t="shared" si="436"/>
        <v>0</v>
      </c>
      <c r="Q436" s="228"/>
      <c r="R436" s="438">
        <f t="shared" si="437"/>
        <v>0</v>
      </c>
      <c r="S436" s="225">
        <f t="shared" si="438"/>
        <v>0</v>
      </c>
      <c r="T436" s="357">
        <f>IF(S436=1,data!$C$41*R436,0)</f>
        <v>0</v>
      </c>
      <c r="U436" s="370" t="str">
        <f t="shared" si="439"/>
        <v xml:space="preserve"> </v>
      </c>
      <c r="V436" s="360">
        <f>IF($S436=1,IF(R436&lt;15,VLOOKUP(U436,data!$B$3:$E$32,2,0)*R436,(VLOOKUP(U436,data!$B$3:$E$32,2,0)*14)+(VLOOKUP(U436,data!$B$3:$E$32,3,0))*(R436-14)),0)</f>
        <v>0</v>
      </c>
      <c r="W436" s="370" t="str">
        <f t="shared" si="440"/>
        <v xml:space="preserve"> </v>
      </c>
      <c r="X436" s="360">
        <f>IF($S436=1,VLOOKUP(W436,data!$B$35:$D$39,2,0),0)</f>
        <v>0</v>
      </c>
      <c r="Y436" s="364">
        <f>IF(AND(V436&lt;&gt;0,X436&lt;&gt;0)=FALSE,0,data!$C$43)</f>
        <v>0</v>
      </c>
      <c r="Z436" s="365">
        <f t="shared" si="506"/>
        <v>0</v>
      </c>
      <c r="AA436" s="225">
        <f t="shared" si="504"/>
        <v>0</v>
      </c>
      <c r="AB436" s="225">
        <f t="shared" si="441"/>
        <v>0</v>
      </c>
      <c r="AC436" s="225">
        <f t="shared" si="442"/>
        <v>0</v>
      </c>
      <c r="AE436" s="229"/>
      <c r="AF436" s="225">
        <f t="shared" si="443"/>
        <v>0</v>
      </c>
      <c r="AG436" s="230">
        <f>IF(AF436=1,data!$C$41*AE436,0)</f>
        <v>0</v>
      </c>
      <c r="AH436" s="265" t="s">
        <v>96</v>
      </c>
      <c r="AI436" s="231">
        <f>IF(AF436=1,IF(AE436&lt;15,VLOOKUP(AH436,data!$B$3:$E$32,2,0)*AE436,(VLOOKUP(AH436,data!$B$3:$E$32,2,0)*14)+(VLOOKUP(AH436,data!$B$3:$E$32,3,0))*(AE436-14)),0)</f>
        <v>0</v>
      </c>
      <c r="AJ436" s="265" t="s">
        <v>96</v>
      </c>
      <c r="AK436" s="231">
        <f>IF(AF436=1,VLOOKUP(AJ436,data!$B$35:$D$39,2,0),0)</f>
        <v>0</v>
      </c>
      <c r="AL436" s="232">
        <f>IF(AND(AI436&lt;&gt;0,AK436&lt;&gt;0)=FALSE,0,data!$C$43)</f>
        <v>0</v>
      </c>
      <c r="AM436" s="269">
        <f t="shared" si="444"/>
        <v>0</v>
      </c>
      <c r="AN436" s="225">
        <f t="shared" si="445"/>
        <v>0</v>
      </c>
      <c r="AO436" s="225">
        <f t="shared" si="446"/>
        <v>0</v>
      </c>
      <c r="AP436" s="225">
        <f t="shared" si="447"/>
        <v>0</v>
      </c>
      <c r="AQ436" s="431" t="str">
        <f t="shared" si="448"/>
        <v>ne</v>
      </c>
      <c r="AS436" s="229"/>
      <c r="AT436" s="225">
        <f t="shared" si="449"/>
        <v>0</v>
      </c>
      <c r="AU436" s="230">
        <f>IF(AT436=1,data!$C$41*AS436,0)</f>
        <v>0</v>
      </c>
      <c r="AV436" s="265" t="s">
        <v>96</v>
      </c>
      <c r="AW436" s="231">
        <f>IF(AT436=1,IF(AS436&lt;15,VLOOKUP(AV436,data!$B$3:$E$32,2,0)*AS436,(VLOOKUP(AV436,data!$B$3:$E$32,2,0)*14)+(VLOOKUP(AV436,data!$B$3:$E$32,3,0))*(AS436-14)),0)</f>
        <v>0</v>
      </c>
      <c r="AX436" s="265" t="s">
        <v>96</v>
      </c>
      <c r="AY436" s="231">
        <f>IF(AT436=1,VLOOKUP(AX436,data!$B$35:$D$39,2,0),0)</f>
        <v>0</v>
      </c>
      <c r="AZ436" s="232">
        <f>IF(AND(AW436&lt;&gt;0,AY436&lt;&gt;0)=FALSE,0,data!$C$43)</f>
        <v>0</v>
      </c>
      <c r="BA436" s="269">
        <f t="shared" si="450"/>
        <v>0</v>
      </c>
      <c r="BB436" s="225">
        <f t="shared" si="451"/>
        <v>0</v>
      </c>
      <c r="BC436" s="225">
        <f t="shared" si="452"/>
        <v>0</v>
      </c>
      <c r="BD436" s="225">
        <f t="shared" si="453"/>
        <v>0</v>
      </c>
      <c r="BE436" s="431" t="str">
        <f t="shared" si="454"/>
        <v>ne</v>
      </c>
      <c r="BG436" s="229"/>
      <c r="BH436" s="225">
        <f t="shared" si="455"/>
        <v>0</v>
      </c>
      <c r="BI436" s="230">
        <f>IF(BH436=1,data!$C$41*BG436,0)</f>
        <v>0</v>
      </c>
      <c r="BJ436" s="265" t="s">
        <v>96</v>
      </c>
      <c r="BK436" s="231">
        <f>IF(BH436=1,IF(BG436&lt;15,VLOOKUP(BJ436,data!$B$3:$E$32,2,0)*BG436,(VLOOKUP(BJ436,data!$B$3:$E$32,2,0)*14)+(VLOOKUP(BJ436,data!$B$3:$E$32,3,0))*(BG436-14)),0)</f>
        <v>0</v>
      </c>
      <c r="BL436" s="265" t="s">
        <v>96</v>
      </c>
      <c r="BM436" s="231">
        <f>IF(BH436=1,VLOOKUP(BL436,data!$B$35:$D$39,2,0),0)</f>
        <v>0</v>
      </c>
      <c r="BN436" s="232">
        <f>IF(AND(BK436&lt;&gt;0,BM436&lt;&gt;0)=FALSE,0,data!$C$43)</f>
        <v>0</v>
      </c>
      <c r="BO436" s="269">
        <f t="shared" si="456"/>
        <v>0</v>
      </c>
      <c r="BP436" s="225">
        <f t="shared" si="457"/>
        <v>0</v>
      </c>
      <c r="BQ436" s="225">
        <f t="shared" si="458"/>
        <v>0</v>
      </c>
      <c r="BR436" s="225">
        <f t="shared" si="459"/>
        <v>0</v>
      </c>
      <c r="BS436" s="431" t="str">
        <f t="shared" si="460"/>
        <v>ne</v>
      </c>
      <c r="BU436" s="229"/>
      <c r="BV436" s="225">
        <f t="shared" si="461"/>
        <v>0</v>
      </c>
      <c r="BW436" s="230">
        <f>IF(BV436=1,data!$C$41*BU436,0)</f>
        <v>0</v>
      </c>
      <c r="BX436" s="265" t="s">
        <v>96</v>
      </c>
      <c r="BY436" s="231">
        <f>IF(BV436=1,IF(BU436&lt;15,VLOOKUP(BX436,data!$B$3:$E$32,2,0)*BU436,(VLOOKUP(BX436,data!$B$3:$E$32,2,0)*14)+(VLOOKUP(BX436,data!$B$3:$E$32,3,0))*(BU436-14)),0)</f>
        <v>0</v>
      </c>
      <c r="BZ436" s="265" t="s">
        <v>96</v>
      </c>
      <c r="CA436" s="231">
        <f>IF(BV436=1,VLOOKUP(BZ436,data!$B$35:$D$39,2,0),0)</f>
        <v>0</v>
      </c>
      <c r="CB436" s="232">
        <f>IF(AND(BY436&lt;&gt;0,CA436&lt;&gt;0)=FALSE,0,data!$C$43)</f>
        <v>0</v>
      </c>
      <c r="CC436" s="269">
        <f t="shared" si="462"/>
        <v>0</v>
      </c>
      <c r="CD436" s="225">
        <f t="shared" si="463"/>
        <v>0</v>
      </c>
      <c r="CE436" s="225">
        <f t="shared" si="464"/>
        <v>0</v>
      </c>
      <c r="CF436" s="225">
        <f t="shared" si="465"/>
        <v>0</v>
      </c>
      <c r="CG436" s="431" t="str">
        <f t="shared" si="466"/>
        <v>ne</v>
      </c>
      <c r="CI436" s="229"/>
      <c r="CJ436" s="225">
        <f t="shared" si="467"/>
        <v>0</v>
      </c>
      <c r="CK436" s="230">
        <f>IF(CJ436=1,data!$C$41*CI436,0)</f>
        <v>0</v>
      </c>
      <c r="CL436" s="265" t="s">
        <v>96</v>
      </c>
      <c r="CM436" s="231">
        <f>IF(CJ436=1,IF(CI436&lt;15,VLOOKUP(CL436,data!$B$3:$E$32,2,0)*CI436,(VLOOKUP(CL436,data!$B$3:$E$32,2,0)*14)+(VLOOKUP(CL436,data!$B$3:$E$32,3,0))*(CI436-14)),0)</f>
        <v>0</v>
      </c>
      <c r="CN436" s="265" t="s">
        <v>96</v>
      </c>
      <c r="CO436" s="231">
        <f>IF(CJ436=1,VLOOKUP(CN436,data!$B$35:$D$39,2,0),0)</f>
        <v>0</v>
      </c>
      <c r="CP436" s="232">
        <f>IF(AND(CM436&lt;&gt;0,CO436&lt;&gt;0)=FALSE,0,data!$C$43)</f>
        <v>0</v>
      </c>
      <c r="CQ436" s="269">
        <f t="shared" si="468"/>
        <v>0</v>
      </c>
      <c r="CR436" s="225">
        <f t="shared" si="469"/>
        <v>0</v>
      </c>
      <c r="CS436" s="225">
        <f t="shared" si="470"/>
        <v>0</v>
      </c>
      <c r="CT436" s="225">
        <f t="shared" si="471"/>
        <v>0</v>
      </c>
      <c r="CU436" s="431" t="str">
        <f t="shared" si="472"/>
        <v>ne</v>
      </c>
      <c r="CW436" s="229"/>
      <c r="CX436" s="225">
        <f t="shared" si="473"/>
        <v>0</v>
      </c>
      <c r="CY436" s="230">
        <f>IF(CX436=1,data!$C$41*CW436,0)</f>
        <v>0</v>
      </c>
      <c r="CZ436" s="265" t="s">
        <v>96</v>
      </c>
      <c r="DA436" s="231">
        <f>IF(CX436=1,IF(CW436&lt;15,VLOOKUP(CZ436,data!$B$3:$E$32,2,0)*CW436,(VLOOKUP(CZ436,data!$B$3:$E$32,2,0)*14)+(VLOOKUP(CZ436,data!$B$3:$E$32,3,0))*(CW436-14)),0)</f>
        <v>0</v>
      </c>
      <c r="DB436" s="265" t="s">
        <v>96</v>
      </c>
      <c r="DC436" s="231">
        <f>IF(CX436=1,VLOOKUP(DB436,data!$B$35:$D$39,2,0),0)</f>
        <v>0</v>
      </c>
      <c r="DD436" s="232">
        <f>IF(AND(DA436&lt;&gt;0,DC436&lt;&gt;0)=FALSE,0,data!$C$43)</f>
        <v>0</v>
      </c>
      <c r="DE436" s="269">
        <f t="shared" si="474"/>
        <v>0</v>
      </c>
      <c r="DF436" s="225">
        <f t="shared" si="475"/>
        <v>0</v>
      </c>
      <c r="DG436" s="225">
        <f t="shared" si="476"/>
        <v>0</v>
      </c>
      <c r="DH436" s="225">
        <f t="shared" si="477"/>
        <v>0</v>
      </c>
      <c r="DI436" s="431" t="str">
        <f t="shared" si="478"/>
        <v>ne</v>
      </c>
      <c r="DK436" s="229"/>
      <c r="DL436" s="225">
        <f t="shared" si="479"/>
        <v>0</v>
      </c>
      <c r="DM436" s="230">
        <f>IF(DL436=1,data!$C$41*DK436,0)</f>
        <v>0</v>
      </c>
      <c r="DN436" s="265" t="s">
        <v>96</v>
      </c>
      <c r="DO436" s="231">
        <f>IF(DL436=1,IF(DK436&lt;15,VLOOKUP(DN436,data!$B$3:$E$32,2,0)*DK436,(VLOOKUP(DN436,data!$B$3:$E$32,2,0)*14)+(VLOOKUP(DN436,data!$B$3:$E$32,3,0))*(DK436-14)),0)</f>
        <v>0</v>
      </c>
      <c r="DP436" s="265" t="s">
        <v>96</v>
      </c>
      <c r="DQ436" s="231">
        <f>IF(DL436=1,VLOOKUP(DP436,data!$B$35:$D$39,2,0),0)</f>
        <v>0</v>
      </c>
      <c r="DR436" s="232">
        <f>IF(AND(DO436&lt;&gt;0,DQ436&lt;&gt;0)=FALSE,0,data!$C$43)</f>
        <v>0</v>
      </c>
      <c r="DS436" s="269">
        <f t="shared" si="480"/>
        <v>0</v>
      </c>
      <c r="DT436" s="225">
        <f t="shared" si="481"/>
        <v>0</v>
      </c>
      <c r="DU436" s="225">
        <f t="shared" si="482"/>
        <v>0</v>
      </c>
      <c r="DV436" s="225">
        <f t="shared" si="483"/>
        <v>0</v>
      </c>
      <c r="DW436" s="431" t="str">
        <f t="shared" si="484"/>
        <v>ne</v>
      </c>
      <c r="DY436" s="229"/>
      <c r="DZ436" s="225">
        <f t="shared" si="485"/>
        <v>0</v>
      </c>
      <c r="EA436" s="230">
        <f>IF(DZ436=1,data!$C$41*DY436,0)</f>
        <v>0</v>
      </c>
      <c r="EB436" s="265" t="s">
        <v>96</v>
      </c>
      <c r="EC436" s="231">
        <f>IF(DZ436=1,IF(DY436&lt;15,VLOOKUP(EB436,data!$B$3:$E$32,2,0)*DY436,(VLOOKUP(EB436,data!$B$3:$E$32,2,0)*14)+(VLOOKUP(EB436,data!$B$3:$E$32,3,0))*(DY436-14)),0)</f>
        <v>0</v>
      </c>
      <c r="ED436" s="265" t="s">
        <v>96</v>
      </c>
      <c r="EE436" s="231">
        <f>IF(DZ436=1,VLOOKUP(ED436,data!$B$35:$D$39,2,0),0)</f>
        <v>0</v>
      </c>
      <c r="EF436" s="232">
        <f>IF(AND(EC436&lt;&gt;0,EE436&lt;&gt;0)=FALSE,0,data!$C$43)</f>
        <v>0</v>
      </c>
      <c r="EG436" s="269">
        <f t="shared" si="486"/>
        <v>0</v>
      </c>
      <c r="EH436" s="225">
        <f t="shared" si="487"/>
        <v>0</v>
      </c>
      <c r="EI436" s="225">
        <f t="shared" si="488"/>
        <v>0</v>
      </c>
      <c r="EJ436" s="225">
        <f t="shared" si="489"/>
        <v>0</v>
      </c>
      <c r="EK436" s="431" t="str">
        <f t="shared" si="490"/>
        <v>ne</v>
      </c>
      <c r="EM436" s="229"/>
      <c r="EN436" s="225">
        <f t="shared" si="491"/>
        <v>0</v>
      </c>
      <c r="EO436" s="230">
        <f>IF(EN436=1,data!$C$41*EM436,0)</f>
        <v>0</v>
      </c>
      <c r="EP436" s="265" t="s">
        <v>96</v>
      </c>
      <c r="EQ436" s="231">
        <f>IF(EN436=1,IF(EM436&lt;15,VLOOKUP(EP436,data!$B$3:$E$32,2,0)*EM436,(VLOOKUP(EP436,data!$B$3:$E$32,2,0)*14)+(VLOOKUP(EP436,data!$B$3:$E$32,3,0))*(EM436-14)),0)</f>
        <v>0</v>
      </c>
      <c r="ER436" s="265" t="s">
        <v>96</v>
      </c>
      <c r="ES436" s="231">
        <f>IF(EN436=1,VLOOKUP(ER436,data!$B$35:$D$39,2,0),0)</f>
        <v>0</v>
      </c>
      <c r="ET436" s="232">
        <f>IF(AND(EQ436&lt;&gt;0,ES436&lt;&gt;0)=FALSE,0,data!$C$43)</f>
        <v>0</v>
      </c>
      <c r="EU436" s="269">
        <f t="shared" si="492"/>
        <v>0</v>
      </c>
      <c r="EV436" s="225">
        <f t="shared" si="493"/>
        <v>0</v>
      </c>
      <c r="EW436" s="225">
        <f t="shared" si="494"/>
        <v>0</v>
      </c>
      <c r="EX436" s="225">
        <f t="shared" si="495"/>
        <v>0</v>
      </c>
      <c r="EY436" s="431" t="str">
        <f t="shared" si="496"/>
        <v>ne</v>
      </c>
      <c r="FA436" s="229"/>
      <c r="FB436" s="225">
        <f t="shared" si="497"/>
        <v>0</v>
      </c>
      <c r="FC436" s="230">
        <f>IF(FB436=1,data!$C$41*FA436,0)</f>
        <v>0</v>
      </c>
      <c r="FD436" s="265" t="s">
        <v>96</v>
      </c>
      <c r="FE436" s="231">
        <f>IF(FB436=1,IF(FA436&lt;15,VLOOKUP(FD436,data!$B$3:$E$32,2,0)*FA436,(VLOOKUP(FD436,data!$B$3:$E$32,2,0)*14)+(VLOOKUP(FD436,data!$B$3:$E$32,3,0))*(FA436-14)),0)</f>
        <v>0</v>
      </c>
      <c r="FF436" s="265" t="s">
        <v>96</v>
      </c>
      <c r="FG436" s="231">
        <f>IF(FB436=1,VLOOKUP(FF436,data!$B$35:$D$39,2,0),0)</f>
        <v>0</v>
      </c>
      <c r="FH436" s="232">
        <f>IF(AND(FE436&lt;&gt;0,FG436&lt;&gt;0)=FALSE,0,data!$C$43)</f>
        <v>0</v>
      </c>
      <c r="FI436" s="269">
        <f t="shared" si="498"/>
        <v>0</v>
      </c>
      <c r="FJ436" s="225">
        <f t="shared" si="499"/>
        <v>0</v>
      </c>
      <c r="FK436" s="225">
        <f t="shared" si="500"/>
        <v>0</v>
      </c>
      <c r="FL436" s="225">
        <f t="shared" si="501"/>
        <v>0</v>
      </c>
      <c r="FM436" s="431" t="str">
        <f t="shared" si="502"/>
        <v>ne</v>
      </c>
    </row>
    <row r="437" spans="1:169" ht="26.65" hidden="1" customHeight="1" x14ac:dyDescent="0.25">
      <c r="A437" s="233"/>
      <c r="B437" s="370" t="s">
        <v>528</v>
      </c>
      <c r="C437" s="416"/>
      <c r="D437" s="418"/>
      <c r="E437" s="229"/>
      <c r="F437" s="225">
        <f t="shared" si="434"/>
        <v>0</v>
      </c>
      <c r="G437" s="230">
        <f>IF(F437=1,data!$C$41*E437,0)</f>
        <v>0</v>
      </c>
      <c r="H437" s="265" t="s">
        <v>96</v>
      </c>
      <c r="I437" s="231">
        <f>IF($F437=1,IF($E437&lt;15,VLOOKUP(H437,data!$B$3:$E$32,2,0)*$E437,(VLOOKUP(H437,data!$B$3:$E$32,2,0)*14)+(VLOOKUP(H437,data!$B$3:$E$32,3,0))*($E437-14)),0)</f>
        <v>0</v>
      </c>
      <c r="J437" s="265" t="s">
        <v>96</v>
      </c>
      <c r="K437" s="231">
        <f>IF($F437=1,VLOOKUP(J437,data!$B$35:$D$39,2,0),0)</f>
        <v>0</v>
      </c>
      <c r="L437" s="232">
        <f>IF(AND(I437&lt;&gt;0,K437&lt;&gt;0)=FALSE,0,data!$C$43)</f>
        <v>0</v>
      </c>
      <c r="M437" s="269">
        <f t="shared" si="505"/>
        <v>0</v>
      </c>
      <c r="N437" s="225">
        <f t="shared" si="503"/>
        <v>0</v>
      </c>
      <c r="O437" s="225">
        <f t="shared" si="435"/>
        <v>0</v>
      </c>
      <c r="P437" s="225">
        <f t="shared" si="436"/>
        <v>0</v>
      </c>
      <c r="Q437" s="228"/>
      <c r="R437" s="438">
        <f t="shared" si="437"/>
        <v>0</v>
      </c>
      <c r="S437" s="225">
        <f t="shared" si="438"/>
        <v>0</v>
      </c>
      <c r="T437" s="357">
        <f>IF(S437=1,data!$C$41*R437,0)</f>
        <v>0</v>
      </c>
      <c r="U437" s="370" t="str">
        <f t="shared" si="439"/>
        <v xml:space="preserve"> </v>
      </c>
      <c r="V437" s="360">
        <f>IF($S437=1,IF(R437&lt;15,VLOOKUP(U437,data!$B$3:$E$32,2,0)*R437,(VLOOKUP(U437,data!$B$3:$E$32,2,0)*14)+(VLOOKUP(U437,data!$B$3:$E$32,3,0))*(R437-14)),0)</f>
        <v>0</v>
      </c>
      <c r="W437" s="370" t="str">
        <f t="shared" si="440"/>
        <v xml:space="preserve"> </v>
      </c>
      <c r="X437" s="360">
        <f>IF($S437=1,VLOOKUP(W437,data!$B$35:$D$39,2,0),0)</f>
        <v>0</v>
      </c>
      <c r="Y437" s="364">
        <f>IF(AND(V437&lt;&gt;0,X437&lt;&gt;0)=FALSE,0,data!$C$43)</f>
        <v>0</v>
      </c>
      <c r="Z437" s="365">
        <f t="shared" si="506"/>
        <v>0</v>
      </c>
      <c r="AA437" s="225">
        <f t="shared" si="504"/>
        <v>0</v>
      </c>
      <c r="AB437" s="225">
        <f t="shared" si="441"/>
        <v>0</v>
      </c>
      <c r="AC437" s="225">
        <f t="shared" si="442"/>
        <v>0</v>
      </c>
      <c r="AE437" s="229"/>
      <c r="AF437" s="225">
        <f t="shared" si="443"/>
        <v>0</v>
      </c>
      <c r="AG437" s="230">
        <f>IF(AF437=1,data!$C$41*AE437,0)</f>
        <v>0</v>
      </c>
      <c r="AH437" s="265" t="s">
        <v>96</v>
      </c>
      <c r="AI437" s="231">
        <f>IF(AF437=1,IF(AE437&lt;15,VLOOKUP(AH437,data!$B$3:$E$32,2,0)*AE437,(VLOOKUP(AH437,data!$B$3:$E$32,2,0)*14)+(VLOOKUP(AH437,data!$B$3:$E$32,3,0))*(AE437-14)),0)</f>
        <v>0</v>
      </c>
      <c r="AJ437" s="265" t="s">
        <v>96</v>
      </c>
      <c r="AK437" s="231">
        <f>IF(AF437=1,VLOOKUP(AJ437,data!$B$35:$D$39,2,0),0)</f>
        <v>0</v>
      </c>
      <c r="AL437" s="232">
        <f>IF(AND(AI437&lt;&gt;0,AK437&lt;&gt;0)=FALSE,0,data!$C$43)</f>
        <v>0</v>
      </c>
      <c r="AM437" s="269">
        <f t="shared" si="444"/>
        <v>0</v>
      </c>
      <c r="AN437" s="225">
        <f t="shared" si="445"/>
        <v>0</v>
      </c>
      <c r="AO437" s="225">
        <f t="shared" si="446"/>
        <v>0</v>
      </c>
      <c r="AP437" s="225">
        <f t="shared" si="447"/>
        <v>0</v>
      </c>
      <c r="AQ437" s="431" t="str">
        <f t="shared" si="448"/>
        <v>ne</v>
      </c>
      <c r="AS437" s="229"/>
      <c r="AT437" s="225">
        <f t="shared" si="449"/>
        <v>0</v>
      </c>
      <c r="AU437" s="230">
        <f>IF(AT437=1,data!$C$41*AS437,0)</f>
        <v>0</v>
      </c>
      <c r="AV437" s="265" t="s">
        <v>96</v>
      </c>
      <c r="AW437" s="231">
        <f>IF(AT437=1,IF(AS437&lt;15,VLOOKUP(AV437,data!$B$3:$E$32,2,0)*AS437,(VLOOKUP(AV437,data!$B$3:$E$32,2,0)*14)+(VLOOKUP(AV437,data!$B$3:$E$32,3,0))*(AS437-14)),0)</f>
        <v>0</v>
      </c>
      <c r="AX437" s="265" t="s">
        <v>96</v>
      </c>
      <c r="AY437" s="231">
        <f>IF(AT437=1,VLOOKUP(AX437,data!$B$35:$D$39,2,0),0)</f>
        <v>0</v>
      </c>
      <c r="AZ437" s="232">
        <f>IF(AND(AW437&lt;&gt;0,AY437&lt;&gt;0)=FALSE,0,data!$C$43)</f>
        <v>0</v>
      </c>
      <c r="BA437" s="269">
        <f t="shared" si="450"/>
        <v>0</v>
      </c>
      <c r="BB437" s="225">
        <f t="shared" si="451"/>
        <v>0</v>
      </c>
      <c r="BC437" s="225">
        <f t="shared" si="452"/>
        <v>0</v>
      </c>
      <c r="BD437" s="225">
        <f t="shared" si="453"/>
        <v>0</v>
      </c>
      <c r="BE437" s="431" t="str">
        <f t="shared" si="454"/>
        <v>ne</v>
      </c>
      <c r="BG437" s="229"/>
      <c r="BH437" s="225">
        <f t="shared" si="455"/>
        <v>0</v>
      </c>
      <c r="BI437" s="230">
        <f>IF(BH437=1,data!$C$41*BG437,0)</f>
        <v>0</v>
      </c>
      <c r="BJ437" s="265" t="s">
        <v>96</v>
      </c>
      <c r="BK437" s="231">
        <f>IF(BH437=1,IF(BG437&lt;15,VLOOKUP(BJ437,data!$B$3:$E$32,2,0)*BG437,(VLOOKUP(BJ437,data!$B$3:$E$32,2,0)*14)+(VLOOKUP(BJ437,data!$B$3:$E$32,3,0))*(BG437-14)),0)</f>
        <v>0</v>
      </c>
      <c r="BL437" s="265" t="s">
        <v>96</v>
      </c>
      <c r="BM437" s="231">
        <f>IF(BH437=1,VLOOKUP(BL437,data!$B$35:$D$39,2,0),0)</f>
        <v>0</v>
      </c>
      <c r="BN437" s="232">
        <f>IF(AND(BK437&lt;&gt;0,BM437&lt;&gt;0)=FALSE,0,data!$C$43)</f>
        <v>0</v>
      </c>
      <c r="BO437" s="269">
        <f t="shared" si="456"/>
        <v>0</v>
      </c>
      <c r="BP437" s="225">
        <f t="shared" si="457"/>
        <v>0</v>
      </c>
      <c r="BQ437" s="225">
        <f t="shared" si="458"/>
        <v>0</v>
      </c>
      <c r="BR437" s="225">
        <f t="shared" si="459"/>
        <v>0</v>
      </c>
      <c r="BS437" s="431" t="str">
        <f t="shared" si="460"/>
        <v>ne</v>
      </c>
      <c r="BU437" s="229"/>
      <c r="BV437" s="225">
        <f t="shared" si="461"/>
        <v>0</v>
      </c>
      <c r="BW437" s="230">
        <f>IF(BV437=1,data!$C$41*BU437,0)</f>
        <v>0</v>
      </c>
      <c r="BX437" s="265" t="s">
        <v>96</v>
      </c>
      <c r="BY437" s="231">
        <f>IF(BV437=1,IF(BU437&lt;15,VLOOKUP(BX437,data!$B$3:$E$32,2,0)*BU437,(VLOOKUP(BX437,data!$B$3:$E$32,2,0)*14)+(VLOOKUP(BX437,data!$B$3:$E$32,3,0))*(BU437-14)),0)</f>
        <v>0</v>
      </c>
      <c r="BZ437" s="265" t="s">
        <v>96</v>
      </c>
      <c r="CA437" s="231">
        <f>IF(BV437=1,VLOOKUP(BZ437,data!$B$35:$D$39,2,0),0)</f>
        <v>0</v>
      </c>
      <c r="CB437" s="232">
        <f>IF(AND(BY437&lt;&gt;0,CA437&lt;&gt;0)=FALSE,0,data!$C$43)</f>
        <v>0</v>
      </c>
      <c r="CC437" s="269">
        <f t="shared" si="462"/>
        <v>0</v>
      </c>
      <c r="CD437" s="225">
        <f t="shared" si="463"/>
        <v>0</v>
      </c>
      <c r="CE437" s="225">
        <f t="shared" si="464"/>
        <v>0</v>
      </c>
      <c r="CF437" s="225">
        <f t="shared" si="465"/>
        <v>0</v>
      </c>
      <c r="CG437" s="431" t="str">
        <f t="shared" si="466"/>
        <v>ne</v>
      </c>
      <c r="CI437" s="229"/>
      <c r="CJ437" s="225">
        <f t="shared" si="467"/>
        <v>0</v>
      </c>
      <c r="CK437" s="230">
        <f>IF(CJ437=1,data!$C$41*CI437,0)</f>
        <v>0</v>
      </c>
      <c r="CL437" s="265" t="s">
        <v>96</v>
      </c>
      <c r="CM437" s="231">
        <f>IF(CJ437=1,IF(CI437&lt;15,VLOOKUP(CL437,data!$B$3:$E$32,2,0)*CI437,(VLOOKUP(CL437,data!$B$3:$E$32,2,0)*14)+(VLOOKUP(CL437,data!$B$3:$E$32,3,0))*(CI437-14)),0)</f>
        <v>0</v>
      </c>
      <c r="CN437" s="265" t="s">
        <v>96</v>
      </c>
      <c r="CO437" s="231">
        <f>IF(CJ437=1,VLOOKUP(CN437,data!$B$35:$D$39,2,0),0)</f>
        <v>0</v>
      </c>
      <c r="CP437" s="232">
        <f>IF(AND(CM437&lt;&gt;0,CO437&lt;&gt;0)=FALSE,0,data!$C$43)</f>
        <v>0</v>
      </c>
      <c r="CQ437" s="269">
        <f t="shared" si="468"/>
        <v>0</v>
      </c>
      <c r="CR437" s="225">
        <f t="shared" si="469"/>
        <v>0</v>
      </c>
      <c r="CS437" s="225">
        <f t="shared" si="470"/>
        <v>0</v>
      </c>
      <c r="CT437" s="225">
        <f t="shared" si="471"/>
        <v>0</v>
      </c>
      <c r="CU437" s="431" t="str">
        <f t="shared" si="472"/>
        <v>ne</v>
      </c>
      <c r="CW437" s="229"/>
      <c r="CX437" s="225">
        <f t="shared" si="473"/>
        <v>0</v>
      </c>
      <c r="CY437" s="230">
        <f>IF(CX437=1,data!$C$41*CW437,0)</f>
        <v>0</v>
      </c>
      <c r="CZ437" s="265" t="s">
        <v>96</v>
      </c>
      <c r="DA437" s="231">
        <f>IF(CX437=1,IF(CW437&lt;15,VLOOKUP(CZ437,data!$B$3:$E$32,2,0)*CW437,(VLOOKUP(CZ437,data!$B$3:$E$32,2,0)*14)+(VLOOKUP(CZ437,data!$B$3:$E$32,3,0))*(CW437-14)),0)</f>
        <v>0</v>
      </c>
      <c r="DB437" s="265" t="s">
        <v>96</v>
      </c>
      <c r="DC437" s="231">
        <f>IF(CX437=1,VLOOKUP(DB437,data!$B$35:$D$39,2,0),0)</f>
        <v>0</v>
      </c>
      <c r="DD437" s="232">
        <f>IF(AND(DA437&lt;&gt;0,DC437&lt;&gt;0)=FALSE,0,data!$C$43)</f>
        <v>0</v>
      </c>
      <c r="DE437" s="269">
        <f t="shared" si="474"/>
        <v>0</v>
      </c>
      <c r="DF437" s="225">
        <f t="shared" si="475"/>
        <v>0</v>
      </c>
      <c r="DG437" s="225">
        <f t="shared" si="476"/>
        <v>0</v>
      </c>
      <c r="DH437" s="225">
        <f t="shared" si="477"/>
        <v>0</v>
      </c>
      <c r="DI437" s="431" t="str">
        <f t="shared" si="478"/>
        <v>ne</v>
      </c>
      <c r="DK437" s="229"/>
      <c r="DL437" s="225">
        <f t="shared" si="479"/>
        <v>0</v>
      </c>
      <c r="DM437" s="230">
        <f>IF(DL437=1,data!$C$41*DK437,0)</f>
        <v>0</v>
      </c>
      <c r="DN437" s="265" t="s">
        <v>96</v>
      </c>
      <c r="DO437" s="231">
        <f>IF(DL437=1,IF(DK437&lt;15,VLOOKUP(DN437,data!$B$3:$E$32,2,0)*DK437,(VLOOKUP(DN437,data!$B$3:$E$32,2,0)*14)+(VLOOKUP(DN437,data!$B$3:$E$32,3,0))*(DK437-14)),0)</f>
        <v>0</v>
      </c>
      <c r="DP437" s="265" t="s">
        <v>96</v>
      </c>
      <c r="DQ437" s="231">
        <f>IF(DL437=1,VLOOKUP(DP437,data!$B$35:$D$39,2,0),0)</f>
        <v>0</v>
      </c>
      <c r="DR437" s="232">
        <f>IF(AND(DO437&lt;&gt;0,DQ437&lt;&gt;0)=FALSE,0,data!$C$43)</f>
        <v>0</v>
      </c>
      <c r="DS437" s="269">
        <f t="shared" si="480"/>
        <v>0</v>
      </c>
      <c r="DT437" s="225">
        <f t="shared" si="481"/>
        <v>0</v>
      </c>
      <c r="DU437" s="225">
        <f t="shared" si="482"/>
        <v>0</v>
      </c>
      <c r="DV437" s="225">
        <f t="shared" si="483"/>
        <v>0</v>
      </c>
      <c r="DW437" s="431" t="str">
        <f t="shared" si="484"/>
        <v>ne</v>
      </c>
      <c r="DY437" s="229"/>
      <c r="DZ437" s="225">
        <f t="shared" si="485"/>
        <v>0</v>
      </c>
      <c r="EA437" s="230">
        <f>IF(DZ437=1,data!$C$41*DY437,0)</f>
        <v>0</v>
      </c>
      <c r="EB437" s="265" t="s">
        <v>96</v>
      </c>
      <c r="EC437" s="231">
        <f>IF(DZ437=1,IF(DY437&lt;15,VLOOKUP(EB437,data!$B$3:$E$32,2,0)*DY437,(VLOOKUP(EB437,data!$B$3:$E$32,2,0)*14)+(VLOOKUP(EB437,data!$B$3:$E$32,3,0))*(DY437-14)),0)</f>
        <v>0</v>
      </c>
      <c r="ED437" s="265" t="s">
        <v>96</v>
      </c>
      <c r="EE437" s="231">
        <f>IF(DZ437=1,VLOOKUP(ED437,data!$B$35:$D$39,2,0),0)</f>
        <v>0</v>
      </c>
      <c r="EF437" s="232">
        <f>IF(AND(EC437&lt;&gt;0,EE437&lt;&gt;0)=FALSE,0,data!$C$43)</f>
        <v>0</v>
      </c>
      <c r="EG437" s="269">
        <f t="shared" si="486"/>
        <v>0</v>
      </c>
      <c r="EH437" s="225">
        <f t="shared" si="487"/>
        <v>0</v>
      </c>
      <c r="EI437" s="225">
        <f t="shared" si="488"/>
        <v>0</v>
      </c>
      <c r="EJ437" s="225">
        <f t="shared" si="489"/>
        <v>0</v>
      </c>
      <c r="EK437" s="431" t="str">
        <f t="shared" si="490"/>
        <v>ne</v>
      </c>
      <c r="EM437" s="229"/>
      <c r="EN437" s="225">
        <f t="shared" si="491"/>
        <v>0</v>
      </c>
      <c r="EO437" s="230">
        <f>IF(EN437=1,data!$C$41*EM437,0)</f>
        <v>0</v>
      </c>
      <c r="EP437" s="265" t="s">
        <v>96</v>
      </c>
      <c r="EQ437" s="231">
        <f>IF(EN437=1,IF(EM437&lt;15,VLOOKUP(EP437,data!$B$3:$E$32,2,0)*EM437,(VLOOKUP(EP437,data!$B$3:$E$32,2,0)*14)+(VLOOKUP(EP437,data!$B$3:$E$32,3,0))*(EM437-14)),0)</f>
        <v>0</v>
      </c>
      <c r="ER437" s="265" t="s">
        <v>96</v>
      </c>
      <c r="ES437" s="231">
        <f>IF(EN437=1,VLOOKUP(ER437,data!$B$35:$D$39,2,0),0)</f>
        <v>0</v>
      </c>
      <c r="ET437" s="232">
        <f>IF(AND(EQ437&lt;&gt;0,ES437&lt;&gt;0)=FALSE,0,data!$C$43)</f>
        <v>0</v>
      </c>
      <c r="EU437" s="269">
        <f t="shared" si="492"/>
        <v>0</v>
      </c>
      <c r="EV437" s="225">
        <f t="shared" si="493"/>
        <v>0</v>
      </c>
      <c r="EW437" s="225">
        <f t="shared" si="494"/>
        <v>0</v>
      </c>
      <c r="EX437" s="225">
        <f t="shared" si="495"/>
        <v>0</v>
      </c>
      <c r="EY437" s="431" t="str">
        <f t="shared" si="496"/>
        <v>ne</v>
      </c>
      <c r="FA437" s="229"/>
      <c r="FB437" s="225">
        <f t="shared" si="497"/>
        <v>0</v>
      </c>
      <c r="FC437" s="230">
        <f>IF(FB437=1,data!$C$41*FA437,0)</f>
        <v>0</v>
      </c>
      <c r="FD437" s="265" t="s">
        <v>96</v>
      </c>
      <c r="FE437" s="231">
        <f>IF(FB437=1,IF(FA437&lt;15,VLOOKUP(FD437,data!$B$3:$E$32,2,0)*FA437,(VLOOKUP(FD437,data!$B$3:$E$32,2,0)*14)+(VLOOKUP(FD437,data!$B$3:$E$32,3,0))*(FA437-14)),0)</f>
        <v>0</v>
      </c>
      <c r="FF437" s="265" t="s">
        <v>96</v>
      </c>
      <c r="FG437" s="231">
        <f>IF(FB437=1,VLOOKUP(FF437,data!$B$35:$D$39,2,0),0)</f>
        <v>0</v>
      </c>
      <c r="FH437" s="232">
        <f>IF(AND(FE437&lt;&gt;0,FG437&lt;&gt;0)=FALSE,0,data!$C$43)</f>
        <v>0</v>
      </c>
      <c r="FI437" s="269">
        <f t="shared" si="498"/>
        <v>0</v>
      </c>
      <c r="FJ437" s="225">
        <f t="shared" si="499"/>
        <v>0</v>
      </c>
      <c r="FK437" s="225">
        <f t="shared" si="500"/>
        <v>0</v>
      </c>
      <c r="FL437" s="225">
        <f t="shared" si="501"/>
        <v>0</v>
      </c>
      <c r="FM437" s="431" t="str">
        <f t="shared" si="502"/>
        <v>ne</v>
      </c>
    </row>
    <row r="438" spans="1:169" ht="26.65" hidden="1" customHeight="1" x14ac:dyDescent="0.25">
      <c r="A438" s="233"/>
      <c r="B438" s="370" t="s">
        <v>529</v>
      </c>
      <c r="C438" s="416"/>
      <c r="D438" s="418"/>
      <c r="E438" s="229"/>
      <c r="F438" s="225">
        <f t="shared" si="434"/>
        <v>0</v>
      </c>
      <c r="G438" s="230">
        <f>IF(F438=1,data!$C$41*E438,0)</f>
        <v>0</v>
      </c>
      <c r="H438" s="265" t="s">
        <v>96</v>
      </c>
      <c r="I438" s="231">
        <f>IF($F438=1,IF($E438&lt;15,VLOOKUP(H438,data!$B$3:$E$32,2,0)*$E438,(VLOOKUP(H438,data!$B$3:$E$32,2,0)*14)+(VLOOKUP(H438,data!$B$3:$E$32,3,0))*($E438-14)),0)</f>
        <v>0</v>
      </c>
      <c r="J438" s="265" t="s">
        <v>96</v>
      </c>
      <c r="K438" s="231">
        <f>IF($F438=1,VLOOKUP(J438,data!$B$35:$D$39,2,0),0)</f>
        <v>0</v>
      </c>
      <c r="L438" s="232">
        <f>IF(AND(I438&lt;&gt;0,K438&lt;&gt;0)=FALSE,0,data!$C$43)</f>
        <v>0</v>
      </c>
      <c r="M438" s="269">
        <f t="shared" si="505"/>
        <v>0</v>
      </c>
      <c r="N438" s="225">
        <f t="shared" si="503"/>
        <v>0</v>
      </c>
      <c r="O438" s="225">
        <f t="shared" si="435"/>
        <v>0</v>
      </c>
      <c r="P438" s="225">
        <f t="shared" si="436"/>
        <v>0</v>
      </c>
      <c r="Q438" s="228"/>
      <c r="R438" s="438">
        <f t="shared" si="437"/>
        <v>0</v>
      </c>
      <c r="S438" s="225">
        <f t="shared" si="438"/>
        <v>0</v>
      </c>
      <c r="T438" s="357">
        <f>IF(S438=1,data!$C$41*R438,0)</f>
        <v>0</v>
      </c>
      <c r="U438" s="370" t="str">
        <f t="shared" si="439"/>
        <v xml:space="preserve"> </v>
      </c>
      <c r="V438" s="360">
        <f>IF($S438=1,IF(R438&lt;15,VLOOKUP(U438,data!$B$3:$E$32,2,0)*R438,(VLOOKUP(U438,data!$B$3:$E$32,2,0)*14)+(VLOOKUP(U438,data!$B$3:$E$32,3,0))*(R438-14)),0)</f>
        <v>0</v>
      </c>
      <c r="W438" s="370" t="str">
        <f t="shared" si="440"/>
        <v xml:space="preserve"> </v>
      </c>
      <c r="X438" s="360">
        <f>IF($S438=1,VLOOKUP(W438,data!$B$35:$D$39,2,0),0)</f>
        <v>0</v>
      </c>
      <c r="Y438" s="364">
        <f>IF(AND(V438&lt;&gt;0,X438&lt;&gt;0)=FALSE,0,data!$C$43)</f>
        <v>0</v>
      </c>
      <c r="Z438" s="365">
        <f t="shared" si="506"/>
        <v>0</v>
      </c>
      <c r="AA438" s="225">
        <f t="shared" si="504"/>
        <v>0</v>
      </c>
      <c r="AB438" s="225">
        <f t="shared" si="441"/>
        <v>0</v>
      </c>
      <c r="AC438" s="225">
        <f t="shared" si="442"/>
        <v>0</v>
      </c>
      <c r="AE438" s="229"/>
      <c r="AF438" s="225">
        <f t="shared" si="443"/>
        <v>0</v>
      </c>
      <c r="AG438" s="230">
        <f>IF(AF438=1,data!$C$41*AE438,0)</f>
        <v>0</v>
      </c>
      <c r="AH438" s="265" t="s">
        <v>96</v>
      </c>
      <c r="AI438" s="231">
        <f>IF(AF438=1,IF(AE438&lt;15,VLOOKUP(AH438,data!$B$3:$E$32,2,0)*AE438,(VLOOKUP(AH438,data!$B$3:$E$32,2,0)*14)+(VLOOKUP(AH438,data!$B$3:$E$32,3,0))*(AE438-14)),0)</f>
        <v>0</v>
      </c>
      <c r="AJ438" s="265" t="s">
        <v>96</v>
      </c>
      <c r="AK438" s="231">
        <f>IF(AF438=1,VLOOKUP(AJ438,data!$B$35:$D$39,2,0),0)</f>
        <v>0</v>
      </c>
      <c r="AL438" s="232">
        <f>IF(AND(AI438&lt;&gt;0,AK438&lt;&gt;0)=FALSE,0,data!$C$43)</f>
        <v>0</v>
      </c>
      <c r="AM438" s="269">
        <f t="shared" si="444"/>
        <v>0</v>
      </c>
      <c r="AN438" s="225">
        <f t="shared" si="445"/>
        <v>0</v>
      </c>
      <c r="AO438" s="225">
        <f t="shared" si="446"/>
        <v>0</v>
      </c>
      <c r="AP438" s="225">
        <f t="shared" si="447"/>
        <v>0</v>
      </c>
      <c r="AQ438" s="431" t="str">
        <f t="shared" si="448"/>
        <v>ne</v>
      </c>
      <c r="AS438" s="229"/>
      <c r="AT438" s="225">
        <f t="shared" si="449"/>
        <v>0</v>
      </c>
      <c r="AU438" s="230">
        <f>IF(AT438=1,data!$C$41*AS438,0)</f>
        <v>0</v>
      </c>
      <c r="AV438" s="265" t="s">
        <v>96</v>
      </c>
      <c r="AW438" s="231">
        <f>IF(AT438=1,IF(AS438&lt;15,VLOOKUP(AV438,data!$B$3:$E$32,2,0)*AS438,(VLOOKUP(AV438,data!$B$3:$E$32,2,0)*14)+(VLOOKUP(AV438,data!$B$3:$E$32,3,0))*(AS438-14)),0)</f>
        <v>0</v>
      </c>
      <c r="AX438" s="265" t="s">
        <v>96</v>
      </c>
      <c r="AY438" s="231">
        <f>IF(AT438=1,VLOOKUP(AX438,data!$B$35:$D$39,2,0),0)</f>
        <v>0</v>
      </c>
      <c r="AZ438" s="232">
        <f>IF(AND(AW438&lt;&gt;0,AY438&lt;&gt;0)=FALSE,0,data!$C$43)</f>
        <v>0</v>
      </c>
      <c r="BA438" s="269">
        <f t="shared" si="450"/>
        <v>0</v>
      </c>
      <c r="BB438" s="225">
        <f t="shared" si="451"/>
        <v>0</v>
      </c>
      <c r="BC438" s="225">
        <f t="shared" si="452"/>
        <v>0</v>
      </c>
      <c r="BD438" s="225">
        <f t="shared" si="453"/>
        <v>0</v>
      </c>
      <c r="BE438" s="431" t="str">
        <f t="shared" si="454"/>
        <v>ne</v>
      </c>
      <c r="BG438" s="229"/>
      <c r="BH438" s="225">
        <f t="shared" si="455"/>
        <v>0</v>
      </c>
      <c r="BI438" s="230">
        <f>IF(BH438=1,data!$C$41*BG438,0)</f>
        <v>0</v>
      </c>
      <c r="BJ438" s="265" t="s">
        <v>96</v>
      </c>
      <c r="BK438" s="231">
        <f>IF(BH438=1,IF(BG438&lt;15,VLOOKUP(BJ438,data!$B$3:$E$32,2,0)*BG438,(VLOOKUP(BJ438,data!$B$3:$E$32,2,0)*14)+(VLOOKUP(BJ438,data!$B$3:$E$32,3,0))*(BG438-14)),0)</f>
        <v>0</v>
      </c>
      <c r="BL438" s="265" t="s">
        <v>96</v>
      </c>
      <c r="BM438" s="231">
        <f>IF(BH438=1,VLOOKUP(BL438,data!$B$35:$D$39,2,0),0)</f>
        <v>0</v>
      </c>
      <c r="BN438" s="232">
        <f>IF(AND(BK438&lt;&gt;0,BM438&lt;&gt;0)=FALSE,0,data!$C$43)</f>
        <v>0</v>
      </c>
      <c r="BO438" s="269">
        <f t="shared" si="456"/>
        <v>0</v>
      </c>
      <c r="BP438" s="225">
        <f t="shared" si="457"/>
        <v>0</v>
      </c>
      <c r="BQ438" s="225">
        <f t="shared" si="458"/>
        <v>0</v>
      </c>
      <c r="BR438" s="225">
        <f t="shared" si="459"/>
        <v>0</v>
      </c>
      <c r="BS438" s="431" t="str">
        <f t="shared" si="460"/>
        <v>ne</v>
      </c>
      <c r="BU438" s="229"/>
      <c r="BV438" s="225">
        <f t="shared" si="461"/>
        <v>0</v>
      </c>
      <c r="BW438" s="230">
        <f>IF(BV438=1,data!$C$41*BU438,0)</f>
        <v>0</v>
      </c>
      <c r="BX438" s="265" t="s">
        <v>96</v>
      </c>
      <c r="BY438" s="231">
        <f>IF(BV438=1,IF(BU438&lt;15,VLOOKUP(BX438,data!$B$3:$E$32,2,0)*BU438,(VLOOKUP(BX438,data!$B$3:$E$32,2,0)*14)+(VLOOKUP(BX438,data!$B$3:$E$32,3,0))*(BU438-14)),0)</f>
        <v>0</v>
      </c>
      <c r="BZ438" s="265" t="s">
        <v>96</v>
      </c>
      <c r="CA438" s="231">
        <f>IF(BV438=1,VLOOKUP(BZ438,data!$B$35:$D$39,2,0),0)</f>
        <v>0</v>
      </c>
      <c r="CB438" s="232">
        <f>IF(AND(BY438&lt;&gt;0,CA438&lt;&gt;0)=FALSE,0,data!$C$43)</f>
        <v>0</v>
      </c>
      <c r="CC438" s="269">
        <f t="shared" si="462"/>
        <v>0</v>
      </c>
      <c r="CD438" s="225">
        <f t="shared" si="463"/>
        <v>0</v>
      </c>
      <c r="CE438" s="225">
        <f t="shared" si="464"/>
        <v>0</v>
      </c>
      <c r="CF438" s="225">
        <f t="shared" si="465"/>
        <v>0</v>
      </c>
      <c r="CG438" s="431" t="str">
        <f t="shared" si="466"/>
        <v>ne</v>
      </c>
      <c r="CI438" s="229"/>
      <c r="CJ438" s="225">
        <f t="shared" si="467"/>
        <v>0</v>
      </c>
      <c r="CK438" s="230">
        <f>IF(CJ438=1,data!$C$41*CI438,0)</f>
        <v>0</v>
      </c>
      <c r="CL438" s="265" t="s">
        <v>96</v>
      </c>
      <c r="CM438" s="231">
        <f>IF(CJ438=1,IF(CI438&lt;15,VLOOKUP(CL438,data!$B$3:$E$32,2,0)*CI438,(VLOOKUP(CL438,data!$B$3:$E$32,2,0)*14)+(VLOOKUP(CL438,data!$B$3:$E$32,3,0))*(CI438-14)),0)</f>
        <v>0</v>
      </c>
      <c r="CN438" s="265" t="s">
        <v>96</v>
      </c>
      <c r="CO438" s="231">
        <f>IF(CJ438=1,VLOOKUP(CN438,data!$B$35:$D$39,2,0),0)</f>
        <v>0</v>
      </c>
      <c r="CP438" s="232">
        <f>IF(AND(CM438&lt;&gt;0,CO438&lt;&gt;0)=FALSE,0,data!$C$43)</f>
        <v>0</v>
      </c>
      <c r="CQ438" s="269">
        <f t="shared" si="468"/>
        <v>0</v>
      </c>
      <c r="CR438" s="225">
        <f t="shared" si="469"/>
        <v>0</v>
      </c>
      <c r="CS438" s="225">
        <f t="shared" si="470"/>
        <v>0</v>
      </c>
      <c r="CT438" s="225">
        <f t="shared" si="471"/>
        <v>0</v>
      </c>
      <c r="CU438" s="431" t="str">
        <f t="shared" si="472"/>
        <v>ne</v>
      </c>
      <c r="CW438" s="229"/>
      <c r="CX438" s="225">
        <f t="shared" si="473"/>
        <v>0</v>
      </c>
      <c r="CY438" s="230">
        <f>IF(CX438=1,data!$C$41*CW438,0)</f>
        <v>0</v>
      </c>
      <c r="CZ438" s="265" t="s">
        <v>96</v>
      </c>
      <c r="DA438" s="231">
        <f>IF(CX438=1,IF(CW438&lt;15,VLOOKUP(CZ438,data!$B$3:$E$32,2,0)*CW438,(VLOOKUP(CZ438,data!$B$3:$E$32,2,0)*14)+(VLOOKUP(CZ438,data!$B$3:$E$32,3,0))*(CW438-14)),0)</f>
        <v>0</v>
      </c>
      <c r="DB438" s="265" t="s">
        <v>96</v>
      </c>
      <c r="DC438" s="231">
        <f>IF(CX438=1,VLOOKUP(DB438,data!$B$35:$D$39,2,0),0)</f>
        <v>0</v>
      </c>
      <c r="DD438" s="232">
        <f>IF(AND(DA438&lt;&gt;0,DC438&lt;&gt;0)=FALSE,0,data!$C$43)</f>
        <v>0</v>
      </c>
      <c r="DE438" s="269">
        <f t="shared" si="474"/>
        <v>0</v>
      </c>
      <c r="DF438" s="225">
        <f t="shared" si="475"/>
        <v>0</v>
      </c>
      <c r="DG438" s="225">
        <f t="shared" si="476"/>
        <v>0</v>
      </c>
      <c r="DH438" s="225">
        <f t="shared" si="477"/>
        <v>0</v>
      </c>
      <c r="DI438" s="431" t="str">
        <f t="shared" si="478"/>
        <v>ne</v>
      </c>
      <c r="DK438" s="229"/>
      <c r="DL438" s="225">
        <f t="shared" si="479"/>
        <v>0</v>
      </c>
      <c r="DM438" s="230">
        <f>IF(DL438=1,data!$C$41*DK438,0)</f>
        <v>0</v>
      </c>
      <c r="DN438" s="265" t="s">
        <v>96</v>
      </c>
      <c r="DO438" s="231">
        <f>IF(DL438=1,IF(DK438&lt;15,VLOOKUP(DN438,data!$B$3:$E$32,2,0)*DK438,(VLOOKUP(DN438,data!$B$3:$E$32,2,0)*14)+(VLOOKUP(DN438,data!$B$3:$E$32,3,0))*(DK438-14)),0)</f>
        <v>0</v>
      </c>
      <c r="DP438" s="265" t="s">
        <v>96</v>
      </c>
      <c r="DQ438" s="231">
        <f>IF(DL438=1,VLOOKUP(DP438,data!$B$35:$D$39,2,0),0)</f>
        <v>0</v>
      </c>
      <c r="DR438" s="232">
        <f>IF(AND(DO438&lt;&gt;0,DQ438&lt;&gt;0)=FALSE,0,data!$C$43)</f>
        <v>0</v>
      </c>
      <c r="DS438" s="269">
        <f t="shared" si="480"/>
        <v>0</v>
      </c>
      <c r="DT438" s="225">
        <f t="shared" si="481"/>
        <v>0</v>
      </c>
      <c r="DU438" s="225">
        <f t="shared" si="482"/>
        <v>0</v>
      </c>
      <c r="DV438" s="225">
        <f t="shared" si="483"/>
        <v>0</v>
      </c>
      <c r="DW438" s="431" t="str">
        <f t="shared" si="484"/>
        <v>ne</v>
      </c>
      <c r="DY438" s="229"/>
      <c r="DZ438" s="225">
        <f t="shared" si="485"/>
        <v>0</v>
      </c>
      <c r="EA438" s="230">
        <f>IF(DZ438=1,data!$C$41*DY438,0)</f>
        <v>0</v>
      </c>
      <c r="EB438" s="265" t="s">
        <v>96</v>
      </c>
      <c r="EC438" s="231">
        <f>IF(DZ438=1,IF(DY438&lt;15,VLOOKUP(EB438,data!$B$3:$E$32,2,0)*DY438,(VLOOKUP(EB438,data!$B$3:$E$32,2,0)*14)+(VLOOKUP(EB438,data!$B$3:$E$32,3,0))*(DY438-14)),0)</f>
        <v>0</v>
      </c>
      <c r="ED438" s="265" t="s">
        <v>96</v>
      </c>
      <c r="EE438" s="231">
        <f>IF(DZ438=1,VLOOKUP(ED438,data!$B$35:$D$39,2,0),0)</f>
        <v>0</v>
      </c>
      <c r="EF438" s="232">
        <f>IF(AND(EC438&lt;&gt;0,EE438&lt;&gt;0)=FALSE,0,data!$C$43)</f>
        <v>0</v>
      </c>
      <c r="EG438" s="269">
        <f t="shared" si="486"/>
        <v>0</v>
      </c>
      <c r="EH438" s="225">
        <f t="shared" si="487"/>
        <v>0</v>
      </c>
      <c r="EI438" s="225">
        <f t="shared" si="488"/>
        <v>0</v>
      </c>
      <c r="EJ438" s="225">
        <f t="shared" si="489"/>
        <v>0</v>
      </c>
      <c r="EK438" s="431" t="str">
        <f t="shared" si="490"/>
        <v>ne</v>
      </c>
      <c r="EM438" s="229"/>
      <c r="EN438" s="225">
        <f t="shared" si="491"/>
        <v>0</v>
      </c>
      <c r="EO438" s="230">
        <f>IF(EN438=1,data!$C$41*EM438,0)</f>
        <v>0</v>
      </c>
      <c r="EP438" s="265" t="s">
        <v>96</v>
      </c>
      <c r="EQ438" s="231">
        <f>IF(EN438=1,IF(EM438&lt;15,VLOOKUP(EP438,data!$B$3:$E$32,2,0)*EM438,(VLOOKUP(EP438,data!$B$3:$E$32,2,0)*14)+(VLOOKUP(EP438,data!$B$3:$E$32,3,0))*(EM438-14)),0)</f>
        <v>0</v>
      </c>
      <c r="ER438" s="265" t="s">
        <v>96</v>
      </c>
      <c r="ES438" s="231">
        <f>IF(EN438=1,VLOOKUP(ER438,data!$B$35:$D$39,2,0),0)</f>
        <v>0</v>
      </c>
      <c r="ET438" s="232">
        <f>IF(AND(EQ438&lt;&gt;0,ES438&lt;&gt;0)=FALSE,0,data!$C$43)</f>
        <v>0</v>
      </c>
      <c r="EU438" s="269">
        <f t="shared" si="492"/>
        <v>0</v>
      </c>
      <c r="EV438" s="225">
        <f t="shared" si="493"/>
        <v>0</v>
      </c>
      <c r="EW438" s="225">
        <f t="shared" si="494"/>
        <v>0</v>
      </c>
      <c r="EX438" s="225">
        <f t="shared" si="495"/>
        <v>0</v>
      </c>
      <c r="EY438" s="431" t="str">
        <f t="shared" si="496"/>
        <v>ne</v>
      </c>
      <c r="FA438" s="229"/>
      <c r="FB438" s="225">
        <f t="shared" si="497"/>
        <v>0</v>
      </c>
      <c r="FC438" s="230">
        <f>IF(FB438=1,data!$C$41*FA438,0)</f>
        <v>0</v>
      </c>
      <c r="FD438" s="265" t="s">
        <v>96</v>
      </c>
      <c r="FE438" s="231">
        <f>IF(FB438=1,IF(FA438&lt;15,VLOOKUP(FD438,data!$B$3:$E$32,2,0)*FA438,(VLOOKUP(FD438,data!$B$3:$E$32,2,0)*14)+(VLOOKUP(FD438,data!$B$3:$E$32,3,0))*(FA438-14)),0)</f>
        <v>0</v>
      </c>
      <c r="FF438" s="265" t="s">
        <v>96</v>
      </c>
      <c r="FG438" s="231">
        <f>IF(FB438=1,VLOOKUP(FF438,data!$B$35:$D$39,2,0),0)</f>
        <v>0</v>
      </c>
      <c r="FH438" s="232">
        <f>IF(AND(FE438&lt;&gt;0,FG438&lt;&gt;0)=FALSE,0,data!$C$43)</f>
        <v>0</v>
      </c>
      <c r="FI438" s="269">
        <f t="shared" si="498"/>
        <v>0</v>
      </c>
      <c r="FJ438" s="225">
        <f t="shared" si="499"/>
        <v>0</v>
      </c>
      <c r="FK438" s="225">
        <f t="shared" si="500"/>
        <v>0</v>
      </c>
      <c r="FL438" s="225">
        <f t="shared" si="501"/>
        <v>0</v>
      </c>
      <c r="FM438" s="431" t="str">
        <f t="shared" si="502"/>
        <v>ne</v>
      </c>
    </row>
    <row r="439" spans="1:169" ht="26.65" hidden="1" customHeight="1" x14ac:dyDescent="0.25">
      <c r="A439" s="233"/>
      <c r="B439" s="370" t="s">
        <v>530</v>
      </c>
      <c r="C439" s="416"/>
      <c r="D439" s="418"/>
      <c r="E439" s="229"/>
      <c r="F439" s="225">
        <f t="shared" si="434"/>
        <v>0</v>
      </c>
      <c r="G439" s="230">
        <f>IF(F439=1,data!$C$41*E439,0)</f>
        <v>0</v>
      </c>
      <c r="H439" s="265" t="s">
        <v>96</v>
      </c>
      <c r="I439" s="231">
        <f>IF($F439=1,IF($E439&lt;15,VLOOKUP(H439,data!$B$3:$E$32,2,0)*$E439,(VLOOKUP(H439,data!$B$3:$E$32,2,0)*14)+(VLOOKUP(H439,data!$B$3:$E$32,3,0))*($E439-14)),0)</f>
        <v>0</v>
      </c>
      <c r="J439" s="265" t="s">
        <v>96</v>
      </c>
      <c r="K439" s="231">
        <f>IF($F439=1,VLOOKUP(J439,data!$B$35:$D$39,2,0),0)</f>
        <v>0</v>
      </c>
      <c r="L439" s="232">
        <f>IF(AND(I439&lt;&gt;0,K439&lt;&gt;0)=FALSE,0,data!$C$43)</f>
        <v>0</v>
      </c>
      <c r="M439" s="269">
        <f t="shared" si="505"/>
        <v>0</v>
      </c>
      <c r="N439" s="225">
        <f t="shared" si="503"/>
        <v>0</v>
      </c>
      <c r="O439" s="225">
        <f t="shared" si="435"/>
        <v>0</v>
      </c>
      <c r="P439" s="225">
        <f t="shared" si="436"/>
        <v>0</v>
      </c>
      <c r="Q439" s="228"/>
      <c r="R439" s="438">
        <f t="shared" si="437"/>
        <v>0</v>
      </c>
      <c r="S439" s="225">
        <f t="shared" si="438"/>
        <v>0</v>
      </c>
      <c r="T439" s="357">
        <f>IF(S439=1,data!$C$41*R439,0)</f>
        <v>0</v>
      </c>
      <c r="U439" s="370" t="str">
        <f t="shared" si="439"/>
        <v xml:space="preserve"> </v>
      </c>
      <c r="V439" s="360">
        <f>IF($S439=1,IF(R439&lt;15,VLOOKUP(U439,data!$B$3:$E$32,2,0)*R439,(VLOOKUP(U439,data!$B$3:$E$32,2,0)*14)+(VLOOKUP(U439,data!$B$3:$E$32,3,0))*(R439-14)),0)</f>
        <v>0</v>
      </c>
      <c r="W439" s="370" t="str">
        <f t="shared" si="440"/>
        <v xml:space="preserve"> </v>
      </c>
      <c r="X439" s="360">
        <f>IF($S439=1,VLOOKUP(W439,data!$B$35:$D$39,2,0),0)</f>
        <v>0</v>
      </c>
      <c r="Y439" s="364">
        <f>IF(AND(V439&lt;&gt;0,X439&lt;&gt;0)=FALSE,0,data!$C$43)</f>
        <v>0</v>
      </c>
      <c r="Z439" s="365">
        <f t="shared" si="506"/>
        <v>0</v>
      </c>
      <c r="AA439" s="225">
        <f t="shared" si="504"/>
        <v>0</v>
      </c>
      <c r="AB439" s="225">
        <f t="shared" si="441"/>
        <v>0</v>
      </c>
      <c r="AC439" s="225">
        <f t="shared" si="442"/>
        <v>0</v>
      </c>
      <c r="AE439" s="229"/>
      <c r="AF439" s="225">
        <f t="shared" si="443"/>
        <v>0</v>
      </c>
      <c r="AG439" s="230">
        <f>IF(AF439=1,data!$C$41*AE439,0)</f>
        <v>0</v>
      </c>
      <c r="AH439" s="265" t="s">
        <v>96</v>
      </c>
      <c r="AI439" s="231">
        <f>IF(AF439=1,IF(AE439&lt;15,VLOOKUP(AH439,data!$B$3:$E$32,2,0)*AE439,(VLOOKUP(AH439,data!$B$3:$E$32,2,0)*14)+(VLOOKUP(AH439,data!$B$3:$E$32,3,0))*(AE439-14)),0)</f>
        <v>0</v>
      </c>
      <c r="AJ439" s="265" t="s">
        <v>96</v>
      </c>
      <c r="AK439" s="231">
        <f>IF(AF439=1,VLOOKUP(AJ439,data!$B$35:$D$39,2,0),0)</f>
        <v>0</v>
      </c>
      <c r="AL439" s="232">
        <f>IF(AND(AI439&lt;&gt;0,AK439&lt;&gt;0)=FALSE,0,data!$C$43)</f>
        <v>0</v>
      </c>
      <c r="AM439" s="269">
        <f t="shared" si="444"/>
        <v>0</v>
      </c>
      <c r="AN439" s="225">
        <f t="shared" si="445"/>
        <v>0</v>
      </c>
      <c r="AO439" s="225">
        <f t="shared" si="446"/>
        <v>0</v>
      </c>
      <c r="AP439" s="225">
        <f t="shared" si="447"/>
        <v>0</v>
      </c>
      <c r="AQ439" s="431" t="str">
        <f t="shared" si="448"/>
        <v>ne</v>
      </c>
      <c r="AS439" s="229"/>
      <c r="AT439" s="225">
        <f t="shared" si="449"/>
        <v>0</v>
      </c>
      <c r="AU439" s="230">
        <f>IF(AT439=1,data!$C$41*AS439,0)</f>
        <v>0</v>
      </c>
      <c r="AV439" s="265" t="s">
        <v>96</v>
      </c>
      <c r="AW439" s="231">
        <f>IF(AT439=1,IF(AS439&lt;15,VLOOKUP(AV439,data!$B$3:$E$32,2,0)*AS439,(VLOOKUP(AV439,data!$B$3:$E$32,2,0)*14)+(VLOOKUP(AV439,data!$B$3:$E$32,3,0))*(AS439-14)),0)</f>
        <v>0</v>
      </c>
      <c r="AX439" s="265" t="s">
        <v>96</v>
      </c>
      <c r="AY439" s="231">
        <f>IF(AT439=1,VLOOKUP(AX439,data!$B$35:$D$39,2,0),0)</f>
        <v>0</v>
      </c>
      <c r="AZ439" s="232">
        <f>IF(AND(AW439&lt;&gt;0,AY439&lt;&gt;0)=FALSE,0,data!$C$43)</f>
        <v>0</v>
      </c>
      <c r="BA439" s="269">
        <f t="shared" si="450"/>
        <v>0</v>
      </c>
      <c r="BB439" s="225">
        <f t="shared" si="451"/>
        <v>0</v>
      </c>
      <c r="BC439" s="225">
        <f t="shared" si="452"/>
        <v>0</v>
      </c>
      <c r="BD439" s="225">
        <f t="shared" si="453"/>
        <v>0</v>
      </c>
      <c r="BE439" s="431" t="str">
        <f t="shared" si="454"/>
        <v>ne</v>
      </c>
      <c r="BG439" s="229"/>
      <c r="BH439" s="225">
        <f t="shared" si="455"/>
        <v>0</v>
      </c>
      <c r="BI439" s="230">
        <f>IF(BH439=1,data!$C$41*BG439,0)</f>
        <v>0</v>
      </c>
      <c r="BJ439" s="265" t="s">
        <v>96</v>
      </c>
      <c r="BK439" s="231">
        <f>IF(BH439=1,IF(BG439&lt;15,VLOOKUP(BJ439,data!$B$3:$E$32,2,0)*BG439,(VLOOKUP(BJ439,data!$B$3:$E$32,2,0)*14)+(VLOOKUP(BJ439,data!$B$3:$E$32,3,0))*(BG439-14)),0)</f>
        <v>0</v>
      </c>
      <c r="BL439" s="265" t="s">
        <v>96</v>
      </c>
      <c r="BM439" s="231">
        <f>IF(BH439=1,VLOOKUP(BL439,data!$B$35:$D$39,2,0),0)</f>
        <v>0</v>
      </c>
      <c r="BN439" s="232">
        <f>IF(AND(BK439&lt;&gt;0,BM439&lt;&gt;0)=FALSE,0,data!$C$43)</f>
        <v>0</v>
      </c>
      <c r="BO439" s="269">
        <f t="shared" si="456"/>
        <v>0</v>
      </c>
      <c r="BP439" s="225">
        <f t="shared" si="457"/>
        <v>0</v>
      </c>
      <c r="BQ439" s="225">
        <f t="shared" si="458"/>
        <v>0</v>
      </c>
      <c r="BR439" s="225">
        <f t="shared" si="459"/>
        <v>0</v>
      </c>
      <c r="BS439" s="431" t="str">
        <f t="shared" si="460"/>
        <v>ne</v>
      </c>
      <c r="BU439" s="229"/>
      <c r="BV439" s="225">
        <f t="shared" si="461"/>
        <v>0</v>
      </c>
      <c r="BW439" s="230">
        <f>IF(BV439=1,data!$C$41*BU439,0)</f>
        <v>0</v>
      </c>
      <c r="BX439" s="265" t="s">
        <v>96</v>
      </c>
      <c r="BY439" s="231">
        <f>IF(BV439=1,IF(BU439&lt;15,VLOOKUP(BX439,data!$B$3:$E$32,2,0)*BU439,(VLOOKUP(BX439,data!$B$3:$E$32,2,0)*14)+(VLOOKUP(BX439,data!$B$3:$E$32,3,0))*(BU439-14)),0)</f>
        <v>0</v>
      </c>
      <c r="BZ439" s="265" t="s">
        <v>96</v>
      </c>
      <c r="CA439" s="231">
        <f>IF(BV439=1,VLOOKUP(BZ439,data!$B$35:$D$39,2,0),0)</f>
        <v>0</v>
      </c>
      <c r="CB439" s="232">
        <f>IF(AND(BY439&lt;&gt;0,CA439&lt;&gt;0)=FALSE,0,data!$C$43)</f>
        <v>0</v>
      </c>
      <c r="CC439" s="269">
        <f t="shared" si="462"/>
        <v>0</v>
      </c>
      <c r="CD439" s="225">
        <f t="shared" si="463"/>
        <v>0</v>
      </c>
      <c r="CE439" s="225">
        <f t="shared" si="464"/>
        <v>0</v>
      </c>
      <c r="CF439" s="225">
        <f t="shared" si="465"/>
        <v>0</v>
      </c>
      <c r="CG439" s="431" t="str">
        <f t="shared" si="466"/>
        <v>ne</v>
      </c>
      <c r="CI439" s="229"/>
      <c r="CJ439" s="225">
        <f t="shared" si="467"/>
        <v>0</v>
      </c>
      <c r="CK439" s="230">
        <f>IF(CJ439=1,data!$C$41*CI439,0)</f>
        <v>0</v>
      </c>
      <c r="CL439" s="265" t="s">
        <v>96</v>
      </c>
      <c r="CM439" s="231">
        <f>IF(CJ439=1,IF(CI439&lt;15,VLOOKUP(CL439,data!$B$3:$E$32,2,0)*CI439,(VLOOKUP(CL439,data!$B$3:$E$32,2,0)*14)+(VLOOKUP(CL439,data!$B$3:$E$32,3,0))*(CI439-14)),0)</f>
        <v>0</v>
      </c>
      <c r="CN439" s="265" t="s">
        <v>96</v>
      </c>
      <c r="CO439" s="231">
        <f>IF(CJ439=1,VLOOKUP(CN439,data!$B$35:$D$39,2,0),0)</f>
        <v>0</v>
      </c>
      <c r="CP439" s="232">
        <f>IF(AND(CM439&lt;&gt;0,CO439&lt;&gt;0)=FALSE,0,data!$C$43)</f>
        <v>0</v>
      </c>
      <c r="CQ439" s="269">
        <f t="shared" si="468"/>
        <v>0</v>
      </c>
      <c r="CR439" s="225">
        <f t="shared" si="469"/>
        <v>0</v>
      </c>
      <c r="CS439" s="225">
        <f t="shared" si="470"/>
        <v>0</v>
      </c>
      <c r="CT439" s="225">
        <f t="shared" si="471"/>
        <v>0</v>
      </c>
      <c r="CU439" s="431" t="str">
        <f t="shared" si="472"/>
        <v>ne</v>
      </c>
      <c r="CW439" s="229"/>
      <c r="CX439" s="225">
        <f t="shared" si="473"/>
        <v>0</v>
      </c>
      <c r="CY439" s="230">
        <f>IF(CX439=1,data!$C$41*CW439,0)</f>
        <v>0</v>
      </c>
      <c r="CZ439" s="265" t="s">
        <v>96</v>
      </c>
      <c r="DA439" s="231">
        <f>IF(CX439=1,IF(CW439&lt;15,VLOOKUP(CZ439,data!$B$3:$E$32,2,0)*CW439,(VLOOKUP(CZ439,data!$B$3:$E$32,2,0)*14)+(VLOOKUP(CZ439,data!$B$3:$E$32,3,0))*(CW439-14)),0)</f>
        <v>0</v>
      </c>
      <c r="DB439" s="265" t="s">
        <v>96</v>
      </c>
      <c r="DC439" s="231">
        <f>IF(CX439=1,VLOOKUP(DB439,data!$B$35:$D$39,2,0),0)</f>
        <v>0</v>
      </c>
      <c r="DD439" s="232">
        <f>IF(AND(DA439&lt;&gt;0,DC439&lt;&gt;0)=FALSE,0,data!$C$43)</f>
        <v>0</v>
      </c>
      <c r="DE439" s="269">
        <f t="shared" si="474"/>
        <v>0</v>
      </c>
      <c r="DF439" s="225">
        <f t="shared" si="475"/>
        <v>0</v>
      </c>
      <c r="DG439" s="225">
        <f t="shared" si="476"/>
        <v>0</v>
      </c>
      <c r="DH439" s="225">
        <f t="shared" si="477"/>
        <v>0</v>
      </c>
      <c r="DI439" s="431" t="str">
        <f t="shared" si="478"/>
        <v>ne</v>
      </c>
      <c r="DK439" s="229"/>
      <c r="DL439" s="225">
        <f t="shared" si="479"/>
        <v>0</v>
      </c>
      <c r="DM439" s="230">
        <f>IF(DL439=1,data!$C$41*DK439,0)</f>
        <v>0</v>
      </c>
      <c r="DN439" s="265" t="s">
        <v>96</v>
      </c>
      <c r="DO439" s="231">
        <f>IF(DL439=1,IF(DK439&lt;15,VLOOKUP(DN439,data!$B$3:$E$32,2,0)*DK439,(VLOOKUP(DN439,data!$B$3:$E$32,2,0)*14)+(VLOOKUP(DN439,data!$B$3:$E$32,3,0))*(DK439-14)),0)</f>
        <v>0</v>
      </c>
      <c r="DP439" s="265" t="s">
        <v>96</v>
      </c>
      <c r="DQ439" s="231">
        <f>IF(DL439=1,VLOOKUP(DP439,data!$B$35:$D$39,2,0),0)</f>
        <v>0</v>
      </c>
      <c r="DR439" s="232">
        <f>IF(AND(DO439&lt;&gt;0,DQ439&lt;&gt;0)=FALSE,0,data!$C$43)</f>
        <v>0</v>
      </c>
      <c r="DS439" s="269">
        <f t="shared" si="480"/>
        <v>0</v>
      </c>
      <c r="DT439" s="225">
        <f t="shared" si="481"/>
        <v>0</v>
      </c>
      <c r="DU439" s="225">
        <f t="shared" si="482"/>
        <v>0</v>
      </c>
      <c r="DV439" s="225">
        <f t="shared" si="483"/>
        <v>0</v>
      </c>
      <c r="DW439" s="431" t="str">
        <f t="shared" si="484"/>
        <v>ne</v>
      </c>
      <c r="DY439" s="229"/>
      <c r="DZ439" s="225">
        <f t="shared" si="485"/>
        <v>0</v>
      </c>
      <c r="EA439" s="230">
        <f>IF(DZ439=1,data!$C$41*DY439,0)</f>
        <v>0</v>
      </c>
      <c r="EB439" s="265" t="s">
        <v>96</v>
      </c>
      <c r="EC439" s="231">
        <f>IF(DZ439=1,IF(DY439&lt;15,VLOOKUP(EB439,data!$B$3:$E$32,2,0)*DY439,(VLOOKUP(EB439,data!$B$3:$E$32,2,0)*14)+(VLOOKUP(EB439,data!$B$3:$E$32,3,0))*(DY439-14)),0)</f>
        <v>0</v>
      </c>
      <c r="ED439" s="265" t="s">
        <v>96</v>
      </c>
      <c r="EE439" s="231">
        <f>IF(DZ439=1,VLOOKUP(ED439,data!$B$35:$D$39,2,0),0)</f>
        <v>0</v>
      </c>
      <c r="EF439" s="232">
        <f>IF(AND(EC439&lt;&gt;0,EE439&lt;&gt;0)=FALSE,0,data!$C$43)</f>
        <v>0</v>
      </c>
      <c r="EG439" s="269">
        <f t="shared" si="486"/>
        <v>0</v>
      </c>
      <c r="EH439" s="225">
        <f t="shared" si="487"/>
        <v>0</v>
      </c>
      <c r="EI439" s="225">
        <f t="shared" si="488"/>
        <v>0</v>
      </c>
      <c r="EJ439" s="225">
        <f t="shared" si="489"/>
        <v>0</v>
      </c>
      <c r="EK439" s="431" t="str">
        <f t="shared" si="490"/>
        <v>ne</v>
      </c>
      <c r="EM439" s="229"/>
      <c r="EN439" s="225">
        <f t="shared" si="491"/>
        <v>0</v>
      </c>
      <c r="EO439" s="230">
        <f>IF(EN439=1,data!$C$41*EM439,0)</f>
        <v>0</v>
      </c>
      <c r="EP439" s="265" t="s">
        <v>96</v>
      </c>
      <c r="EQ439" s="231">
        <f>IF(EN439=1,IF(EM439&lt;15,VLOOKUP(EP439,data!$B$3:$E$32,2,0)*EM439,(VLOOKUP(EP439,data!$B$3:$E$32,2,0)*14)+(VLOOKUP(EP439,data!$B$3:$E$32,3,0))*(EM439-14)),0)</f>
        <v>0</v>
      </c>
      <c r="ER439" s="265" t="s">
        <v>96</v>
      </c>
      <c r="ES439" s="231">
        <f>IF(EN439=1,VLOOKUP(ER439,data!$B$35:$D$39,2,0),0)</f>
        <v>0</v>
      </c>
      <c r="ET439" s="232">
        <f>IF(AND(EQ439&lt;&gt;0,ES439&lt;&gt;0)=FALSE,0,data!$C$43)</f>
        <v>0</v>
      </c>
      <c r="EU439" s="269">
        <f t="shared" si="492"/>
        <v>0</v>
      </c>
      <c r="EV439" s="225">
        <f t="shared" si="493"/>
        <v>0</v>
      </c>
      <c r="EW439" s="225">
        <f t="shared" si="494"/>
        <v>0</v>
      </c>
      <c r="EX439" s="225">
        <f t="shared" si="495"/>
        <v>0</v>
      </c>
      <c r="EY439" s="431" t="str">
        <f t="shared" si="496"/>
        <v>ne</v>
      </c>
      <c r="FA439" s="229"/>
      <c r="FB439" s="225">
        <f t="shared" si="497"/>
        <v>0</v>
      </c>
      <c r="FC439" s="230">
        <f>IF(FB439=1,data!$C$41*FA439,0)</f>
        <v>0</v>
      </c>
      <c r="FD439" s="265" t="s">
        <v>96</v>
      </c>
      <c r="FE439" s="231">
        <f>IF(FB439=1,IF(FA439&lt;15,VLOOKUP(FD439,data!$B$3:$E$32,2,0)*FA439,(VLOOKUP(FD439,data!$B$3:$E$32,2,0)*14)+(VLOOKUP(FD439,data!$B$3:$E$32,3,0))*(FA439-14)),0)</f>
        <v>0</v>
      </c>
      <c r="FF439" s="265" t="s">
        <v>96</v>
      </c>
      <c r="FG439" s="231">
        <f>IF(FB439=1,VLOOKUP(FF439,data!$B$35:$D$39,2,0),0)</f>
        <v>0</v>
      </c>
      <c r="FH439" s="232">
        <f>IF(AND(FE439&lt;&gt;0,FG439&lt;&gt;0)=FALSE,0,data!$C$43)</f>
        <v>0</v>
      </c>
      <c r="FI439" s="269">
        <f t="shared" si="498"/>
        <v>0</v>
      </c>
      <c r="FJ439" s="225">
        <f t="shared" si="499"/>
        <v>0</v>
      </c>
      <c r="FK439" s="225">
        <f t="shared" si="500"/>
        <v>0</v>
      </c>
      <c r="FL439" s="225">
        <f t="shared" si="501"/>
        <v>0</v>
      </c>
      <c r="FM439" s="431" t="str">
        <f t="shared" si="502"/>
        <v>ne</v>
      </c>
    </row>
    <row r="440" spans="1:169" ht="26.65" hidden="1" customHeight="1" x14ac:dyDescent="0.25">
      <c r="A440" s="233"/>
      <c r="B440" s="370" t="s">
        <v>531</v>
      </c>
      <c r="C440" s="416"/>
      <c r="D440" s="418"/>
      <c r="E440" s="229"/>
      <c r="F440" s="225">
        <f t="shared" si="434"/>
        <v>0</v>
      </c>
      <c r="G440" s="230">
        <f>IF(F440=1,data!$C$41*E440,0)</f>
        <v>0</v>
      </c>
      <c r="H440" s="265" t="s">
        <v>96</v>
      </c>
      <c r="I440" s="231">
        <f>IF($F440=1,IF($E440&lt;15,VLOOKUP(H440,data!$B$3:$E$32,2,0)*$E440,(VLOOKUP(H440,data!$B$3:$E$32,2,0)*14)+(VLOOKUP(H440,data!$B$3:$E$32,3,0))*($E440-14)),0)</f>
        <v>0</v>
      </c>
      <c r="J440" s="265" t="s">
        <v>96</v>
      </c>
      <c r="K440" s="231">
        <f>IF($F440=1,VLOOKUP(J440,data!$B$35:$D$39,2,0),0)</f>
        <v>0</v>
      </c>
      <c r="L440" s="232">
        <f>IF(AND(I440&lt;&gt;0,K440&lt;&gt;0)=FALSE,0,data!$C$43)</f>
        <v>0</v>
      </c>
      <c r="M440" s="269">
        <f t="shared" si="505"/>
        <v>0</v>
      </c>
      <c r="N440" s="225">
        <f t="shared" si="503"/>
        <v>0</v>
      </c>
      <c r="O440" s="225">
        <f t="shared" si="435"/>
        <v>0</v>
      </c>
      <c r="P440" s="225">
        <f t="shared" si="436"/>
        <v>0</v>
      </c>
      <c r="Q440" s="228"/>
      <c r="R440" s="438">
        <f t="shared" si="437"/>
        <v>0</v>
      </c>
      <c r="S440" s="225">
        <f t="shared" si="438"/>
        <v>0</v>
      </c>
      <c r="T440" s="357">
        <f>IF(S440=1,data!$C$41*R440,0)</f>
        <v>0</v>
      </c>
      <c r="U440" s="370" t="str">
        <f t="shared" si="439"/>
        <v xml:space="preserve"> </v>
      </c>
      <c r="V440" s="360">
        <f>IF($S440=1,IF(R440&lt;15,VLOOKUP(U440,data!$B$3:$E$32,2,0)*R440,(VLOOKUP(U440,data!$B$3:$E$32,2,0)*14)+(VLOOKUP(U440,data!$B$3:$E$32,3,0))*(R440-14)),0)</f>
        <v>0</v>
      </c>
      <c r="W440" s="370" t="str">
        <f t="shared" si="440"/>
        <v xml:space="preserve"> </v>
      </c>
      <c r="X440" s="360">
        <f>IF($S440=1,VLOOKUP(W440,data!$B$35:$D$39,2,0),0)</f>
        <v>0</v>
      </c>
      <c r="Y440" s="364">
        <f>IF(AND(V440&lt;&gt;0,X440&lt;&gt;0)=FALSE,0,data!$C$43)</f>
        <v>0</v>
      </c>
      <c r="Z440" s="365">
        <f t="shared" si="506"/>
        <v>0</v>
      </c>
      <c r="AA440" s="225">
        <f t="shared" si="504"/>
        <v>0</v>
      </c>
      <c r="AB440" s="225">
        <f t="shared" si="441"/>
        <v>0</v>
      </c>
      <c r="AC440" s="225">
        <f t="shared" si="442"/>
        <v>0</v>
      </c>
      <c r="AE440" s="229"/>
      <c r="AF440" s="225">
        <f t="shared" si="443"/>
        <v>0</v>
      </c>
      <c r="AG440" s="230">
        <f>IF(AF440=1,data!$C$41*AE440,0)</f>
        <v>0</v>
      </c>
      <c r="AH440" s="265" t="s">
        <v>96</v>
      </c>
      <c r="AI440" s="231">
        <f>IF(AF440=1,IF(AE440&lt;15,VLOOKUP(AH440,data!$B$3:$E$32,2,0)*AE440,(VLOOKUP(AH440,data!$B$3:$E$32,2,0)*14)+(VLOOKUP(AH440,data!$B$3:$E$32,3,0))*(AE440-14)),0)</f>
        <v>0</v>
      </c>
      <c r="AJ440" s="265" t="s">
        <v>96</v>
      </c>
      <c r="AK440" s="231">
        <f>IF(AF440=1,VLOOKUP(AJ440,data!$B$35:$D$39,2,0),0)</f>
        <v>0</v>
      </c>
      <c r="AL440" s="232">
        <f>IF(AND(AI440&lt;&gt;0,AK440&lt;&gt;0)=FALSE,0,data!$C$43)</f>
        <v>0</v>
      </c>
      <c r="AM440" s="269">
        <f t="shared" si="444"/>
        <v>0</v>
      </c>
      <c r="AN440" s="225">
        <f t="shared" si="445"/>
        <v>0</v>
      </c>
      <c r="AO440" s="225">
        <f t="shared" si="446"/>
        <v>0</v>
      </c>
      <c r="AP440" s="225">
        <f t="shared" si="447"/>
        <v>0</v>
      </c>
      <c r="AQ440" s="431" t="str">
        <f t="shared" si="448"/>
        <v>ne</v>
      </c>
      <c r="AS440" s="229"/>
      <c r="AT440" s="225">
        <f t="shared" si="449"/>
        <v>0</v>
      </c>
      <c r="AU440" s="230">
        <f>IF(AT440=1,data!$C$41*AS440,0)</f>
        <v>0</v>
      </c>
      <c r="AV440" s="265" t="s">
        <v>96</v>
      </c>
      <c r="AW440" s="231">
        <f>IF(AT440=1,IF(AS440&lt;15,VLOOKUP(AV440,data!$B$3:$E$32,2,0)*AS440,(VLOOKUP(AV440,data!$B$3:$E$32,2,0)*14)+(VLOOKUP(AV440,data!$B$3:$E$32,3,0))*(AS440-14)),0)</f>
        <v>0</v>
      </c>
      <c r="AX440" s="265" t="s">
        <v>96</v>
      </c>
      <c r="AY440" s="231">
        <f>IF(AT440=1,VLOOKUP(AX440,data!$B$35:$D$39,2,0),0)</f>
        <v>0</v>
      </c>
      <c r="AZ440" s="232">
        <f>IF(AND(AW440&lt;&gt;0,AY440&lt;&gt;0)=FALSE,0,data!$C$43)</f>
        <v>0</v>
      </c>
      <c r="BA440" s="269">
        <f t="shared" si="450"/>
        <v>0</v>
      </c>
      <c r="BB440" s="225">
        <f t="shared" si="451"/>
        <v>0</v>
      </c>
      <c r="BC440" s="225">
        <f t="shared" si="452"/>
        <v>0</v>
      </c>
      <c r="BD440" s="225">
        <f t="shared" si="453"/>
        <v>0</v>
      </c>
      <c r="BE440" s="431" t="str">
        <f t="shared" si="454"/>
        <v>ne</v>
      </c>
      <c r="BG440" s="229"/>
      <c r="BH440" s="225">
        <f t="shared" si="455"/>
        <v>0</v>
      </c>
      <c r="BI440" s="230">
        <f>IF(BH440=1,data!$C$41*BG440,0)</f>
        <v>0</v>
      </c>
      <c r="BJ440" s="265" t="s">
        <v>96</v>
      </c>
      <c r="BK440" s="231">
        <f>IF(BH440=1,IF(BG440&lt;15,VLOOKUP(BJ440,data!$B$3:$E$32,2,0)*BG440,(VLOOKUP(BJ440,data!$B$3:$E$32,2,0)*14)+(VLOOKUP(BJ440,data!$B$3:$E$32,3,0))*(BG440-14)),0)</f>
        <v>0</v>
      </c>
      <c r="BL440" s="265" t="s">
        <v>96</v>
      </c>
      <c r="BM440" s="231">
        <f>IF(BH440=1,VLOOKUP(BL440,data!$B$35:$D$39,2,0),0)</f>
        <v>0</v>
      </c>
      <c r="BN440" s="232">
        <f>IF(AND(BK440&lt;&gt;0,BM440&lt;&gt;0)=FALSE,0,data!$C$43)</f>
        <v>0</v>
      </c>
      <c r="BO440" s="269">
        <f t="shared" si="456"/>
        <v>0</v>
      </c>
      <c r="BP440" s="225">
        <f t="shared" si="457"/>
        <v>0</v>
      </c>
      <c r="BQ440" s="225">
        <f t="shared" si="458"/>
        <v>0</v>
      </c>
      <c r="BR440" s="225">
        <f t="shared" si="459"/>
        <v>0</v>
      </c>
      <c r="BS440" s="431" t="str">
        <f t="shared" si="460"/>
        <v>ne</v>
      </c>
      <c r="BU440" s="229"/>
      <c r="BV440" s="225">
        <f t="shared" si="461"/>
        <v>0</v>
      </c>
      <c r="BW440" s="230">
        <f>IF(BV440=1,data!$C$41*BU440,0)</f>
        <v>0</v>
      </c>
      <c r="BX440" s="265" t="s">
        <v>96</v>
      </c>
      <c r="BY440" s="231">
        <f>IF(BV440=1,IF(BU440&lt;15,VLOOKUP(BX440,data!$B$3:$E$32,2,0)*BU440,(VLOOKUP(BX440,data!$B$3:$E$32,2,0)*14)+(VLOOKUP(BX440,data!$B$3:$E$32,3,0))*(BU440-14)),0)</f>
        <v>0</v>
      </c>
      <c r="BZ440" s="265" t="s">
        <v>96</v>
      </c>
      <c r="CA440" s="231">
        <f>IF(BV440=1,VLOOKUP(BZ440,data!$B$35:$D$39,2,0),0)</f>
        <v>0</v>
      </c>
      <c r="CB440" s="232">
        <f>IF(AND(BY440&lt;&gt;0,CA440&lt;&gt;0)=FALSE,0,data!$C$43)</f>
        <v>0</v>
      </c>
      <c r="CC440" s="269">
        <f t="shared" si="462"/>
        <v>0</v>
      </c>
      <c r="CD440" s="225">
        <f t="shared" si="463"/>
        <v>0</v>
      </c>
      <c r="CE440" s="225">
        <f t="shared" si="464"/>
        <v>0</v>
      </c>
      <c r="CF440" s="225">
        <f t="shared" si="465"/>
        <v>0</v>
      </c>
      <c r="CG440" s="431" t="str">
        <f t="shared" si="466"/>
        <v>ne</v>
      </c>
      <c r="CI440" s="229"/>
      <c r="CJ440" s="225">
        <f t="shared" si="467"/>
        <v>0</v>
      </c>
      <c r="CK440" s="230">
        <f>IF(CJ440=1,data!$C$41*CI440,0)</f>
        <v>0</v>
      </c>
      <c r="CL440" s="265" t="s">
        <v>96</v>
      </c>
      <c r="CM440" s="231">
        <f>IF(CJ440=1,IF(CI440&lt;15,VLOOKUP(CL440,data!$B$3:$E$32,2,0)*CI440,(VLOOKUP(CL440,data!$B$3:$E$32,2,0)*14)+(VLOOKUP(CL440,data!$B$3:$E$32,3,0))*(CI440-14)),0)</f>
        <v>0</v>
      </c>
      <c r="CN440" s="265" t="s">
        <v>96</v>
      </c>
      <c r="CO440" s="231">
        <f>IF(CJ440=1,VLOOKUP(CN440,data!$B$35:$D$39,2,0),0)</f>
        <v>0</v>
      </c>
      <c r="CP440" s="232">
        <f>IF(AND(CM440&lt;&gt;0,CO440&lt;&gt;0)=FALSE,0,data!$C$43)</f>
        <v>0</v>
      </c>
      <c r="CQ440" s="269">
        <f t="shared" si="468"/>
        <v>0</v>
      </c>
      <c r="CR440" s="225">
        <f t="shared" si="469"/>
        <v>0</v>
      </c>
      <c r="CS440" s="225">
        <f t="shared" si="470"/>
        <v>0</v>
      </c>
      <c r="CT440" s="225">
        <f t="shared" si="471"/>
        <v>0</v>
      </c>
      <c r="CU440" s="431" t="str">
        <f t="shared" si="472"/>
        <v>ne</v>
      </c>
      <c r="CW440" s="229"/>
      <c r="CX440" s="225">
        <f t="shared" si="473"/>
        <v>0</v>
      </c>
      <c r="CY440" s="230">
        <f>IF(CX440=1,data!$C$41*CW440,0)</f>
        <v>0</v>
      </c>
      <c r="CZ440" s="265" t="s">
        <v>96</v>
      </c>
      <c r="DA440" s="231">
        <f>IF(CX440=1,IF(CW440&lt;15,VLOOKUP(CZ440,data!$B$3:$E$32,2,0)*CW440,(VLOOKUP(CZ440,data!$B$3:$E$32,2,0)*14)+(VLOOKUP(CZ440,data!$B$3:$E$32,3,0))*(CW440-14)),0)</f>
        <v>0</v>
      </c>
      <c r="DB440" s="265" t="s">
        <v>96</v>
      </c>
      <c r="DC440" s="231">
        <f>IF(CX440=1,VLOOKUP(DB440,data!$B$35:$D$39,2,0),0)</f>
        <v>0</v>
      </c>
      <c r="DD440" s="232">
        <f>IF(AND(DA440&lt;&gt;0,DC440&lt;&gt;0)=FALSE,0,data!$C$43)</f>
        <v>0</v>
      </c>
      <c r="DE440" s="269">
        <f t="shared" si="474"/>
        <v>0</v>
      </c>
      <c r="DF440" s="225">
        <f t="shared" si="475"/>
        <v>0</v>
      </c>
      <c r="DG440" s="225">
        <f t="shared" si="476"/>
        <v>0</v>
      </c>
      <c r="DH440" s="225">
        <f t="shared" si="477"/>
        <v>0</v>
      </c>
      <c r="DI440" s="431" t="str">
        <f t="shared" si="478"/>
        <v>ne</v>
      </c>
      <c r="DK440" s="229"/>
      <c r="DL440" s="225">
        <f t="shared" si="479"/>
        <v>0</v>
      </c>
      <c r="DM440" s="230">
        <f>IF(DL440=1,data!$C$41*DK440,0)</f>
        <v>0</v>
      </c>
      <c r="DN440" s="265" t="s">
        <v>96</v>
      </c>
      <c r="DO440" s="231">
        <f>IF(DL440=1,IF(DK440&lt;15,VLOOKUP(DN440,data!$B$3:$E$32,2,0)*DK440,(VLOOKUP(DN440,data!$B$3:$E$32,2,0)*14)+(VLOOKUP(DN440,data!$B$3:$E$32,3,0))*(DK440-14)),0)</f>
        <v>0</v>
      </c>
      <c r="DP440" s="265" t="s">
        <v>96</v>
      </c>
      <c r="DQ440" s="231">
        <f>IF(DL440=1,VLOOKUP(DP440,data!$B$35:$D$39,2,0),0)</f>
        <v>0</v>
      </c>
      <c r="DR440" s="232">
        <f>IF(AND(DO440&lt;&gt;0,DQ440&lt;&gt;0)=FALSE,0,data!$C$43)</f>
        <v>0</v>
      </c>
      <c r="DS440" s="269">
        <f t="shared" si="480"/>
        <v>0</v>
      </c>
      <c r="DT440" s="225">
        <f t="shared" si="481"/>
        <v>0</v>
      </c>
      <c r="DU440" s="225">
        <f t="shared" si="482"/>
        <v>0</v>
      </c>
      <c r="DV440" s="225">
        <f t="shared" si="483"/>
        <v>0</v>
      </c>
      <c r="DW440" s="431" t="str">
        <f t="shared" si="484"/>
        <v>ne</v>
      </c>
      <c r="DY440" s="229"/>
      <c r="DZ440" s="225">
        <f t="shared" si="485"/>
        <v>0</v>
      </c>
      <c r="EA440" s="230">
        <f>IF(DZ440=1,data!$C$41*DY440,0)</f>
        <v>0</v>
      </c>
      <c r="EB440" s="265" t="s">
        <v>96</v>
      </c>
      <c r="EC440" s="231">
        <f>IF(DZ440=1,IF(DY440&lt;15,VLOOKUP(EB440,data!$B$3:$E$32,2,0)*DY440,(VLOOKUP(EB440,data!$B$3:$E$32,2,0)*14)+(VLOOKUP(EB440,data!$B$3:$E$32,3,0))*(DY440-14)),0)</f>
        <v>0</v>
      </c>
      <c r="ED440" s="265" t="s">
        <v>96</v>
      </c>
      <c r="EE440" s="231">
        <f>IF(DZ440=1,VLOOKUP(ED440,data!$B$35:$D$39,2,0),0)</f>
        <v>0</v>
      </c>
      <c r="EF440" s="232">
        <f>IF(AND(EC440&lt;&gt;0,EE440&lt;&gt;0)=FALSE,0,data!$C$43)</f>
        <v>0</v>
      </c>
      <c r="EG440" s="269">
        <f t="shared" si="486"/>
        <v>0</v>
      </c>
      <c r="EH440" s="225">
        <f t="shared" si="487"/>
        <v>0</v>
      </c>
      <c r="EI440" s="225">
        <f t="shared" si="488"/>
        <v>0</v>
      </c>
      <c r="EJ440" s="225">
        <f t="shared" si="489"/>
        <v>0</v>
      </c>
      <c r="EK440" s="431" t="str">
        <f t="shared" si="490"/>
        <v>ne</v>
      </c>
      <c r="EM440" s="229"/>
      <c r="EN440" s="225">
        <f t="shared" si="491"/>
        <v>0</v>
      </c>
      <c r="EO440" s="230">
        <f>IF(EN440=1,data!$C$41*EM440,0)</f>
        <v>0</v>
      </c>
      <c r="EP440" s="265" t="s">
        <v>96</v>
      </c>
      <c r="EQ440" s="231">
        <f>IF(EN440=1,IF(EM440&lt;15,VLOOKUP(EP440,data!$B$3:$E$32,2,0)*EM440,(VLOOKUP(EP440,data!$B$3:$E$32,2,0)*14)+(VLOOKUP(EP440,data!$B$3:$E$32,3,0))*(EM440-14)),0)</f>
        <v>0</v>
      </c>
      <c r="ER440" s="265" t="s">
        <v>96</v>
      </c>
      <c r="ES440" s="231">
        <f>IF(EN440=1,VLOOKUP(ER440,data!$B$35:$D$39,2,0),0)</f>
        <v>0</v>
      </c>
      <c r="ET440" s="232">
        <f>IF(AND(EQ440&lt;&gt;0,ES440&lt;&gt;0)=FALSE,0,data!$C$43)</f>
        <v>0</v>
      </c>
      <c r="EU440" s="269">
        <f t="shared" si="492"/>
        <v>0</v>
      </c>
      <c r="EV440" s="225">
        <f t="shared" si="493"/>
        <v>0</v>
      </c>
      <c r="EW440" s="225">
        <f t="shared" si="494"/>
        <v>0</v>
      </c>
      <c r="EX440" s="225">
        <f t="shared" si="495"/>
        <v>0</v>
      </c>
      <c r="EY440" s="431" t="str">
        <f t="shared" si="496"/>
        <v>ne</v>
      </c>
      <c r="FA440" s="229"/>
      <c r="FB440" s="225">
        <f t="shared" si="497"/>
        <v>0</v>
      </c>
      <c r="FC440" s="230">
        <f>IF(FB440=1,data!$C$41*FA440,0)</f>
        <v>0</v>
      </c>
      <c r="FD440" s="265" t="s">
        <v>96</v>
      </c>
      <c r="FE440" s="231">
        <f>IF(FB440=1,IF(FA440&lt;15,VLOOKUP(FD440,data!$B$3:$E$32,2,0)*FA440,(VLOOKUP(FD440,data!$B$3:$E$32,2,0)*14)+(VLOOKUP(FD440,data!$B$3:$E$32,3,0))*(FA440-14)),0)</f>
        <v>0</v>
      </c>
      <c r="FF440" s="265" t="s">
        <v>96</v>
      </c>
      <c r="FG440" s="231">
        <f>IF(FB440=1,VLOOKUP(FF440,data!$B$35:$D$39,2,0),0)</f>
        <v>0</v>
      </c>
      <c r="FH440" s="232">
        <f>IF(AND(FE440&lt;&gt;0,FG440&lt;&gt;0)=FALSE,0,data!$C$43)</f>
        <v>0</v>
      </c>
      <c r="FI440" s="269">
        <f t="shared" si="498"/>
        <v>0</v>
      </c>
      <c r="FJ440" s="225">
        <f t="shared" si="499"/>
        <v>0</v>
      </c>
      <c r="FK440" s="225">
        <f t="shared" si="500"/>
        <v>0</v>
      </c>
      <c r="FL440" s="225">
        <f t="shared" si="501"/>
        <v>0</v>
      </c>
      <c r="FM440" s="431" t="str">
        <f t="shared" si="502"/>
        <v>ne</v>
      </c>
    </row>
    <row r="441" spans="1:169" ht="26.65" hidden="1" customHeight="1" x14ac:dyDescent="0.25">
      <c r="A441" s="233"/>
      <c r="B441" s="370" t="s">
        <v>532</v>
      </c>
      <c r="C441" s="416"/>
      <c r="D441" s="418"/>
      <c r="E441" s="229"/>
      <c r="F441" s="225">
        <f t="shared" si="434"/>
        <v>0</v>
      </c>
      <c r="G441" s="230">
        <f>IF(F441=1,data!$C$41*E441,0)</f>
        <v>0</v>
      </c>
      <c r="H441" s="265" t="s">
        <v>96</v>
      </c>
      <c r="I441" s="231">
        <f>IF($F441=1,IF($E441&lt;15,VLOOKUP(H441,data!$B$3:$E$32,2,0)*$E441,(VLOOKUP(H441,data!$B$3:$E$32,2,0)*14)+(VLOOKUP(H441,data!$B$3:$E$32,3,0))*($E441-14)),0)</f>
        <v>0</v>
      </c>
      <c r="J441" s="265" t="s">
        <v>96</v>
      </c>
      <c r="K441" s="231">
        <f>IF($F441=1,VLOOKUP(J441,data!$B$35:$D$39,2,0),0)</f>
        <v>0</v>
      </c>
      <c r="L441" s="232">
        <f>IF(AND(I441&lt;&gt;0,K441&lt;&gt;0)=FALSE,0,data!$C$43)</f>
        <v>0</v>
      </c>
      <c r="M441" s="269">
        <f t="shared" si="505"/>
        <v>0</v>
      </c>
      <c r="N441" s="225">
        <f t="shared" si="503"/>
        <v>0</v>
      </c>
      <c r="O441" s="225">
        <f t="shared" si="435"/>
        <v>0</v>
      </c>
      <c r="P441" s="225">
        <f t="shared" si="436"/>
        <v>0</v>
      </c>
      <c r="Q441" s="228"/>
      <c r="R441" s="438">
        <f t="shared" si="437"/>
        <v>0</v>
      </c>
      <c r="S441" s="225">
        <f t="shared" si="438"/>
        <v>0</v>
      </c>
      <c r="T441" s="357">
        <f>IF(S441=1,data!$C$41*R441,0)</f>
        <v>0</v>
      </c>
      <c r="U441" s="370" t="str">
        <f t="shared" si="439"/>
        <v xml:space="preserve"> </v>
      </c>
      <c r="V441" s="360">
        <f>IF($S441=1,IF(R441&lt;15,VLOOKUP(U441,data!$B$3:$E$32,2,0)*R441,(VLOOKUP(U441,data!$B$3:$E$32,2,0)*14)+(VLOOKUP(U441,data!$B$3:$E$32,3,0))*(R441-14)),0)</f>
        <v>0</v>
      </c>
      <c r="W441" s="370" t="str">
        <f t="shared" si="440"/>
        <v xml:space="preserve"> </v>
      </c>
      <c r="X441" s="360">
        <f>IF($S441=1,VLOOKUP(W441,data!$B$35:$D$39,2,0),0)</f>
        <v>0</v>
      </c>
      <c r="Y441" s="364">
        <f>IF(AND(V441&lt;&gt;0,X441&lt;&gt;0)=FALSE,0,data!$C$43)</f>
        <v>0</v>
      </c>
      <c r="Z441" s="365">
        <f t="shared" si="506"/>
        <v>0</v>
      </c>
      <c r="AA441" s="225">
        <f t="shared" si="504"/>
        <v>0</v>
      </c>
      <c r="AB441" s="225">
        <f t="shared" si="441"/>
        <v>0</v>
      </c>
      <c r="AC441" s="225">
        <f t="shared" si="442"/>
        <v>0</v>
      </c>
      <c r="AE441" s="229"/>
      <c r="AF441" s="225">
        <f t="shared" si="443"/>
        <v>0</v>
      </c>
      <c r="AG441" s="230">
        <f>IF(AF441=1,data!$C$41*AE441,0)</f>
        <v>0</v>
      </c>
      <c r="AH441" s="265" t="s">
        <v>96</v>
      </c>
      <c r="AI441" s="231">
        <f>IF(AF441=1,IF(AE441&lt;15,VLOOKUP(AH441,data!$B$3:$E$32,2,0)*AE441,(VLOOKUP(AH441,data!$B$3:$E$32,2,0)*14)+(VLOOKUP(AH441,data!$B$3:$E$32,3,0))*(AE441-14)),0)</f>
        <v>0</v>
      </c>
      <c r="AJ441" s="265" t="s">
        <v>96</v>
      </c>
      <c r="AK441" s="231">
        <f>IF(AF441=1,VLOOKUP(AJ441,data!$B$35:$D$39,2,0),0)</f>
        <v>0</v>
      </c>
      <c r="AL441" s="232">
        <f>IF(AND(AI441&lt;&gt;0,AK441&lt;&gt;0)=FALSE,0,data!$C$43)</f>
        <v>0</v>
      </c>
      <c r="AM441" s="269">
        <f t="shared" si="444"/>
        <v>0</v>
      </c>
      <c r="AN441" s="225">
        <f t="shared" si="445"/>
        <v>0</v>
      </c>
      <c r="AO441" s="225">
        <f t="shared" si="446"/>
        <v>0</v>
      </c>
      <c r="AP441" s="225">
        <f t="shared" si="447"/>
        <v>0</v>
      </c>
      <c r="AQ441" s="431" t="str">
        <f t="shared" si="448"/>
        <v>ne</v>
      </c>
      <c r="AS441" s="229"/>
      <c r="AT441" s="225">
        <f t="shared" si="449"/>
        <v>0</v>
      </c>
      <c r="AU441" s="230">
        <f>IF(AT441=1,data!$C$41*AS441,0)</f>
        <v>0</v>
      </c>
      <c r="AV441" s="265" t="s">
        <v>96</v>
      </c>
      <c r="AW441" s="231">
        <f>IF(AT441=1,IF(AS441&lt;15,VLOOKUP(AV441,data!$B$3:$E$32,2,0)*AS441,(VLOOKUP(AV441,data!$B$3:$E$32,2,0)*14)+(VLOOKUP(AV441,data!$B$3:$E$32,3,0))*(AS441-14)),0)</f>
        <v>0</v>
      </c>
      <c r="AX441" s="265" t="s">
        <v>96</v>
      </c>
      <c r="AY441" s="231">
        <f>IF(AT441=1,VLOOKUP(AX441,data!$B$35:$D$39,2,0),0)</f>
        <v>0</v>
      </c>
      <c r="AZ441" s="232">
        <f>IF(AND(AW441&lt;&gt;0,AY441&lt;&gt;0)=FALSE,0,data!$C$43)</f>
        <v>0</v>
      </c>
      <c r="BA441" s="269">
        <f t="shared" si="450"/>
        <v>0</v>
      </c>
      <c r="BB441" s="225">
        <f t="shared" si="451"/>
        <v>0</v>
      </c>
      <c r="BC441" s="225">
        <f t="shared" si="452"/>
        <v>0</v>
      </c>
      <c r="BD441" s="225">
        <f t="shared" si="453"/>
        <v>0</v>
      </c>
      <c r="BE441" s="431" t="str">
        <f t="shared" si="454"/>
        <v>ne</v>
      </c>
      <c r="BG441" s="229"/>
      <c r="BH441" s="225">
        <f t="shared" si="455"/>
        <v>0</v>
      </c>
      <c r="BI441" s="230">
        <f>IF(BH441=1,data!$C$41*BG441,0)</f>
        <v>0</v>
      </c>
      <c r="BJ441" s="265" t="s">
        <v>96</v>
      </c>
      <c r="BK441" s="231">
        <f>IF(BH441=1,IF(BG441&lt;15,VLOOKUP(BJ441,data!$B$3:$E$32,2,0)*BG441,(VLOOKUP(BJ441,data!$B$3:$E$32,2,0)*14)+(VLOOKUP(BJ441,data!$B$3:$E$32,3,0))*(BG441-14)),0)</f>
        <v>0</v>
      </c>
      <c r="BL441" s="265" t="s">
        <v>96</v>
      </c>
      <c r="BM441" s="231">
        <f>IF(BH441=1,VLOOKUP(BL441,data!$B$35:$D$39,2,0),0)</f>
        <v>0</v>
      </c>
      <c r="BN441" s="232">
        <f>IF(AND(BK441&lt;&gt;0,BM441&lt;&gt;0)=FALSE,0,data!$C$43)</f>
        <v>0</v>
      </c>
      <c r="BO441" s="269">
        <f t="shared" si="456"/>
        <v>0</v>
      </c>
      <c r="BP441" s="225">
        <f t="shared" si="457"/>
        <v>0</v>
      </c>
      <c r="BQ441" s="225">
        <f t="shared" si="458"/>
        <v>0</v>
      </c>
      <c r="BR441" s="225">
        <f t="shared" si="459"/>
        <v>0</v>
      </c>
      <c r="BS441" s="431" t="str">
        <f t="shared" si="460"/>
        <v>ne</v>
      </c>
      <c r="BU441" s="229"/>
      <c r="BV441" s="225">
        <f t="shared" si="461"/>
        <v>0</v>
      </c>
      <c r="BW441" s="230">
        <f>IF(BV441=1,data!$C$41*BU441,0)</f>
        <v>0</v>
      </c>
      <c r="BX441" s="265" t="s">
        <v>96</v>
      </c>
      <c r="BY441" s="231">
        <f>IF(BV441=1,IF(BU441&lt;15,VLOOKUP(BX441,data!$B$3:$E$32,2,0)*BU441,(VLOOKUP(BX441,data!$B$3:$E$32,2,0)*14)+(VLOOKUP(BX441,data!$B$3:$E$32,3,0))*(BU441-14)),0)</f>
        <v>0</v>
      </c>
      <c r="BZ441" s="265" t="s">
        <v>96</v>
      </c>
      <c r="CA441" s="231">
        <f>IF(BV441=1,VLOOKUP(BZ441,data!$B$35:$D$39,2,0),0)</f>
        <v>0</v>
      </c>
      <c r="CB441" s="232">
        <f>IF(AND(BY441&lt;&gt;0,CA441&lt;&gt;0)=FALSE,0,data!$C$43)</f>
        <v>0</v>
      </c>
      <c r="CC441" s="269">
        <f t="shared" si="462"/>
        <v>0</v>
      </c>
      <c r="CD441" s="225">
        <f t="shared" si="463"/>
        <v>0</v>
      </c>
      <c r="CE441" s="225">
        <f t="shared" si="464"/>
        <v>0</v>
      </c>
      <c r="CF441" s="225">
        <f t="shared" si="465"/>
        <v>0</v>
      </c>
      <c r="CG441" s="431" t="str">
        <f t="shared" si="466"/>
        <v>ne</v>
      </c>
      <c r="CI441" s="229"/>
      <c r="CJ441" s="225">
        <f t="shared" si="467"/>
        <v>0</v>
      </c>
      <c r="CK441" s="230">
        <f>IF(CJ441=1,data!$C$41*CI441,0)</f>
        <v>0</v>
      </c>
      <c r="CL441" s="265" t="s">
        <v>96</v>
      </c>
      <c r="CM441" s="231">
        <f>IF(CJ441=1,IF(CI441&lt;15,VLOOKUP(CL441,data!$B$3:$E$32,2,0)*CI441,(VLOOKUP(CL441,data!$B$3:$E$32,2,0)*14)+(VLOOKUP(CL441,data!$B$3:$E$32,3,0))*(CI441-14)),0)</f>
        <v>0</v>
      </c>
      <c r="CN441" s="265" t="s">
        <v>96</v>
      </c>
      <c r="CO441" s="231">
        <f>IF(CJ441=1,VLOOKUP(CN441,data!$B$35:$D$39,2,0),0)</f>
        <v>0</v>
      </c>
      <c r="CP441" s="232">
        <f>IF(AND(CM441&lt;&gt;0,CO441&lt;&gt;0)=FALSE,0,data!$C$43)</f>
        <v>0</v>
      </c>
      <c r="CQ441" s="269">
        <f t="shared" si="468"/>
        <v>0</v>
      </c>
      <c r="CR441" s="225">
        <f t="shared" si="469"/>
        <v>0</v>
      </c>
      <c r="CS441" s="225">
        <f t="shared" si="470"/>
        <v>0</v>
      </c>
      <c r="CT441" s="225">
        <f t="shared" si="471"/>
        <v>0</v>
      </c>
      <c r="CU441" s="431" t="str">
        <f t="shared" si="472"/>
        <v>ne</v>
      </c>
      <c r="CW441" s="229"/>
      <c r="CX441" s="225">
        <f t="shared" si="473"/>
        <v>0</v>
      </c>
      <c r="CY441" s="230">
        <f>IF(CX441=1,data!$C$41*CW441,0)</f>
        <v>0</v>
      </c>
      <c r="CZ441" s="265" t="s">
        <v>96</v>
      </c>
      <c r="DA441" s="231">
        <f>IF(CX441=1,IF(CW441&lt;15,VLOOKUP(CZ441,data!$B$3:$E$32,2,0)*CW441,(VLOOKUP(CZ441,data!$B$3:$E$32,2,0)*14)+(VLOOKUP(CZ441,data!$B$3:$E$32,3,0))*(CW441-14)),0)</f>
        <v>0</v>
      </c>
      <c r="DB441" s="265" t="s">
        <v>96</v>
      </c>
      <c r="DC441" s="231">
        <f>IF(CX441=1,VLOOKUP(DB441,data!$B$35:$D$39,2,0),0)</f>
        <v>0</v>
      </c>
      <c r="DD441" s="232">
        <f>IF(AND(DA441&lt;&gt;0,DC441&lt;&gt;0)=FALSE,0,data!$C$43)</f>
        <v>0</v>
      </c>
      <c r="DE441" s="269">
        <f t="shared" si="474"/>
        <v>0</v>
      </c>
      <c r="DF441" s="225">
        <f t="shared" si="475"/>
        <v>0</v>
      </c>
      <c r="DG441" s="225">
        <f t="shared" si="476"/>
        <v>0</v>
      </c>
      <c r="DH441" s="225">
        <f t="shared" si="477"/>
        <v>0</v>
      </c>
      <c r="DI441" s="431" t="str">
        <f t="shared" si="478"/>
        <v>ne</v>
      </c>
      <c r="DK441" s="229"/>
      <c r="DL441" s="225">
        <f t="shared" si="479"/>
        <v>0</v>
      </c>
      <c r="DM441" s="230">
        <f>IF(DL441=1,data!$C$41*DK441,0)</f>
        <v>0</v>
      </c>
      <c r="DN441" s="265" t="s">
        <v>96</v>
      </c>
      <c r="DO441" s="231">
        <f>IF(DL441=1,IF(DK441&lt;15,VLOOKUP(DN441,data!$B$3:$E$32,2,0)*DK441,(VLOOKUP(DN441,data!$B$3:$E$32,2,0)*14)+(VLOOKUP(DN441,data!$B$3:$E$32,3,0))*(DK441-14)),0)</f>
        <v>0</v>
      </c>
      <c r="DP441" s="265" t="s">
        <v>96</v>
      </c>
      <c r="DQ441" s="231">
        <f>IF(DL441=1,VLOOKUP(DP441,data!$B$35:$D$39,2,0),0)</f>
        <v>0</v>
      </c>
      <c r="DR441" s="232">
        <f>IF(AND(DO441&lt;&gt;0,DQ441&lt;&gt;0)=FALSE,0,data!$C$43)</f>
        <v>0</v>
      </c>
      <c r="DS441" s="269">
        <f t="shared" si="480"/>
        <v>0</v>
      </c>
      <c r="DT441" s="225">
        <f t="shared" si="481"/>
        <v>0</v>
      </c>
      <c r="DU441" s="225">
        <f t="shared" si="482"/>
        <v>0</v>
      </c>
      <c r="DV441" s="225">
        <f t="shared" si="483"/>
        <v>0</v>
      </c>
      <c r="DW441" s="431" t="str">
        <f t="shared" si="484"/>
        <v>ne</v>
      </c>
      <c r="DY441" s="229"/>
      <c r="DZ441" s="225">
        <f t="shared" si="485"/>
        <v>0</v>
      </c>
      <c r="EA441" s="230">
        <f>IF(DZ441=1,data!$C$41*DY441,0)</f>
        <v>0</v>
      </c>
      <c r="EB441" s="265" t="s">
        <v>96</v>
      </c>
      <c r="EC441" s="231">
        <f>IF(DZ441=1,IF(DY441&lt;15,VLOOKUP(EB441,data!$B$3:$E$32,2,0)*DY441,(VLOOKUP(EB441,data!$B$3:$E$32,2,0)*14)+(VLOOKUP(EB441,data!$B$3:$E$32,3,0))*(DY441-14)),0)</f>
        <v>0</v>
      </c>
      <c r="ED441" s="265" t="s">
        <v>96</v>
      </c>
      <c r="EE441" s="231">
        <f>IF(DZ441=1,VLOOKUP(ED441,data!$B$35:$D$39,2,0),0)</f>
        <v>0</v>
      </c>
      <c r="EF441" s="232">
        <f>IF(AND(EC441&lt;&gt;0,EE441&lt;&gt;0)=FALSE,0,data!$C$43)</f>
        <v>0</v>
      </c>
      <c r="EG441" s="269">
        <f t="shared" si="486"/>
        <v>0</v>
      </c>
      <c r="EH441" s="225">
        <f t="shared" si="487"/>
        <v>0</v>
      </c>
      <c r="EI441" s="225">
        <f t="shared" si="488"/>
        <v>0</v>
      </c>
      <c r="EJ441" s="225">
        <f t="shared" si="489"/>
        <v>0</v>
      </c>
      <c r="EK441" s="431" t="str">
        <f t="shared" si="490"/>
        <v>ne</v>
      </c>
      <c r="EM441" s="229"/>
      <c r="EN441" s="225">
        <f t="shared" si="491"/>
        <v>0</v>
      </c>
      <c r="EO441" s="230">
        <f>IF(EN441=1,data!$C$41*EM441,0)</f>
        <v>0</v>
      </c>
      <c r="EP441" s="265" t="s">
        <v>96</v>
      </c>
      <c r="EQ441" s="231">
        <f>IF(EN441=1,IF(EM441&lt;15,VLOOKUP(EP441,data!$B$3:$E$32,2,0)*EM441,(VLOOKUP(EP441,data!$B$3:$E$32,2,0)*14)+(VLOOKUP(EP441,data!$B$3:$E$32,3,0))*(EM441-14)),0)</f>
        <v>0</v>
      </c>
      <c r="ER441" s="265" t="s">
        <v>96</v>
      </c>
      <c r="ES441" s="231">
        <f>IF(EN441=1,VLOOKUP(ER441,data!$B$35:$D$39,2,0),0)</f>
        <v>0</v>
      </c>
      <c r="ET441" s="232">
        <f>IF(AND(EQ441&lt;&gt;0,ES441&lt;&gt;0)=FALSE,0,data!$C$43)</f>
        <v>0</v>
      </c>
      <c r="EU441" s="269">
        <f t="shared" si="492"/>
        <v>0</v>
      </c>
      <c r="EV441" s="225">
        <f t="shared" si="493"/>
        <v>0</v>
      </c>
      <c r="EW441" s="225">
        <f t="shared" si="494"/>
        <v>0</v>
      </c>
      <c r="EX441" s="225">
        <f t="shared" si="495"/>
        <v>0</v>
      </c>
      <c r="EY441" s="431" t="str">
        <f t="shared" si="496"/>
        <v>ne</v>
      </c>
      <c r="FA441" s="229"/>
      <c r="FB441" s="225">
        <f t="shared" si="497"/>
        <v>0</v>
      </c>
      <c r="FC441" s="230">
        <f>IF(FB441=1,data!$C$41*FA441,0)</f>
        <v>0</v>
      </c>
      <c r="FD441" s="265" t="s">
        <v>96</v>
      </c>
      <c r="FE441" s="231">
        <f>IF(FB441=1,IF(FA441&lt;15,VLOOKUP(FD441,data!$B$3:$E$32,2,0)*FA441,(VLOOKUP(FD441,data!$B$3:$E$32,2,0)*14)+(VLOOKUP(FD441,data!$B$3:$E$32,3,0))*(FA441-14)),0)</f>
        <v>0</v>
      </c>
      <c r="FF441" s="265" t="s">
        <v>96</v>
      </c>
      <c r="FG441" s="231">
        <f>IF(FB441=1,VLOOKUP(FF441,data!$B$35:$D$39,2,0),0)</f>
        <v>0</v>
      </c>
      <c r="FH441" s="232">
        <f>IF(AND(FE441&lt;&gt;0,FG441&lt;&gt;0)=FALSE,0,data!$C$43)</f>
        <v>0</v>
      </c>
      <c r="FI441" s="269">
        <f t="shared" si="498"/>
        <v>0</v>
      </c>
      <c r="FJ441" s="225">
        <f t="shared" si="499"/>
        <v>0</v>
      </c>
      <c r="FK441" s="225">
        <f t="shared" si="500"/>
        <v>0</v>
      </c>
      <c r="FL441" s="225">
        <f t="shared" si="501"/>
        <v>0</v>
      </c>
      <c r="FM441" s="431" t="str">
        <f t="shared" si="502"/>
        <v>ne</v>
      </c>
    </row>
    <row r="442" spans="1:169" ht="26.65" hidden="1" customHeight="1" x14ac:dyDescent="0.25">
      <c r="A442" s="233"/>
      <c r="B442" s="370" t="s">
        <v>533</v>
      </c>
      <c r="C442" s="416"/>
      <c r="D442" s="418"/>
      <c r="E442" s="229"/>
      <c r="F442" s="225">
        <f t="shared" si="434"/>
        <v>0</v>
      </c>
      <c r="G442" s="230">
        <f>IF(F442=1,data!$C$41*E442,0)</f>
        <v>0</v>
      </c>
      <c r="H442" s="265" t="s">
        <v>96</v>
      </c>
      <c r="I442" s="231">
        <f>IF($F442=1,IF($E442&lt;15,VLOOKUP(H442,data!$B$3:$E$32,2,0)*$E442,(VLOOKUP(H442,data!$B$3:$E$32,2,0)*14)+(VLOOKUP(H442,data!$B$3:$E$32,3,0))*($E442-14)),0)</f>
        <v>0</v>
      </c>
      <c r="J442" s="265" t="s">
        <v>96</v>
      </c>
      <c r="K442" s="231">
        <f>IF($F442=1,VLOOKUP(J442,data!$B$35:$D$39,2,0),0)</f>
        <v>0</v>
      </c>
      <c r="L442" s="232">
        <f>IF(AND(I442&lt;&gt;0,K442&lt;&gt;0)=FALSE,0,data!$C$43)</f>
        <v>0</v>
      </c>
      <c r="M442" s="269">
        <f t="shared" si="505"/>
        <v>0</v>
      </c>
      <c r="N442" s="225">
        <f t="shared" si="503"/>
        <v>0</v>
      </c>
      <c r="O442" s="225">
        <f t="shared" si="435"/>
        <v>0</v>
      </c>
      <c r="P442" s="225">
        <f t="shared" si="436"/>
        <v>0</v>
      </c>
      <c r="Q442" s="228"/>
      <c r="R442" s="438">
        <f t="shared" si="437"/>
        <v>0</v>
      </c>
      <c r="S442" s="225">
        <f t="shared" si="438"/>
        <v>0</v>
      </c>
      <c r="T442" s="357">
        <f>IF(S442=1,data!$C$41*R442,0)</f>
        <v>0</v>
      </c>
      <c r="U442" s="370" t="str">
        <f t="shared" si="439"/>
        <v xml:space="preserve"> </v>
      </c>
      <c r="V442" s="360">
        <f>IF($S442=1,IF(R442&lt;15,VLOOKUP(U442,data!$B$3:$E$32,2,0)*R442,(VLOOKUP(U442,data!$B$3:$E$32,2,0)*14)+(VLOOKUP(U442,data!$B$3:$E$32,3,0))*(R442-14)),0)</f>
        <v>0</v>
      </c>
      <c r="W442" s="370" t="str">
        <f t="shared" si="440"/>
        <v xml:space="preserve"> </v>
      </c>
      <c r="X442" s="360">
        <f>IF($S442=1,VLOOKUP(W442,data!$B$35:$D$39,2,0),0)</f>
        <v>0</v>
      </c>
      <c r="Y442" s="364">
        <f>IF(AND(V442&lt;&gt;0,X442&lt;&gt;0)=FALSE,0,data!$C$43)</f>
        <v>0</v>
      </c>
      <c r="Z442" s="365">
        <f t="shared" si="506"/>
        <v>0</v>
      </c>
      <c r="AA442" s="225">
        <f t="shared" si="504"/>
        <v>0</v>
      </c>
      <c r="AB442" s="225">
        <f t="shared" si="441"/>
        <v>0</v>
      </c>
      <c r="AC442" s="225">
        <f t="shared" si="442"/>
        <v>0</v>
      </c>
      <c r="AE442" s="229"/>
      <c r="AF442" s="225">
        <f t="shared" si="443"/>
        <v>0</v>
      </c>
      <c r="AG442" s="230">
        <f>IF(AF442=1,data!$C$41*AE442,0)</f>
        <v>0</v>
      </c>
      <c r="AH442" s="265" t="s">
        <v>96</v>
      </c>
      <c r="AI442" s="231">
        <f>IF(AF442=1,IF(AE442&lt;15,VLOOKUP(AH442,data!$B$3:$E$32,2,0)*AE442,(VLOOKUP(AH442,data!$B$3:$E$32,2,0)*14)+(VLOOKUP(AH442,data!$B$3:$E$32,3,0))*(AE442-14)),0)</f>
        <v>0</v>
      </c>
      <c r="AJ442" s="265" t="s">
        <v>96</v>
      </c>
      <c r="AK442" s="231">
        <f>IF(AF442=1,VLOOKUP(AJ442,data!$B$35:$D$39,2,0),0)</f>
        <v>0</v>
      </c>
      <c r="AL442" s="232">
        <f>IF(AND(AI442&lt;&gt;0,AK442&lt;&gt;0)=FALSE,0,data!$C$43)</f>
        <v>0</v>
      </c>
      <c r="AM442" s="269">
        <f t="shared" si="444"/>
        <v>0</v>
      </c>
      <c r="AN442" s="225">
        <f t="shared" si="445"/>
        <v>0</v>
      </c>
      <c r="AO442" s="225">
        <f t="shared" si="446"/>
        <v>0</v>
      </c>
      <c r="AP442" s="225">
        <f t="shared" si="447"/>
        <v>0</v>
      </c>
      <c r="AQ442" s="431" t="str">
        <f t="shared" si="448"/>
        <v>ne</v>
      </c>
      <c r="AS442" s="229"/>
      <c r="AT442" s="225">
        <f t="shared" si="449"/>
        <v>0</v>
      </c>
      <c r="AU442" s="230">
        <f>IF(AT442=1,data!$C$41*AS442,0)</f>
        <v>0</v>
      </c>
      <c r="AV442" s="265" t="s">
        <v>96</v>
      </c>
      <c r="AW442" s="231">
        <f>IF(AT442=1,IF(AS442&lt;15,VLOOKUP(AV442,data!$B$3:$E$32,2,0)*AS442,(VLOOKUP(AV442,data!$B$3:$E$32,2,0)*14)+(VLOOKUP(AV442,data!$B$3:$E$32,3,0))*(AS442-14)),0)</f>
        <v>0</v>
      </c>
      <c r="AX442" s="265" t="s">
        <v>96</v>
      </c>
      <c r="AY442" s="231">
        <f>IF(AT442=1,VLOOKUP(AX442,data!$B$35:$D$39,2,0),0)</f>
        <v>0</v>
      </c>
      <c r="AZ442" s="232">
        <f>IF(AND(AW442&lt;&gt;0,AY442&lt;&gt;0)=FALSE,0,data!$C$43)</f>
        <v>0</v>
      </c>
      <c r="BA442" s="269">
        <f t="shared" si="450"/>
        <v>0</v>
      </c>
      <c r="BB442" s="225">
        <f t="shared" si="451"/>
        <v>0</v>
      </c>
      <c r="BC442" s="225">
        <f t="shared" si="452"/>
        <v>0</v>
      </c>
      <c r="BD442" s="225">
        <f t="shared" si="453"/>
        <v>0</v>
      </c>
      <c r="BE442" s="431" t="str">
        <f t="shared" si="454"/>
        <v>ne</v>
      </c>
      <c r="BG442" s="229"/>
      <c r="BH442" s="225">
        <f t="shared" si="455"/>
        <v>0</v>
      </c>
      <c r="BI442" s="230">
        <f>IF(BH442=1,data!$C$41*BG442,0)</f>
        <v>0</v>
      </c>
      <c r="BJ442" s="265" t="s">
        <v>96</v>
      </c>
      <c r="BK442" s="231">
        <f>IF(BH442=1,IF(BG442&lt;15,VLOOKUP(BJ442,data!$B$3:$E$32,2,0)*BG442,(VLOOKUP(BJ442,data!$B$3:$E$32,2,0)*14)+(VLOOKUP(BJ442,data!$B$3:$E$32,3,0))*(BG442-14)),0)</f>
        <v>0</v>
      </c>
      <c r="BL442" s="265" t="s">
        <v>96</v>
      </c>
      <c r="BM442" s="231">
        <f>IF(BH442=1,VLOOKUP(BL442,data!$B$35:$D$39,2,0),0)</f>
        <v>0</v>
      </c>
      <c r="BN442" s="232">
        <f>IF(AND(BK442&lt;&gt;0,BM442&lt;&gt;0)=FALSE,0,data!$C$43)</f>
        <v>0</v>
      </c>
      <c r="BO442" s="269">
        <f t="shared" si="456"/>
        <v>0</v>
      </c>
      <c r="BP442" s="225">
        <f t="shared" si="457"/>
        <v>0</v>
      </c>
      <c r="BQ442" s="225">
        <f t="shared" si="458"/>
        <v>0</v>
      </c>
      <c r="BR442" s="225">
        <f t="shared" si="459"/>
        <v>0</v>
      </c>
      <c r="BS442" s="431" t="str">
        <f t="shared" si="460"/>
        <v>ne</v>
      </c>
      <c r="BU442" s="229"/>
      <c r="BV442" s="225">
        <f t="shared" si="461"/>
        <v>0</v>
      </c>
      <c r="BW442" s="230">
        <f>IF(BV442=1,data!$C$41*BU442,0)</f>
        <v>0</v>
      </c>
      <c r="BX442" s="265" t="s">
        <v>96</v>
      </c>
      <c r="BY442" s="231">
        <f>IF(BV442=1,IF(BU442&lt;15,VLOOKUP(BX442,data!$B$3:$E$32,2,0)*BU442,(VLOOKUP(BX442,data!$B$3:$E$32,2,0)*14)+(VLOOKUP(BX442,data!$B$3:$E$32,3,0))*(BU442-14)),0)</f>
        <v>0</v>
      </c>
      <c r="BZ442" s="265" t="s">
        <v>96</v>
      </c>
      <c r="CA442" s="231">
        <f>IF(BV442=1,VLOOKUP(BZ442,data!$B$35:$D$39,2,0),0)</f>
        <v>0</v>
      </c>
      <c r="CB442" s="232">
        <f>IF(AND(BY442&lt;&gt;0,CA442&lt;&gt;0)=FALSE,0,data!$C$43)</f>
        <v>0</v>
      </c>
      <c r="CC442" s="269">
        <f t="shared" si="462"/>
        <v>0</v>
      </c>
      <c r="CD442" s="225">
        <f t="shared" si="463"/>
        <v>0</v>
      </c>
      <c r="CE442" s="225">
        <f t="shared" si="464"/>
        <v>0</v>
      </c>
      <c r="CF442" s="225">
        <f t="shared" si="465"/>
        <v>0</v>
      </c>
      <c r="CG442" s="431" t="str">
        <f t="shared" si="466"/>
        <v>ne</v>
      </c>
      <c r="CI442" s="229"/>
      <c r="CJ442" s="225">
        <f t="shared" si="467"/>
        <v>0</v>
      </c>
      <c r="CK442" s="230">
        <f>IF(CJ442=1,data!$C$41*CI442,0)</f>
        <v>0</v>
      </c>
      <c r="CL442" s="265" t="s">
        <v>96</v>
      </c>
      <c r="CM442" s="231">
        <f>IF(CJ442=1,IF(CI442&lt;15,VLOOKUP(CL442,data!$B$3:$E$32,2,0)*CI442,(VLOOKUP(CL442,data!$B$3:$E$32,2,0)*14)+(VLOOKUP(CL442,data!$B$3:$E$32,3,0))*(CI442-14)),0)</f>
        <v>0</v>
      </c>
      <c r="CN442" s="265" t="s">
        <v>96</v>
      </c>
      <c r="CO442" s="231">
        <f>IF(CJ442=1,VLOOKUP(CN442,data!$B$35:$D$39,2,0),0)</f>
        <v>0</v>
      </c>
      <c r="CP442" s="232">
        <f>IF(AND(CM442&lt;&gt;0,CO442&lt;&gt;0)=FALSE,0,data!$C$43)</f>
        <v>0</v>
      </c>
      <c r="CQ442" s="269">
        <f t="shared" si="468"/>
        <v>0</v>
      </c>
      <c r="CR442" s="225">
        <f t="shared" si="469"/>
        <v>0</v>
      </c>
      <c r="CS442" s="225">
        <f t="shared" si="470"/>
        <v>0</v>
      </c>
      <c r="CT442" s="225">
        <f t="shared" si="471"/>
        <v>0</v>
      </c>
      <c r="CU442" s="431" t="str">
        <f t="shared" si="472"/>
        <v>ne</v>
      </c>
      <c r="CW442" s="229"/>
      <c r="CX442" s="225">
        <f t="shared" si="473"/>
        <v>0</v>
      </c>
      <c r="CY442" s="230">
        <f>IF(CX442=1,data!$C$41*CW442,0)</f>
        <v>0</v>
      </c>
      <c r="CZ442" s="265" t="s">
        <v>96</v>
      </c>
      <c r="DA442" s="231">
        <f>IF(CX442=1,IF(CW442&lt;15,VLOOKUP(CZ442,data!$B$3:$E$32,2,0)*CW442,(VLOOKUP(CZ442,data!$B$3:$E$32,2,0)*14)+(VLOOKUP(CZ442,data!$B$3:$E$32,3,0))*(CW442-14)),0)</f>
        <v>0</v>
      </c>
      <c r="DB442" s="265" t="s">
        <v>96</v>
      </c>
      <c r="DC442" s="231">
        <f>IF(CX442=1,VLOOKUP(DB442,data!$B$35:$D$39,2,0),0)</f>
        <v>0</v>
      </c>
      <c r="DD442" s="232">
        <f>IF(AND(DA442&lt;&gt;0,DC442&lt;&gt;0)=FALSE,0,data!$C$43)</f>
        <v>0</v>
      </c>
      <c r="DE442" s="269">
        <f t="shared" si="474"/>
        <v>0</v>
      </c>
      <c r="DF442" s="225">
        <f t="shared" si="475"/>
        <v>0</v>
      </c>
      <c r="DG442" s="225">
        <f t="shared" si="476"/>
        <v>0</v>
      </c>
      <c r="DH442" s="225">
        <f t="shared" si="477"/>
        <v>0</v>
      </c>
      <c r="DI442" s="431" t="str">
        <f t="shared" si="478"/>
        <v>ne</v>
      </c>
      <c r="DK442" s="229"/>
      <c r="DL442" s="225">
        <f t="shared" si="479"/>
        <v>0</v>
      </c>
      <c r="DM442" s="230">
        <f>IF(DL442=1,data!$C$41*DK442,0)</f>
        <v>0</v>
      </c>
      <c r="DN442" s="265" t="s">
        <v>96</v>
      </c>
      <c r="DO442" s="231">
        <f>IF(DL442=1,IF(DK442&lt;15,VLOOKUP(DN442,data!$B$3:$E$32,2,0)*DK442,(VLOOKUP(DN442,data!$B$3:$E$32,2,0)*14)+(VLOOKUP(DN442,data!$B$3:$E$32,3,0))*(DK442-14)),0)</f>
        <v>0</v>
      </c>
      <c r="DP442" s="265" t="s">
        <v>96</v>
      </c>
      <c r="DQ442" s="231">
        <f>IF(DL442=1,VLOOKUP(DP442,data!$B$35:$D$39,2,0),0)</f>
        <v>0</v>
      </c>
      <c r="DR442" s="232">
        <f>IF(AND(DO442&lt;&gt;0,DQ442&lt;&gt;0)=FALSE,0,data!$C$43)</f>
        <v>0</v>
      </c>
      <c r="DS442" s="269">
        <f t="shared" si="480"/>
        <v>0</v>
      </c>
      <c r="DT442" s="225">
        <f t="shared" si="481"/>
        <v>0</v>
      </c>
      <c r="DU442" s="225">
        <f t="shared" si="482"/>
        <v>0</v>
      </c>
      <c r="DV442" s="225">
        <f t="shared" si="483"/>
        <v>0</v>
      </c>
      <c r="DW442" s="431" t="str">
        <f t="shared" si="484"/>
        <v>ne</v>
      </c>
      <c r="DY442" s="229"/>
      <c r="DZ442" s="225">
        <f t="shared" si="485"/>
        <v>0</v>
      </c>
      <c r="EA442" s="230">
        <f>IF(DZ442=1,data!$C$41*DY442,0)</f>
        <v>0</v>
      </c>
      <c r="EB442" s="265" t="s">
        <v>96</v>
      </c>
      <c r="EC442" s="231">
        <f>IF(DZ442=1,IF(DY442&lt;15,VLOOKUP(EB442,data!$B$3:$E$32,2,0)*DY442,(VLOOKUP(EB442,data!$B$3:$E$32,2,0)*14)+(VLOOKUP(EB442,data!$B$3:$E$32,3,0))*(DY442-14)),0)</f>
        <v>0</v>
      </c>
      <c r="ED442" s="265" t="s">
        <v>96</v>
      </c>
      <c r="EE442" s="231">
        <f>IF(DZ442=1,VLOOKUP(ED442,data!$B$35:$D$39,2,0),0)</f>
        <v>0</v>
      </c>
      <c r="EF442" s="232">
        <f>IF(AND(EC442&lt;&gt;0,EE442&lt;&gt;0)=FALSE,0,data!$C$43)</f>
        <v>0</v>
      </c>
      <c r="EG442" s="269">
        <f t="shared" si="486"/>
        <v>0</v>
      </c>
      <c r="EH442" s="225">
        <f t="shared" si="487"/>
        <v>0</v>
      </c>
      <c r="EI442" s="225">
        <f t="shared" si="488"/>
        <v>0</v>
      </c>
      <c r="EJ442" s="225">
        <f t="shared" si="489"/>
        <v>0</v>
      </c>
      <c r="EK442" s="431" t="str">
        <f t="shared" si="490"/>
        <v>ne</v>
      </c>
      <c r="EM442" s="229"/>
      <c r="EN442" s="225">
        <f t="shared" si="491"/>
        <v>0</v>
      </c>
      <c r="EO442" s="230">
        <f>IF(EN442=1,data!$C$41*EM442,0)</f>
        <v>0</v>
      </c>
      <c r="EP442" s="265" t="s">
        <v>96</v>
      </c>
      <c r="EQ442" s="231">
        <f>IF(EN442=1,IF(EM442&lt;15,VLOOKUP(EP442,data!$B$3:$E$32,2,0)*EM442,(VLOOKUP(EP442,data!$B$3:$E$32,2,0)*14)+(VLOOKUP(EP442,data!$B$3:$E$32,3,0))*(EM442-14)),0)</f>
        <v>0</v>
      </c>
      <c r="ER442" s="265" t="s">
        <v>96</v>
      </c>
      <c r="ES442" s="231">
        <f>IF(EN442=1,VLOOKUP(ER442,data!$B$35:$D$39,2,0),0)</f>
        <v>0</v>
      </c>
      <c r="ET442" s="232">
        <f>IF(AND(EQ442&lt;&gt;0,ES442&lt;&gt;0)=FALSE,0,data!$C$43)</f>
        <v>0</v>
      </c>
      <c r="EU442" s="269">
        <f t="shared" si="492"/>
        <v>0</v>
      </c>
      <c r="EV442" s="225">
        <f t="shared" si="493"/>
        <v>0</v>
      </c>
      <c r="EW442" s="225">
        <f t="shared" si="494"/>
        <v>0</v>
      </c>
      <c r="EX442" s="225">
        <f t="shared" si="495"/>
        <v>0</v>
      </c>
      <c r="EY442" s="431" t="str">
        <f t="shared" si="496"/>
        <v>ne</v>
      </c>
      <c r="FA442" s="229"/>
      <c r="FB442" s="225">
        <f t="shared" si="497"/>
        <v>0</v>
      </c>
      <c r="FC442" s="230">
        <f>IF(FB442=1,data!$C$41*FA442,0)</f>
        <v>0</v>
      </c>
      <c r="FD442" s="265" t="s">
        <v>96</v>
      </c>
      <c r="FE442" s="231">
        <f>IF(FB442=1,IF(FA442&lt;15,VLOOKUP(FD442,data!$B$3:$E$32,2,0)*FA442,(VLOOKUP(FD442,data!$B$3:$E$32,2,0)*14)+(VLOOKUP(FD442,data!$B$3:$E$32,3,0))*(FA442-14)),0)</f>
        <v>0</v>
      </c>
      <c r="FF442" s="265" t="s">
        <v>96</v>
      </c>
      <c r="FG442" s="231">
        <f>IF(FB442=1,VLOOKUP(FF442,data!$B$35:$D$39,2,0),0)</f>
        <v>0</v>
      </c>
      <c r="FH442" s="232">
        <f>IF(AND(FE442&lt;&gt;0,FG442&lt;&gt;0)=FALSE,0,data!$C$43)</f>
        <v>0</v>
      </c>
      <c r="FI442" s="269">
        <f t="shared" si="498"/>
        <v>0</v>
      </c>
      <c r="FJ442" s="225">
        <f t="shared" si="499"/>
        <v>0</v>
      </c>
      <c r="FK442" s="225">
        <f t="shared" si="500"/>
        <v>0</v>
      </c>
      <c r="FL442" s="225">
        <f t="shared" si="501"/>
        <v>0</v>
      </c>
      <c r="FM442" s="431" t="str">
        <f t="shared" si="502"/>
        <v>ne</v>
      </c>
    </row>
    <row r="443" spans="1:169" ht="26.65" hidden="1" customHeight="1" x14ac:dyDescent="0.25">
      <c r="A443" s="233"/>
      <c r="B443" s="370" t="s">
        <v>534</v>
      </c>
      <c r="C443" s="416"/>
      <c r="D443" s="418"/>
      <c r="E443" s="229"/>
      <c r="F443" s="225">
        <f t="shared" si="434"/>
        <v>0</v>
      </c>
      <c r="G443" s="230">
        <f>IF(F443=1,data!$C$41*E443,0)</f>
        <v>0</v>
      </c>
      <c r="H443" s="265" t="s">
        <v>96</v>
      </c>
      <c r="I443" s="231">
        <f>IF($F443=1,IF($E443&lt;15,VLOOKUP(H443,data!$B$3:$E$32,2,0)*$E443,(VLOOKUP(H443,data!$B$3:$E$32,2,0)*14)+(VLOOKUP(H443,data!$B$3:$E$32,3,0))*($E443-14)),0)</f>
        <v>0</v>
      </c>
      <c r="J443" s="265" t="s">
        <v>96</v>
      </c>
      <c r="K443" s="231">
        <f>IF($F443=1,VLOOKUP(J443,data!$B$35:$D$39,2,0),0)</f>
        <v>0</v>
      </c>
      <c r="L443" s="232">
        <f>IF(AND(I443&lt;&gt;0,K443&lt;&gt;0)=FALSE,0,data!$C$43)</f>
        <v>0</v>
      </c>
      <c r="M443" s="269">
        <f t="shared" si="505"/>
        <v>0</v>
      </c>
      <c r="N443" s="225">
        <f t="shared" si="503"/>
        <v>0</v>
      </c>
      <c r="O443" s="225">
        <f t="shared" si="435"/>
        <v>0</v>
      </c>
      <c r="P443" s="225">
        <f t="shared" si="436"/>
        <v>0</v>
      </c>
      <c r="Q443" s="228"/>
      <c r="R443" s="438">
        <f t="shared" si="437"/>
        <v>0</v>
      </c>
      <c r="S443" s="225">
        <f t="shared" si="438"/>
        <v>0</v>
      </c>
      <c r="T443" s="357">
        <f>IF(S443=1,data!$C$41*R443,0)</f>
        <v>0</v>
      </c>
      <c r="U443" s="370" t="str">
        <f t="shared" si="439"/>
        <v xml:space="preserve"> </v>
      </c>
      <c r="V443" s="360">
        <f>IF($S443=1,IF(R443&lt;15,VLOOKUP(U443,data!$B$3:$E$32,2,0)*R443,(VLOOKUP(U443,data!$B$3:$E$32,2,0)*14)+(VLOOKUP(U443,data!$B$3:$E$32,3,0))*(R443-14)),0)</f>
        <v>0</v>
      </c>
      <c r="W443" s="370" t="str">
        <f t="shared" si="440"/>
        <v xml:space="preserve"> </v>
      </c>
      <c r="X443" s="360">
        <f>IF($S443=1,VLOOKUP(W443,data!$B$35:$D$39,2,0),0)</f>
        <v>0</v>
      </c>
      <c r="Y443" s="364">
        <f>IF(AND(V443&lt;&gt;0,X443&lt;&gt;0)=FALSE,0,data!$C$43)</f>
        <v>0</v>
      </c>
      <c r="Z443" s="365">
        <f t="shared" si="506"/>
        <v>0</v>
      </c>
      <c r="AA443" s="225">
        <f t="shared" si="504"/>
        <v>0</v>
      </c>
      <c r="AB443" s="225">
        <f t="shared" si="441"/>
        <v>0</v>
      </c>
      <c r="AC443" s="225">
        <f t="shared" si="442"/>
        <v>0</v>
      </c>
      <c r="AE443" s="229"/>
      <c r="AF443" s="225">
        <f t="shared" si="443"/>
        <v>0</v>
      </c>
      <c r="AG443" s="230">
        <f>IF(AF443=1,data!$C$41*AE443,0)</f>
        <v>0</v>
      </c>
      <c r="AH443" s="265" t="s">
        <v>96</v>
      </c>
      <c r="AI443" s="231">
        <f>IF(AF443=1,IF(AE443&lt;15,VLOOKUP(AH443,data!$B$3:$E$32,2,0)*AE443,(VLOOKUP(AH443,data!$B$3:$E$32,2,0)*14)+(VLOOKUP(AH443,data!$B$3:$E$32,3,0))*(AE443-14)),0)</f>
        <v>0</v>
      </c>
      <c r="AJ443" s="265" t="s">
        <v>96</v>
      </c>
      <c r="AK443" s="231">
        <f>IF(AF443=1,VLOOKUP(AJ443,data!$B$35:$D$39,2,0),0)</f>
        <v>0</v>
      </c>
      <c r="AL443" s="232">
        <f>IF(AND(AI443&lt;&gt;0,AK443&lt;&gt;0)=FALSE,0,data!$C$43)</f>
        <v>0</v>
      </c>
      <c r="AM443" s="269">
        <f t="shared" si="444"/>
        <v>0</v>
      </c>
      <c r="AN443" s="225">
        <f t="shared" si="445"/>
        <v>0</v>
      </c>
      <c r="AO443" s="225">
        <f t="shared" si="446"/>
        <v>0</v>
      </c>
      <c r="AP443" s="225">
        <f t="shared" si="447"/>
        <v>0</v>
      </c>
      <c r="AQ443" s="431" t="str">
        <f t="shared" si="448"/>
        <v>ne</v>
      </c>
      <c r="AS443" s="229"/>
      <c r="AT443" s="225">
        <f t="shared" si="449"/>
        <v>0</v>
      </c>
      <c r="AU443" s="230">
        <f>IF(AT443=1,data!$C$41*AS443,0)</f>
        <v>0</v>
      </c>
      <c r="AV443" s="265" t="s">
        <v>96</v>
      </c>
      <c r="AW443" s="231">
        <f>IF(AT443=1,IF(AS443&lt;15,VLOOKUP(AV443,data!$B$3:$E$32,2,0)*AS443,(VLOOKUP(AV443,data!$B$3:$E$32,2,0)*14)+(VLOOKUP(AV443,data!$B$3:$E$32,3,0))*(AS443-14)),0)</f>
        <v>0</v>
      </c>
      <c r="AX443" s="265" t="s">
        <v>96</v>
      </c>
      <c r="AY443" s="231">
        <f>IF(AT443=1,VLOOKUP(AX443,data!$B$35:$D$39,2,0),0)</f>
        <v>0</v>
      </c>
      <c r="AZ443" s="232">
        <f>IF(AND(AW443&lt;&gt;0,AY443&lt;&gt;0)=FALSE,0,data!$C$43)</f>
        <v>0</v>
      </c>
      <c r="BA443" s="269">
        <f t="shared" si="450"/>
        <v>0</v>
      </c>
      <c r="BB443" s="225">
        <f t="shared" si="451"/>
        <v>0</v>
      </c>
      <c r="BC443" s="225">
        <f t="shared" si="452"/>
        <v>0</v>
      </c>
      <c r="BD443" s="225">
        <f t="shared" si="453"/>
        <v>0</v>
      </c>
      <c r="BE443" s="431" t="str">
        <f t="shared" si="454"/>
        <v>ne</v>
      </c>
      <c r="BG443" s="229"/>
      <c r="BH443" s="225">
        <f t="shared" si="455"/>
        <v>0</v>
      </c>
      <c r="BI443" s="230">
        <f>IF(BH443=1,data!$C$41*BG443,0)</f>
        <v>0</v>
      </c>
      <c r="BJ443" s="265" t="s">
        <v>96</v>
      </c>
      <c r="BK443" s="231">
        <f>IF(BH443=1,IF(BG443&lt;15,VLOOKUP(BJ443,data!$B$3:$E$32,2,0)*BG443,(VLOOKUP(BJ443,data!$B$3:$E$32,2,0)*14)+(VLOOKUP(BJ443,data!$B$3:$E$32,3,0))*(BG443-14)),0)</f>
        <v>0</v>
      </c>
      <c r="BL443" s="265" t="s">
        <v>96</v>
      </c>
      <c r="BM443" s="231">
        <f>IF(BH443=1,VLOOKUP(BL443,data!$B$35:$D$39,2,0),0)</f>
        <v>0</v>
      </c>
      <c r="BN443" s="232">
        <f>IF(AND(BK443&lt;&gt;0,BM443&lt;&gt;0)=FALSE,0,data!$C$43)</f>
        <v>0</v>
      </c>
      <c r="BO443" s="269">
        <f t="shared" si="456"/>
        <v>0</v>
      </c>
      <c r="BP443" s="225">
        <f t="shared" si="457"/>
        <v>0</v>
      </c>
      <c r="BQ443" s="225">
        <f t="shared" si="458"/>
        <v>0</v>
      </c>
      <c r="BR443" s="225">
        <f t="shared" si="459"/>
        <v>0</v>
      </c>
      <c r="BS443" s="431" t="str">
        <f t="shared" si="460"/>
        <v>ne</v>
      </c>
      <c r="BU443" s="229"/>
      <c r="BV443" s="225">
        <f t="shared" si="461"/>
        <v>0</v>
      </c>
      <c r="BW443" s="230">
        <f>IF(BV443=1,data!$C$41*BU443,0)</f>
        <v>0</v>
      </c>
      <c r="BX443" s="265" t="s">
        <v>96</v>
      </c>
      <c r="BY443" s="231">
        <f>IF(BV443=1,IF(BU443&lt;15,VLOOKUP(BX443,data!$B$3:$E$32,2,0)*BU443,(VLOOKUP(BX443,data!$B$3:$E$32,2,0)*14)+(VLOOKUP(BX443,data!$B$3:$E$32,3,0))*(BU443-14)),0)</f>
        <v>0</v>
      </c>
      <c r="BZ443" s="265" t="s">
        <v>96</v>
      </c>
      <c r="CA443" s="231">
        <f>IF(BV443=1,VLOOKUP(BZ443,data!$B$35:$D$39,2,0),0)</f>
        <v>0</v>
      </c>
      <c r="CB443" s="232">
        <f>IF(AND(BY443&lt;&gt;0,CA443&lt;&gt;0)=FALSE,0,data!$C$43)</f>
        <v>0</v>
      </c>
      <c r="CC443" s="269">
        <f t="shared" si="462"/>
        <v>0</v>
      </c>
      <c r="CD443" s="225">
        <f t="shared" si="463"/>
        <v>0</v>
      </c>
      <c r="CE443" s="225">
        <f t="shared" si="464"/>
        <v>0</v>
      </c>
      <c r="CF443" s="225">
        <f t="shared" si="465"/>
        <v>0</v>
      </c>
      <c r="CG443" s="431" t="str">
        <f t="shared" si="466"/>
        <v>ne</v>
      </c>
      <c r="CI443" s="229"/>
      <c r="CJ443" s="225">
        <f t="shared" si="467"/>
        <v>0</v>
      </c>
      <c r="CK443" s="230">
        <f>IF(CJ443=1,data!$C$41*CI443,0)</f>
        <v>0</v>
      </c>
      <c r="CL443" s="265" t="s">
        <v>96</v>
      </c>
      <c r="CM443" s="231">
        <f>IF(CJ443=1,IF(CI443&lt;15,VLOOKUP(CL443,data!$B$3:$E$32,2,0)*CI443,(VLOOKUP(CL443,data!$B$3:$E$32,2,0)*14)+(VLOOKUP(CL443,data!$B$3:$E$32,3,0))*(CI443-14)),0)</f>
        <v>0</v>
      </c>
      <c r="CN443" s="265" t="s">
        <v>96</v>
      </c>
      <c r="CO443" s="231">
        <f>IF(CJ443=1,VLOOKUP(CN443,data!$B$35:$D$39,2,0),0)</f>
        <v>0</v>
      </c>
      <c r="CP443" s="232">
        <f>IF(AND(CM443&lt;&gt;0,CO443&lt;&gt;0)=FALSE,0,data!$C$43)</f>
        <v>0</v>
      </c>
      <c r="CQ443" s="269">
        <f t="shared" si="468"/>
        <v>0</v>
      </c>
      <c r="CR443" s="225">
        <f t="shared" si="469"/>
        <v>0</v>
      </c>
      <c r="CS443" s="225">
        <f t="shared" si="470"/>
        <v>0</v>
      </c>
      <c r="CT443" s="225">
        <f t="shared" si="471"/>
        <v>0</v>
      </c>
      <c r="CU443" s="431" t="str">
        <f t="shared" si="472"/>
        <v>ne</v>
      </c>
      <c r="CW443" s="229"/>
      <c r="CX443" s="225">
        <f t="shared" si="473"/>
        <v>0</v>
      </c>
      <c r="CY443" s="230">
        <f>IF(CX443=1,data!$C$41*CW443,0)</f>
        <v>0</v>
      </c>
      <c r="CZ443" s="265" t="s">
        <v>96</v>
      </c>
      <c r="DA443" s="231">
        <f>IF(CX443=1,IF(CW443&lt;15,VLOOKUP(CZ443,data!$B$3:$E$32,2,0)*CW443,(VLOOKUP(CZ443,data!$B$3:$E$32,2,0)*14)+(VLOOKUP(CZ443,data!$B$3:$E$32,3,0))*(CW443-14)),0)</f>
        <v>0</v>
      </c>
      <c r="DB443" s="265" t="s">
        <v>96</v>
      </c>
      <c r="DC443" s="231">
        <f>IF(CX443=1,VLOOKUP(DB443,data!$B$35:$D$39,2,0),0)</f>
        <v>0</v>
      </c>
      <c r="DD443" s="232">
        <f>IF(AND(DA443&lt;&gt;0,DC443&lt;&gt;0)=FALSE,0,data!$C$43)</f>
        <v>0</v>
      </c>
      <c r="DE443" s="269">
        <f t="shared" si="474"/>
        <v>0</v>
      </c>
      <c r="DF443" s="225">
        <f t="shared" si="475"/>
        <v>0</v>
      </c>
      <c r="DG443" s="225">
        <f t="shared" si="476"/>
        <v>0</v>
      </c>
      <c r="DH443" s="225">
        <f t="shared" si="477"/>
        <v>0</v>
      </c>
      <c r="DI443" s="431" t="str">
        <f t="shared" si="478"/>
        <v>ne</v>
      </c>
      <c r="DK443" s="229"/>
      <c r="DL443" s="225">
        <f t="shared" si="479"/>
        <v>0</v>
      </c>
      <c r="DM443" s="230">
        <f>IF(DL443=1,data!$C$41*DK443,0)</f>
        <v>0</v>
      </c>
      <c r="DN443" s="265" t="s">
        <v>96</v>
      </c>
      <c r="DO443" s="231">
        <f>IF(DL443=1,IF(DK443&lt;15,VLOOKUP(DN443,data!$B$3:$E$32,2,0)*DK443,(VLOOKUP(DN443,data!$B$3:$E$32,2,0)*14)+(VLOOKUP(DN443,data!$B$3:$E$32,3,0))*(DK443-14)),0)</f>
        <v>0</v>
      </c>
      <c r="DP443" s="265" t="s">
        <v>96</v>
      </c>
      <c r="DQ443" s="231">
        <f>IF(DL443=1,VLOOKUP(DP443,data!$B$35:$D$39,2,0),0)</f>
        <v>0</v>
      </c>
      <c r="DR443" s="232">
        <f>IF(AND(DO443&lt;&gt;0,DQ443&lt;&gt;0)=FALSE,0,data!$C$43)</f>
        <v>0</v>
      </c>
      <c r="DS443" s="269">
        <f t="shared" si="480"/>
        <v>0</v>
      </c>
      <c r="DT443" s="225">
        <f t="shared" si="481"/>
        <v>0</v>
      </c>
      <c r="DU443" s="225">
        <f t="shared" si="482"/>
        <v>0</v>
      </c>
      <c r="DV443" s="225">
        <f t="shared" si="483"/>
        <v>0</v>
      </c>
      <c r="DW443" s="431" t="str">
        <f t="shared" si="484"/>
        <v>ne</v>
      </c>
      <c r="DY443" s="229"/>
      <c r="DZ443" s="225">
        <f t="shared" si="485"/>
        <v>0</v>
      </c>
      <c r="EA443" s="230">
        <f>IF(DZ443=1,data!$C$41*DY443,0)</f>
        <v>0</v>
      </c>
      <c r="EB443" s="265" t="s">
        <v>96</v>
      </c>
      <c r="EC443" s="231">
        <f>IF(DZ443=1,IF(DY443&lt;15,VLOOKUP(EB443,data!$B$3:$E$32,2,0)*DY443,(VLOOKUP(EB443,data!$B$3:$E$32,2,0)*14)+(VLOOKUP(EB443,data!$B$3:$E$32,3,0))*(DY443-14)),0)</f>
        <v>0</v>
      </c>
      <c r="ED443" s="265" t="s">
        <v>96</v>
      </c>
      <c r="EE443" s="231">
        <f>IF(DZ443=1,VLOOKUP(ED443,data!$B$35:$D$39,2,0),0)</f>
        <v>0</v>
      </c>
      <c r="EF443" s="232">
        <f>IF(AND(EC443&lt;&gt;0,EE443&lt;&gt;0)=FALSE,0,data!$C$43)</f>
        <v>0</v>
      </c>
      <c r="EG443" s="269">
        <f t="shared" si="486"/>
        <v>0</v>
      </c>
      <c r="EH443" s="225">
        <f t="shared" si="487"/>
        <v>0</v>
      </c>
      <c r="EI443" s="225">
        <f t="shared" si="488"/>
        <v>0</v>
      </c>
      <c r="EJ443" s="225">
        <f t="shared" si="489"/>
        <v>0</v>
      </c>
      <c r="EK443" s="431" t="str">
        <f t="shared" si="490"/>
        <v>ne</v>
      </c>
      <c r="EM443" s="229"/>
      <c r="EN443" s="225">
        <f t="shared" si="491"/>
        <v>0</v>
      </c>
      <c r="EO443" s="230">
        <f>IF(EN443=1,data!$C$41*EM443,0)</f>
        <v>0</v>
      </c>
      <c r="EP443" s="265" t="s">
        <v>96</v>
      </c>
      <c r="EQ443" s="231">
        <f>IF(EN443=1,IF(EM443&lt;15,VLOOKUP(EP443,data!$B$3:$E$32,2,0)*EM443,(VLOOKUP(EP443,data!$B$3:$E$32,2,0)*14)+(VLOOKUP(EP443,data!$B$3:$E$32,3,0))*(EM443-14)),0)</f>
        <v>0</v>
      </c>
      <c r="ER443" s="265" t="s">
        <v>96</v>
      </c>
      <c r="ES443" s="231">
        <f>IF(EN443=1,VLOOKUP(ER443,data!$B$35:$D$39,2,0),0)</f>
        <v>0</v>
      </c>
      <c r="ET443" s="232">
        <f>IF(AND(EQ443&lt;&gt;0,ES443&lt;&gt;0)=FALSE,0,data!$C$43)</f>
        <v>0</v>
      </c>
      <c r="EU443" s="269">
        <f t="shared" si="492"/>
        <v>0</v>
      </c>
      <c r="EV443" s="225">
        <f t="shared" si="493"/>
        <v>0</v>
      </c>
      <c r="EW443" s="225">
        <f t="shared" si="494"/>
        <v>0</v>
      </c>
      <c r="EX443" s="225">
        <f t="shared" si="495"/>
        <v>0</v>
      </c>
      <c r="EY443" s="431" t="str">
        <f t="shared" si="496"/>
        <v>ne</v>
      </c>
      <c r="FA443" s="229"/>
      <c r="FB443" s="225">
        <f t="shared" si="497"/>
        <v>0</v>
      </c>
      <c r="FC443" s="230">
        <f>IF(FB443=1,data!$C$41*FA443,0)</f>
        <v>0</v>
      </c>
      <c r="FD443" s="265" t="s">
        <v>96</v>
      </c>
      <c r="FE443" s="231">
        <f>IF(FB443=1,IF(FA443&lt;15,VLOOKUP(FD443,data!$B$3:$E$32,2,0)*FA443,(VLOOKUP(FD443,data!$B$3:$E$32,2,0)*14)+(VLOOKUP(FD443,data!$B$3:$E$32,3,0))*(FA443-14)),0)</f>
        <v>0</v>
      </c>
      <c r="FF443" s="265" t="s">
        <v>96</v>
      </c>
      <c r="FG443" s="231">
        <f>IF(FB443=1,VLOOKUP(FF443,data!$B$35:$D$39,2,0),0)</f>
        <v>0</v>
      </c>
      <c r="FH443" s="232">
        <f>IF(AND(FE443&lt;&gt;0,FG443&lt;&gt;0)=FALSE,0,data!$C$43)</f>
        <v>0</v>
      </c>
      <c r="FI443" s="269">
        <f t="shared" si="498"/>
        <v>0</v>
      </c>
      <c r="FJ443" s="225">
        <f t="shared" si="499"/>
        <v>0</v>
      </c>
      <c r="FK443" s="225">
        <f t="shared" si="500"/>
        <v>0</v>
      </c>
      <c r="FL443" s="225">
        <f t="shared" si="501"/>
        <v>0</v>
      </c>
      <c r="FM443" s="431" t="str">
        <f t="shared" si="502"/>
        <v>ne</v>
      </c>
    </row>
    <row r="444" spans="1:169" ht="26.65" hidden="1" customHeight="1" x14ac:dyDescent="0.25">
      <c r="A444" s="233"/>
      <c r="B444" s="370" t="s">
        <v>535</v>
      </c>
      <c r="C444" s="416"/>
      <c r="D444" s="418"/>
      <c r="E444" s="229"/>
      <c r="F444" s="225">
        <f t="shared" si="434"/>
        <v>0</v>
      </c>
      <c r="G444" s="230">
        <f>IF(F444=1,data!$C$41*E444,0)</f>
        <v>0</v>
      </c>
      <c r="H444" s="265" t="s">
        <v>96</v>
      </c>
      <c r="I444" s="231">
        <f>IF($F444=1,IF($E444&lt;15,VLOOKUP(H444,data!$B$3:$E$32,2,0)*$E444,(VLOOKUP(H444,data!$B$3:$E$32,2,0)*14)+(VLOOKUP(H444,data!$B$3:$E$32,3,0))*($E444-14)),0)</f>
        <v>0</v>
      </c>
      <c r="J444" s="265" t="s">
        <v>96</v>
      </c>
      <c r="K444" s="231">
        <f>IF($F444=1,VLOOKUP(J444,data!$B$35:$D$39,2,0),0)</f>
        <v>0</v>
      </c>
      <c r="L444" s="232">
        <f>IF(AND(I444&lt;&gt;0,K444&lt;&gt;0)=FALSE,0,data!$C$43)</f>
        <v>0</v>
      </c>
      <c r="M444" s="269">
        <f t="shared" si="505"/>
        <v>0</v>
      </c>
      <c r="N444" s="225">
        <f t="shared" si="503"/>
        <v>0</v>
      </c>
      <c r="O444" s="225">
        <f t="shared" si="435"/>
        <v>0</v>
      </c>
      <c r="P444" s="225">
        <f t="shared" si="436"/>
        <v>0</v>
      </c>
      <c r="Q444" s="228"/>
      <c r="R444" s="438">
        <f t="shared" si="437"/>
        <v>0</v>
      </c>
      <c r="S444" s="225">
        <f t="shared" si="438"/>
        <v>0</v>
      </c>
      <c r="T444" s="357">
        <f>IF(S444=1,data!$C$41*R444,0)</f>
        <v>0</v>
      </c>
      <c r="U444" s="370" t="str">
        <f t="shared" si="439"/>
        <v xml:space="preserve"> </v>
      </c>
      <c r="V444" s="360">
        <f>IF($S444=1,IF(R444&lt;15,VLOOKUP(U444,data!$B$3:$E$32,2,0)*R444,(VLOOKUP(U444,data!$B$3:$E$32,2,0)*14)+(VLOOKUP(U444,data!$B$3:$E$32,3,0))*(R444-14)),0)</f>
        <v>0</v>
      </c>
      <c r="W444" s="370" t="str">
        <f t="shared" si="440"/>
        <v xml:space="preserve"> </v>
      </c>
      <c r="X444" s="360">
        <f>IF($S444=1,VLOOKUP(W444,data!$B$35:$D$39,2,0),0)</f>
        <v>0</v>
      </c>
      <c r="Y444" s="364">
        <f>IF(AND(V444&lt;&gt;0,X444&lt;&gt;0)=FALSE,0,data!$C$43)</f>
        <v>0</v>
      </c>
      <c r="Z444" s="365">
        <f t="shared" si="506"/>
        <v>0</v>
      </c>
      <c r="AA444" s="225">
        <f t="shared" si="504"/>
        <v>0</v>
      </c>
      <c r="AB444" s="225">
        <f t="shared" si="441"/>
        <v>0</v>
      </c>
      <c r="AC444" s="225">
        <f t="shared" si="442"/>
        <v>0</v>
      </c>
      <c r="AE444" s="229"/>
      <c r="AF444" s="225">
        <f t="shared" si="443"/>
        <v>0</v>
      </c>
      <c r="AG444" s="230">
        <f>IF(AF444=1,data!$C$41*AE444,0)</f>
        <v>0</v>
      </c>
      <c r="AH444" s="265" t="s">
        <v>96</v>
      </c>
      <c r="AI444" s="231">
        <f>IF(AF444=1,IF(AE444&lt;15,VLOOKUP(AH444,data!$B$3:$E$32,2,0)*AE444,(VLOOKUP(AH444,data!$B$3:$E$32,2,0)*14)+(VLOOKUP(AH444,data!$B$3:$E$32,3,0))*(AE444-14)),0)</f>
        <v>0</v>
      </c>
      <c r="AJ444" s="265" t="s">
        <v>96</v>
      </c>
      <c r="AK444" s="231">
        <f>IF(AF444=1,VLOOKUP(AJ444,data!$B$35:$D$39,2,0),0)</f>
        <v>0</v>
      </c>
      <c r="AL444" s="232">
        <f>IF(AND(AI444&lt;&gt;0,AK444&lt;&gt;0)=FALSE,0,data!$C$43)</f>
        <v>0</v>
      </c>
      <c r="AM444" s="269">
        <f t="shared" si="444"/>
        <v>0</v>
      </c>
      <c r="AN444" s="225">
        <f t="shared" si="445"/>
        <v>0</v>
      </c>
      <c r="AO444" s="225">
        <f t="shared" si="446"/>
        <v>0</v>
      </c>
      <c r="AP444" s="225">
        <f t="shared" si="447"/>
        <v>0</v>
      </c>
      <c r="AQ444" s="431" t="str">
        <f t="shared" si="448"/>
        <v>ne</v>
      </c>
      <c r="AS444" s="229"/>
      <c r="AT444" s="225">
        <f t="shared" si="449"/>
        <v>0</v>
      </c>
      <c r="AU444" s="230">
        <f>IF(AT444=1,data!$C$41*AS444,0)</f>
        <v>0</v>
      </c>
      <c r="AV444" s="265" t="s">
        <v>96</v>
      </c>
      <c r="AW444" s="231">
        <f>IF(AT444=1,IF(AS444&lt;15,VLOOKUP(AV444,data!$B$3:$E$32,2,0)*AS444,(VLOOKUP(AV444,data!$B$3:$E$32,2,0)*14)+(VLOOKUP(AV444,data!$B$3:$E$32,3,0))*(AS444-14)),0)</f>
        <v>0</v>
      </c>
      <c r="AX444" s="265" t="s">
        <v>96</v>
      </c>
      <c r="AY444" s="231">
        <f>IF(AT444=1,VLOOKUP(AX444,data!$B$35:$D$39,2,0),0)</f>
        <v>0</v>
      </c>
      <c r="AZ444" s="232">
        <f>IF(AND(AW444&lt;&gt;0,AY444&lt;&gt;0)=FALSE,0,data!$C$43)</f>
        <v>0</v>
      </c>
      <c r="BA444" s="269">
        <f t="shared" si="450"/>
        <v>0</v>
      </c>
      <c r="BB444" s="225">
        <f t="shared" si="451"/>
        <v>0</v>
      </c>
      <c r="BC444" s="225">
        <f t="shared" si="452"/>
        <v>0</v>
      </c>
      <c r="BD444" s="225">
        <f t="shared" si="453"/>
        <v>0</v>
      </c>
      <c r="BE444" s="431" t="str">
        <f t="shared" si="454"/>
        <v>ne</v>
      </c>
      <c r="BG444" s="229"/>
      <c r="BH444" s="225">
        <f t="shared" si="455"/>
        <v>0</v>
      </c>
      <c r="BI444" s="230">
        <f>IF(BH444=1,data!$C$41*BG444,0)</f>
        <v>0</v>
      </c>
      <c r="BJ444" s="265" t="s">
        <v>96</v>
      </c>
      <c r="BK444" s="231">
        <f>IF(BH444=1,IF(BG444&lt;15,VLOOKUP(BJ444,data!$B$3:$E$32,2,0)*BG444,(VLOOKUP(BJ444,data!$B$3:$E$32,2,0)*14)+(VLOOKUP(BJ444,data!$B$3:$E$32,3,0))*(BG444-14)),0)</f>
        <v>0</v>
      </c>
      <c r="BL444" s="265" t="s">
        <v>96</v>
      </c>
      <c r="BM444" s="231">
        <f>IF(BH444=1,VLOOKUP(BL444,data!$B$35:$D$39,2,0),0)</f>
        <v>0</v>
      </c>
      <c r="BN444" s="232">
        <f>IF(AND(BK444&lt;&gt;0,BM444&lt;&gt;0)=FALSE,0,data!$C$43)</f>
        <v>0</v>
      </c>
      <c r="BO444" s="269">
        <f t="shared" si="456"/>
        <v>0</v>
      </c>
      <c r="BP444" s="225">
        <f t="shared" si="457"/>
        <v>0</v>
      </c>
      <c r="BQ444" s="225">
        <f t="shared" si="458"/>
        <v>0</v>
      </c>
      <c r="BR444" s="225">
        <f t="shared" si="459"/>
        <v>0</v>
      </c>
      <c r="BS444" s="431" t="str">
        <f t="shared" si="460"/>
        <v>ne</v>
      </c>
      <c r="BU444" s="229"/>
      <c r="BV444" s="225">
        <f t="shared" si="461"/>
        <v>0</v>
      </c>
      <c r="BW444" s="230">
        <f>IF(BV444=1,data!$C$41*BU444,0)</f>
        <v>0</v>
      </c>
      <c r="BX444" s="265" t="s">
        <v>96</v>
      </c>
      <c r="BY444" s="231">
        <f>IF(BV444=1,IF(BU444&lt;15,VLOOKUP(BX444,data!$B$3:$E$32,2,0)*BU444,(VLOOKUP(BX444,data!$B$3:$E$32,2,0)*14)+(VLOOKUP(BX444,data!$B$3:$E$32,3,0))*(BU444-14)),0)</f>
        <v>0</v>
      </c>
      <c r="BZ444" s="265" t="s">
        <v>96</v>
      </c>
      <c r="CA444" s="231">
        <f>IF(BV444=1,VLOOKUP(BZ444,data!$B$35:$D$39,2,0),0)</f>
        <v>0</v>
      </c>
      <c r="CB444" s="232">
        <f>IF(AND(BY444&lt;&gt;0,CA444&lt;&gt;0)=FALSE,0,data!$C$43)</f>
        <v>0</v>
      </c>
      <c r="CC444" s="269">
        <f t="shared" si="462"/>
        <v>0</v>
      </c>
      <c r="CD444" s="225">
        <f t="shared" si="463"/>
        <v>0</v>
      </c>
      <c r="CE444" s="225">
        <f t="shared" si="464"/>
        <v>0</v>
      </c>
      <c r="CF444" s="225">
        <f t="shared" si="465"/>
        <v>0</v>
      </c>
      <c r="CG444" s="431" t="str">
        <f t="shared" si="466"/>
        <v>ne</v>
      </c>
      <c r="CI444" s="229"/>
      <c r="CJ444" s="225">
        <f t="shared" si="467"/>
        <v>0</v>
      </c>
      <c r="CK444" s="230">
        <f>IF(CJ444=1,data!$C$41*CI444,0)</f>
        <v>0</v>
      </c>
      <c r="CL444" s="265" t="s">
        <v>96</v>
      </c>
      <c r="CM444" s="231">
        <f>IF(CJ444=1,IF(CI444&lt;15,VLOOKUP(CL444,data!$B$3:$E$32,2,0)*CI444,(VLOOKUP(CL444,data!$B$3:$E$32,2,0)*14)+(VLOOKUP(CL444,data!$B$3:$E$32,3,0))*(CI444-14)),0)</f>
        <v>0</v>
      </c>
      <c r="CN444" s="265" t="s">
        <v>96</v>
      </c>
      <c r="CO444" s="231">
        <f>IF(CJ444=1,VLOOKUP(CN444,data!$B$35:$D$39,2,0),0)</f>
        <v>0</v>
      </c>
      <c r="CP444" s="232">
        <f>IF(AND(CM444&lt;&gt;0,CO444&lt;&gt;0)=FALSE,0,data!$C$43)</f>
        <v>0</v>
      </c>
      <c r="CQ444" s="269">
        <f t="shared" si="468"/>
        <v>0</v>
      </c>
      <c r="CR444" s="225">
        <f t="shared" si="469"/>
        <v>0</v>
      </c>
      <c r="CS444" s="225">
        <f t="shared" si="470"/>
        <v>0</v>
      </c>
      <c r="CT444" s="225">
        <f t="shared" si="471"/>
        <v>0</v>
      </c>
      <c r="CU444" s="431" t="str">
        <f t="shared" si="472"/>
        <v>ne</v>
      </c>
      <c r="CW444" s="229"/>
      <c r="CX444" s="225">
        <f t="shared" si="473"/>
        <v>0</v>
      </c>
      <c r="CY444" s="230">
        <f>IF(CX444=1,data!$C$41*CW444,0)</f>
        <v>0</v>
      </c>
      <c r="CZ444" s="265" t="s">
        <v>96</v>
      </c>
      <c r="DA444" s="231">
        <f>IF(CX444=1,IF(CW444&lt;15,VLOOKUP(CZ444,data!$B$3:$E$32,2,0)*CW444,(VLOOKUP(CZ444,data!$B$3:$E$32,2,0)*14)+(VLOOKUP(CZ444,data!$B$3:$E$32,3,0))*(CW444-14)),0)</f>
        <v>0</v>
      </c>
      <c r="DB444" s="265" t="s">
        <v>96</v>
      </c>
      <c r="DC444" s="231">
        <f>IF(CX444=1,VLOOKUP(DB444,data!$B$35:$D$39,2,0),0)</f>
        <v>0</v>
      </c>
      <c r="DD444" s="232">
        <f>IF(AND(DA444&lt;&gt;0,DC444&lt;&gt;0)=FALSE,0,data!$C$43)</f>
        <v>0</v>
      </c>
      <c r="DE444" s="269">
        <f t="shared" si="474"/>
        <v>0</v>
      </c>
      <c r="DF444" s="225">
        <f t="shared" si="475"/>
        <v>0</v>
      </c>
      <c r="DG444" s="225">
        <f t="shared" si="476"/>
        <v>0</v>
      </c>
      <c r="DH444" s="225">
        <f t="shared" si="477"/>
        <v>0</v>
      </c>
      <c r="DI444" s="431" t="str">
        <f t="shared" si="478"/>
        <v>ne</v>
      </c>
      <c r="DK444" s="229"/>
      <c r="DL444" s="225">
        <f t="shared" si="479"/>
        <v>0</v>
      </c>
      <c r="DM444" s="230">
        <f>IF(DL444=1,data!$C$41*DK444,0)</f>
        <v>0</v>
      </c>
      <c r="DN444" s="265" t="s">
        <v>96</v>
      </c>
      <c r="DO444" s="231">
        <f>IF(DL444=1,IF(DK444&lt;15,VLOOKUP(DN444,data!$B$3:$E$32,2,0)*DK444,(VLOOKUP(DN444,data!$B$3:$E$32,2,0)*14)+(VLOOKUP(DN444,data!$B$3:$E$32,3,0))*(DK444-14)),0)</f>
        <v>0</v>
      </c>
      <c r="DP444" s="265" t="s">
        <v>96</v>
      </c>
      <c r="DQ444" s="231">
        <f>IF(DL444=1,VLOOKUP(DP444,data!$B$35:$D$39,2,0),0)</f>
        <v>0</v>
      </c>
      <c r="DR444" s="232">
        <f>IF(AND(DO444&lt;&gt;0,DQ444&lt;&gt;0)=FALSE,0,data!$C$43)</f>
        <v>0</v>
      </c>
      <c r="DS444" s="269">
        <f t="shared" si="480"/>
        <v>0</v>
      </c>
      <c r="DT444" s="225">
        <f t="shared" si="481"/>
        <v>0</v>
      </c>
      <c r="DU444" s="225">
        <f t="shared" si="482"/>
        <v>0</v>
      </c>
      <c r="DV444" s="225">
        <f t="shared" si="483"/>
        <v>0</v>
      </c>
      <c r="DW444" s="431" t="str">
        <f t="shared" si="484"/>
        <v>ne</v>
      </c>
      <c r="DY444" s="229"/>
      <c r="DZ444" s="225">
        <f t="shared" si="485"/>
        <v>0</v>
      </c>
      <c r="EA444" s="230">
        <f>IF(DZ444=1,data!$C$41*DY444,0)</f>
        <v>0</v>
      </c>
      <c r="EB444" s="265" t="s">
        <v>96</v>
      </c>
      <c r="EC444" s="231">
        <f>IF(DZ444=1,IF(DY444&lt;15,VLOOKUP(EB444,data!$B$3:$E$32,2,0)*DY444,(VLOOKUP(EB444,data!$B$3:$E$32,2,0)*14)+(VLOOKUP(EB444,data!$B$3:$E$32,3,0))*(DY444-14)),0)</f>
        <v>0</v>
      </c>
      <c r="ED444" s="265" t="s">
        <v>96</v>
      </c>
      <c r="EE444" s="231">
        <f>IF(DZ444=1,VLOOKUP(ED444,data!$B$35:$D$39,2,0),0)</f>
        <v>0</v>
      </c>
      <c r="EF444" s="232">
        <f>IF(AND(EC444&lt;&gt;0,EE444&lt;&gt;0)=FALSE,0,data!$C$43)</f>
        <v>0</v>
      </c>
      <c r="EG444" s="269">
        <f t="shared" si="486"/>
        <v>0</v>
      </c>
      <c r="EH444" s="225">
        <f t="shared" si="487"/>
        <v>0</v>
      </c>
      <c r="EI444" s="225">
        <f t="shared" si="488"/>
        <v>0</v>
      </c>
      <c r="EJ444" s="225">
        <f t="shared" si="489"/>
        <v>0</v>
      </c>
      <c r="EK444" s="431" t="str">
        <f t="shared" si="490"/>
        <v>ne</v>
      </c>
      <c r="EM444" s="229"/>
      <c r="EN444" s="225">
        <f t="shared" si="491"/>
        <v>0</v>
      </c>
      <c r="EO444" s="230">
        <f>IF(EN444=1,data!$C$41*EM444,0)</f>
        <v>0</v>
      </c>
      <c r="EP444" s="265" t="s">
        <v>96</v>
      </c>
      <c r="EQ444" s="231">
        <f>IF(EN444=1,IF(EM444&lt;15,VLOOKUP(EP444,data!$B$3:$E$32,2,0)*EM444,(VLOOKUP(EP444,data!$B$3:$E$32,2,0)*14)+(VLOOKUP(EP444,data!$B$3:$E$32,3,0))*(EM444-14)),0)</f>
        <v>0</v>
      </c>
      <c r="ER444" s="265" t="s">
        <v>96</v>
      </c>
      <c r="ES444" s="231">
        <f>IF(EN444=1,VLOOKUP(ER444,data!$B$35:$D$39,2,0),0)</f>
        <v>0</v>
      </c>
      <c r="ET444" s="232">
        <f>IF(AND(EQ444&lt;&gt;0,ES444&lt;&gt;0)=FALSE,0,data!$C$43)</f>
        <v>0</v>
      </c>
      <c r="EU444" s="269">
        <f t="shared" si="492"/>
        <v>0</v>
      </c>
      <c r="EV444" s="225">
        <f t="shared" si="493"/>
        <v>0</v>
      </c>
      <c r="EW444" s="225">
        <f t="shared" si="494"/>
        <v>0</v>
      </c>
      <c r="EX444" s="225">
        <f t="shared" si="495"/>
        <v>0</v>
      </c>
      <c r="EY444" s="431" t="str">
        <f t="shared" si="496"/>
        <v>ne</v>
      </c>
      <c r="FA444" s="229"/>
      <c r="FB444" s="225">
        <f t="shared" si="497"/>
        <v>0</v>
      </c>
      <c r="FC444" s="230">
        <f>IF(FB444=1,data!$C$41*FA444,0)</f>
        <v>0</v>
      </c>
      <c r="FD444" s="265" t="s">
        <v>96</v>
      </c>
      <c r="FE444" s="231">
        <f>IF(FB444=1,IF(FA444&lt;15,VLOOKUP(FD444,data!$B$3:$E$32,2,0)*FA444,(VLOOKUP(FD444,data!$B$3:$E$32,2,0)*14)+(VLOOKUP(FD444,data!$B$3:$E$32,3,0))*(FA444-14)),0)</f>
        <v>0</v>
      </c>
      <c r="FF444" s="265" t="s">
        <v>96</v>
      </c>
      <c r="FG444" s="231">
        <f>IF(FB444=1,VLOOKUP(FF444,data!$B$35:$D$39,2,0),0)</f>
        <v>0</v>
      </c>
      <c r="FH444" s="232">
        <f>IF(AND(FE444&lt;&gt;0,FG444&lt;&gt;0)=FALSE,0,data!$C$43)</f>
        <v>0</v>
      </c>
      <c r="FI444" s="269">
        <f t="shared" si="498"/>
        <v>0</v>
      </c>
      <c r="FJ444" s="225">
        <f t="shared" si="499"/>
        <v>0</v>
      </c>
      <c r="FK444" s="225">
        <f t="shared" si="500"/>
        <v>0</v>
      </c>
      <c r="FL444" s="225">
        <f t="shared" si="501"/>
        <v>0</v>
      </c>
      <c r="FM444" s="431" t="str">
        <f t="shared" si="502"/>
        <v>ne</v>
      </c>
    </row>
    <row r="445" spans="1:169" ht="26.65" hidden="1" customHeight="1" x14ac:dyDescent="0.25">
      <c r="A445" s="233"/>
      <c r="B445" s="370" t="s">
        <v>536</v>
      </c>
      <c r="C445" s="416"/>
      <c r="D445" s="418"/>
      <c r="E445" s="229"/>
      <c r="F445" s="225">
        <f t="shared" si="434"/>
        <v>0</v>
      </c>
      <c r="G445" s="230">
        <f>IF(F445=1,data!$C$41*E445,0)</f>
        <v>0</v>
      </c>
      <c r="H445" s="265" t="s">
        <v>96</v>
      </c>
      <c r="I445" s="231">
        <f>IF($F445=1,IF($E445&lt;15,VLOOKUP(H445,data!$B$3:$E$32,2,0)*$E445,(VLOOKUP(H445,data!$B$3:$E$32,2,0)*14)+(VLOOKUP(H445,data!$B$3:$E$32,3,0))*($E445-14)),0)</f>
        <v>0</v>
      </c>
      <c r="J445" s="265" t="s">
        <v>96</v>
      </c>
      <c r="K445" s="231">
        <f>IF($F445=1,VLOOKUP(J445,data!$B$35:$D$39,2,0),0)</f>
        <v>0</v>
      </c>
      <c r="L445" s="232">
        <f>IF(AND(I445&lt;&gt;0,K445&lt;&gt;0)=FALSE,0,data!$C$43)</f>
        <v>0</v>
      </c>
      <c r="M445" s="269">
        <f t="shared" si="505"/>
        <v>0</v>
      </c>
      <c r="N445" s="225">
        <f t="shared" si="503"/>
        <v>0</v>
      </c>
      <c r="O445" s="225">
        <f t="shared" si="435"/>
        <v>0</v>
      </c>
      <c r="P445" s="225">
        <f t="shared" si="436"/>
        <v>0</v>
      </c>
      <c r="Q445" s="228"/>
      <c r="R445" s="438">
        <f t="shared" si="437"/>
        <v>0</v>
      </c>
      <c r="S445" s="225">
        <f t="shared" si="438"/>
        <v>0</v>
      </c>
      <c r="T445" s="357">
        <f>IF(S445=1,data!$C$41*R445,0)</f>
        <v>0</v>
      </c>
      <c r="U445" s="370" t="str">
        <f t="shared" si="439"/>
        <v xml:space="preserve"> </v>
      </c>
      <c r="V445" s="360">
        <f>IF($S445=1,IF(R445&lt;15,VLOOKUP(U445,data!$B$3:$E$32,2,0)*R445,(VLOOKUP(U445,data!$B$3:$E$32,2,0)*14)+(VLOOKUP(U445,data!$B$3:$E$32,3,0))*(R445-14)),0)</f>
        <v>0</v>
      </c>
      <c r="W445" s="370" t="str">
        <f t="shared" si="440"/>
        <v xml:space="preserve"> </v>
      </c>
      <c r="X445" s="360">
        <f>IF($S445=1,VLOOKUP(W445,data!$B$35:$D$39,2,0),0)</f>
        <v>0</v>
      </c>
      <c r="Y445" s="364">
        <f>IF(AND(V445&lt;&gt;0,X445&lt;&gt;0)=FALSE,0,data!$C$43)</f>
        <v>0</v>
      </c>
      <c r="Z445" s="365">
        <f t="shared" si="506"/>
        <v>0</v>
      </c>
      <c r="AA445" s="225">
        <f t="shared" si="504"/>
        <v>0</v>
      </c>
      <c r="AB445" s="225">
        <f t="shared" si="441"/>
        <v>0</v>
      </c>
      <c r="AC445" s="225">
        <f t="shared" si="442"/>
        <v>0</v>
      </c>
      <c r="AE445" s="229"/>
      <c r="AF445" s="225">
        <f t="shared" si="443"/>
        <v>0</v>
      </c>
      <c r="AG445" s="230">
        <f>IF(AF445=1,data!$C$41*AE445,0)</f>
        <v>0</v>
      </c>
      <c r="AH445" s="265" t="s">
        <v>96</v>
      </c>
      <c r="AI445" s="231">
        <f>IF(AF445=1,IF(AE445&lt;15,VLOOKUP(AH445,data!$B$3:$E$32,2,0)*AE445,(VLOOKUP(AH445,data!$B$3:$E$32,2,0)*14)+(VLOOKUP(AH445,data!$B$3:$E$32,3,0))*(AE445-14)),0)</f>
        <v>0</v>
      </c>
      <c r="AJ445" s="265" t="s">
        <v>96</v>
      </c>
      <c r="AK445" s="231">
        <f>IF(AF445=1,VLOOKUP(AJ445,data!$B$35:$D$39,2,0),0)</f>
        <v>0</v>
      </c>
      <c r="AL445" s="232">
        <f>IF(AND(AI445&lt;&gt;0,AK445&lt;&gt;0)=FALSE,0,data!$C$43)</f>
        <v>0</v>
      </c>
      <c r="AM445" s="269">
        <f t="shared" si="444"/>
        <v>0</v>
      </c>
      <c r="AN445" s="225">
        <f t="shared" si="445"/>
        <v>0</v>
      </c>
      <c r="AO445" s="225">
        <f t="shared" si="446"/>
        <v>0</v>
      </c>
      <c r="AP445" s="225">
        <f t="shared" si="447"/>
        <v>0</v>
      </c>
      <c r="AQ445" s="431" t="str">
        <f t="shared" si="448"/>
        <v>ne</v>
      </c>
      <c r="AS445" s="229"/>
      <c r="AT445" s="225">
        <f t="shared" si="449"/>
        <v>0</v>
      </c>
      <c r="AU445" s="230">
        <f>IF(AT445=1,data!$C$41*AS445,0)</f>
        <v>0</v>
      </c>
      <c r="AV445" s="265" t="s">
        <v>96</v>
      </c>
      <c r="AW445" s="231">
        <f>IF(AT445=1,IF(AS445&lt;15,VLOOKUP(AV445,data!$B$3:$E$32,2,0)*AS445,(VLOOKUP(AV445,data!$B$3:$E$32,2,0)*14)+(VLOOKUP(AV445,data!$B$3:$E$32,3,0))*(AS445-14)),0)</f>
        <v>0</v>
      </c>
      <c r="AX445" s="265" t="s">
        <v>96</v>
      </c>
      <c r="AY445" s="231">
        <f>IF(AT445=1,VLOOKUP(AX445,data!$B$35:$D$39,2,0),0)</f>
        <v>0</v>
      </c>
      <c r="AZ445" s="232">
        <f>IF(AND(AW445&lt;&gt;0,AY445&lt;&gt;0)=FALSE,0,data!$C$43)</f>
        <v>0</v>
      </c>
      <c r="BA445" s="269">
        <f t="shared" si="450"/>
        <v>0</v>
      </c>
      <c r="BB445" s="225">
        <f t="shared" si="451"/>
        <v>0</v>
      </c>
      <c r="BC445" s="225">
        <f t="shared" si="452"/>
        <v>0</v>
      </c>
      <c r="BD445" s="225">
        <f t="shared" si="453"/>
        <v>0</v>
      </c>
      <c r="BE445" s="431" t="str">
        <f t="shared" si="454"/>
        <v>ne</v>
      </c>
      <c r="BG445" s="229"/>
      <c r="BH445" s="225">
        <f t="shared" si="455"/>
        <v>0</v>
      </c>
      <c r="BI445" s="230">
        <f>IF(BH445=1,data!$C$41*BG445,0)</f>
        <v>0</v>
      </c>
      <c r="BJ445" s="265" t="s">
        <v>96</v>
      </c>
      <c r="BK445" s="231">
        <f>IF(BH445=1,IF(BG445&lt;15,VLOOKUP(BJ445,data!$B$3:$E$32,2,0)*BG445,(VLOOKUP(BJ445,data!$B$3:$E$32,2,0)*14)+(VLOOKUP(BJ445,data!$B$3:$E$32,3,0))*(BG445-14)),0)</f>
        <v>0</v>
      </c>
      <c r="BL445" s="265" t="s">
        <v>96</v>
      </c>
      <c r="BM445" s="231">
        <f>IF(BH445=1,VLOOKUP(BL445,data!$B$35:$D$39,2,0),0)</f>
        <v>0</v>
      </c>
      <c r="BN445" s="232">
        <f>IF(AND(BK445&lt;&gt;0,BM445&lt;&gt;0)=FALSE,0,data!$C$43)</f>
        <v>0</v>
      </c>
      <c r="BO445" s="269">
        <f t="shared" si="456"/>
        <v>0</v>
      </c>
      <c r="BP445" s="225">
        <f t="shared" si="457"/>
        <v>0</v>
      </c>
      <c r="BQ445" s="225">
        <f t="shared" si="458"/>
        <v>0</v>
      </c>
      <c r="BR445" s="225">
        <f t="shared" si="459"/>
        <v>0</v>
      </c>
      <c r="BS445" s="431" t="str">
        <f t="shared" si="460"/>
        <v>ne</v>
      </c>
      <c r="BU445" s="229"/>
      <c r="BV445" s="225">
        <f t="shared" si="461"/>
        <v>0</v>
      </c>
      <c r="BW445" s="230">
        <f>IF(BV445=1,data!$C$41*BU445,0)</f>
        <v>0</v>
      </c>
      <c r="BX445" s="265" t="s">
        <v>96</v>
      </c>
      <c r="BY445" s="231">
        <f>IF(BV445=1,IF(BU445&lt;15,VLOOKUP(BX445,data!$B$3:$E$32,2,0)*BU445,(VLOOKUP(BX445,data!$B$3:$E$32,2,0)*14)+(VLOOKUP(BX445,data!$B$3:$E$32,3,0))*(BU445-14)),0)</f>
        <v>0</v>
      </c>
      <c r="BZ445" s="265" t="s">
        <v>96</v>
      </c>
      <c r="CA445" s="231">
        <f>IF(BV445=1,VLOOKUP(BZ445,data!$B$35:$D$39,2,0),0)</f>
        <v>0</v>
      </c>
      <c r="CB445" s="232">
        <f>IF(AND(BY445&lt;&gt;0,CA445&lt;&gt;0)=FALSE,0,data!$C$43)</f>
        <v>0</v>
      </c>
      <c r="CC445" s="269">
        <f t="shared" si="462"/>
        <v>0</v>
      </c>
      <c r="CD445" s="225">
        <f t="shared" si="463"/>
        <v>0</v>
      </c>
      <c r="CE445" s="225">
        <f t="shared" si="464"/>
        <v>0</v>
      </c>
      <c r="CF445" s="225">
        <f t="shared" si="465"/>
        <v>0</v>
      </c>
      <c r="CG445" s="431" t="str">
        <f t="shared" si="466"/>
        <v>ne</v>
      </c>
      <c r="CI445" s="229"/>
      <c r="CJ445" s="225">
        <f t="shared" si="467"/>
        <v>0</v>
      </c>
      <c r="CK445" s="230">
        <f>IF(CJ445=1,data!$C$41*CI445,0)</f>
        <v>0</v>
      </c>
      <c r="CL445" s="265" t="s">
        <v>96</v>
      </c>
      <c r="CM445" s="231">
        <f>IF(CJ445=1,IF(CI445&lt;15,VLOOKUP(CL445,data!$B$3:$E$32,2,0)*CI445,(VLOOKUP(CL445,data!$B$3:$E$32,2,0)*14)+(VLOOKUP(CL445,data!$B$3:$E$32,3,0))*(CI445-14)),0)</f>
        <v>0</v>
      </c>
      <c r="CN445" s="265" t="s">
        <v>96</v>
      </c>
      <c r="CO445" s="231">
        <f>IF(CJ445=1,VLOOKUP(CN445,data!$B$35:$D$39,2,0),0)</f>
        <v>0</v>
      </c>
      <c r="CP445" s="232">
        <f>IF(AND(CM445&lt;&gt;0,CO445&lt;&gt;0)=FALSE,0,data!$C$43)</f>
        <v>0</v>
      </c>
      <c r="CQ445" s="269">
        <f t="shared" si="468"/>
        <v>0</v>
      </c>
      <c r="CR445" s="225">
        <f t="shared" si="469"/>
        <v>0</v>
      </c>
      <c r="CS445" s="225">
        <f t="shared" si="470"/>
        <v>0</v>
      </c>
      <c r="CT445" s="225">
        <f t="shared" si="471"/>
        <v>0</v>
      </c>
      <c r="CU445" s="431" t="str">
        <f t="shared" si="472"/>
        <v>ne</v>
      </c>
      <c r="CW445" s="229"/>
      <c r="CX445" s="225">
        <f t="shared" si="473"/>
        <v>0</v>
      </c>
      <c r="CY445" s="230">
        <f>IF(CX445=1,data!$C$41*CW445,0)</f>
        <v>0</v>
      </c>
      <c r="CZ445" s="265" t="s">
        <v>96</v>
      </c>
      <c r="DA445" s="231">
        <f>IF(CX445=1,IF(CW445&lt;15,VLOOKUP(CZ445,data!$B$3:$E$32,2,0)*CW445,(VLOOKUP(CZ445,data!$B$3:$E$32,2,0)*14)+(VLOOKUP(CZ445,data!$B$3:$E$32,3,0))*(CW445-14)),0)</f>
        <v>0</v>
      </c>
      <c r="DB445" s="265" t="s">
        <v>96</v>
      </c>
      <c r="DC445" s="231">
        <f>IF(CX445=1,VLOOKUP(DB445,data!$B$35:$D$39,2,0),0)</f>
        <v>0</v>
      </c>
      <c r="DD445" s="232">
        <f>IF(AND(DA445&lt;&gt;0,DC445&lt;&gt;0)=FALSE,0,data!$C$43)</f>
        <v>0</v>
      </c>
      <c r="DE445" s="269">
        <f t="shared" si="474"/>
        <v>0</v>
      </c>
      <c r="DF445" s="225">
        <f t="shared" si="475"/>
        <v>0</v>
      </c>
      <c r="DG445" s="225">
        <f t="shared" si="476"/>
        <v>0</v>
      </c>
      <c r="DH445" s="225">
        <f t="shared" si="477"/>
        <v>0</v>
      </c>
      <c r="DI445" s="431" t="str">
        <f t="shared" si="478"/>
        <v>ne</v>
      </c>
      <c r="DK445" s="229"/>
      <c r="DL445" s="225">
        <f t="shared" si="479"/>
        <v>0</v>
      </c>
      <c r="DM445" s="230">
        <f>IF(DL445=1,data!$C$41*DK445,0)</f>
        <v>0</v>
      </c>
      <c r="DN445" s="265" t="s">
        <v>96</v>
      </c>
      <c r="DO445" s="231">
        <f>IF(DL445=1,IF(DK445&lt;15,VLOOKUP(DN445,data!$B$3:$E$32,2,0)*DK445,(VLOOKUP(DN445,data!$B$3:$E$32,2,0)*14)+(VLOOKUP(DN445,data!$B$3:$E$32,3,0))*(DK445-14)),0)</f>
        <v>0</v>
      </c>
      <c r="DP445" s="265" t="s">
        <v>96</v>
      </c>
      <c r="DQ445" s="231">
        <f>IF(DL445=1,VLOOKUP(DP445,data!$B$35:$D$39,2,0),0)</f>
        <v>0</v>
      </c>
      <c r="DR445" s="232">
        <f>IF(AND(DO445&lt;&gt;0,DQ445&lt;&gt;0)=FALSE,0,data!$C$43)</f>
        <v>0</v>
      </c>
      <c r="DS445" s="269">
        <f t="shared" si="480"/>
        <v>0</v>
      </c>
      <c r="DT445" s="225">
        <f t="shared" si="481"/>
        <v>0</v>
      </c>
      <c r="DU445" s="225">
        <f t="shared" si="482"/>
        <v>0</v>
      </c>
      <c r="DV445" s="225">
        <f t="shared" si="483"/>
        <v>0</v>
      </c>
      <c r="DW445" s="431" t="str">
        <f t="shared" si="484"/>
        <v>ne</v>
      </c>
      <c r="DY445" s="229"/>
      <c r="DZ445" s="225">
        <f t="shared" si="485"/>
        <v>0</v>
      </c>
      <c r="EA445" s="230">
        <f>IF(DZ445=1,data!$C$41*DY445,0)</f>
        <v>0</v>
      </c>
      <c r="EB445" s="265" t="s">
        <v>96</v>
      </c>
      <c r="EC445" s="231">
        <f>IF(DZ445=1,IF(DY445&lt;15,VLOOKUP(EB445,data!$B$3:$E$32,2,0)*DY445,(VLOOKUP(EB445,data!$B$3:$E$32,2,0)*14)+(VLOOKUP(EB445,data!$B$3:$E$32,3,0))*(DY445-14)),0)</f>
        <v>0</v>
      </c>
      <c r="ED445" s="265" t="s">
        <v>96</v>
      </c>
      <c r="EE445" s="231">
        <f>IF(DZ445=1,VLOOKUP(ED445,data!$B$35:$D$39,2,0),0)</f>
        <v>0</v>
      </c>
      <c r="EF445" s="232">
        <f>IF(AND(EC445&lt;&gt;0,EE445&lt;&gt;0)=FALSE,0,data!$C$43)</f>
        <v>0</v>
      </c>
      <c r="EG445" s="269">
        <f t="shared" si="486"/>
        <v>0</v>
      </c>
      <c r="EH445" s="225">
        <f t="shared" si="487"/>
        <v>0</v>
      </c>
      <c r="EI445" s="225">
        <f t="shared" si="488"/>
        <v>0</v>
      </c>
      <c r="EJ445" s="225">
        <f t="shared" si="489"/>
        <v>0</v>
      </c>
      <c r="EK445" s="431" t="str">
        <f t="shared" si="490"/>
        <v>ne</v>
      </c>
      <c r="EM445" s="229"/>
      <c r="EN445" s="225">
        <f t="shared" si="491"/>
        <v>0</v>
      </c>
      <c r="EO445" s="230">
        <f>IF(EN445=1,data!$C$41*EM445,0)</f>
        <v>0</v>
      </c>
      <c r="EP445" s="265" t="s">
        <v>96</v>
      </c>
      <c r="EQ445" s="231">
        <f>IF(EN445=1,IF(EM445&lt;15,VLOOKUP(EP445,data!$B$3:$E$32,2,0)*EM445,(VLOOKUP(EP445,data!$B$3:$E$32,2,0)*14)+(VLOOKUP(EP445,data!$B$3:$E$32,3,0))*(EM445-14)),0)</f>
        <v>0</v>
      </c>
      <c r="ER445" s="265" t="s">
        <v>96</v>
      </c>
      <c r="ES445" s="231">
        <f>IF(EN445=1,VLOOKUP(ER445,data!$B$35:$D$39,2,0),0)</f>
        <v>0</v>
      </c>
      <c r="ET445" s="232">
        <f>IF(AND(EQ445&lt;&gt;0,ES445&lt;&gt;0)=FALSE,0,data!$C$43)</f>
        <v>0</v>
      </c>
      <c r="EU445" s="269">
        <f t="shared" si="492"/>
        <v>0</v>
      </c>
      <c r="EV445" s="225">
        <f t="shared" si="493"/>
        <v>0</v>
      </c>
      <c r="EW445" s="225">
        <f t="shared" si="494"/>
        <v>0</v>
      </c>
      <c r="EX445" s="225">
        <f t="shared" si="495"/>
        <v>0</v>
      </c>
      <c r="EY445" s="431" t="str">
        <f t="shared" si="496"/>
        <v>ne</v>
      </c>
      <c r="FA445" s="229"/>
      <c r="FB445" s="225">
        <f t="shared" si="497"/>
        <v>0</v>
      </c>
      <c r="FC445" s="230">
        <f>IF(FB445=1,data!$C$41*FA445,0)</f>
        <v>0</v>
      </c>
      <c r="FD445" s="265" t="s">
        <v>96</v>
      </c>
      <c r="FE445" s="231">
        <f>IF(FB445=1,IF(FA445&lt;15,VLOOKUP(FD445,data!$B$3:$E$32,2,0)*FA445,(VLOOKUP(FD445,data!$B$3:$E$32,2,0)*14)+(VLOOKUP(FD445,data!$B$3:$E$32,3,0))*(FA445-14)),0)</f>
        <v>0</v>
      </c>
      <c r="FF445" s="265" t="s">
        <v>96</v>
      </c>
      <c r="FG445" s="231">
        <f>IF(FB445=1,VLOOKUP(FF445,data!$B$35:$D$39,2,0),0)</f>
        <v>0</v>
      </c>
      <c r="FH445" s="232">
        <f>IF(AND(FE445&lt;&gt;0,FG445&lt;&gt;0)=FALSE,0,data!$C$43)</f>
        <v>0</v>
      </c>
      <c r="FI445" s="269">
        <f t="shared" si="498"/>
        <v>0</v>
      </c>
      <c r="FJ445" s="225">
        <f t="shared" si="499"/>
        <v>0</v>
      </c>
      <c r="FK445" s="225">
        <f t="shared" si="500"/>
        <v>0</v>
      </c>
      <c r="FL445" s="225">
        <f t="shared" si="501"/>
        <v>0</v>
      </c>
      <c r="FM445" s="431" t="str">
        <f t="shared" si="502"/>
        <v>ne</v>
      </c>
    </row>
    <row r="446" spans="1:169" ht="26.65" hidden="1" customHeight="1" x14ac:dyDescent="0.25">
      <c r="A446" s="233"/>
      <c r="B446" s="370" t="s">
        <v>537</v>
      </c>
      <c r="C446" s="416"/>
      <c r="D446" s="418"/>
      <c r="E446" s="229"/>
      <c r="F446" s="225">
        <f t="shared" si="434"/>
        <v>0</v>
      </c>
      <c r="G446" s="230">
        <f>IF(F446=1,data!$C$41*E446,0)</f>
        <v>0</v>
      </c>
      <c r="H446" s="265" t="s">
        <v>96</v>
      </c>
      <c r="I446" s="231">
        <f>IF($F446=1,IF($E446&lt;15,VLOOKUP(H446,data!$B$3:$E$32,2,0)*$E446,(VLOOKUP(H446,data!$B$3:$E$32,2,0)*14)+(VLOOKUP(H446,data!$B$3:$E$32,3,0))*($E446-14)),0)</f>
        <v>0</v>
      </c>
      <c r="J446" s="265" t="s">
        <v>96</v>
      </c>
      <c r="K446" s="231">
        <f>IF($F446=1,VLOOKUP(J446,data!$B$35:$D$39,2,0),0)</f>
        <v>0</v>
      </c>
      <c r="L446" s="232">
        <f>IF(AND(I446&lt;&gt;0,K446&lt;&gt;0)=FALSE,0,data!$C$43)</f>
        <v>0</v>
      </c>
      <c r="M446" s="269">
        <f t="shared" si="505"/>
        <v>0</v>
      </c>
      <c r="N446" s="225">
        <f t="shared" si="503"/>
        <v>0</v>
      </c>
      <c r="O446" s="225">
        <f t="shared" si="435"/>
        <v>0</v>
      </c>
      <c r="P446" s="225">
        <f t="shared" si="436"/>
        <v>0</v>
      </c>
      <c r="Q446" s="228"/>
      <c r="R446" s="438">
        <f t="shared" si="437"/>
        <v>0</v>
      </c>
      <c r="S446" s="225">
        <f t="shared" si="438"/>
        <v>0</v>
      </c>
      <c r="T446" s="357">
        <f>IF(S446=1,data!$C$41*R446,0)</f>
        <v>0</v>
      </c>
      <c r="U446" s="370" t="str">
        <f t="shared" si="439"/>
        <v xml:space="preserve"> </v>
      </c>
      <c r="V446" s="360">
        <f>IF($S446=1,IF(R446&lt;15,VLOOKUP(U446,data!$B$3:$E$32,2,0)*R446,(VLOOKUP(U446,data!$B$3:$E$32,2,0)*14)+(VLOOKUP(U446,data!$B$3:$E$32,3,0))*(R446-14)),0)</f>
        <v>0</v>
      </c>
      <c r="W446" s="370" t="str">
        <f t="shared" si="440"/>
        <v xml:space="preserve"> </v>
      </c>
      <c r="X446" s="360">
        <f>IF($S446=1,VLOOKUP(W446,data!$B$35:$D$39,2,0),0)</f>
        <v>0</v>
      </c>
      <c r="Y446" s="364">
        <f>IF(AND(V446&lt;&gt;0,X446&lt;&gt;0)=FALSE,0,data!$C$43)</f>
        <v>0</v>
      </c>
      <c r="Z446" s="365">
        <f t="shared" si="506"/>
        <v>0</v>
      </c>
      <c r="AA446" s="225">
        <f t="shared" si="504"/>
        <v>0</v>
      </c>
      <c r="AB446" s="225">
        <f t="shared" si="441"/>
        <v>0</v>
      </c>
      <c r="AC446" s="225">
        <f t="shared" si="442"/>
        <v>0</v>
      </c>
      <c r="AE446" s="229"/>
      <c r="AF446" s="225">
        <f t="shared" si="443"/>
        <v>0</v>
      </c>
      <c r="AG446" s="230">
        <f>IF(AF446=1,data!$C$41*AE446,0)</f>
        <v>0</v>
      </c>
      <c r="AH446" s="265" t="s">
        <v>96</v>
      </c>
      <c r="AI446" s="231">
        <f>IF(AF446=1,IF(AE446&lt;15,VLOOKUP(AH446,data!$B$3:$E$32,2,0)*AE446,(VLOOKUP(AH446,data!$B$3:$E$32,2,0)*14)+(VLOOKUP(AH446,data!$B$3:$E$32,3,0))*(AE446-14)),0)</f>
        <v>0</v>
      </c>
      <c r="AJ446" s="265" t="s">
        <v>96</v>
      </c>
      <c r="AK446" s="231">
        <f>IF(AF446=1,VLOOKUP(AJ446,data!$B$35:$D$39,2,0),0)</f>
        <v>0</v>
      </c>
      <c r="AL446" s="232">
        <f>IF(AND(AI446&lt;&gt;0,AK446&lt;&gt;0)=FALSE,0,data!$C$43)</f>
        <v>0</v>
      </c>
      <c r="AM446" s="269">
        <f t="shared" si="444"/>
        <v>0</v>
      </c>
      <c r="AN446" s="225">
        <f t="shared" si="445"/>
        <v>0</v>
      </c>
      <c r="AO446" s="225">
        <f t="shared" si="446"/>
        <v>0</v>
      </c>
      <c r="AP446" s="225">
        <f t="shared" si="447"/>
        <v>0</v>
      </c>
      <c r="AQ446" s="431" t="str">
        <f t="shared" si="448"/>
        <v>ne</v>
      </c>
      <c r="AS446" s="229"/>
      <c r="AT446" s="225">
        <f t="shared" si="449"/>
        <v>0</v>
      </c>
      <c r="AU446" s="230">
        <f>IF(AT446=1,data!$C$41*AS446,0)</f>
        <v>0</v>
      </c>
      <c r="AV446" s="265" t="s">
        <v>96</v>
      </c>
      <c r="AW446" s="231">
        <f>IF(AT446=1,IF(AS446&lt;15,VLOOKUP(AV446,data!$B$3:$E$32,2,0)*AS446,(VLOOKUP(AV446,data!$B$3:$E$32,2,0)*14)+(VLOOKUP(AV446,data!$B$3:$E$32,3,0))*(AS446-14)),0)</f>
        <v>0</v>
      </c>
      <c r="AX446" s="265" t="s">
        <v>96</v>
      </c>
      <c r="AY446" s="231">
        <f>IF(AT446=1,VLOOKUP(AX446,data!$B$35:$D$39,2,0),0)</f>
        <v>0</v>
      </c>
      <c r="AZ446" s="232">
        <f>IF(AND(AW446&lt;&gt;0,AY446&lt;&gt;0)=FALSE,0,data!$C$43)</f>
        <v>0</v>
      </c>
      <c r="BA446" s="269">
        <f t="shared" si="450"/>
        <v>0</v>
      </c>
      <c r="BB446" s="225">
        <f t="shared" si="451"/>
        <v>0</v>
      </c>
      <c r="BC446" s="225">
        <f t="shared" si="452"/>
        <v>0</v>
      </c>
      <c r="BD446" s="225">
        <f t="shared" si="453"/>
        <v>0</v>
      </c>
      <c r="BE446" s="431" t="str">
        <f t="shared" si="454"/>
        <v>ne</v>
      </c>
      <c r="BG446" s="229"/>
      <c r="BH446" s="225">
        <f t="shared" si="455"/>
        <v>0</v>
      </c>
      <c r="BI446" s="230">
        <f>IF(BH446=1,data!$C$41*BG446,0)</f>
        <v>0</v>
      </c>
      <c r="BJ446" s="265" t="s">
        <v>96</v>
      </c>
      <c r="BK446" s="231">
        <f>IF(BH446=1,IF(BG446&lt;15,VLOOKUP(BJ446,data!$B$3:$E$32,2,0)*BG446,(VLOOKUP(BJ446,data!$B$3:$E$32,2,0)*14)+(VLOOKUP(BJ446,data!$B$3:$E$32,3,0))*(BG446-14)),0)</f>
        <v>0</v>
      </c>
      <c r="BL446" s="265" t="s">
        <v>96</v>
      </c>
      <c r="BM446" s="231">
        <f>IF(BH446=1,VLOOKUP(BL446,data!$B$35:$D$39,2,0),0)</f>
        <v>0</v>
      </c>
      <c r="BN446" s="232">
        <f>IF(AND(BK446&lt;&gt;0,BM446&lt;&gt;0)=FALSE,0,data!$C$43)</f>
        <v>0</v>
      </c>
      <c r="BO446" s="269">
        <f t="shared" si="456"/>
        <v>0</v>
      </c>
      <c r="BP446" s="225">
        <f t="shared" si="457"/>
        <v>0</v>
      </c>
      <c r="BQ446" s="225">
        <f t="shared" si="458"/>
        <v>0</v>
      </c>
      <c r="BR446" s="225">
        <f t="shared" si="459"/>
        <v>0</v>
      </c>
      <c r="BS446" s="431" t="str">
        <f t="shared" si="460"/>
        <v>ne</v>
      </c>
      <c r="BU446" s="229"/>
      <c r="BV446" s="225">
        <f t="shared" si="461"/>
        <v>0</v>
      </c>
      <c r="BW446" s="230">
        <f>IF(BV446=1,data!$C$41*BU446,0)</f>
        <v>0</v>
      </c>
      <c r="BX446" s="265" t="s">
        <v>96</v>
      </c>
      <c r="BY446" s="231">
        <f>IF(BV446=1,IF(BU446&lt;15,VLOOKUP(BX446,data!$B$3:$E$32,2,0)*BU446,(VLOOKUP(BX446,data!$B$3:$E$32,2,0)*14)+(VLOOKUP(BX446,data!$B$3:$E$32,3,0))*(BU446-14)),0)</f>
        <v>0</v>
      </c>
      <c r="BZ446" s="265" t="s">
        <v>96</v>
      </c>
      <c r="CA446" s="231">
        <f>IF(BV446=1,VLOOKUP(BZ446,data!$B$35:$D$39,2,0),0)</f>
        <v>0</v>
      </c>
      <c r="CB446" s="232">
        <f>IF(AND(BY446&lt;&gt;0,CA446&lt;&gt;0)=FALSE,0,data!$C$43)</f>
        <v>0</v>
      </c>
      <c r="CC446" s="269">
        <f t="shared" si="462"/>
        <v>0</v>
      </c>
      <c r="CD446" s="225">
        <f t="shared" si="463"/>
        <v>0</v>
      </c>
      <c r="CE446" s="225">
        <f t="shared" si="464"/>
        <v>0</v>
      </c>
      <c r="CF446" s="225">
        <f t="shared" si="465"/>
        <v>0</v>
      </c>
      <c r="CG446" s="431" t="str">
        <f t="shared" si="466"/>
        <v>ne</v>
      </c>
      <c r="CI446" s="229"/>
      <c r="CJ446" s="225">
        <f t="shared" si="467"/>
        <v>0</v>
      </c>
      <c r="CK446" s="230">
        <f>IF(CJ446=1,data!$C$41*CI446,0)</f>
        <v>0</v>
      </c>
      <c r="CL446" s="265" t="s">
        <v>96</v>
      </c>
      <c r="CM446" s="231">
        <f>IF(CJ446=1,IF(CI446&lt;15,VLOOKUP(CL446,data!$B$3:$E$32,2,0)*CI446,(VLOOKUP(CL446,data!$B$3:$E$32,2,0)*14)+(VLOOKUP(CL446,data!$B$3:$E$32,3,0))*(CI446-14)),0)</f>
        <v>0</v>
      </c>
      <c r="CN446" s="265" t="s">
        <v>96</v>
      </c>
      <c r="CO446" s="231">
        <f>IF(CJ446=1,VLOOKUP(CN446,data!$B$35:$D$39,2,0),0)</f>
        <v>0</v>
      </c>
      <c r="CP446" s="232">
        <f>IF(AND(CM446&lt;&gt;0,CO446&lt;&gt;0)=FALSE,0,data!$C$43)</f>
        <v>0</v>
      </c>
      <c r="CQ446" s="269">
        <f t="shared" si="468"/>
        <v>0</v>
      </c>
      <c r="CR446" s="225">
        <f t="shared" si="469"/>
        <v>0</v>
      </c>
      <c r="CS446" s="225">
        <f t="shared" si="470"/>
        <v>0</v>
      </c>
      <c r="CT446" s="225">
        <f t="shared" si="471"/>
        <v>0</v>
      </c>
      <c r="CU446" s="431" t="str">
        <f t="shared" si="472"/>
        <v>ne</v>
      </c>
      <c r="CW446" s="229"/>
      <c r="CX446" s="225">
        <f t="shared" si="473"/>
        <v>0</v>
      </c>
      <c r="CY446" s="230">
        <f>IF(CX446=1,data!$C$41*CW446,0)</f>
        <v>0</v>
      </c>
      <c r="CZ446" s="265" t="s">
        <v>96</v>
      </c>
      <c r="DA446" s="231">
        <f>IF(CX446=1,IF(CW446&lt;15,VLOOKUP(CZ446,data!$B$3:$E$32,2,0)*CW446,(VLOOKUP(CZ446,data!$B$3:$E$32,2,0)*14)+(VLOOKUP(CZ446,data!$B$3:$E$32,3,0))*(CW446-14)),0)</f>
        <v>0</v>
      </c>
      <c r="DB446" s="265" t="s">
        <v>96</v>
      </c>
      <c r="DC446" s="231">
        <f>IF(CX446=1,VLOOKUP(DB446,data!$B$35:$D$39,2,0),0)</f>
        <v>0</v>
      </c>
      <c r="DD446" s="232">
        <f>IF(AND(DA446&lt;&gt;0,DC446&lt;&gt;0)=FALSE,0,data!$C$43)</f>
        <v>0</v>
      </c>
      <c r="DE446" s="269">
        <f t="shared" si="474"/>
        <v>0</v>
      </c>
      <c r="DF446" s="225">
        <f t="shared" si="475"/>
        <v>0</v>
      </c>
      <c r="DG446" s="225">
        <f t="shared" si="476"/>
        <v>0</v>
      </c>
      <c r="DH446" s="225">
        <f t="shared" si="477"/>
        <v>0</v>
      </c>
      <c r="DI446" s="431" t="str">
        <f t="shared" si="478"/>
        <v>ne</v>
      </c>
      <c r="DK446" s="229"/>
      <c r="DL446" s="225">
        <f t="shared" si="479"/>
        <v>0</v>
      </c>
      <c r="DM446" s="230">
        <f>IF(DL446=1,data!$C$41*DK446,0)</f>
        <v>0</v>
      </c>
      <c r="DN446" s="265" t="s">
        <v>96</v>
      </c>
      <c r="DO446" s="231">
        <f>IF(DL446=1,IF(DK446&lt;15,VLOOKUP(DN446,data!$B$3:$E$32,2,0)*DK446,(VLOOKUP(DN446,data!$B$3:$E$32,2,0)*14)+(VLOOKUP(DN446,data!$B$3:$E$32,3,0))*(DK446-14)),0)</f>
        <v>0</v>
      </c>
      <c r="DP446" s="265" t="s">
        <v>96</v>
      </c>
      <c r="DQ446" s="231">
        <f>IF(DL446=1,VLOOKUP(DP446,data!$B$35:$D$39,2,0),0)</f>
        <v>0</v>
      </c>
      <c r="DR446" s="232">
        <f>IF(AND(DO446&lt;&gt;0,DQ446&lt;&gt;0)=FALSE,0,data!$C$43)</f>
        <v>0</v>
      </c>
      <c r="DS446" s="269">
        <f t="shared" si="480"/>
        <v>0</v>
      </c>
      <c r="DT446" s="225">
        <f t="shared" si="481"/>
        <v>0</v>
      </c>
      <c r="DU446" s="225">
        <f t="shared" si="482"/>
        <v>0</v>
      </c>
      <c r="DV446" s="225">
        <f t="shared" si="483"/>
        <v>0</v>
      </c>
      <c r="DW446" s="431" t="str">
        <f t="shared" si="484"/>
        <v>ne</v>
      </c>
      <c r="DY446" s="229"/>
      <c r="DZ446" s="225">
        <f t="shared" si="485"/>
        <v>0</v>
      </c>
      <c r="EA446" s="230">
        <f>IF(DZ446=1,data!$C$41*DY446,0)</f>
        <v>0</v>
      </c>
      <c r="EB446" s="265" t="s">
        <v>96</v>
      </c>
      <c r="EC446" s="231">
        <f>IF(DZ446=1,IF(DY446&lt;15,VLOOKUP(EB446,data!$B$3:$E$32,2,0)*DY446,(VLOOKUP(EB446,data!$B$3:$E$32,2,0)*14)+(VLOOKUP(EB446,data!$B$3:$E$32,3,0))*(DY446-14)),0)</f>
        <v>0</v>
      </c>
      <c r="ED446" s="265" t="s">
        <v>96</v>
      </c>
      <c r="EE446" s="231">
        <f>IF(DZ446=1,VLOOKUP(ED446,data!$B$35:$D$39,2,0),0)</f>
        <v>0</v>
      </c>
      <c r="EF446" s="232">
        <f>IF(AND(EC446&lt;&gt;0,EE446&lt;&gt;0)=FALSE,0,data!$C$43)</f>
        <v>0</v>
      </c>
      <c r="EG446" s="269">
        <f t="shared" si="486"/>
        <v>0</v>
      </c>
      <c r="EH446" s="225">
        <f t="shared" si="487"/>
        <v>0</v>
      </c>
      <c r="EI446" s="225">
        <f t="shared" si="488"/>
        <v>0</v>
      </c>
      <c r="EJ446" s="225">
        <f t="shared" si="489"/>
        <v>0</v>
      </c>
      <c r="EK446" s="431" t="str">
        <f t="shared" si="490"/>
        <v>ne</v>
      </c>
      <c r="EM446" s="229"/>
      <c r="EN446" s="225">
        <f t="shared" si="491"/>
        <v>0</v>
      </c>
      <c r="EO446" s="230">
        <f>IF(EN446=1,data!$C$41*EM446,0)</f>
        <v>0</v>
      </c>
      <c r="EP446" s="265" t="s">
        <v>96</v>
      </c>
      <c r="EQ446" s="231">
        <f>IF(EN446=1,IF(EM446&lt;15,VLOOKUP(EP446,data!$B$3:$E$32,2,0)*EM446,(VLOOKUP(EP446,data!$B$3:$E$32,2,0)*14)+(VLOOKUP(EP446,data!$B$3:$E$32,3,0))*(EM446-14)),0)</f>
        <v>0</v>
      </c>
      <c r="ER446" s="265" t="s">
        <v>96</v>
      </c>
      <c r="ES446" s="231">
        <f>IF(EN446=1,VLOOKUP(ER446,data!$B$35:$D$39,2,0),0)</f>
        <v>0</v>
      </c>
      <c r="ET446" s="232">
        <f>IF(AND(EQ446&lt;&gt;0,ES446&lt;&gt;0)=FALSE,0,data!$C$43)</f>
        <v>0</v>
      </c>
      <c r="EU446" s="269">
        <f t="shared" si="492"/>
        <v>0</v>
      </c>
      <c r="EV446" s="225">
        <f t="shared" si="493"/>
        <v>0</v>
      </c>
      <c r="EW446" s="225">
        <f t="shared" si="494"/>
        <v>0</v>
      </c>
      <c r="EX446" s="225">
        <f t="shared" si="495"/>
        <v>0</v>
      </c>
      <c r="EY446" s="431" t="str">
        <f t="shared" si="496"/>
        <v>ne</v>
      </c>
      <c r="FA446" s="229"/>
      <c r="FB446" s="225">
        <f t="shared" si="497"/>
        <v>0</v>
      </c>
      <c r="FC446" s="230">
        <f>IF(FB446=1,data!$C$41*FA446,0)</f>
        <v>0</v>
      </c>
      <c r="FD446" s="265" t="s">
        <v>96</v>
      </c>
      <c r="FE446" s="231">
        <f>IF(FB446=1,IF(FA446&lt;15,VLOOKUP(FD446,data!$B$3:$E$32,2,0)*FA446,(VLOOKUP(FD446,data!$B$3:$E$32,2,0)*14)+(VLOOKUP(FD446,data!$B$3:$E$32,3,0))*(FA446-14)),0)</f>
        <v>0</v>
      </c>
      <c r="FF446" s="265" t="s">
        <v>96</v>
      </c>
      <c r="FG446" s="231">
        <f>IF(FB446=1,VLOOKUP(FF446,data!$B$35:$D$39,2,0),0)</f>
        <v>0</v>
      </c>
      <c r="FH446" s="232">
        <f>IF(AND(FE446&lt;&gt;0,FG446&lt;&gt;0)=FALSE,0,data!$C$43)</f>
        <v>0</v>
      </c>
      <c r="FI446" s="269">
        <f t="shared" si="498"/>
        <v>0</v>
      </c>
      <c r="FJ446" s="225">
        <f t="shared" si="499"/>
        <v>0</v>
      </c>
      <c r="FK446" s="225">
        <f t="shared" si="500"/>
        <v>0</v>
      </c>
      <c r="FL446" s="225">
        <f t="shared" si="501"/>
        <v>0</v>
      </c>
      <c r="FM446" s="431" t="str">
        <f t="shared" si="502"/>
        <v>ne</v>
      </c>
    </row>
    <row r="447" spans="1:169" ht="26.65" hidden="1" customHeight="1" x14ac:dyDescent="0.25">
      <c r="A447" s="233"/>
      <c r="B447" s="370" t="s">
        <v>538</v>
      </c>
      <c r="C447" s="416"/>
      <c r="D447" s="418"/>
      <c r="E447" s="229"/>
      <c r="F447" s="225">
        <f t="shared" si="434"/>
        <v>0</v>
      </c>
      <c r="G447" s="230">
        <f>IF(F447=1,data!$C$41*E447,0)</f>
        <v>0</v>
      </c>
      <c r="H447" s="265" t="s">
        <v>96</v>
      </c>
      <c r="I447" s="231">
        <f>IF($F447=1,IF($E447&lt;15,VLOOKUP(H447,data!$B$3:$E$32,2,0)*$E447,(VLOOKUP(H447,data!$B$3:$E$32,2,0)*14)+(VLOOKUP(H447,data!$B$3:$E$32,3,0))*($E447-14)),0)</f>
        <v>0</v>
      </c>
      <c r="J447" s="265" t="s">
        <v>96</v>
      </c>
      <c r="K447" s="231">
        <f>IF($F447=1,VLOOKUP(J447,data!$B$35:$D$39,2,0),0)</f>
        <v>0</v>
      </c>
      <c r="L447" s="232">
        <f>IF(AND(I447&lt;&gt;0,K447&lt;&gt;0)=FALSE,0,data!$C$43)</f>
        <v>0</v>
      </c>
      <c r="M447" s="269">
        <f t="shared" si="505"/>
        <v>0</v>
      </c>
      <c r="N447" s="225">
        <f t="shared" si="503"/>
        <v>0</v>
      </c>
      <c r="O447" s="225">
        <f t="shared" si="435"/>
        <v>0</v>
      </c>
      <c r="P447" s="225">
        <f t="shared" si="436"/>
        <v>0</v>
      </c>
      <c r="Q447" s="228"/>
      <c r="R447" s="438">
        <f t="shared" si="437"/>
        <v>0</v>
      </c>
      <c r="S447" s="225">
        <f t="shared" si="438"/>
        <v>0</v>
      </c>
      <c r="T447" s="357">
        <f>IF(S447=1,data!$C$41*R447,0)</f>
        <v>0</v>
      </c>
      <c r="U447" s="370" t="str">
        <f t="shared" si="439"/>
        <v xml:space="preserve"> </v>
      </c>
      <c r="V447" s="360">
        <f>IF($S447=1,IF(R447&lt;15,VLOOKUP(U447,data!$B$3:$E$32,2,0)*R447,(VLOOKUP(U447,data!$B$3:$E$32,2,0)*14)+(VLOOKUP(U447,data!$B$3:$E$32,3,0))*(R447-14)),0)</f>
        <v>0</v>
      </c>
      <c r="W447" s="370" t="str">
        <f t="shared" si="440"/>
        <v xml:space="preserve"> </v>
      </c>
      <c r="X447" s="360">
        <f>IF($S447=1,VLOOKUP(W447,data!$B$35:$D$39,2,0),0)</f>
        <v>0</v>
      </c>
      <c r="Y447" s="364">
        <f>IF(AND(V447&lt;&gt;0,X447&lt;&gt;0)=FALSE,0,data!$C$43)</f>
        <v>0</v>
      </c>
      <c r="Z447" s="365">
        <f t="shared" si="506"/>
        <v>0</v>
      </c>
      <c r="AA447" s="225">
        <f t="shared" si="504"/>
        <v>0</v>
      </c>
      <c r="AB447" s="225">
        <f t="shared" si="441"/>
        <v>0</v>
      </c>
      <c r="AC447" s="225">
        <f t="shared" si="442"/>
        <v>0</v>
      </c>
      <c r="AE447" s="229"/>
      <c r="AF447" s="225">
        <f t="shared" si="443"/>
        <v>0</v>
      </c>
      <c r="AG447" s="230">
        <f>IF(AF447=1,data!$C$41*AE447,0)</f>
        <v>0</v>
      </c>
      <c r="AH447" s="265" t="s">
        <v>96</v>
      </c>
      <c r="AI447" s="231">
        <f>IF(AF447=1,IF(AE447&lt;15,VLOOKUP(AH447,data!$B$3:$E$32,2,0)*AE447,(VLOOKUP(AH447,data!$B$3:$E$32,2,0)*14)+(VLOOKUP(AH447,data!$B$3:$E$32,3,0))*(AE447-14)),0)</f>
        <v>0</v>
      </c>
      <c r="AJ447" s="265" t="s">
        <v>96</v>
      </c>
      <c r="AK447" s="231">
        <f>IF(AF447=1,VLOOKUP(AJ447,data!$B$35:$D$39,2,0),0)</f>
        <v>0</v>
      </c>
      <c r="AL447" s="232">
        <f>IF(AND(AI447&lt;&gt;0,AK447&lt;&gt;0)=FALSE,0,data!$C$43)</f>
        <v>0</v>
      </c>
      <c r="AM447" s="269">
        <f t="shared" si="444"/>
        <v>0</v>
      </c>
      <c r="AN447" s="225">
        <f t="shared" si="445"/>
        <v>0</v>
      </c>
      <c r="AO447" s="225">
        <f t="shared" si="446"/>
        <v>0</v>
      </c>
      <c r="AP447" s="225">
        <f t="shared" si="447"/>
        <v>0</v>
      </c>
      <c r="AQ447" s="431" t="str">
        <f t="shared" si="448"/>
        <v>ne</v>
      </c>
      <c r="AS447" s="229"/>
      <c r="AT447" s="225">
        <f t="shared" si="449"/>
        <v>0</v>
      </c>
      <c r="AU447" s="230">
        <f>IF(AT447=1,data!$C$41*AS447,0)</f>
        <v>0</v>
      </c>
      <c r="AV447" s="265" t="s">
        <v>96</v>
      </c>
      <c r="AW447" s="231">
        <f>IF(AT447=1,IF(AS447&lt;15,VLOOKUP(AV447,data!$B$3:$E$32,2,0)*AS447,(VLOOKUP(AV447,data!$B$3:$E$32,2,0)*14)+(VLOOKUP(AV447,data!$B$3:$E$32,3,0))*(AS447-14)),0)</f>
        <v>0</v>
      </c>
      <c r="AX447" s="265" t="s">
        <v>96</v>
      </c>
      <c r="AY447" s="231">
        <f>IF(AT447=1,VLOOKUP(AX447,data!$B$35:$D$39,2,0),0)</f>
        <v>0</v>
      </c>
      <c r="AZ447" s="232">
        <f>IF(AND(AW447&lt;&gt;0,AY447&lt;&gt;0)=FALSE,0,data!$C$43)</f>
        <v>0</v>
      </c>
      <c r="BA447" s="269">
        <f t="shared" si="450"/>
        <v>0</v>
      </c>
      <c r="BB447" s="225">
        <f t="shared" si="451"/>
        <v>0</v>
      </c>
      <c r="BC447" s="225">
        <f t="shared" si="452"/>
        <v>0</v>
      </c>
      <c r="BD447" s="225">
        <f t="shared" si="453"/>
        <v>0</v>
      </c>
      <c r="BE447" s="431" t="str">
        <f t="shared" si="454"/>
        <v>ne</v>
      </c>
      <c r="BG447" s="229"/>
      <c r="BH447" s="225">
        <f t="shared" si="455"/>
        <v>0</v>
      </c>
      <c r="BI447" s="230">
        <f>IF(BH447=1,data!$C$41*BG447,0)</f>
        <v>0</v>
      </c>
      <c r="BJ447" s="265" t="s">
        <v>96</v>
      </c>
      <c r="BK447" s="231">
        <f>IF(BH447=1,IF(BG447&lt;15,VLOOKUP(BJ447,data!$B$3:$E$32,2,0)*BG447,(VLOOKUP(BJ447,data!$B$3:$E$32,2,0)*14)+(VLOOKUP(BJ447,data!$B$3:$E$32,3,0))*(BG447-14)),0)</f>
        <v>0</v>
      </c>
      <c r="BL447" s="265" t="s">
        <v>96</v>
      </c>
      <c r="BM447" s="231">
        <f>IF(BH447=1,VLOOKUP(BL447,data!$B$35:$D$39,2,0),0)</f>
        <v>0</v>
      </c>
      <c r="BN447" s="232">
        <f>IF(AND(BK447&lt;&gt;0,BM447&lt;&gt;0)=FALSE,0,data!$C$43)</f>
        <v>0</v>
      </c>
      <c r="BO447" s="269">
        <f t="shared" si="456"/>
        <v>0</v>
      </c>
      <c r="BP447" s="225">
        <f t="shared" si="457"/>
        <v>0</v>
      </c>
      <c r="BQ447" s="225">
        <f t="shared" si="458"/>
        <v>0</v>
      </c>
      <c r="BR447" s="225">
        <f t="shared" si="459"/>
        <v>0</v>
      </c>
      <c r="BS447" s="431" t="str">
        <f t="shared" si="460"/>
        <v>ne</v>
      </c>
      <c r="BU447" s="229"/>
      <c r="BV447" s="225">
        <f t="shared" si="461"/>
        <v>0</v>
      </c>
      <c r="BW447" s="230">
        <f>IF(BV447=1,data!$C$41*BU447,0)</f>
        <v>0</v>
      </c>
      <c r="BX447" s="265" t="s">
        <v>96</v>
      </c>
      <c r="BY447" s="231">
        <f>IF(BV447=1,IF(BU447&lt;15,VLOOKUP(BX447,data!$B$3:$E$32,2,0)*BU447,(VLOOKUP(BX447,data!$B$3:$E$32,2,0)*14)+(VLOOKUP(BX447,data!$B$3:$E$32,3,0))*(BU447-14)),0)</f>
        <v>0</v>
      </c>
      <c r="BZ447" s="265" t="s">
        <v>96</v>
      </c>
      <c r="CA447" s="231">
        <f>IF(BV447=1,VLOOKUP(BZ447,data!$B$35:$D$39,2,0),0)</f>
        <v>0</v>
      </c>
      <c r="CB447" s="232">
        <f>IF(AND(BY447&lt;&gt;0,CA447&lt;&gt;0)=FALSE,0,data!$C$43)</f>
        <v>0</v>
      </c>
      <c r="CC447" s="269">
        <f t="shared" si="462"/>
        <v>0</v>
      </c>
      <c r="CD447" s="225">
        <f t="shared" si="463"/>
        <v>0</v>
      </c>
      <c r="CE447" s="225">
        <f t="shared" si="464"/>
        <v>0</v>
      </c>
      <c r="CF447" s="225">
        <f t="shared" si="465"/>
        <v>0</v>
      </c>
      <c r="CG447" s="431" t="str">
        <f t="shared" si="466"/>
        <v>ne</v>
      </c>
      <c r="CI447" s="229"/>
      <c r="CJ447" s="225">
        <f t="shared" si="467"/>
        <v>0</v>
      </c>
      <c r="CK447" s="230">
        <f>IF(CJ447=1,data!$C$41*CI447,0)</f>
        <v>0</v>
      </c>
      <c r="CL447" s="265" t="s">
        <v>96</v>
      </c>
      <c r="CM447" s="231">
        <f>IF(CJ447=1,IF(CI447&lt;15,VLOOKUP(CL447,data!$B$3:$E$32,2,0)*CI447,(VLOOKUP(CL447,data!$B$3:$E$32,2,0)*14)+(VLOOKUP(CL447,data!$B$3:$E$32,3,0))*(CI447-14)),0)</f>
        <v>0</v>
      </c>
      <c r="CN447" s="265" t="s">
        <v>96</v>
      </c>
      <c r="CO447" s="231">
        <f>IF(CJ447=1,VLOOKUP(CN447,data!$B$35:$D$39,2,0),0)</f>
        <v>0</v>
      </c>
      <c r="CP447" s="232">
        <f>IF(AND(CM447&lt;&gt;0,CO447&lt;&gt;0)=FALSE,0,data!$C$43)</f>
        <v>0</v>
      </c>
      <c r="CQ447" s="269">
        <f t="shared" si="468"/>
        <v>0</v>
      </c>
      <c r="CR447" s="225">
        <f t="shared" si="469"/>
        <v>0</v>
      </c>
      <c r="CS447" s="225">
        <f t="shared" si="470"/>
        <v>0</v>
      </c>
      <c r="CT447" s="225">
        <f t="shared" si="471"/>
        <v>0</v>
      </c>
      <c r="CU447" s="431" t="str">
        <f t="shared" si="472"/>
        <v>ne</v>
      </c>
      <c r="CW447" s="229"/>
      <c r="CX447" s="225">
        <f t="shared" si="473"/>
        <v>0</v>
      </c>
      <c r="CY447" s="230">
        <f>IF(CX447=1,data!$C$41*CW447,0)</f>
        <v>0</v>
      </c>
      <c r="CZ447" s="265" t="s">
        <v>96</v>
      </c>
      <c r="DA447" s="231">
        <f>IF(CX447=1,IF(CW447&lt;15,VLOOKUP(CZ447,data!$B$3:$E$32,2,0)*CW447,(VLOOKUP(CZ447,data!$B$3:$E$32,2,0)*14)+(VLOOKUP(CZ447,data!$B$3:$E$32,3,0))*(CW447-14)),0)</f>
        <v>0</v>
      </c>
      <c r="DB447" s="265" t="s">
        <v>96</v>
      </c>
      <c r="DC447" s="231">
        <f>IF(CX447=1,VLOOKUP(DB447,data!$B$35:$D$39,2,0),0)</f>
        <v>0</v>
      </c>
      <c r="DD447" s="232">
        <f>IF(AND(DA447&lt;&gt;0,DC447&lt;&gt;0)=FALSE,0,data!$C$43)</f>
        <v>0</v>
      </c>
      <c r="DE447" s="269">
        <f t="shared" si="474"/>
        <v>0</v>
      </c>
      <c r="DF447" s="225">
        <f t="shared" si="475"/>
        <v>0</v>
      </c>
      <c r="DG447" s="225">
        <f t="shared" si="476"/>
        <v>0</v>
      </c>
      <c r="DH447" s="225">
        <f t="shared" si="477"/>
        <v>0</v>
      </c>
      <c r="DI447" s="431" t="str">
        <f t="shared" si="478"/>
        <v>ne</v>
      </c>
      <c r="DK447" s="229"/>
      <c r="DL447" s="225">
        <f t="shared" si="479"/>
        <v>0</v>
      </c>
      <c r="DM447" s="230">
        <f>IF(DL447=1,data!$C$41*DK447,0)</f>
        <v>0</v>
      </c>
      <c r="DN447" s="265" t="s">
        <v>96</v>
      </c>
      <c r="DO447" s="231">
        <f>IF(DL447=1,IF(DK447&lt;15,VLOOKUP(DN447,data!$B$3:$E$32,2,0)*DK447,(VLOOKUP(DN447,data!$B$3:$E$32,2,0)*14)+(VLOOKUP(DN447,data!$B$3:$E$32,3,0))*(DK447-14)),0)</f>
        <v>0</v>
      </c>
      <c r="DP447" s="265" t="s">
        <v>96</v>
      </c>
      <c r="DQ447" s="231">
        <f>IF(DL447=1,VLOOKUP(DP447,data!$B$35:$D$39,2,0),0)</f>
        <v>0</v>
      </c>
      <c r="DR447" s="232">
        <f>IF(AND(DO447&lt;&gt;0,DQ447&lt;&gt;0)=FALSE,0,data!$C$43)</f>
        <v>0</v>
      </c>
      <c r="DS447" s="269">
        <f t="shared" si="480"/>
        <v>0</v>
      </c>
      <c r="DT447" s="225">
        <f t="shared" si="481"/>
        <v>0</v>
      </c>
      <c r="DU447" s="225">
        <f t="shared" si="482"/>
        <v>0</v>
      </c>
      <c r="DV447" s="225">
        <f t="shared" si="483"/>
        <v>0</v>
      </c>
      <c r="DW447" s="431" t="str">
        <f t="shared" si="484"/>
        <v>ne</v>
      </c>
      <c r="DY447" s="229"/>
      <c r="DZ447" s="225">
        <f t="shared" si="485"/>
        <v>0</v>
      </c>
      <c r="EA447" s="230">
        <f>IF(DZ447=1,data!$C$41*DY447,0)</f>
        <v>0</v>
      </c>
      <c r="EB447" s="265" t="s">
        <v>96</v>
      </c>
      <c r="EC447" s="231">
        <f>IF(DZ447=1,IF(DY447&lt;15,VLOOKUP(EB447,data!$B$3:$E$32,2,0)*DY447,(VLOOKUP(EB447,data!$B$3:$E$32,2,0)*14)+(VLOOKUP(EB447,data!$B$3:$E$32,3,0))*(DY447-14)),0)</f>
        <v>0</v>
      </c>
      <c r="ED447" s="265" t="s">
        <v>96</v>
      </c>
      <c r="EE447" s="231">
        <f>IF(DZ447=1,VLOOKUP(ED447,data!$B$35:$D$39,2,0),0)</f>
        <v>0</v>
      </c>
      <c r="EF447" s="232">
        <f>IF(AND(EC447&lt;&gt;0,EE447&lt;&gt;0)=FALSE,0,data!$C$43)</f>
        <v>0</v>
      </c>
      <c r="EG447" s="269">
        <f t="shared" si="486"/>
        <v>0</v>
      </c>
      <c r="EH447" s="225">
        <f t="shared" si="487"/>
        <v>0</v>
      </c>
      <c r="EI447" s="225">
        <f t="shared" si="488"/>
        <v>0</v>
      </c>
      <c r="EJ447" s="225">
        <f t="shared" si="489"/>
        <v>0</v>
      </c>
      <c r="EK447" s="431" t="str">
        <f t="shared" si="490"/>
        <v>ne</v>
      </c>
      <c r="EM447" s="229"/>
      <c r="EN447" s="225">
        <f t="shared" si="491"/>
        <v>0</v>
      </c>
      <c r="EO447" s="230">
        <f>IF(EN447=1,data!$C$41*EM447,0)</f>
        <v>0</v>
      </c>
      <c r="EP447" s="265" t="s">
        <v>96</v>
      </c>
      <c r="EQ447" s="231">
        <f>IF(EN447=1,IF(EM447&lt;15,VLOOKUP(EP447,data!$B$3:$E$32,2,0)*EM447,(VLOOKUP(EP447,data!$B$3:$E$32,2,0)*14)+(VLOOKUP(EP447,data!$B$3:$E$32,3,0))*(EM447-14)),0)</f>
        <v>0</v>
      </c>
      <c r="ER447" s="265" t="s">
        <v>96</v>
      </c>
      <c r="ES447" s="231">
        <f>IF(EN447=1,VLOOKUP(ER447,data!$B$35:$D$39,2,0),0)</f>
        <v>0</v>
      </c>
      <c r="ET447" s="232">
        <f>IF(AND(EQ447&lt;&gt;0,ES447&lt;&gt;0)=FALSE,0,data!$C$43)</f>
        <v>0</v>
      </c>
      <c r="EU447" s="269">
        <f t="shared" si="492"/>
        <v>0</v>
      </c>
      <c r="EV447" s="225">
        <f t="shared" si="493"/>
        <v>0</v>
      </c>
      <c r="EW447" s="225">
        <f t="shared" si="494"/>
        <v>0</v>
      </c>
      <c r="EX447" s="225">
        <f t="shared" si="495"/>
        <v>0</v>
      </c>
      <c r="EY447" s="431" t="str">
        <f t="shared" si="496"/>
        <v>ne</v>
      </c>
      <c r="FA447" s="229"/>
      <c r="FB447" s="225">
        <f t="shared" si="497"/>
        <v>0</v>
      </c>
      <c r="FC447" s="230">
        <f>IF(FB447=1,data!$C$41*FA447,0)</f>
        <v>0</v>
      </c>
      <c r="FD447" s="265" t="s">
        <v>96</v>
      </c>
      <c r="FE447" s="231">
        <f>IF(FB447=1,IF(FA447&lt;15,VLOOKUP(FD447,data!$B$3:$E$32,2,0)*FA447,(VLOOKUP(FD447,data!$B$3:$E$32,2,0)*14)+(VLOOKUP(FD447,data!$B$3:$E$32,3,0))*(FA447-14)),0)</f>
        <v>0</v>
      </c>
      <c r="FF447" s="265" t="s">
        <v>96</v>
      </c>
      <c r="FG447" s="231">
        <f>IF(FB447=1,VLOOKUP(FF447,data!$B$35:$D$39,2,0),0)</f>
        <v>0</v>
      </c>
      <c r="FH447" s="232">
        <f>IF(AND(FE447&lt;&gt;0,FG447&lt;&gt;0)=FALSE,0,data!$C$43)</f>
        <v>0</v>
      </c>
      <c r="FI447" s="269">
        <f t="shared" si="498"/>
        <v>0</v>
      </c>
      <c r="FJ447" s="225">
        <f t="shared" si="499"/>
        <v>0</v>
      </c>
      <c r="FK447" s="225">
        <f t="shared" si="500"/>
        <v>0</v>
      </c>
      <c r="FL447" s="225">
        <f t="shared" si="501"/>
        <v>0</v>
      </c>
      <c r="FM447" s="431" t="str">
        <f t="shared" si="502"/>
        <v>ne</v>
      </c>
    </row>
    <row r="448" spans="1:169" ht="26.65" hidden="1" customHeight="1" x14ac:dyDescent="0.25">
      <c r="A448" s="233"/>
      <c r="B448" s="370" t="s">
        <v>539</v>
      </c>
      <c r="C448" s="416"/>
      <c r="D448" s="418"/>
      <c r="E448" s="229"/>
      <c r="F448" s="225">
        <f t="shared" si="434"/>
        <v>0</v>
      </c>
      <c r="G448" s="230">
        <f>IF(F448=1,data!$C$41*E448,0)</f>
        <v>0</v>
      </c>
      <c r="H448" s="265" t="s">
        <v>96</v>
      </c>
      <c r="I448" s="231">
        <f>IF($F448=1,IF($E448&lt;15,VLOOKUP(H448,data!$B$3:$E$32,2,0)*$E448,(VLOOKUP(H448,data!$B$3:$E$32,2,0)*14)+(VLOOKUP(H448,data!$B$3:$E$32,3,0))*($E448-14)),0)</f>
        <v>0</v>
      </c>
      <c r="J448" s="265" t="s">
        <v>96</v>
      </c>
      <c r="K448" s="231">
        <f>IF($F448=1,VLOOKUP(J448,data!$B$35:$D$39,2,0),0)</f>
        <v>0</v>
      </c>
      <c r="L448" s="232">
        <f>IF(AND(I448&lt;&gt;0,K448&lt;&gt;0)=FALSE,0,data!$C$43)</f>
        <v>0</v>
      </c>
      <c r="M448" s="269">
        <f t="shared" si="505"/>
        <v>0</v>
      </c>
      <c r="N448" s="225">
        <f t="shared" si="503"/>
        <v>0</v>
      </c>
      <c r="O448" s="225">
        <f t="shared" si="435"/>
        <v>0</v>
      </c>
      <c r="P448" s="225">
        <f t="shared" si="436"/>
        <v>0</v>
      </c>
      <c r="Q448" s="228"/>
      <c r="R448" s="438">
        <f t="shared" si="437"/>
        <v>0</v>
      </c>
      <c r="S448" s="225">
        <f t="shared" si="438"/>
        <v>0</v>
      </c>
      <c r="T448" s="357">
        <f>IF(S448=1,data!$C$41*R448,0)</f>
        <v>0</v>
      </c>
      <c r="U448" s="370" t="str">
        <f t="shared" si="439"/>
        <v xml:space="preserve"> </v>
      </c>
      <c r="V448" s="360">
        <f>IF($S448=1,IF(R448&lt;15,VLOOKUP(U448,data!$B$3:$E$32,2,0)*R448,(VLOOKUP(U448,data!$B$3:$E$32,2,0)*14)+(VLOOKUP(U448,data!$B$3:$E$32,3,0))*(R448-14)),0)</f>
        <v>0</v>
      </c>
      <c r="W448" s="370" t="str">
        <f t="shared" si="440"/>
        <v xml:space="preserve"> </v>
      </c>
      <c r="X448" s="360">
        <f>IF($S448=1,VLOOKUP(W448,data!$B$35:$D$39,2,0),0)</f>
        <v>0</v>
      </c>
      <c r="Y448" s="364">
        <f>IF(AND(V448&lt;&gt;0,X448&lt;&gt;0)=FALSE,0,data!$C$43)</f>
        <v>0</v>
      </c>
      <c r="Z448" s="365">
        <f t="shared" si="506"/>
        <v>0</v>
      </c>
      <c r="AA448" s="225">
        <f t="shared" si="504"/>
        <v>0</v>
      </c>
      <c r="AB448" s="225">
        <f t="shared" si="441"/>
        <v>0</v>
      </c>
      <c r="AC448" s="225">
        <f t="shared" si="442"/>
        <v>0</v>
      </c>
      <c r="AE448" s="229"/>
      <c r="AF448" s="225">
        <f t="shared" si="443"/>
        <v>0</v>
      </c>
      <c r="AG448" s="230">
        <f>IF(AF448=1,data!$C$41*AE448,0)</f>
        <v>0</v>
      </c>
      <c r="AH448" s="265" t="s">
        <v>96</v>
      </c>
      <c r="AI448" s="231">
        <f>IF(AF448=1,IF(AE448&lt;15,VLOOKUP(AH448,data!$B$3:$E$32,2,0)*AE448,(VLOOKUP(AH448,data!$B$3:$E$32,2,0)*14)+(VLOOKUP(AH448,data!$B$3:$E$32,3,0))*(AE448-14)),0)</f>
        <v>0</v>
      </c>
      <c r="AJ448" s="265" t="s">
        <v>96</v>
      </c>
      <c r="AK448" s="231">
        <f>IF(AF448=1,VLOOKUP(AJ448,data!$B$35:$D$39,2,0),0)</f>
        <v>0</v>
      </c>
      <c r="AL448" s="232">
        <f>IF(AND(AI448&lt;&gt;0,AK448&lt;&gt;0)=FALSE,0,data!$C$43)</f>
        <v>0</v>
      </c>
      <c r="AM448" s="269">
        <f t="shared" si="444"/>
        <v>0</v>
      </c>
      <c r="AN448" s="225">
        <f t="shared" si="445"/>
        <v>0</v>
      </c>
      <c r="AO448" s="225">
        <f t="shared" si="446"/>
        <v>0</v>
      </c>
      <c r="AP448" s="225">
        <f t="shared" si="447"/>
        <v>0</v>
      </c>
      <c r="AQ448" s="431" t="str">
        <f t="shared" si="448"/>
        <v>ne</v>
      </c>
      <c r="AS448" s="229"/>
      <c r="AT448" s="225">
        <f t="shared" si="449"/>
        <v>0</v>
      </c>
      <c r="AU448" s="230">
        <f>IF(AT448=1,data!$C$41*AS448,0)</f>
        <v>0</v>
      </c>
      <c r="AV448" s="265" t="s">
        <v>96</v>
      </c>
      <c r="AW448" s="231">
        <f>IF(AT448=1,IF(AS448&lt;15,VLOOKUP(AV448,data!$B$3:$E$32,2,0)*AS448,(VLOOKUP(AV448,data!$B$3:$E$32,2,0)*14)+(VLOOKUP(AV448,data!$B$3:$E$32,3,0))*(AS448-14)),0)</f>
        <v>0</v>
      </c>
      <c r="AX448" s="265" t="s">
        <v>96</v>
      </c>
      <c r="AY448" s="231">
        <f>IF(AT448=1,VLOOKUP(AX448,data!$B$35:$D$39,2,0),0)</f>
        <v>0</v>
      </c>
      <c r="AZ448" s="232">
        <f>IF(AND(AW448&lt;&gt;0,AY448&lt;&gt;0)=FALSE,0,data!$C$43)</f>
        <v>0</v>
      </c>
      <c r="BA448" s="269">
        <f t="shared" si="450"/>
        <v>0</v>
      </c>
      <c r="BB448" s="225">
        <f t="shared" si="451"/>
        <v>0</v>
      </c>
      <c r="BC448" s="225">
        <f t="shared" si="452"/>
        <v>0</v>
      </c>
      <c r="BD448" s="225">
        <f t="shared" si="453"/>
        <v>0</v>
      </c>
      <c r="BE448" s="431" t="str">
        <f t="shared" si="454"/>
        <v>ne</v>
      </c>
      <c r="BG448" s="229"/>
      <c r="BH448" s="225">
        <f t="shared" si="455"/>
        <v>0</v>
      </c>
      <c r="BI448" s="230">
        <f>IF(BH448=1,data!$C$41*BG448,0)</f>
        <v>0</v>
      </c>
      <c r="BJ448" s="265" t="s">
        <v>96</v>
      </c>
      <c r="BK448" s="231">
        <f>IF(BH448=1,IF(BG448&lt;15,VLOOKUP(BJ448,data!$B$3:$E$32,2,0)*BG448,(VLOOKUP(BJ448,data!$B$3:$E$32,2,0)*14)+(VLOOKUP(BJ448,data!$B$3:$E$32,3,0))*(BG448-14)),0)</f>
        <v>0</v>
      </c>
      <c r="BL448" s="265" t="s">
        <v>96</v>
      </c>
      <c r="BM448" s="231">
        <f>IF(BH448=1,VLOOKUP(BL448,data!$B$35:$D$39,2,0),0)</f>
        <v>0</v>
      </c>
      <c r="BN448" s="232">
        <f>IF(AND(BK448&lt;&gt;0,BM448&lt;&gt;0)=FALSE,0,data!$C$43)</f>
        <v>0</v>
      </c>
      <c r="BO448" s="269">
        <f t="shared" si="456"/>
        <v>0</v>
      </c>
      <c r="BP448" s="225">
        <f t="shared" si="457"/>
        <v>0</v>
      </c>
      <c r="BQ448" s="225">
        <f t="shared" si="458"/>
        <v>0</v>
      </c>
      <c r="BR448" s="225">
        <f t="shared" si="459"/>
        <v>0</v>
      </c>
      <c r="BS448" s="431" t="str">
        <f t="shared" si="460"/>
        <v>ne</v>
      </c>
      <c r="BU448" s="229"/>
      <c r="BV448" s="225">
        <f t="shared" si="461"/>
        <v>0</v>
      </c>
      <c r="BW448" s="230">
        <f>IF(BV448=1,data!$C$41*BU448,0)</f>
        <v>0</v>
      </c>
      <c r="BX448" s="265" t="s">
        <v>96</v>
      </c>
      <c r="BY448" s="231">
        <f>IF(BV448=1,IF(BU448&lt;15,VLOOKUP(BX448,data!$B$3:$E$32,2,0)*BU448,(VLOOKUP(BX448,data!$B$3:$E$32,2,0)*14)+(VLOOKUP(BX448,data!$B$3:$E$32,3,0))*(BU448-14)),0)</f>
        <v>0</v>
      </c>
      <c r="BZ448" s="265" t="s">
        <v>96</v>
      </c>
      <c r="CA448" s="231">
        <f>IF(BV448=1,VLOOKUP(BZ448,data!$B$35:$D$39,2,0),0)</f>
        <v>0</v>
      </c>
      <c r="CB448" s="232">
        <f>IF(AND(BY448&lt;&gt;0,CA448&lt;&gt;0)=FALSE,0,data!$C$43)</f>
        <v>0</v>
      </c>
      <c r="CC448" s="269">
        <f t="shared" si="462"/>
        <v>0</v>
      </c>
      <c r="CD448" s="225">
        <f t="shared" si="463"/>
        <v>0</v>
      </c>
      <c r="CE448" s="225">
        <f t="shared" si="464"/>
        <v>0</v>
      </c>
      <c r="CF448" s="225">
        <f t="shared" si="465"/>
        <v>0</v>
      </c>
      <c r="CG448" s="431" t="str">
        <f t="shared" si="466"/>
        <v>ne</v>
      </c>
      <c r="CI448" s="229"/>
      <c r="CJ448" s="225">
        <f t="shared" si="467"/>
        <v>0</v>
      </c>
      <c r="CK448" s="230">
        <f>IF(CJ448=1,data!$C$41*CI448,0)</f>
        <v>0</v>
      </c>
      <c r="CL448" s="265" t="s">
        <v>96</v>
      </c>
      <c r="CM448" s="231">
        <f>IF(CJ448=1,IF(CI448&lt;15,VLOOKUP(CL448,data!$B$3:$E$32,2,0)*CI448,(VLOOKUP(CL448,data!$B$3:$E$32,2,0)*14)+(VLOOKUP(CL448,data!$B$3:$E$32,3,0))*(CI448-14)),0)</f>
        <v>0</v>
      </c>
      <c r="CN448" s="265" t="s">
        <v>96</v>
      </c>
      <c r="CO448" s="231">
        <f>IF(CJ448=1,VLOOKUP(CN448,data!$B$35:$D$39,2,0),0)</f>
        <v>0</v>
      </c>
      <c r="CP448" s="232">
        <f>IF(AND(CM448&lt;&gt;0,CO448&lt;&gt;0)=FALSE,0,data!$C$43)</f>
        <v>0</v>
      </c>
      <c r="CQ448" s="269">
        <f t="shared" si="468"/>
        <v>0</v>
      </c>
      <c r="CR448" s="225">
        <f t="shared" si="469"/>
        <v>0</v>
      </c>
      <c r="CS448" s="225">
        <f t="shared" si="470"/>
        <v>0</v>
      </c>
      <c r="CT448" s="225">
        <f t="shared" si="471"/>
        <v>0</v>
      </c>
      <c r="CU448" s="431" t="str">
        <f t="shared" si="472"/>
        <v>ne</v>
      </c>
      <c r="CW448" s="229"/>
      <c r="CX448" s="225">
        <f t="shared" si="473"/>
        <v>0</v>
      </c>
      <c r="CY448" s="230">
        <f>IF(CX448=1,data!$C$41*CW448,0)</f>
        <v>0</v>
      </c>
      <c r="CZ448" s="265" t="s">
        <v>96</v>
      </c>
      <c r="DA448" s="231">
        <f>IF(CX448=1,IF(CW448&lt;15,VLOOKUP(CZ448,data!$B$3:$E$32,2,0)*CW448,(VLOOKUP(CZ448,data!$B$3:$E$32,2,0)*14)+(VLOOKUP(CZ448,data!$B$3:$E$32,3,0))*(CW448-14)),0)</f>
        <v>0</v>
      </c>
      <c r="DB448" s="265" t="s">
        <v>96</v>
      </c>
      <c r="DC448" s="231">
        <f>IF(CX448=1,VLOOKUP(DB448,data!$B$35:$D$39,2,0),0)</f>
        <v>0</v>
      </c>
      <c r="DD448" s="232">
        <f>IF(AND(DA448&lt;&gt;0,DC448&lt;&gt;0)=FALSE,0,data!$C$43)</f>
        <v>0</v>
      </c>
      <c r="DE448" s="269">
        <f t="shared" si="474"/>
        <v>0</v>
      </c>
      <c r="DF448" s="225">
        <f t="shared" si="475"/>
        <v>0</v>
      </c>
      <c r="DG448" s="225">
        <f t="shared" si="476"/>
        <v>0</v>
      </c>
      <c r="DH448" s="225">
        <f t="shared" si="477"/>
        <v>0</v>
      </c>
      <c r="DI448" s="431" t="str">
        <f t="shared" si="478"/>
        <v>ne</v>
      </c>
      <c r="DK448" s="229"/>
      <c r="DL448" s="225">
        <f t="shared" si="479"/>
        <v>0</v>
      </c>
      <c r="DM448" s="230">
        <f>IF(DL448=1,data!$C$41*DK448,0)</f>
        <v>0</v>
      </c>
      <c r="DN448" s="265" t="s">
        <v>96</v>
      </c>
      <c r="DO448" s="231">
        <f>IF(DL448=1,IF(DK448&lt;15,VLOOKUP(DN448,data!$B$3:$E$32,2,0)*DK448,(VLOOKUP(DN448,data!$B$3:$E$32,2,0)*14)+(VLOOKUP(DN448,data!$B$3:$E$32,3,0))*(DK448-14)),0)</f>
        <v>0</v>
      </c>
      <c r="DP448" s="265" t="s">
        <v>96</v>
      </c>
      <c r="DQ448" s="231">
        <f>IF(DL448=1,VLOOKUP(DP448,data!$B$35:$D$39,2,0),0)</f>
        <v>0</v>
      </c>
      <c r="DR448" s="232">
        <f>IF(AND(DO448&lt;&gt;0,DQ448&lt;&gt;0)=FALSE,0,data!$C$43)</f>
        <v>0</v>
      </c>
      <c r="DS448" s="269">
        <f t="shared" si="480"/>
        <v>0</v>
      </c>
      <c r="DT448" s="225">
        <f t="shared" si="481"/>
        <v>0</v>
      </c>
      <c r="DU448" s="225">
        <f t="shared" si="482"/>
        <v>0</v>
      </c>
      <c r="DV448" s="225">
        <f t="shared" si="483"/>
        <v>0</v>
      </c>
      <c r="DW448" s="431" t="str">
        <f t="shared" si="484"/>
        <v>ne</v>
      </c>
      <c r="DY448" s="229"/>
      <c r="DZ448" s="225">
        <f t="shared" si="485"/>
        <v>0</v>
      </c>
      <c r="EA448" s="230">
        <f>IF(DZ448=1,data!$C$41*DY448,0)</f>
        <v>0</v>
      </c>
      <c r="EB448" s="265" t="s">
        <v>96</v>
      </c>
      <c r="EC448" s="231">
        <f>IF(DZ448=1,IF(DY448&lt;15,VLOOKUP(EB448,data!$B$3:$E$32,2,0)*DY448,(VLOOKUP(EB448,data!$B$3:$E$32,2,0)*14)+(VLOOKUP(EB448,data!$B$3:$E$32,3,0))*(DY448-14)),0)</f>
        <v>0</v>
      </c>
      <c r="ED448" s="265" t="s">
        <v>96</v>
      </c>
      <c r="EE448" s="231">
        <f>IF(DZ448=1,VLOOKUP(ED448,data!$B$35:$D$39,2,0),0)</f>
        <v>0</v>
      </c>
      <c r="EF448" s="232">
        <f>IF(AND(EC448&lt;&gt;0,EE448&lt;&gt;0)=FALSE,0,data!$C$43)</f>
        <v>0</v>
      </c>
      <c r="EG448" s="269">
        <f t="shared" si="486"/>
        <v>0</v>
      </c>
      <c r="EH448" s="225">
        <f t="shared" si="487"/>
        <v>0</v>
      </c>
      <c r="EI448" s="225">
        <f t="shared" si="488"/>
        <v>0</v>
      </c>
      <c r="EJ448" s="225">
        <f t="shared" si="489"/>
        <v>0</v>
      </c>
      <c r="EK448" s="431" t="str">
        <f t="shared" si="490"/>
        <v>ne</v>
      </c>
      <c r="EM448" s="229"/>
      <c r="EN448" s="225">
        <f t="shared" si="491"/>
        <v>0</v>
      </c>
      <c r="EO448" s="230">
        <f>IF(EN448=1,data!$C$41*EM448,0)</f>
        <v>0</v>
      </c>
      <c r="EP448" s="265" t="s">
        <v>96</v>
      </c>
      <c r="EQ448" s="231">
        <f>IF(EN448=1,IF(EM448&lt;15,VLOOKUP(EP448,data!$B$3:$E$32,2,0)*EM448,(VLOOKUP(EP448,data!$B$3:$E$32,2,0)*14)+(VLOOKUP(EP448,data!$B$3:$E$32,3,0))*(EM448-14)),0)</f>
        <v>0</v>
      </c>
      <c r="ER448" s="265" t="s">
        <v>96</v>
      </c>
      <c r="ES448" s="231">
        <f>IF(EN448=1,VLOOKUP(ER448,data!$B$35:$D$39,2,0),0)</f>
        <v>0</v>
      </c>
      <c r="ET448" s="232">
        <f>IF(AND(EQ448&lt;&gt;0,ES448&lt;&gt;0)=FALSE,0,data!$C$43)</f>
        <v>0</v>
      </c>
      <c r="EU448" s="269">
        <f t="shared" si="492"/>
        <v>0</v>
      </c>
      <c r="EV448" s="225">
        <f t="shared" si="493"/>
        <v>0</v>
      </c>
      <c r="EW448" s="225">
        <f t="shared" si="494"/>
        <v>0</v>
      </c>
      <c r="EX448" s="225">
        <f t="shared" si="495"/>
        <v>0</v>
      </c>
      <c r="EY448" s="431" t="str">
        <f t="shared" si="496"/>
        <v>ne</v>
      </c>
      <c r="FA448" s="229"/>
      <c r="FB448" s="225">
        <f t="shared" si="497"/>
        <v>0</v>
      </c>
      <c r="FC448" s="230">
        <f>IF(FB448=1,data!$C$41*FA448,0)</f>
        <v>0</v>
      </c>
      <c r="FD448" s="265" t="s">
        <v>96</v>
      </c>
      <c r="FE448" s="231">
        <f>IF(FB448=1,IF(FA448&lt;15,VLOOKUP(FD448,data!$B$3:$E$32,2,0)*FA448,(VLOOKUP(FD448,data!$B$3:$E$32,2,0)*14)+(VLOOKUP(FD448,data!$B$3:$E$32,3,0))*(FA448-14)),0)</f>
        <v>0</v>
      </c>
      <c r="FF448" s="265" t="s">
        <v>96</v>
      </c>
      <c r="FG448" s="231">
        <f>IF(FB448=1,VLOOKUP(FF448,data!$B$35:$D$39,2,0),0)</f>
        <v>0</v>
      </c>
      <c r="FH448" s="232">
        <f>IF(AND(FE448&lt;&gt;0,FG448&lt;&gt;0)=FALSE,0,data!$C$43)</f>
        <v>0</v>
      </c>
      <c r="FI448" s="269">
        <f t="shared" si="498"/>
        <v>0</v>
      </c>
      <c r="FJ448" s="225">
        <f t="shared" si="499"/>
        <v>0</v>
      </c>
      <c r="FK448" s="225">
        <f t="shared" si="500"/>
        <v>0</v>
      </c>
      <c r="FL448" s="225">
        <f t="shared" si="501"/>
        <v>0</v>
      </c>
      <c r="FM448" s="431" t="str">
        <f t="shared" si="502"/>
        <v>ne</v>
      </c>
    </row>
    <row r="449" spans="1:169" ht="26.65" hidden="1" customHeight="1" x14ac:dyDescent="0.25">
      <c r="A449" s="233"/>
      <c r="B449" s="370" t="s">
        <v>540</v>
      </c>
      <c r="C449" s="416"/>
      <c r="D449" s="418"/>
      <c r="E449" s="229"/>
      <c r="F449" s="225">
        <f t="shared" si="434"/>
        <v>0</v>
      </c>
      <c r="G449" s="230">
        <f>IF(F449=1,data!$C$41*E449,0)</f>
        <v>0</v>
      </c>
      <c r="H449" s="265" t="s">
        <v>96</v>
      </c>
      <c r="I449" s="231">
        <f>IF($F449=1,IF($E449&lt;15,VLOOKUP(H449,data!$B$3:$E$32,2,0)*$E449,(VLOOKUP(H449,data!$B$3:$E$32,2,0)*14)+(VLOOKUP(H449,data!$B$3:$E$32,3,0))*($E449-14)),0)</f>
        <v>0</v>
      </c>
      <c r="J449" s="265" t="s">
        <v>96</v>
      </c>
      <c r="K449" s="231">
        <f>IF($F449=1,VLOOKUP(J449,data!$B$35:$D$39,2,0),0)</f>
        <v>0</v>
      </c>
      <c r="L449" s="232">
        <f>IF(AND(I449&lt;&gt;0,K449&lt;&gt;0)=FALSE,0,data!$C$43)</f>
        <v>0</v>
      </c>
      <c r="M449" s="269">
        <f t="shared" si="505"/>
        <v>0</v>
      </c>
      <c r="N449" s="225">
        <f t="shared" si="503"/>
        <v>0</v>
      </c>
      <c r="O449" s="225">
        <f t="shared" si="435"/>
        <v>0</v>
      </c>
      <c r="P449" s="225">
        <f t="shared" si="436"/>
        <v>0</v>
      </c>
      <c r="Q449" s="228"/>
      <c r="R449" s="438">
        <f t="shared" si="437"/>
        <v>0</v>
      </c>
      <c r="S449" s="225">
        <f t="shared" si="438"/>
        <v>0</v>
      </c>
      <c r="T449" s="357">
        <f>IF(S449=1,data!$C$41*R449,0)</f>
        <v>0</v>
      </c>
      <c r="U449" s="370" t="str">
        <f t="shared" si="439"/>
        <v xml:space="preserve"> </v>
      </c>
      <c r="V449" s="360">
        <f>IF($S449=1,IF(R449&lt;15,VLOOKUP(U449,data!$B$3:$E$32,2,0)*R449,(VLOOKUP(U449,data!$B$3:$E$32,2,0)*14)+(VLOOKUP(U449,data!$B$3:$E$32,3,0))*(R449-14)),0)</f>
        <v>0</v>
      </c>
      <c r="W449" s="370" t="str">
        <f t="shared" si="440"/>
        <v xml:space="preserve"> </v>
      </c>
      <c r="X449" s="360">
        <f>IF($S449=1,VLOOKUP(W449,data!$B$35:$D$39,2,0),0)</f>
        <v>0</v>
      </c>
      <c r="Y449" s="364">
        <f>IF(AND(V449&lt;&gt;0,X449&lt;&gt;0)=FALSE,0,data!$C$43)</f>
        <v>0</v>
      </c>
      <c r="Z449" s="365">
        <f t="shared" si="506"/>
        <v>0</v>
      </c>
      <c r="AA449" s="225">
        <f t="shared" si="504"/>
        <v>0</v>
      </c>
      <c r="AB449" s="225">
        <f t="shared" si="441"/>
        <v>0</v>
      </c>
      <c r="AC449" s="225">
        <f t="shared" si="442"/>
        <v>0</v>
      </c>
      <c r="AE449" s="229"/>
      <c r="AF449" s="225">
        <f t="shared" si="443"/>
        <v>0</v>
      </c>
      <c r="AG449" s="230">
        <f>IF(AF449=1,data!$C$41*AE449,0)</f>
        <v>0</v>
      </c>
      <c r="AH449" s="265" t="s">
        <v>96</v>
      </c>
      <c r="AI449" s="231">
        <f>IF(AF449=1,IF(AE449&lt;15,VLOOKUP(AH449,data!$B$3:$E$32,2,0)*AE449,(VLOOKUP(AH449,data!$B$3:$E$32,2,0)*14)+(VLOOKUP(AH449,data!$B$3:$E$32,3,0))*(AE449-14)),0)</f>
        <v>0</v>
      </c>
      <c r="AJ449" s="265" t="s">
        <v>96</v>
      </c>
      <c r="AK449" s="231">
        <f>IF(AF449=1,VLOOKUP(AJ449,data!$B$35:$D$39,2,0),0)</f>
        <v>0</v>
      </c>
      <c r="AL449" s="232">
        <f>IF(AND(AI449&lt;&gt;0,AK449&lt;&gt;0)=FALSE,0,data!$C$43)</f>
        <v>0</v>
      </c>
      <c r="AM449" s="269">
        <f t="shared" si="444"/>
        <v>0</v>
      </c>
      <c r="AN449" s="225">
        <f t="shared" si="445"/>
        <v>0</v>
      </c>
      <c r="AO449" s="225">
        <f t="shared" si="446"/>
        <v>0</v>
      </c>
      <c r="AP449" s="225">
        <f t="shared" si="447"/>
        <v>0</v>
      </c>
      <c r="AQ449" s="431" t="str">
        <f t="shared" si="448"/>
        <v>ne</v>
      </c>
      <c r="AS449" s="229"/>
      <c r="AT449" s="225">
        <f t="shared" si="449"/>
        <v>0</v>
      </c>
      <c r="AU449" s="230">
        <f>IF(AT449=1,data!$C$41*AS449,0)</f>
        <v>0</v>
      </c>
      <c r="AV449" s="265" t="s">
        <v>96</v>
      </c>
      <c r="AW449" s="231">
        <f>IF(AT449=1,IF(AS449&lt;15,VLOOKUP(AV449,data!$B$3:$E$32,2,0)*AS449,(VLOOKUP(AV449,data!$B$3:$E$32,2,0)*14)+(VLOOKUP(AV449,data!$B$3:$E$32,3,0))*(AS449-14)),0)</f>
        <v>0</v>
      </c>
      <c r="AX449" s="265" t="s">
        <v>96</v>
      </c>
      <c r="AY449" s="231">
        <f>IF(AT449=1,VLOOKUP(AX449,data!$B$35:$D$39,2,0),0)</f>
        <v>0</v>
      </c>
      <c r="AZ449" s="232">
        <f>IF(AND(AW449&lt;&gt;0,AY449&lt;&gt;0)=FALSE,0,data!$C$43)</f>
        <v>0</v>
      </c>
      <c r="BA449" s="269">
        <f t="shared" si="450"/>
        <v>0</v>
      </c>
      <c r="BB449" s="225">
        <f t="shared" si="451"/>
        <v>0</v>
      </c>
      <c r="BC449" s="225">
        <f t="shared" si="452"/>
        <v>0</v>
      </c>
      <c r="BD449" s="225">
        <f t="shared" si="453"/>
        <v>0</v>
      </c>
      <c r="BE449" s="431" t="str">
        <f t="shared" si="454"/>
        <v>ne</v>
      </c>
      <c r="BG449" s="229"/>
      <c r="BH449" s="225">
        <f t="shared" si="455"/>
        <v>0</v>
      </c>
      <c r="BI449" s="230">
        <f>IF(BH449=1,data!$C$41*BG449,0)</f>
        <v>0</v>
      </c>
      <c r="BJ449" s="265" t="s">
        <v>96</v>
      </c>
      <c r="BK449" s="231">
        <f>IF(BH449=1,IF(BG449&lt;15,VLOOKUP(BJ449,data!$B$3:$E$32,2,0)*BG449,(VLOOKUP(BJ449,data!$B$3:$E$32,2,0)*14)+(VLOOKUP(BJ449,data!$B$3:$E$32,3,0))*(BG449-14)),0)</f>
        <v>0</v>
      </c>
      <c r="BL449" s="265" t="s">
        <v>96</v>
      </c>
      <c r="BM449" s="231">
        <f>IF(BH449=1,VLOOKUP(BL449,data!$B$35:$D$39,2,0),0)</f>
        <v>0</v>
      </c>
      <c r="BN449" s="232">
        <f>IF(AND(BK449&lt;&gt;0,BM449&lt;&gt;0)=FALSE,0,data!$C$43)</f>
        <v>0</v>
      </c>
      <c r="BO449" s="269">
        <f t="shared" si="456"/>
        <v>0</v>
      </c>
      <c r="BP449" s="225">
        <f t="shared" si="457"/>
        <v>0</v>
      </c>
      <c r="BQ449" s="225">
        <f t="shared" si="458"/>
        <v>0</v>
      </c>
      <c r="BR449" s="225">
        <f t="shared" si="459"/>
        <v>0</v>
      </c>
      <c r="BS449" s="431" t="str">
        <f t="shared" si="460"/>
        <v>ne</v>
      </c>
      <c r="BU449" s="229"/>
      <c r="BV449" s="225">
        <f t="shared" si="461"/>
        <v>0</v>
      </c>
      <c r="BW449" s="230">
        <f>IF(BV449=1,data!$C$41*BU449,0)</f>
        <v>0</v>
      </c>
      <c r="BX449" s="265" t="s">
        <v>96</v>
      </c>
      <c r="BY449" s="231">
        <f>IF(BV449=1,IF(BU449&lt;15,VLOOKUP(BX449,data!$B$3:$E$32,2,0)*BU449,(VLOOKUP(BX449,data!$B$3:$E$32,2,0)*14)+(VLOOKUP(BX449,data!$B$3:$E$32,3,0))*(BU449-14)),0)</f>
        <v>0</v>
      </c>
      <c r="BZ449" s="265" t="s">
        <v>96</v>
      </c>
      <c r="CA449" s="231">
        <f>IF(BV449=1,VLOOKUP(BZ449,data!$B$35:$D$39,2,0),0)</f>
        <v>0</v>
      </c>
      <c r="CB449" s="232">
        <f>IF(AND(BY449&lt;&gt;0,CA449&lt;&gt;0)=FALSE,0,data!$C$43)</f>
        <v>0</v>
      </c>
      <c r="CC449" s="269">
        <f t="shared" si="462"/>
        <v>0</v>
      </c>
      <c r="CD449" s="225">
        <f t="shared" si="463"/>
        <v>0</v>
      </c>
      <c r="CE449" s="225">
        <f t="shared" si="464"/>
        <v>0</v>
      </c>
      <c r="CF449" s="225">
        <f t="shared" si="465"/>
        <v>0</v>
      </c>
      <c r="CG449" s="431" t="str">
        <f t="shared" si="466"/>
        <v>ne</v>
      </c>
      <c r="CI449" s="229"/>
      <c r="CJ449" s="225">
        <f t="shared" si="467"/>
        <v>0</v>
      </c>
      <c r="CK449" s="230">
        <f>IF(CJ449=1,data!$C$41*CI449,0)</f>
        <v>0</v>
      </c>
      <c r="CL449" s="265" t="s">
        <v>96</v>
      </c>
      <c r="CM449" s="231">
        <f>IF(CJ449=1,IF(CI449&lt;15,VLOOKUP(CL449,data!$B$3:$E$32,2,0)*CI449,(VLOOKUP(CL449,data!$B$3:$E$32,2,0)*14)+(VLOOKUP(CL449,data!$B$3:$E$32,3,0))*(CI449-14)),0)</f>
        <v>0</v>
      </c>
      <c r="CN449" s="265" t="s">
        <v>96</v>
      </c>
      <c r="CO449" s="231">
        <f>IF(CJ449=1,VLOOKUP(CN449,data!$B$35:$D$39,2,0),0)</f>
        <v>0</v>
      </c>
      <c r="CP449" s="232">
        <f>IF(AND(CM449&lt;&gt;0,CO449&lt;&gt;0)=FALSE,0,data!$C$43)</f>
        <v>0</v>
      </c>
      <c r="CQ449" s="269">
        <f t="shared" si="468"/>
        <v>0</v>
      </c>
      <c r="CR449" s="225">
        <f t="shared" si="469"/>
        <v>0</v>
      </c>
      <c r="CS449" s="225">
        <f t="shared" si="470"/>
        <v>0</v>
      </c>
      <c r="CT449" s="225">
        <f t="shared" si="471"/>
        <v>0</v>
      </c>
      <c r="CU449" s="431" t="str">
        <f t="shared" si="472"/>
        <v>ne</v>
      </c>
      <c r="CW449" s="229"/>
      <c r="CX449" s="225">
        <f t="shared" si="473"/>
        <v>0</v>
      </c>
      <c r="CY449" s="230">
        <f>IF(CX449=1,data!$C$41*CW449,0)</f>
        <v>0</v>
      </c>
      <c r="CZ449" s="265" t="s">
        <v>96</v>
      </c>
      <c r="DA449" s="231">
        <f>IF(CX449=1,IF(CW449&lt;15,VLOOKUP(CZ449,data!$B$3:$E$32,2,0)*CW449,(VLOOKUP(CZ449,data!$B$3:$E$32,2,0)*14)+(VLOOKUP(CZ449,data!$B$3:$E$32,3,0))*(CW449-14)),0)</f>
        <v>0</v>
      </c>
      <c r="DB449" s="265" t="s">
        <v>96</v>
      </c>
      <c r="DC449" s="231">
        <f>IF(CX449=1,VLOOKUP(DB449,data!$B$35:$D$39,2,0),0)</f>
        <v>0</v>
      </c>
      <c r="DD449" s="232">
        <f>IF(AND(DA449&lt;&gt;0,DC449&lt;&gt;0)=FALSE,0,data!$C$43)</f>
        <v>0</v>
      </c>
      <c r="DE449" s="269">
        <f t="shared" si="474"/>
        <v>0</v>
      </c>
      <c r="DF449" s="225">
        <f t="shared" si="475"/>
        <v>0</v>
      </c>
      <c r="DG449" s="225">
        <f t="shared" si="476"/>
        <v>0</v>
      </c>
      <c r="DH449" s="225">
        <f t="shared" si="477"/>
        <v>0</v>
      </c>
      <c r="DI449" s="431" t="str">
        <f t="shared" si="478"/>
        <v>ne</v>
      </c>
      <c r="DK449" s="229"/>
      <c r="DL449" s="225">
        <f t="shared" si="479"/>
        <v>0</v>
      </c>
      <c r="DM449" s="230">
        <f>IF(DL449=1,data!$C$41*DK449,0)</f>
        <v>0</v>
      </c>
      <c r="DN449" s="265" t="s">
        <v>96</v>
      </c>
      <c r="DO449" s="231">
        <f>IF(DL449=1,IF(DK449&lt;15,VLOOKUP(DN449,data!$B$3:$E$32,2,0)*DK449,(VLOOKUP(DN449,data!$B$3:$E$32,2,0)*14)+(VLOOKUP(DN449,data!$B$3:$E$32,3,0))*(DK449-14)),0)</f>
        <v>0</v>
      </c>
      <c r="DP449" s="265" t="s">
        <v>96</v>
      </c>
      <c r="DQ449" s="231">
        <f>IF(DL449=1,VLOOKUP(DP449,data!$B$35:$D$39,2,0),0)</f>
        <v>0</v>
      </c>
      <c r="DR449" s="232">
        <f>IF(AND(DO449&lt;&gt;0,DQ449&lt;&gt;0)=FALSE,0,data!$C$43)</f>
        <v>0</v>
      </c>
      <c r="DS449" s="269">
        <f t="shared" si="480"/>
        <v>0</v>
      </c>
      <c r="DT449" s="225">
        <f t="shared" si="481"/>
        <v>0</v>
      </c>
      <c r="DU449" s="225">
        <f t="shared" si="482"/>
        <v>0</v>
      </c>
      <c r="DV449" s="225">
        <f t="shared" si="483"/>
        <v>0</v>
      </c>
      <c r="DW449" s="431" t="str">
        <f t="shared" si="484"/>
        <v>ne</v>
      </c>
      <c r="DY449" s="229"/>
      <c r="DZ449" s="225">
        <f t="shared" si="485"/>
        <v>0</v>
      </c>
      <c r="EA449" s="230">
        <f>IF(DZ449=1,data!$C$41*DY449,0)</f>
        <v>0</v>
      </c>
      <c r="EB449" s="265" t="s">
        <v>96</v>
      </c>
      <c r="EC449" s="231">
        <f>IF(DZ449=1,IF(DY449&lt;15,VLOOKUP(EB449,data!$B$3:$E$32,2,0)*DY449,(VLOOKUP(EB449,data!$B$3:$E$32,2,0)*14)+(VLOOKUP(EB449,data!$B$3:$E$32,3,0))*(DY449-14)),0)</f>
        <v>0</v>
      </c>
      <c r="ED449" s="265" t="s">
        <v>96</v>
      </c>
      <c r="EE449" s="231">
        <f>IF(DZ449=1,VLOOKUP(ED449,data!$B$35:$D$39,2,0),0)</f>
        <v>0</v>
      </c>
      <c r="EF449" s="232">
        <f>IF(AND(EC449&lt;&gt;0,EE449&lt;&gt;0)=FALSE,0,data!$C$43)</f>
        <v>0</v>
      </c>
      <c r="EG449" s="269">
        <f t="shared" si="486"/>
        <v>0</v>
      </c>
      <c r="EH449" s="225">
        <f t="shared" si="487"/>
        <v>0</v>
      </c>
      <c r="EI449" s="225">
        <f t="shared" si="488"/>
        <v>0</v>
      </c>
      <c r="EJ449" s="225">
        <f t="shared" si="489"/>
        <v>0</v>
      </c>
      <c r="EK449" s="431" t="str">
        <f t="shared" si="490"/>
        <v>ne</v>
      </c>
      <c r="EM449" s="229"/>
      <c r="EN449" s="225">
        <f t="shared" si="491"/>
        <v>0</v>
      </c>
      <c r="EO449" s="230">
        <f>IF(EN449=1,data!$C$41*EM449,0)</f>
        <v>0</v>
      </c>
      <c r="EP449" s="265" t="s">
        <v>96</v>
      </c>
      <c r="EQ449" s="231">
        <f>IF(EN449=1,IF(EM449&lt;15,VLOOKUP(EP449,data!$B$3:$E$32,2,0)*EM449,(VLOOKUP(EP449,data!$B$3:$E$32,2,0)*14)+(VLOOKUP(EP449,data!$B$3:$E$32,3,0))*(EM449-14)),0)</f>
        <v>0</v>
      </c>
      <c r="ER449" s="265" t="s">
        <v>96</v>
      </c>
      <c r="ES449" s="231">
        <f>IF(EN449=1,VLOOKUP(ER449,data!$B$35:$D$39,2,0),0)</f>
        <v>0</v>
      </c>
      <c r="ET449" s="232">
        <f>IF(AND(EQ449&lt;&gt;0,ES449&lt;&gt;0)=FALSE,0,data!$C$43)</f>
        <v>0</v>
      </c>
      <c r="EU449" s="269">
        <f t="shared" si="492"/>
        <v>0</v>
      </c>
      <c r="EV449" s="225">
        <f t="shared" si="493"/>
        <v>0</v>
      </c>
      <c r="EW449" s="225">
        <f t="shared" si="494"/>
        <v>0</v>
      </c>
      <c r="EX449" s="225">
        <f t="shared" si="495"/>
        <v>0</v>
      </c>
      <c r="EY449" s="431" t="str">
        <f t="shared" si="496"/>
        <v>ne</v>
      </c>
      <c r="FA449" s="229"/>
      <c r="FB449" s="225">
        <f t="shared" si="497"/>
        <v>0</v>
      </c>
      <c r="FC449" s="230">
        <f>IF(FB449=1,data!$C$41*FA449,0)</f>
        <v>0</v>
      </c>
      <c r="FD449" s="265" t="s">
        <v>96</v>
      </c>
      <c r="FE449" s="231">
        <f>IF(FB449=1,IF(FA449&lt;15,VLOOKUP(FD449,data!$B$3:$E$32,2,0)*FA449,(VLOOKUP(FD449,data!$B$3:$E$32,2,0)*14)+(VLOOKUP(FD449,data!$B$3:$E$32,3,0))*(FA449-14)),0)</f>
        <v>0</v>
      </c>
      <c r="FF449" s="265" t="s">
        <v>96</v>
      </c>
      <c r="FG449" s="231">
        <f>IF(FB449=1,VLOOKUP(FF449,data!$B$35:$D$39,2,0),0)</f>
        <v>0</v>
      </c>
      <c r="FH449" s="232">
        <f>IF(AND(FE449&lt;&gt;0,FG449&lt;&gt;0)=FALSE,0,data!$C$43)</f>
        <v>0</v>
      </c>
      <c r="FI449" s="269">
        <f t="shared" si="498"/>
        <v>0</v>
      </c>
      <c r="FJ449" s="225">
        <f t="shared" si="499"/>
        <v>0</v>
      </c>
      <c r="FK449" s="225">
        <f t="shared" si="500"/>
        <v>0</v>
      </c>
      <c r="FL449" s="225">
        <f t="shared" si="501"/>
        <v>0</v>
      </c>
      <c r="FM449" s="431" t="str">
        <f t="shared" si="502"/>
        <v>ne</v>
      </c>
    </row>
    <row r="450" spans="1:169" ht="26.65" hidden="1" customHeight="1" x14ac:dyDescent="0.25">
      <c r="A450" s="233"/>
      <c r="B450" s="370" t="s">
        <v>541</v>
      </c>
      <c r="C450" s="416"/>
      <c r="D450" s="418"/>
      <c r="E450" s="229"/>
      <c r="F450" s="225">
        <f t="shared" si="434"/>
        <v>0</v>
      </c>
      <c r="G450" s="230">
        <f>IF(F450=1,data!$C$41*E450,0)</f>
        <v>0</v>
      </c>
      <c r="H450" s="265" t="s">
        <v>96</v>
      </c>
      <c r="I450" s="231">
        <f>IF($F450=1,IF($E450&lt;15,VLOOKUP(H450,data!$B$3:$E$32,2,0)*$E450,(VLOOKUP(H450,data!$B$3:$E$32,2,0)*14)+(VLOOKUP(H450,data!$B$3:$E$32,3,0))*($E450-14)),0)</f>
        <v>0</v>
      </c>
      <c r="J450" s="265" t="s">
        <v>96</v>
      </c>
      <c r="K450" s="231">
        <f>IF($F450=1,VLOOKUP(J450,data!$B$35:$D$39,2,0),0)</f>
        <v>0</v>
      </c>
      <c r="L450" s="232">
        <f>IF(AND(I450&lt;&gt;0,K450&lt;&gt;0)=FALSE,0,data!$C$43)</f>
        <v>0</v>
      </c>
      <c r="M450" s="269">
        <f t="shared" si="505"/>
        <v>0</v>
      </c>
      <c r="N450" s="225">
        <f t="shared" si="503"/>
        <v>0</v>
      </c>
      <c r="O450" s="225">
        <f t="shared" si="435"/>
        <v>0</v>
      </c>
      <c r="P450" s="225">
        <f t="shared" si="436"/>
        <v>0</v>
      </c>
      <c r="Q450" s="228"/>
      <c r="R450" s="438">
        <f t="shared" si="437"/>
        <v>0</v>
      </c>
      <c r="S450" s="225">
        <f t="shared" si="438"/>
        <v>0</v>
      </c>
      <c r="T450" s="357">
        <f>IF(S450=1,data!$C$41*R450,0)</f>
        <v>0</v>
      </c>
      <c r="U450" s="370" t="str">
        <f t="shared" si="439"/>
        <v xml:space="preserve"> </v>
      </c>
      <c r="V450" s="360">
        <f>IF($S450=1,IF(R450&lt;15,VLOOKUP(U450,data!$B$3:$E$32,2,0)*R450,(VLOOKUP(U450,data!$B$3:$E$32,2,0)*14)+(VLOOKUP(U450,data!$B$3:$E$32,3,0))*(R450-14)),0)</f>
        <v>0</v>
      </c>
      <c r="W450" s="370" t="str">
        <f t="shared" si="440"/>
        <v xml:space="preserve"> </v>
      </c>
      <c r="X450" s="360">
        <f>IF($S450=1,VLOOKUP(W450,data!$B$35:$D$39,2,0),0)</f>
        <v>0</v>
      </c>
      <c r="Y450" s="364">
        <f>IF(AND(V450&lt;&gt;0,X450&lt;&gt;0)=FALSE,0,data!$C$43)</f>
        <v>0</v>
      </c>
      <c r="Z450" s="365">
        <f t="shared" si="506"/>
        <v>0</v>
      </c>
      <c r="AA450" s="225">
        <f t="shared" si="504"/>
        <v>0</v>
      </c>
      <c r="AB450" s="225">
        <f t="shared" si="441"/>
        <v>0</v>
      </c>
      <c r="AC450" s="225">
        <f t="shared" si="442"/>
        <v>0</v>
      </c>
      <c r="AE450" s="229"/>
      <c r="AF450" s="225">
        <f t="shared" si="443"/>
        <v>0</v>
      </c>
      <c r="AG450" s="230">
        <f>IF(AF450=1,data!$C$41*AE450,0)</f>
        <v>0</v>
      </c>
      <c r="AH450" s="265" t="s">
        <v>96</v>
      </c>
      <c r="AI450" s="231">
        <f>IF(AF450=1,IF(AE450&lt;15,VLOOKUP(AH450,data!$B$3:$E$32,2,0)*AE450,(VLOOKUP(AH450,data!$B$3:$E$32,2,0)*14)+(VLOOKUP(AH450,data!$B$3:$E$32,3,0))*(AE450-14)),0)</f>
        <v>0</v>
      </c>
      <c r="AJ450" s="265" t="s">
        <v>96</v>
      </c>
      <c r="AK450" s="231">
        <f>IF(AF450=1,VLOOKUP(AJ450,data!$B$35:$D$39,2,0),0)</f>
        <v>0</v>
      </c>
      <c r="AL450" s="232">
        <f>IF(AND(AI450&lt;&gt;0,AK450&lt;&gt;0)=FALSE,0,data!$C$43)</f>
        <v>0</v>
      </c>
      <c r="AM450" s="269">
        <f t="shared" si="444"/>
        <v>0</v>
      </c>
      <c r="AN450" s="225">
        <f t="shared" si="445"/>
        <v>0</v>
      </c>
      <c r="AO450" s="225">
        <f t="shared" si="446"/>
        <v>0</v>
      </c>
      <c r="AP450" s="225">
        <f t="shared" si="447"/>
        <v>0</v>
      </c>
      <c r="AQ450" s="431" t="str">
        <f t="shared" si="448"/>
        <v>ne</v>
      </c>
      <c r="AS450" s="229"/>
      <c r="AT450" s="225">
        <f t="shared" si="449"/>
        <v>0</v>
      </c>
      <c r="AU450" s="230">
        <f>IF(AT450=1,data!$C$41*AS450,0)</f>
        <v>0</v>
      </c>
      <c r="AV450" s="265" t="s">
        <v>96</v>
      </c>
      <c r="AW450" s="231">
        <f>IF(AT450=1,IF(AS450&lt;15,VLOOKUP(AV450,data!$B$3:$E$32,2,0)*AS450,(VLOOKUP(AV450,data!$B$3:$E$32,2,0)*14)+(VLOOKUP(AV450,data!$B$3:$E$32,3,0))*(AS450-14)),0)</f>
        <v>0</v>
      </c>
      <c r="AX450" s="265" t="s">
        <v>96</v>
      </c>
      <c r="AY450" s="231">
        <f>IF(AT450=1,VLOOKUP(AX450,data!$B$35:$D$39,2,0),0)</f>
        <v>0</v>
      </c>
      <c r="AZ450" s="232">
        <f>IF(AND(AW450&lt;&gt;0,AY450&lt;&gt;0)=FALSE,0,data!$C$43)</f>
        <v>0</v>
      </c>
      <c r="BA450" s="269">
        <f t="shared" si="450"/>
        <v>0</v>
      </c>
      <c r="BB450" s="225">
        <f t="shared" si="451"/>
        <v>0</v>
      </c>
      <c r="BC450" s="225">
        <f t="shared" si="452"/>
        <v>0</v>
      </c>
      <c r="BD450" s="225">
        <f t="shared" si="453"/>
        <v>0</v>
      </c>
      <c r="BE450" s="431" t="str">
        <f t="shared" si="454"/>
        <v>ne</v>
      </c>
      <c r="BG450" s="229"/>
      <c r="BH450" s="225">
        <f t="shared" si="455"/>
        <v>0</v>
      </c>
      <c r="BI450" s="230">
        <f>IF(BH450=1,data!$C$41*BG450,0)</f>
        <v>0</v>
      </c>
      <c r="BJ450" s="265" t="s">
        <v>96</v>
      </c>
      <c r="BK450" s="231">
        <f>IF(BH450=1,IF(BG450&lt;15,VLOOKUP(BJ450,data!$B$3:$E$32,2,0)*BG450,(VLOOKUP(BJ450,data!$B$3:$E$32,2,0)*14)+(VLOOKUP(BJ450,data!$B$3:$E$32,3,0))*(BG450-14)),0)</f>
        <v>0</v>
      </c>
      <c r="BL450" s="265" t="s">
        <v>96</v>
      </c>
      <c r="BM450" s="231">
        <f>IF(BH450=1,VLOOKUP(BL450,data!$B$35:$D$39,2,0),0)</f>
        <v>0</v>
      </c>
      <c r="BN450" s="232">
        <f>IF(AND(BK450&lt;&gt;0,BM450&lt;&gt;0)=FALSE,0,data!$C$43)</f>
        <v>0</v>
      </c>
      <c r="BO450" s="269">
        <f t="shared" si="456"/>
        <v>0</v>
      </c>
      <c r="BP450" s="225">
        <f t="shared" si="457"/>
        <v>0</v>
      </c>
      <c r="BQ450" s="225">
        <f t="shared" si="458"/>
        <v>0</v>
      </c>
      <c r="BR450" s="225">
        <f t="shared" si="459"/>
        <v>0</v>
      </c>
      <c r="BS450" s="431" t="str">
        <f t="shared" si="460"/>
        <v>ne</v>
      </c>
      <c r="BU450" s="229"/>
      <c r="BV450" s="225">
        <f t="shared" si="461"/>
        <v>0</v>
      </c>
      <c r="BW450" s="230">
        <f>IF(BV450=1,data!$C$41*BU450,0)</f>
        <v>0</v>
      </c>
      <c r="BX450" s="265" t="s">
        <v>96</v>
      </c>
      <c r="BY450" s="231">
        <f>IF(BV450=1,IF(BU450&lt;15,VLOOKUP(BX450,data!$B$3:$E$32,2,0)*BU450,(VLOOKUP(BX450,data!$B$3:$E$32,2,0)*14)+(VLOOKUP(BX450,data!$B$3:$E$32,3,0))*(BU450-14)),0)</f>
        <v>0</v>
      </c>
      <c r="BZ450" s="265" t="s">
        <v>96</v>
      </c>
      <c r="CA450" s="231">
        <f>IF(BV450=1,VLOOKUP(BZ450,data!$B$35:$D$39,2,0),0)</f>
        <v>0</v>
      </c>
      <c r="CB450" s="232">
        <f>IF(AND(BY450&lt;&gt;0,CA450&lt;&gt;0)=FALSE,0,data!$C$43)</f>
        <v>0</v>
      </c>
      <c r="CC450" s="269">
        <f t="shared" si="462"/>
        <v>0</v>
      </c>
      <c r="CD450" s="225">
        <f t="shared" si="463"/>
        <v>0</v>
      </c>
      <c r="CE450" s="225">
        <f t="shared" si="464"/>
        <v>0</v>
      </c>
      <c r="CF450" s="225">
        <f t="shared" si="465"/>
        <v>0</v>
      </c>
      <c r="CG450" s="431" t="str">
        <f t="shared" si="466"/>
        <v>ne</v>
      </c>
      <c r="CI450" s="229"/>
      <c r="CJ450" s="225">
        <f t="shared" si="467"/>
        <v>0</v>
      </c>
      <c r="CK450" s="230">
        <f>IF(CJ450=1,data!$C$41*CI450,0)</f>
        <v>0</v>
      </c>
      <c r="CL450" s="265" t="s">
        <v>96</v>
      </c>
      <c r="CM450" s="231">
        <f>IF(CJ450=1,IF(CI450&lt;15,VLOOKUP(CL450,data!$B$3:$E$32,2,0)*CI450,(VLOOKUP(CL450,data!$B$3:$E$32,2,0)*14)+(VLOOKUP(CL450,data!$B$3:$E$32,3,0))*(CI450-14)),0)</f>
        <v>0</v>
      </c>
      <c r="CN450" s="265" t="s">
        <v>96</v>
      </c>
      <c r="CO450" s="231">
        <f>IF(CJ450=1,VLOOKUP(CN450,data!$B$35:$D$39,2,0),0)</f>
        <v>0</v>
      </c>
      <c r="CP450" s="232">
        <f>IF(AND(CM450&lt;&gt;0,CO450&lt;&gt;0)=FALSE,0,data!$C$43)</f>
        <v>0</v>
      </c>
      <c r="CQ450" s="269">
        <f t="shared" si="468"/>
        <v>0</v>
      </c>
      <c r="CR450" s="225">
        <f t="shared" si="469"/>
        <v>0</v>
      </c>
      <c r="CS450" s="225">
        <f t="shared" si="470"/>
        <v>0</v>
      </c>
      <c r="CT450" s="225">
        <f t="shared" si="471"/>
        <v>0</v>
      </c>
      <c r="CU450" s="431" t="str">
        <f t="shared" si="472"/>
        <v>ne</v>
      </c>
      <c r="CW450" s="229"/>
      <c r="CX450" s="225">
        <f t="shared" si="473"/>
        <v>0</v>
      </c>
      <c r="CY450" s="230">
        <f>IF(CX450=1,data!$C$41*CW450,0)</f>
        <v>0</v>
      </c>
      <c r="CZ450" s="265" t="s">
        <v>96</v>
      </c>
      <c r="DA450" s="231">
        <f>IF(CX450=1,IF(CW450&lt;15,VLOOKUP(CZ450,data!$B$3:$E$32,2,0)*CW450,(VLOOKUP(CZ450,data!$B$3:$E$32,2,0)*14)+(VLOOKUP(CZ450,data!$B$3:$E$32,3,0))*(CW450-14)),0)</f>
        <v>0</v>
      </c>
      <c r="DB450" s="265" t="s">
        <v>96</v>
      </c>
      <c r="DC450" s="231">
        <f>IF(CX450=1,VLOOKUP(DB450,data!$B$35:$D$39,2,0),0)</f>
        <v>0</v>
      </c>
      <c r="DD450" s="232">
        <f>IF(AND(DA450&lt;&gt;0,DC450&lt;&gt;0)=FALSE,0,data!$C$43)</f>
        <v>0</v>
      </c>
      <c r="DE450" s="269">
        <f t="shared" si="474"/>
        <v>0</v>
      </c>
      <c r="DF450" s="225">
        <f t="shared" si="475"/>
        <v>0</v>
      </c>
      <c r="DG450" s="225">
        <f t="shared" si="476"/>
        <v>0</v>
      </c>
      <c r="DH450" s="225">
        <f t="shared" si="477"/>
        <v>0</v>
      </c>
      <c r="DI450" s="431" t="str">
        <f t="shared" si="478"/>
        <v>ne</v>
      </c>
      <c r="DK450" s="229"/>
      <c r="DL450" s="225">
        <f t="shared" si="479"/>
        <v>0</v>
      </c>
      <c r="DM450" s="230">
        <f>IF(DL450=1,data!$C$41*DK450,0)</f>
        <v>0</v>
      </c>
      <c r="DN450" s="265" t="s">
        <v>96</v>
      </c>
      <c r="DO450" s="231">
        <f>IF(DL450=1,IF(DK450&lt;15,VLOOKUP(DN450,data!$B$3:$E$32,2,0)*DK450,(VLOOKUP(DN450,data!$B$3:$E$32,2,0)*14)+(VLOOKUP(DN450,data!$B$3:$E$32,3,0))*(DK450-14)),0)</f>
        <v>0</v>
      </c>
      <c r="DP450" s="265" t="s">
        <v>96</v>
      </c>
      <c r="DQ450" s="231">
        <f>IF(DL450=1,VLOOKUP(DP450,data!$B$35:$D$39,2,0),0)</f>
        <v>0</v>
      </c>
      <c r="DR450" s="232">
        <f>IF(AND(DO450&lt;&gt;0,DQ450&lt;&gt;0)=FALSE,0,data!$C$43)</f>
        <v>0</v>
      </c>
      <c r="DS450" s="269">
        <f t="shared" si="480"/>
        <v>0</v>
      </c>
      <c r="DT450" s="225">
        <f t="shared" si="481"/>
        <v>0</v>
      </c>
      <c r="DU450" s="225">
        <f t="shared" si="482"/>
        <v>0</v>
      </c>
      <c r="DV450" s="225">
        <f t="shared" si="483"/>
        <v>0</v>
      </c>
      <c r="DW450" s="431" t="str">
        <f t="shared" si="484"/>
        <v>ne</v>
      </c>
      <c r="DY450" s="229"/>
      <c r="DZ450" s="225">
        <f t="shared" si="485"/>
        <v>0</v>
      </c>
      <c r="EA450" s="230">
        <f>IF(DZ450=1,data!$C$41*DY450,0)</f>
        <v>0</v>
      </c>
      <c r="EB450" s="265" t="s">
        <v>96</v>
      </c>
      <c r="EC450" s="231">
        <f>IF(DZ450=1,IF(DY450&lt;15,VLOOKUP(EB450,data!$B$3:$E$32,2,0)*DY450,(VLOOKUP(EB450,data!$B$3:$E$32,2,0)*14)+(VLOOKUP(EB450,data!$B$3:$E$32,3,0))*(DY450-14)),0)</f>
        <v>0</v>
      </c>
      <c r="ED450" s="265" t="s">
        <v>96</v>
      </c>
      <c r="EE450" s="231">
        <f>IF(DZ450=1,VLOOKUP(ED450,data!$B$35:$D$39,2,0),0)</f>
        <v>0</v>
      </c>
      <c r="EF450" s="232">
        <f>IF(AND(EC450&lt;&gt;0,EE450&lt;&gt;0)=FALSE,0,data!$C$43)</f>
        <v>0</v>
      </c>
      <c r="EG450" s="269">
        <f t="shared" si="486"/>
        <v>0</v>
      </c>
      <c r="EH450" s="225">
        <f t="shared" si="487"/>
        <v>0</v>
      </c>
      <c r="EI450" s="225">
        <f t="shared" si="488"/>
        <v>0</v>
      </c>
      <c r="EJ450" s="225">
        <f t="shared" si="489"/>
        <v>0</v>
      </c>
      <c r="EK450" s="431" t="str">
        <f t="shared" si="490"/>
        <v>ne</v>
      </c>
      <c r="EM450" s="229"/>
      <c r="EN450" s="225">
        <f t="shared" si="491"/>
        <v>0</v>
      </c>
      <c r="EO450" s="230">
        <f>IF(EN450=1,data!$C$41*EM450,0)</f>
        <v>0</v>
      </c>
      <c r="EP450" s="265" t="s">
        <v>96</v>
      </c>
      <c r="EQ450" s="231">
        <f>IF(EN450=1,IF(EM450&lt;15,VLOOKUP(EP450,data!$B$3:$E$32,2,0)*EM450,(VLOOKUP(EP450,data!$B$3:$E$32,2,0)*14)+(VLOOKUP(EP450,data!$B$3:$E$32,3,0))*(EM450-14)),0)</f>
        <v>0</v>
      </c>
      <c r="ER450" s="265" t="s">
        <v>96</v>
      </c>
      <c r="ES450" s="231">
        <f>IF(EN450=1,VLOOKUP(ER450,data!$B$35:$D$39,2,0),0)</f>
        <v>0</v>
      </c>
      <c r="ET450" s="232">
        <f>IF(AND(EQ450&lt;&gt;0,ES450&lt;&gt;0)=FALSE,0,data!$C$43)</f>
        <v>0</v>
      </c>
      <c r="EU450" s="269">
        <f t="shared" si="492"/>
        <v>0</v>
      </c>
      <c r="EV450" s="225">
        <f t="shared" si="493"/>
        <v>0</v>
      </c>
      <c r="EW450" s="225">
        <f t="shared" si="494"/>
        <v>0</v>
      </c>
      <c r="EX450" s="225">
        <f t="shared" si="495"/>
        <v>0</v>
      </c>
      <c r="EY450" s="431" t="str">
        <f t="shared" si="496"/>
        <v>ne</v>
      </c>
      <c r="FA450" s="229"/>
      <c r="FB450" s="225">
        <f t="shared" si="497"/>
        <v>0</v>
      </c>
      <c r="FC450" s="230">
        <f>IF(FB450=1,data!$C$41*FA450,0)</f>
        <v>0</v>
      </c>
      <c r="FD450" s="265" t="s">
        <v>96</v>
      </c>
      <c r="FE450" s="231">
        <f>IF(FB450=1,IF(FA450&lt;15,VLOOKUP(FD450,data!$B$3:$E$32,2,0)*FA450,(VLOOKUP(FD450,data!$B$3:$E$32,2,0)*14)+(VLOOKUP(FD450,data!$B$3:$E$32,3,0))*(FA450-14)),0)</f>
        <v>0</v>
      </c>
      <c r="FF450" s="265" t="s">
        <v>96</v>
      </c>
      <c r="FG450" s="231">
        <f>IF(FB450=1,VLOOKUP(FF450,data!$B$35:$D$39,2,0),0)</f>
        <v>0</v>
      </c>
      <c r="FH450" s="232">
        <f>IF(AND(FE450&lt;&gt;0,FG450&lt;&gt;0)=FALSE,0,data!$C$43)</f>
        <v>0</v>
      </c>
      <c r="FI450" s="269">
        <f t="shared" si="498"/>
        <v>0</v>
      </c>
      <c r="FJ450" s="225">
        <f t="shared" si="499"/>
        <v>0</v>
      </c>
      <c r="FK450" s="225">
        <f t="shared" si="500"/>
        <v>0</v>
      </c>
      <c r="FL450" s="225">
        <f t="shared" si="501"/>
        <v>0</v>
      </c>
      <c r="FM450" s="431" t="str">
        <f t="shared" si="502"/>
        <v>ne</v>
      </c>
    </row>
    <row r="451" spans="1:169" ht="26.65" hidden="1" customHeight="1" x14ac:dyDescent="0.25">
      <c r="A451" s="233"/>
      <c r="B451" s="370" t="s">
        <v>542</v>
      </c>
      <c r="C451" s="416"/>
      <c r="D451" s="418"/>
      <c r="E451" s="229"/>
      <c r="F451" s="225">
        <f t="shared" si="434"/>
        <v>0</v>
      </c>
      <c r="G451" s="230">
        <f>IF(F451=1,data!$C$41*E451,0)</f>
        <v>0</v>
      </c>
      <c r="H451" s="265" t="s">
        <v>96</v>
      </c>
      <c r="I451" s="231">
        <f>IF($F451=1,IF($E451&lt;15,VLOOKUP(H451,data!$B$3:$E$32,2,0)*$E451,(VLOOKUP(H451,data!$B$3:$E$32,2,0)*14)+(VLOOKUP(H451,data!$B$3:$E$32,3,0))*($E451-14)),0)</f>
        <v>0</v>
      </c>
      <c r="J451" s="265" t="s">
        <v>96</v>
      </c>
      <c r="K451" s="231">
        <f>IF($F451=1,VLOOKUP(J451,data!$B$35:$D$39,2,0),0)</f>
        <v>0</v>
      </c>
      <c r="L451" s="232">
        <f>IF(AND(I451&lt;&gt;0,K451&lt;&gt;0)=FALSE,0,data!$C$43)</f>
        <v>0</v>
      </c>
      <c r="M451" s="269">
        <f t="shared" si="505"/>
        <v>0</v>
      </c>
      <c r="N451" s="225">
        <f t="shared" si="503"/>
        <v>0</v>
      </c>
      <c r="O451" s="225">
        <f t="shared" si="435"/>
        <v>0</v>
      </c>
      <c r="P451" s="225">
        <f t="shared" si="436"/>
        <v>0</v>
      </c>
      <c r="Q451" s="228"/>
      <c r="R451" s="438">
        <f t="shared" si="437"/>
        <v>0</v>
      </c>
      <c r="S451" s="225">
        <f t="shared" si="438"/>
        <v>0</v>
      </c>
      <c r="T451" s="357">
        <f>IF(S451=1,data!$C$41*R451,0)</f>
        <v>0</v>
      </c>
      <c r="U451" s="370" t="str">
        <f t="shared" si="439"/>
        <v xml:space="preserve"> </v>
      </c>
      <c r="V451" s="360">
        <f>IF($S451=1,IF(R451&lt;15,VLOOKUP(U451,data!$B$3:$E$32,2,0)*R451,(VLOOKUP(U451,data!$B$3:$E$32,2,0)*14)+(VLOOKUP(U451,data!$B$3:$E$32,3,0))*(R451-14)),0)</f>
        <v>0</v>
      </c>
      <c r="W451" s="370" t="str">
        <f t="shared" si="440"/>
        <v xml:space="preserve"> </v>
      </c>
      <c r="X451" s="360">
        <f>IF($S451=1,VLOOKUP(W451,data!$B$35:$D$39,2,0),0)</f>
        <v>0</v>
      </c>
      <c r="Y451" s="364">
        <f>IF(AND(V451&lt;&gt;0,X451&lt;&gt;0)=FALSE,0,data!$C$43)</f>
        <v>0</v>
      </c>
      <c r="Z451" s="365">
        <f t="shared" si="506"/>
        <v>0</v>
      </c>
      <c r="AA451" s="225">
        <f t="shared" si="504"/>
        <v>0</v>
      </c>
      <c r="AB451" s="225">
        <f t="shared" si="441"/>
        <v>0</v>
      </c>
      <c r="AC451" s="225">
        <f t="shared" si="442"/>
        <v>0</v>
      </c>
      <c r="AE451" s="229"/>
      <c r="AF451" s="225">
        <f t="shared" si="443"/>
        <v>0</v>
      </c>
      <c r="AG451" s="230">
        <f>IF(AF451=1,data!$C$41*AE451,0)</f>
        <v>0</v>
      </c>
      <c r="AH451" s="265" t="s">
        <v>96</v>
      </c>
      <c r="AI451" s="231">
        <f>IF(AF451=1,IF(AE451&lt;15,VLOOKUP(AH451,data!$B$3:$E$32,2,0)*AE451,(VLOOKUP(AH451,data!$B$3:$E$32,2,0)*14)+(VLOOKUP(AH451,data!$B$3:$E$32,3,0))*(AE451-14)),0)</f>
        <v>0</v>
      </c>
      <c r="AJ451" s="265" t="s">
        <v>96</v>
      </c>
      <c r="AK451" s="231">
        <f>IF(AF451=1,VLOOKUP(AJ451,data!$B$35:$D$39,2,0),0)</f>
        <v>0</v>
      </c>
      <c r="AL451" s="232">
        <f>IF(AND(AI451&lt;&gt;0,AK451&lt;&gt;0)=FALSE,0,data!$C$43)</f>
        <v>0</v>
      </c>
      <c r="AM451" s="269">
        <f t="shared" si="444"/>
        <v>0</v>
      </c>
      <c r="AN451" s="225">
        <f t="shared" si="445"/>
        <v>0</v>
      </c>
      <c r="AO451" s="225">
        <f t="shared" si="446"/>
        <v>0</v>
      </c>
      <c r="AP451" s="225">
        <f t="shared" si="447"/>
        <v>0</v>
      </c>
      <c r="AQ451" s="431" t="str">
        <f t="shared" si="448"/>
        <v>ne</v>
      </c>
      <c r="AS451" s="229"/>
      <c r="AT451" s="225">
        <f t="shared" si="449"/>
        <v>0</v>
      </c>
      <c r="AU451" s="230">
        <f>IF(AT451=1,data!$C$41*AS451,0)</f>
        <v>0</v>
      </c>
      <c r="AV451" s="265" t="s">
        <v>96</v>
      </c>
      <c r="AW451" s="231">
        <f>IF(AT451=1,IF(AS451&lt;15,VLOOKUP(AV451,data!$B$3:$E$32,2,0)*AS451,(VLOOKUP(AV451,data!$B$3:$E$32,2,0)*14)+(VLOOKUP(AV451,data!$B$3:$E$32,3,0))*(AS451-14)),0)</f>
        <v>0</v>
      </c>
      <c r="AX451" s="265" t="s">
        <v>96</v>
      </c>
      <c r="AY451" s="231">
        <f>IF(AT451=1,VLOOKUP(AX451,data!$B$35:$D$39,2,0),0)</f>
        <v>0</v>
      </c>
      <c r="AZ451" s="232">
        <f>IF(AND(AW451&lt;&gt;0,AY451&lt;&gt;0)=FALSE,0,data!$C$43)</f>
        <v>0</v>
      </c>
      <c r="BA451" s="269">
        <f t="shared" si="450"/>
        <v>0</v>
      </c>
      <c r="BB451" s="225">
        <f t="shared" si="451"/>
        <v>0</v>
      </c>
      <c r="BC451" s="225">
        <f t="shared" si="452"/>
        <v>0</v>
      </c>
      <c r="BD451" s="225">
        <f t="shared" si="453"/>
        <v>0</v>
      </c>
      <c r="BE451" s="431" t="str">
        <f t="shared" si="454"/>
        <v>ne</v>
      </c>
      <c r="BG451" s="229"/>
      <c r="BH451" s="225">
        <f t="shared" si="455"/>
        <v>0</v>
      </c>
      <c r="BI451" s="230">
        <f>IF(BH451=1,data!$C$41*BG451,0)</f>
        <v>0</v>
      </c>
      <c r="BJ451" s="265" t="s">
        <v>96</v>
      </c>
      <c r="BK451" s="231">
        <f>IF(BH451=1,IF(BG451&lt;15,VLOOKUP(BJ451,data!$B$3:$E$32,2,0)*BG451,(VLOOKUP(BJ451,data!$B$3:$E$32,2,0)*14)+(VLOOKUP(BJ451,data!$B$3:$E$32,3,0))*(BG451-14)),0)</f>
        <v>0</v>
      </c>
      <c r="BL451" s="265" t="s">
        <v>96</v>
      </c>
      <c r="BM451" s="231">
        <f>IF(BH451=1,VLOOKUP(BL451,data!$B$35:$D$39,2,0),0)</f>
        <v>0</v>
      </c>
      <c r="BN451" s="232">
        <f>IF(AND(BK451&lt;&gt;0,BM451&lt;&gt;0)=FALSE,0,data!$C$43)</f>
        <v>0</v>
      </c>
      <c r="BO451" s="269">
        <f t="shared" si="456"/>
        <v>0</v>
      </c>
      <c r="BP451" s="225">
        <f t="shared" si="457"/>
        <v>0</v>
      </c>
      <c r="BQ451" s="225">
        <f t="shared" si="458"/>
        <v>0</v>
      </c>
      <c r="BR451" s="225">
        <f t="shared" si="459"/>
        <v>0</v>
      </c>
      <c r="BS451" s="431" t="str">
        <f t="shared" si="460"/>
        <v>ne</v>
      </c>
      <c r="BU451" s="229"/>
      <c r="BV451" s="225">
        <f t="shared" si="461"/>
        <v>0</v>
      </c>
      <c r="BW451" s="230">
        <f>IF(BV451=1,data!$C$41*BU451,0)</f>
        <v>0</v>
      </c>
      <c r="BX451" s="265" t="s">
        <v>96</v>
      </c>
      <c r="BY451" s="231">
        <f>IF(BV451=1,IF(BU451&lt;15,VLOOKUP(BX451,data!$B$3:$E$32,2,0)*BU451,(VLOOKUP(BX451,data!$B$3:$E$32,2,0)*14)+(VLOOKUP(BX451,data!$B$3:$E$32,3,0))*(BU451-14)),0)</f>
        <v>0</v>
      </c>
      <c r="BZ451" s="265" t="s">
        <v>96</v>
      </c>
      <c r="CA451" s="231">
        <f>IF(BV451=1,VLOOKUP(BZ451,data!$B$35:$D$39,2,0),0)</f>
        <v>0</v>
      </c>
      <c r="CB451" s="232">
        <f>IF(AND(BY451&lt;&gt;0,CA451&lt;&gt;0)=FALSE,0,data!$C$43)</f>
        <v>0</v>
      </c>
      <c r="CC451" s="269">
        <f t="shared" si="462"/>
        <v>0</v>
      </c>
      <c r="CD451" s="225">
        <f t="shared" si="463"/>
        <v>0</v>
      </c>
      <c r="CE451" s="225">
        <f t="shared" si="464"/>
        <v>0</v>
      </c>
      <c r="CF451" s="225">
        <f t="shared" si="465"/>
        <v>0</v>
      </c>
      <c r="CG451" s="431" t="str">
        <f t="shared" si="466"/>
        <v>ne</v>
      </c>
      <c r="CI451" s="229"/>
      <c r="CJ451" s="225">
        <f t="shared" si="467"/>
        <v>0</v>
      </c>
      <c r="CK451" s="230">
        <f>IF(CJ451=1,data!$C$41*CI451,0)</f>
        <v>0</v>
      </c>
      <c r="CL451" s="265" t="s">
        <v>96</v>
      </c>
      <c r="CM451" s="231">
        <f>IF(CJ451=1,IF(CI451&lt;15,VLOOKUP(CL451,data!$B$3:$E$32,2,0)*CI451,(VLOOKUP(CL451,data!$B$3:$E$32,2,0)*14)+(VLOOKUP(CL451,data!$B$3:$E$32,3,0))*(CI451-14)),0)</f>
        <v>0</v>
      </c>
      <c r="CN451" s="265" t="s">
        <v>96</v>
      </c>
      <c r="CO451" s="231">
        <f>IF(CJ451=1,VLOOKUP(CN451,data!$B$35:$D$39,2,0),0)</f>
        <v>0</v>
      </c>
      <c r="CP451" s="232">
        <f>IF(AND(CM451&lt;&gt;0,CO451&lt;&gt;0)=FALSE,0,data!$C$43)</f>
        <v>0</v>
      </c>
      <c r="CQ451" s="269">
        <f t="shared" si="468"/>
        <v>0</v>
      </c>
      <c r="CR451" s="225">
        <f t="shared" si="469"/>
        <v>0</v>
      </c>
      <c r="CS451" s="225">
        <f t="shared" si="470"/>
        <v>0</v>
      </c>
      <c r="CT451" s="225">
        <f t="shared" si="471"/>
        <v>0</v>
      </c>
      <c r="CU451" s="431" t="str">
        <f t="shared" si="472"/>
        <v>ne</v>
      </c>
      <c r="CW451" s="229"/>
      <c r="CX451" s="225">
        <f t="shared" si="473"/>
        <v>0</v>
      </c>
      <c r="CY451" s="230">
        <f>IF(CX451=1,data!$C$41*CW451,0)</f>
        <v>0</v>
      </c>
      <c r="CZ451" s="265" t="s">
        <v>96</v>
      </c>
      <c r="DA451" s="231">
        <f>IF(CX451=1,IF(CW451&lt;15,VLOOKUP(CZ451,data!$B$3:$E$32,2,0)*CW451,(VLOOKUP(CZ451,data!$B$3:$E$32,2,0)*14)+(VLOOKUP(CZ451,data!$B$3:$E$32,3,0))*(CW451-14)),0)</f>
        <v>0</v>
      </c>
      <c r="DB451" s="265" t="s">
        <v>96</v>
      </c>
      <c r="DC451" s="231">
        <f>IF(CX451=1,VLOOKUP(DB451,data!$B$35:$D$39,2,0),0)</f>
        <v>0</v>
      </c>
      <c r="DD451" s="232">
        <f>IF(AND(DA451&lt;&gt;0,DC451&lt;&gt;0)=FALSE,0,data!$C$43)</f>
        <v>0</v>
      </c>
      <c r="DE451" s="269">
        <f t="shared" si="474"/>
        <v>0</v>
      </c>
      <c r="DF451" s="225">
        <f t="shared" si="475"/>
        <v>0</v>
      </c>
      <c r="DG451" s="225">
        <f t="shared" si="476"/>
        <v>0</v>
      </c>
      <c r="DH451" s="225">
        <f t="shared" si="477"/>
        <v>0</v>
      </c>
      <c r="DI451" s="431" t="str">
        <f t="shared" si="478"/>
        <v>ne</v>
      </c>
      <c r="DK451" s="229"/>
      <c r="DL451" s="225">
        <f t="shared" si="479"/>
        <v>0</v>
      </c>
      <c r="DM451" s="230">
        <f>IF(DL451=1,data!$C$41*DK451,0)</f>
        <v>0</v>
      </c>
      <c r="DN451" s="265" t="s">
        <v>96</v>
      </c>
      <c r="DO451" s="231">
        <f>IF(DL451=1,IF(DK451&lt;15,VLOOKUP(DN451,data!$B$3:$E$32,2,0)*DK451,(VLOOKUP(DN451,data!$B$3:$E$32,2,0)*14)+(VLOOKUP(DN451,data!$B$3:$E$32,3,0))*(DK451-14)),0)</f>
        <v>0</v>
      </c>
      <c r="DP451" s="265" t="s">
        <v>96</v>
      </c>
      <c r="DQ451" s="231">
        <f>IF(DL451=1,VLOOKUP(DP451,data!$B$35:$D$39,2,0),0)</f>
        <v>0</v>
      </c>
      <c r="DR451" s="232">
        <f>IF(AND(DO451&lt;&gt;0,DQ451&lt;&gt;0)=FALSE,0,data!$C$43)</f>
        <v>0</v>
      </c>
      <c r="DS451" s="269">
        <f t="shared" si="480"/>
        <v>0</v>
      </c>
      <c r="DT451" s="225">
        <f t="shared" si="481"/>
        <v>0</v>
      </c>
      <c r="DU451" s="225">
        <f t="shared" si="482"/>
        <v>0</v>
      </c>
      <c r="DV451" s="225">
        <f t="shared" si="483"/>
        <v>0</v>
      </c>
      <c r="DW451" s="431" t="str">
        <f t="shared" si="484"/>
        <v>ne</v>
      </c>
      <c r="DY451" s="229"/>
      <c r="DZ451" s="225">
        <f t="shared" si="485"/>
        <v>0</v>
      </c>
      <c r="EA451" s="230">
        <f>IF(DZ451=1,data!$C$41*DY451,0)</f>
        <v>0</v>
      </c>
      <c r="EB451" s="265" t="s">
        <v>96</v>
      </c>
      <c r="EC451" s="231">
        <f>IF(DZ451=1,IF(DY451&lt;15,VLOOKUP(EB451,data!$B$3:$E$32,2,0)*DY451,(VLOOKUP(EB451,data!$B$3:$E$32,2,0)*14)+(VLOOKUP(EB451,data!$B$3:$E$32,3,0))*(DY451-14)),0)</f>
        <v>0</v>
      </c>
      <c r="ED451" s="265" t="s">
        <v>96</v>
      </c>
      <c r="EE451" s="231">
        <f>IF(DZ451=1,VLOOKUP(ED451,data!$B$35:$D$39,2,0),0)</f>
        <v>0</v>
      </c>
      <c r="EF451" s="232">
        <f>IF(AND(EC451&lt;&gt;0,EE451&lt;&gt;0)=FALSE,0,data!$C$43)</f>
        <v>0</v>
      </c>
      <c r="EG451" s="269">
        <f t="shared" si="486"/>
        <v>0</v>
      </c>
      <c r="EH451" s="225">
        <f t="shared" si="487"/>
        <v>0</v>
      </c>
      <c r="EI451" s="225">
        <f t="shared" si="488"/>
        <v>0</v>
      </c>
      <c r="EJ451" s="225">
        <f t="shared" si="489"/>
        <v>0</v>
      </c>
      <c r="EK451" s="431" t="str">
        <f t="shared" si="490"/>
        <v>ne</v>
      </c>
      <c r="EM451" s="229"/>
      <c r="EN451" s="225">
        <f t="shared" si="491"/>
        <v>0</v>
      </c>
      <c r="EO451" s="230">
        <f>IF(EN451=1,data!$C$41*EM451,0)</f>
        <v>0</v>
      </c>
      <c r="EP451" s="265" t="s">
        <v>96</v>
      </c>
      <c r="EQ451" s="231">
        <f>IF(EN451=1,IF(EM451&lt;15,VLOOKUP(EP451,data!$B$3:$E$32,2,0)*EM451,(VLOOKUP(EP451,data!$B$3:$E$32,2,0)*14)+(VLOOKUP(EP451,data!$B$3:$E$32,3,0))*(EM451-14)),0)</f>
        <v>0</v>
      </c>
      <c r="ER451" s="265" t="s">
        <v>96</v>
      </c>
      <c r="ES451" s="231">
        <f>IF(EN451=1,VLOOKUP(ER451,data!$B$35:$D$39,2,0),0)</f>
        <v>0</v>
      </c>
      <c r="ET451" s="232">
        <f>IF(AND(EQ451&lt;&gt;0,ES451&lt;&gt;0)=FALSE,0,data!$C$43)</f>
        <v>0</v>
      </c>
      <c r="EU451" s="269">
        <f t="shared" si="492"/>
        <v>0</v>
      </c>
      <c r="EV451" s="225">
        <f t="shared" si="493"/>
        <v>0</v>
      </c>
      <c r="EW451" s="225">
        <f t="shared" si="494"/>
        <v>0</v>
      </c>
      <c r="EX451" s="225">
        <f t="shared" si="495"/>
        <v>0</v>
      </c>
      <c r="EY451" s="431" t="str">
        <f t="shared" si="496"/>
        <v>ne</v>
      </c>
      <c r="FA451" s="229"/>
      <c r="FB451" s="225">
        <f t="shared" si="497"/>
        <v>0</v>
      </c>
      <c r="FC451" s="230">
        <f>IF(FB451=1,data!$C$41*FA451,0)</f>
        <v>0</v>
      </c>
      <c r="FD451" s="265" t="s">
        <v>96</v>
      </c>
      <c r="FE451" s="231">
        <f>IF(FB451=1,IF(FA451&lt;15,VLOOKUP(FD451,data!$B$3:$E$32,2,0)*FA451,(VLOOKUP(FD451,data!$B$3:$E$32,2,0)*14)+(VLOOKUP(FD451,data!$B$3:$E$32,3,0))*(FA451-14)),0)</f>
        <v>0</v>
      </c>
      <c r="FF451" s="265" t="s">
        <v>96</v>
      </c>
      <c r="FG451" s="231">
        <f>IF(FB451=1,VLOOKUP(FF451,data!$B$35:$D$39,2,0),0)</f>
        <v>0</v>
      </c>
      <c r="FH451" s="232">
        <f>IF(AND(FE451&lt;&gt;0,FG451&lt;&gt;0)=FALSE,0,data!$C$43)</f>
        <v>0</v>
      </c>
      <c r="FI451" s="269">
        <f t="shared" si="498"/>
        <v>0</v>
      </c>
      <c r="FJ451" s="225">
        <f t="shared" si="499"/>
        <v>0</v>
      </c>
      <c r="FK451" s="225">
        <f t="shared" si="500"/>
        <v>0</v>
      </c>
      <c r="FL451" s="225">
        <f t="shared" si="501"/>
        <v>0</v>
      </c>
      <c r="FM451" s="431" t="str">
        <f t="shared" si="502"/>
        <v>ne</v>
      </c>
    </row>
    <row r="452" spans="1:169" ht="26.65" hidden="1" customHeight="1" x14ac:dyDescent="0.25">
      <c r="A452" s="233"/>
      <c r="B452" s="370" t="s">
        <v>543</v>
      </c>
      <c r="C452" s="416"/>
      <c r="D452" s="418"/>
      <c r="E452" s="229"/>
      <c r="F452" s="225">
        <f t="shared" si="434"/>
        <v>0</v>
      </c>
      <c r="G452" s="230">
        <f>IF(F452=1,data!$C$41*E452,0)</f>
        <v>0</v>
      </c>
      <c r="H452" s="265" t="s">
        <v>96</v>
      </c>
      <c r="I452" s="231">
        <f>IF($F452=1,IF($E452&lt;15,VLOOKUP(H452,data!$B$3:$E$32,2,0)*$E452,(VLOOKUP(H452,data!$B$3:$E$32,2,0)*14)+(VLOOKUP(H452,data!$B$3:$E$32,3,0))*($E452-14)),0)</f>
        <v>0</v>
      </c>
      <c r="J452" s="265" t="s">
        <v>96</v>
      </c>
      <c r="K452" s="231">
        <f>IF($F452=1,VLOOKUP(J452,data!$B$35:$D$39,2,0),0)</f>
        <v>0</v>
      </c>
      <c r="L452" s="232">
        <f>IF(AND(I452&lt;&gt;0,K452&lt;&gt;0)=FALSE,0,data!$C$43)</f>
        <v>0</v>
      </c>
      <c r="M452" s="269">
        <f t="shared" si="505"/>
        <v>0</v>
      </c>
      <c r="N452" s="225">
        <f t="shared" si="503"/>
        <v>0</v>
      </c>
      <c r="O452" s="225">
        <f t="shared" si="435"/>
        <v>0</v>
      </c>
      <c r="P452" s="225">
        <f t="shared" si="436"/>
        <v>0</v>
      </c>
      <c r="Q452" s="228"/>
      <c r="R452" s="438">
        <f t="shared" si="437"/>
        <v>0</v>
      </c>
      <c r="S452" s="225">
        <f t="shared" si="438"/>
        <v>0</v>
      </c>
      <c r="T452" s="357">
        <f>IF(S452=1,data!$C$41*R452,0)</f>
        <v>0</v>
      </c>
      <c r="U452" s="370" t="str">
        <f t="shared" si="439"/>
        <v xml:space="preserve"> </v>
      </c>
      <c r="V452" s="360">
        <f>IF($S452=1,IF(R452&lt;15,VLOOKUP(U452,data!$B$3:$E$32,2,0)*R452,(VLOOKUP(U452,data!$B$3:$E$32,2,0)*14)+(VLOOKUP(U452,data!$B$3:$E$32,3,0))*(R452-14)),0)</f>
        <v>0</v>
      </c>
      <c r="W452" s="370" t="str">
        <f t="shared" si="440"/>
        <v xml:space="preserve"> </v>
      </c>
      <c r="X452" s="360">
        <f>IF($S452=1,VLOOKUP(W452,data!$B$35:$D$39,2,0),0)</f>
        <v>0</v>
      </c>
      <c r="Y452" s="364">
        <f>IF(AND(V452&lt;&gt;0,X452&lt;&gt;0)=FALSE,0,data!$C$43)</f>
        <v>0</v>
      </c>
      <c r="Z452" s="365">
        <f t="shared" si="506"/>
        <v>0</v>
      </c>
      <c r="AA452" s="225">
        <f t="shared" si="504"/>
        <v>0</v>
      </c>
      <c r="AB452" s="225">
        <f t="shared" si="441"/>
        <v>0</v>
      </c>
      <c r="AC452" s="225">
        <f t="shared" si="442"/>
        <v>0</v>
      </c>
      <c r="AE452" s="229"/>
      <c r="AF452" s="225">
        <f t="shared" si="443"/>
        <v>0</v>
      </c>
      <c r="AG452" s="230">
        <f>IF(AF452=1,data!$C$41*AE452,0)</f>
        <v>0</v>
      </c>
      <c r="AH452" s="265" t="s">
        <v>96</v>
      </c>
      <c r="AI452" s="231">
        <f>IF(AF452=1,IF(AE452&lt;15,VLOOKUP(AH452,data!$B$3:$E$32,2,0)*AE452,(VLOOKUP(AH452,data!$B$3:$E$32,2,0)*14)+(VLOOKUP(AH452,data!$B$3:$E$32,3,0))*(AE452-14)),0)</f>
        <v>0</v>
      </c>
      <c r="AJ452" s="265" t="s">
        <v>96</v>
      </c>
      <c r="AK452" s="231">
        <f>IF(AF452=1,VLOOKUP(AJ452,data!$B$35:$D$39,2,0),0)</f>
        <v>0</v>
      </c>
      <c r="AL452" s="232">
        <f>IF(AND(AI452&lt;&gt;0,AK452&lt;&gt;0)=FALSE,0,data!$C$43)</f>
        <v>0</v>
      </c>
      <c r="AM452" s="269">
        <f t="shared" si="444"/>
        <v>0</v>
      </c>
      <c r="AN452" s="225">
        <f t="shared" si="445"/>
        <v>0</v>
      </c>
      <c r="AO452" s="225">
        <f t="shared" si="446"/>
        <v>0</v>
      </c>
      <c r="AP452" s="225">
        <f t="shared" si="447"/>
        <v>0</v>
      </c>
      <c r="AQ452" s="431" t="str">
        <f t="shared" si="448"/>
        <v>ne</v>
      </c>
      <c r="AS452" s="229"/>
      <c r="AT452" s="225">
        <f t="shared" si="449"/>
        <v>0</v>
      </c>
      <c r="AU452" s="230">
        <f>IF(AT452=1,data!$C$41*AS452,0)</f>
        <v>0</v>
      </c>
      <c r="AV452" s="265" t="s">
        <v>96</v>
      </c>
      <c r="AW452" s="231">
        <f>IF(AT452=1,IF(AS452&lt;15,VLOOKUP(AV452,data!$B$3:$E$32,2,0)*AS452,(VLOOKUP(AV452,data!$B$3:$E$32,2,0)*14)+(VLOOKUP(AV452,data!$B$3:$E$32,3,0))*(AS452-14)),0)</f>
        <v>0</v>
      </c>
      <c r="AX452" s="265" t="s">
        <v>96</v>
      </c>
      <c r="AY452" s="231">
        <f>IF(AT452=1,VLOOKUP(AX452,data!$B$35:$D$39,2,0),0)</f>
        <v>0</v>
      </c>
      <c r="AZ452" s="232">
        <f>IF(AND(AW452&lt;&gt;0,AY452&lt;&gt;0)=FALSE,0,data!$C$43)</f>
        <v>0</v>
      </c>
      <c r="BA452" s="269">
        <f t="shared" si="450"/>
        <v>0</v>
      </c>
      <c r="BB452" s="225">
        <f t="shared" si="451"/>
        <v>0</v>
      </c>
      <c r="BC452" s="225">
        <f t="shared" si="452"/>
        <v>0</v>
      </c>
      <c r="BD452" s="225">
        <f t="shared" si="453"/>
        <v>0</v>
      </c>
      <c r="BE452" s="431" t="str">
        <f t="shared" si="454"/>
        <v>ne</v>
      </c>
      <c r="BG452" s="229"/>
      <c r="BH452" s="225">
        <f t="shared" si="455"/>
        <v>0</v>
      </c>
      <c r="BI452" s="230">
        <f>IF(BH452=1,data!$C$41*BG452,0)</f>
        <v>0</v>
      </c>
      <c r="BJ452" s="265" t="s">
        <v>96</v>
      </c>
      <c r="BK452" s="231">
        <f>IF(BH452=1,IF(BG452&lt;15,VLOOKUP(BJ452,data!$B$3:$E$32,2,0)*BG452,(VLOOKUP(BJ452,data!$B$3:$E$32,2,0)*14)+(VLOOKUP(BJ452,data!$B$3:$E$32,3,0))*(BG452-14)),0)</f>
        <v>0</v>
      </c>
      <c r="BL452" s="265" t="s">
        <v>96</v>
      </c>
      <c r="BM452" s="231">
        <f>IF(BH452=1,VLOOKUP(BL452,data!$B$35:$D$39,2,0),0)</f>
        <v>0</v>
      </c>
      <c r="BN452" s="232">
        <f>IF(AND(BK452&lt;&gt;0,BM452&lt;&gt;0)=FALSE,0,data!$C$43)</f>
        <v>0</v>
      </c>
      <c r="BO452" s="269">
        <f t="shared" si="456"/>
        <v>0</v>
      </c>
      <c r="BP452" s="225">
        <f t="shared" si="457"/>
        <v>0</v>
      </c>
      <c r="BQ452" s="225">
        <f t="shared" si="458"/>
        <v>0</v>
      </c>
      <c r="BR452" s="225">
        <f t="shared" si="459"/>
        <v>0</v>
      </c>
      <c r="BS452" s="431" t="str">
        <f t="shared" si="460"/>
        <v>ne</v>
      </c>
      <c r="BU452" s="229"/>
      <c r="BV452" s="225">
        <f t="shared" si="461"/>
        <v>0</v>
      </c>
      <c r="BW452" s="230">
        <f>IF(BV452=1,data!$C$41*BU452,0)</f>
        <v>0</v>
      </c>
      <c r="BX452" s="265" t="s">
        <v>96</v>
      </c>
      <c r="BY452" s="231">
        <f>IF(BV452=1,IF(BU452&lt;15,VLOOKUP(BX452,data!$B$3:$E$32,2,0)*BU452,(VLOOKUP(BX452,data!$B$3:$E$32,2,0)*14)+(VLOOKUP(BX452,data!$B$3:$E$32,3,0))*(BU452-14)),0)</f>
        <v>0</v>
      </c>
      <c r="BZ452" s="265" t="s">
        <v>96</v>
      </c>
      <c r="CA452" s="231">
        <f>IF(BV452=1,VLOOKUP(BZ452,data!$B$35:$D$39,2,0),0)</f>
        <v>0</v>
      </c>
      <c r="CB452" s="232">
        <f>IF(AND(BY452&lt;&gt;0,CA452&lt;&gt;0)=FALSE,0,data!$C$43)</f>
        <v>0</v>
      </c>
      <c r="CC452" s="269">
        <f t="shared" si="462"/>
        <v>0</v>
      </c>
      <c r="CD452" s="225">
        <f t="shared" si="463"/>
        <v>0</v>
      </c>
      <c r="CE452" s="225">
        <f t="shared" si="464"/>
        <v>0</v>
      </c>
      <c r="CF452" s="225">
        <f t="shared" si="465"/>
        <v>0</v>
      </c>
      <c r="CG452" s="431" t="str">
        <f t="shared" si="466"/>
        <v>ne</v>
      </c>
      <c r="CI452" s="229"/>
      <c r="CJ452" s="225">
        <f t="shared" si="467"/>
        <v>0</v>
      </c>
      <c r="CK452" s="230">
        <f>IF(CJ452=1,data!$C$41*CI452,0)</f>
        <v>0</v>
      </c>
      <c r="CL452" s="265" t="s">
        <v>96</v>
      </c>
      <c r="CM452" s="231">
        <f>IF(CJ452=1,IF(CI452&lt;15,VLOOKUP(CL452,data!$B$3:$E$32,2,0)*CI452,(VLOOKUP(CL452,data!$B$3:$E$32,2,0)*14)+(VLOOKUP(CL452,data!$B$3:$E$32,3,0))*(CI452-14)),0)</f>
        <v>0</v>
      </c>
      <c r="CN452" s="265" t="s">
        <v>96</v>
      </c>
      <c r="CO452" s="231">
        <f>IF(CJ452=1,VLOOKUP(CN452,data!$B$35:$D$39,2,0),0)</f>
        <v>0</v>
      </c>
      <c r="CP452" s="232">
        <f>IF(AND(CM452&lt;&gt;0,CO452&lt;&gt;0)=FALSE,0,data!$C$43)</f>
        <v>0</v>
      </c>
      <c r="CQ452" s="269">
        <f t="shared" si="468"/>
        <v>0</v>
      </c>
      <c r="CR452" s="225">
        <f t="shared" si="469"/>
        <v>0</v>
      </c>
      <c r="CS452" s="225">
        <f t="shared" si="470"/>
        <v>0</v>
      </c>
      <c r="CT452" s="225">
        <f t="shared" si="471"/>
        <v>0</v>
      </c>
      <c r="CU452" s="431" t="str">
        <f t="shared" si="472"/>
        <v>ne</v>
      </c>
      <c r="CW452" s="229"/>
      <c r="CX452" s="225">
        <f t="shared" si="473"/>
        <v>0</v>
      </c>
      <c r="CY452" s="230">
        <f>IF(CX452=1,data!$C$41*CW452,0)</f>
        <v>0</v>
      </c>
      <c r="CZ452" s="265" t="s">
        <v>96</v>
      </c>
      <c r="DA452" s="231">
        <f>IF(CX452=1,IF(CW452&lt;15,VLOOKUP(CZ452,data!$B$3:$E$32,2,0)*CW452,(VLOOKUP(CZ452,data!$B$3:$E$32,2,0)*14)+(VLOOKUP(CZ452,data!$B$3:$E$32,3,0))*(CW452-14)),0)</f>
        <v>0</v>
      </c>
      <c r="DB452" s="265" t="s">
        <v>96</v>
      </c>
      <c r="DC452" s="231">
        <f>IF(CX452=1,VLOOKUP(DB452,data!$B$35:$D$39,2,0),0)</f>
        <v>0</v>
      </c>
      <c r="DD452" s="232">
        <f>IF(AND(DA452&lt;&gt;0,DC452&lt;&gt;0)=FALSE,0,data!$C$43)</f>
        <v>0</v>
      </c>
      <c r="DE452" s="269">
        <f t="shared" si="474"/>
        <v>0</v>
      </c>
      <c r="DF452" s="225">
        <f t="shared" si="475"/>
        <v>0</v>
      </c>
      <c r="DG452" s="225">
        <f t="shared" si="476"/>
        <v>0</v>
      </c>
      <c r="DH452" s="225">
        <f t="shared" si="477"/>
        <v>0</v>
      </c>
      <c r="DI452" s="431" t="str">
        <f t="shared" si="478"/>
        <v>ne</v>
      </c>
      <c r="DK452" s="229"/>
      <c r="DL452" s="225">
        <f t="shared" si="479"/>
        <v>0</v>
      </c>
      <c r="DM452" s="230">
        <f>IF(DL452=1,data!$C$41*DK452,0)</f>
        <v>0</v>
      </c>
      <c r="DN452" s="265" t="s">
        <v>96</v>
      </c>
      <c r="DO452" s="231">
        <f>IF(DL452=1,IF(DK452&lt;15,VLOOKUP(DN452,data!$B$3:$E$32,2,0)*DK452,(VLOOKUP(DN452,data!$B$3:$E$32,2,0)*14)+(VLOOKUP(DN452,data!$B$3:$E$32,3,0))*(DK452-14)),0)</f>
        <v>0</v>
      </c>
      <c r="DP452" s="265" t="s">
        <v>96</v>
      </c>
      <c r="DQ452" s="231">
        <f>IF(DL452=1,VLOOKUP(DP452,data!$B$35:$D$39,2,0),0)</f>
        <v>0</v>
      </c>
      <c r="DR452" s="232">
        <f>IF(AND(DO452&lt;&gt;0,DQ452&lt;&gt;0)=FALSE,0,data!$C$43)</f>
        <v>0</v>
      </c>
      <c r="DS452" s="269">
        <f t="shared" si="480"/>
        <v>0</v>
      </c>
      <c r="DT452" s="225">
        <f t="shared" si="481"/>
        <v>0</v>
      </c>
      <c r="DU452" s="225">
        <f t="shared" si="482"/>
        <v>0</v>
      </c>
      <c r="DV452" s="225">
        <f t="shared" si="483"/>
        <v>0</v>
      </c>
      <c r="DW452" s="431" t="str">
        <f t="shared" si="484"/>
        <v>ne</v>
      </c>
      <c r="DY452" s="229"/>
      <c r="DZ452" s="225">
        <f t="shared" si="485"/>
        <v>0</v>
      </c>
      <c r="EA452" s="230">
        <f>IF(DZ452=1,data!$C$41*DY452,0)</f>
        <v>0</v>
      </c>
      <c r="EB452" s="265" t="s">
        <v>96</v>
      </c>
      <c r="EC452" s="231">
        <f>IF(DZ452=1,IF(DY452&lt;15,VLOOKUP(EB452,data!$B$3:$E$32,2,0)*DY452,(VLOOKUP(EB452,data!$B$3:$E$32,2,0)*14)+(VLOOKUP(EB452,data!$B$3:$E$32,3,0))*(DY452-14)),0)</f>
        <v>0</v>
      </c>
      <c r="ED452" s="265" t="s">
        <v>96</v>
      </c>
      <c r="EE452" s="231">
        <f>IF(DZ452=1,VLOOKUP(ED452,data!$B$35:$D$39,2,0),0)</f>
        <v>0</v>
      </c>
      <c r="EF452" s="232">
        <f>IF(AND(EC452&lt;&gt;0,EE452&lt;&gt;0)=FALSE,0,data!$C$43)</f>
        <v>0</v>
      </c>
      <c r="EG452" s="269">
        <f t="shared" si="486"/>
        <v>0</v>
      </c>
      <c r="EH452" s="225">
        <f t="shared" si="487"/>
        <v>0</v>
      </c>
      <c r="EI452" s="225">
        <f t="shared" si="488"/>
        <v>0</v>
      </c>
      <c r="EJ452" s="225">
        <f t="shared" si="489"/>
        <v>0</v>
      </c>
      <c r="EK452" s="431" t="str">
        <f t="shared" si="490"/>
        <v>ne</v>
      </c>
      <c r="EM452" s="229"/>
      <c r="EN452" s="225">
        <f t="shared" si="491"/>
        <v>0</v>
      </c>
      <c r="EO452" s="230">
        <f>IF(EN452=1,data!$C$41*EM452,0)</f>
        <v>0</v>
      </c>
      <c r="EP452" s="265" t="s">
        <v>96</v>
      </c>
      <c r="EQ452" s="231">
        <f>IF(EN452=1,IF(EM452&lt;15,VLOOKUP(EP452,data!$B$3:$E$32,2,0)*EM452,(VLOOKUP(EP452,data!$B$3:$E$32,2,0)*14)+(VLOOKUP(EP452,data!$B$3:$E$32,3,0))*(EM452-14)),0)</f>
        <v>0</v>
      </c>
      <c r="ER452" s="265" t="s">
        <v>96</v>
      </c>
      <c r="ES452" s="231">
        <f>IF(EN452=1,VLOOKUP(ER452,data!$B$35:$D$39,2,0),0)</f>
        <v>0</v>
      </c>
      <c r="ET452" s="232">
        <f>IF(AND(EQ452&lt;&gt;0,ES452&lt;&gt;0)=FALSE,0,data!$C$43)</f>
        <v>0</v>
      </c>
      <c r="EU452" s="269">
        <f t="shared" si="492"/>
        <v>0</v>
      </c>
      <c r="EV452" s="225">
        <f t="shared" si="493"/>
        <v>0</v>
      </c>
      <c r="EW452" s="225">
        <f t="shared" si="494"/>
        <v>0</v>
      </c>
      <c r="EX452" s="225">
        <f t="shared" si="495"/>
        <v>0</v>
      </c>
      <c r="EY452" s="431" t="str">
        <f t="shared" si="496"/>
        <v>ne</v>
      </c>
      <c r="FA452" s="229"/>
      <c r="FB452" s="225">
        <f t="shared" si="497"/>
        <v>0</v>
      </c>
      <c r="FC452" s="230">
        <f>IF(FB452=1,data!$C$41*FA452,0)</f>
        <v>0</v>
      </c>
      <c r="FD452" s="265" t="s">
        <v>96</v>
      </c>
      <c r="FE452" s="231">
        <f>IF(FB452=1,IF(FA452&lt;15,VLOOKUP(FD452,data!$B$3:$E$32,2,0)*FA452,(VLOOKUP(FD452,data!$B$3:$E$32,2,0)*14)+(VLOOKUP(FD452,data!$B$3:$E$32,3,0))*(FA452-14)),0)</f>
        <v>0</v>
      </c>
      <c r="FF452" s="265" t="s">
        <v>96</v>
      </c>
      <c r="FG452" s="231">
        <f>IF(FB452=1,VLOOKUP(FF452,data!$B$35:$D$39,2,0),0)</f>
        <v>0</v>
      </c>
      <c r="FH452" s="232">
        <f>IF(AND(FE452&lt;&gt;0,FG452&lt;&gt;0)=FALSE,0,data!$C$43)</f>
        <v>0</v>
      </c>
      <c r="FI452" s="269">
        <f t="shared" si="498"/>
        <v>0</v>
      </c>
      <c r="FJ452" s="225">
        <f t="shared" si="499"/>
        <v>0</v>
      </c>
      <c r="FK452" s="225">
        <f t="shared" si="500"/>
        <v>0</v>
      </c>
      <c r="FL452" s="225">
        <f t="shared" si="501"/>
        <v>0</v>
      </c>
      <c r="FM452" s="431" t="str">
        <f t="shared" si="502"/>
        <v>ne</v>
      </c>
    </row>
    <row r="453" spans="1:169" ht="26.65" hidden="1" customHeight="1" x14ac:dyDescent="0.25">
      <c r="A453" s="233"/>
      <c r="B453" s="370" t="s">
        <v>544</v>
      </c>
      <c r="C453" s="416"/>
      <c r="D453" s="418"/>
      <c r="E453" s="229"/>
      <c r="F453" s="225">
        <f t="shared" si="434"/>
        <v>0</v>
      </c>
      <c r="G453" s="230">
        <f>IF(F453=1,data!$C$41*E453,0)</f>
        <v>0</v>
      </c>
      <c r="H453" s="265" t="s">
        <v>96</v>
      </c>
      <c r="I453" s="231">
        <f>IF($F453=1,IF($E453&lt;15,VLOOKUP(H453,data!$B$3:$E$32,2,0)*$E453,(VLOOKUP(H453,data!$B$3:$E$32,2,0)*14)+(VLOOKUP(H453,data!$B$3:$E$32,3,0))*($E453-14)),0)</f>
        <v>0</v>
      </c>
      <c r="J453" s="265" t="s">
        <v>96</v>
      </c>
      <c r="K453" s="231">
        <f>IF($F453=1,VLOOKUP(J453,data!$B$35:$D$39,2,0),0)</f>
        <v>0</v>
      </c>
      <c r="L453" s="232">
        <f>IF(AND(I453&lt;&gt;0,K453&lt;&gt;0)=FALSE,0,data!$C$43)</f>
        <v>0</v>
      </c>
      <c r="M453" s="269">
        <f t="shared" si="505"/>
        <v>0</v>
      </c>
      <c r="N453" s="225">
        <f t="shared" si="503"/>
        <v>0</v>
      </c>
      <c r="O453" s="225">
        <f t="shared" si="435"/>
        <v>0</v>
      </c>
      <c r="P453" s="225">
        <f t="shared" si="436"/>
        <v>0</v>
      </c>
      <c r="Q453" s="228"/>
      <c r="R453" s="438">
        <f t="shared" si="437"/>
        <v>0</v>
      </c>
      <c r="S453" s="225">
        <f t="shared" si="438"/>
        <v>0</v>
      </c>
      <c r="T453" s="357">
        <f>IF(S453=1,data!$C$41*R453,0)</f>
        <v>0</v>
      </c>
      <c r="U453" s="370" t="str">
        <f t="shared" si="439"/>
        <v xml:space="preserve"> </v>
      </c>
      <c r="V453" s="360">
        <f>IF($S453=1,IF(R453&lt;15,VLOOKUP(U453,data!$B$3:$E$32,2,0)*R453,(VLOOKUP(U453,data!$B$3:$E$32,2,0)*14)+(VLOOKUP(U453,data!$B$3:$E$32,3,0))*(R453-14)),0)</f>
        <v>0</v>
      </c>
      <c r="W453" s="370" t="str">
        <f t="shared" si="440"/>
        <v xml:space="preserve"> </v>
      </c>
      <c r="X453" s="360">
        <f>IF($S453=1,VLOOKUP(W453,data!$B$35:$D$39,2,0),0)</f>
        <v>0</v>
      </c>
      <c r="Y453" s="364">
        <f>IF(AND(V453&lt;&gt;0,X453&lt;&gt;0)=FALSE,0,data!$C$43)</f>
        <v>0</v>
      </c>
      <c r="Z453" s="365">
        <f t="shared" si="506"/>
        <v>0</v>
      </c>
      <c r="AA453" s="225">
        <f t="shared" si="504"/>
        <v>0</v>
      </c>
      <c r="AB453" s="225">
        <f t="shared" si="441"/>
        <v>0</v>
      </c>
      <c r="AC453" s="225">
        <f t="shared" si="442"/>
        <v>0</v>
      </c>
      <c r="AE453" s="229"/>
      <c r="AF453" s="225">
        <f t="shared" si="443"/>
        <v>0</v>
      </c>
      <c r="AG453" s="230">
        <f>IF(AF453=1,data!$C$41*AE453,0)</f>
        <v>0</v>
      </c>
      <c r="AH453" s="265" t="s">
        <v>96</v>
      </c>
      <c r="AI453" s="231">
        <f>IF(AF453=1,IF(AE453&lt;15,VLOOKUP(AH453,data!$B$3:$E$32,2,0)*AE453,(VLOOKUP(AH453,data!$B$3:$E$32,2,0)*14)+(VLOOKUP(AH453,data!$B$3:$E$32,3,0))*(AE453-14)),0)</f>
        <v>0</v>
      </c>
      <c r="AJ453" s="265" t="s">
        <v>96</v>
      </c>
      <c r="AK453" s="231">
        <f>IF(AF453=1,VLOOKUP(AJ453,data!$B$35:$D$39,2,0),0)</f>
        <v>0</v>
      </c>
      <c r="AL453" s="232">
        <f>IF(AND(AI453&lt;&gt;0,AK453&lt;&gt;0)=FALSE,0,data!$C$43)</f>
        <v>0</v>
      </c>
      <c r="AM453" s="269">
        <f t="shared" si="444"/>
        <v>0</v>
      </c>
      <c r="AN453" s="225">
        <f t="shared" si="445"/>
        <v>0</v>
      </c>
      <c r="AO453" s="225">
        <f t="shared" si="446"/>
        <v>0</v>
      </c>
      <c r="AP453" s="225">
        <f t="shared" si="447"/>
        <v>0</v>
      </c>
      <c r="AQ453" s="431" t="str">
        <f t="shared" si="448"/>
        <v>ne</v>
      </c>
      <c r="AS453" s="229"/>
      <c r="AT453" s="225">
        <f t="shared" si="449"/>
        <v>0</v>
      </c>
      <c r="AU453" s="230">
        <f>IF(AT453=1,data!$C$41*AS453,0)</f>
        <v>0</v>
      </c>
      <c r="AV453" s="265" t="s">
        <v>96</v>
      </c>
      <c r="AW453" s="231">
        <f>IF(AT453=1,IF(AS453&lt;15,VLOOKUP(AV453,data!$B$3:$E$32,2,0)*AS453,(VLOOKUP(AV453,data!$B$3:$E$32,2,0)*14)+(VLOOKUP(AV453,data!$B$3:$E$32,3,0))*(AS453-14)),0)</f>
        <v>0</v>
      </c>
      <c r="AX453" s="265" t="s">
        <v>96</v>
      </c>
      <c r="AY453" s="231">
        <f>IF(AT453=1,VLOOKUP(AX453,data!$B$35:$D$39,2,0),0)</f>
        <v>0</v>
      </c>
      <c r="AZ453" s="232">
        <f>IF(AND(AW453&lt;&gt;0,AY453&lt;&gt;0)=FALSE,0,data!$C$43)</f>
        <v>0</v>
      </c>
      <c r="BA453" s="269">
        <f t="shared" si="450"/>
        <v>0</v>
      </c>
      <c r="BB453" s="225">
        <f t="shared" si="451"/>
        <v>0</v>
      </c>
      <c r="BC453" s="225">
        <f t="shared" si="452"/>
        <v>0</v>
      </c>
      <c r="BD453" s="225">
        <f t="shared" si="453"/>
        <v>0</v>
      </c>
      <c r="BE453" s="431" t="str">
        <f t="shared" si="454"/>
        <v>ne</v>
      </c>
      <c r="BG453" s="229"/>
      <c r="BH453" s="225">
        <f t="shared" si="455"/>
        <v>0</v>
      </c>
      <c r="BI453" s="230">
        <f>IF(BH453=1,data!$C$41*BG453,0)</f>
        <v>0</v>
      </c>
      <c r="BJ453" s="265" t="s">
        <v>96</v>
      </c>
      <c r="BK453" s="231">
        <f>IF(BH453=1,IF(BG453&lt;15,VLOOKUP(BJ453,data!$B$3:$E$32,2,0)*BG453,(VLOOKUP(BJ453,data!$B$3:$E$32,2,0)*14)+(VLOOKUP(BJ453,data!$B$3:$E$32,3,0))*(BG453-14)),0)</f>
        <v>0</v>
      </c>
      <c r="BL453" s="265" t="s">
        <v>96</v>
      </c>
      <c r="BM453" s="231">
        <f>IF(BH453=1,VLOOKUP(BL453,data!$B$35:$D$39,2,0),0)</f>
        <v>0</v>
      </c>
      <c r="BN453" s="232">
        <f>IF(AND(BK453&lt;&gt;0,BM453&lt;&gt;0)=FALSE,0,data!$C$43)</f>
        <v>0</v>
      </c>
      <c r="BO453" s="269">
        <f t="shared" si="456"/>
        <v>0</v>
      </c>
      <c r="BP453" s="225">
        <f t="shared" si="457"/>
        <v>0</v>
      </c>
      <c r="BQ453" s="225">
        <f t="shared" si="458"/>
        <v>0</v>
      </c>
      <c r="BR453" s="225">
        <f t="shared" si="459"/>
        <v>0</v>
      </c>
      <c r="BS453" s="431" t="str">
        <f t="shared" si="460"/>
        <v>ne</v>
      </c>
      <c r="BU453" s="229"/>
      <c r="BV453" s="225">
        <f t="shared" si="461"/>
        <v>0</v>
      </c>
      <c r="BW453" s="230">
        <f>IF(BV453=1,data!$C$41*BU453,0)</f>
        <v>0</v>
      </c>
      <c r="BX453" s="265" t="s">
        <v>96</v>
      </c>
      <c r="BY453" s="231">
        <f>IF(BV453=1,IF(BU453&lt;15,VLOOKUP(BX453,data!$B$3:$E$32,2,0)*BU453,(VLOOKUP(BX453,data!$B$3:$E$32,2,0)*14)+(VLOOKUP(BX453,data!$B$3:$E$32,3,0))*(BU453-14)),0)</f>
        <v>0</v>
      </c>
      <c r="BZ453" s="265" t="s">
        <v>96</v>
      </c>
      <c r="CA453" s="231">
        <f>IF(BV453=1,VLOOKUP(BZ453,data!$B$35:$D$39,2,0),0)</f>
        <v>0</v>
      </c>
      <c r="CB453" s="232">
        <f>IF(AND(BY453&lt;&gt;0,CA453&lt;&gt;0)=FALSE,0,data!$C$43)</f>
        <v>0</v>
      </c>
      <c r="CC453" s="269">
        <f t="shared" si="462"/>
        <v>0</v>
      </c>
      <c r="CD453" s="225">
        <f t="shared" si="463"/>
        <v>0</v>
      </c>
      <c r="CE453" s="225">
        <f t="shared" si="464"/>
        <v>0</v>
      </c>
      <c r="CF453" s="225">
        <f t="shared" si="465"/>
        <v>0</v>
      </c>
      <c r="CG453" s="431" t="str">
        <f t="shared" si="466"/>
        <v>ne</v>
      </c>
      <c r="CI453" s="229"/>
      <c r="CJ453" s="225">
        <f t="shared" si="467"/>
        <v>0</v>
      </c>
      <c r="CK453" s="230">
        <f>IF(CJ453=1,data!$C$41*CI453,0)</f>
        <v>0</v>
      </c>
      <c r="CL453" s="265" t="s">
        <v>96</v>
      </c>
      <c r="CM453" s="231">
        <f>IF(CJ453=1,IF(CI453&lt;15,VLOOKUP(CL453,data!$B$3:$E$32,2,0)*CI453,(VLOOKUP(CL453,data!$B$3:$E$32,2,0)*14)+(VLOOKUP(CL453,data!$B$3:$E$32,3,0))*(CI453-14)),0)</f>
        <v>0</v>
      </c>
      <c r="CN453" s="265" t="s">
        <v>96</v>
      </c>
      <c r="CO453" s="231">
        <f>IF(CJ453=1,VLOOKUP(CN453,data!$B$35:$D$39,2,0),0)</f>
        <v>0</v>
      </c>
      <c r="CP453" s="232">
        <f>IF(AND(CM453&lt;&gt;0,CO453&lt;&gt;0)=FALSE,0,data!$C$43)</f>
        <v>0</v>
      </c>
      <c r="CQ453" s="269">
        <f t="shared" si="468"/>
        <v>0</v>
      </c>
      <c r="CR453" s="225">
        <f t="shared" si="469"/>
        <v>0</v>
      </c>
      <c r="CS453" s="225">
        <f t="shared" si="470"/>
        <v>0</v>
      </c>
      <c r="CT453" s="225">
        <f t="shared" si="471"/>
        <v>0</v>
      </c>
      <c r="CU453" s="431" t="str">
        <f t="shared" si="472"/>
        <v>ne</v>
      </c>
      <c r="CW453" s="229"/>
      <c r="CX453" s="225">
        <f t="shared" si="473"/>
        <v>0</v>
      </c>
      <c r="CY453" s="230">
        <f>IF(CX453=1,data!$C$41*CW453,0)</f>
        <v>0</v>
      </c>
      <c r="CZ453" s="265" t="s">
        <v>96</v>
      </c>
      <c r="DA453" s="231">
        <f>IF(CX453=1,IF(CW453&lt;15,VLOOKUP(CZ453,data!$B$3:$E$32,2,0)*CW453,(VLOOKUP(CZ453,data!$B$3:$E$32,2,0)*14)+(VLOOKUP(CZ453,data!$B$3:$E$32,3,0))*(CW453-14)),0)</f>
        <v>0</v>
      </c>
      <c r="DB453" s="265" t="s">
        <v>96</v>
      </c>
      <c r="DC453" s="231">
        <f>IF(CX453=1,VLOOKUP(DB453,data!$B$35:$D$39,2,0),0)</f>
        <v>0</v>
      </c>
      <c r="DD453" s="232">
        <f>IF(AND(DA453&lt;&gt;0,DC453&lt;&gt;0)=FALSE,0,data!$C$43)</f>
        <v>0</v>
      </c>
      <c r="DE453" s="269">
        <f t="shared" si="474"/>
        <v>0</v>
      </c>
      <c r="DF453" s="225">
        <f t="shared" si="475"/>
        <v>0</v>
      </c>
      <c r="DG453" s="225">
        <f t="shared" si="476"/>
        <v>0</v>
      </c>
      <c r="DH453" s="225">
        <f t="shared" si="477"/>
        <v>0</v>
      </c>
      <c r="DI453" s="431" t="str">
        <f t="shared" si="478"/>
        <v>ne</v>
      </c>
      <c r="DK453" s="229"/>
      <c r="DL453" s="225">
        <f t="shared" si="479"/>
        <v>0</v>
      </c>
      <c r="DM453" s="230">
        <f>IF(DL453=1,data!$C$41*DK453,0)</f>
        <v>0</v>
      </c>
      <c r="DN453" s="265" t="s">
        <v>96</v>
      </c>
      <c r="DO453" s="231">
        <f>IF(DL453=1,IF(DK453&lt;15,VLOOKUP(DN453,data!$B$3:$E$32,2,0)*DK453,(VLOOKUP(DN453,data!$B$3:$E$32,2,0)*14)+(VLOOKUP(DN453,data!$B$3:$E$32,3,0))*(DK453-14)),0)</f>
        <v>0</v>
      </c>
      <c r="DP453" s="265" t="s">
        <v>96</v>
      </c>
      <c r="DQ453" s="231">
        <f>IF(DL453=1,VLOOKUP(DP453,data!$B$35:$D$39,2,0),0)</f>
        <v>0</v>
      </c>
      <c r="DR453" s="232">
        <f>IF(AND(DO453&lt;&gt;0,DQ453&lt;&gt;0)=FALSE,0,data!$C$43)</f>
        <v>0</v>
      </c>
      <c r="DS453" s="269">
        <f t="shared" si="480"/>
        <v>0</v>
      </c>
      <c r="DT453" s="225">
        <f t="shared" si="481"/>
        <v>0</v>
      </c>
      <c r="DU453" s="225">
        <f t="shared" si="482"/>
        <v>0</v>
      </c>
      <c r="DV453" s="225">
        <f t="shared" si="483"/>
        <v>0</v>
      </c>
      <c r="DW453" s="431" t="str">
        <f t="shared" si="484"/>
        <v>ne</v>
      </c>
      <c r="DY453" s="229"/>
      <c r="DZ453" s="225">
        <f t="shared" si="485"/>
        <v>0</v>
      </c>
      <c r="EA453" s="230">
        <f>IF(DZ453=1,data!$C$41*DY453,0)</f>
        <v>0</v>
      </c>
      <c r="EB453" s="265" t="s">
        <v>96</v>
      </c>
      <c r="EC453" s="231">
        <f>IF(DZ453=1,IF(DY453&lt;15,VLOOKUP(EB453,data!$B$3:$E$32,2,0)*DY453,(VLOOKUP(EB453,data!$B$3:$E$32,2,0)*14)+(VLOOKUP(EB453,data!$B$3:$E$32,3,0))*(DY453-14)),0)</f>
        <v>0</v>
      </c>
      <c r="ED453" s="265" t="s">
        <v>96</v>
      </c>
      <c r="EE453" s="231">
        <f>IF(DZ453=1,VLOOKUP(ED453,data!$B$35:$D$39,2,0),0)</f>
        <v>0</v>
      </c>
      <c r="EF453" s="232">
        <f>IF(AND(EC453&lt;&gt;0,EE453&lt;&gt;0)=FALSE,0,data!$C$43)</f>
        <v>0</v>
      </c>
      <c r="EG453" s="269">
        <f t="shared" si="486"/>
        <v>0</v>
      </c>
      <c r="EH453" s="225">
        <f t="shared" si="487"/>
        <v>0</v>
      </c>
      <c r="EI453" s="225">
        <f t="shared" si="488"/>
        <v>0</v>
      </c>
      <c r="EJ453" s="225">
        <f t="shared" si="489"/>
        <v>0</v>
      </c>
      <c r="EK453" s="431" t="str">
        <f t="shared" si="490"/>
        <v>ne</v>
      </c>
      <c r="EM453" s="229"/>
      <c r="EN453" s="225">
        <f t="shared" si="491"/>
        <v>0</v>
      </c>
      <c r="EO453" s="230">
        <f>IF(EN453=1,data!$C$41*EM453,0)</f>
        <v>0</v>
      </c>
      <c r="EP453" s="265" t="s">
        <v>96</v>
      </c>
      <c r="EQ453" s="231">
        <f>IF(EN453=1,IF(EM453&lt;15,VLOOKUP(EP453,data!$B$3:$E$32,2,0)*EM453,(VLOOKUP(EP453,data!$B$3:$E$32,2,0)*14)+(VLOOKUP(EP453,data!$B$3:$E$32,3,0))*(EM453-14)),0)</f>
        <v>0</v>
      </c>
      <c r="ER453" s="265" t="s">
        <v>96</v>
      </c>
      <c r="ES453" s="231">
        <f>IF(EN453=1,VLOOKUP(ER453,data!$B$35:$D$39,2,0),0)</f>
        <v>0</v>
      </c>
      <c r="ET453" s="232">
        <f>IF(AND(EQ453&lt;&gt;0,ES453&lt;&gt;0)=FALSE,0,data!$C$43)</f>
        <v>0</v>
      </c>
      <c r="EU453" s="269">
        <f t="shared" si="492"/>
        <v>0</v>
      </c>
      <c r="EV453" s="225">
        <f t="shared" si="493"/>
        <v>0</v>
      </c>
      <c r="EW453" s="225">
        <f t="shared" si="494"/>
        <v>0</v>
      </c>
      <c r="EX453" s="225">
        <f t="shared" si="495"/>
        <v>0</v>
      </c>
      <c r="EY453" s="431" t="str">
        <f t="shared" si="496"/>
        <v>ne</v>
      </c>
      <c r="FA453" s="229"/>
      <c r="FB453" s="225">
        <f t="shared" si="497"/>
        <v>0</v>
      </c>
      <c r="FC453" s="230">
        <f>IF(FB453=1,data!$C$41*FA453,0)</f>
        <v>0</v>
      </c>
      <c r="FD453" s="265" t="s">
        <v>96</v>
      </c>
      <c r="FE453" s="231">
        <f>IF(FB453=1,IF(FA453&lt;15,VLOOKUP(FD453,data!$B$3:$E$32,2,0)*FA453,(VLOOKUP(FD453,data!$B$3:$E$32,2,0)*14)+(VLOOKUP(FD453,data!$B$3:$E$32,3,0))*(FA453-14)),0)</f>
        <v>0</v>
      </c>
      <c r="FF453" s="265" t="s">
        <v>96</v>
      </c>
      <c r="FG453" s="231">
        <f>IF(FB453=1,VLOOKUP(FF453,data!$B$35:$D$39,2,0),0)</f>
        <v>0</v>
      </c>
      <c r="FH453" s="232">
        <f>IF(AND(FE453&lt;&gt;0,FG453&lt;&gt;0)=FALSE,0,data!$C$43)</f>
        <v>0</v>
      </c>
      <c r="FI453" s="269">
        <f t="shared" si="498"/>
        <v>0</v>
      </c>
      <c r="FJ453" s="225">
        <f t="shared" si="499"/>
        <v>0</v>
      </c>
      <c r="FK453" s="225">
        <f t="shared" si="500"/>
        <v>0</v>
      </c>
      <c r="FL453" s="225">
        <f t="shared" si="501"/>
        <v>0</v>
      </c>
      <c r="FM453" s="431" t="str">
        <f t="shared" si="502"/>
        <v>ne</v>
      </c>
    </row>
    <row r="454" spans="1:169" ht="26.65" hidden="1" customHeight="1" x14ac:dyDescent="0.25">
      <c r="A454" s="233"/>
      <c r="B454" s="370" t="s">
        <v>545</v>
      </c>
      <c r="C454" s="416"/>
      <c r="D454" s="418"/>
      <c r="E454" s="229"/>
      <c r="F454" s="225">
        <f t="shared" si="434"/>
        <v>0</v>
      </c>
      <c r="G454" s="230">
        <f>IF(F454=1,data!$C$41*E454,0)</f>
        <v>0</v>
      </c>
      <c r="H454" s="265" t="s">
        <v>96</v>
      </c>
      <c r="I454" s="231">
        <f>IF($F454=1,IF($E454&lt;15,VLOOKUP(H454,data!$B$3:$E$32,2,0)*$E454,(VLOOKUP(H454,data!$B$3:$E$32,2,0)*14)+(VLOOKUP(H454,data!$B$3:$E$32,3,0))*($E454-14)),0)</f>
        <v>0</v>
      </c>
      <c r="J454" s="265" t="s">
        <v>96</v>
      </c>
      <c r="K454" s="231">
        <f>IF($F454=1,VLOOKUP(J454,data!$B$35:$D$39,2,0),0)</f>
        <v>0</v>
      </c>
      <c r="L454" s="232">
        <f>IF(AND(I454&lt;&gt;0,K454&lt;&gt;0)=FALSE,0,data!$C$43)</f>
        <v>0</v>
      </c>
      <c r="M454" s="269">
        <f t="shared" si="505"/>
        <v>0</v>
      </c>
      <c r="N454" s="225">
        <f t="shared" si="503"/>
        <v>0</v>
      </c>
      <c r="O454" s="225">
        <f t="shared" si="435"/>
        <v>0</v>
      </c>
      <c r="P454" s="225">
        <f t="shared" si="436"/>
        <v>0</v>
      </c>
      <c r="Q454" s="228"/>
      <c r="R454" s="438">
        <f t="shared" si="437"/>
        <v>0</v>
      </c>
      <c r="S454" s="225">
        <f t="shared" si="438"/>
        <v>0</v>
      </c>
      <c r="T454" s="357">
        <f>IF(S454=1,data!$C$41*R454,0)</f>
        <v>0</v>
      </c>
      <c r="U454" s="370" t="str">
        <f t="shared" si="439"/>
        <v xml:space="preserve"> </v>
      </c>
      <c r="V454" s="360">
        <f>IF($S454=1,IF(R454&lt;15,VLOOKUP(U454,data!$B$3:$E$32,2,0)*R454,(VLOOKUP(U454,data!$B$3:$E$32,2,0)*14)+(VLOOKUP(U454,data!$B$3:$E$32,3,0))*(R454-14)),0)</f>
        <v>0</v>
      </c>
      <c r="W454" s="370" t="str">
        <f t="shared" si="440"/>
        <v xml:space="preserve"> </v>
      </c>
      <c r="X454" s="360">
        <f>IF($S454=1,VLOOKUP(W454,data!$B$35:$D$39,2,0),0)</f>
        <v>0</v>
      </c>
      <c r="Y454" s="364">
        <f>IF(AND(V454&lt;&gt;0,X454&lt;&gt;0)=FALSE,0,data!$C$43)</f>
        <v>0</v>
      </c>
      <c r="Z454" s="365">
        <f t="shared" si="506"/>
        <v>0</v>
      </c>
      <c r="AA454" s="225">
        <f t="shared" si="504"/>
        <v>0</v>
      </c>
      <c r="AB454" s="225">
        <f t="shared" si="441"/>
        <v>0</v>
      </c>
      <c r="AC454" s="225">
        <f t="shared" si="442"/>
        <v>0</v>
      </c>
      <c r="AE454" s="229"/>
      <c r="AF454" s="225">
        <f t="shared" si="443"/>
        <v>0</v>
      </c>
      <c r="AG454" s="230">
        <f>IF(AF454=1,data!$C$41*AE454,0)</f>
        <v>0</v>
      </c>
      <c r="AH454" s="265" t="s">
        <v>96</v>
      </c>
      <c r="AI454" s="231">
        <f>IF(AF454=1,IF(AE454&lt;15,VLOOKUP(AH454,data!$B$3:$E$32,2,0)*AE454,(VLOOKUP(AH454,data!$B$3:$E$32,2,0)*14)+(VLOOKUP(AH454,data!$B$3:$E$32,3,0))*(AE454-14)),0)</f>
        <v>0</v>
      </c>
      <c r="AJ454" s="265" t="s">
        <v>96</v>
      </c>
      <c r="AK454" s="231">
        <f>IF(AF454=1,VLOOKUP(AJ454,data!$B$35:$D$39,2,0),0)</f>
        <v>0</v>
      </c>
      <c r="AL454" s="232">
        <f>IF(AND(AI454&lt;&gt;0,AK454&lt;&gt;0)=FALSE,0,data!$C$43)</f>
        <v>0</v>
      </c>
      <c r="AM454" s="269">
        <f t="shared" si="444"/>
        <v>0</v>
      </c>
      <c r="AN454" s="225">
        <f t="shared" si="445"/>
        <v>0</v>
      </c>
      <c r="AO454" s="225">
        <f t="shared" si="446"/>
        <v>0</v>
      </c>
      <c r="AP454" s="225">
        <f t="shared" si="447"/>
        <v>0</v>
      </c>
      <c r="AQ454" s="431" t="str">
        <f t="shared" si="448"/>
        <v>ne</v>
      </c>
      <c r="AS454" s="229"/>
      <c r="AT454" s="225">
        <f t="shared" si="449"/>
        <v>0</v>
      </c>
      <c r="AU454" s="230">
        <f>IF(AT454=1,data!$C$41*AS454,0)</f>
        <v>0</v>
      </c>
      <c r="AV454" s="265" t="s">
        <v>96</v>
      </c>
      <c r="AW454" s="231">
        <f>IF(AT454=1,IF(AS454&lt;15,VLOOKUP(AV454,data!$B$3:$E$32,2,0)*AS454,(VLOOKUP(AV454,data!$B$3:$E$32,2,0)*14)+(VLOOKUP(AV454,data!$B$3:$E$32,3,0))*(AS454-14)),0)</f>
        <v>0</v>
      </c>
      <c r="AX454" s="265" t="s">
        <v>96</v>
      </c>
      <c r="AY454" s="231">
        <f>IF(AT454=1,VLOOKUP(AX454,data!$B$35:$D$39,2,0),0)</f>
        <v>0</v>
      </c>
      <c r="AZ454" s="232">
        <f>IF(AND(AW454&lt;&gt;0,AY454&lt;&gt;0)=FALSE,0,data!$C$43)</f>
        <v>0</v>
      </c>
      <c r="BA454" s="269">
        <f t="shared" si="450"/>
        <v>0</v>
      </c>
      <c r="BB454" s="225">
        <f t="shared" si="451"/>
        <v>0</v>
      </c>
      <c r="BC454" s="225">
        <f t="shared" si="452"/>
        <v>0</v>
      </c>
      <c r="BD454" s="225">
        <f t="shared" si="453"/>
        <v>0</v>
      </c>
      <c r="BE454" s="431" t="str">
        <f t="shared" si="454"/>
        <v>ne</v>
      </c>
      <c r="BG454" s="229"/>
      <c r="BH454" s="225">
        <f t="shared" si="455"/>
        <v>0</v>
      </c>
      <c r="BI454" s="230">
        <f>IF(BH454=1,data!$C$41*BG454,0)</f>
        <v>0</v>
      </c>
      <c r="BJ454" s="265" t="s">
        <v>96</v>
      </c>
      <c r="BK454" s="231">
        <f>IF(BH454=1,IF(BG454&lt;15,VLOOKUP(BJ454,data!$B$3:$E$32,2,0)*BG454,(VLOOKUP(BJ454,data!$B$3:$E$32,2,0)*14)+(VLOOKUP(BJ454,data!$B$3:$E$32,3,0))*(BG454-14)),0)</f>
        <v>0</v>
      </c>
      <c r="BL454" s="265" t="s">
        <v>96</v>
      </c>
      <c r="BM454" s="231">
        <f>IF(BH454=1,VLOOKUP(BL454,data!$B$35:$D$39,2,0),0)</f>
        <v>0</v>
      </c>
      <c r="BN454" s="232">
        <f>IF(AND(BK454&lt;&gt;0,BM454&lt;&gt;0)=FALSE,0,data!$C$43)</f>
        <v>0</v>
      </c>
      <c r="BO454" s="269">
        <f t="shared" si="456"/>
        <v>0</v>
      </c>
      <c r="BP454" s="225">
        <f t="shared" si="457"/>
        <v>0</v>
      </c>
      <c r="BQ454" s="225">
        <f t="shared" si="458"/>
        <v>0</v>
      </c>
      <c r="BR454" s="225">
        <f t="shared" si="459"/>
        <v>0</v>
      </c>
      <c r="BS454" s="431" t="str">
        <f t="shared" si="460"/>
        <v>ne</v>
      </c>
      <c r="BU454" s="229"/>
      <c r="BV454" s="225">
        <f t="shared" si="461"/>
        <v>0</v>
      </c>
      <c r="BW454" s="230">
        <f>IF(BV454=1,data!$C$41*BU454,0)</f>
        <v>0</v>
      </c>
      <c r="BX454" s="265" t="s">
        <v>96</v>
      </c>
      <c r="BY454" s="231">
        <f>IF(BV454=1,IF(BU454&lt;15,VLOOKUP(BX454,data!$B$3:$E$32,2,0)*BU454,(VLOOKUP(BX454,data!$B$3:$E$32,2,0)*14)+(VLOOKUP(BX454,data!$B$3:$E$32,3,0))*(BU454-14)),0)</f>
        <v>0</v>
      </c>
      <c r="BZ454" s="265" t="s">
        <v>96</v>
      </c>
      <c r="CA454" s="231">
        <f>IF(BV454=1,VLOOKUP(BZ454,data!$B$35:$D$39,2,0),0)</f>
        <v>0</v>
      </c>
      <c r="CB454" s="232">
        <f>IF(AND(BY454&lt;&gt;0,CA454&lt;&gt;0)=FALSE,0,data!$C$43)</f>
        <v>0</v>
      </c>
      <c r="CC454" s="269">
        <f t="shared" si="462"/>
        <v>0</v>
      </c>
      <c r="CD454" s="225">
        <f t="shared" si="463"/>
        <v>0</v>
      </c>
      <c r="CE454" s="225">
        <f t="shared" si="464"/>
        <v>0</v>
      </c>
      <c r="CF454" s="225">
        <f t="shared" si="465"/>
        <v>0</v>
      </c>
      <c r="CG454" s="431" t="str">
        <f t="shared" si="466"/>
        <v>ne</v>
      </c>
      <c r="CI454" s="229"/>
      <c r="CJ454" s="225">
        <f t="shared" si="467"/>
        <v>0</v>
      </c>
      <c r="CK454" s="230">
        <f>IF(CJ454=1,data!$C$41*CI454,0)</f>
        <v>0</v>
      </c>
      <c r="CL454" s="265" t="s">
        <v>96</v>
      </c>
      <c r="CM454" s="231">
        <f>IF(CJ454=1,IF(CI454&lt;15,VLOOKUP(CL454,data!$B$3:$E$32,2,0)*CI454,(VLOOKUP(CL454,data!$B$3:$E$32,2,0)*14)+(VLOOKUP(CL454,data!$B$3:$E$32,3,0))*(CI454-14)),0)</f>
        <v>0</v>
      </c>
      <c r="CN454" s="265" t="s">
        <v>96</v>
      </c>
      <c r="CO454" s="231">
        <f>IF(CJ454=1,VLOOKUP(CN454,data!$B$35:$D$39,2,0),0)</f>
        <v>0</v>
      </c>
      <c r="CP454" s="232">
        <f>IF(AND(CM454&lt;&gt;0,CO454&lt;&gt;0)=FALSE,0,data!$C$43)</f>
        <v>0</v>
      </c>
      <c r="CQ454" s="269">
        <f t="shared" si="468"/>
        <v>0</v>
      </c>
      <c r="CR454" s="225">
        <f t="shared" si="469"/>
        <v>0</v>
      </c>
      <c r="CS454" s="225">
        <f t="shared" si="470"/>
        <v>0</v>
      </c>
      <c r="CT454" s="225">
        <f t="shared" si="471"/>
        <v>0</v>
      </c>
      <c r="CU454" s="431" t="str">
        <f t="shared" si="472"/>
        <v>ne</v>
      </c>
      <c r="CW454" s="229"/>
      <c r="CX454" s="225">
        <f t="shared" si="473"/>
        <v>0</v>
      </c>
      <c r="CY454" s="230">
        <f>IF(CX454=1,data!$C$41*CW454,0)</f>
        <v>0</v>
      </c>
      <c r="CZ454" s="265" t="s">
        <v>96</v>
      </c>
      <c r="DA454" s="231">
        <f>IF(CX454=1,IF(CW454&lt;15,VLOOKUP(CZ454,data!$B$3:$E$32,2,0)*CW454,(VLOOKUP(CZ454,data!$B$3:$E$32,2,0)*14)+(VLOOKUP(CZ454,data!$B$3:$E$32,3,0))*(CW454-14)),0)</f>
        <v>0</v>
      </c>
      <c r="DB454" s="265" t="s">
        <v>96</v>
      </c>
      <c r="DC454" s="231">
        <f>IF(CX454=1,VLOOKUP(DB454,data!$B$35:$D$39,2,0),0)</f>
        <v>0</v>
      </c>
      <c r="DD454" s="232">
        <f>IF(AND(DA454&lt;&gt;0,DC454&lt;&gt;0)=FALSE,0,data!$C$43)</f>
        <v>0</v>
      </c>
      <c r="DE454" s="269">
        <f t="shared" si="474"/>
        <v>0</v>
      </c>
      <c r="DF454" s="225">
        <f t="shared" si="475"/>
        <v>0</v>
      </c>
      <c r="DG454" s="225">
        <f t="shared" si="476"/>
        <v>0</v>
      </c>
      <c r="DH454" s="225">
        <f t="shared" si="477"/>
        <v>0</v>
      </c>
      <c r="DI454" s="431" t="str">
        <f t="shared" si="478"/>
        <v>ne</v>
      </c>
      <c r="DK454" s="229"/>
      <c r="DL454" s="225">
        <f t="shared" si="479"/>
        <v>0</v>
      </c>
      <c r="DM454" s="230">
        <f>IF(DL454=1,data!$C$41*DK454,0)</f>
        <v>0</v>
      </c>
      <c r="DN454" s="265" t="s">
        <v>96</v>
      </c>
      <c r="DO454" s="231">
        <f>IF(DL454=1,IF(DK454&lt;15,VLOOKUP(DN454,data!$B$3:$E$32,2,0)*DK454,(VLOOKUP(DN454,data!$B$3:$E$32,2,0)*14)+(VLOOKUP(DN454,data!$B$3:$E$32,3,0))*(DK454-14)),0)</f>
        <v>0</v>
      </c>
      <c r="DP454" s="265" t="s">
        <v>96</v>
      </c>
      <c r="DQ454" s="231">
        <f>IF(DL454=1,VLOOKUP(DP454,data!$B$35:$D$39,2,0),0)</f>
        <v>0</v>
      </c>
      <c r="DR454" s="232">
        <f>IF(AND(DO454&lt;&gt;0,DQ454&lt;&gt;0)=FALSE,0,data!$C$43)</f>
        <v>0</v>
      </c>
      <c r="DS454" s="269">
        <f t="shared" si="480"/>
        <v>0</v>
      </c>
      <c r="DT454" s="225">
        <f t="shared" si="481"/>
        <v>0</v>
      </c>
      <c r="DU454" s="225">
        <f t="shared" si="482"/>
        <v>0</v>
      </c>
      <c r="DV454" s="225">
        <f t="shared" si="483"/>
        <v>0</v>
      </c>
      <c r="DW454" s="431" t="str">
        <f t="shared" si="484"/>
        <v>ne</v>
      </c>
      <c r="DY454" s="229"/>
      <c r="DZ454" s="225">
        <f t="shared" si="485"/>
        <v>0</v>
      </c>
      <c r="EA454" s="230">
        <f>IF(DZ454=1,data!$C$41*DY454,0)</f>
        <v>0</v>
      </c>
      <c r="EB454" s="265" t="s">
        <v>96</v>
      </c>
      <c r="EC454" s="231">
        <f>IF(DZ454=1,IF(DY454&lt;15,VLOOKUP(EB454,data!$B$3:$E$32,2,0)*DY454,(VLOOKUP(EB454,data!$B$3:$E$32,2,0)*14)+(VLOOKUP(EB454,data!$B$3:$E$32,3,0))*(DY454-14)),0)</f>
        <v>0</v>
      </c>
      <c r="ED454" s="265" t="s">
        <v>96</v>
      </c>
      <c r="EE454" s="231">
        <f>IF(DZ454=1,VLOOKUP(ED454,data!$B$35:$D$39,2,0),0)</f>
        <v>0</v>
      </c>
      <c r="EF454" s="232">
        <f>IF(AND(EC454&lt;&gt;0,EE454&lt;&gt;0)=FALSE,0,data!$C$43)</f>
        <v>0</v>
      </c>
      <c r="EG454" s="269">
        <f t="shared" si="486"/>
        <v>0</v>
      </c>
      <c r="EH454" s="225">
        <f t="shared" si="487"/>
        <v>0</v>
      </c>
      <c r="EI454" s="225">
        <f t="shared" si="488"/>
        <v>0</v>
      </c>
      <c r="EJ454" s="225">
        <f t="shared" si="489"/>
        <v>0</v>
      </c>
      <c r="EK454" s="431" t="str">
        <f t="shared" si="490"/>
        <v>ne</v>
      </c>
      <c r="EM454" s="229"/>
      <c r="EN454" s="225">
        <f t="shared" si="491"/>
        <v>0</v>
      </c>
      <c r="EO454" s="230">
        <f>IF(EN454=1,data!$C$41*EM454,0)</f>
        <v>0</v>
      </c>
      <c r="EP454" s="265" t="s">
        <v>96</v>
      </c>
      <c r="EQ454" s="231">
        <f>IF(EN454=1,IF(EM454&lt;15,VLOOKUP(EP454,data!$B$3:$E$32,2,0)*EM454,(VLOOKUP(EP454,data!$B$3:$E$32,2,0)*14)+(VLOOKUP(EP454,data!$B$3:$E$32,3,0))*(EM454-14)),0)</f>
        <v>0</v>
      </c>
      <c r="ER454" s="265" t="s">
        <v>96</v>
      </c>
      <c r="ES454" s="231">
        <f>IF(EN454=1,VLOOKUP(ER454,data!$B$35:$D$39,2,0),0)</f>
        <v>0</v>
      </c>
      <c r="ET454" s="232">
        <f>IF(AND(EQ454&lt;&gt;0,ES454&lt;&gt;0)=FALSE,0,data!$C$43)</f>
        <v>0</v>
      </c>
      <c r="EU454" s="269">
        <f t="shared" si="492"/>
        <v>0</v>
      </c>
      <c r="EV454" s="225">
        <f t="shared" si="493"/>
        <v>0</v>
      </c>
      <c r="EW454" s="225">
        <f t="shared" si="494"/>
        <v>0</v>
      </c>
      <c r="EX454" s="225">
        <f t="shared" si="495"/>
        <v>0</v>
      </c>
      <c r="EY454" s="431" t="str">
        <f t="shared" si="496"/>
        <v>ne</v>
      </c>
      <c r="FA454" s="229"/>
      <c r="FB454" s="225">
        <f t="shared" si="497"/>
        <v>0</v>
      </c>
      <c r="FC454" s="230">
        <f>IF(FB454=1,data!$C$41*FA454,0)</f>
        <v>0</v>
      </c>
      <c r="FD454" s="265" t="s">
        <v>96</v>
      </c>
      <c r="FE454" s="231">
        <f>IF(FB454=1,IF(FA454&lt;15,VLOOKUP(FD454,data!$B$3:$E$32,2,0)*FA454,(VLOOKUP(FD454,data!$B$3:$E$32,2,0)*14)+(VLOOKUP(FD454,data!$B$3:$E$32,3,0))*(FA454-14)),0)</f>
        <v>0</v>
      </c>
      <c r="FF454" s="265" t="s">
        <v>96</v>
      </c>
      <c r="FG454" s="231">
        <f>IF(FB454=1,VLOOKUP(FF454,data!$B$35:$D$39,2,0),0)</f>
        <v>0</v>
      </c>
      <c r="FH454" s="232">
        <f>IF(AND(FE454&lt;&gt;0,FG454&lt;&gt;0)=FALSE,0,data!$C$43)</f>
        <v>0</v>
      </c>
      <c r="FI454" s="269">
        <f t="shared" si="498"/>
        <v>0</v>
      </c>
      <c r="FJ454" s="225">
        <f t="shared" si="499"/>
        <v>0</v>
      </c>
      <c r="FK454" s="225">
        <f t="shared" si="500"/>
        <v>0</v>
      </c>
      <c r="FL454" s="225">
        <f t="shared" si="501"/>
        <v>0</v>
      </c>
      <c r="FM454" s="431" t="str">
        <f t="shared" si="502"/>
        <v>ne</v>
      </c>
    </row>
    <row r="455" spans="1:169" ht="26.65" hidden="1" customHeight="1" x14ac:dyDescent="0.25">
      <c r="A455" s="233"/>
      <c r="B455" s="370" t="s">
        <v>546</v>
      </c>
      <c r="C455" s="416"/>
      <c r="D455" s="418"/>
      <c r="E455" s="229"/>
      <c r="F455" s="225">
        <f t="shared" si="434"/>
        <v>0</v>
      </c>
      <c r="G455" s="230">
        <f>IF(F455=1,data!$C$41*E455,0)</f>
        <v>0</v>
      </c>
      <c r="H455" s="265" t="s">
        <v>96</v>
      </c>
      <c r="I455" s="231">
        <f>IF($F455=1,IF($E455&lt;15,VLOOKUP(H455,data!$B$3:$E$32,2,0)*$E455,(VLOOKUP(H455,data!$B$3:$E$32,2,0)*14)+(VLOOKUP(H455,data!$B$3:$E$32,3,0))*($E455-14)),0)</f>
        <v>0</v>
      </c>
      <c r="J455" s="265" t="s">
        <v>96</v>
      </c>
      <c r="K455" s="231">
        <f>IF($F455=1,VLOOKUP(J455,data!$B$35:$D$39,2,0),0)</f>
        <v>0</v>
      </c>
      <c r="L455" s="232">
        <f>IF(AND(I455&lt;&gt;0,K455&lt;&gt;0)=FALSE,0,data!$C$43)</f>
        <v>0</v>
      </c>
      <c r="M455" s="269">
        <f t="shared" si="505"/>
        <v>0</v>
      </c>
      <c r="N455" s="225">
        <f t="shared" si="503"/>
        <v>0</v>
      </c>
      <c r="O455" s="225">
        <f t="shared" si="435"/>
        <v>0</v>
      </c>
      <c r="P455" s="225">
        <f t="shared" si="436"/>
        <v>0</v>
      </c>
      <c r="Q455" s="228"/>
      <c r="R455" s="438">
        <f t="shared" si="437"/>
        <v>0</v>
      </c>
      <c r="S455" s="225">
        <f t="shared" si="438"/>
        <v>0</v>
      </c>
      <c r="T455" s="357">
        <f>IF(S455=1,data!$C$41*R455,0)</f>
        <v>0</v>
      </c>
      <c r="U455" s="370" t="str">
        <f t="shared" si="439"/>
        <v xml:space="preserve"> </v>
      </c>
      <c r="V455" s="360">
        <f>IF($S455=1,IF(R455&lt;15,VLOOKUP(U455,data!$B$3:$E$32,2,0)*R455,(VLOOKUP(U455,data!$B$3:$E$32,2,0)*14)+(VLOOKUP(U455,data!$B$3:$E$32,3,0))*(R455-14)),0)</f>
        <v>0</v>
      </c>
      <c r="W455" s="370" t="str">
        <f t="shared" si="440"/>
        <v xml:space="preserve"> </v>
      </c>
      <c r="X455" s="360">
        <f>IF($S455=1,VLOOKUP(W455,data!$B$35:$D$39,2,0),0)</f>
        <v>0</v>
      </c>
      <c r="Y455" s="364">
        <f>IF(AND(V455&lt;&gt;0,X455&lt;&gt;0)=FALSE,0,data!$C$43)</f>
        <v>0</v>
      </c>
      <c r="Z455" s="365">
        <f t="shared" si="506"/>
        <v>0</v>
      </c>
      <c r="AA455" s="225">
        <f t="shared" si="504"/>
        <v>0</v>
      </c>
      <c r="AB455" s="225">
        <f t="shared" si="441"/>
        <v>0</v>
      </c>
      <c r="AC455" s="225">
        <f t="shared" si="442"/>
        <v>0</v>
      </c>
      <c r="AE455" s="229"/>
      <c r="AF455" s="225">
        <f t="shared" si="443"/>
        <v>0</v>
      </c>
      <c r="AG455" s="230">
        <f>IF(AF455=1,data!$C$41*AE455,0)</f>
        <v>0</v>
      </c>
      <c r="AH455" s="265" t="s">
        <v>96</v>
      </c>
      <c r="AI455" s="231">
        <f>IF(AF455=1,IF(AE455&lt;15,VLOOKUP(AH455,data!$B$3:$E$32,2,0)*AE455,(VLOOKUP(AH455,data!$B$3:$E$32,2,0)*14)+(VLOOKUP(AH455,data!$B$3:$E$32,3,0))*(AE455-14)),0)</f>
        <v>0</v>
      </c>
      <c r="AJ455" s="265" t="s">
        <v>96</v>
      </c>
      <c r="AK455" s="231">
        <f>IF(AF455=1,VLOOKUP(AJ455,data!$B$35:$D$39,2,0),0)</f>
        <v>0</v>
      </c>
      <c r="AL455" s="232">
        <f>IF(AND(AI455&lt;&gt;0,AK455&lt;&gt;0)=FALSE,0,data!$C$43)</f>
        <v>0</v>
      </c>
      <c r="AM455" s="269">
        <f t="shared" si="444"/>
        <v>0</v>
      </c>
      <c r="AN455" s="225">
        <f t="shared" si="445"/>
        <v>0</v>
      </c>
      <c r="AO455" s="225">
        <f t="shared" si="446"/>
        <v>0</v>
      </c>
      <c r="AP455" s="225">
        <f t="shared" si="447"/>
        <v>0</v>
      </c>
      <c r="AQ455" s="431" t="str">
        <f t="shared" si="448"/>
        <v>ne</v>
      </c>
      <c r="AS455" s="229"/>
      <c r="AT455" s="225">
        <f t="shared" si="449"/>
        <v>0</v>
      </c>
      <c r="AU455" s="230">
        <f>IF(AT455=1,data!$C$41*AS455,0)</f>
        <v>0</v>
      </c>
      <c r="AV455" s="265" t="s">
        <v>96</v>
      </c>
      <c r="AW455" s="231">
        <f>IF(AT455=1,IF(AS455&lt;15,VLOOKUP(AV455,data!$B$3:$E$32,2,0)*AS455,(VLOOKUP(AV455,data!$B$3:$E$32,2,0)*14)+(VLOOKUP(AV455,data!$B$3:$E$32,3,0))*(AS455-14)),0)</f>
        <v>0</v>
      </c>
      <c r="AX455" s="265" t="s">
        <v>96</v>
      </c>
      <c r="AY455" s="231">
        <f>IF(AT455=1,VLOOKUP(AX455,data!$B$35:$D$39,2,0),0)</f>
        <v>0</v>
      </c>
      <c r="AZ455" s="232">
        <f>IF(AND(AW455&lt;&gt;0,AY455&lt;&gt;0)=FALSE,0,data!$C$43)</f>
        <v>0</v>
      </c>
      <c r="BA455" s="269">
        <f t="shared" si="450"/>
        <v>0</v>
      </c>
      <c r="BB455" s="225">
        <f t="shared" si="451"/>
        <v>0</v>
      </c>
      <c r="BC455" s="225">
        <f t="shared" si="452"/>
        <v>0</v>
      </c>
      <c r="BD455" s="225">
        <f t="shared" si="453"/>
        <v>0</v>
      </c>
      <c r="BE455" s="431" t="str">
        <f t="shared" si="454"/>
        <v>ne</v>
      </c>
      <c r="BG455" s="229"/>
      <c r="BH455" s="225">
        <f t="shared" si="455"/>
        <v>0</v>
      </c>
      <c r="BI455" s="230">
        <f>IF(BH455=1,data!$C$41*BG455,0)</f>
        <v>0</v>
      </c>
      <c r="BJ455" s="265" t="s">
        <v>96</v>
      </c>
      <c r="BK455" s="231">
        <f>IF(BH455=1,IF(BG455&lt;15,VLOOKUP(BJ455,data!$B$3:$E$32,2,0)*BG455,(VLOOKUP(BJ455,data!$B$3:$E$32,2,0)*14)+(VLOOKUP(BJ455,data!$B$3:$E$32,3,0))*(BG455-14)),0)</f>
        <v>0</v>
      </c>
      <c r="BL455" s="265" t="s">
        <v>96</v>
      </c>
      <c r="BM455" s="231">
        <f>IF(BH455=1,VLOOKUP(BL455,data!$B$35:$D$39,2,0),0)</f>
        <v>0</v>
      </c>
      <c r="BN455" s="232">
        <f>IF(AND(BK455&lt;&gt;0,BM455&lt;&gt;0)=FALSE,0,data!$C$43)</f>
        <v>0</v>
      </c>
      <c r="BO455" s="269">
        <f t="shared" si="456"/>
        <v>0</v>
      </c>
      <c r="BP455" s="225">
        <f t="shared" si="457"/>
        <v>0</v>
      </c>
      <c r="BQ455" s="225">
        <f t="shared" si="458"/>
        <v>0</v>
      </c>
      <c r="BR455" s="225">
        <f t="shared" si="459"/>
        <v>0</v>
      </c>
      <c r="BS455" s="431" t="str">
        <f t="shared" si="460"/>
        <v>ne</v>
      </c>
      <c r="BU455" s="229"/>
      <c r="BV455" s="225">
        <f t="shared" si="461"/>
        <v>0</v>
      </c>
      <c r="BW455" s="230">
        <f>IF(BV455=1,data!$C$41*BU455,0)</f>
        <v>0</v>
      </c>
      <c r="BX455" s="265" t="s">
        <v>96</v>
      </c>
      <c r="BY455" s="231">
        <f>IF(BV455=1,IF(BU455&lt;15,VLOOKUP(BX455,data!$B$3:$E$32,2,0)*BU455,(VLOOKUP(BX455,data!$B$3:$E$32,2,0)*14)+(VLOOKUP(BX455,data!$B$3:$E$32,3,0))*(BU455-14)),0)</f>
        <v>0</v>
      </c>
      <c r="BZ455" s="265" t="s">
        <v>96</v>
      </c>
      <c r="CA455" s="231">
        <f>IF(BV455=1,VLOOKUP(BZ455,data!$B$35:$D$39,2,0),0)</f>
        <v>0</v>
      </c>
      <c r="CB455" s="232">
        <f>IF(AND(BY455&lt;&gt;0,CA455&lt;&gt;0)=FALSE,0,data!$C$43)</f>
        <v>0</v>
      </c>
      <c r="CC455" s="269">
        <f t="shared" si="462"/>
        <v>0</v>
      </c>
      <c r="CD455" s="225">
        <f t="shared" si="463"/>
        <v>0</v>
      </c>
      <c r="CE455" s="225">
        <f t="shared" si="464"/>
        <v>0</v>
      </c>
      <c r="CF455" s="225">
        <f t="shared" si="465"/>
        <v>0</v>
      </c>
      <c r="CG455" s="431" t="str">
        <f t="shared" si="466"/>
        <v>ne</v>
      </c>
      <c r="CI455" s="229"/>
      <c r="CJ455" s="225">
        <f t="shared" si="467"/>
        <v>0</v>
      </c>
      <c r="CK455" s="230">
        <f>IF(CJ455=1,data!$C$41*CI455,0)</f>
        <v>0</v>
      </c>
      <c r="CL455" s="265" t="s">
        <v>96</v>
      </c>
      <c r="CM455" s="231">
        <f>IF(CJ455=1,IF(CI455&lt;15,VLOOKUP(CL455,data!$B$3:$E$32,2,0)*CI455,(VLOOKUP(CL455,data!$B$3:$E$32,2,0)*14)+(VLOOKUP(CL455,data!$B$3:$E$32,3,0))*(CI455-14)),0)</f>
        <v>0</v>
      </c>
      <c r="CN455" s="265" t="s">
        <v>96</v>
      </c>
      <c r="CO455" s="231">
        <f>IF(CJ455=1,VLOOKUP(CN455,data!$B$35:$D$39,2,0),0)</f>
        <v>0</v>
      </c>
      <c r="CP455" s="232">
        <f>IF(AND(CM455&lt;&gt;0,CO455&lt;&gt;0)=FALSE,0,data!$C$43)</f>
        <v>0</v>
      </c>
      <c r="CQ455" s="269">
        <f t="shared" si="468"/>
        <v>0</v>
      </c>
      <c r="CR455" s="225">
        <f t="shared" si="469"/>
        <v>0</v>
      </c>
      <c r="CS455" s="225">
        <f t="shared" si="470"/>
        <v>0</v>
      </c>
      <c r="CT455" s="225">
        <f t="shared" si="471"/>
        <v>0</v>
      </c>
      <c r="CU455" s="431" t="str">
        <f t="shared" si="472"/>
        <v>ne</v>
      </c>
      <c r="CW455" s="229"/>
      <c r="CX455" s="225">
        <f t="shared" si="473"/>
        <v>0</v>
      </c>
      <c r="CY455" s="230">
        <f>IF(CX455=1,data!$C$41*CW455,0)</f>
        <v>0</v>
      </c>
      <c r="CZ455" s="265" t="s">
        <v>96</v>
      </c>
      <c r="DA455" s="231">
        <f>IF(CX455=1,IF(CW455&lt;15,VLOOKUP(CZ455,data!$B$3:$E$32,2,0)*CW455,(VLOOKUP(CZ455,data!$B$3:$E$32,2,0)*14)+(VLOOKUP(CZ455,data!$B$3:$E$32,3,0))*(CW455-14)),0)</f>
        <v>0</v>
      </c>
      <c r="DB455" s="265" t="s">
        <v>96</v>
      </c>
      <c r="DC455" s="231">
        <f>IF(CX455=1,VLOOKUP(DB455,data!$B$35:$D$39,2,0),0)</f>
        <v>0</v>
      </c>
      <c r="DD455" s="232">
        <f>IF(AND(DA455&lt;&gt;0,DC455&lt;&gt;0)=FALSE,0,data!$C$43)</f>
        <v>0</v>
      </c>
      <c r="DE455" s="269">
        <f t="shared" si="474"/>
        <v>0</v>
      </c>
      <c r="DF455" s="225">
        <f t="shared" si="475"/>
        <v>0</v>
      </c>
      <c r="DG455" s="225">
        <f t="shared" si="476"/>
        <v>0</v>
      </c>
      <c r="DH455" s="225">
        <f t="shared" si="477"/>
        <v>0</v>
      </c>
      <c r="DI455" s="431" t="str">
        <f t="shared" si="478"/>
        <v>ne</v>
      </c>
      <c r="DK455" s="229"/>
      <c r="DL455" s="225">
        <f t="shared" si="479"/>
        <v>0</v>
      </c>
      <c r="DM455" s="230">
        <f>IF(DL455=1,data!$C$41*DK455,0)</f>
        <v>0</v>
      </c>
      <c r="DN455" s="265" t="s">
        <v>96</v>
      </c>
      <c r="DO455" s="231">
        <f>IF(DL455=1,IF(DK455&lt;15,VLOOKUP(DN455,data!$B$3:$E$32,2,0)*DK455,(VLOOKUP(DN455,data!$B$3:$E$32,2,0)*14)+(VLOOKUP(DN455,data!$B$3:$E$32,3,0))*(DK455-14)),0)</f>
        <v>0</v>
      </c>
      <c r="DP455" s="265" t="s">
        <v>96</v>
      </c>
      <c r="DQ455" s="231">
        <f>IF(DL455=1,VLOOKUP(DP455,data!$B$35:$D$39,2,0),0)</f>
        <v>0</v>
      </c>
      <c r="DR455" s="232">
        <f>IF(AND(DO455&lt;&gt;0,DQ455&lt;&gt;0)=FALSE,0,data!$C$43)</f>
        <v>0</v>
      </c>
      <c r="DS455" s="269">
        <f t="shared" si="480"/>
        <v>0</v>
      </c>
      <c r="DT455" s="225">
        <f t="shared" si="481"/>
        <v>0</v>
      </c>
      <c r="DU455" s="225">
        <f t="shared" si="482"/>
        <v>0</v>
      </c>
      <c r="DV455" s="225">
        <f t="shared" si="483"/>
        <v>0</v>
      </c>
      <c r="DW455" s="431" t="str">
        <f t="shared" si="484"/>
        <v>ne</v>
      </c>
      <c r="DY455" s="229"/>
      <c r="DZ455" s="225">
        <f t="shared" si="485"/>
        <v>0</v>
      </c>
      <c r="EA455" s="230">
        <f>IF(DZ455=1,data!$C$41*DY455,0)</f>
        <v>0</v>
      </c>
      <c r="EB455" s="265" t="s">
        <v>96</v>
      </c>
      <c r="EC455" s="231">
        <f>IF(DZ455=1,IF(DY455&lt;15,VLOOKUP(EB455,data!$B$3:$E$32,2,0)*DY455,(VLOOKUP(EB455,data!$B$3:$E$32,2,0)*14)+(VLOOKUP(EB455,data!$B$3:$E$32,3,0))*(DY455-14)),0)</f>
        <v>0</v>
      </c>
      <c r="ED455" s="265" t="s">
        <v>96</v>
      </c>
      <c r="EE455" s="231">
        <f>IF(DZ455=1,VLOOKUP(ED455,data!$B$35:$D$39,2,0),0)</f>
        <v>0</v>
      </c>
      <c r="EF455" s="232">
        <f>IF(AND(EC455&lt;&gt;0,EE455&lt;&gt;0)=FALSE,0,data!$C$43)</f>
        <v>0</v>
      </c>
      <c r="EG455" s="269">
        <f t="shared" si="486"/>
        <v>0</v>
      </c>
      <c r="EH455" s="225">
        <f t="shared" si="487"/>
        <v>0</v>
      </c>
      <c r="EI455" s="225">
        <f t="shared" si="488"/>
        <v>0</v>
      </c>
      <c r="EJ455" s="225">
        <f t="shared" si="489"/>
        <v>0</v>
      </c>
      <c r="EK455" s="431" t="str">
        <f t="shared" si="490"/>
        <v>ne</v>
      </c>
      <c r="EM455" s="229"/>
      <c r="EN455" s="225">
        <f t="shared" si="491"/>
        <v>0</v>
      </c>
      <c r="EO455" s="230">
        <f>IF(EN455=1,data!$C$41*EM455,0)</f>
        <v>0</v>
      </c>
      <c r="EP455" s="265" t="s">
        <v>96</v>
      </c>
      <c r="EQ455" s="231">
        <f>IF(EN455=1,IF(EM455&lt;15,VLOOKUP(EP455,data!$B$3:$E$32,2,0)*EM455,(VLOOKUP(EP455,data!$B$3:$E$32,2,0)*14)+(VLOOKUP(EP455,data!$B$3:$E$32,3,0))*(EM455-14)),0)</f>
        <v>0</v>
      </c>
      <c r="ER455" s="265" t="s">
        <v>96</v>
      </c>
      <c r="ES455" s="231">
        <f>IF(EN455=1,VLOOKUP(ER455,data!$B$35:$D$39,2,0),0)</f>
        <v>0</v>
      </c>
      <c r="ET455" s="232">
        <f>IF(AND(EQ455&lt;&gt;0,ES455&lt;&gt;0)=FALSE,0,data!$C$43)</f>
        <v>0</v>
      </c>
      <c r="EU455" s="269">
        <f t="shared" si="492"/>
        <v>0</v>
      </c>
      <c r="EV455" s="225">
        <f t="shared" si="493"/>
        <v>0</v>
      </c>
      <c r="EW455" s="225">
        <f t="shared" si="494"/>
        <v>0</v>
      </c>
      <c r="EX455" s="225">
        <f t="shared" si="495"/>
        <v>0</v>
      </c>
      <c r="EY455" s="431" t="str">
        <f t="shared" si="496"/>
        <v>ne</v>
      </c>
      <c r="FA455" s="229"/>
      <c r="FB455" s="225">
        <f t="shared" si="497"/>
        <v>0</v>
      </c>
      <c r="FC455" s="230">
        <f>IF(FB455=1,data!$C$41*FA455,0)</f>
        <v>0</v>
      </c>
      <c r="FD455" s="265" t="s">
        <v>96</v>
      </c>
      <c r="FE455" s="231">
        <f>IF(FB455=1,IF(FA455&lt;15,VLOOKUP(FD455,data!$B$3:$E$32,2,0)*FA455,(VLOOKUP(FD455,data!$B$3:$E$32,2,0)*14)+(VLOOKUP(FD455,data!$B$3:$E$32,3,0))*(FA455-14)),0)</f>
        <v>0</v>
      </c>
      <c r="FF455" s="265" t="s">
        <v>96</v>
      </c>
      <c r="FG455" s="231">
        <f>IF(FB455=1,VLOOKUP(FF455,data!$B$35:$D$39,2,0),0)</f>
        <v>0</v>
      </c>
      <c r="FH455" s="232">
        <f>IF(AND(FE455&lt;&gt;0,FG455&lt;&gt;0)=FALSE,0,data!$C$43)</f>
        <v>0</v>
      </c>
      <c r="FI455" s="269">
        <f t="shared" si="498"/>
        <v>0</v>
      </c>
      <c r="FJ455" s="225">
        <f t="shared" si="499"/>
        <v>0</v>
      </c>
      <c r="FK455" s="225">
        <f t="shared" si="500"/>
        <v>0</v>
      </c>
      <c r="FL455" s="225">
        <f t="shared" si="501"/>
        <v>0</v>
      </c>
      <c r="FM455" s="431" t="str">
        <f t="shared" si="502"/>
        <v>ne</v>
      </c>
    </row>
    <row r="456" spans="1:169" ht="26.65" hidden="1" customHeight="1" x14ac:dyDescent="0.25">
      <c r="A456" s="233"/>
      <c r="B456" s="370" t="s">
        <v>547</v>
      </c>
      <c r="C456" s="416"/>
      <c r="D456" s="418"/>
      <c r="E456" s="229"/>
      <c r="F456" s="225">
        <f t="shared" ref="F456:F506" si="507">IF(D456&gt;0,IF(E456&gt;0,1,0),0)</f>
        <v>0</v>
      </c>
      <c r="G456" s="230">
        <f>IF(F456=1,data!$C$41*E456,0)</f>
        <v>0</v>
      </c>
      <c r="H456" s="265" t="s">
        <v>96</v>
      </c>
      <c r="I456" s="231">
        <f>IF($F456=1,IF($E456&lt;15,VLOOKUP(H456,data!$B$3:$E$32,2,0)*$E456,(VLOOKUP(H456,data!$B$3:$E$32,2,0)*14)+(VLOOKUP(H456,data!$B$3:$E$32,3,0))*($E456-14)),0)</f>
        <v>0</v>
      </c>
      <c r="J456" s="265" t="s">
        <v>96</v>
      </c>
      <c r="K456" s="231">
        <f>IF($F456=1,VLOOKUP(J456,data!$B$35:$D$39,2,0),0)</f>
        <v>0</v>
      </c>
      <c r="L456" s="232">
        <f>IF(AND(I456&lt;&gt;0,K456&lt;&gt;0)=FALSE,0,data!$C$43)</f>
        <v>0</v>
      </c>
      <c r="M456" s="269">
        <f t="shared" si="505"/>
        <v>0</v>
      </c>
      <c r="N456" s="225">
        <f t="shared" si="503"/>
        <v>0</v>
      </c>
      <c r="O456" s="225">
        <f t="shared" ref="O456:O506" si="508">IF(N456=1,E456,0)</f>
        <v>0</v>
      </c>
      <c r="P456" s="225">
        <f t="shared" ref="P456:P506" si="509">IF(OR(H456="Spojené Království",H456="Norsko",H456="Island"),M456,0)</f>
        <v>0</v>
      </c>
      <c r="Q456" s="228"/>
      <c r="R456" s="438">
        <f t="shared" ref="R456:R506" si="510">IF($FM456="ANO",FA456,IF($EY456="ANO",EM456,IF($EK456="ANO",DY456,IF($DW456="ANO",DK456,IF($DI456="ANO",CW456,IF($CU456="ANO",CI456,IF($CG456="ANO",BU456,IF($BS456="ANO",BG456,IF($BE456="ANO",AS456,IF($AQ456="ANO",AE456,E456))))))))))</f>
        <v>0</v>
      </c>
      <c r="S456" s="225">
        <f t="shared" ref="S456:S506" si="511">IF($D456&gt;0,IF(R456&gt;0,1,0),0)</f>
        <v>0</v>
      </c>
      <c r="T456" s="357">
        <f>IF(S456=1,data!$C$41*R456,0)</f>
        <v>0</v>
      </c>
      <c r="U456" s="370" t="str">
        <f t="shared" ref="U456:U506" si="512">IF($FM456="ANO",FD456,IF($EY456="ANO",EP456,IF($EK456="ANO",EB456,IF($DW456="ANO",DN456,IF($DI456="ANO",CZ456,IF($CU456="ANO",CL456,IF($CG456="ANO",BX456,IF($BS456="ANO",BJ456,IF($BE456="ANO",AV456,IF($AQ456="ANO",AH456,H456))))))))))</f>
        <v xml:space="preserve"> </v>
      </c>
      <c r="V456" s="360">
        <f>IF($S456=1,IF(R456&lt;15,VLOOKUP(U456,data!$B$3:$E$32,2,0)*R456,(VLOOKUP(U456,data!$B$3:$E$32,2,0)*14)+(VLOOKUP(U456,data!$B$3:$E$32,3,0))*(R456-14)),0)</f>
        <v>0</v>
      </c>
      <c r="W456" s="370" t="str">
        <f t="shared" ref="W456:W506" si="513">IF($FM456="ANO",FF456,IF($EY456="ANO",ER456,IF($EK456="ANO",ED456,IF($DW456="ANO",DP456,IF($DI456="ANO",DB456,IF($CU456="ANO",CN456,IF($CG456="ANO",BZ456,IF($BS456="ANO",BL456,IF($BE456="ANO",AX456,IF($AQ456="ANO",AJ456,J456))))))))))</f>
        <v xml:space="preserve"> </v>
      </c>
      <c r="X456" s="360">
        <f>IF($S456=1,VLOOKUP(W456,data!$B$35:$D$39,2,0),0)</f>
        <v>0</v>
      </c>
      <c r="Y456" s="364">
        <f>IF(AND(V456&lt;&gt;0,X456&lt;&gt;0)=FALSE,0,data!$C$43)</f>
        <v>0</v>
      </c>
      <c r="Z456" s="365">
        <f t="shared" si="506"/>
        <v>0</v>
      </c>
      <c r="AA456" s="225">
        <f t="shared" si="504"/>
        <v>0</v>
      </c>
      <c r="AB456" s="225">
        <f t="shared" ref="AB456:AB506" si="514">IF(AA456=1,R456,0)</f>
        <v>0</v>
      </c>
      <c r="AC456" s="225">
        <f t="shared" ref="AC456:AC506" si="515">IF(OR(U456="Spojené Království",U456="Norsko",U456="Island"),Z456,0)</f>
        <v>0</v>
      </c>
      <c r="AE456" s="229"/>
      <c r="AF456" s="225">
        <f t="shared" ref="AF456:AF506" si="516">IF($D456&gt;0,IF(AE456&gt;0,1,0),0)</f>
        <v>0</v>
      </c>
      <c r="AG456" s="230">
        <f>IF(AF456=1,data!$C$41*AE456,0)</f>
        <v>0</v>
      </c>
      <c r="AH456" s="265" t="s">
        <v>96</v>
      </c>
      <c r="AI456" s="231">
        <f>IF(AF456=1,IF(AE456&lt;15,VLOOKUP(AH456,data!$B$3:$E$32,2,0)*AE456,(VLOOKUP(AH456,data!$B$3:$E$32,2,0)*14)+(VLOOKUP(AH456,data!$B$3:$E$32,3,0))*(AE456-14)),0)</f>
        <v>0</v>
      </c>
      <c r="AJ456" s="265" t="s">
        <v>96</v>
      </c>
      <c r="AK456" s="231">
        <f>IF(AF456=1,VLOOKUP(AJ456,data!$B$35:$D$39,2,0),0)</f>
        <v>0</v>
      </c>
      <c r="AL456" s="232">
        <f>IF(AND(AI456&lt;&gt;0,AK456&lt;&gt;0)=FALSE,0,data!$C$43)</f>
        <v>0</v>
      </c>
      <c r="AM456" s="269">
        <f t="shared" ref="AM456:AM505" si="517">IF(AM$3="",0,IF(AQ456="ano",IF(AND(AI456&lt;&gt;0,AK456&lt;&gt;0)=FALSE,0,INT(AG456+AI456+AK456+AL456)),M456))</f>
        <v>0</v>
      </c>
      <c r="AN456" s="225">
        <f t="shared" ref="AN456:AN506" si="518">IF(AM456&gt;0,1,0)</f>
        <v>0</v>
      </c>
      <c r="AO456" s="225">
        <f t="shared" ref="AO456:AO506" si="519">IF(AM$3="",0,IF(AQ456="ano",IF(AN456=1,AE456,0),O456))</f>
        <v>0</v>
      </c>
      <c r="AP456" s="225">
        <f t="shared" ref="AP456:AP506" si="520">IF(AM$3="",0,IF(AQ456="ano",IF(OR(AH456="Spojené Království",AH456="Norsko",AH456="Island"),AM456,0),IF(OR(H456="Spojené Království",H456="Norsko",H456="Island"),M456,0)))</f>
        <v>0</v>
      </c>
      <c r="AQ456" s="431" t="str">
        <f t="shared" ref="AQ456:AQ506" si="521">IF(AE456="","ne",IF(AE456=0,"ano",IF(AND(AE456&gt;=5,AE456&lt;=20,AH456&lt;&gt;"",AH456&lt;&gt;" ",AJ456&lt;&gt;"",AJ456&lt;&gt;" ")=TRUE,"ano","ne")))</f>
        <v>ne</v>
      </c>
      <c r="AS456" s="229"/>
      <c r="AT456" s="225">
        <f t="shared" ref="AT456:AT506" si="522">IF($D456&gt;0,IF(AS456&gt;0,1,0),0)</f>
        <v>0</v>
      </c>
      <c r="AU456" s="230">
        <f>IF(AT456=1,data!$C$41*AS456,0)</f>
        <v>0</v>
      </c>
      <c r="AV456" s="265" t="s">
        <v>96</v>
      </c>
      <c r="AW456" s="231">
        <f>IF(AT456=1,IF(AS456&lt;15,VLOOKUP(AV456,data!$B$3:$E$32,2,0)*AS456,(VLOOKUP(AV456,data!$B$3:$E$32,2,0)*14)+(VLOOKUP(AV456,data!$B$3:$E$32,3,0))*(AS456-14)),0)</f>
        <v>0</v>
      </c>
      <c r="AX456" s="265" t="s">
        <v>96</v>
      </c>
      <c r="AY456" s="231">
        <f>IF(AT456=1,VLOOKUP(AX456,data!$B$35:$D$39,2,0),0)</f>
        <v>0</v>
      </c>
      <c r="AZ456" s="232">
        <f>IF(AND(AW456&lt;&gt;0,AY456&lt;&gt;0)=FALSE,0,data!$C$43)</f>
        <v>0</v>
      </c>
      <c r="BA456" s="269">
        <f t="shared" ref="BA456:BA506" si="523">IF(BA$3="",0,IF(BE456="ano",IF(AND(AW456&lt;&gt;0,AY456&lt;&gt;0)=FALSE,0,INT(AU456+AW456+AY456+AZ456)),AM456))</f>
        <v>0</v>
      </c>
      <c r="BB456" s="225">
        <f t="shared" ref="BB456:BB506" si="524">IF(BA456&gt;0,1,0)</f>
        <v>0</v>
      </c>
      <c r="BC456" s="225">
        <f t="shared" ref="BC456:BC506" si="525">IF(BA$3="",0,IF(BE456="ano",IF(BB456=1,AS456,0),AO456))</f>
        <v>0</v>
      </c>
      <c r="BD456" s="225">
        <f t="shared" ref="BD456:BD506" si="526">IF(BA$3="",0,IF(BE456="ano",IF(OR(AV456="Spojené Království",AV456="Norsko",AV456="Island"),BA456,0),AP456))</f>
        <v>0</v>
      </c>
      <c r="BE456" s="431" t="str">
        <f t="shared" ref="BE456:BE506" si="527">IF(AS456="","ne",IF(AS456=0,"ano",IF(AND(AS456&gt;=5,AS456&lt;=20,AV456&lt;&gt;"",AV456&lt;&gt;" ",AX456&lt;&gt;"",AX456&lt;&gt;" ")=TRUE,"ano","ne")))</f>
        <v>ne</v>
      </c>
      <c r="BG456" s="229"/>
      <c r="BH456" s="225">
        <f t="shared" ref="BH456:BH506" si="528">IF($D456&gt;0,IF(BG456&gt;0,1,0),0)</f>
        <v>0</v>
      </c>
      <c r="BI456" s="230">
        <f>IF(BH456=1,data!$C$41*BG456,0)</f>
        <v>0</v>
      </c>
      <c r="BJ456" s="265" t="s">
        <v>96</v>
      </c>
      <c r="BK456" s="231">
        <f>IF(BH456=1,IF(BG456&lt;15,VLOOKUP(BJ456,data!$B$3:$E$32,2,0)*BG456,(VLOOKUP(BJ456,data!$B$3:$E$32,2,0)*14)+(VLOOKUP(BJ456,data!$B$3:$E$32,3,0))*(BG456-14)),0)</f>
        <v>0</v>
      </c>
      <c r="BL456" s="265" t="s">
        <v>96</v>
      </c>
      <c r="BM456" s="231">
        <f>IF(BH456=1,VLOOKUP(BL456,data!$B$35:$D$39,2,0),0)</f>
        <v>0</v>
      </c>
      <c r="BN456" s="232">
        <f>IF(AND(BK456&lt;&gt;0,BM456&lt;&gt;0)=FALSE,0,data!$C$43)</f>
        <v>0</v>
      </c>
      <c r="BO456" s="269">
        <f t="shared" ref="BO456:BO506" si="529">IF(BO$3="",0,IF(BS456="ano",IF(AND(BK456&lt;&gt;0,BM456&lt;&gt;0)=FALSE,0,INT(BI456+BK456+BM456+BN456)),BA456))</f>
        <v>0</v>
      </c>
      <c r="BP456" s="225">
        <f t="shared" ref="BP456:BP506" si="530">IF(BO456&gt;0,1,0)</f>
        <v>0</v>
      </c>
      <c r="BQ456" s="225">
        <f t="shared" ref="BQ456:BQ506" si="531">IF(BO$3="",0,IF(BS456="ano",IF(BP456=1,BG456,0),BC456))</f>
        <v>0</v>
      </c>
      <c r="BR456" s="225">
        <f t="shared" ref="BR456:BR506" si="532">IF(BO$3="",0,IF(BS456="ano",IF(OR(BJ456="Spojené Království",BJ456="Norsko",BJ456="Island"),BO456,0),BD456))</f>
        <v>0</v>
      </c>
      <c r="BS456" s="431" t="str">
        <f t="shared" ref="BS456:BS506" si="533">IF(BG456="","ne",IF(BG456=0,"ano",IF(AND(BG456&gt;=5,BG456&lt;=20,BJ456&lt;&gt;"",BJ456&lt;&gt;" ",BL456&lt;&gt;"",BL456&lt;&gt;" ")=TRUE,"ano","ne")))</f>
        <v>ne</v>
      </c>
      <c r="BU456" s="229"/>
      <c r="BV456" s="225">
        <f t="shared" ref="BV456:BV506" si="534">IF($D456&gt;0,IF(BU456&gt;0,1,0),0)</f>
        <v>0</v>
      </c>
      <c r="BW456" s="230">
        <f>IF(BV456=1,data!$C$41*BU456,0)</f>
        <v>0</v>
      </c>
      <c r="BX456" s="265" t="s">
        <v>96</v>
      </c>
      <c r="BY456" s="231">
        <f>IF(BV456=1,IF(BU456&lt;15,VLOOKUP(BX456,data!$B$3:$E$32,2,0)*BU456,(VLOOKUP(BX456,data!$B$3:$E$32,2,0)*14)+(VLOOKUP(BX456,data!$B$3:$E$32,3,0))*(BU456-14)),0)</f>
        <v>0</v>
      </c>
      <c r="BZ456" s="265" t="s">
        <v>96</v>
      </c>
      <c r="CA456" s="231">
        <f>IF(BV456=1,VLOOKUP(BZ456,data!$B$35:$D$39,2,0),0)</f>
        <v>0</v>
      </c>
      <c r="CB456" s="232">
        <f>IF(AND(BY456&lt;&gt;0,CA456&lt;&gt;0)=FALSE,0,data!$C$43)</f>
        <v>0</v>
      </c>
      <c r="CC456" s="269">
        <f t="shared" ref="CC456:CC506" si="535">IF(CC$3="",0,IF(CG456="ano",IF(AND(BY456&lt;&gt;0,CA456&lt;&gt;0)=FALSE,0,INT(BW456+BY456+CA456+CB456)),BO456))</f>
        <v>0</v>
      </c>
      <c r="CD456" s="225">
        <f t="shared" ref="CD456:CD506" si="536">IF(CC456&gt;0,1,0)</f>
        <v>0</v>
      </c>
      <c r="CE456" s="225">
        <f t="shared" ref="CE456:CE506" si="537">IF(CC$3="",0,IF(CG456="ano",IF(CD456=1,BU456,0),BQ456))</f>
        <v>0</v>
      </c>
      <c r="CF456" s="225">
        <f t="shared" ref="CF456:CF506" si="538">IF(CC$3="",0,IF(CG456="ano",IF(OR(BX456="Spojené Království",BX456="Norsko",BX456="Island"),CC456,0),BR456))</f>
        <v>0</v>
      </c>
      <c r="CG456" s="431" t="str">
        <f t="shared" ref="CG456:CG506" si="539">IF(BU456="","ne",IF(BU456=0,"ano",IF(AND(BU456&gt;=5,BU456&lt;=20,BX456&lt;&gt;"",BX456&lt;&gt;" ",BZ456&lt;&gt;"",BZ456&lt;&gt;" ")=TRUE,"ano","ne")))</f>
        <v>ne</v>
      </c>
      <c r="CI456" s="229"/>
      <c r="CJ456" s="225">
        <f t="shared" ref="CJ456:CJ506" si="540">IF($D456&gt;0,IF(CI456&gt;0,1,0),0)</f>
        <v>0</v>
      </c>
      <c r="CK456" s="230">
        <f>IF(CJ456=1,data!$C$41*CI456,0)</f>
        <v>0</v>
      </c>
      <c r="CL456" s="265" t="s">
        <v>96</v>
      </c>
      <c r="CM456" s="231">
        <f>IF(CJ456=1,IF(CI456&lt;15,VLOOKUP(CL456,data!$B$3:$E$32,2,0)*CI456,(VLOOKUP(CL456,data!$B$3:$E$32,2,0)*14)+(VLOOKUP(CL456,data!$B$3:$E$32,3,0))*(CI456-14)),0)</f>
        <v>0</v>
      </c>
      <c r="CN456" s="265" t="s">
        <v>96</v>
      </c>
      <c r="CO456" s="231">
        <f>IF(CJ456=1,VLOOKUP(CN456,data!$B$35:$D$39,2,0),0)</f>
        <v>0</v>
      </c>
      <c r="CP456" s="232">
        <f>IF(AND(CM456&lt;&gt;0,CO456&lt;&gt;0)=FALSE,0,data!$C$43)</f>
        <v>0</v>
      </c>
      <c r="CQ456" s="269">
        <f t="shared" ref="CQ456:CQ506" si="541">IF(CQ$3="",0,IF(CU456="ano",IF(AND(CM456&lt;&gt;0,CO456&lt;&gt;0)=FALSE,0,INT(CK456+CM456+CO456+CP456)),CC456))</f>
        <v>0</v>
      </c>
      <c r="CR456" s="225">
        <f t="shared" ref="CR456:CR506" si="542">IF(CQ456&gt;0,1,0)</f>
        <v>0</v>
      </c>
      <c r="CS456" s="225">
        <f t="shared" ref="CS456:CS506" si="543">IF(CQ$3="",0,IF(CU456="ano",IF(CR456=1,CI456,0),CE456))</f>
        <v>0</v>
      </c>
      <c r="CT456" s="225">
        <f t="shared" ref="CT456:CT506" si="544">IF(CQ$3="",0,IF(CU456="ano",IF(OR(CL456="Spojené Království",CL456="Norsko",CL456="Island"),CQ456,0),CF456))</f>
        <v>0</v>
      </c>
      <c r="CU456" s="431" t="str">
        <f t="shared" ref="CU456:CU506" si="545">IF(CI456="","ne",IF(CI456=0,"ano",IF(AND(CI456&gt;=5,CI456&lt;=20,CL456&lt;&gt;"",CL456&lt;&gt;" ",CN456&lt;&gt;"",CN456&lt;&gt;" ")=TRUE,"ano","ne")))</f>
        <v>ne</v>
      </c>
      <c r="CW456" s="229"/>
      <c r="CX456" s="225">
        <f t="shared" ref="CX456:CX506" si="546">IF($D456&gt;0,IF(CW456&gt;0,1,0),0)</f>
        <v>0</v>
      </c>
      <c r="CY456" s="230">
        <f>IF(CX456=1,data!$C$41*CW456,0)</f>
        <v>0</v>
      </c>
      <c r="CZ456" s="265" t="s">
        <v>96</v>
      </c>
      <c r="DA456" s="231">
        <f>IF(CX456=1,IF(CW456&lt;15,VLOOKUP(CZ456,data!$B$3:$E$32,2,0)*CW456,(VLOOKUP(CZ456,data!$B$3:$E$32,2,0)*14)+(VLOOKUP(CZ456,data!$B$3:$E$32,3,0))*(CW456-14)),0)</f>
        <v>0</v>
      </c>
      <c r="DB456" s="265" t="s">
        <v>96</v>
      </c>
      <c r="DC456" s="231">
        <f>IF(CX456=1,VLOOKUP(DB456,data!$B$35:$D$39,2,0),0)</f>
        <v>0</v>
      </c>
      <c r="DD456" s="232">
        <f>IF(AND(DA456&lt;&gt;0,DC456&lt;&gt;0)=FALSE,0,data!$C$43)</f>
        <v>0</v>
      </c>
      <c r="DE456" s="269">
        <f t="shared" ref="DE456:DE506" si="547">IF(DE$3="",0,IF(DI456="ano",IF(AND(DA456&lt;&gt;0,DC456&lt;&gt;0)=FALSE,0,INT(CY456+DA456+DC456+DD456)),CQ456))</f>
        <v>0</v>
      </c>
      <c r="DF456" s="225">
        <f t="shared" ref="DF456:DF506" si="548">IF(DE456&gt;0,1,0)</f>
        <v>0</v>
      </c>
      <c r="DG456" s="225">
        <f t="shared" ref="DG456:DG506" si="549">IF(DE$3="",0,IF(DI456="ano",IF(DF456=1,CW456,0),CS456))</f>
        <v>0</v>
      </c>
      <c r="DH456" s="225">
        <f t="shared" ref="DH456:DH506" si="550">IF(DE$3="",0,IF(DI456="ano",IF(OR(CZ456="Spojené Království",CZ456="Norsko",CZ456="Island"),DE456,0),CT456))</f>
        <v>0</v>
      </c>
      <c r="DI456" s="431" t="str">
        <f t="shared" ref="DI456:DI506" si="551">IF(CW456="","ne",IF(CW456=0,"ano",IF(AND(CW456&gt;=5,CW456&lt;=20,CZ456&lt;&gt;"",CZ456&lt;&gt;" ",DB456&lt;&gt;"",DB456&lt;&gt;" ")=TRUE,"ano","ne")))</f>
        <v>ne</v>
      </c>
      <c r="DK456" s="229"/>
      <c r="DL456" s="225">
        <f t="shared" ref="DL456:DL506" si="552">IF($D456&gt;0,IF(DK456&gt;0,1,0),0)</f>
        <v>0</v>
      </c>
      <c r="DM456" s="230">
        <f>IF(DL456=1,data!$C$41*DK456,0)</f>
        <v>0</v>
      </c>
      <c r="DN456" s="265" t="s">
        <v>96</v>
      </c>
      <c r="DO456" s="231">
        <f>IF(DL456=1,IF(DK456&lt;15,VLOOKUP(DN456,data!$B$3:$E$32,2,0)*DK456,(VLOOKUP(DN456,data!$B$3:$E$32,2,0)*14)+(VLOOKUP(DN456,data!$B$3:$E$32,3,0))*(DK456-14)),0)</f>
        <v>0</v>
      </c>
      <c r="DP456" s="265" t="s">
        <v>96</v>
      </c>
      <c r="DQ456" s="231">
        <f>IF(DL456=1,VLOOKUP(DP456,data!$B$35:$D$39,2,0),0)</f>
        <v>0</v>
      </c>
      <c r="DR456" s="232">
        <f>IF(AND(DO456&lt;&gt;0,DQ456&lt;&gt;0)=FALSE,0,data!$C$43)</f>
        <v>0</v>
      </c>
      <c r="DS456" s="269">
        <f t="shared" ref="DS456:DS506" si="553">IF(DS$3="",0,IF(DW456="ano",IF(AND(DO456&lt;&gt;0,DQ456&lt;&gt;0)=FALSE,0,INT(DM456+DO456+DQ456+DR456)),DE456))</f>
        <v>0</v>
      </c>
      <c r="DT456" s="225">
        <f t="shared" ref="DT456:DT506" si="554">IF(DS456&gt;0,1,0)</f>
        <v>0</v>
      </c>
      <c r="DU456" s="225">
        <f t="shared" ref="DU456:DU506" si="555">IF(DS$3="",0,IF(DW456="ano",IF(DT456=1,DK456,0),DG456))</f>
        <v>0</v>
      </c>
      <c r="DV456" s="225">
        <f t="shared" ref="DV456:DV506" si="556">IF(DS$3="",0,IF(DW456="ano",IF(OR(DN456="Spojené Království",DN456="Norsko",DN456="Island"),DS456,0),DH456))</f>
        <v>0</v>
      </c>
      <c r="DW456" s="431" t="str">
        <f t="shared" ref="DW456:DW506" si="557">IF(DK456="","ne",IF(DK456=0,"ano",IF(AND(DK456&gt;=5,DK456&lt;=20,DN456&lt;&gt;"",DN456&lt;&gt;" ",DP456&lt;&gt;"",DP456&lt;&gt;" ")=TRUE,"ano","ne")))</f>
        <v>ne</v>
      </c>
      <c r="DY456" s="229"/>
      <c r="DZ456" s="225">
        <f t="shared" ref="DZ456:DZ506" si="558">IF($D456&gt;0,IF(DY456&gt;0,1,0),0)</f>
        <v>0</v>
      </c>
      <c r="EA456" s="230">
        <f>IF(DZ456=1,data!$C$41*DY456,0)</f>
        <v>0</v>
      </c>
      <c r="EB456" s="265" t="s">
        <v>96</v>
      </c>
      <c r="EC456" s="231">
        <f>IF(DZ456=1,IF(DY456&lt;15,VLOOKUP(EB456,data!$B$3:$E$32,2,0)*DY456,(VLOOKUP(EB456,data!$B$3:$E$32,2,0)*14)+(VLOOKUP(EB456,data!$B$3:$E$32,3,0))*(DY456-14)),0)</f>
        <v>0</v>
      </c>
      <c r="ED456" s="265" t="s">
        <v>96</v>
      </c>
      <c r="EE456" s="231">
        <f>IF(DZ456=1,VLOOKUP(ED456,data!$B$35:$D$39,2,0),0)</f>
        <v>0</v>
      </c>
      <c r="EF456" s="232">
        <f>IF(AND(EC456&lt;&gt;0,EE456&lt;&gt;0)=FALSE,0,data!$C$43)</f>
        <v>0</v>
      </c>
      <c r="EG456" s="269">
        <f t="shared" ref="EG456:EG506" si="559">IF(EG$3="",0,IF(EK456="ano",IF(AND(EC456&lt;&gt;0,EE456&lt;&gt;0)=FALSE,0,INT(EA456+EC456+EE456+EF456)),DS456))</f>
        <v>0</v>
      </c>
      <c r="EH456" s="225">
        <f t="shared" ref="EH456:EH506" si="560">IF(EG456&gt;0,1,0)</f>
        <v>0</v>
      </c>
      <c r="EI456" s="225">
        <f t="shared" ref="EI456:EI506" si="561">IF(EG$3="",0,IF(EK456="ano",IF(EH456=1,DY456,0),DU456))</f>
        <v>0</v>
      </c>
      <c r="EJ456" s="225">
        <f t="shared" ref="EJ456:EJ506" si="562">IF(EG$3="",0,IF(EK456="ano",IF(OR(EB456="Spojené Království",EB456="Norsko",EB456="Island"),EG456,0),DV456))</f>
        <v>0</v>
      </c>
      <c r="EK456" s="431" t="str">
        <f t="shared" ref="EK456:EK506" si="563">IF(DY456="","ne",IF(DY456=0,"ano",IF(AND(DY456&gt;=5,DY456&lt;=20,EB456&lt;&gt;"",EB456&lt;&gt;" ",ED456&lt;&gt;"",ED456&lt;&gt;" ")=TRUE,"ano","ne")))</f>
        <v>ne</v>
      </c>
      <c r="EM456" s="229"/>
      <c r="EN456" s="225">
        <f t="shared" ref="EN456:EN506" si="564">IF($D456&gt;0,IF(EM456&gt;0,1,0),0)</f>
        <v>0</v>
      </c>
      <c r="EO456" s="230">
        <f>IF(EN456=1,data!$C$41*EM456,0)</f>
        <v>0</v>
      </c>
      <c r="EP456" s="265" t="s">
        <v>96</v>
      </c>
      <c r="EQ456" s="231">
        <f>IF(EN456=1,IF(EM456&lt;15,VLOOKUP(EP456,data!$B$3:$E$32,2,0)*EM456,(VLOOKUP(EP456,data!$B$3:$E$32,2,0)*14)+(VLOOKUP(EP456,data!$B$3:$E$32,3,0))*(EM456-14)),0)</f>
        <v>0</v>
      </c>
      <c r="ER456" s="265" t="s">
        <v>96</v>
      </c>
      <c r="ES456" s="231">
        <f>IF(EN456=1,VLOOKUP(ER456,data!$B$35:$D$39,2,0),0)</f>
        <v>0</v>
      </c>
      <c r="ET456" s="232">
        <f>IF(AND(EQ456&lt;&gt;0,ES456&lt;&gt;0)=FALSE,0,data!$C$43)</f>
        <v>0</v>
      </c>
      <c r="EU456" s="269">
        <f t="shared" ref="EU456:EU506" si="565">IF(EU$3="",0,IF(EY456="ano",IF(AND(EQ456&lt;&gt;0,ES456&lt;&gt;0)=FALSE,0,INT(EO456+EQ456+ES456+ET456)),EG456))</f>
        <v>0</v>
      </c>
      <c r="EV456" s="225">
        <f t="shared" ref="EV456:EV506" si="566">IF(EU456&gt;0,1,0)</f>
        <v>0</v>
      </c>
      <c r="EW456" s="225">
        <f t="shared" ref="EW456:EW506" si="567">IF(EU$3="",0,IF(EY456="ano",IF(EV456=1,EM456,0),EI456))</f>
        <v>0</v>
      </c>
      <c r="EX456" s="225">
        <f t="shared" ref="EX456:EX506" si="568">IF(EU$3="",0,IF(EY456="ano",IF(OR(EP456="Spojené Království",EP456="Norsko",EP456="Island"),EU456,0),EJ456))</f>
        <v>0</v>
      </c>
      <c r="EY456" s="431" t="str">
        <f t="shared" ref="EY456:EY506" si="569">IF(EM456="","ne",IF(EM456=0,"ano",IF(AND(EM456&gt;=5,EM456&lt;=20,EP456&lt;&gt;"",EP456&lt;&gt;" ",ER456&lt;&gt;"",ER456&lt;&gt;" ")=TRUE,"ano","ne")))</f>
        <v>ne</v>
      </c>
      <c r="FA456" s="229"/>
      <c r="FB456" s="225">
        <f t="shared" ref="FB456:FB506" si="570">IF($D456&gt;0,IF(FA456&gt;0,1,0),0)</f>
        <v>0</v>
      </c>
      <c r="FC456" s="230">
        <f>IF(FB456=1,data!$C$41*FA456,0)</f>
        <v>0</v>
      </c>
      <c r="FD456" s="265" t="s">
        <v>96</v>
      </c>
      <c r="FE456" s="231">
        <f>IF(FB456=1,IF(FA456&lt;15,VLOOKUP(FD456,data!$B$3:$E$32,2,0)*FA456,(VLOOKUP(FD456,data!$B$3:$E$32,2,0)*14)+(VLOOKUP(FD456,data!$B$3:$E$32,3,0))*(FA456-14)),0)</f>
        <v>0</v>
      </c>
      <c r="FF456" s="265" t="s">
        <v>96</v>
      </c>
      <c r="FG456" s="231">
        <f>IF(FB456=1,VLOOKUP(FF456,data!$B$35:$D$39,2,0),0)</f>
        <v>0</v>
      </c>
      <c r="FH456" s="232">
        <f>IF(AND(FE456&lt;&gt;0,FG456&lt;&gt;0)=FALSE,0,data!$C$43)</f>
        <v>0</v>
      </c>
      <c r="FI456" s="269">
        <f t="shared" ref="FI456:FI506" si="571">IF(FI$3="",0,IF(FM456="ano",IF(AND(FE456&lt;&gt;0,FG456&lt;&gt;0)=FALSE,0,INT(FC456+FE456+FG456+FH456)),EU456))</f>
        <v>0</v>
      </c>
      <c r="FJ456" s="225">
        <f t="shared" ref="FJ456:FJ506" si="572">IF(FI456&gt;0,1,0)</f>
        <v>0</v>
      </c>
      <c r="FK456" s="225">
        <f t="shared" ref="FK456:FK506" si="573">IF(FI$3="",0,IF(FM456="ano",IF(FJ456=1,FA456,0),EW456))</f>
        <v>0</v>
      </c>
      <c r="FL456" s="225">
        <f t="shared" ref="FL456:FL506" si="574">IF(FI$3="",0,IF(FM456="ano",IF(OR(FD456="Spojené Království",FD456="Norsko",FD456="Island"),FI456,0),EX456))</f>
        <v>0</v>
      </c>
      <c r="FM456" s="431" t="str">
        <f t="shared" ref="FM456:FM506" si="575">IF(FA456="","ne",IF(FA456=0,"ano",IF(AND(FA456&gt;=5,FA456&lt;=20,FD456&lt;&gt;"",FD456&lt;&gt;" ",FF456&lt;&gt;"",FF456&lt;&gt;" ")=TRUE,"ano","ne")))</f>
        <v>ne</v>
      </c>
    </row>
    <row r="457" spans="1:169" ht="26.65" hidden="1" customHeight="1" x14ac:dyDescent="0.25">
      <c r="A457" s="233"/>
      <c r="B457" s="370" t="s">
        <v>548</v>
      </c>
      <c r="C457" s="416"/>
      <c r="D457" s="418"/>
      <c r="E457" s="229"/>
      <c r="F457" s="225">
        <f t="shared" si="507"/>
        <v>0</v>
      </c>
      <c r="G457" s="230">
        <f>IF(F457=1,data!$C$41*E457,0)</f>
        <v>0</v>
      </c>
      <c r="H457" s="265" t="s">
        <v>96</v>
      </c>
      <c r="I457" s="231">
        <f>IF($F457=1,IF($E457&lt;15,VLOOKUP(H457,data!$B$3:$E$32,2,0)*$E457,(VLOOKUP(H457,data!$B$3:$E$32,2,0)*14)+(VLOOKUP(H457,data!$B$3:$E$32,3,0))*($E457-14)),0)</f>
        <v>0</v>
      </c>
      <c r="J457" s="265" t="s">
        <v>96</v>
      </c>
      <c r="K457" s="231">
        <f>IF($F457=1,VLOOKUP(J457,data!$B$35:$D$39,2,0),0)</f>
        <v>0</v>
      </c>
      <c r="L457" s="232">
        <f>IF(AND(I457&lt;&gt;0,K457&lt;&gt;0)=FALSE,0,data!$C$43)</f>
        <v>0</v>
      </c>
      <c r="M457" s="269">
        <f t="shared" si="505"/>
        <v>0</v>
      </c>
      <c r="N457" s="225">
        <f t="shared" si="503"/>
        <v>0</v>
      </c>
      <c r="O457" s="225">
        <f t="shared" si="508"/>
        <v>0</v>
      </c>
      <c r="P457" s="225">
        <f t="shared" si="509"/>
        <v>0</v>
      </c>
      <c r="Q457" s="228"/>
      <c r="R457" s="438">
        <f t="shared" si="510"/>
        <v>0</v>
      </c>
      <c r="S457" s="225">
        <f t="shared" si="511"/>
        <v>0</v>
      </c>
      <c r="T457" s="357">
        <f>IF(S457=1,data!$C$41*R457,0)</f>
        <v>0</v>
      </c>
      <c r="U457" s="370" t="str">
        <f t="shared" si="512"/>
        <v xml:space="preserve"> </v>
      </c>
      <c r="V457" s="360">
        <f>IF($S457=1,IF(R457&lt;15,VLOOKUP(U457,data!$B$3:$E$32,2,0)*R457,(VLOOKUP(U457,data!$B$3:$E$32,2,0)*14)+(VLOOKUP(U457,data!$B$3:$E$32,3,0))*(R457-14)),0)</f>
        <v>0</v>
      </c>
      <c r="W457" s="370" t="str">
        <f t="shared" si="513"/>
        <v xml:space="preserve"> </v>
      </c>
      <c r="X457" s="360">
        <f>IF($S457=1,VLOOKUP(W457,data!$B$35:$D$39,2,0),0)</f>
        <v>0</v>
      </c>
      <c r="Y457" s="364">
        <f>IF(AND(V457&lt;&gt;0,X457&lt;&gt;0)=FALSE,0,data!$C$43)</f>
        <v>0</v>
      </c>
      <c r="Z457" s="365">
        <f t="shared" si="506"/>
        <v>0</v>
      </c>
      <c r="AA457" s="225">
        <f t="shared" si="504"/>
        <v>0</v>
      </c>
      <c r="AB457" s="225">
        <f t="shared" si="514"/>
        <v>0</v>
      </c>
      <c r="AC457" s="225">
        <f t="shared" si="515"/>
        <v>0</v>
      </c>
      <c r="AE457" s="229"/>
      <c r="AF457" s="225">
        <f t="shared" si="516"/>
        <v>0</v>
      </c>
      <c r="AG457" s="230">
        <f>IF(AF457=1,data!$C$41*AE457,0)</f>
        <v>0</v>
      </c>
      <c r="AH457" s="265" t="s">
        <v>96</v>
      </c>
      <c r="AI457" s="231">
        <f>IF(AF457=1,IF(AE457&lt;15,VLOOKUP(AH457,data!$B$3:$E$32,2,0)*AE457,(VLOOKUP(AH457,data!$B$3:$E$32,2,0)*14)+(VLOOKUP(AH457,data!$B$3:$E$32,3,0))*(AE457-14)),0)</f>
        <v>0</v>
      </c>
      <c r="AJ457" s="265" t="s">
        <v>96</v>
      </c>
      <c r="AK457" s="231">
        <f>IF(AF457=1,VLOOKUP(AJ457,data!$B$35:$D$39,2,0),0)</f>
        <v>0</v>
      </c>
      <c r="AL457" s="232">
        <f>IF(AND(AI457&lt;&gt;0,AK457&lt;&gt;0)=FALSE,0,data!$C$43)</f>
        <v>0</v>
      </c>
      <c r="AM457" s="269">
        <f t="shared" si="517"/>
        <v>0</v>
      </c>
      <c r="AN457" s="225">
        <f t="shared" si="518"/>
        <v>0</v>
      </c>
      <c r="AO457" s="225">
        <f t="shared" si="519"/>
        <v>0</v>
      </c>
      <c r="AP457" s="225">
        <f t="shared" si="520"/>
        <v>0</v>
      </c>
      <c r="AQ457" s="431" t="str">
        <f t="shared" si="521"/>
        <v>ne</v>
      </c>
      <c r="AS457" s="229"/>
      <c r="AT457" s="225">
        <f t="shared" si="522"/>
        <v>0</v>
      </c>
      <c r="AU457" s="230">
        <f>IF(AT457=1,data!$C$41*AS457,0)</f>
        <v>0</v>
      </c>
      <c r="AV457" s="265" t="s">
        <v>96</v>
      </c>
      <c r="AW457" s="231">
        <f>IF(AT457=1,IF(AS457&lt;15,VLOOKUP(AV457,data!$B$3:$E$32,2,0)*AS457,(VLOOKUP(AV457,data!$B$3:$E$32,2,0)*14)+(VLOOKUP(AV457,data!$B$3:$E$32,3,0))*(AS457-14)),0)</f>
        <v>0</v>
      </c>
      <c r="AX457" s="265" t="s">
        <v>96</v>
      </c>
      <c r="AY457" s="231">
        <f>IF(AT457=1,VLOOKUP(AX457,data!$B$35:$D$39,2,0),0)</f>
        <v>0</v>
      </c>
      <c r="AZ457" s="232">
        <f>IF(AND(AW457&lt;&gt;0,AY457&lt;&gt;0)=FALSE,0,data!$C$43)</f>
        <v>0</v>
      </c>
      <c r="BA457" s="269">
        <f t="shared" si="523"/>
        <v>0</v>
      </c>
      <c r="BB457" s="225">
        <f t="shared" si="524"/>
        <v>0</v>
      </c>
      <c r="BC457" s="225">
        <f t="shared" si="525"/>
        <v>0</v>
      </c>
      <c r="BD457" s="225">
        <f t="shared" si="526"/>
        <v>0</v>
      </c>
      <c r="BE457" s="431" t="str">
        <f t="shared" si="527"/>
        <v>ne</v>
      </c>
      <c r="BG457" s="229"/>
      <c r="BH457" s="225">
        <f t="shared" si="528"/>
        <v>0</v>
      </c>
      <c r="BI457" s="230">
        <f>IF(BH457=1,data!$C$41*BG457,0)</f>
        <v>0</v>
      </c>
      <c r="BJ457" s="265" t="s">
        <v>96</v>
      </c>
      <c r="BK457" s="231">
        <f>IF(BH457=1,IF(BG457&lt;15,VLOOKUP(BJ457,data!$B$3:$E$32,2,0)*BG457,(VLOOKUP(BJ457,data!$B$3:$E$32,2,0)*14)+(VLOOKUP(BJ457,data!$B$3:$E$32,3,0))*(BG457-14)),0)</f>
        <v>0</v>
      </c>
      <c r="BL457" s="265" t="s">
        <v>96</v>
      </c>
      <c r="BM457" s="231">
        <f>IF(BH457=1,VLOOKUP(BL457,data!$B$35:$D$39,2,0),0)</f>
        <v>0</v>
      </c>
      <c r="BN457" s="232">
        <f>IF(AND(BK457&lt;&gt;0,BM457&lt;&gt;0)=FALSE,0,data!$C$43)</f>
        <v>0</v>
      </c>
      <c r="BO457" s="269">
        <f t="shared" si="529"/>
        <v>0</v>
      </c>
      <c r="BP457" s="225">
        <f t="shared" si="530"/>
        <v>0</v>
      </c>
      <c r="BQ457" s="225">
        <f t="shared" si="531"/>
        <v>0</v>
      </c>
      <c r="BR457" s="225">
        <f t="shared" si="532"/>
        <v>0</v>
      </c>
      <c r="BS457" s="431" t="str">
        <f t="shared" si="533"/>
        <v>ne</v>
      </c>
      <c r="BU457" s="229"/>
      <c r="BV457" s="225">
        <f t="shared" si="534"/>
        <v>0</v>
      </c>
      <c r="BW457" s="230">
        <f>IF(BV457=1,data!$C$41*BU457,0)</f>
        <v>0</v>
      </c>
      <c r="BX457" s="265" t="s">
        <v>96</v>
      </c>
      <c r="BY457" s="231">
        <f>IF(BV457=1,IF(BU457&lt;15,VLOOKUP(BX457,data!$B$3:$E$32,2,0)*BU457,(VLOOKUP(BX457,data!$B$3:$E$32,2,0)*14)+(VLOOKUP(BX457,data!$B$3:$E$32,3,0))*(BU457-14)),0)</f>
        <v>0</v>
      </c>
      <c r="BZ457" s="265" t="s">
        <v>96</v>
      </c>
      <c r="CA457" s="231">
        <f>IF(BV457=1,VLOOKUP(BZ457,data!$B$35:$D$39,2,0),0)</f>
        <v>0</v>
      </c>
      <c r="CB457" s="232">
        <f>IF(AND(BY457&lt;&gt;0,CA457&lt;&gt;0)=FALSE,0,data!$C$43)</f>
        <v>0</v>
      </c>
      <c r="CC457" s="269">
        <f t="shared" si="535"/>
        <v>0</v>
      </c>
      <c r="CD457" s="225">
        <f t="shared" si="536"/>
        <v>0</v>
      </c>
      <c r="CE457" s="225">
        <f t="shared" si="537"/>
        <v>0</v>
      </c>
      <c r="CF457" s="225">
        <f t="shared" si="538"/>
        <v>0</v>
      </c>
      <c r="CG457" s="431" t="str">
        <f t="shared" si="539"/>
        <v>ne</v>
      </c>
      <c r="CI457" s="229"/>
      <c r="CJ457" s="225">
        <f t="shared" si="540"/>
        <v>0</v>
      </c>
      <c r="CK457" s="230">
        <f>IF(CJ457=1,data!$C$41*CI457,0)</f>
        <v>0</v>
      </c>
      <c r="CL457" s="265" t="s">
        <v>96</v>
      </c>
      <c r="CM457" s="231">
        <f>IF(CJ457=1,IF(CI457&lt;15,VLOOKUP(CL457,data!$B$3:$E$32,2,0)*CI457,(VLOOKUP(CL457,data!$B$3:$E$32,2,0)*14)+(VLOOKUP(CL457,data!$B$3:$E$32,3,0))*(CI457-14)),0)</f>
        <v>0</v>
      </c>
      <c r="CN457" s="265" t="s">
        <v>96</v>
      </c>
      <c r="CO457" s="231">
        <f>IF(CJ457=1,VLOOKUP(CN457,data!$B$35:$D$39,2,0),0)</f>
        <v>0</v>
      </c>
      <c r="CP457" s="232">
        <f>IF(AND(CM457&lt;&gt;0,CO457&lt;&gt;0)=FALSE,0,data!$C$43)</f>
        <v>0</v>
      </c>
      <c r="CQ457" s="269">
        <f t="shared" si="541"/>
        <v>0</v>
      </c>
      <c r="CR457" s="225">
        <f t="shared" si="542"/>
        <v>0</v>
      </c>
      <c r="CS457" s="225">
        <f t="shared" si="543"/>
        <v>0</v>
      </c>
      <c r="CT457" s="225">
        <f t="shared" si="544"/>
        <v>0</v>
      </c>
      <c r="CU457" s="431" t="str">
        <f t="shared" si="545"/>
        <v>ne</v>
      </c>
      <c r="CW457" s="229"/>
      <c r="CX457" s="225">
        <f t="shared" si="546"/>
        <v>0</v>
      </c>
      <c r="CY457" s="230">
        <f>IF(CX457=1,data!$C$41*CW457,0)</f>
        <v>0</v>
      </c>
      <c r="CZ457" s="265" t="s">
        <v>96</v>
      </c>
      <c r="DA457" s="231">
        <f>IF(CX457=1,IF(CW457&lt;15,VLOOKUP(CZ457,data!$B$3:$E$32,2,0)*CW457,(VLOOKUP(CZ457,data!$B$3:$E$32,2,0)*14)+(VLOOKUP(CZ457,data!$B$3:$E$32,3,0))*(CW457-14)),0)</f>
        <v>0</v>
      </c>
      <c r="DB457" s="265" t="s">
        <v>96</v>
      </c>
      <c r="DC457" s="231">
        <f>IF(CX457=1,VLOOKUP(DB457,data!$B$35:$D$39,2,0),0)</f>
        <v>0</v>
      </c>
      <c r="DD457" s="232">
        <f>IF(AND(DA457&lt;&gt;0,DC457&lt;&gt;0)=FALSE,0,data!$C$43)</f>
        <v>0</v>
      </c>
      <c r="DE457" s="269">
        <f t="shared" si="547"/>
        <v>0</v>
      </c>
      <c r="DF457" s="225">
        <f t="shared" si="548"/>
        <v>0</v>
      </c>
      <c r="DG457" s="225">
        <f t="shared" si="549"/>
        <v>0</v>
      </c>
      <c r="DH457" s="225">
        <f t="shared" si="550"/>
        <v>0</v>
      </c>
      <c r="DI457" s="431" t="str">
        <f t="shared" si="551"/>
        <v>ne</v>
      </c>
      <c r="DK457" s="229"/>
      <c r="DL457" s="225">
        <f t="shared" si="552"/>
        <v>0</v>
      </c>
      <c r="DM457" s="230">
        <f>IF(DL457=1,data!$C$41*DK457,0)</f>
        <v>0</v>
      </c>
      <c r="DN457" s="265" t="s">
        <v>96</v>
      </c>
      <c r="DO457" s="231">
        <f>IF(DL457=1,IF(DK457&lt;15,VLOOKUP(DN457,data!$B$3:$E$32,2,0)*DK457,(VLOOKUP(DN457,data!$B$3:$E$32,2,0)*14)+(VLOOKUP(DN457,data!$B$3:$E$32,3,0))*(DK457-14)),0)</f>
        <v>0</v>
      </c>
      <c r="DP457" s="265" t="s">
        <v>96</v>
      </c>
      <c r="DQ457" s="231">
        <f>IF(DL457=1,VLOOKUP(DP457,data!$B$35:$D$39,2,0),0)</f>
        <v>0</v>
      </c>
      <c r="DR457" s="232">
        <f>IF(AND(DO457&lt;&gt;0,DQ457&lt;&gt;0)=FALSE,0,data!$C$43)</f>
        <v>0</v>
      </c>
      <c r="DS457" s="269">
        <f t="shared" si="553"/>
        <v>0</v>
      </c>
      <c r="DT457" s="225">
        <f t="shared" si="554"/>
        <v>0</v>
      </c>
      <c r="DU457" s="225">
        <f t="shared" si="555"/>
        <v>0</v>
      </c>
      <c r="DV457" s="225">
        <f t="shared" si="556"/>
        <v>0</v>
      </c>
      <c r="DW457" s="431" t="str">
        <f t="shared" si="557"/>
        <v>ne</v>
      </c>
      <c r="DY457" s="229"/>
      <c r="DZ457" s="225">
        <f t="shared" si="558"/>
        <v>0</v>
      </c>
      <c r="EA457" s="230">
        <f>IF(DZ457=1,data!$C$41*DY457,0)</f>
        <v>0</v>
      </c>
      <c r="EB457" s="265" t="s">
        <v>96</v>
      </c>
      <c r="EC457" s="231">
        <f>IF(DZ457=1,IF(DY457&lt;15,VLOOKUP(EB457,data!$B$3:$E$32,2,0)*DY457,(VLOOKUP(EB457,data!$B$3:$E$32,2,0)*14)+(VLOOKUP(EB457,data!$B$3:$E$32,3,0))*(DY457-14)),0)</f>
        <v>0</v>
      </c>
      <c r="ED457" s="265" t="s">
        <v>96</v>
      </c>
      <c r="EE457" s="231">
        <f>IF(DZ457=1,VLOOKUP(ED457,data!$B$35:$D$39,2,0),0)</f>
        <v>0</v>
      </c>
      <c r="EF457" s="232">
        <f>IF(AND(EC457&lt;&gt;0,EE457&lt;&gt;0)=FALSE,0,data!$C$43)</f>
        <v>0</v>
      </c>
      <c r="EG457" s="269">
        <f t="shared" si="559"/>
        <v>0</v>
      </c>
      <c r="EH457" s="225">
        <f t="shared" si="560"/>
        <v>0</v>
      </c>
      <c r="EI457" s="225">
        <f t="shared" si="561"/>
        <v>0</v>
      </c>
      <c r="EJ457" s="225">
        <f t="shared" si="562"/>
        <v>0</v>
      </c>
      <c r="EK457" s="431" t="str">
        <f t="shared" si="563"/>
        <v>ne</v>
      </c>
      <c r="EM457" s="229"/>
      <c r="EN457" s="225">
        <f t="shared" si="564"/>
        <v>0</v>
      </c>
      <c r="EO457" s="230">
        <f>IF(EN457=1,data!$C$41*EM457,0)</f>
        <v>0</v>
      </c>
      <c r="EP457" s="265" t="s">
        <v>96</v>
      </c>
      <c r="EQ457" s="231">
        <f>IF(EN457=1,IF(EM457&lt;15,VLOOKUP(EP457,data!$B$3:$E$32,2,0)*EM457,(VLOOKUP(EP457,data!$B$3:$E$32,2,0)*14)+(VLOOKUP(EP457,data!$B$3:$E$32,3,0))*(EM457-14)),0)</f>
        <v>0</v>
      </c>
      <c r="ER457" s="265" t="s">
        <v>96</v>
      </c>
      <c r="ES457" s="231">
        <f>IF(EN457=1,VLOOKUP(ER457,data!$B$35:$D$39,2,0),0)</f>
        <v>0</v>
      </c>
      <c r="ET457" s="232">
        <f>IF(AND(EQ457&lt;&gt;0,ES457&lt;&gt;0)=FALSE,0,data!$C$43)</f>
        <v>0</v>
      </c>
      <c r="EU457" s="269">
        <f t="shared" si="565"/>
        <v>0</v>
      </c>
      <c r="EV457" s="225">
        <f t="shared" si="566"/>
        <v>0</v>
      </c>
      <c r="EW457" s="225">
        <f t="shared" si="567"/>
        <v>0</v>
      </c>
      <c r="EX457" s="225">
        <f t="shared" si="568"/>
        <v>0</v>
      </c>
      <c r="EY457" s="431" t="str">
        <f t="shared" si="569"/>
        <v>ne</v>
      </c>
      <c r="FA457" s="229"/>
      <c r="FB457" s="225">
        <f t="shared" si="570"/>
        <v>0</v>
      </c>
      <c r="FC457" s="230">
        <f>IF(FB457=1,data!$C$41*FA457,0)</f>
        <v>0</v>
      </c>
      <c r="FD457" s="265" t="s">
        <v>96</v>
      </c>
      <c r="FE457" s="231">
        <f>IF(FB457=1,IF(FA457&lt;15,VLOOKUP(FD457,data!$B$3:$E$32,2,0)*FA457,(VLOOKUP(FD457,data!$B$3:$E$32,2,0)*14)+(VLOOKUP(FD457,data!$B$3:$E$32,3,0))*(FA457-14)),0)</f>
        <v>0</v>
      </c>
      <c r="FF457" s="265" t="s">
        <v>96</v>
      </c>
      <c r="FG457" s="231">
        <f>IF(FB457=1,VLOOKUP(FF457,data!$B$35:$D$39,2,0),0)</f>
        <v>0</v>
      </c>
      <c r="FH457" s="232">
        <f>IF(AND(FE457&lt;&gt;0,FG457&lt;&gt;0)=FALSE,0,data!$C$43)</f>
        <v>0</v>
      </c>
      <c r="FI457" s="269">
        <f t="shared" si="571"/>
        <v>0</v>
      </c>
      <c r="FJ457" s="225">
        <f t="shared" si="572"/>
        <v>0</v>
      </c>
      <c r="FK457" s="225">
        <f t="shared" si="573"/>
        <v>0</v>
      </c>
      <c r="FL457" s="225">
        <f t="shared" si="574"/>
        <v>0</v>
      </c>
      <c r="FM457" s="431" t="str">
        <f t="shared" si="575"/>
        <v>ne</v>
      </c>
    </row>
    <row r="458" spans="1:169" ht="26.65" hidden="1" customHeight="1" x14ac:dyDescent="0.25">
      <c r="A458" s="233"/>
      <c r="B458" s="370" t="s">
        <v>549</v>
      </c>
      <c r="C458" s="416"/>
      <c r="D458" s="418"/>
      <c r="E458" s="229"/>
      <c r="F458" s="225">
        <f t="shared" si="507"/>
        <v>0</v>
      </c>
      <c r="G458" s="230">
        <f>IF(F458=1,data!$C$41*E458,0)</f>
        <v>0</v>
      </c>
      <c r="H458" s="265" t="s">
        <v>96</v>
      </c>
      <c r="I458" s="231">
        <f>IF($F458=1,IF($E458&lt;15,VLOOKUP(H458,data!$B$3:$E$32,2,0)*$E458,(VLOOKUP(H458,data!$B$3:$E$32,2,0)*14)+(VLOOKUP(H458,data!$B$3:$E$32,3,0))*($E458-14)),0)</f>
        <v>0</v>
      </c>
      <c r="J458" s="265" t="s">
        <v>96</v>
      </c>
      <c r="K458" s="231">
        <f>IF($F458=1,VLOOKUP(J458,data!$B$35:$D$39,2,0),0)</f>
        <v>0</v>
      </c>
      <c r="L458" s="232">
        <f>IF(AND(I458&lt;&gt;0,K458&lt;&gt;0)=FALSE,0,data!$C$43)</f>
        <v>0</v>
      </c>
      <c r="M458" s="269">
        <f t="shared" si="505"/>
        <v>0</v>
      </c>
      <c r="N458" s="225">
        <f t="shared" si="503"/>
        <v>0</v>
      </c>
      <c r="O458" s="225">
        <f t="shared" si="508"/>
        <v>0</v>
      </c>
      <c r="P458" s="225">
        <f t="shared" si="509"/>
        <v>0</v>
      </c>
      <c r="Q458" s="228"/>
      <c r="R458" s="438">
        <f t="shared" si="510"/>
        <v>0</v>
      </c>
      <c r="S458" s="225">
        <f t="shared" si="511"/>
        <v>0</v>
      </c>
      <c r="T458" s="357">
        <f>IF(S458=1,data!$C$41*R458,0)</f>
        <v>0</v>
      </c>
      <c r="U458" s="370" t="str">
        <f t="shared" si="512"/>
        <v xml:space="preserve"> </v>
      </c>
      <c r="V458" s="360">
        <f>IF($S458=1,IF(R458&lt;15,VLOOKUP(U458,data!$B$3:$E$32,2,0)*R458,(VLOOKUP(U458,data!$B$3:$E$32,2,0)*14)+(VLOOKUP(U458,data!$B$3:$E$32,3,0))*(R458-14)),0)</f>
        <v>0</v>
      </c>
      <c r="W458" s="370" t="str">
        <f t="shared" si="513"/>
        <v xml:space="preserve"> </v>
      </c>
      <c r="X458" s="360">
        <f>IF($S458=1,VLOOKUP(W458,data!$B$35:$D$39,2,0),0)</f>
        <v>0</v>
      </c>
      <c r="Y458" s="364">
        <f>IF(AND(V458&lt;&gt;0,X458&lt;&gt;0)=FALSE,0,data!$C$43)</f>
        <v>0</v>
      </c>
      <c r="Z458" s="365">
        <f t="shared" si="506"/>
        <v>0</v>
      </c>
      <c r="AA458" s="225">
        <f t="shared" si="504"/>
        <v>0</v>
      </c>
      <c r="AB458" s="225">
        <f t="shared" si="514"/>
        <v>0</v>
      </c>
      <c r="AC458" s="225">
        <f t="shared" si="515"/>
        <v>0</v>
      </c>
      <c r="AE458" s="229"/>
      <c r="AF458" s="225">
        <f t="shared" si="516"/>
        <v>0</v>
      </c>
      <c r="AG458" s="230">
        <f>IF(AF458=1,data!$C$41*AE458,0)</f>
        <v>0</v>
      </c>
      <c r="AH458" s="265" t="s">
        <v>96</v>
      </c>
      <c r="AI458" s="231">
        <f>IF(AF458=1,IF(AE458&lt;15,VLOOKUP(AH458,data!$B$3:$E$32,2,0)*AE458,(VLOOKUP(AH458,data!$B$3:$E$32,2,0)*14)+(VLOOKUP(AH458,data!$B$3:$E$32,3,0))*(AE458-14)),0)</f>
        <v>0</v>
      </c>
      <c r="AJ458" s="265" t="s">
        <v>96</v>
      </c>
      <c r="AK458" s="231">
        <f>IF(AF458=1,VLOOKUP(AJ458,data!$B$35:$D$39,2,0),0)</f>
        <v>0</v>
      </c>
      <c r="AL458" s="232">
        <f>IF(AND(AI458&lt;&gt;0,AK458&lt;&gt;0)=FALSE,0,data!$C$43)</f>
        <v>0</v>
      </c>
      <c r="AM458" s="269">
        <f t="shared" si="517"/>
        <v>0</v>
      </c>
      <c r="AN458" s="225">
        <f t="shared" si="518"/>
        <v>0</v>
      </c>
      <c r="AO458" s="225">
        <f t="shared" si="519"/>
        <v>0</v>
      </c>
      <c r="AP458" s="225">
        <f t="shared" si="520"/>
        <v>0</v>
      </c>
      <c r="AQ458" s="431" t="str">
        <f t="shared" si="521"/>
        <v>ne</v>
      </c>
      <c r="AS458" s="229"/>
      <c r="AT458" s="225">
        <f t="shared" si="522"/>
        <v>0</v>
      </c>
      <c r="AU458" s="230">
        <f>IF(AT458=1,data!$C$41*AS458,0)</f>
        <v>0</v>
      </c>
      <c r="AV458" s="265" t="s">
        <v>96</v>
      </c>
      <c r="AW458" s="231">
        <f>IF(AT458=1,IF(AS458&lt;15,VLOOKUP(AV458,data!$B$3:$E$32,2,0)*AS458,(VLOOKUP(AV458,data!$B$3:$E$32,2,0)*14)+(VLOOKUP(AV458,data!$B$3:$E$32,3,0))*(AS458-14)),0)</f>
        <v>0</v>
      </c>
      <c r="AX458" s="265" t="s">
        <v>96</v>
      </c>
      <c r="AY458" s="231">
        <f>IF(AT458=1,VLOOKUP(AX458,data!$B$35:$D$39,2,0),0)</f>
        <v>0</v>
      </c>
      <c r="AZ458" s="232">
        <f>IF(AND(AW458&lt;&gt;0,AY458&lt;&gt;0)=FALSE,0,data!$C$43)</f>
        <v>0</v>
      </c>
      <c r="BA458" s="269">
        <f t="shared" si="523"/>
        <v>0</v>
      </c>
      <c r="BB458" s="225">
        <f t="shared" si="524"/>
        <v>0</v>
      </c>
      <c r="BC458" s="225">
        <f t="shared" si="525"/>
        <v>0</v>
      </c>
      <c r="BD458" s="225">
        <f t="shared" si="526"/>
        <v>0</v>
      </c>
      <c r="BE458" s="431" t="str">
        <f t="shared" si="527"/>
        <v>ne</v>
      </c>
      <c r="BG458" s="229"/>
      <c r="BH458" s="225">
        <f t="shared" si="528"/>
        <v>0</v>
      </c>
      <c r="BI458" s="230">
        <f>IF(BH458=1,data!$C$41*BG458,0)</f>
        <v>0</v>
      </c>
      <c r="BJ458" s="265" t="s">
        <v>96</v>
      </c>
      <c r="BK458" s="231">
        <f>IF(BH458=1,IF(BG458&lt;15,VLOOKUP(BJ458,data!$B$3:$E$32,2,0)*BG458,(VLOOKUP(BJ458,data!$B$3:$E$32,2,0)*14)+(VLOOKUP(BJ458,data!$B$3:$E$32,3,0))*(BG458-14)),0)</f>
        <v>0</v>
      </c>
      <c r="BL458" s="265" t="s">
        <v>96</v>
      </c>
      <c r="BM458" s="231">
        <f>IF(BH458=1,VLOOKUP(BL458,data!$B$35:$D$39,2,0),0)</f>
        <v>0</v>
      </c>
      <c r="BN458" s="232">
        <f>IF(AND(BK458&lt;&gt;0,BM458&lt;&gt;0)=FALSE,0,data!$C$43)</f>
        <v>0</v>
      </c>
      <c r="BO458" s="269">
        <f t="shared" si="529"/>
        <v>0</v>
      </c>
      <c r="BP458" s="225">
        <f t="shared" si="530"/>
        <v>0</v>
      </c>
      <c r="BQ458" s="225">
        <f t="shared" si="531"/>
        <v>0</v>
      </c>
      <c r="BR458" s="225">
        <f t="shared" si="532"/>
        <v>0</v>
      </c>
      <c r="BS458" s="431" t="str">
        <f t="shared" si="533"/>
        <v>ne</v>
      </c>
      <c r="BU458" s="229"/>
      <c r="BV458" s="225">
        <f t="shared" si="534"/>
        <v>0</v>
      </c>
      <c r="BW458" s="230">
        <f>IF(BV458=1,data!$C$41*BU458,0)</f>
        <v>0</v>
      </c>
      <c r="BX458" s="265" t="s">
        <v>96</v>
      </c>
      <c r="BY458" s="231">
        <f>IF(BV458=1,IF(BU458&lt;15,VLOOKUP(BX458,data!$B$3:$E$32,2,0)*BU458,(VLOOKUP(BX458,data!$B$3:$E$32,2,0)*14)+(VLOOKUP(BX458,data!$B$3:$E$32,3,0))*(BU458-14)),0)</f>
        <v>0</v>
      </c>
      <c r="BZ458" s="265" t="s">
        <v>96</v>
      </c>
      <c r="CA458" s="231">
        <f>IF(BV458=1,VLOOKUP(BZ458,data!$B$35:$D$39,2,0),0)</f>
        <v>0</v>
      </c>
      <c r="CB458" s="232">
        <f>IF(AND(BY458&lt;&gt;0,CA458&lt;&gt;0)=FALSE,0,data!$C$43)</f>
        <v>0</v>
      </c>
      <c r="CC458" s="269">
        <f t="shared" si="535"/>
        <v>0</v>
      </c>
      <c r="CD458" s="225">
        <f t="shared" si="536"/>
        <v>0</v>
      </c>
      <c r="CE458" s="225">
        <f t="shared" si="537"/>
        <v>0</v>
      </c>
      <c r="CF458" s="225">
        <f t="shared" si="538"/>
        <v>0</v>
      </c>
      <c r="CG458" s="431" t="str">
        <f t="shared" si="539"/>
        <v>ne</v>
      </c>
      <c r="CI458" s="229"/>
      <c r="CJ458" s="225">
        <f t="shared" si="540"/>
        <v>0</v>
      </c>
      <c r="CK458" s="230">
        <f>IF(CJ458=1,data!$C$41*CI458,0)</f>
        <v>0</v>
      </c>
      <c r="CL458" s="265" t="s">
        <v>96</v>
      </c>
      <c r="CM458" s="231">
        <f>IF(CJ458=1,IF(CI458&lt;15,VLOOKUP(CL458,data!$B$3:$E$32,2,0)*CI458,(VLOOKUP(CL458,data!$B$3:$E$32,2,0)*14)+(VLOOKUP(CL458,data!$B$3:$E$32,3,0))*(CI458-14)),0)</f>
        <v>0</v>
      </c>
      <c r="CN458" s="265" t="s">
        <v>96</v>
      </c>
      <c r="CO458" s="231">
        <f>IF(CJ458=1,VLOOKUP(CN458,data!$B$35:$D$39,2,0),0)</f>
        <v>0</v>
      </c>
      <c r="CP458" s="232">
        <f>IF(AND(CM458&lt;&gt;0,CO458&lt;&gt;0)=FALSE,0,data!$C$43)</f>
        <v>0</v>
      </c>
      <c r="CQ458" s="269">
        <f t="shared" si="541"/>
        <v>0</v>
      </c>
      <c r="CR458" s="225">
        <f t="shared" si="542"/>
        <v>0</v>
      </c>
      <c r="CS458" s="225">
        <f t="shared" si="543"/>
        <v>0</v>
      </c>
      <c r="CT458" s="225">
        <f t="shared" si="544"/>
        <v>0</v>
      </c>
      <c r="CU458" s="431" t="str">
        <f t="shared" si="545"/>
        <v>ne</v>
      </c>
      <c r="CW458" s="229"/>
      <c r="CX458" s="225">
        <f t="shared" si="546"/>
        <v>0</v>
      </c>
      <c r="CY458" s="230">
        <f>IF(CX458=1,data!$C$41*CW458,0)</f>
        <v>0</v>
      </c>
      <c r="CZ458" s="265" t="s">
        <v>96</v>
      </c>
      <c r="DA458" s="231">
        <f>IF(CX458=1,IF(CW458&lt;15,VLOOKUP(CZ458,data!$B$3:$E$32,2,0)*CW458,(VLOOKUP(CZ458,data!$B$3:$E$32,2,0)*14)+(VLOOKUP(CZ458,data!$B$3:$E$32,3,0))*(CW458-14)),0)</f>
        <v>0</v>
      </c>
      <c r="DB458" s="265" t="s">
        <v>96</v>
      </c>
      <c r="DC458" s="231">
        <f>IF(CX458=1,VLOOKUP(DB458,data!$B$35:$D$39,2,0),0)</f>
        <v>0</v>
      </c>
      <c r="DD458" s="232">
        <f>IF(AND(DA458&lt;&gt;0,DC458&lt;&gt;0)=FALSE,0,data!$C$43)</f>
        <v>0</v>
      </c>
      <c r="DE458" s="269">
        <f t="shared" si="547"/>
        <v>0</v>
      </c>
      <c r="DF458" s="225">
        <f t="shared" si="548"/>
        <v>0</v>
      </c>
      <c r="DG458" s="225">
        <f t="shared" si="549"/>
        <v>0</v>
      </c>
      <c r="DH458" s="225">
        <f t="shared" si="550"/>
        <v>0</v>
      </c>
      <c r="DI458" s="431" t="str">
        <f t="shared" si="551"/>
        <v>ne</v>
      </c>
      <c r="DK458" s="229"/>
      <c r="DL458" s="225">
        <f t="shared" si="552"/>
        <v>0</v>
      </c>
      <c r="DM458" s="230">
        <f>IF(DL458=1,data!$C$41*DK458,0)</f>
        <v>0</v>
      </c>
      <c r="DN458" s="265" t="s">
        <v>96</v>
      </c>
      <c r="DO458" s="231">
        <f>IF(DL458=1,IF(DK458&lt;15,VLOOKUP(DN458,data!$B$3:$E$32,2,0)*DK458,(VLOOKUP(DN458,data!$B$3:$E$32,2,0)*14)+(VLOOKUP(DN458,data!$B$3:$E$32,3,0))*(DK458-14)),0)</f>
        <v>0</v>
      </c>
      <c r="DP458" s="265" t="s">
        <v>96</v>
      </c>
      <c r="DQ458" s="231">
        <f>IF(DL458=1,VLOOKUP(DP458,data!$B$35:$D$39,2,0),0)</f>
        <v>0</v>
      </c>
      <c r="DR458" s="232">
        <f>IF(AND(DO458&lt;&gt;0,DQ458&lt;&gt;0)=FALSE,0,data!$C$43)</f>
        <v>0</v>
      </c>
      <c r="DS458" s="269">
        <f t="shared" si="553"/>
        <v>0</v>
      </c>
      <c r="DT458" s="225">
        <f t="shared" si="554"/>
        <v>0</v>
      </c>
      <c r="DU458" s="225">
        <f t="shared" si="555"/>
        <v>0</v>
      </c>
      <c r="DV458" s="225">
        <f t="shared" si="556"/>
        <v>0</v>
      </c>
      <c r="DW458" s="431" t="str">
        <f t="shared" si="557"/>
        <v>ne</v>
      </c>
      <c r="DY458" s="229"/>
      <c r="DZ458" s="225">
        <f t="shared" si="558"/>
        <v>0</v>
      </c>
      <c r="EA458" s="230">
        <f>IF(DZ458=1,data!$C$41*DY458,0)</f>
        <v>0</v>
      </c>
      <c r="EB458" s="265" t="s">
        <v>96</v>
      </c>
      <c r="EC458" s="231">
        <f>IF(DZ458=1,IF(DY458&lt;15,VLOOKUP(EB458,data!$B$3:$E$32,2,0)*DY458,(VLOOKUP(EB458,data!$B$3:$E$32,2,0)*14)+(VLOOKUP(EB458,data!$B$3:$E$32,3,0))*(DY458-14)),0)</f>
        <v>0</v>
      </c>
      <c r="ED458" s="265" t="s">
        <v>96</v>
      </c>
      <c r="EE458" s="231">
        <f>IF(DZ458=1,VLOOKUP(ED458,data!$B$35:$D$39,2,0),0)</f>
        <v>0</v>
      </c>
      <c r="EF458" s="232">
        <f>IF(AND(EC458&lt;&gt;0,EE458&lt;&gt;0)=FALSE,0,data!$C$43)</f>
        <v>0</v>
      </c>
      <c r="EG458" s="269">
        <f t="shared" si="559"/>
        <v>0</v>
      </c>
      <c r="EH458" s="225">
        <f t="shared" si="560"/>
        <v>0</v>
      </c>
      <c r="EI458" s="225">
        <f t="shared" si="561"/>
        <v>0</v>
      </c>
      <c r="EJ458" s="225">
        <f t="shared" si="562"/>
        <v>0</v>
      </c>
      <c r="EK458" s="431" t="str">
        <f t="shared" si="563"/>
        <v>ne</v>
      </c>
      <c r="EM458" s="229"/>
      <c r="EN458" s="225">
        <f t="shared" si="564"/>
        <v>0</v>
      </c>
      <c r="EO458" s="230">
        <f>IF(EN458=1,data!$C$41*EM458,0)</f>
        <v>0</v>
      </c>
      <c r="EP458" s="265" t="s">
        <v>96</v>
      </c>
      <c r="EQ458" s="231">
        <f>IF(EN458=1,IF(EM458&lt;15,VLOOKUP(EP458,data!$B$3:$E$32,2,0)*EM458,(VLOOKUP(EP458,data!$B$3:$E$32,2,0)*14)+(VLOOKUP(EP458,data!$B$3:$E$32,3,0))*(EM458-14)),0)</f>
        <v>0</v>
      </c>
      <c r="ER458" s="265" t="s">
        <v>96</v>
      </c>
      <c r="ES458" s="231">
        <f>IF(EN458=1,VLOOKUP(ER458,data!$B$35:$D$39,2,0),0)</f>
        <v>0</v>
      </c>
      <c r="ET458" s="232">
        <f>IF(AND(EQ458&lt;&gt;0,ES458&lt;&gt;0)=FALSE,0,data!$C$43)</f>
        <v>0</v>
      </c>
      <c r="EU458" s="269">
        <f t="shared" si="565"/>
        <v>0</v>
      </c>
      <c r="EV458" s="225">
        <f t="shared" si="566"/>
        <v>0</v>
      </c>
      <c r="EW458" s="225">
        <f t="shared" si="567"/>
        <v>0</v>
      </c>
      <c r="EX458" s="225">
        <f t="shared" si="568"/>
        <v>0</v>
      </c>
      <c r="EY458" s="431" t="str">
        <f t="shared" si="569"/>
        <v>ne</v>
      </c>
      <c r="FA458" s="229"/>
      <c r="FB458" s="225">
        <f t="shared" si="570"/>
        <v>0</v>
      </c>
      <c r="FC458" s="230">
        <f>IF(FB458=1,data!$C$41*FA458,0)</f>
        <v>0</v>
      </c>
      <c r="FD458" s="265" t="s">
        <v>96</v>
      </c>
      <c r="FE458" s="231">
        <f>IF(FB458=1,IF(FA458&lt;15,VLOOKUP(FD458,data!$B$3:$E$32,2,0)*FA458,(VLOOKUP(FD458,data!$B$3:$E$32,2,0)*14)+(VLOOKUP(FD458,data!$B$3:$E$32,3,0))*(FA458-14)),0)</f>
        <v>0</v>
      </c>
      <c r="FF458" s="265" t="s">
        <v>96</v>
      </c>
      <c r="FG458" s="231">
        <f>IF(FB458=1,VLOOKUP(FF458,data!$B$35:$D$39,2,0),0)</f>
        <v>0</v>
      </c>
      <c r="FH458" s="232">
        <f>IF(AND(FE458&lt;&gt;0,FG458&lt;&gt;0)=FALSE,0,data!$C$43)</f>
        <v>0</v>
      </c>
      <c r="FI458" s="269">
        <f t="shared" si="571"/>
        <v>0</v>
      </c>
      <c r="FJ458" s="225">
        <f t="shared" si="572"/>
        <v>0</v>
      </c>
      <c r="FK458" s="225">
        <f t="shared" si="573"/>
        <v>0</v>
      </c>
      <c r="FL458" s="225">
        <f t="shared" si="574"/>
        <v>0</v>
      </c>
      <c r="FM458" s="431" t="str">
        <f t="shared" si="575"/>
        <v>ne</v>
      </c>
    </row>
    <row r="459" spans="1:169" ht="26.65" hidden="1" customHeight="1" x14ac:dyDescent="0.25">
      <c r="A459" s="233"/>
      <c r="B459" s="370" t="s">
        <v>550</v>
      </c>
      <c r="C459" s="416"/>
      <c r="D459" s="418"/>
      <c r="E459" s="229"/>
      <c r="F459" s="225">
        <f t="shared" si="507"/>
        <v>0</v>
      </c>
      <c r="G459" s="230">
        <f>IF(F459=1,data!$C$41*E459,0)</f>
        <v>0</v>
      </c>
      <c r="H459" s="265" t="s">
        <v>96</v>
      </c>
      <c r="I459" s="231">
        <f>IF($F459=1,IF($E459&lt;15,VLOOKUP(H459,data!$B$3:$E$32,2,0)*$E459,(VLOOKUP(H459,data!$B$3:$E$32,2,0)*14)+(VLOOKUP(H459,data!$B$3:$E$32,3,0))*($E459-14)),0)</f>
        <v>0</v>
      </c>
      <c r="J459" s="265" t="s">
        <v>96</v>
      </c>
      <c r="K459" s="231">
        <f>IF($F459=1,VLOOKUP(J459,data!$B$35:$D$39,2,0),0)</f>
        <v>0</v>
      </c>
      <c r="L459" s="232">
        <f>IF(AND(I459&lt;&gt;0,K459&lt;&gt;0)=FALSE,0,data!$C$43)</f>
        <v>0</v>
      </c>
      <c r="M459" s="269">
        <f t="shared" si="505"/>
        <v>0</v>
      </c>
      <c r="N459" s="225">
        <f t="shared" si="503"/>
        <v>0</v>
      </c>
      <c r="O459" s="225">
        <f t="shared" si="508"/>
        <v>0</v>
      </c>
      <c r="P459" s="225">
        <f t="shared" si="509"/>
        <v>0</v>
      </c>
      <c r="Q459" s="228"/>
      <c r="R459" s="438">
        <f t="shared" si="510"/>
        <v>0</v>
      </c>
      <c r="S459" s="225">
        <f t="shared" si="511"/>
        <v>0</v>
      </c>
      <c r="T459" s="357">
        <f>IF(S459=1,data!$C$41*R459,0)</f>
        <v>0</v>
      </c>
      <c r="U459" s="370" t="str">
        <f t="shared" si="512"/>
        <v xml:space="preserve"> </v>
      </c>
      <c r="V459" s="360">
        <f>IF($S459=1,IF(R459&lt;15,VLOOKUP(U459,data!$B$3:$E$32,2,0)*R459,(VLOOKUP(U459,data!$B$3:$E$32,2,0)*14)+(VLOOKUP(U459,data!$B$3:$E$32,3,0))*(R459-14)),0)</f>
        <v>0</v>
      </c>
      <c r="W459" s="370" t="str">
        <f t="shared" si="513"/>
        <v xml:space="preserve"> </v>
      </c>
      <c r="X459" s="360">
        <f>IF($S459=1,VLOOKUP(W459,data!$B$35:$D$39,2,0),0)</f>
        <v>0</v>
      </c>
      <c r="Y459" s="364">
        <f>IF(AND(V459&lt;&gt;0,X459&lt;&gt;0)=FALSE,0,data!$C$43)</f>
        <v>0</v>
      </c>
      <c r="Z459" s="365">
        <f t="shared" si="506"/>
        <v>0</v>
      </c>
      <c r="AA459" s="225">
        <f t="shared" si="504"/>
        <v>0</v>
      </c>
      <c r="AB459" s="225">
        <f t="shared" si="514"/>
        <v>0</v>
      </c>
      <c r="AC459" s="225">
        <f t="shared" si="515"/>
        <v>0</v>
      </c>
      <c r="AE459" s="229"/>
      <c r="AF459" s="225">
        <f t="shared" si="516"/>
        <v>0</v>
      </c>
      <c r="AG459" s="230">
        <f>IF(AF459=1,data!$C$41*AE459,0)</f>
        <v>0</v>
      </c>
      <c r="AH459" s="265" t="s">
        <v>96</v>
      </c>
      <c r="AI459" s="231">
        <f>IF(AF459=1,IF(AE459&lt;15,VLOOKUP(AH459,data!$B$3:$E$32,2,0)*AE459,(VLOOKUP(AH459,data!$B$3:$E$32,2,0)*14)+(VLOOKUP(AH459,data!$B$3:$E$32,3,0))*(AE459-14)),0)</f>
        <v>0</v>
      </c>
      <c r="AJ459" s="265" t="s">
        <v>96</v>
      </c>
      <c r="AK459" s="231">
        <f>IF(AF459=1,VLOOKUP(AJ459,data!$B$35:$D$39,2,0),0)</f>
        <v>0</v>
      </c>
      <c r="AL459" s="232">
        <f>IF(AND(AI459&lt;&gt;0,AK459&lt;&gt;0)=FALSE,0,data!$C$43)</f>
        <v>0</v>
      </c>
      <c r="AM459" s="269">
        <f t="shared" si="517"/>
        <v>0</v>
      </c>
      <c r="AN459" s="225">
        <f t="shared" si="518"/>
        <v>0</v>
      </c>
      <c r="AO459" s="225">
        <f t="shared" si="519"/>
        <v>0</v>
      </c>
      <c r="AP459" s="225">
        <f t="shared" si="520"/>
        <v>0</v>
      </c>
      <c r="AQ459" s="431" t="str">
        <f t="shared" si="521"/>
        <v>ne</v>
      </c>
      <c r="AS459" s="229"/>
      <c r="AT459" s="225">
        <f t="shared" si="522"/>
        <v>0</v>
      </c>
      <c r="AU459" s="230">
        <f>IF(AT459=1,data!$C$41*AS459,0)</f>
        <v>0</v>
      </c>
      <c r="AV459" s="265" t="s">
        <v>96</v>
      </c>
      <c r="AW459" s="231">
        <f>IF(AT459=1,IF(AS459&lt;15,VLOOKUP(AV459,data!$B$3:$E$32,2,0)*AS459,(VLOOKUP(AV459,data!$B$3:$E$32,2,0)*14)+(VLOOKUP(AV459,data!$B$3:$E$32,3,0))*(AS459-14)),0)</f>
        <v>0</v>
      </c>
      <c r="AX459" s="265" t="s">
        <v>96</v>
      </c>
      <c r="AY459" s="231">
        <f>IF(AT459=1,VLOOKUP(AX459,data!$B$35:$D$39,2,0),0)</f>
        <v>0</v>
      </c>
      <c r="AZ459" s="232">
        <f>IF(AND(AW459&lt;&gt;0,AY459&lt;&gt;0)=FALSE,0,data!$C$43)</f>
        <v>0</v>
      </c>
      <c r="BA459" s="269">
        <f t="shared" si="523"/>
        <v>0</v>
      </c>
      <c r="BB459" s="225">
        <f t="shared" si="524"/>
        <v>0</v>
      </c>
      <c r="BC459" s="225">
        <f t="shared" si="525"/>
        <v>0</v>
      </c>
      <c r="BD459" s="225">
        <f t="shared" si="526"/>
        <v>0</v>
      </c>
      <c r="BE459" s="431" t="str">
        <f t="shared" si="527"/>
        <v>ne</v>
      </c>
      <c r="BG459" s="229"/>
      <c r="BH459" s="225">
        <f t="shared" si="528"/>
        <v>0</v>
      </c>
      <c r="BI459" s="230">
        <f>IF(BH459=1,data!$C$41*BG459,0)</f>
        <v>0</v>
      </c>
      <c r="BJ459" s="265" t="s">
        <v>96</v>
      </c>
      <c r="BK459" s="231">
        <f>IF(BH459=1,IF(BG459&lt;15,VLOOKUP(BJ459,data!$B$3:$E$32,2,0)*BG459,(VLOOKUP(BJ459,data!$B$3:$E$32,2,0)*14)+(VLOOKUP(BJ459,data!$B$3:$E$32,3,0))*(BG459-14)),0)</f>
        <v>0</v>
      </c>
      <c r="BL459" s="265" t="s">
        <v>96</v>
      </c>
      <c r="BM459" s="231">
        <f>IF(BH459=1,VLOOKUP(BL459,data!$B$35:$D$39,2,0),0)</f>
        <v>0</v>
      </c>
      <c r="BN459" s="232">
        <f>IF(AND(BK459&lt;&gt;0,BM459&lt;&gt;0)=FALSE,0,data!$C$43)</f>
        <v>0</v>
      </c>
      <c r="BO459" s="269">
        <f t="shared" si="529"/>
        <v>0</v>
      </c>
      <c r="BP459" s="225">
        <f t="shared" si="530"/>
        <v>0</v>
      </c>
      <c r="BQ459" s="225">
        <f t="shared" si="531"/>
        <v>0</v>
      </c>
      <c r="BR459" s="225">
        <f t="shared" si="532"/>
        <v>0</v>
      </c>
      <c r="BS459" s="431" t="str">
        <f t="shared" si="533"/>
        <v>ne</v>
      </c>
      <c r="BU459" s="229"/>
      <c r="BV459" s="225">
        <f t="shared" si="534"/>
        <v>0</v>
      </c>
      <c r="BW459" s="230">
        <f>IF(BV459=1,data!$C$41*BU459,0)</f>
        <v>0</v>
      </c>
      <c r="BX459" s="265" t="s">
        <v>96</v>
      </c>
      <c r="BY459" s="231">
        <f>IF(BV459=1,IF(BU459&lt;15,VLOOKUP(BX459,data!$B$3:$E$32,2,0)*BU459,(VLOOKUP(BX459,data!$B$3:$E$32,2,0)*14)+(VLOOKUP(BX459,data!$B$3:$E$32,3,0))*(BU459-14)),0)</f>
        <v>0</v>
      </c>
      <c r="BZ459" s="265" t="s">
        <v>96</v>
      </c>
      <c r="CA459" s="231">
        <f>IF(BV459=1,VLOOKUP(BZ459,data!$B$35:$D$39,2,0),0)</f>
        <v>0</v>
      </c>
      <c r="CB459" s="232">
        <f>IF(AND(BY459&lt;&gt;0,CA459&lt;&gt;0)=FALSE,0,data!$C$43)</f>
        <v>0</v>
      </c>
      <c r="CC459" s="269">
        <f t="shared" si="535"/>
        <v>0</v>
      </c>
      <c r="CD459" s="225">
        <f t="shared" si="536"/>
        <v>0</v>
      </c>
      <c r="CE459" s="225">
        <f t="shared" si="537"/>
        <v>0</v>
      </c>
      <c r="CF459" s="225">
        <f t="shared" si="538"/>
        <v>0</v>
      </c>
      <c r="CG459" s="431" t="str">
        <f t="shared" si="539"/>
        <v>ne</v>
      </c>
      <c r="CI459" s="229"/>
      <c r="CJ459" s="225">
        <f t="shared" si="540"/>
        <v>0</v>
      </c>
      <c r="CK459" s="230">
        <f>IF(CJ459=1,data!$C$41*CI459,0)</f>
        <v>0</v>
      </c>
      <c r="CL459" s="265" t="s">
        <v>96</v>
      </c>
      <c r="CM459" s="231">
        <f>IF(CJ459=1,IF(CI459&lt;15,VLOOKUP(CL459,data!$B$3:$E$32,2,0)*CI459,(VLOOKUP(CL459,data!$B$3:$E$32,2,0)*14)+(VLOOKUP(CL459,data!$B$3:$E$32,3,0))*(CI459-14)),0)</f>
        <v>0</v>
      </c>
      <c r="CN459" s="265" t="s">
        <v>96</v>
      </c>
      <c r="CO459" s="231">
        <f>IF(CJ459=1,VLOOKUP(CN459,data!$B$35:$D$39,2,0),0)</f>
        <v>0</v>
      </c>
      <c r="CP459" s="232">
        <f>IF(AND(CM459&lt;&gt;0,CO459&lt;&gt;0)=FALSE,0,data!$C$43)</f>
        <v>0</v>
      </c>
      <c r="CQ459" s="269">
        <f t="shared" si="541"/>
        <v>0</v>
      </c>
      <c r="CR459" s="225">
        <f t="shared" si="542"/>
        <v>0</v>
      </c>
      <c r="CS459" s="225">
        <f t="shared" si="543"/>
        <v>0</v>
      </c>
      <c r="CT459" s="225">
        <f t="shared" si="544"/>
        <v>0</v>
      </c>
      <c r="CU459" s="431" t="str">
        <f t="shared" si="545"/>
        <v>ne</v>
      </c>
      <c r="CW459" s="229"/>
      <c r="CX459" s="225">
        <f t="shared" si="546"/>
        <v>0</v>
      </c>
      <c r="CY459" s="230">
        <f>IF(CX459=1,data!$C$41*CW459,0)</f>
        <v>0</v>
      </c>
      <c r="CZ459" s="265" t="s">
        <v>96</v>
      </c>
      <c r="DA459" s="231">
        <f>IF(CX459=1,IF(CW459&lt;15,VLOOKUP(CZ459,data!$B$3:$E$32,2,0)*CW459,(VLOOKUP(CZ459,data!$B$3:$E$32,2,0)*14)+(VLOOKUP(CZ459,data!$B$3:$E$32,3,0))*(CW459-14)),0)</f>
        <v>0</v>
      </c>
      <c r="DB459" s="265" t="s">
        <v>96</v>
      </c>
      <c r="DC459" s="231">
        <f>IF(CX459=1,VLOOKUP(DB459,data!$B$35:$D$39,2,0),0)</f>
        <v>0</v>
      </c>
      <c r="DD459" s="232">
        <f>IF(AND(DA459&lt;&gt;0,DC459&lt;&gt;0)=FALSE,0,data!$C$43)</f>
        <v>0</v>
      </c>
      <c r="DE459" s="269">
        <f t="shared" si="547"/>
        <v>0</v>
      </c>
      <c r="DF459" s="225">
        <f t="shared" si="548"/>
        <v>0</v>
      </c>
      <c r="DG459" s="225">
        <f t="shared" si="549"/>
        <v>0</v>
      </c>
      <c r="DH459" s="225">
        <f t="shared" si="550"/>
        <v>0</v>
      </c>
      <c r="DI459" s="431" t="str">
        <f t="shared" si="551"/>
        <v>ne</v>
      </c>
      <c r="DK459" s="229"/>
      <c r="DL459" s="225">
        <f t="shared" si="552"/>
        <v>0</v>
      </c>
      <c r="DM459" s="230">
        <f>IF(DL459=1,data!$C$41*DK459,0)</f>
        <v>0</v>
      </c>
      <c r="DN459" s="265" t="s">
        <v>96</v>
      </c>
      <c r="DO459" s="231">
        <f>IF(DL459=1,IF(DK459&lt;15,VLOOKUP(DN459,data!$B$3:$E$32,2,0)*DK459,(VLOOKUP(DN459,data!$B$3:$E$32,2,0)*14)+(VLOOKUP(DN459,data!$B$3:$E$32,3,0))*(DK459-14)),0)</f>
        <v>0</v>
      </c>
      <c r="DP459" s="265" t="s">
        <v>96</v>
      </c>
      <c r="DQ459" s="231">
        <f>IF(DL459=1,VLOOKUP(DP459,data!$B$35:$D$39,2,0),0)</f>
        <v>0</v>
      </c>
      <c r="DR459" s="232">
        <f>IF(AND(DO459&lt;&gt;0,DQ459&lt;&gt;0)=FALSE,0,data!$C$43)</f>
        <v>0</v>
      </c>
      <c r="DS459" s="269">
        <f t="shared" si="553"/>
        <v>0</v>
      </c>
      <c r="DT459" s="225">
        <f t="shared" si="554"/>
        <v>0</v>
      </c>
      <c r="DU459" s="225">
        <f t="shared" si="555"/>
        <v>0</v>
      </c>
      <c r="DV459" s="225">
        <f t="shared" si="556"/>
        <v>0</v>
      </c>
      <c r="DW459" s="431" t="str">
        <f t="shared" si="557"/>
        <v>ne</v>
      </c>
      <c r="DY459" s="229"/>
      <c r="DZ459" s="225">
        <f t="shared" si="558"/>
        <v>0</v>
      </c>
      <c r="EA459" s="230">
        <f>IF(DZ459=1,data!$C$41*DY459,0)</f>
        <v>0</v>
      </c>
      <c r="EB459" s="265" t="s">
        <v>96</v>
      </c>
      <c r="EC459" s="231">
        <f>IF(DZ459=1,IF(DY459&lt;15,VLOOKUP(EB459,data!$B$3:$E$32,2,0)*DY459,(VLOOKUP(EB459,data!$B$3:$E$32,2,0)*14)+(VLOOKUP(EB459,data!$B$3:$E$32,3,0))*(DY459-14)),0)</f>
        <v>0</v>
      </c>
      <c r="ED459" s="265" t="s">
        <v>96</v>
      </c>
      <c r="EE459" s="231">
        <f>IF(DZ459=1,VLOOKUP(ED459,data!$B$35:$D$39,2,0),0)</f>
        <v>0</v>
      </c>
      <c r="EF459" s="232">
        <f>IF(AND(EC459&lt;&gt;0,EE459&lt;&gt;0)=FALSE,0,data!$C$43)</f>
        <v>0</v>
      </c>
      <c r="EG459" s="269">
        <f t="shared" si="559"/>
        <v>0</v>
      </c>
      <c r="EH459" s="225">
        <f t="shared" si="560"/>
        <v>0</v>
      </c>
      <c r="EI459" s="225">
        <f t="shared" si="561"/>
        <v>0</v>
      </c>
      <c r="EJ459" s="225">
        <f t="shared" si="562"/>
        <v>0</v>
      </c>
      <c r="EK459" s="431" t="str">
        <f t="shared" si="563"/>
        <v>ne</v>
      </c>
      <c r="EM459" s="229"/>
      <c r="EN459" s="225">
        <f t="shared" si="564"/>
        <v>0</v>
      </c>
      <c r="EO459" s="230">
        <f>IF(EN459=1,data!$C$41*EM459,0)</f>
        <v>0</v>
      </c>
      <c r="EP459" s="265" t="s">
        <v>96</v>
      </c>
      <c r="EQ459" s="231">
        <f>IF(EN459=1,IF(EM459&lt;15,VLOOKUP(EP459,data!$B$3:$E$32,2,0)*EM459,(VLOOKUP(EP459,data!$B$3:$E$32,2,0)*14)+(VLOOKUP(EP459,data!$B$3:$E$32,3,0))*(EM459-14)),0)</f>
        <v>0</v>
      </c>
      <c r="ER459" s="265" t="s">
        <v>96</v>
      </c>
      <c r="ES459" s="231">
        <f>IF(EN459=1,VLOOKUP(ER459,data!$B$35:$D$39,2,0),0)</f>
        <v>0</v>
      </c>
      <c r="ET459" s="232">
        <f>IF(AND(EQ459&lt;&gt;0,ES459&lt;&gt;0)=FALSE,0,data!$C$43)</f>
        <v>0</v>
      </c>
      <c r="EU459" s="269">
        <f t="shared" si="565"/>
        <v>0</v>
      </c>
      <c r="EV459" s="225">
        <f t="shared" si="566"/>
        <v>0</v>
      </c>
      <c r="EW459" s="225">
        <f t="shared" si="567"/>
        <v>0</v>
      </c>
      <c r="EX459" s="225">
        <f t="shared" si="568"/>
        <v>0</v>
      </c>
      <c r="EY459" s="431" t="str">
        <f t="shared" si="569"/>
        <v>ne</v>
      </c>
      <c r="FA459" s="229"/>
      <c r="FB459" s="225">
        <f t="shared" si="570"/>
        <v>0</v>
      </c>
      <c r="FC459" s="230">
        <f>IF(FB459=1,data!$C$41*FA459,0)</f>
        <v>0</v>
      </c>
      <c r="FD459" s="265" t="s">
        <v>96</v>
      </c>
      <c r="FE459" s="231">
        <f>IF(FB459=1,IF(FA459&lt;15,VLOOKUP(FD459,data!$B$3:$E$32,2,0)*FA459,(VLOOKUP(FD459,data!$B$3:$E$32,2,0)*14)+(VLOOKUP(FD459,data!$B$3:$E$32,3,0))*(FA459-14)),0)</f>
        <v>0</v>
      </c>
      <c r="FF459" s="265" t="s">
        <v>96</v>
      </c>
      <c r="FG459" s="231">
        <f>IF(FB459=1,VLOOKUP(FF459,data!$B$35:$D$39,2,0),0)</f>
        <v>0</v>
      </c>
      <c r="FH459" s="232">
        <f>IF(AND(FE459&lt;&gt;0,FG459&lt;&gt;0)=FALSE,0,data!$C$43)</f>
        <v>0</v>
      </c>
      <c r="FI459" s="269">
        <f t="shared" si="571"/>
        <v>0</v>
      </c>
      <c r="FJ459" s="225">
        <f t="shared" si="572"/>
        <v>0</v>
      </c>
      <c r="FK459" s="225">
        <f t="shared" si="573"/>
        <v>0</v>
      </c>
      <c r="FL459" s="225">
        <f t="shared" si="574"/>
        <v>0</v>
      </c>
      <c r="FM459" s="431" t="str">
        <f t="shared" si="575"/>
        <v>ne</v>
      </c>
    </row>
    <row r="460" spans="1:169" ht="26.65" hidden="1" customHeight="1" x14ac:dyDescent="0.25">
      <c r="A460" s="233"/>
      <c r="B460" s="370" t="s">
        <v>551</v>
      </c>
      <c r="C460" s="416"/>
      <c r="D460" s="418"/>
      <c r="E460" s="229"/>
      <c r="F460" s="225">
        <f t="shared" si="507"/>
        <v>0</v>
      </c>
      <c r="G460" s="230">
        <f>IF(F460=1,data!$C$41*E460,0)</f>
        <v>0</v>
      </c>
      <c r="H460" s="265" t="s">
        <v>96</v>
      </c>
      <c r="I460" s="231">
        <f>IF($F460=1,IF($E460&lt;15,VLOOKUP(H460,data!$B$3:$E$32,2,0)*$E460,(VLOOKUP(H460,data!$B$3:$E$32,2,0)*14)+(VLOOKUP(H460,data!$B$3:$E$32,3,0))*($E460-14)),0)</f>
        <v>0</v>
      </c>
      <c r="J460" s="265" t="s">
        <v>96</v>
      </c>
      <c r="K460" s="231">
        <f>IF($F460=1,VLOOKUP(J460,data!$B$35:$D$39,2,0),0)</f>
        <v>0</v>
      </c>
      <c r="L460" s="232">
        <f>IF(AND(I460&lt;&gt;0,K460&lt;&gt;0)=FALSE,0,data!$C$43)</f>
        <v>0</v>
      </c>
      <c r="M460" s="269">
        <f t="shared" si="505"/>
        <v>0</v>
      </c>
      <c r="N460" s="225">
        <f t="shared" si="503"/>
        <v>0</v>
      </c>
      <c r="O460" s="225">
        <f t="shared" si="508"/>
        <v>0</v>
      </c>
      <c r="P460" s="225">
        <f t="shared" si="509"/>
        <v>0</v>
      </c>
      <c r="Q460" s="228"/>
      <c r="R460" s="438">
        <f t="shared" si="510"/>
        <v>0</v>
      </c>
      <c r="S460" s="225">
        <f t="shared" si="511"/>
        <v>0</v>
      </c>
      <c r="T460" s="357">
        <f>IF(S460=1,data!$C$41*R460,0)</f>
        <v>0</v>
      </c>
      <c r="U460" s="370" t="str">
        <f t="shared" si="512"/>
        <v xml:space="preserve"> </v>
      </c>
      <c r="V460" s="360">
        <f>IF($S460=1,IF(R460&lt;15,VLOOKUP(U460,data!$B$3:$E$32,2,0)*R460,(VLOOKUP(U460,data!$B$3:$E$32,2,0)*14)+(VLOOKUP(U460,data!$B$3:$E$32,3,0))*(R460-14)),0)</f>
        <v>0</v>
      </c>
      <c r="W460" s="370" t="str">
        <f t="shared" si="513"/>
        <v xml:space="preserve"> </v>
      </c>
      <c r="X460" s="360">
        <f>IF($S460=1,VLOOKUP(W460,data!$B$35:$D$39,2,0),0)</f>
        <v>0</v>
      </c>
      <c r="Y460" s="364">
        <f>IF(AND(V460&lt;&gt;0,X460&lt;&gt;0)=FALSE,0,data!$C$43)</f>
        <v>0</v>
      </c>
      <c r="Z460" s="365">
        <f t="shared" si="506"/>
        <v>0</v>
      </c>
      <c r="AA460" s="225">
        <f t="shared" si="504"/>
        <v>0</v>
      </c>
      <c r="AB460" s="225">
        <f t="shared" si="514"/>
        <v>0</v>
      </c>
      <c r="AC460" s="225">
        <f t="shared" si="515"/>
        <v>0</v>
      </c>
      <c r="AE460" s="229"/>
      <c r="AF460" s="225">
        <f t="shared" si="516"/>
        <v>0</v>
      </c>
      <c r="AG460" s="230">
        <f>IF(AF460=1,data!$C$41*AE460,0)</f>
        <v>0</v>
      </c>
      <c r="AH460" s="265" t="s">
        <v>96</v>
      </c>
      <c r="AI460" s="231">
        <f>IF(AF460=1,IF(AE460&lt;15,VLOOKUP(AH460,data!$B$3:$E$32,2,0)*AE460,(VLOOKUP(AH460,data!$B$3:$E$32,2,0)*14)+(VLOOKUP(AH460,data!$B$3:$E$32,3,0))*(AE460-14)),0)</f>
        <v>0</v>
      </c>
      <c r="AJ460" s="265" t="s">
        <v>96</v>
      </c>
      <c r="AK460" s="231">
        <f>IF(AF460=1,VLOOKUP(AJ460,data!$B$35:$D$39,2,0),0)</f>
        <v>0</v>
      </c>
      <c r="AL460" s="232">
        <f>IF(AND(AI460&lt;&gt;0,AK460&lt;&gt;0)=FALSE,0,data!$C$43)</f>
        <v>0</v>
      </c>
      <c r="AM460" s="269">
        <f t="shared" si="517"/>
        <v>0</v>
      </c>
      <c r="AN460" s="225">
        <f t="shared" si="518"/>
        <v>0</v>
      </c>
      <c r="AO460" s="225">
        <f t="shared" si="519"/>
        <v>0</v>
      </c>
      <c r="AP460" s="225">
        <f t="shared" si="520"/>
        <v>0</v>
      </c>
      <c r="AQ460" s="431" t="str">
        <f t="shared" si="521"/>
        <v>ne</v>
      </c>
      <c r="AS460" s="229"/>
      <c r="AT460" s="225">
        <f t="shared" si="522"/>
        <v>0</v>
      </c>
      <c r="AU460" s="230">
        <f>IF(AT460=1,data!$C$41*AS460,0)</f>
        <v>0</v>
      </c>
      <c r="AV460" s="265" t="s">
        <v>96</v>
      </c>
      <c r="AW460" s="231">
        <f>IF(AT460=1,IF(AS460&lt;15,VLOOKUP(AV460,data!$B$3:$E$32,2,0)*AS460,(VLOOKUP(AV460,data!$B$3:$E$32,2,0)*14)+(VLOOKUP(AV460,data!$B$3:$E$32,3,0))*(AS460-14)),0)</f>
        <v>0</v>
      </c>
      <c r="AX460" s="265" t="s">
        <v>96</v>
      </c>
      <c r="AY460" s="231">
        <f>IF(AT460=1,VLOOKUP(AX460,data!$B$35:$D$39,2,0),0)</f>
        <v>0</v>
      </c>
      <c r="AZ460" s="232">
        <f>IF(AND(AW460&lt;&gt;0,AY460&lt;&gt;0)=FALSE,0,data!$C$43)</f>
        <v>0</v>
      </c>
      <c r="BA460" s="269">
        <f t="shared" si="523"/>
        <v>0</v>
      </c>
      <c r="BB460" s="225">
        <f t="shared" si="524"/>
        <v>0</v>
      </c>
      <c r="BC460" s="225">
        <f t="shared" si="525"/>
        <v>0</v>
      </c>
      <c r="BD460" s="225">
        <f t="shared" si="526"/>
        <v>0</v>
      </c>
      <c r="BE460" s="431" t="str">
        <f t="shared" si="527"/>
        <v>ne</v>
      </c>
      <c r="BG460" s="229"/>
      <c r="BH460" s="225">
        <f t="shared" si="528"/>
        <v>0</v>
      </c>
      <c r="BI460" s="230">
        <f>IF(BH460=1,data!$C$41*BG460,0)</f>
        <v>0</v>
      </c>
      <c r="BJ460" s="265" t="s">
        <v>96</v>
      </c>
      <c r="BK460" s="231">
        <f>IF(BH460=1,IF(BG460&lt;15,VLOOKUP(BJ460,data!$B$3:$E$32,2,0)*BG460,(VLOOKUP(BJ460,data!$B$3:$E$32,2,0)*14)+(VLOOKUP(BJ460,data!$B$3:$E$32,3,0))*(BG460-14)),0)</f>
        <v>0</v>
      </c>
      <c r="BL460" s="265" t="s">
        <v>96</v>
      </c>
      <c r="BM460" s="231">
        <f>IF(BH460=1,VLOOKUP(BL460,data!$B$35:$D$39,2,0),0)</f>
        <v>0</v>
      </c>
      <c r="BN460" s="232">
        <f>IF(AND(BK460&lt;&gt;0,BM460&lt;&gt;0)=FALSE,0,data!$C$43)</f>
        <v>0</v>
      </c>
      <c r="BO460" s="269">
        <f t="shared" si="529"/>
        <v>0</v>
      </c>
      <c r="BP460" s="225">
        <f t="shared" si="530"/>
        <v>0</v>
      </c>
      <c r="BQ460" s="225">
        <f t="shared" si="531"/>
        <v>0</v>
      </c>
      <c r="BR460" s="225">
        <f t="shared" si="532"/>
        <v>0</v>
      </c>
      <c r="BS460" s="431" t="str">
        <f t="shared" si="533"/>
        <v>ne</v>
      </c>
      <c r="BU460" s="229"/>
      <c r="BV460" s="225">
        <f t="shared" si="534"/>
        <v>0</v>
      </c>
      <c r="BW460" s="230">
        <f>IF(BV460=1,data!$C$41*BU460,0)</f>
        <v>0</v>
      </c>
      <c r="BX460" s="265" t="s">
        <v>96</v>
      </c>
      <c r="BY460" s="231">
        <f>IF(BV460=1,IF(BU460&lt;15,VLOOKUP(BX460,data!$B$3:$E$32,2,0)*BU460,(VLOOKUP(BX460,data!$B$3:$E$32,2,0)*14)+(VLOOKUP(BX460,data!$B$3:$E$32,3,0))*(BU460-14)),0)</f>
        <v>0</v>
      </c>
      <c r="BZ460" s="265" t="s">
        <v>96</v>
      </c>
      <c r="CA460" s="231">
        <f>IF(BV460=1,VLOOKUP(BZ460,data!$B$35:$D$39,2,0),0)</f>
        <v>0</v>
      </c>
      <c r="CB460" s="232">
        <f>IF(AND(BY460&lt;&gt;0,CA460&lt;&gt;0)=FALSE,0,data!$C$43)</f>
        <v>0</v>
      </c>
      <c r="CC460" s="269">
        <f t="shared" si="535"/>
        <v>0</v>
      </c>
      <c r="CD460" s="225">
        <f t="shared" si="536"/>
        <v>0</v>
      </c>
      <c r="CE460" s="225">
        <f t="shared" si="537"/>
        <v>0</v>
      </c>
      <c r="CF460" s="225">
        <f t="shared" si="538"/>
        <v>0</v>
      </c>
      <c r="CG460" s="431" t="str">
        <f t="shared" si="539"/>
        <v>ne</v>
      </c>
      <c r="CI460" s="229"/>
      <c r="CJ460" s="225">
        <f t="shared" si="540"/>
        <v>0</v>
      </c>
      <c r="CK460" s="230">
        <f>IF(CJ460=1,data!$C$41*CI460,0)</f>
        <v>0</v>
      </c>
      <c r="CL460" s="265" t="s">
        <v>96</v>
      </c>
      <c r="CM460" s="231">
        <f>IF(CJ460=1,IF(CI460&lt;15,VLOOKUP(CL460,data!$B$3:$E$32,2,0)*CI460,(VLOOKUP(CL460,data!$B$3:$E$32,2,0)*14)+(VLOOKUP(CL460,data!$B$3:$E$32,3,0))*(CI460-14)),0)</f>
        <v>0</v>
      </c>
      <c r="CN460" s="265" t="s">
        <v>96</v>
      </c>
      <c r="CO460" s="231">
        <f>IF(CJ460=1,VLOOKUP(CN460,data!$B$35:$D$39,2,0),0)</f>
        <v>0</v>
      </c>
      <c r="CP460" s="232">
        <f>IF(AND(CM460&lt;&gt;0,CO460&lt;&gt;0)=FALSE,0,data!$C$43)</f>
        <v>0</v>
      </c>
      <c r="CQ460" s="269">
        <f t="shared" si="541"/>
        <v>0</v>
      </c>
      <c r="CR460" s="225">
        <f t="shared" si="542"/>
        <v>0</v>
      </c>
      <c r="CS460" s="225">
        <f t="shared" si="543"/>
        <v>0</v>
      </c>
      <c r="CT460" s="225">
        <f t="shared" si="544"/>
        <v>0</v>
      </c>
      <c r="CU460" s="431" t="str">
        <f t="shared" si="545"/>
        <v>ne</v>
      </c>
      <c r="CW460" s="229"/>
      <c r="CX460" s="225">
        <f t="shared" si="546"/>
        <v>0</v>
      </c>
      <c r="CY460" s="230">
        <f>IF(CX460=1,data!$C$41*CW460,0)</f>
        <v>0</v>
      </c>
      <c r="CZ460" s="265" t="s">
        <v>96</v>
      </c>
      <c r="DA460" s="231">
        <f>IF(CX460=1,IF(CW460&lt;15,VLOOKUP(CZ460,data!$B$3:$E$32,2,0)*CW460,(VLOOKUP(CZ460,data!$B$3:$E$32,2,0)*14)+(VLOOKUP(CZ460,data!$B$3:$E$32,3,0))*(CW460-14)),0)</f>
        <v>0</v>
      </c>
      <c r="DB460" s="265" t="s">
        <v>96</v>
      </c>
      <c r="DC460" s="231">
        <f>IF(CX460=1,VLOOKUP(DB460,data!$B$35:$D$39,2,0),0)</f>
        <v>0</v>
      </c>
      <c r="DD460" s="232">
        <f>IF(AND(DA460&lt;&gt;0,DC460&lt;&gt;0)=FALSE,0,data!$C$43)</f>
        <v>0</v>
      </c>
      <c r="DE460" s="269">
        <f t="shared" si="547"/>
        <v>0</v>
      </c>
      <c r="DF460" s="225">
        <f t="shared" si="548"/>
        <v>0</v>
      </c>
      <c r="DG460" s="225">
        <f t="shared" si="549"/>
        <v>0</v>
      </c>
      <c r="DH460" s="225">
        <f t="shared" si="550"/>
        <v>0</v>
      </c>
      <c r="DI460" s="431" t="str">
        <f t="shared" si="551"/>
        <v>ne</v>
      </c>
      <c r="DK460" s="229"/>
      <c r="DL460" s="225">
        <f t="shared" si="552"/>
        <v>0</v>
      </c>
      <c r="DM460" s="230">
        <f>IF(DL460=1,data!$C$41*DK460,0)</f>
        <v>0</v>
      </c>
      <c r="DN460" s="265" t="s">
        <v>96</v>
      </c>
      <c r="DO460" s="231">
        <f>IF(DL460=1,IF(DK460&lt;15,VLOOKUP(DN460,data!$B$3:$E$32,2,0)*DK460,(VLOOKUP(DN460,data!$B$3:$E$32,2,0)*14)+(VLOOKUP(DN460,data!$B$3:$E$32,3,0))*(DK460-14)),0)</f>
        <v>0</v>
      </c>
      <c r="DP460" s="265" t="s">
        <v>96</v>
      </c>
      <c r="DQ460" s="231">
        <f>IF(DL460=1,VLOOKUP(DP460,data!$B$35:$D$39,2,0),0)</f>
        <v>0</v>
      </c>
      <c r="DR460" s="232">
        <f>IF(AND(DO460&lt;&gt;0,DQ460&lt;&gt;0)=FALSE,0,data!$C$43)</f>
        <v>0</v>
      </c>
      <c r="DS460" s="269">
        <f t="shared" si="553"/>
        <v>0</v>
      </c>
      <c r="DT460" s="225">
        <f t="shared" si="554"/>
        <v>0</v>
      </c>
      <c r="DU460" s="225">
        <f t="shared" si="555"/>
        <v>0</v>
      </c>
      <c r="DV460" s="225">
        <f t="shared" si="556"/>
        <v>0</v>
      </c>
      <c r="DW460" s="431" t="str">
        <f t="shared" si="557"/>
        <v>ne</v>
      </c>
      <c r="DY460" s="229"/>
      <c r="DZ460" s="225">
        <f t="shared" si="558"/>
        <v>0</v>
      </c>
      <c r="EA460" s="230">
        <f>IF(DZ460=1,data!$C$41*DY460,0)</f>
        <v>0</v>
      </c>
      <c r="EB460" s="265" t="s">
        <v>96</v>
      </c>
      <c r="EC460" s="231">
        <f>IF(DZ460=1,IF(DY460&lt;15,VLOOKUP(EB460,data!$B$3:$E$32,2,0)*DY460,(VLOOKUP(EB460,data!$B$3:$E$32,2,0)*14)+(VLOOKUP(EB460,data!$B$3:$E$32,3,0))*(DY460-14)),0)</f>
        <v>0</v>
      </c>
      <c r="ED460" s="265" t="s">
        <v>96</v>
      </c>
      <c r="EE460" s="231">
        <f>IF(DZ460=1,VLOOKUP(ED460,data!$B$35:$D$39,2,0),0)</f>
        <v>0</v>
      </c>
      <c r="EF460" s="232">
        <f>IF(AND(EC460&lt;&gt;0,EE460&lt;&gt;0)=FALSE,0,data!$C$43)</f>
        <v>0</v>
      </c>
      <c r="EG460" s="269">
        <f t="shared" si="559"/>
        <v>0</v>
      </c>
      <c r="EH460" s="225">
        <f t="shared" si="560"/>
        <v>0</v>
      </c>
      <c r="EI460" s="225">
        <f t="shared" si="561"/>
        <v>0</v>
      </c>
      <c r="EJ460" s="225">
        <f t="shared" si="562"/>
        <v>0</v>
      </c>
      <c r="EK460" s="431" t="str">
        <f t="shared" si="563"/>
        <v>ne</v>
      </c>
      <c r="EM460" s="229"/>
      <c r="EN460" s="225">
        <f t="shared" si="564"/>
        <v>0</v>
      </c>
      <c r="EO460" s="230">
        <f>IF(EN460=1,data!$C$41*EM460,0)</f>
        <v>0</v>
      </c>
      <c r="EP460" s="265" t="s">
        <v>96</v>
      </c>
      <c r="EQ460" s="231">
        <f>IF(EN460=1,IF(EM460&lt;15,VLOOKUP(EP460,data!$B$3:$E$32,2,0)*EM460,(VLOOKUP(EP460,data!$B$3:$E$32,2,0)*14)+(VLOOKUP(EP460,data!$B$3:$E$32,3,0))*(EM460-14)),0)</f>
        <v>0</v>
      </c>
      <c r="ER460" s="265" t="s">
        <v>96</v>
      </c>
      <c r="ES460" s="231">
        <f>IF(EN460=1,VLOOKUP(ER460,data!$B$35:$D$39,2,0),0)</f>
        <v>0</v>
      </c>
      <c r="ET460" s="232">
        <f>IF(AND(EQ460&lt;&gt;0,ES460&lt;&gt;0)=FALSE,0,data!$C$43)</f>
        <v>0</v>
      </c>
      <c r="EU460" s="269">
        <f t="shared" si="565"/>
        <v>0</v>
      </c>
      <c r="EV460" s="225">
        <f t="shared" si="566"/>
        <v>0</v>
      </c>
      <c r="EW460" s="225">
        <f t="shared" si="567"/>
        <v>0</v>
      </c>
      <c r="EX460" s="225">
        <f t="shared" si="568"/>
        <v>0</v>
      </c>
      <c r="EY460" s="431" t="str">
        <f t="shared" si="569"/>
        <v>ne</v>
      </c>
      <c r="FA460" s="229"/>
      <c r="FB460" s="225">
        <f t="shared" si="570"/>
        <v>0</v>
      </c>
      <c r="FC460" s="230">
        <f>IF(FB460=1,data!$C$41*FA460,0)</f>
        <v>0</v>
      </c>
      <c r="FD460" s="265" t="s">
        <v>96</v>
      </c>
      <c r="FE460" s="231">
        <f>IF(FB460=1,IF(FA460&lt;15,VLOOKUP(FD460,data!$B$3:$E$32,2,0)*FA460,(VLOOKUP(FD460,data!$B$3:$E$32,2,0)*14)+(VLOOKUP(FD460,data!$B$3:$E$32,3,0))*(FA460-14)),0)</f>
        <v>0</v>
      </c>
      <c r="FF460" s="265" t="s">
        <v>96</v>
      </c>
      <c r="FG460" s="231">
        <f>IF(FB460=1,VLOOKUP(FF460,data!$B$35:$D$39,2,0),0)</f>
        <v>0</v>
      </c>
      <c r="FH460" s="232">
        <f>IF(AND(FE460&lt;&gt;0,FG460&lt;&gt;0)=FALSE,0,data!$C$43)</f>
        <v>0</v>
      </c>
      <c r="FI460" s="269">
        <f t="shared" si="571"/>
        <v>0</v>
      </c>
      <c r="FJ460" s="225">
        <f t="shared" si="572"/>
        <v>0</v>
      </c>
      <c r="FK460" s="225">
        <f t="shared" si="573"/>
        <v>0</v>
      </c>
      <c r="FL460" s="225">
        <f t="shared" si="574"/>
        <v>0</v>
      </c>
      <c r="FM460" s="431" t="str">
        <f t="shared" si="575"/>
        <v>ne</v>
      </c>
    </row>
    <row r="461" spans="1:169" ht="26.65" hidden="1" customHeight="1" x14ac:dyDescent="0.25">
      <c r="A461" s="233"/>
      <c r="B461" s="370" t="s">
        <v>552</v>
      </c>
      <c r="C461" s="416"/>
      <c r="D461" s="418"/>
      <c r="E461" s="229"/>
      <c r="F461" s="225">
        <f t="shared" si="507"/>
        <v>0</v>
      </c>
      <c r="G461" s="230">
        <f>IF(F461=1,data!$C$41*E461,0)</f>
        <v>0</v>
      </c>
      <c r="H461" s="265" t="s">
        <v>96</v>
      </c>
      <c r="I461" s="231">
        <f>IF($F461=1,IF($E461&lt;15,VLOOKUP(H461,data!$B$3:$E$32,2,0)*$E461,(VLOOKUP(H461,data!$B$3:$E$32,2,0)*14)+(VLOOKUP(H461,data!$B$3:$E$32,3,0))*($E461-14)),0)</f>
        <v>0</v>
      </c>
      <c r="J461" s="265" t="s">
        <v>96</v>
      </c>
      <c r="K461" s="231">
        <f>IF($F461=1,VLOOKUP(J461,data!$B$35:$D$39,2,0),0)</f>
        <v>0</v>
      </c>
      <c r="L461" s="232">
        <f>IF(AND(I461&lt;&gt;0,K461&lt;&gt;0)=FALSE,0,data!$C$43)</f>
        <v>0</v>
      </c>
      <c r="M461" s="269">
        <f t="shared" si="505"/>
        <v>0</v>
      </c>
      <c r="N461" s="225">
        <f t="shared" si="503"/>
        <v>0</v>
      </c>
      <c r="O461" s="225">
        <f t="shared" si="508"/>
        <v>0</v>
      </c>
      <c r="P461" s="225">
        <f t="shared" si="509"/>
        <v>0</v>
      </c>
      <c r="Q461" s="228"/>
      <c r="R461" s="438">
        <f t="shared" si="510"/>
        <v>0</v>
      </c>
      <c r="S461" s="225">
        <f t="shared" si="511"/>
        <v>0</v>
      </c>
      <c r="T461" s="357">
        <f>IF(S461=1,data!$C$41*R461,0)</f>
        <v>0</v>
      </c>
      <c r="U461" s="370" t="str">
        <f t="shared" si="512"/>
        <v xml:space="preserve"> </v>
      </c>
      <c r="V461" s="360">
        <f>IF($S461=1,IF(R461&lt;15,VLOOKUP(U461,data!$B$3:$E$32,2,0)*R461,(VLOOKUP(U461,data!$B$3:$E$32,2,0)*14)+(VLOOKUP(U461,data!$B$3:$E$32,3,0))*(R461-14)),0)</f>
        <v>0</v>
      </c>
      <c r="W461" s="370" t="str">
        <f t="shared" si="513"/>
        <v xml:space="preserve"> </v>
      </c>
      <c r="X461" s="360">
        <f>IF($S461=1,VLOOKUP(W461,data!$B$35:$D$39,2,0),0)</f>
        <v>0</v>
      </c>
      <c r="Y461" s="364">
        <f>IF(AND(V461&lt;&gt;0,X461&lt;&gt;0)=FALSE,0,data!$C$43)</f>
        <v>0</v>
      </c>
      <c r="Z461" s="365">
        <f t="shared" si="506"/>
        <v>0</v>
      </c>
      <c r="AA461" s="225">
        <f t="shared" si="504"/>
        <v>0</v>
      </c>
      <c r="AB461" s="225">
        <f t="shared" si="514"/>
        <v>0</v>
      </c>
      <c r="AC461" s="225">
        <f t="shared" si="515"/>
        <v>0</v>
      </c>
      <c r="AE461" s="229"/>
      <c r="AF461" s="225">
        <f t="shared" si="516"/>
        <v>0</v>
      </c>
      <c r="AG461" s="230">
        <f>IF(AF461=1,data!$C$41*AE461,0)</f>
        <v>0</v>
      </c>
      <c r="AH461" s="265" t="s">
        <v>96</v>
      </c>
      <c r="AI461" s="231">
        <f>IF(AF461=1,IF(AE461&lt;15,VLOOKUP(AH461,data!$B$3:$E$32,2,0)*AE461,(VLOOKUP(AH461,data!$B$3:$E$32,2,0)*14)+(VLOOKUP(AH461,data!$B$3:$E$32,3,0))*(AE461-14)),0)</f>
        <v>0</v>
      </c>
      <c r="AJ461" s="265" t="s">
        <v>96</v>
      </c>
      <c r="AK461" s="231">
        <f>IF(AF461=1,VLOOKUP(AJ461,data!$B$35:$D$39,2,0),0)</f>
        <v>0</v>
      </c>
      <c r="AL461" s="232">
        <f>IF(AND(AI461&lt;&gt;0,AK461&lt;&gt;0)=FALSE,0,data!$C$43)</f>
        <v>0</v>
      </c>
      <c r="AM461" s="269">
        <f t="shared" si="517"/>
        <v>0</v>
      </c>
      <c r="AN461" s="225">
        <f t="shared" si="518"/>
        <v>0</v>
      </c>
      <c r="AO461" s="225">
        <f t="shared" si="519"/>
        <v>0</v>
      </c>
      <c r="AP461" s="225">
        <f t="shared" si="520"/>
        <v>0</v>
      </c>
      <c r="AQ461" s="431" t="str">
        <f t="shared" si="521"/>
        <v>ne</v>
      </c>
      <c r="AS461" s="229"/>
      <c r="AT461" s="225">
        <f t="shared" si="522"/>
        <v>0</v>
      </c>
      <c r="AU461" s="230">
        <f>IF(AT461=1,data!$C$41*AS461,0)</f>
        <v>0</v>
      </c>
      <c r="AV461" s="265" t="s">
        <v>96</v>
      </c>
      <c r="AW461" s="231">
        <f>IF(AT461=1,IF(AS461&lt;15,VLOOKUP(AV461,data!$B$3:$E$32,2,0)*AS461,(VLOOKUP(AV461,data!$B$3:$E$32,2,0)*14)+(VLOOKUP(AV461,data!$B$3:$E$32,3,0))*(AS461-14)),0)</f>
        <v>0</v>
      </c>
      <c r="AX461" s="265" t="s">
        <v>96</v>
      </c>
      <c r="AY461" s="231">
        <f>IF(AT461=1,VLOOKUP(AX461,data!$B$35:$D$39,2,0),0)</f>
        <v>0</v>
      </c>
      <c r="AZ461" s="232">
        <f>IF(AND(AW461&lt;&gt;0,AY461&lt;&gt;0)=FALSE,0,data!$C$43)</f>
        <v>0</v>
      </c>
      <c r="BA461" s="269">
        <f t="shared" si="523"/>
        <v>0</v>
      </c>
      <c r="BB461" s="225">
        <f t="shared" si="524"/>
        <v>0</v>
      </c>
      <c r="BC461" s="225">
        <f t="shared" si="525"/>
        <v>0</v>
      </c>
      <c r="BD461" s="225">
        <f t="shared" si="526"/>
        <v>0</v>
      </c>
      <c r="BE461" s="431" t="str">
        <f t="shared" si="527"/>
        <v>ne</v>
      </c>
      <c r="BG461" s="229"/>
      <c r="BH461" s="225">
        <f t="shared" si="528"/>
        <v>0</v>
      </c>
      <c r="BI461" s="230">
        <f>IF(BH461=1,data!$C$41*BG461,0)</f>
        <v>0</v>
      </c>
      <c r="BJ461" s="265" t="s">
        <v>96</v>
      </c>
      <c r="BK461" s="231">
        <f>IF(BH461=1,IF(BG461&lt;15,VLOOKUP(BJ461,data!$B$3:$E$32,2,0)*BG461,(VLOOKUP(BJ461,data!$B$3:$E$32,2,0)*14)+(VLOOKUP(BJ461,data!$B$3:$E$32,3,0))*(BG461-14)),0)</f>
        <v>0</v>
      </c>
      <c r="BL461" s="265" t="s">
        <v>96</v>
      </c>
      <c r="BM461" s="231">
        <f>IF(BH461=1,VLOOKUP(BL461,data!$B$35:$D$39,2,0),0)</f>
        <v>0</v>
      </c>
      <c r="BN461" s="232">
        <f>IF(AND(BK461&lt;&gt;0,BM461&lt;&gt;0)=FALSE,0,data!$C$43)</f>
        <v>0</v>
      </c>
      <c r="BO461" s="269">
        <f t="shared" si="529"/>
        <v>0</v>
      </c>
      <c r="BP461" s="225">
        <f t="shared" si="530"/>
        <v>0</v>
      </c>
      <c r="BQ461" s="225">
        <f t="shared" si="531"/>
        <v>0</v>
      </c>
      <c r="BR461" s="225">
        <f t="shared" si="532"/>
        <v>0</v>
      </c>
      <c r="BS461" s="431" t="str">
        <f t="shared" si="533"/>
        <v>ne</v>
      </c>
      <c r="BU461" s="229"/>
      <c r="BV461" s="225">
        <f t="shared" si="534"/>
        <v>0</v>
      </c>
      <c r="BW461" s="230">
        <f>IF(BV461=1,data!$C$41*BU461,0)</f>
        <v>0</v>
      </c>
      <c r="BX461" s="265" t="s">
        <v>96</v>
      </c>
      <c r="BY461" s="231">
        <f>IF(BV461=1,IF(BU461&lt;15,VLOOKUP(BX461,data!$B$3:$E$32,2,0)*BU461,(VLOOKUP(BX461,data!$B$3:$E$32,2,0)*14)+(VLOOKUP(BX461,data!$B$3:$E$32,3,0))*(BU461-14)),0)</f>
        <v>0</v>
      </c>
      <c r="BZ461" s="265" t="s">
        <v>96</v>
      </c>
      <c r="CA461" s="231">
        <f>IF(BV461=1,VLOOKUP(BZ461,data!$B$35:$D$39,2,0),0)</f>
        <v>0</v>
      </c>
      <c r="CB461" s="232">
        <f>IF(AND(BY461&lt;&gt;0,CA461&lt;&gt;0)=FALSE,0,data!$C$43)</f>
        <v>0</v>
      </c>
      <c r="CC461" s="269">
        <f t="shared" si="535"/>
        <v>0</v>
      </c>
      <c r="CD461" s="225">
        <f t="shared" si="536"/>
        <v>0</v>
      </c>
      <c r="CE461" s="225">
        <f t="shared" si="537"/>
        <v>0</v>
      </c>
      <c r="CF461" s="225">
        <f t="shared" si="538"/>
        <v>0</v>
      </c>
      <c r="CG461" s="431" t="str">
        <f t="shared" si="539"/>
        <v>ne</v>
      </c>
      <c r="CI461" s="229"/>
      <c r="CJ461" s="225">
        <f t="shared" si="540"/>
        <v>0</v>
      </c>
      <c r="CK461" s="230">
        <f>IF(CJ461=1,data!$C$41*CI461,0)</f>
        <v>0</v>
      </c>
      <c r="CL461" s="265" t="s">
        <v>96</v>
      </c>
      <c r="CM461" s="231">
        <f>IF(CJ461=1,IF(CI461&lt;15,VLOOKUP(CL461,data!$B$3:$E$32,2,0)*CI461,(VLOOKUP(CL461,data!$B$3:$E$32,2,0)*14)+(VLOOKUP(CL461,data!$B$3:$E$32,3,0))*(CI461-14)),0)</f>
        <v>0</v>
      </c>
      <c r="CN461" s="265" t="s">
        <v>96</v>
      </c>
      <c r="CO461" s="231">
        <f>IF(CJ461=1,VLOOKUP(CN461,data!$B$35:$D$39,2,0),0)</f>
        <v>0</v>
      </c>
      <c r="CP461" s="232">
        <f>IF(AND(CM461&lt;&gt;0,CO461&lt;&gt;0)=FALSE,0,data!$C$43)</f>
        <v>0</v>
      </c>
      <c r="CQ461" s="269">
        <f t="shared" si="541"/>
        <v>0</v>
      </c>
      <c r="CR461" s="225">
        <f t="shared" si="542"/>
        <v>0</v>
      </c>
      <c r="CS461" s="225">
        <f t="shared" si="543"/>
        <v>0</v>
      </c>
      <c r="CT461" s="225">
        <f t="shared" si="544"/>
        <v>0</v>
      </c>
      <c r="CU461" s="431" t="str">
        <f t="shared" si="545"/>
        <v>ne</v>
      </c>
      <c r="CW461" s="229"/>
      <c r="CX461" s="225">
        <f t="shared" si="546"/>
        <v>0</v>
      </c>
      <c r="CY461" s="230">
        <f>IF(CX461=1,data!$C$41*CW461,0)</f>
        <v>0</v>
      </c>
      <c r="CZ461" s="265" t="s">
        <v>96</v>
      </c>
      <c r="DA461" s="231">
        <f>IF(CX461=1,IF(CW461&lt;15,VLOOKUP(CZ461,data!$B$3:$E$32,2,0)*CW461,(VLOOKUP(CZ461,data!$B$3:$E$32,2,0)*14)+(VLOOKUP(CZ461,data!$B$3:$E$32,3,0))*(CW461-14)),0)</f>
        <v>0</v>
      </c>
      <c r="DB461" s="265" t="s">
        <v>96</v>
      </c>
      <c r="DC461" s="231">
        <f>IF(CX461=1,VLOOKUP(DB461,data!$B$35:$D$39,2,0),0)</f>
        <v>0</v>
      </c>
      <c r="DD461" s="232">
        <f>IF(AND(DA461&lt;&gt;0,DC461&lt;&gt;0)=FALSE,0,data!$C$43)</f>
        <v>0</v>
      </c>
      <c r="DE461" s="269">
        <f t="shared" si="547"/>
        <v>0</v>
      </c>
      <c r="DF461" s="225">
        <f t="shared" si="548"/>
        <v>0</v>
      </c>
      <c r="DG461" s="225">
        <f t="shared" si="549"/>
        <v>0</v>
      </c>
      <c r="DH461" s="225">
        <f t="shared" si="550"/>
        <v>0</v>
      </c>
      <c r="DI461" s="431" t="str">
        <f t="shared" si="551"/>
        <v>ne</v>
      </c>
      <c r="DK461" s="229"/>
      <c r="DL461" s="225">
        <f t="shared" si="552"/>
        <v>0</v>
      </c>
      <c r="DM461" s="230">
        <f>IF(DL461=1,data!$C$41*DK461,0)</f>
        <v>0</v>
      </c>
      <c r="DN461" s="265" t="s">
        <v>96</v>
      </c>
      <c r="DO461" s="231">
        <f>IF(DL461=1,IF(DK461&lt;15,VLOOKUP(DN461,data!$B$3:$E$32,2,0)*DK461,(VLOOKUP(DN461,data!$B$3:$E$32,2,0)*14)+(VLOOKUP(DN461,data!$B$3:$E$32,3,0))*(DK461-14)),0)</f>
        <v>0</v>
      </c>
      <c r="DP461" s="265" t="s">
        <v>96</v>
      </c>
      <c r="DQ461" s="231">
        <f>IF(DL461=1,VLOOKUP(DP461,data!$B$35:$D$39,2,0),0)</f>
        <v>0</v>
      </c>
      <c r="DR461" s="232">
        <f>IF(AND(DO461&lt;&gt;0,DQ461&lt;&gt;0)=FALSE,0,data!$C$43)</f>
        <v>0</v>
      </c>
      <c r="DS461" s="269">
        <f t="shared" si="553"/>
        <v>0</v>
      </c>
      <c r="DT461" s="225">
        <f t="shared" si="554"/>
        <v>0</v>
      </c>
      <c r="DU461" s="225">
        <f t="shared" si="555"/>
        <v>0</v>
      </c>
      <c r="DV461" s="225">
        <f t="shared" si="556"/>
        <v>0</v>
      </c>
      <c r="DW461" s="431" t="str">
        <f t="shared" si="557"/>
        <v>ne</v>
      </c>
      <c r="DY461" s="229"/>
      <c r="DZ461" s="225">
        <f t="shared" si="558"/>
        <v>0</v>
      </c>
      <c r="EA461" s="230">
        <f>IF(DZ461=1,data!$C$41*DY461,0)</f>
        <v>0</v>
      </c>
      <c r="EB461" s="265" t="s">
        <v>96</v>
      </c>
      <c r="EC461" s="231">
        <f>IF(DZ461=1,IF(DY461&lt;15,VLOOKUP(EB461,data!$B$3:$E$32,2,0)*DY461,(VLOOKUP(EB461,data!$B$3:$E$32,2,0)*14)+(VLOOKUP(EB461,data!$B$3:$E$32,3,0))*(DY461-14)),0)</f>
        <v>0</v>
      </c>
      <c r="ED461" s="265" t="s">
        <v>96</v>
      </c>
      <c r="EE461" s="231">
        <f>IF(DZ461=1,VLOOKUP(ED461,data!$B$35:$D$39,2,0),0)</f>
        <v>0</v>
      </c>
      <c r="EF461" s="232">
        <f>IF(AND(EC461&lt;&gt;0,EE461&lt;&gt;0)=FALSE,0,data!$C$43)</f>
        <v>0</v>
      </c>
      <c r="EG461" s="269">
        <f t="shared" si="559"/>
        <v>0</v>
      </c>
      <c r="EH461" s="225">
        <f t="shared" si="560"/>
        <v>0</v>
      </c>
      <c r="EI461" s="225">
        <f t="shared" si="561"/>
        <v>0</v>
      </c>
      <c r="EJ461" s="225">
        <f t="shared" si="562"/>
        <v>0</v>
      </c>
      <c r="EK461" s="431" t="str">
        <f t="shared" si="563"/>
        <v>ne</v>
      </c>
      <c r="EM461" s="229"/>
      <c r="EN461" s="225">
        <f t="shared" si="564"/>
        <v>0</v>
      </c>
      <c r="EO461" s="230">
        <f>IF(EN461=1,data!$C$41*EM461,0)</f>
        <v>0</v>
      </c>
      <c r="EP461" s="265" t="s">
        <v>96</v>
      </c>
      <c r="EQ461" s="231">
        <f>IF(EN461=1,IF(EM461&lt;15,VLOOKUP(EP461,data!$B$3:$E$32,2,0)*EM461,(VLOOKUP(EP461,data!$B$3:$E$32,2,0)*14)+(VLOOKUP(EP461,data!$B$3:$E$32,3,0))*(EM461-14)),0)</f>
        <v>0</v>
      </c>
      <c r="ER461" s="265" t="s">
        <v>96</v>
      </c>
      <c r="ES461" s="231">
        <f>IF(EN461=1,VLOOKUP(ER461,data!$B$35:$D$39,2,0),0)</f>
        <v>0</v>
      </c>
      <c r="ET461" s="232">
        <f>IF(AND(EQ461&lt;&gt;0,ES461&lt;&gt;0)=FALSE,0,data!$C$43)</f>
        <v>0</v>
      </c>
      <c r="EU461" s="269">
        <f t="shared" si="565"/>
        <v>0</v>
      </c>
      <c r="EV461" s="225">
        <f t="shared" si="566"/>
        <v>0</v>
      </c>
      <c r="EW461" s="225">
        <f t="shared" si="567"/>
        <v>0</v>
      </c>
      <c r="EX461" s="225">
        <f t="shared" si="568"/>
        <v>0</v>
      </c>
      <c r="EY461" s="431" t="str">
        <f t="shared" si="569"/>
        <v>ne</v>
      </c>
      <c r="FA461" s="229"/>
      <c r="FB461" s="225">
        <f t="shared" si="570"/>
        <v>0</v>
      </c>
      <c r="FC461" s="230">
        <f>IF(FB461=1,data!$C$41*FA461,0)</f>
        <v>0</v>
      </c>
      <c r="FD461" s="265" t="s">
        <v>96</v>
      </c>
      <c r="FE461" s="231">
        <f>IF(FB461=1,IF(FA461&lt;15,VLOOKUP(FD461,data!$B$3:$E$32,2,0)*FA461,(VLOOKUP(FD461,data!$B$3:$E$32,2,0)*14)+(VLOOKUP(FD461,data!$B$3:$E$32,3,0))*(FA461-14)),0)</f>
        <v>0</v>
      </c>
      <c r="FF461" s="265" t="s">
        <v>96</v>
      </c>
      <c r="FG461" s="231">
        <f>IF(FB461=1,VLOOKUP(FF461,data!$B$35:$D$39,2,0),0)</f>
        <v>0</v>
      </c>
      <c r="FH461" s="232">
        <f>IF(AND(FE461&lt;&gt;0,FG461&lt;&gt;0)=FALSE,0,data!$C$43)</f>
        <v>0</v>
      </c>
      <c r="FI461" s="269">
        <f t="shared" si="571"/>
        <v>0</v>
      </c>
      <c r="FJ461" s="225">
        <f t="shared" si="572"/>
        <v>0</v>
      </c>
      <c r="FK461" s="225">
        <f t="shared" si="573"/>
        <v>0</v>
      </c>
      <c r="FL461" s="225">
        <f t="shared" si="574"/>
        <v>0</v>
      </c>
      <c r="FM461" s="431" t="str">
        <f t="shared" si="575"/>
        <v>ne</v>
      </c>
    </row>
    <row r="462" spans="1:169" ht="26.65" hidden="1" customHeight="1" x14ac:dyDescent="0.25">
      <c r="A462" s="233"/>
      <c r="B462" s="370" t="s">
        <v>553</v>
      </c>
      <c r="C462" s="416"/>
      <c r="D462" s="418"/>
      <c r="E462" s="229"/>
      <c r="F462" s="225">
        <f t="shared" si="507"/>
        <v>0</v>
      </c>
      <c r="G462" s="230">
        <f>IF(F462=1,data!$C$41*E462,0)</f>
        <v>0</v>
      </c>
      <c r="H462" s="265" t="s">
        <v>96</v>
      </c>
      <c r="I462" s="231">
        <f>IF($F462=1,IF($E462&lt;15,VLOOKUP(H462,data!$B$3:$E$32,2,0)*$E462,(VLOOKUP(H462,data!$B$3:$E$32,2,0)*14)+(VLOOKUP(H462,data!$B$3:$E$32,3,0))*($E462-14)),0)</f>
        <v>0</v>
      </c>
      <c r="J462" s="265" t="s">
        <v>96</v>
      </c>
      <c r="K462" s="231">
        <f>IF($F462=1,VLOOKUP(J462,data!$B$35:$D$39,2,0),0)</f>
        <v>0</v>
      </c>
      <c r="L462" s="232">
        <f>IF(AND(I462&lt;&gt;0,K462&lt;&gt;0)=FALSE,0,data!$C$43)</f>
        <v>0</v>
      </c>
      <c r="M462" s="269">
        <f t="shared" si="505"/>
        <v>0</v>
      </c>
      <c r="N462" s="225">
        <f t="shared" si="503"/>
        <v>0</v>
      </c>
      <c r="O462" s="225">
        <f t="shared" si="508"/>
        <v>0</v>
      </c>
      <c r="P462" s="225">
        <f t="shared" si="509"/>
        <v>0</v>
      </c>
      <c r="Q462" s="228"/>
      <c r="R462" s="438">
        <f t="shared" si="510"/>
        <v>0</v>
      </c>
      <c r="S462" s="225">
        <f t="shared" si="511"/>
        <v>0</v>
      </c>
      <c r="T462" s="357">
        <f>IF(S462=1,data!$C$41*R462,0)</f>
        <v>0</v>
      </c>
      <c r="U462" s="370" t="str">
        <f t="shared" si="512"/>
        <v xml:space="preserve"> </v>
      </c>
      <c r="V462" s="360">
        <f>IF($S462=1,IF(R462&lt;15,VLOOKUP(U462,data!$B$3:$E$32,2,0)*R462,(VLOOKUP(U462,data!$B$3:$E$32,2,0)*14)+(VLOOKUP(U462,data!$B$3:$E$32,3,0))*(R462-14)),0)</f>
        <v>0</v>
      </c>
      <c r="W462" s="370" t="str">
        <f t="shared" si="513"/>
        <v xml:space="preserve"> </v>
      </c>
      <c r="X462" s="360">
        <f>IF($S462=1,VLOOKUP(W462,data!$B$35:$D$39,2,0),0)</f>
        <v>0</v>
      </c>
      <c r="Y462" s="364">
        <f>IF(AND(V462&lt;&gt;0,X462&lt;&gt;0)=FALSE,0,data!$C$43)</f>
        <v>0</v>
      </c>
      <c r="Z462" s="365">
        <f t="shared" si="506"/>
        <v>0</v>
      </c>
      <c r="AA462" s="225">
        <f t="shared" si="504"/>
        <v>0</v>
      </c>
      <c r="AB462" s="225">
        <f t="shared" si="514"/>
        <v>0</v>
      </c>
      <c r="AC462" s="225">
        <f t="shared" si="515"/>
        <v>0</v>
      </c>
      <c r="AE462" s="229"/>
      <c r="AF462" s="225">
        <f t="shared" si="516"/>
        <v>0</v>
      </c>
      <c r="AG462" s="230">
        <f>IF(AF462=1,data!$C$41*AE462,0)</f>
        <v>0</v>
      </c>
      <c r="AH462" s="265" t="s">
        <v>96</v>
      </c>
      <c r="AI462" s="231">
        <f>IF(AF462=1,IF(AE462&lt;15,VLOOKUP(AH462,data!$B$3:$E$32,2,0)*AE462,(VLOOKUP(AH462,data!$B$3:$E$32,2,0)*14)+(VLOOKUP(AH462,data!$B$3:$E$32,3,0))*(AE462-14)),0)</f>
        <v>0</v>
      </c>
      <c r="AJ462" s="265" t="s">
        <v>96</v>
      </c>
      <c r="AK462" s="231">
        <f>IF(AF462=1,VLOOKUP(AJ462,data!$B$35:$D$39,2,0),0)</f>
        <v>0</v>
      </c>
      <c r="AL462" s="232">
        <f>IF(AND(AI462&lt;&gt;0,AK462&lt;&gt;0)=FALSE,0,data!$C$43)</f>
        <v>0</v>
      </c>
      <c r="AM462" s="269">
        <f t="shared" si="517"/>
        <v>0</v>
      </c>
      <c r="AN462" s="225">
        <f t="shared" si="518"/>
        <v>0</v>
      </c>
      <c r="AO462" s="225">
        <f t="shared" si="519"/>
        <v>0</v>
      </c>
      <c r="AP462" s="225">
        <f t="shared" si="520"/>
        <v>0</v>
      </c>
      <c r="AQ462" s="431" t="str">
        <f t="shared" si="521"/>
        <v>ne</v>
      </c>
      <c r="AS462" s="229"/>
      <c r="AT462" s="225">
        <f t="shared" si="522"/>
        <v>0</v>
      </c>
      <c r="AU462" s="230">
        <f>IF(AT462=1,data!$C$41*AS462,0)</f>
        <v>0</v>
      </c>
      <c r="AV462" s="265" t="s">
        <v>96</v>
      </c>
      <c r="AW462" s="231">
        <f>IF(AT462=1,IF(AS462&lt;15,VLOOKUP(AV462,data!$B$3:$E$32,2,0)*AS462,(VLOOKUP(AV462,data!$B$3:$E$32,2,0)*14)+(VLOOKUP(AV462,data!$B$3:$E$32,3,0))*(AS462-14)),0)</f>
        <v>0</v>
      </c>
      <c r="AX462" s="265" t="s">
        <v>96</v>
      </c>
      <c r="AY462" s="231">
        <f>IF(AT462=1,VLOOKUP(AX462,data!$B$35:$D$39,2,0),0)</f>
        <v>0</v>
      </c>
      <c r="AZ462" s="232">
        <f>IF(AND(AW462&lt;&gt;0,AY462&lt;&gt;0)=FALSE,0,data!$C$43)</f>
        <v>0</v>
      </c>
      <c r="BA462" s="269">
        <f t="shared" si="523"/>
        <v>0</v>
      </c>
      <c r="BB462" s="225">
        <f t="shared" si="524"/>
        <v>0</v>
      </c>
      <c r="BC462" s="225">
        <f t="shared" si="525"/>
        <v>0</v>
      </c>
      <c r="BD462" s="225">
        <f t="shared" si="526"/>
        <v>0</v>
      </c>
      <c r="BE462" s="431" t="str">
        <f t="shared" si="527"/>
        <v>ne</v>
      </c>
      <c r="BG462" s="229"/>
      <c r="BH462" s="225">
        <f t="shared" si="528"/>
        <v>0</v>
      </c>
      <c r="BI462" s="230">
        <f>IF(BH462=1,data!$C$41*BG462,0)</f>
        <v>0</v>
      </c>
      <c r="BJ462" s="265" t="s">
        <v>96</v>
      </c>
      <c r="BK462" s="231">
        <f>IF(BH462=1,IF(BG462&lt;15,VLOOKUP(BJ462,data!$B$3:$E$32,2,0)*BG462,(VLOOKUP(BJ462,data!$B$3:$E$32,2,0)*14)+(VLOOKUP(BJ462,data!$B$3:$E$32,3,0))*(BG462-14)),0)</f>
        <v>0</v>
      </c>
      <c r="BL462" s="265" t="s">
        <v>96</v>
      </c>
      <c r="BM462" s="231">
        <f>IF(BH462=1,VLOOKUP(BL462,data!$B$35:$D$39,2,0),0)</f>
        <v>0</v>
      </c>
      <c r="BN462" s="232">
        <f>IF(AND(BK462&lt;&gt;0,BM462&lt;&gt;0)=FALSE,0,data!$C$43)</f>
        <v>0</v>
      </c>
      <c r="BO462" s="269">
        <f t="shared" si="529"/>
        <v>0</v>
      </c>
      <c r="BP462" s="225">
        <f t="shared" si="530"/>
        <v>0</v>
      </c>
      <c r="BQ462" s="225">
        <f t="shared" si="531"/>
        <v>0</v>
      </c>
      <c r="BR462" s="225">
        <f t="shared" si="532"/>
        <v>0</v>
      </c>
      <c r="BS462" s="431" t="str">
        <f t="shared" si="533"/>
        <v>ne</v>
      </c>
      <c r="BU462" s="229"/>
      <c r="BV462" s="225">
        <f t="shared" si="534"/>
        <v>0</v>
      </c>
      <c r="BW462" s="230">
        <f>IF(BV462=1,data!$C$41*BU462,0)</f>
        <v>0</v>
      </c>
      <c r="BX462" s="265" t="s">
        <v>96</v>
      </c>
      <c r="BY462" s="231">
        <f>IF(BV462=1,IF(BU462&lt;15,VLOOKUP(BX462,data!$B$3:$E$32,2,0)*BU462,(VLOOKUP(BX462,data!$B$3:$E$32,2,0)*14)+(VLOOKUP(BX462,data!$B$3:$E$32,3,0))*(BU462-14)),0)</f>
        <v>0</v>
      </c>
      <c r="BZ462" s="265" t="s">
        <v>96</v>
      </c>
      <c r="CA462" s="231">
        <f>IF(BV462=1,VLOOKUP(BZ462,data!$B$35:$D$39,2,0),0)</f>
        <v>0</v>
      </c>
      <c r="CB462" s="232">
        <f>IF(AND(BY462&lt;&gt;0,CA462&lt;&gt;0)=FALSE,0,data!$C$43)</f>
        <v>0</v>
      </c>
      <c r="CC462" s="269">
        <f t="shared" si="535"/>
        <v>0</v>
      </c>
      <c r="CD462" s="225">
        <f t="shared" si="536"/>
        <v>0</v>
      </c>
      <c r="CE462" s="225">
        <f t="shared" si="537"/>
        <v>0</v>
      </c>
      <c r="CF462" s="225">
        <f t="shared" si="538"/>
        <v>0</v>
      </c>
      <c r="CG462" s="431" t="str">
        <f t="shared" si="539"/>
        <v>ne</v>
      </c>
      <c r="CI462" s="229"/>
      <c r="CJ462" s="225">
        <f t="shared" si="540"/>
        <v>0</v>
      </c>
      <c r="CK462" s="230">
        <f>IF(CJ462=1,data!$C$41*CI462,0)</f>
        <v>0</v>
      </c>
      <c r="CL462" s="265" t="s">
        <v>96</v>
      </c>
      <c r="CM462" s="231">
        <f>IF(CJ462=1,IF(CI462&lt;15,VLOOKUP(CL462,data!$B$3:$E$32,2,0)*CI462,(VLOOKUP(CL462,data!$B$3:$E$32,2,0)*14)+(VLOOKUP(CL462,data!$B$3:$E$32,3,0))*(CI462-14)),0)</f>
        <v>0</v>
      </c>
      <c r="CN462" s="265" t="s">
        <v>96</v>
      </c>
      <c r="CO462" s="231">
        <f>IF(CJ462=1,VLOOKUP(CN462,data!$B$35:$D$39,2,0),0)</f>
        <v>0</v>
      </c>
      <c r="CP462" s="232">
        <f>IF(AND(CM462&lt;&gt;0,CO462&lt;&gt;0)=FALSE,0,data!$C$43)</f>
        <v>0</v>
      </c>
      <c r="CQ462" s="269">
        <f t="shared" si="541"/>
        <v>0</v>
      </c>
      <c r="CR462" s="225">
        <f t="shared" si="542"/>
        <v>0</v>
      </c>
      <c r="CS462" s="225">
        <f t="shared" si="543"/>
        <v>0</v>
      </c>
      <c r="CT462" s="225">
        <f t="shared" si="544"/>
        <v>0</v>
      </c>
      <c r="CU462" s="431" t="str">
        <f t="shared" si="545"/>
        <v>ne</v>
      </c>
      <c r="CW462" s="229"/>
      <c r="CX462" s="225">
        <f t="shared" si="546"/>
        <v>0</v>
      </c>
      <c r="CY462" s="230">
        <f>IF(CX462=1,data!$C$41*CW462,0)</f>
        <v>0</v>
      </c>
      <c r="CZ462" s="265" t="s">
        <v>96</v>
      </c>
      <c r="DA462" s="231">
        <f>IF(CX462=1,IF(CW462&lt;15,VLOOKUP(CZ462,data!$B$3:$E$32,2,0)*CW462,(VLOOKUP(CZ462,data!$B$3:$E$32,2,0)*14)+(VLOOKUP(CZ462,data!$B$3:$E$32,3,0))*(CW462-14)),0)</f>
        <v>0</v>
      </c>
      <c r="DB462" s="265" t="s">
        <v>96</v>
      </c>
      <c r="DC462" s="231">
        <f>IF(CX462=1,VLOOKUP(DB462,data!$B$35:$D$39,2,0),0)</f>
        <v>0</v>
      </c>
      <c r="DD462" s="232">
        <f>IF(AND(DA462&lt;&gt;0,DC462&lt;&gt;0)=FALSE,0,data!$C$43)</f>
        <v>0</v>
      </c>
      <c r="DE462" s="269">
        <f t="shared" si="547"/>
        <v>0</v>
      </c>
      <c r="DF462" s="225">
        <f t="shared" si="548"/>
        <v>0</v>
      </c>
      <c r="DG462" s="225">
        <f t="shared" si="549"/>
        <v>0</v>
      </c>
      <c r="DH462" s="225">
        <f t="shared" si="550"/>
        <v>0</v>
      </c>
      <c r="DI462" s="431" t="str">
        <f t="shared" si="551"/>
        <v>ne</v>
      </c>
      <c r="DK462" s="229"/>
      <c r="DL462" s="225">
        <f t="shared" si="552"/>
        <v>0</v>
      </c>
      <c r="DM462" s="230">
        <f>IF(DL462=1,data!$C$41*DK462,0)</f>
        <v>0</v>
      </c>
      <c r="DN462" s="265" t="s">
        <v>96</v>
      </c>
      <c r="DO462" s="231">
        <f>IF(DL462=1,IF(DK462&lt;15,VLOOKUP(DN462,data!$B$3:$E$32,2,0)*DK462,(VLOOKUP(DN462,data!$B$3:$E$32,2,0)*14)+(VLOOKUP(DN462,data!$B$3:$E$32,3,0))*(DK462-14)),0)</f>
        <v>0</v>
      </c>
      <c r="DP462" s="265" t="s">
        <v>96</v>
      </c>
      <c r="DQ462" s="231">
        <f>IF(DL462=1,VLOOKUP(DP462,data!$B$35:$D$39,2,0),0)</f>
        <v>0</v>
      </c>
      <c r="DR462" s="232">
        <f>IF(AND(DO462&lt;&gt;0,DQ462&lt;&gt;0)=FALSE,0,data!$C$43)</f>
        <v>0</v>
      </c>
      <c r="DS462" s="269">
        <f t="shared" si="553"/>
        <v>0</v>
      </c>
      <c r="DT462" s="225">
        <f t="shared" si="554"/>
        <v>0</v>
      </c>
      <c r="DU462" s="225">
        <f t="shared" si="555"/>
        <v>0</v>
      </c>
      <c r="DV462" s="225">
        <f t="shared" si="556"/>
        <v>0</v>
      </c>
      <c r="DW462" s="431" t="str">
        <f t="shared" si="557"/>
        <v>ne</v>
      </c>
      <c r="DY462" s="229"/>
      <c r="DZ462" s="225">
        <f t="shared" si="558"/>
        <v>0</v>
      </c>
      <c r="EA462" s="230">
        <f>IF(DZ462=1,data!$C$41*DY462,0)</f>
        <v>0</v>
      </c>
      <c r="EB462" s="265" t="s">
        <v>96</v>
      </c>
      <c r="EC462" s="231">
        <f>IF(DZ462=1,IF(DY462&lt;15,VLOOKUP(EB462,data!$B$3:$E$32,2,0)*DY462,(VLOOKUP(EB462,data!$B$3:$E$32,2,0)*14)+(VLOOKUP(EB462,data!$B$3:$E$32,3,0))*(DY462-14)),0)</f>
        <v>0</v>
      </c>
      <c r="ED462" s="265" t="s">
        <v>96</v>
      </c>
      <c r="EE462" s="231">
        <f>IF(DZ462=1,VLOOKUP(ED462,data!$B$35:$D$39,2,0),0)</f>
        <v>0</v>
      </c>
      <c r="EF462" s="232">
        <f>IF(AND(EC462&lt;&gt;0,EE462&lt;&gt;0)=FALSE,0,data!$C$43)</f>
        <v>0</v>
      </c>
      <c r="EG462" s="269">
        <f t="shared" si="559"/>
        <v>0</v>
      </c>
      <c r="EH462" s="225">
        <f t="shared" si="560"/>
        <v>0</v>
      </c>
      <c r="EI462" s="225">
        <f t="shared" si="561"/>
        <v>0</v>
      </c>
      <c r="EJ462" s="225">
        <f t="shared" si="562"/>
        <v>0</v>
      </c>
      <c r="EK462" s="431" t="str">
        <f t="shared" si="563"/>
        <v>ne</v>
      </c>
      <c r="EM462" s="229"/>
      <c r="EN462" s="225">
        <f t="shared" si="564"/>
        <v>0</v>
      </c>
      <c r="EO462" s="230">
        <f>IF(EN462=1,data!$C$41*EM462,0)</f>
        <v>0</v>
      </c>
      <c r="EP462" s="265" t="s">
        <v>96</v>
      </c>
      <c r="EQ462" s="231">
        <f>IF(EN462=1,IF(EM462&lt;15,VLOOKUP(EP462,data!$B$3:$E$32,2,0)*EM462,(VLOOKUP(EP462,data!$B$3:$E$32,2,0)*14)+(VLOOKUP(EP462,data!$B$3:$E$32,3,0))*(EM462-14)),0)</f>
        <v>0</v>
      </c>
      <c r="ER462" s="265" t="s">
        <v>96</v>
      </c>
      <c r="ES462" s="231">
        <f>IF(EN462=1,VLOOKUP(ER462,data!$B$35:$D$39,2,0),0)</f>
        <v>0</v>
      </c>
      <c r="ET462" s="232">
        <f>IF(AND(EQ462&lt;&gt;0,ES462&lt;&gt;0)=FALSE,0,data!$C$43)</f>
        <v>0</v>
      </c>
      <c r="EU462" s="269">
        <f t="shared" si="565"/>
        <v>0</v>
      </c>
      <c r="EV462" s="225">
        <f t="shared" si="566"/>
        <v>0</v>
      </c>
      <c r="EW462" s="225">
        <f t="shared" si="567"/>
        <v>0</v>
      </c>
      <c r="EX462" s="225">
        <f t="shared" si="568"/>
        <v>0</v>
      </c>
      <c r="EY462" s="431" t="str">
        <f t="shared" si="569"/>
        <v>ne</v>
      </c>
      <c r="FA462" s="229"/>
      <c r="FB462" s="225">
        <f t="shared" si="570"/>
        <v>0</v>
      </c>
      <c r="FC462" s="230">
        <f>IF(FB462=1,data!$C$41*FA462,0)</f>
        <v>0</v>
      </c>
      <c r="FD462" s="265" t="s">
        <v>96</v>
      </c>
      <c r="FE462" s="231">
        <f>IF(FB462=1,IF(FA462&lt;15,VLOOKUP(FD462,data!$B$3:$E$32,2,0)*FA462,(VLOOKUP(FD462,data!$B$3:$E$32,2,0)*14)+(VLOOKUP(FD462,data!$B$3:$E$32,3,0))*(FA462-14)),0)</f>
        <v>0</v>
      </c>
      <c r="FF462" s="265" t="s">
        <v>96</v>
      </c>
      <c r="FG462" s="231">
        <f>IF(FB462=1,VLOOKUP(FF462,data!$B$35:$D$39,2,0),0)</f>
        <v>0</v>
      </c>
      <c r="FH462" s="232">
        <f>IF(AND(FE462&lt;&gt;0,FG462&lt;&gt;0)=FALSE,0,data!$C$43)</f>
        <v>0</v>
      </c>
      <c r="FI462" s="269">
        <f t="shared" si="571"/>
        <v>0</v>
      </c>
      <c r="FJ462" s="225">
        <f t="shared" si="572"/>
        <v>0</v>
      </c>
      <c r="FK462" s="225">
        <f t="shared" si="573"/>
        <v>0</v>
      </c>
      <c r="FL462" s="225">
        <f t="shared" si="574"/>
        <v>0</v>
      </c>
      <c r="FM462" s="431" t="str">
        <f t="shared" si="575"/>
        <v>ne</v>
      </c>
    </row>
    <row r="463" spans="1:169" ht="26.65" hidden="1" customHeight="1" x14ac:dyDescent="0.25">
      <c r="A463" s="233"/>
      <c r="B463" s="370" t="s">
        <v>554</v>
      </c>
      <c r="C463" s="416"/>
      <c r="D463" s="418"/>
      <c r="E463" s="229"/>
      <c r="F463" s="225">
        <f t="shared" si="507"/>
        <v>0</v>
      </c>
      <c r="G463" s="230">
        <f>IF(F463=1,data!$C$41*E463,0)</f>
        <v>0</v>
      </c>
      <c r="H463" s="265" t="s">
        <v>96</v>
      </c>
      <c r="I463" s="231">
        <f>IF($F463=1,IF($E463&lt;15,VLOOKUP(H463,data!$B$3:$E$32,2,0)*$E463,(VLOOKUP(H463,data!$B$3:$E$32,2,0)*14)+(VLOOKUP(H463,data!$B$3:$E$32,3,0))*($E463-14)),0)</f>
        <v>0</v>
      </c>
      <c r="J463" s="265" t="s">
        <v>96</v>
      </c>
      <c r="K463" s="231">
        <f>IF($F463=1,VLOOKUP(J463,data!$B$35:$D$39,2,0),0)</f>
        <v>0</v>
      </c>
      <c r="L463" s="232">
        <f>IF(AND(I463&lt;&gt;0,K463&lt;&gt;0)=FALSE,0,data!$C$43)</f>
        <v>0</v>
      </c>
      <c r="M463" s="269">
        <f t="shared" si="505"/>
        <v>0</v>
      </c>
      <c r="N463" s="225">
        <f t="shared" si="503"/>
        <v>0</v>
      </c>
      <c r="O463" s="225">
        <f t="shared" si="508"/>
        <v>0</v>
      </c>
      <c r="P463" s="225">
        <f t="shared" si="509"/>
        <v>0</v>
      </c>
      <c r="Q463" s="228"/>
      <c r="R463" s="438">
        <f t="shared" si="510"/>
        <v>0</v>
      </c>
      <c r="S463" s="225">
        <f t="shared" si="511"/>
        <v>0</v>
      </c>
      <c r="T463" s="357">
        <f>IF(S463=1,data!$C$41*R463,0)</f>
        <v>0</v>
      </c>
      <c r="U463" s="370" t="str">
        <f t="shared" si="512"/>
        <v xml:space="preserve"> </v>
      </c>
      <c r="V463" s="360">
        <f>IF($S463=1,IF(R463&lt;15,VLOOKUP(U463,data!$B$3:$E$32,2,0)*R463,(VLOOKUP(U463,data!$B$3:$E$32,2,0)*14)+(VLOOKUP(U463,data!$B$3:$E$32,3,0))*(R463-14)),0)</f>
        <v>0</v>
      </c>
      <c r="W463" s="370" t="str">
        <f t="shared" si="513"/>
        <v xml:space="preserve"> </v>
      </c>
      <c r="X463" s="360">
        <f>IF($S463=1,VLOOKUP(W463,data!$B$35:$D$39,2,0),0)</f>
        <v>0</v>
      </c>
      <c r="Y463" s="364">
        <f>IF(AND(V463&lt;&gt;0,X463&lt;&gt;0)=FALSE,0,data!$C$43)</f>
        <v>0</v>
      </c>
      <c r="Z463" s="365">
        <f t="shared" si="506"/>
        <v>0</v>
      </c>
      <c r="AA463" s="225">
        <f t="shared" si="504"/>
        <v>0</v>
      </c>
      <c r="AB463" s="225">
        <f t="shared" si="514"/>
        <v>0</v>
      </c>
      <c r="AC463" s="225">
        <f t="shared" si="515"/>
        <v>0</v>
      </c>
      <c r="AE463" s="229"/>
      <c r="AF463" s="225">
        <f t="shared" si="516"/>
        <v>0</v>
      </c>
      <c r="AG463" s="230">
        <f>IF(AF463=1,data!$C$41*AE463,0)</f>
        <v>0</v>
      </c>
      <c r="AH463" s="265" t="s">
        <v>96</v>
      </c>
      <c r="AI463" s="231">
        <f>IF(AF463=1,IF(AE463&lt;15,VLOOKUP(AH463,data!$B$3:$E$32,2,0)*AE463,(VLOOKUP(AH463,data!$B$3:$E$32,2,0)*14)+(VLOOKUP(AH463,data!$B$3:$E$32,3,0))*(AE463-14)),0)</f>
        <v>0</v>
      </c>
      <c r="AJ463" s="265" t="s">
        <v>96</v>
      </c>
      <c r="AK463" s="231">
        <f>IF(AF463=1,VLOOKUP(AJ463,data!$B$35:$D$39,2,0),0)</f>
        <v>0</v>
      </c>
      <c r="AL463" s="232">
        <f>IF(AND(AI463&lt;&gt;0,AK463&lt;&gt;0)=FALSE,0,data!$C$43)</f>
        <v>0</v>
      </c>
      <c r="AM463" s="269">
        <f t="shared" si="517"/>
        <v>0</v>
      </c>
      <c r="AN463" s="225">
        <f t="shared" si="518"/>
        <v>0</v>
      </c>
      <c r="AO463" s="225">
        <f t="shared" si="519"/>
        <v>0</v>
      </c>
      <c r="AP463" s="225">
        <f t="shared" si="520"/>
        <v>0</v>
      </c>
      <c r="AQ463" s="431" t="str">
        <f t="shared" si="521"/>
        <v>ne</v>
      </c>
      <c r="AS463" s="229"/>
      <c r="AT463" s="225">
        <f t="shared" si="522"/>
        <v>0</v>
      </c>
      <c r="AU463" s="230">
        <f>IF(AT463=1,data!$C$41*AS463,0)</f>
        <v>0</v>
      </c>
      <c r="AV463" s="265" t="s">
        <v>96</v>
      </c>
      <c r="AW463" s="231">
        <f>IF(AT463=1,IF(AS463&lt;15,VLOOKUP(AV463,data!$B$3:$E$32,2,0)*AS463,(VLOOKUP(AV463,data!$B$3:$E$32,2,0)*14)+(VLOOKUP(AV463,data!$B$3:$E$32,3,0))*(AS463-14)),0)</f>
        <v>0</v>
      </c>
      <c r="AX463" s="265" t="s">
        <v>96</v>
      </c>
      <c r="AY463" s="231">
        <f>IF(AT463=1,VLOOKUP(AX463,data!$B$35:$D$39,2,0),0)</f>
        <v>0</v>
      </c>
      <c r="AZ463" s="232">
        <f>IF(AND(AW463&lt;&gt;0,AY463&lt;&gt;0)=FALSE,0,data!$C$43)</f>
        <v>0</v>
      </c>
      <c r="BA463" s="269">
        <f t="shared" si="523"/>
        <v>0</v>
      </c>
      <c r="BB463" s="225">
        <f t="shared" si="524"/>
        <v>0</v>
      </c>
      <c r="BC463" s="225">
        <f t="shared" si="525"/>
        <v>0</v>
      </c>
      <c r="BD463" s="225">
        <f t="shared" si="526"/>
        <v>0</v>
      </c>
      <c r="BE463" s="431" t="str">
        <f t="shared" si="527"/>
        <v>ne</v>
      </c>
      <c r="BG463" s="229"/>
      <c r="BH463" s="225">
        <f t="shared" si="528"/>
        <v>0</v>
      </c>
      <c r="BI463" s="230">
        <f>IF(BH463=1,data!$C$41*BG463,0)</f>
        <v>0</v>
      </c>
      <c r="BJ463" s="265" t="s">
        <v>96</v>
      </c>
      <c r="BK463" s="231">
        <f>IF(BH463=1,IF(BG463&lt;15,VLOOKUP(BJ463,data!$B$3:$E$32,2,0)*BG463,(VLOOKUP(BJ463,data!$B$3:$E$32,2,0)*14)+(VLOOKUP(BJ463,data!$B$3:$E$32,3,0))*(BG463-14)),0)</f>
        <v>0</v>
      </c>
      <c r="BL463" s="265" t="s">
        <v>96</v>
      </c>
      <c r="BM463" s="231">
        <f>IF(BH463=1,VLOOKUP(BL463,data!$B$35:$D$39,2,0),0)</f>
        <v>0</v>
      </c>
      <c r="BN463" s="232">
        <f>IF(AND(BK463&lt;&gt;0,BM463&lt;&gt;0)=FALSE,0,data!$C$43)</f>
        <v>0</v>
      </c>
      <c r="BO463" s="269">
        <f t="shared" si="529"/>
        <v>0</v>
      </c>
      <c r="BP463" s="225">
        <f t="shared" si="530"/>
        <v>0</v>
      </c>
      <c r="BQ463" s="225">
        <f t="shared" si="531"/>
        <v>0</v>
      </c>
      <c r="BR463" s="225">
        <f t="shared" si="532"/>
        <v>0</v>
      </c>
      <c r="BS463" s="431" t="str">
        <f t="shared" si="533"/>
        <v>ne</v>
      </c>
      <c r="BU463" s="229"/>
      <c r="BV463" s="225">
        <f t="shared" si="534"/>
        <v>0</v>
      </c>
      <c r="BW463" s="230">
        <f>IF(BV463=1,data!$C$41*BU463,0)</f>
        <v>0</v>
      </c>
      <c r="BX463" s="265" t="s">
        <v>96</v>
      </c>
      <c r="BY463" s="231">
        <f>IF(BV463=1,IF(BU463&lt;15,VLOOKUP(BX463,data!$B$3:$E$32,2,0)*BU463,(VLOOKUP(BX463,data!$B$3:$E$32,2,0)*14)+(VLOOKUP(BX463,data!$B$3:$E$32,3,0))*(BU463-14)),0)</f>
        <v>0</v>
      </c>
      <c r="BZ463" s="265" t="s">
        <v>96</v>
      </c>
      <c r="CA463" s="231">
        <f>IF(BV463=1,VLOOKUP(BZ463,data!$B$35:$D$39,2,0),0)</f>
        <v>0</v>
      </c>
      <c r="CB463" s="232">
        <f>IF(AND(BY463&lt;&gt;0,CA463&lt;&gt;0)=FALSE,0,data!$C$43)</f>
        <v>0</v>
      </c>
      <c r="CC463" s="269">
        <f t="shared" si="535"/>
        <v>0</v>
      </c>
      <c r="CD463" s="225">
        <f t="shared" si="536"/>
        <v>0</v>
      </c>
      <c r="CE463" s="225">
        <f t="shared" si="537"/>
        <v>0</v>
      </c>
      <c r="CF463" s="225">
        <f t="shared" si="538"/>
        <v>0</v>
      </c>
      <c r="CG463" s="431" t="str">
        <f t="shared" si="539"/>
        <v>ne</v>
      </c>
      <c r="CI463" s="229"/>
      <c r="CJ463" s="225">
        <f t="shared" si="540"/>
        <v>0</v>
      </c>
      <c r="CK463" s="230">
        <f>IF(CJ463=1,data!$C$41*CI463,0)</f>
        <v>0</v>
      </c>
      <c r="CL463" s="265" t="s">
        <v>96</v>
      </c>
      <c r="CM463" s="231">
        <f>IF(CJ463=1,IF(CI463&lt;15,VLOOKUP(CL463,data!$B$3:$E$32,2,0)*CI463,(VLOOKUP(CL463,data!$B$3:$E$32,2,0)*14)+(VLOOKUP(CL463,data!$B$3:$E$32,3,0))*(CI463-14)),0)</f>
        <v>0</v>
      </c>
      <c r="CN463" s="265" t="s">
        <v>96</v>
      </c>
      <c r="CO463" s="231">
        <f>IF(CJ463=1,VLOOKUP(CN463,data!$B$35:$D$39,2,0),0)</f>
        <v>0</v>
      </c>
      <c r="CP463" s="232">
        <f>IF(AND(CM463&lt;&gt;0,CO463&lt;&gt;0)=FALSE,0,data!$C$43)</f>
        <v>0</v>
      </c>
      <c r="CQ463" s="269">
        <f t="shared" si="541"/>
        <v>0</v>
      </c>
      <c r="CR463" s="225">
        <f t="shared" si="542"/>
        <v>0</v>
      </c>
      <c r="CS463" s="225">
        <f t="shared" si="543"/>
        <v>0</v>
      </c>
      <c r="CT463" s="225">
        <f t="shared" si="544"/>
        <v>0</v>
      </c>
      <c r="CU463" s="431" t="str">
        <f t="shared" si="545"/>
        <v>ne</v>
      </c>
      <c r="CW463" s="229"/>
      <c r="CX463" s="225">
        <f t="shared" si="546"/>
        <v>0</v>
      </c>
      <c r="CY463" s="230">
        <f>IF(CX463=1,data!$C$41*CW463,0)</f>
        <v>0</v>
      </c>
      <c r="CZ463" s="265" t="s">
        <v>96</v>
      </c>
      <c r="DA463" s="231">
        <f>IF(CX463=1,IF(CW463&lt;15,VLOOKUP(CZ463,data!$B$3:$E$32,2,0)*CW463,(VLOOKUP(CZ463,data!$B$3:$E$32,2,0)*14)+(VLOOKUP(CZ463,data!$B$3:$E$32,3,0))*(CW463-14)),0)</f>
        <v>0</v>
      </c>
      <c r="DB463" s="265" t="s">
        <v>96</v>
      </c>
      <c r="DC463" s="231">
        <f>IF(CX463=1,VLOOKUP(DB463,data!$B$35:$D$39,2,0),0)</f>
        <v>0</v>
      </c>
      <c r="DD463" s="232">
        <f>IF(AND(DA463&lt;&gt;0,DC463&lt;&gt;0)=FALSE,0,data!$C$43)</f>
        <v>0</v>
      </c>
      <c r="DE463" s="269">
        <f t="shared" si="547"/>
        <v>0</v>
      </c>
      <c r="DF463" s="225">
        <f t="shared" si="548"/>
        <v>0</v>
      </c>
      <c r="DG463" s="225">
        <f t="shared" si="549"/>
        <v>0</v>
      </c>
      <c r="DH463" s="225">
        <f t="shared" si="550"/>
        <v>0</v>
      </c>
      <c r="DI463" s="431" t="str">
        <f t="shared" si="551"/>
        <v>ne</v>
      </c>
      <c r="DK463" s="229"/>
      <c r="DL463" s="225">
        <f t="shared" si="552"/>
        <v>0</v>
      </c>
      <c r="DM463" s="230">
        <f>IF(DL463=1,data!$C$41*DK463,0)</f>
        <v>0</v>
      </c>
      <c r="DN463" s="265" t="s">
        <v>96</v>
      </c>
      <c r="DO463" s="231">
        <f>IF(DL463=1,IF(DK463&lt;15,VLOOKUP(DN463,data!$B$3:$E$32,2,0)*DK463,(VLOOKUP(DN463,data!$B$3:$E$32,2,0)*14)+(VLOOKUP(DN463,data!$B$3:$E$32,3,0))*(DK463-14)),0)</f>
        <v>0</v>
      </c>
      <c r="DP463" s="265" t="s">
        <v>96</v>
      </c>
      <c r="DQ463" s="231">
        <f>IF(DL463=1,VLOOKUP(DP463,data!$B$35:$D$39,2,0),0)</f>
        <v>0</v>
      </c>
      <c r="DR463" s="232">
        <f>IF(AND(DO463&lt;&gt;0,DQ463&lt;&gt;0)=FALSE,0,data!$C$43)</f>
        <v>0</v>
      </c>
      <c r="DS463" s="269">
        <f t="shared" si="553"/>
        <v>0</v>
      </c>
      <c r="DT463" s="225">
        <f t="shared" si="554"/>
        <v>0</v>
      </c>
      <c r="DU463" s="225">
        <f t="shared" si="555"/>
        <v>0</v>
      </c>
      <c r="DV463" s="225">
        <f t="shared" si="556"/>
        <v>0</v>
      </c>
      <c r="DW463" s="431" t="str">
        <f t="shared" si="557"/>
        <v>ne</v>
      </c>
      <c r="DY463" s="229"/>
      <c r="DZ463" s="225">
        <f t="shared" si="558"/>
        <v>0</v>
      </c>
      <c r="EA463" s="230">
        <f>IF(DZ463=1,data!$C$41*DY463,0)</f>
        <v>0</v>
      </c>
      <c r="EB463" s="265" t="s">
        <v>96</v>
      </c>
      <c r="EC463" s="231">
        <f>IF(DZ463=1,IF(DY463&lt;15,VLOOKUP(EB463,data!$B$3:$E$32,2,0)*DY463,(VLOOKUP(EB463,data!$B$3:$E$32,2,0)*14)+(VLOOKUP(EB463,data!$B$3:$E$32,3,0))*(DY463-14)),0)</f>
        <v>0</v>
      </c>
      <c r="ED463" s="265" t="s">
        <v>96</v>
      </c>
      <c r="EE463" s="231">
        <f>IF(DZ463=1,VLOOKUP(ED463,data!$B$35:$D$39,2,0),0)</f>
        <v>0</v>
      </c>
      <c r="EF463" s="232">
        <f>IF(AND(EC463&lt;&gt;0,EE463&lt;&gt;0)=FALSE,0,data!$C$43)</f>
        <v>0</v>
      </c>
      <c r="EG463" s="269">
        <f t="shared" si="559"/>
        <v>0</v>
      </c>
      <c r="EH463" s="225">
        <f t="shared" si="560"/>
        <v>0</v>
      </c>
      <c r="EI463" s="225">
        <f t="shared" si="561"/>
        <v>0</v>
      </c>
      <c r="EJ463" s="225">
        <f t="shared" si="562"/>
        <v>0</v>
      </c>
      <c r="EK463" s="431" t="str">
        <f t="shared" si="563"/>
        <v>ne</v>
      </c>
      <c r="EM463" s="229"/>
      <c r="EN463" s="225">
        <f t="shared" si="564"/>
        <v>0</v>
      </c>
      <c r="EO463" s="230">
        <f>IF(EN463=1,data!$C$41*EM463,0)</f>
        <v>0</v>
      </c>
      <c r="EP463" s="265" t="s">
        <v>96</v>
      </c>
      <c r="EQ463" s="231">
        <f>IF(EN463=1,IF(EM463&lt;15,VLOOKUP(EP463,data!$B$3:$E$32,2,0)*EM463,(VLOOKUP(EP463,data!$B$3:$E$32,2,0)*14)+(VLOOKUP(EP463,data!$B$3:$E$32,3,0))*(EM463-14)),0)</f>
        <v>0</v>
      </c>
      <c r="ER463" s="265" t="s">
        <v>96</v>
      </c>
      <c r="ES463" s="231">
        <f>IF(EN463=1,VLOOKUP(ER463,data!$B$35:$D$39,2,0),0)</f>
        <v>0</v>
      </c>
      <c r="ET463" s="232">
        <f>IF(AND(EQ463&lt;&gt;0,ES463&lt;&gt;0)=FALSE,0,data!$C$43)</f>
        <v>0</v>
      </c>
      <c r="EU463" s="269">
        <f t="shared" si="565"/>
        <v>0</v>
      </c>
      <c r="EV463" s="225">
        <f t="shared" si="566"/>
        <v>0</v>
      </c>
      <c r="EW463" s="225">
        <f t="shared" si="567"/>
        <v>0</v>
      </c>
      <c r="EX463" s="225">
        <f t="shared" si="568"/>
        <v>0</v>
      </c>
      <c r="EY463" s="431" t="str">
        <f t="shared" si="569"/>
        <v>ne</v>
      </c>
      <c r="FA463" s="229"/>
      <c r="FB463" s="225">
        <f t="shared" si="570"/>
        <v>0</v>
      </c>
      <c r="FC463" s="230">
        <f>IF(FB463=1,data!$C$41*FA463,0)</f>
        <v>0</v>
      </c>
      <c r="FD463" s="265" t="s">
        <v>96</v>
      </c>
      <c r="FE463" s="231">
        <f>IF(FB463=1,IF(FA463&lt;15,VLOOKUP(FD463,data!$B$3:$E$32,2,0)*FA463,(VLOOKUP(FD463,data!$B$3:$E$32,2,0)*14)+(VLOOKUP(FD463,data!$B$3:$E$32,3,0))*(FA463-14)),0)</f>
        <v>0</v>
      </c>
      <c r="FF463" s="265" t="s">
        <v>96</v>
      </c>
      <c r="FG463" s="231">
        <f>IF(FB463=1,VLOOKUP(FF463,data!$B$35:$D$39,2,0),0)</f>
        <v>0</v>
      </c>
      <c r="FH463" s="232">
        <f>IF(AND(FE463&lt;&gt;0,FG463&lt;&gt;0)=FALSE,0,data!$C$43)</f>
        <v>0</v>
      </c>
      <c r="FI463" s="269">
        <f t="shared" si="571"/>
        <v>0</v>
      </c>
      <c r="FJ463" s="225">
        <f t="shared" si="572"/>
        <v>0</v>
      </c>
      <c r="FK463" s="225">
        <f t="shared" si="573"/>
        <v>0</v>
      </c>
      <c r="FL463" s="225">
        <f t="shared" si="574"/>
        <v>0</v>
      </c>
      <c r="FM463" s="431" t="str">
        <f t="shared" si="575"/>
        <v>ne</v>
      </c>
    </row>
    <row r="464" spans="1:169" ht="26.65" hidden="1" customHeight="1" x14ac:dyDescent="0.25">
      <c r="A464" s="233"/>
      <c r="B464" s="370" t="s">
        <v>555</v>
      </c>
      <c r="C464" s="416"/>
      <c r="D464" s="418"/>
      <c r="E464" s="229"/>
      <c r="F464" s="225">
        <f t="shared" si="507"/>
        <v>0</v>
      </c>
      <c r="G464" s="230">
        <f>IF(F464=1,data!$C$41*E464,0)</f>
        <v>0</v>
      </c>
      <c r="H464" s="265" t="s">
        <v>96</v>
      </c>
      <c r="I464" s="231">
        <f>IF($F464=1,IF($E464&lt;15,VLOOKUP(H464,data!$B$3:$E$32,2,0)*$E464,(VLOOKUP(H464,data!$B$3:$E$32,2,0)*14)+(VLOOKUP(H464,data!$B$3:$E$32,3,0))*($E464-14)),0)</f>
        <v>0</v>
      </c>
      <c r="J464" s="265" t="s">
        <v>96</v>
      </c>
      <c r="K464" s="231">
        <f>IF($F464=1,VLOOKUP(J464,data!$B$35:$D$39,2,0),0)</f>
        <v>0</v>
      </c>
      <c r="L464" s="232">
        <f>IF(AND(I464&lt;&gt;0,K464&lt;&gt;0)=FALSE,0,data!$C$43)</f>
        <v>0</v>
      </c>
      <c r="M464" s="269">
        <f t="shared" si="505"/>
        <v>0</v>
      </c>
      <c r="N464" s="225">
        <f t="shared" ref="N464:N506" si="576">IF(M464&gt;0,1,0)</f>
        <v>0</v>
      </c>
      <c r="O464" s="225">
        <f t="shared" si="508"/>
        <v>0</v>
      </c>
      <c r="P464" s="225">
        <f t="shared" si="509"/>
        <v>0</v>
      </c>
      <c r="Q464" s="228"/>
      <c r="R464" s="438">
        <f t="shared" si="510"/>
        <v>0</v>
      </c>
      <c r="S464" s="225">
        <f t="shared" si="511"/>
        <v>0</v>
      </c>
      <c r="T464" s="357">
        <f>IF(S464=1,data!$C$41*R464,0)</f>
        <v>0</v>
      </c>
      <c r="U464" s="370" t="str">
        <f t="shared" si="512"/>
        <v xml:space="preserve"> </v>
      </c>
      <c r="V464" s="360">
        <f>IF($S464=1,IF(R464&lt;15,VLOOKUP(U464,data!$B$3:$E$32,2,0)*R464,(VLOOKUP(U464,data!$B$3:$E$32,2,0)*14)+(VLOOKUP(U464,data!$B$3:$E$32,3,0))*(R464-14)),0)</f>
        <v>0</v>
      </c>
      <c r="W464" s="370" t="str">
        <f t="shared" si="513"/>
        <v xml:space="preserve"> </v>
      </c>
      <c r="X464" s="360">
        <f>IF($S464=1,VLOOKUP(W464,data!$B$35:$D$39,2,0),0)</f>
        <v>0</v>
      </c>
      <c r="Y464" s="364">
        <f>IF(AND(V464&lt;&gt;0,X464&lt;&gt;0)=FALSE,0,data!$C$43)</f>
        <v>0</v>
      </c>
      <c r="Z464" s="365">
        <f t="shared" si="506"/>
        <v>0</v>
      </c>
      <c r="AA464" s="225">
        <f t="shared" ref="AA464:AA506" si="577">IF(Z464&gt;0,1,0)</f>
        <v>0</v>
      </c>
      <c r="AB464" s="225">
        <f t="shared" si="514"/>
        <v>0</v>
      </c>
      <c r="AC464" s="225">
        <f t="shared" si="515"/>
        <v>0</v>
      </c>
      <c r="AE464" s="229"/>
      <c r="AF464" s="225">
        <f t="shared" si="516"/>
        <v>0</v>
      </c>
      <c r="AG464" s="230">
        <f>IF(AF464=1,data!$C$41*AE464,0)</f>
        <v>0</v>
      </c>
      <c r="AH464" s="265" t="s">
        <v>96</v>
      </c>
      <c r="AI464" s="231">
        <f>IF(AF464=1,IF(AE464&lt;15,VLOOKUP(AH464,data!$B$3:$E$32,2,0)*AE464,(VLOOKUP(AH464,data!$B$3:$E$32,2,0)*14)+(VLOOKUP(AH464,data!$B$3:$E$32,3,0))*(AE464-14)),0)</f>
        <v>0</v>
      </c>
      <c r="AJ464" s="265" t="s">
        <v>96</v>
      </c>
      <c r="AK464" s="231">
        <f>IF(AF464=1,VLOOKUP(AJ464,data!$B$35:$D$39,2,0),0)</f>
        <v>0</v>
      </c>
      <c r="AL464" s="232">
        <f>IF(AND(AI464&lt;&gt;0,AK464&lt;&gt;0)=FALSE,0,data!$C$43)</f>
        <v>0</v>
      </c>
      <c r="AM464" s="269">
        <f t="shared" si="517"/>
        <v>0</v>
      </c>
      <c r="AN464" s="225">
        <f t="shared" si="518"/>
        <v>0</v>
      </c>
      <c r="AO464" s="225">
        <f t="shared" si="519"/>
        <v>0</v>
      </c>
      <c r="AP464" s="225">
        <f t="shared" si="520"/>
        <v>0</v>
      </c>
      <c r="AQ464" s="431" t="str">
        <f t="shared" si="521"/>
        <v>ne</v>
      </c>
      <c r="AS464" s="229"/>
      <c r="AT464" s="225">
        <f t="shared" si="522"/>
        <v>0</v>
      </c>
      <c r="AU464" s="230">
        <f>IF(AT464=1,data!$C$41*AS464,0)</f>
        <v>0</v>
      </c>
      <c r="AV464" s="265" t="s">
        <v>96</v>
      </c>
      <c r="AW464" s="231">
        <f>IF(AT464=1,IF(AS464&lt;15,VLOOKUP(AV464,data!$B$3:$E$32,2,0)*AS464,(VLOOKUP(AV464,data!$B$3:$E$32,2,0)*14)+(VLOOKUP(AV464,data!$B$3:$E$32,3,0))*(AS464-14)),0)</f>
        <v>0</v>
      </c>
      <c r="AX464" s="265" t="s">
        <v>96</v>
      </c>
      <c r="AY464" s="231">
        <f>IF(AT464=1,VLOOKUP(AX464,data!$B$35:$D$39,2,0),0)</f>
        <v>0</v>
      </c>
      <c r="AZ464" s="232">
        <f>IF(AND(AW464&lt;&gt;0,AY464&lt;&gt;0)=FALSE,0,data!$C$43)</f>
        <v>0</v>
      </c>
      <c r="BA464" s="269">
        <f t="shared" si="523"/>
        <v>0</v>
      </c>
      <c r="BB464" s="225">
        <f t="shared" si="524"/>
        <v>0</v>
      </c>
      <c r="BC464" s="225">
        <f t="shared" si="525"/>
        <v>0</v>
      </c>
      <c r="BD464" s="225">
        <f t="shared" si="526"/>
        <v>0</v>
      </c>
      <c r="BE464" s="431" t="str">
        <f t="shared" si="527"/>
        <v>ne</v>
      </c>
      <c r="BG464" s="229"/>
      <c r="BH464" s="225">
        <f t="shared" si="528"/>
        <v>0</v>
      </c>
      <c r="BI464" s="230">
        <f>IF(BH464=1,data!$C$41*BG464,0)</f>
        <v>0</v>
      </c>
      <c r="BJ464" s="265" t="s">
        <v>96</v>
      </c>
      <c r="BK464" s="231">
        <f>IF(BH464=1,IF(BG464&lt;15,VLOOKUP(BJ464,data!$B$3:$E$32,2,0)*BG464,(VLOOKUP(BJ464,data!$B$3:$E$32,2,0)*14)+(VLOOKUP(BJ464,data!$B$3:$E$32,3,0))*(BG464-14)),0)</f>
        <v>0</v>
      </c>
      <c r="BL464" s="265" t="s">
        <v>96</v>
      </c>
      <c r="BM464" s="231">
        <f>IF(BH464=1,VLOOKUP(BL464,data!$B$35:$D$39,2,0),0)</f>
        <v>0</v>
      </c>
      <c r="BN464" s="232">
        <f>IF(AND(BK464&lt;&gt;0,BM464&lt;&gt;0)=FALSE,0,data!$C$43)</f>
        <v>0</v>
      </c>
      <c r="BO464" s="269">
        <f t="shared" si="529"/>
        <v>0</v>
      </c>
      <c r="BP464" s="225">
        <f t="shared" si="530"/>
        <v>0</v>
      </c>
      <c r="BQ464" s="225">
        <f t="shared" si="531"/>
        <v>0</v>
      </c>
      <c r="BR464" s="225">
        <f t="shared" si="532"/>
        <v>0</v>
      </c>
      <c r="BS464" s="431" t="str">
        <f t="shared" si="533"/>
        <v>ne</v>
      </c>
      <c r="BU464" s="229"/>
      <c r="BV464" s="225">
        <f t="shared" si="534"/>
        <v>0</v>
      </c>
      <c r="BW464" s="230">
        <f>IF(BV464=1,data!$C$41*BU464,0)</f>
        <v>0</v>
      </c>
      <c r="BX464" s="265" t="s">
        <v>96</v>
      </c>
      <c r="BY464" s="231">
        <f>IF(BV464=1,IF(BU464&lt;15,VLOOKUP(BX464,data!$B$3:$E$32,2,0)*BU464,(VLOOKUP(BX464,data!$B$3:$E$32,2,0)*14)+(VLOOKUP(BX464,data!$B$3:$E$32,3,0))*(BU464-14)),0)</f>
        <v>0</v>
      </c>
      <c r="BZ464" s="265" t="s">
        <v>96</v>
      </c>
      <c r="CA464" s="231">
        <f>IF(BV464=1,VLOOKUP(BZ464,data!$B$35:$D$39,2,0),0)</f>
        <v>0</v>
      </c>
      <c r="CB464" s="232">
        <f>IF(AND(BY464&lt;&gt;0,CA464&lt;&gt;0)=FALSE,0,data!$C$43)</f>
        <v>0</v>
      </c>
      <c r="CC464" s="269">
        <f t="shared" si="535"/>
        <v>0</v>
      </c>
      <c r="CD464" s="225">
        <f t="shared" si="536"/>
        <v>0</v>
      </c>
      <c r="CE464" s="225">
        <f t="shared" si="537"/>
        <v>0</v>
      </c>
      <c r="CF464" s="225">
        <f t="shared" si="538"/>
        <v>0</v>
      </c>
      <c r="CG464" s="431" t="str">
        <f t="shared" si="539"/>
        <v>ne</v>
      </c>
      <c r="CI464" s="229"/>
      <c r="CJ464" s="225">
        <f t="shared" si="540"/>
        <v>0</v>
      </c>
      <c r="CK464" s="230">
        <f>IF(CJ464=1,data!$C$41*CI464,0)</f>
        <v>0</v>
      </c>
      <c r="CL464" s="265" t="s">
        <v>96</v>
      </c>
      <c r="CM464" s="231">
        <f>IF(CJ464=1,IF(CI464&lt;15,VLOOKUP(CL464,data!$B$3:$E$32,2,0)*CI464,(VLOOKUP(CL464,data!$B$3:$E$32,2,0)*14)+(VLOOKUP(CL464,data!$B$3:$E$32,3,0))*(CI464-14)),0)</f>
        <v>0</v>
      </c>
      <c r="CN464" s="265" t="s">
        <v>96</v>
      </c>
      <c r="CO464" s="231">
        <f>IF(CJ464=1,VLOOKUP(CN464,data!$B$35:$D$39,2,0),0)</f>
        <v>0</v>
      </c>
      <c r="CP464" s="232">
        <f>IF(AND(CM464&lt;&gt;0,CO464&lt;&gt;0)=FALSE,0,data!$C$43)</f>
        <v>0</v>
      </c>
      <c r="CQ464" s="269">
        <f t="shared" si="541"/>
        <v>0</v>
      </c>
      <c r="CR464" s="225">
        <f t="shared" si="542"/>
        <v>0</v>
      </c>
      <c r="CS464" s="225">
        <f t="shared" si="543"/>
        <v>0</v>
      </c>
      <c r="CT464" s="225">
        <f t="shared" si="544"/>
        <v>0</v>
      </c>
      <c r="CU464" s="431" t="str">
        <f t="shared" si="545"/>
        <v>ne</v>
      </c>
      <c r="CW464" s="229"/>
      <c r="CX464" s="225">
        <f t="shared" si="546"/>
        <v>0</v>
      </c>
      <c r="CY464" s="230">
        <f>IF(CX464=1,data!$C$41*CW464,0)</f>
        <v>0</v>
      </c>
      <c r="CZ464" s="265" t="s">
        <v>96</v>
      </c>
      <c r="DA464" s="231">
        <f>IF(CX464=1,IF(CW464&lt;15,VLOOKUP(CZ464,data!$B$3:$E$32,2,0)*CW464,(VLOOKUP(CZ464,data!$B$3:$E$32,2,0)*14)+(VLOOKUP(CZ464,data!$B$3:$E$32,3,0))*(CW464-14)),0)</f>
        <v>0</v>
      </c>
      <c r="DB464" s="265" t="s">
        <v>96</v>
      </c>
      <c r="DC464" s="231">
        <f>IF(CX464=1,VLOOKUP(DB464,data!$B$35:$D$39,2,0),0)</f>
        <v>0</v>
      </c>
      <c r="DD464" s="232">
        <f>IF(AND(DA464&lt;&gt;0,DC464&lt;&gt;0)=FALSE,0,data!$C$43)</f>
        <v>0</v>
      </c>
      <c r="DE464" s="269">
        <f t="shared" si="547"/>
        <v>0</v>
      </c>
      <c r="DF464" s="225">
        <f t="shared" si="548"/>
        <v>0</v>
      </c>
      <c r="DG464" s="225">
        <f t="shared" si="549"/>
        <v>0</v>
      </c>
      <c r="DH464" s="225">
        <f t="shared" si="550"/>
        <v>0</v>
      </c>
      <c r="DI464" s="431" t="str">
        <f t="shared" si="551"/>
        <v>ne</v>
      </c>
      <c r="DK464" s="229"/>
      <c r="DL464" s="225">
        <f t="shared" si="552"/>
        <v>0</v>
      </c>
      <c r="DM464" s="230">
        <f>IF(DL464=1,data!$C$41*DK464,0)</f>
        <v>0</v>
      </c>
      <c r="DN464" s="265" t="s">
        <v>96</v>
      </c>
      <c r="DO464" s="231">
        <f>IF(DL464=1,IF(DK464&lt;15,VLOOKUP(DN464,data!$B$3:$E$32,2,0)*DK464,(VLOOKUP(DN464,data!$B$3:$E$32,2,0)*14)+(VLOOKUP(DN464,data!$B$3:$E$32,3,0))*(DK464-14)),0)</f>
        <v>0</v>
      </c>
      <c r="DP464" s="265" t="s">
        <v>96</v>
      </c>
      <c r="DQ464" s="231">
        <f>IF(DL464=1,VLOOKUP(DP464,data!$B$35:$D$39,2,0),0)</f>
        <v>0</v>
      </c>
      <c r="DR464" s="232">
        <f>IF(AND(DO464&lt;&gt;0,DQ464&lt;&gt;0)=FALSE,0,data!$C$43)</f>
        <v>0</v>
      </c>
      <c r="DS464" s="269">
        <f t="shared" si="553"/>
        <v>0</v>
      </c>
      <c r="DT464" s="225">
        <f t="shared" si="554"/>
        <v>0</v>
      </c>
      <c r="DU464" s="225">
        <f t="shared" si="555"/>
        <v>0</v>
      </c>
      <c r="DV464" s="225">
        <f t="shared" si="556"/>
        <v>0</v>
      </c>
      <c r="DW464" s="431" t="str">
        <f t="shared" si="557"/>
        <v>ne</v>
      </c>
      <c r="DY464" s="229"/>
      <c r="DZ464" s="225">
        <f t="shared" si="558"/>
        <v>0</v>
      </c>
      <c r="EA464" s="230">
        <f>IF(DZ464=1,data!$C$41*DY464,0)</f>
        <v>0</v>
      </c>
      <c r="EB464" s="265" t="s">
        <v>96</v>
      </c>
      <c r="EC464" s="231">
        <f>IF(DZ464=1,IF(DY464&lt;15,VLOOKUP(EB464,data!$B$3:$E$32,2,0)*DY464,(VLOOKUP(EB464,data!$B$3:$E$32,2,0)*14)+(VLOOKUP(EB464,data!$B$3:$E$32,3,0))*(DY464-14)),0)</f>
        <v>0</v>
      </c>
      <c r="ED464" s="265" t="s">
        <v>96</v>
      </c>
      <c r="EE464" s="231">
        <f>IF(DZ464=1,VLOOKUP(ED464,data!$B$35:$D$39,2,0),0)</f>
        <v>0</v>
      </c>
      <c r="EF464" s="232">
        <f>IF(AND(EC464&lt;&gt;0,EE464&lt;&gt;0)=FALSE,0,data!$C$43)</f>
        <v>0</v>
      </c>
      <c r="EG464" s="269">
        <f t="shared" si="559"/>
        <v>0</v>
      </c>
      <c r="EH464" s="225">
        <f t="shared" si="560"/>
        <v>0</v>
      </c>
      <c r="EI464" s="225">
        <f t="shared" si="561"/>
        <v>0</v>
      </c>
      <c r="EJ464" s="225">
        <f t="shared" si="562"/>
        <v>0</v>
      </c>
      <c r="EK464" s="431" t="str">
        <f t="shared" si="563"/>
        <v>ne</v>
      </c>
      <c r="EM464" s="229"/>
      <c r="EN464" s="225">
        <f t="shared" si="564"/>
        <v>0</v>
      </c>
      <c r="EO464" s="230">
        <f>IF(EN464=1,data!$C$41*EM464,0)</f>
        <v>0</v>
      </c>
      <c r="EP464" s="265" t="s">
        <v>96</v>
      </c>
      <c r="EQ464" s="231">
        <f>IF(EN464=1,IF(EM464&lt;15,VLOOKUP(EP464,data!$B$3:$E$32,2,0)*EM464,(VLOOKUP(EP464,data!$B$3:$E$32,2,0)*14)+(VLOOKUP(EP464,data!$B$3:$E$32,3,0))*(EM464-14)),0)</f>
        <v>0</v>
      </c>
      <c r="ER464" s="265" t="s">
        <v>96</v>
      </c>
      <c r="ES464" s="231">
        <f>IF(EN464=1,VLOOKUP(ER464,data!$B$35:$D$39,2,0),0)</f>
        <v>0</v>
      </c>
      <c r="ET464" s="232">
        <f>IF(AND(EQ464&lt;&gt;0,ES464&lt;&gt;0)=FALSE,0,data!$C$43)</f>
        <v>0</v>
      </c>
      <c r="EU464" s="269">
        <f t="shared" si="565"/>
        <v>0</v>
      </c>
      <c r="EV464" s="225">
        <f t="shared" si="566"/>
        <v>0</v>
      </c>
      <c r="EW464" s="225">
        <f t="shared" si="567"/>
        <v>0</v>
      </c>
      <c r="EX464" s="225">
        <f t="shared" si="568"/>
        <v>0</v>
      </c>
      <c r="EY464" s="431" t="str">
        <f t="shared" si="569"/>
        <v>ne</v>
      </c>
      <c r="FA464" s="229"/>
      <c r="FB464" s="225">
        <f t="shared" si="570"/>
        <v>0</v>
      </c>
      <c r="FC464" s="230">
        <f>IF(FB464=1,data!$C$41*FA464,0)</f>
        <v>0</v>
      </c>
      <c r="FD464" s="265" t="s">
        <v>96</v>
      </c>
      <c r="FE464" s="231">
        <f>IF(FB464=1,IF(FA464&lt;15,VLOOKUP(FD464,data!$B$3:$E$32,2,0)*FA464,(VLOOKUP(FD464,data!$B$3:$E$32,2,0)*14)+(VLOOKUP(FD464,data!$B$3:$E$32,3,0))*(FA464-14)),0)</f>
        <v>0</v>
      </c>
      <c r="FF464" s="265" t="s">
        <v>96</v>
      </c>
      <c r="FG464" s="231">
        <f>IF(FB464=1,VLOOKUP(FF464,data!$B$35:$D$39,2,0),0)</f>
        <v>0</v>
      </c>
      <c r="FH464" s="232">
        <f>IF(AND(FE464&lt;&gt;0,FG464&lt;&gt;0)=FALSE,0,data!$C$43)</f>
        <v>0</v>
      </c>
      <c r="FI464" s="269">
        <f t="shared" si="571"/>
        <v>0</v>
      </c>
      <c r="FJ464" s="225">
        <f t="shared" si="572"/>
        <v>0</v>
      </c>
      <c r="FK464" s="225">
        <f t="shared" si="573"/>
        <v>0</v>
      </c>
      <c r="FL464" s="225">
        <f t="shared" si="574"/>
        <v>0</v>
      </c>
      <c r="FM464" s="431" t="str">
        <f t="shared" si="575"/>
        <v>ne</v>
      </c>
    </row>
    <row r="465" spans="1:169" ht="26.65" hidden="1" customHeight="1" x14ac:dyDescent="0.25">
      <c r="A465" s="233"/>
      <c r="B465" s="370" t="s">
        <v>556</v>
      </c>
      <c r="C465" s="416"/>
      <c r="D465" s="418"/>
      <c r="E465" s="229"/>
      <c r="F465" s="225">
        <f t="shared" si="507"/>
        <v>0</v>
      </c>
      <c r="G465" s="230">
        <f>IF(F465=1,data!$C$41*E465,0)</f>
        <v>0</v>
      </c>
      <c r="H465" s="265" t="s">
        <v>96</v>
      </c>
      <c r="I465" s="231">
        <f>IF($F465=1,IF($E465&lt;15,VLOOKUP(H465,data!$B$3:$E$32,2,0)*$E465,(VLOOKUP(H465,data!$B$3:$E$32,2,0)*14)+(VLOOKUP(H465,data!$B$3:$E$32,3,0))*($E465-14)),0)</f>
        <v>0</v>
      </c>
      <c r="J465" s="265" t="s">
        <v>96</v>
      </c>
      <c r="K465" s="231">
        <f>IF($F465=1,VLOOKUP(J465,data!$B$35:$D$39,2,0),0)</f>
        <v>0</v>
      </c>
      <c r="L465" s="232">
        <f>IF(AND(I465&lt;&gt;0,K465&lt;&gt;0)=FALSE,0,data!$C$43)</f>
        <v>0</v>
      </c>
      <c r="M465" s="269">
        <f t="shared" si="505"/>
        <v>0</v>
      </c>
      <c r="N465" s="225">
        <f t="shared" si="576"/>
        <v>0</v>
      </c>
      <c r="O465" s="225">
        <f t="shared" si="508"/>
        <v>0</v>
      </c>
      <c r="P465" s="225">
        <f t="shared" si="509"/>
        <v>0</v>
      </c>
      <c r="Q465" s="228"/>
      <c r="R465" s="438">
        <f t="shared" si="510"/>
        <v>0</v>
      </c>
      <c r="S465" s="225">
        <f t="shared" si="511"/>
        <v>0</v>
      </c>
      <c r="T465" s="357">
        <f>IF(S465=1,data!$C$41*R465,0)</f>
        <v>0</v>
      </c>
      <c r="U465" s="370" t="str">
        <f t="shared" si="512"/>
        <v xml:space="preserve"> </v>
      </c>
      <c r="V465" s="360">
        <f>IF($S465=1,IF(R465&lt;15,VLOOKUP(U465,data!$B$3:$E$32,2,0)*R465,(VLOOKUP(U465,data!$B$3:$E$32,2,0)*14)+(VLOOKUP(U465,data!$B$3:$E$32,3,0))*(R465-14)),0)</f>
        <v>0</v>
      </c>
      <c r="W465" s="370" t="str">
        <f t="shared" si="513"/>
        <v xml:space="preserve"> </v>
      </c>
      <c r="X465" s="360">
        <f>IF($S465=1,VLOOKUP(W465,data!$B$35:$D$39,2,0),0)</f>
        <v>0</v>
      </c>
      <c r="Y465" s="364">
        <f>IF(AND(V465&lt;&gt;0,X465&lt;&gt;0)=FALSE,0,data!$C$43)</f>
        <v>0</v>
      </c>
      <c r="Z465" s="365">
        <f t="shared" si="506"/>
        <v>0</v>
      </c>
      <c r="AA465" s="225">
        <f t="shared" si="577"/>
        <v>0</v>
      </c>
      <c r="AB465" s="225">
        <f t="shared" si="514"/>
        <v>0</v>
      </c>
      <c r="AC465" s="225">
        <f t="shared" si="515"/>
        <v>0</v>
      </c>
      <c r="AE465" s="229"/>
      <c r="AF465" s="225">
        <f t="shared" si="516"/>
        <v>0</v>
      </c>
      <c r="AG465" s="230">
        <f>IF(AF465=1,data!$C$41*AE465,0)</f>
        <v>0</v>
      </c>
      <c r="AH465" s="265" t="s">
        <v>96</v>
      </c>
      <c r="AI465" s="231">
        <f>IF(AF465=1,IF(AE465&lt;15,VLOOKUP(AH465,data!$B$3:$E$32,2,0)*AE465,(VLOOKUP(AH465,data!$B$3:$E$32,2,0)*14)+(VLOOKUP(AH465,data!$B$3:$E$32,3,0))*(AE465-14)),0)</f>
        <v>0</v>
      </c>
      <c r="AJ465" s="265" t="s">
        <v>96</v>
      </c>
      <c r="AK465" s="231">
        <f>IF(AF465=1,VLOOKUP(AJ465,data!$B$35:$D$39,2,0),0)</f>
        <v>0</v>
      </c>
      <c r="AL465" s="232">
        <f>IF(AND(AI465&lt;&gt;0,AK465&lt;&gt;0)=FALSE,0,data!$C$43)</f>
        <v>0</v>
      </c>
      <c r="AM465" s="269">
        <f t="shared" si="517"/>
        <v>0</v>
      </c>
      <c r="AN465" s="225">
        <f t="shared" si="518"/>
        <v>0</v>
      </c>
      <c r="AO465" s="225">
        <f t="shared" si="519"/>
        <v>0</v>
      </c>
      <c r="AP465" s="225">
        <f t="shared" si="520"/>
        <v>0</v>
      </c>
      <c r="AQ465" s="431" t="str">
        <f t="shared" si="521"/>
        <v>ne</v>
      </c>
      <c r="AS465" s="229"/>
      <c r="AT465" s="225">
        <f t="shared" si="522"/>
        <v>0</v>
      </c>
      <c r="AU465" s="230">
        <f>IF(AT465=1,data!$C$41*AS465,0)</f>
        <v>0</v>
      </c>
      <c r="AV465" s="265" t="s">
        <v>96</v>
      </c>
      <c r="AW465" s="231">
        <f>IF(AT465=1,IF(AS465&lt;15,VLOOKUP(AV465,data!$B$3:$E$32,2,0)*AS465,(VLOOKUP(AV465,data!$B$3:$E$32,2,0)*14)+(VLOOKUP(AV465,data!$B$3:$E$32,3,0))*(AS465-14)),0)</f>
        <v>0</v>
      </c>
      <c r="AX465" s="265" t="s">
        <v>96</v>
      </c>
      <c r="AY465" s="231">
        <f>IF(AT465=1,VLOOKUP(AX465,data!$B$35:$D$39,2,0),0)</f>
        <v>0</v>
      </c>
      <c r="AZ465" s="232">
        <f>IF(AND(AW465&lt;&gt;0,AY465&lt;&gt;0)=FALSE,0,data!$C$43)</f>
        <v>0</v>
      </c>
      <c r="BA465" s="269">
        <f t="shared" si="523"/>
        <v>0</v>
      </c>
      <c r="BB465" s="225">
        <f t="shared" si="524"/>
        <v>0</v>
      </c>
      <c r="BC465" s="225">
        <f t="shared" si="525"/>
        <v>0</v>
      </c>
      <c r="BD465" s="225">
        <f t="shared" si="526"/>
        <v>0</v>
      </c>
      <c r="BE465" s="431" t="str">
        <f t="shared" si="527"/>
        <v>ne</v>
      </c>
      <c r="BG465" s="229"/>
      <c r="BH465" s="225">
        <f t="shared" si="528"/>
        <v>0</v>
      </c>
      <c r="BI465" s="230">
        <f>IF(BH465=1,data!$C$41*BG465,0)</f>
        <v>0</v>
      </c>
      <c r="BJ465" s="265" t="s">
        <v>96</v>
      </c>
      <c r="BK465" s="231">
        <f>IF(BH465=1,IF(BG465&lt;15,VLOOKUP(BJ465,data!$B$3:$E$32,2,0)*BG465,(VLOOKUP(BJ465,data!$B$3:$E$32,2,0)*14)+(VLOOKUP(BJ465,data!$B$3:$E$32,3,0))*(BG465-14)),0)</f>
        <v>0</v>
      </c>
      <c r="BL465" s="265" t="s">
        <v>96</v>
      </c>
      <c r="BM465" s="231">
        <f>IF(BH465=1,VLOOKUP(BL465,data!$B$35:$D$39,2,0),0)</f>
        <v>0</v>
      </c>
      <c r="BN465" s="232">
        <f>IF(AND(BK465&lt;&gt;0,BM465&lt;&gt;0)=FALSE,0,data!$C$43)</f>
        <v>0</v>
      </c>
      <c r="BO465" s="269">
        <f t="shared" si="529"/>
        <v>0</v>
      </c>
      <c r="BP465" s="225">
        <f t="shared" si="530"/>
        <v>0</v>
      </c>
      <c r="BQ465" s="225">
        <f t="shared" si="531"/>
        <v>0</v>
      </c>
      <c r="BR465" s="225">
        <f t="shared" si="532"/>
        <v>0</v>
      </c>
      <c r="BS465" s="431" t="str">
        <f t="shared" si="533"/>
        <v>ne</v>
      </c>
      <c r="BU465" s="229"/>
      <c r="BV465" s="225">
        <f t="shared" si="534"/>
        <v>0</v>
      </c>
      <c r="BW465" s="230">
        <f>IF(BV465=1,data!$C$41*BU465,0)</f>
        <v>0</v>
      </c>
      <c r="BX465" s="265" t="s">
        <v>96</v>
      </c>
      <c r="BY465" s="231">
        <f>IF(BV465=1,IF(BU465&lt;15,VLOOKUP(BX465,data!$B$3:$E$32,2,0)*BU465,(VLOOKUP(BX465,data!$B$3:$E$32,2,0)*14)+(VLOOKUP(BX465,data!$B$3:$E$32,3,0))*(BU465-14)),0)</f>
        <v>0</v>
      </c>
      <c r="BZ465" s="265" t="s">
        <v>96</v>
      </c>
      <c r="CA465" s="231">
        <f>IF(BV465=1,VLOOKUP(BZ465,data!$B$35:$D$39,2,0),0)</f>
        <v>0</v>
      </c>
      <c r="CB465" s="232">
        <f>IF(AND(BY465&lt;&gt;0,CA465&lt;&gt;0)=FALSE,0,data!$C$43)</f>
        <v>0</v>
      </c>
      <c r="CC465" s="269">
        <f t="shared" si="535"/>
        <v>0</v>
      </c>
      <c r="CD465" s="225">
        <f t="shared" si="536"/>
        <v>0</v>
      </c>
      <c r="CE465" s="225">
        <f t="shared" si="537"/>
        <v>0</v>
      </c>
      <c r="CF465" s="225">
        <f t="shared" si="538"/>
        <v>0</v>
      </c>
      <c r="CG465" s="431" t="str">
        <f t="shared" si="539"/>
        <v>ne</v>
      </c>
      <c r="CI465" s="229"/>
      <c r="CJ465" s="225">
        <f t="shared" si="540"/>
        <v>0</v>
      </c>
      <c r="CK465" s="230">
        <f>IF(CJ465=1,data!$C$41*CI465,0)</f>
        <v>0</v>
      </c>
      <c r="CL465" s="265" t="s">
        <v>96</v>
      </c>
      <c r="CM465" s="231">
        <f>IF(CJ465=1,IF(CI465&lt;15,VLOOKUP(CL465,data!$B$3:$E$32,2,0)*CI465,(VLOOKUP(CL465,data!$B$3:$E$32,2,0)*14)+(VLOOKUP(CL465,data!$B$3:$E$32,3,0))*(CI465-14)),0)</f>
        <v>0</v>
      </c>
      <c r="CN465" s="265" t="s">
        <v>96</v>
      </c>
      <c r="CO465" s="231">
        <f>IF(CJ465=1,VLOOKUP(CN465,data!$B$35:$D$39,2,0),0)</f>
        <v>0</v>
      </c>
      <c r="CP465" s="232">
        <f>IF(AND(CM465&lt;&gt;0,CO465&lt;&gt;0)=FALSE,0,data!$C$43)</f>
        <v>0</v>
      </c>
      <c r="CQ465" s="269">
        <f t="shared" si="541"/>
        <v>0</v>
      </c>
      <c r="CR465" s="225">
        <f t="shared" si="542"/>
        <v>0</v>
      </c>
      <c r="CS465" s="225">
        <f t="shared" si="543"/>
        <v>0</v>
      </c>
      <c r="CT465" s="225">
        <f t="shared" si="544"/>
        <v>0</v>
      </c>
      <c r="CU465" s="431" t="str">
        <f t="shared" si="545"/>
        <v>ne</v>
      </c>
      <c r="CW465" s="229"/>
      <c r="CX465" s="225">
        <f t="shared" si="546"/>
        <v>0</v>
      </c>
      <c r="CY465" s="230">
        <f>IF(CX465=1,data!$C$41*CW465,0)</f>
        <v>0</v>
      </c>
      <c r="CZ465" s="265" t="s">
        <v>96</v>
      </c>
      <c r="DA465" s="231">
        <f>IF(CX465=1,IF(CW465&lt;15,VLOOKUP(CZ465,data!$B$3:$E$32,2,0)*CW465,(VLOOKUP(CZ465,data!$B$3:$E$32,2,0)*14)+(VLOOKUP(CZ465,data!$B$3:$E$32,3,0))*(CW465-14)),0)</f>
        <v>0</v>
      </c>
      <c r="DB465" s="265" t="s">
        <v>96</v>
      </c>
      <c r="DC465" s="231">
        <f>IF(CX465=1,VLOOKUP(DB465,data!$B$35:$D$39,2,0),0)</f>
        <v>0</v>
      </c>
      <c r="DD465" s="232">
        <f>IF(AND(DA465&lt;&gt;0,DC465&lt;&gt;0)=FALSE,0,data!$C$43)</f>
        <v>0</v>
      </c>
      <c r="DE465" s="269">
        <f t="shared" si="547"/>
        <v>0</v>
      </c>
      <c r="DF465" s="225">
        <f t="shared" si="548"/>
        <v>0</v>
      </c>
      <c r="DG465" s="225">
        <f t="shared" si="549"/>
        <v>0</v>
      </c>
      <c r="DH465" s="225">
        <f t="shared" si="550"/>
        <v>0</v>
      </c>
      <c r="DI465" s="431" t="str">
        <f t="shared" si="551"/>
        <v>ne</v>
      </c>
      <c r="DK465" s="229"/>
      <c r="DL465" s="225">
        <f t="shared" si="552"/>
        <v>0</v>
      </c>
      <c r="DM465" s="230">
        <f>IF(DL465=1,data!$C$41*DK465,0)</f>
        <v>0</v>
      </c>
      <c r="DN465" s="265" t="s">
        <v>96</v>
      </c>
      <c r="DO465" s="231">
        <f>IF(DL465=1,IF(DK465&lt;15,VLOOKUP(DN465,data!$B$3:$E$32,2,0)*DK465,(VLOOKUP(DN465,data!$B$3:$E$32,2,0)*14)+(VLOOKUP(DN465,data!$B$3:$E$32,3,0))*(DK465-14)),0)</f>
        <v>0</v>
      </c>
      <c r="DP465" s="265" t="s">
        <v>96</v>
      </c>
      <c r="DQ465" s="231">
        <f>IF(DL465=1,VLOOKUP(DP465,data!$B$35:$D$39,2,0),0)</f>
        <v>0</v>
      </c>
      <c r="DR465" s="232">
        <f>IF(AND(DO465&lt;&gt;0,DQ465&lt;&gt;0)=FALSE,0,data!$C$43)</f>
        <v>0</v>
      </c>
      <c r="DS465" s="269">
        <f t="shared" si="553"/>
        <v>0</v>
      </c>
      <c r="DT465" s="225">
        <f t="shared" si="554"/>
        <v>0</v>
      </c>
      <c r="DU465" s="225">
        <f t="shared" si="555"/>
        <v>0</v>
      </c>
      <c r="DV465" s="225">
        <f t="shared" si="556"/>
        <v>0</v>
      </c>
      <c r="DW465" s="431" t="str">
        <f t="shared" si="557"/>
        <v>ne</v>
      </c>
      <c r="DY465" s="229"/>
      <c r="DZ465" s="225">
        <f t="shared" si="558"/>
        <v>0</v>
      </c>
      <c r="EA465" s="230">
        <f>IF(DZ465=1,data!$C$41*DY465,0)</f>
        <v>0</v>
      </c>
      <c r="EB465" s="265" t="s">
        <v>96</v>
      </c>
      <c r="EC465" s="231">
        <f>IF(DZ465=1,IF(DY465&lt;15,VLOOKUP(EB465,data!$B$3:$E$32,2,0)*DY465,(VLOOKUP(EB465,data!$B$3:$E$32,2,0)*14)+(VLOOKUP(EB465,data!$B$3:$E$32,3,0))*(DY465-14)),0)</f>
        <v>0</v>
      </c>
      <c r="ED465" s="265" t="s">
        <v>96</v>
      </c>
      <c r="EE465" s="231">
        <f>IF(DZ465=1,VLOOKUP(ED465,data!$B$35:$D$39,2,0),0)</f>
        <v>0</v>
      </c>
      <c r="EF465" s="232">
        <f>IF(AND(EC465&lt;&gt;0,EE465&lt;&gt;0)=FALSE,0,data!$C$43)</f>
        <v>0</v>
      </c>
      <c r="EG465" s="269">
        <f t="shared" si="559"/>
        <v>0</v>
      </c>
      <c r="EH465" s="225">
        <f t="shared" si="560"/>
        <v>0</v>
      </c>
      <c r="EI465" s="225">
        <f t="shared" si="561"/>
        <v>0</v>
      </c>
      <c r="EJ465" s="225">
        <f t="shared" si="562"/>
        <v>0</v>
      </c>
      <c r="EK465" s="431" t="str">
        <f t="shared" si="563"/>
        <v>ne</v>
      </c>
      <c r="EM465" s="229"/>
      <c r="EN465" s="225">
        <f t="shared" si="564"/>
        <v>0</v>
      </c>
      <c r="EO465" s="230">
        <f>IF(EN465=1,data!$C$41*EM465,0)</f>
        <v>0</v>
      </c>
      <c r="EP465" s="265" t="s">
        <v>96</v>
      </c>
      <c r="EQ465" s="231">
        <f>IF(EN465=1,IF(EM465&lt;15,VLOOKUP(EP465,data!$B$3:$E$32,2,0)*EM465,(VLOOKUP(EP465,data!$B$3:$E$32,2,0)*14)+(VLOOKUP(EP465,data!$B$3:$E$32,3,0))*(EM465-14)),0)</f>
        <v>0</v>
      </c>
      <c r="ER465" s="265" t="s">
        <v>96</v>
      </c>
      <c r="ES465" s="231">
        <f>IF(EN465=1,VLOOKUP(ER465,data!$B$35:$D$39,2,0),0)</f>
        <v>0</v>
      </c>
      <c r="ET465" s="232">
        <f>IF(AND(EQ465&lt;&gt;0,ES465&lt;&gt;0)=FALSE,0,data!$C$43)</f>
        <v>0</v>
      </c>
      <c r="EU465" s="269">
        <f t="shared" si="565"/>
        <v>0</v>
      </c>
      <c r="EV465" s="225">
        <f t="shared" si="566"/>
        <v>0</v>
      </c>
      <c r="EW465" s="225">
        <f t="shared" si="567"/>
        <v>0</v>
      </c>
      <c r="EX465" s="225">
        <f t="shared" si="568"/>
        <v>0</v>
      </c>
      <c r="EY465" s="431" t="str">
        <f t="shared" si="569"/>
        <v>ne</v>
      </c>
      <c r="FA465" s="229"/>
      <c r="FB465" s="225">
        <f t="shared" si="570"/>
        <v>0</v>
      </c>
      <c r="FC465" s="230">
        <f>IF(FB465=1,data!$C$41*FA465,0)</f>
        <v>0</v>
      </c>
      <c r="FD465" s="265" t="s">
        <v>96</v>
      </c>
      <c r="FE465" s="231">
        <f>IF(FB465=1,IF(FA465&lt;15,VLOOKUP(FD465,data!$B$3:$E$32,2,0)*FA465,(VLOOKUP(FD465,data!$B$3:$E$32,2,0)*14)+(VLOOKUP(FD465,data!$B$3:$E$32,3,0))*(FA465-14)),0)</f>
        <v>0</v>
      </c>
      <c r="FF465" s="265" t="s">
        <v>96</v>
      </c>
      <c r="FG465" s="231">
        <f>IF(FB465=1,VLOOKUP(FF465,data!$B$35:$D$39,2,0),0)</f>
        <v>0</v>
      </c>
      <c r="FH465" s="232">
        <f>IF(AND(FE465&lt;&gt;0,FG465&lt;&gt;0)=FALSE,0,data!$C$43)</f>
        <v>0</v>
      </c>
      <c r="FI465" s="269">
        <f t="shared" si="571"/>
        <v>0</v>
      </c>
      <c r="FJ465" s="225">
        <f t="shared" si="572"/>
        <v>0</v>
      </c>
      <c r="FK465" s="225">
        <f t="shared" si="573"/>
        <v>0</v>
      </c>
      <c r="FL465" s="225">
        <f t="shared" si="574"/>
        <v>0</v>
      </c>
      <c r="FM465" s="431" t="str">
        <f t="shared" si="575"/>
        <v>ne</v>
      </c>
    </row>
    <row r="466" spans="1:169" ht="26.65" hidden="1" customHeight="1" x14ac:dyDescent="0.25">
      <c r="A466" s="233"/>
      <c r="B466" s="370" t="s">
        <v>557</v>
      </c>
      <c r="C466" s="416"/>
      <c r="D466" s="418"/>
      <c r="E466" s="229"/>
      <c r="F466" s="225">
        <f t="shared" si="507"/>
        <v>0</v>
      </c>
      <c r="G466" s="230">
        <f>IF(F466=1,data!$C$41*E466,0)</f>
        <v>0</v>
      </c>
      <c r="H466" s="265" t="s">
        <v>96</v>
      </c>
      <c r="I466" s="231">
        <f>IF($F466=1,IF($E466&lt;15,VLOOKUP(H466,data!$B$3:$E$32,2,0)*$E466,(VLOOKUP(H466,data!$B$3:$E$32,2,0)*14)+(VLOOKUP(H466,data!$B$3:$E$32,3,0))*($E466-14)),0)</f>
        <v>0</v>
      </c>
      <c r="J466" s="265" t="s">
        <v>96</v>
      </c>
      <c r="K466" s="231">
        <f>IF($F466=1,VLOOKUP(J466,data!$B$35:$D$39,2,0),0)</f>
        <v>0</v>
      </c>
      <c r="L466" s="232">
        <f>IF(AND(I466&lt;&gt;0,K466&lt;&gt;0)=FALSE,0,data!$C$43)</f>
        <v>0</v>
      </c>
      <c r="M466" s="269">
        <f t="shared" si="505"/>
        <v>0</v>
      </c>
      <c r="N466" s="225">
        <f t="shared" si="576"/>
        <v>0</v>
      </c>
      <c r="O466" s="225">
        <f t="shared" si="508"/>
        <v>0</v>
      </c>
      <c r="P466" s="225">
        <f t="shared" si="509"/>
        <v>0</v>
      </c>
      <c r="Q466" s="228"/>
      <c r="R466" s="438">
        <f t="shared" si="510"/>
        <v>0</v>
      </c>
      <c r="S466" s="225">
        <f t="shared" si="511"/>
        <v>0</v>
      </c>
      <c r="T466" s="357">
        <f>IF(S466=1,data!$C$41*R466,0)</f>
        <v>0</v>
      </c>
      <c r="U466" s="370" t="str">
        <f t="shared" si="512"/>
        <v xml:space="preserve"> </v>
      </c>
      <c r="V466" s="360">
        <f>IF($S466=1,IF(R466&lt;15,VLOOKUP(U466,data!$B$3:$E$32,2,0)*R466,(VLOOKUP(U466,data!$B$3:$E$32,2,0)*14)+(VLOOKUP(U466,data!$B$3:$E$32,3,0))*(R466-14)),0)</f>
        <v>0</v>
      </c>
      <c r="W466" s="370" t="str">
        <f t="shared" si="513"/>
        <v xml:space="preserve"> </v>
      </c>
      <c r="X466" s="360">
        <f>IF($S466=1,VLOOKUP(W466,data!$B$35:$D$39,2,0),0)</f>
        <v>0</v>
      </c>
      <c r="Y466" s="364">
        <f>IF(AND(V466&lt;&gt;0,X466&lt;&gt;0)=FALSE,0,data!$C$43)</f>
        <v>0</v>
      </c>
      <c r="Z466" s="365">
        <f t="shared" si="506"/>
        <v>0</v>
      </c>
      <c r="AA466" s="225">
        <f t="shared" si="577"/>
        <v>0</v>
      </c>
      <c r="AB466" s="225">
        <f t="shared" si="514"/>
        <v>0</v>
      </c>
      <c r="AC466" s="225">
        <f t="shared" si="515"/>
        <v>0</v>
      </c>
      <c r="AE466" s="229"/>
      <c r="AF466" s="225">
        <f t="shared" si="516"/>
        <v>0</v>
      </c>
      <c r="AG466" s="230">
        <f>IF(AF466=1,data!$C$41*AE466,0)</f>
        <v>0</v>
      </c>
      <c r="AH466" s="265" t="s">
        <v>96</v>
      </c>
      <c r="AI466" s="231">
        <f>IF(AF466=1,IF(AE466&lt;15,VLOOKUP(AH466,data!$B$3:$E$32,2,0)*AE466,(VLOOKUP(AH466,data!$B$3:$E$32,2,0)*14)+(VLOOKUP(AH466,data!$B$3:$E$32,3,0))*(AE466-14)),0)</f>
        <v>0</v>
      </c>
      <c r="AJ466" s="265" t="s">
        <v>96</v>
      </c>
      <c r="AK466" s="231">
        <f>IF(AF466=1,VLOOKUP(AJ466,data!$B$35:$D$39,2,0),0)</f>
        <v>0</v>
      </c>
      <c r="AL466" s="232">
        <f>IF(AND(AI466&lt;&gt;0,AK466&lt;&gt;0)=FALSE,0,data!$C$43)</f>
        <v>0</v>
      </c>
      <c r="AM466" s="269">
        <f t="shared" si="517"/>
        <v>0</v>
      </c>
      <c r="AN466" s="225">
        <f t="shared" si="518"/>
        <v>0</v>
      </c>
      <c r="AO466" s="225">
        <f t="shared" si="519"/>
        <v>0</v>
      </c>
      <c r="AP466" s="225">
        <f t="shared" si="520"/>
        <v>0</v>
      </c>
      <c r="AQ466" s="431" t="str">
        <f t="shared" si="521"/>
        <v>ne</v>
      </c>
      <c r="AS466" s="229"/>
      <c r="AT466" s="225">
        <f t="shared" si="522"/>
        <v>0</v>
      </c>
      <c r="AU466" s="230">
        <f>IF(AT466=1,data!$C$41*AS466,0)</f>
        <v>0</v>
      </c>
      <c r="AV466" s="265" t="s">
        <v>96</v>
      </c>
      <c r="AW466" s="231">
        <f>IF(AT466=1,IF(AS466&lt;15,VLOOKUP(AV466,data!$B$3:$E$32,2,0)*AS466,(VLOOKUP(AV466,data!$B$3:$E$32,2,0)*14)+(VLOOKUP(AV466,data!$B$3:$E$32,3,0))*(AS466-14)),0)</f>
        <v>0</v>
      </c>
      <c r="AX466" s="265" t="s">
        <v>96</v>
      </c>
      <c r="AY466" s="231">
        <f>IF(AT466=1,VLOOKUP(AX466,data!$B$35:$D$39,2,0),0)</f>
        <v>0</v>
      </c>
      <c r="AZ466" s="232">
        <f>IF(AND(AW466&lt;&gt;0,AY466&lt;&gt;0)=FALSE,0,data!$C$43)</f>
        <v>0</v>
      </c>
      <c r="BA466" s="269">
        <f t="shared" si="523"/>
        <v>0</v>
      </c>
      <c r="BB466" s="225">
        <f t="shared" si="524"/>
        <v>0</v>
      </c>
      <c r="BC466" s="225">
        <f t="shared" si="525"/>
        <v>0</v>
      </c>
      <c r="BD466" s="225">
        <f t="shared" si="526"/>
        <v>0</v>
      </c>
      <c r="BE466" s="431" t="str">
        <f t="shared" si="527"/>
        <v>ne</v>
      </c>
      <c r="BG466" s="229"/>
      <c r="BH466" s="225">
        <f t="shared" si="528"/>
        <v>0</v>
      </c>
      <c r="BI466" s="230">
        <f>IF(BH466=1,data!$C$41*BG466,0)</f>
        <v>0</v>
      </c>
      <c r="BJ466" s="265" t="s">
        <v>96</v>
      </c>
      <c r="BK466" s="231">
        <f>IF(BH466=1,IF(BG466&lt;15,VLOOKUP(BJ466,data!$B$3:$E$32,2,0)*BG466,(VLOOKUP(BJ466,data!$B$3:$E$32,2,0)*14)+(VLOOKUP(BJ466,data!$B$3:$E$32,3,0))*(BG466-14)),0)</f>
        <v>0</v>
      </c>
      <c r="BL466" s="265" t="s">
        <v>96</v>
      </c>
      <c r="BM466" s="231">
        <f>IF(BH466=1,VLOOKUP(BL466,data!$B$35:$D$39,2,0),0)</f>
        <v>0</v>
      </c>
      <c r="BN466" s="232">
        <f>IF(AND(BK466&lt;&gt;0,BM466&lt;&gt;0)=FALSE,0,data!$C$43)</f>
        <v>0</v>
      </c>
      <c r="BO466" s="269">
        <f t="shared" si="529"/>
        <v>0</v>
      </c>
      <c r="BP466" s="225">
        <f t="shared" si="530"/>
        <v>0</v>
      </c>
      <c r="BQ466" s="225">
        <f t="shared" si="531"/>
        <v>0</v>
      </c>
      <c r="BR466" s="225">
        <f t="shared" si="532"/>
        <v>0</v>
      </c>
      <c r="BS466" s="431" t="str">
        <f t="shared" si="533"/>
        <v>ne</v>
      </c>
      <c r="BU466" s="229"/>
      <c r="BV466" s="225">
        <f t="shared" si="534"/>
        <v>0</v>
      </c>
      <c r="BW466" s="230">
        <f>IF(BV466=1,data!$C$41*BU466,0)</f>
        <v>0</v>
      </c>
      <c r="BX466" s="265" t="s">
        <v>96</v>
      </c>
      <c r="BY466" s="231">
        <f>IF(BV466=1,IF(BU466&lt;15,VLOOKUP(BX466,data!$B$3:$E$32,2,0)*BU466,(VLOOKUP(BX466,data!$B$3:$E$32,2,0)*14)+(VLOOKUP(BX466,data!$B$3:$E$32,3,0))*(BU466-14)),0)</f>
        <v>0</v>
      </c>
      <c r="BZ466" s="265" t="s">
        <v>96</v>
      </c>
      <c r="CA466" s="231">
        <f>IF(BV466=1,VLOOKUP(BZ466,data!$B$35:$D$39,2,0),0)</f>
        <v>0</v>
      </c>
      <c r="CB466" s="232">
        <f>IF(AND(BY466&lt;&gt;0,CA466&lt;&gt;0)=FALSE,0,data!$C$43)</f>
        <v>0</v>
      </c>
      <c r="CC466" s="269">
        <f t="shared" si="535"/>
        <v>0</v>
      </c>
      <c r="CD466" s="225">
        <f t="shared" si="536"/>
        <v>0</v>
      </c>
      <c r="CE466" s="225">
        <f t="shared" si="537"/>
        <v>0</v>
      </c>
      <c r="CF466" s="225">
        <f t="shared" si="538"/>
        <v>0</v>
      </c>
      <c r="CG466" s="431" t="str">
        <f t="shared" si="539"/>
        <v>ne</v>
      </c>
      <c r="CI466" s="229"/>
      <c r="CJ466" s="225">
        <f t="shared" si="540"/>
        <v>0</v>
      </c>
      <c r="CK466" s="230">
        <f>IF(CJ466=1,data!$C$41*CI466,0)</f>
        <v>0</v>
      </c>
      <c r="CL466" s="265" t="s">
        <v>96</v>
      </c>
      <c r="CM466" s="231">
        <f>IF(CJ466=1,IF(CI466&lt;15,VLOOKUP(CL466,data!$B$3:$E$32,2,0)*CI466,(VLOOKUP(CL466,data!$B$3:$E$32,2,0)*14)+(VLOOKUP(CL466,data!$B$3:$E$32,3,0))*(CI466-14)),0)</f>
        <v>0</v>
      </c>
      <c r="CN466" s="265" t="s">
        <v>96</v>
      </c>
      <c r="CO466" s="231">
        <f>IF(CJ466=1,VLOOKUP(CN466,data!$B$35:$D$39,2,0),0)</f>
        <v>0</v>
      </c>
      <c r="CP466" s="232">
        <f>IF(AND(CM466&lt;&gt;0,CO466&lt;&gt;0)=FALSE,0,data!$C$43)</f>
        <v>0</v>
      </c>
      <c r="CQ466" s="269">
        <f t="shared" si="541"/>
        <v>0</v>
      </c>
      <c r="CR466" s="225">
        <f t="shared" si="542"/>
        <v>0</v>
      </c>
      <c r="CS466" s="225">
        <f t="shared" si="543"/>
        <v>0</v>
      </c>
      <c r="CT466" s="225">
        <f t="shared" si="544"/>
        <v>0</v>
      </c>
      <c r="CU466" s="431" t="str">
        <f t="shared" si="545"/>
        <v>ne</v>
      </c>
      <c r="CW466" s="229"/>
      <c r="CX466" s="225">
        <f t="shared" si="546"/>
        <v>0</v>
      </c>
      <c r="CY466" s="230">
        <f>IF(CX466=1,data!$C$41*CW466,0)</f>
        <v>0</v>
      </c>
      <c r="CZ466" s="265" t="s">
        <v>96</v>
      </c>
      <c r="DA466" s="231">
        <f>IF(CX466=1,IF(CW466&lt;15,VLOOKUP(CZ466,data!$B$3:$E$32,2,0)*CW466,(VLOOKUP(CZ466,data!$B$3:$E$32,2,0)*14)+(VLOOKUP(CZ466,data!$B$3:$E$32,3,0))*(CW466-14)),0)</f>
        <v>0</v>
      </c>
      <c r="DB466" s="265" t="s">
        <v>96</v>
      </c>
      <c r="DC466" s="231">
        <f>IF(CX466=1,VLOOKUP(DB466,data!$B$35:$D$39,2,0),0)</f>
        <v>0</v>
      </c>
      <c r="DD466" s="232">
        <f>IF(AND(DA466&lt;&gt;0,DC466&lt;&gt;0)=FALSE,0,data!$C$43)</f>
        <v>0</v>
      </c>
      <c r="DE466" s="269">
        <f t="shared" si="547"/>
        <v>0</v>
      </c>
      <c r="DF466" s="225">
        <f t="shared" si="548"/>
        <v>0</v>
      </c>
      <c r="DG466" s="225">
        <f t="shared" si="549"/>
        <v>0</v>
      </c>
      <c r="DH466" s="225">
        <f t="shared" si="550"/>
        <v>0</v>
      </c>
      <c r="DI466" s="431" t="str">
        <f t="shared" si="551"/>
        <v>ne</v>
      </c>
      <c r="DK466" s="229"/>
      <c r="DL466" s="225">
        <f t="shared" si="552"/>
        <v>0</v>
      </c>
      <c r="DM466" s="230">
        <f>IF(DL466=1,data!$C$41*DK466,0)</f>
        <v>0</v>
      </c>
      <c r="DN466" s="265" t="s">
        <v>96</v>
      </c>
      <c r="DO466" s="231">
        <f>IF(DL466=1,IF(DK466&lt;15,VLOOKUP(DN466,data!$B$3:$E$32,2,0)*DK466,(VLOOKUP(DN466,data!$B$3:$E$32,2,0)*14)+(VLOOKUP(DN466,data!$B$3:$E$32,3,0))*(DK466-14)),0)</f>
        <v>0</v>
      </c>
      <c r="DP466" s="265" t="s">
        <v>96</v>
      </c>
      <c r="DQ466" s="231">
        <f>IF(DL466=1,VLOOKUP(DP466,data!$B$35:$D$39,2,0),0)</f>
        <v>0</v>
      </c>
      <c r="DR466" s="232">
        <f>IF(AND(DO466&lt;&gt;0,DQ466&lt;&gt;0)=FALSE,0,data!$C$43)</f>
        <v>0</v>
      </c>
      <c r="DS466" s="269">
        <f t="shared" si="553"/>
        <v>0</v>
      </c>
      <c r="DT466" s="225">
        <f t="shared" si="554"/>
        <v>0</v>
      </c>
      <c r="DU466" s="225">
        <f t="shared" si="555"/>
        <v>0</v>
      </c>
      <c r="DV466" s="225">
        <f t="shared" si="556"/>
        <v>0</v>
      </c>
      <c r="DW466" s="431" t="str">
        <f t="shared" si="557"/>
        <v>ne</v>
      </c>
      <c r="DY466" s="229"/>
      <c r="DZ466" s="225">
        <f t="shared" si="558"/>
        <v>0</v>
      </c>
      <c r="EA466" s="230">
        <f>IF(DZ466=1,data!$C$41*DY466,0)</f>
        <v>0</v>
      </c>
      <c r="EB466" s="265" t="s">
        <v>96</v>
      </c>
      <c r="EC466" s="231">
        <f>IF(DZ466=1,IF(DY466&lt;15,VLOOKUP(EB466,data!$B$3:$E$32,2,0)*DY466,(VLOOKUP(EB466,data!$B$3:$E$32,2,0)*14)+(VLOOKUP(EB466,data!$B$3:$E$32,3,0))*(DY466-14)),0)</f>
        <v>0</v>
      </c>
      <c r="ED466" s="265" t="s">
        <v>96</v>
      </c>
      <c r="EE466" s="231">
        <f>IF(DZ466=1,VLOOKUP(ED466,data!$B$35:$D$39,2,0),0)</f>
        <v>0</v>
      </c>
      <c r="EF466" s="232">
        <f>IF(AND(EC466&lt;&gt;0,EE466&lt;&gt;0)=FALSE,0,data!$C$43)</f>
        <v>0</v>
      </c>
      <c r="EG466" s="269">
        <f t="shared" si="559"/>
        <v>0</v>
      </c>
      <c r="EH466" s="225">
        <f t="shared" si="560"/>
        <v>0</v>
      </c>
      <c r="EI466" s="225">
        <f t="shared" si="561"/>
        <v>0</v>
      </c>
      <c r="EJ466" s="225">
        <f t="shared" si="562"/>
        <v>0</v>
      </c>
      <c r="EK466" s="431" t="str">
        <f t="shared" si="563"/>
        <v>ne</v>
      </c>
      <c r="EM466" s="229"/>
      <c r="EN466" s="225">
        <f t="shared" si="564"/>
        <v>0</v>
      </c>
      <c r="EO466" s="230">
        <f>IF(EN466=1,data!$C$41*EM466,0)</f>
        <v>0</v>
      </c>
      <c r="EP466" s="265" t="s">
        <v>96</v>
      </c>
      <c r="EQ466" s="231">
        <f>IF(EN466=1,IF(EM466&lt;15,VLOOKUP(EP466,data!$B$3:$E$32,2,0)*EM466,(VLOOKUP(EP466,data!$B$3:$E$32,2,0)*14)+(VLOOKUP(EP466,data!$B$3:$E$32,3,0))*(EM466-14)),0)</f>
        <v>0</v>
      </c>
      <c r="ER466" s="265" t="s">
        <v>96</v>
      </c>
      <c r="ES466" s="231">
        <f>IF(EN466=1,VLOOKUP(ER466,data!$B$35:$D$39,2,0),0)</f>
        <v>0</v>
      </c>
      <c r="ET466" s="232">
        <f>IF(AND(EQ466&lt;&gt;0,ES466&lt;&gt;0)=FALSE,0,data!$C$43)</f>
        <v>0</v>
      </c>
      <c r="EU466" s="269">
        <f t="shared" si="565"/>
        <v>0</v>
      </c>
      <c r="EV466" s="225">
        <f t="shared" si="566"/>
        <v>0</v>
      </c>
      <c r="EW466" s="225">
        <f t="shared" si="567"/>
        <v>0</v>
      </c>
      <c r="EX466" s="225">
        <f t="shared" si="568"/>
        <v>0</v>
      </c>
      <c r="EY466" s="431" t="str">
        <f t="shared" si="569"/>
        <v>ne</v>
      </c>
      <c r="FA466" s="229"/>
      <c r="FB466" s="225">
        <f t="shared" si="570"/>
        <v>0</v>
      </c>
      <c r="FC466" s="230">
        <f>IF(FB466=1,data!$C$41*FA466,0)</f>
        <v>0</v>
      </c>
      <c r="FD466" s="265" t="s">
        <v>96</v>
      </c>
      <c r="FE466" s="231">
        <f>IF(FB466=1,IF(FA466&lt;15,VLOOKUP(FD466,data!$B$3:$E$32,2,0)*FA466,(VLOOKUP(FD466,data!$B$3:$E$32,2,0)*14)+(VLOOKUP(FD466,data!$B$3:$E$32,3,0))*(FA466-14)),0)</f>
        <v>0</v>
      </c>
      <c r="FF466" s="265" t="s">
        <v>96</v>
      </c>
      <c r="FG466" s="231">
        <f>IF(FB466=1,VLOOKUP(FF466,data!$B$35:$D$39,2,0),0)</f>
        <v>0</v>
      </c>
      <c r="FH466" s="232">
        <f>IF(AND(FE466&lt;&gt;0,FG466&lt;&gt;0)=FALSE,0,data!$C$43)</f>
        <v>0</v>
      </c>
      <c r="FI466" s="269">
        <f t="shared" si="571"/>
        <v>0</v>
      </c>
      <c r="FJ466" s="225">
        <f t="shared" si="572"/>
        <v>0</v>
      </c>
      <c r="FK466" s="225">
        <f t="shared" si="573"/>
        <v>0</v>
      </c>
      <c r="FL466" s="225">
        <f t="shared" si="574"/>
        <v>0</v>
      </c>
      <c r="FM466" s="431" t="str">
        <f t="shared" si="575"/>
        <v>ne</v>
      </c>
    </row>
    <row r="467" spans="1:169" ht="26.65" hidden="1" customHeight="1" x14ac:dyDescent="0.25">
      <c r="A467" s="233"/>
      <c r="B467" s="370" t="s">
        <v>558</v>
      </c>
      <c r="C467" s="416"/>
      <c r="D467" s="418"/>
      <c r="E467" s="229"/>
      <c r="F467" s="225">
        <f t="shared" si="507"/>
        <v>0</v>
      </c>
      <c r="G467" s="230">
        <f>IF(F467=1,data!$C$41*E467,0)</f>
        <v>0</v>
      </c>
      <c r="H467" s="265" t="s">
        <v>96</v>
      </c>
      <c r="I467" s="231">
        <f>IF($F467=1,IF($E467&lt;15,VLOOKUP(H467,data!$B$3:$E$32,2,0)*$E467,(VLOOKUP(H467,data!$B$3:$E$32,2,0)*14)+(VLOOKUP(H467,data!$B$3:$E$32,3,0))*($E467-14)),0)</f>
        <v>0</v>
      </c>
      <c r="J467" s="265" t="s">
        <v>96</v>
      </c>
      <c r="K467" s="231">
        <f>IF($F467=1,VLOOKUP(J467,data!$B$35:$D$39,2,0),0)</f>
        <v>0</v>
      </c>
      <c r="L467" s="232">
        <f>IF(AND(I467&lt;&gt;0,K467&lt;&gt;0)=FALSE,0,data!$C$43)</f>
        <v>0</v>
      </c>
      <c r="M467" s="269">
        <f t="shared" si="505"/>
        <v>0</v>
      </c>
      <c r="N467" s="225">
        <f t="shared" si="576"/>
        <v>0</v>
      </c>
      <c r="O467" s="225">
        <f t="shared" si="508"/>
        <v>0</v>
      </c>
      <c r="P467" s="225">
        <f t="shared" si="509"/>
        <v>0</v>
      </c>
      <c r="Q467" s="228"/>
      <c r="R467" s="438">
        <f t="shared" si="510"/>
        <v>0</v>
      </c>
      <c r="S467" s="225">
        <f t="shared" si="511"/>
        <v>0</v>
      </c>
      <c r="T467" s="357">
        <f>IF(S467=1,data!$C$41*R467,0)</f>
        <v>0</v>
      </c>
      <c r="U467" s="370" t="str">
        <f t="shared" si="512"/>
        <v xml:space="preserve"> </v>
      </c>
      <c r="V467" s="360">
        <f>IF($S467=1,IF(R467&lt;15,VLOOKUP(U467,data!$B$3:$E$32,2,0)*R467,(VLOOKUP(U467,data!$B$3:$E$32,2,0)*14)+(VLOOKUP(U467,data!$B$3:$E$32,3,0))*(R467-14)),0)</f>
        <v>0</v>
      </c>
      <c r="W467" s="370" t="str">
        <f t="shared" si="513"/>
        <v xml:space="preserve"> </v>
      </c>
      <c r="X467" s="360">
        <f>IF($S467=1,VLOOKUP(W467,data!$B$35:$D$39,2,0),0)</f>
        <v>0</v>
      </c>
      <c r="Y467" s="364">
        <f>IF(AND(V467&lt;&gt;0,X467&lt;&gt;0)=FALSE,0,data!$C$43)</f>
        <v>0</v>
      </c>
      <c r="Z467" s="365">
        <f t="shared" si="506"/>
        <v>0</v>
      </c>
      <c r="AA467" s="225">
        <f t="shared" si="577"/>
        <v>0</v>
      </c>
      <c r="AB467" s="225">
        <f t="shared" si="514"/>
        <v>0</v>
      </c>
      <c r="AC467" s="225">
        <f t="shared" si="515"/>
        <v>0</v>
      </c>
      <c r="AE467" s="229"/>
      <c r="AF467" s="225">
        <f t="shared" si="516"/>
        <v>0</v>
      </c>
      <c r="AG467" s="230">
        <f>IF(AF467=1,data!$C$41*AE467,0)</f>
        <v>0</v>
      </c>
      <c r="AH467" s="265" t="s">
        <v>96</v>
      </c>
      <c r="AI467" s="231">
        <f>IF(AF467=1,IF(AE467&lt;15,VLOOKUP(AH467,data!$B$3:$E$32,2,0)*AE467,(VLOOKUP(AH467,data!$B$3:$E$32,2,0)*14)+(VLOOKUP(AH467,data!$B$3:$E$32,3,0))*(AE467-14)),0)</f>
        <v>0</v>
      </c>
      <c r="AJ467" s="265" t="s">
        <v>96</v>
      </c>
      <c r="AK467" s="231">
        <f>IF(AF467=1,VLOOKUP(AJ467,data!$B$35:$D$39,2,0),0)</f>
        <v>0</v>
      </c>
      <c r="AL467" s="232">
        <f>IF(AND(AI467&lt;&gt;0,AK467&lt;&gt;0)=FALSE,0,data!$C$43)</f>
        <v>0</v>
      </c>
      <c r="AM467" s="269">
        <f t="shared" si="517"/>
        <v>0</v>
      </c>
      <c r="AN467" s="225">
        <f t="shared" si="518"/>
        <v>0</v>
      </c>
      <c r="AO467" s="225">
        <f t="shared" si="519"/>
        <v>0</v>
      </c>
      <c r="AP467" s="225">
        <f t="shared" si="520"/>
        <v>0</v>
      </c>
      <c r="AQ467" s="431" t="str">
        <f t="shared" si="521"/>
        <v>ne</v>
      </c>
      <c r="AS467" s="229"/>
      <c r="AT467" s="225">
        <f t="shared" si="522"/>
        <v>0</v>
      </c>
      <c r="AU467" s="230">
        <f>IF(AT467=1,data!$C$41*AS467,0)</f>
        <v>0</v>
      </c>
      <c r="AV467" s="265" t="s">
        <v>96</v>
      </c>
      <c r="AW467" s="231">
        <f>IF(AT467=1,IF(AS467&lt;15,VLOOKUP(AV467,data!$B$3:$E$32,2,0)*AS467,(VLOOKUP(AV467,data!$B$3:$E$32,2,0)*14)+(VLOOKUP(AV467,data!$B$3:$E$32,3,0))*(AS467-14)),0)</f>
        <v>0</v>
      </c>
      <c r="AX467" s="265" t="s">
        <v>96</v>
      </c>
      <c r="AY467" s="231">
        <f>IF(AT467=1,VLOOKUP(AX467,data!$B$35:$D$39,2,0),0)</f>
        <v>0</v>
      </c>
      <c r="AZ467" s="232">
        <f>IF(AND(AW467&lt;&gt;0,AY467&lt;&gt;0)=FALSE,0,data!$C$43)</f>
        <v>0</v>
      </c>
      <c r="BA467" s="269">
        <f t="shared" si="523"/>
        <v>0</v>
      </c>
      <c r="BB467" s="225">
        <f t="shared" si="524"/>
        <v>0</v>
      </c>
      <c r="BC467" s="225">
        <f t="shared" si="525"/>
        <v>0</v>
      </c>
      <c r="BD467" s="225">
        <f t="shared" si="526"/>
        <v>0</v>
      </c>
      <c r="BE467" s="431" t="str">
        <f t="shared" si="527"/>
        <v>ne</v>
      </c>
      <c r="BG467" s="229"/>
      <c r="BH467" s="225">
        <f t="shared" si="528"/>
        <v>0</v>
      </c>
      <c r="BI467" s="230">
        <f>IF(BH467=1,data!$C$41*BG467,0)</f>
        <v>0</v>
      </c>
      <c r="BJ467" s="265" t="s">
        <v>96</v>
      </c>
      <c r="BK467" s="231">
        <f>IF(BH467=1,IF(BG467&lt;15,VLOOKUP(BJ467,data!$B$3:$E$32,2,0)*BG467,(VLOOKUP(BJ467,data!$B$3:$E$32,2,0)*14)+(VLOOKUP(BJ467,data!$B$3:$E$32,3,0))*(BG467-14)),0)</f>
        <v>0</v>
      </c>
      <c r="BL467" s="265" t="s">
        <v>96</v>
      </c>
      <c r="BM467" s="231">
        <f>IF(BH467=1,VLOOKUP(BL467,data!$B$35:$D$39,2,0),0)</f>
        <v>0</v>
      </c>
      <c r="BN467" s="232">
        <f>IF(AND(BK467&lt;&gt;0,BM467&lt;&gt;0)=FALSE,0,data!$C$43)</f>
        <v>0</v>
      </c>
      <c r="BO467" s="269">
        <f t="shared" si="529"/>
        <v>0</v>
      </c>
      <c r="BP467" s="225">
        <f t="shared" si="530"/>
        <v>0</v>
      </c>
      <c r="BQ467" s="225">
        <f t="shared" si="531"/>
        <v>0</v>
      </c>
      <c r="BR467" s="225">
        <f t="shared" si="532"/>
        <v>0</v>
      </c>
      <c r="BS467" s="431" t="str">
        <f t="shared" si="533"/>
        <v>ne</v>
      </c>
      <c r="BU467" s="229"/>
      <c r="BV467" s="225">
        <f t="shared" si="534"/>
        <v>0</v>
      </c>
      <c r="BW467" s="230">
        <f>IF(BV467=1,data!$C$41*BU467,0)</f>
        <v>0</v>
      </c>
      <c r="BX467" s="265" t="s">
        <v>96</v>
      </c>
      <c r="BY467" s="231">
        <f>IF(BV467=1,IF(BU467&lt;15,VLOOKUP(BX467,data!$B$3:$E$32,2,0)*BU467,(VLOOKUP(BX467,data!$B$3:$E$32,2,0)*14)+(VLOOKUP(BX467,data!$B$3:$E$32,3,0))*(BU467-14)),0)</f>
        <v>0</v>
      </c>
      <c r="BZ467" s="265" t="s">
        <v>96</v>
      </c>
      <c r="CA467" s="231">
        <f>IF(BV467=1,VLOOKUP(BZ467,data!$B$35:$D$39,2,0),0)</f>
        <v>0</v>
      </c>
      <c r="CB467" s="232">
        <f>IF(AND(BY467&lt;&gt;0,CA467&lt;&gt;0)=FALSE,0,data!$C$43)</f>
        <v>0</v>
      </c>
      <c r="CC467" s="269">
        <f t="shared" si="535"/>
        <v>0</v>
      </c>
      <c r="CD467" s="225">
        <f t="shared" si="536"/>
        <v>0</v>
      </c>
      <c r="CE467" s="225">
        <f t="shared" si="537"/>
        <v>0</v>
      </c>
      <c r="CF467" s="225">
        <f t="shared" si="538"/>
        <v>0</v>
      </c>
      <c r="CG467" s="431" t="str">
        <f t="shared" si="539"/>
        <v>ne</v>
      </c>
      <c r="CI467" s="229"/>
      <c r="CJ467" s="225">
        <f t="shared" si="540"/>
        <v>0</v>
      </c>
      <c r="CK467" s="230">
        <f>IF(CJ467=1,data!$C$41*CI467,0)</f>
        <v>0</v>
      </c>
      <c r="CL467" s="265" t="s">
        <v>96</v>
      </c>
      <c r="CM467" s="231">
        <f>IF(CJ467=1,IF(CI467&lt;15,VLOOKUP(CL467,data!$B$3:$E$32,2,0)*CI467,(VLOOKUP(CL467,data!$B$3:$E$32,2,0)*14)+(VLOOKUP(CL467,data!$B$3:$E$32,3,0))*(CI467-14)),0)</f>
        <v>0</v>
      </c>
      <c r="CN467" s="265" t="s">
        <v>96</v>
      </c>
      <c r="CO467" s="231">
        <f>IF(CJ467=1,VLOOKUP(CN467,data!$B$35:$D$39,2,0),0)</f>
        <v>0</v>
      </c>
      <c r="CP467" s="232">
        <f>IF(AND(CM467&lt;&gt;0,CO467&lt;&gt;0)=FALSE,0,data!$C$43)</f>
        <v>0</v>
      </c>
      <c r="CQ467" s="269">
        <f t="shared" si="541"/>
        <v>0</v>
      </c>
      <c r="CR467" s="225">
        <f t="shared" si="542"/>
        <v>0</v>
      </c>
      <c r="CS467" s="225">
        <f t="shared" si="543"/>
        <v>0</v>
      </c>
      <c r="CT467" s="225">
        <f t="shared" si="544"/>
        <v>0</v>
      </c>
      <c r="CU467" s="431" t="str">
        <f t="shared" si="545"/>
        <v>ne</v>
      </c>
      <c r="CW467" s="229"/>
      <c r="CX467" s="225">
        <f t="shared" si="546"/>
        <v>0</v>
      </c>
      <c r="CY467" s="230">
        <f>IF(CX467=1,data!$C$41*CW467,0)</f>
        <v>0</v>
      </c>
      <c r="CZ467" s="265" t="s">
        <v>96</v>
      </c>
      <c r="DA467" s="231">
        <f>IF(CX467=1,IF(CW467&lt;15,VLOOKUP(CZ467,data!$B$3:$E$32,2,0)*CW467,(VLOOKUP(CZ467,data!$B$3:$E$32,2,0)*14)+(VLOOKUP(CZ467,data!$B$3:$E$32,3,0))*(CW467-14)),0)</f>
        <v>0</v>
      </c>
      <c r="DB467" s="265" t="s">
        <v>96</v>
      </c>
      <c r="DC467" s="231">
        <f>IF(CX467=1,VLOOKUP(DB467,data!$B$35:$D$39,2,0),0)</f>
        <v>0</v>
      </c>
      <c r="DD467" s="232">
        <f>IF(AND(DA467&lt;&gt;0,DC467&lt;&gt;0)=FALSE,0,data!$C$43)</f>
        <v>0</v>
      </c>
      <c r="DE467" s="269">
        <f t="shared" si="547"/>
        <v>0</v>
      </c>
      <c r="DF467" s="225">
        <f t="shared" si="548"/>
        <v>0</v>
      </c>
      <c r="DG467" s="225">
        <f t="shared" si="549"/>
        <v>0</v>
      </c>
      <c r="DH467" s="225">
        <f t="shared" si="550"/>
        <v>0</v>
      </c>
      <c r="DI467" s="431" t="str">
        <f t="shared" si="551"/>
        <v>ne</v>
      </c>
      <c r="DK467" s="229"/>
      <c r="DL467" s="225">
        <f t="shared" si="552"/>
        <v>0</v>
      </c>
      <c r="DM467" s="230">
        <f>IF(DL467=1,data!$C$41*DK467,0)</f>
        <v>0</v>
      </c>
      <c r="DN467" s="265" t="s">
        <v>96</v>
      </c>
      <c r="DO467" s="231">
        <f>IF(DL467=1,IF(DK467&lt;15,VLOOKUP(DN467,data!$B$3:$E$32,2,0)*DK467,(VLOOKUP(DN467,data!$B$3:$E$32,2,0)*14)+(VLOOKUP(DN467,data!$B$3:$E$32,3,0))*(DK467-14)),0)</f>
        <v>0</v>
      </c>
      <c r="DP467" s="265" t="s">
        <v>96</v>
      </c>
      <c r="DQ467" s="231">
        <f>IF(DL467=1,VLOOKUP(DP467,data!$B$35:$D$39,2,0),0)</f>
        <v>0</v>
      </c>
      <c r="DR467" s="232">
        <f>IF(AND(DO467&lt;&gt;0,DQ467&lt;&gt;0)=FALSE,0,data!$C$43)</f>
        <v>0</v>
      </c>
      <c r="DS467" s="269">
        <f t="shared" si="553"/>
        <v>0</v>
      </c>
      <c r="DT467" s="225">
        <f t="shared" si="554"/>
        <v>0</v>
      </c>
      <c r="DU467" s="225">
        <f t="shared" si="555"/>
        <v>0</v>
      </c>
      <c r="DV467" s="225">
        <f t="shared" si="556"/>
        <v>0</v>
      </c>
      <c r="DW467" s="431" t="str">
        <f t="shared" si="557"/>
        <v>ne</v>
      </c>
      <c r="DY467" s="229"/>
      <c r="DZ467" s="225">
        <f t="shared" si="558"/>
        <v>0</v>
      </c>
      <c r="EA467" s="230">
        <f>IF(DZ467=1,data!$C$41*DY467,0)</f>
        <v>0</v>
      </c>
      <c r="EB467" s="265" t="s">
        <v>96</v>
      </c>
      <c r="EC467" s="231">
        <f>IF(DZ467=1,IF(DY467&lt;15,VLOOKUP(EB467,data!$B$3:$E$32,2,0)*DY467,(VLOOKUP(EB467,data!$B$3:$E$32,2,0)*14)+(VLOOKUP(EB467,data!$B$3:$E$32,3,0))*(DY467-14)),0)</f>
        <v>0</v>
      </c>
      <c r="ED467" s="265" t="s">
        <v>96</v>
      </c>
      <c r="EE467" s="231">
        <f>IF(DZ467=1,VLOOKUP(ED467,data!$B$35:$D$39,2,0),0)</f>
        <v>0</v>
      </c>
      <c r="EF467" s="232">
        <f>IF(AND(EC467&lt;&gt;0,EE467&lt;&gt;0)=FALSE,0,data!$C$43)</f>
        <v>0</v>
      </c>
      <c r="EG467" s="269">
        <f t="shared" si="559"/>
        <v>0</v>
      </c>
      <c r="EH467" s="225">
        <f t="shared" si="560"/>
        <v>0</v>
      </c>
      <c r="EI467" s="225">
        <f t="shared" si="561"/>
        <v>0</v>
      </c>
      <c r="EJ467" s="225">
        <f t="shared" si="562"/>
        <v>0</v>
      </c>
      <c r="EK467" s="431" t="str">
        <f t="shared" si="563"/>
        <v>ne</v>
      </c>
      <c r="EM467" s="229"/>
      <c r="EN467" s="225">
        <f t="shared" si="564"/>
        <v>0</v>
      </c>
      <c r="EO467" s="230">
        <f>IF(EN467=1,data!$C$41*EM467,0)</f>
        <v>0</v>
      </c>
      <c r="EP467" s="265" t="s">
        <v>96</v>
      </c>
      <c r="EQ467" s="231">
        <f>IF(EN467=1,IF(EM467&lt;15,VLOOKUP(EP467,data!$B$3:$E$32,2,0)*EM467,(VLOOKUP(EP467,data!$B$3:$E$32,2,0)*14)+(VLOOKUP(EP467,data!$B$3:$E$32,3,0))*(EM467-14)),0)</f>
        <v>0</v>
      </c>
      <c r="ER467" s="265" t="s">
        <v>96</v>
      </c>
      <c r="ES467" s="231">
        <f>IF(EN467=1,VLOOKUP(ER467,data!$B$35:$D$39,2,0),0)</f>
        <v>0</v>
      </c>
      <c r="ET467" s="232">
        <f>IF(AND(EQ467&lt;&gt;0,ES467&lt;&gt;0)=FALSE,0,data!$C$43)</f>
        <v>0</v>
      </c>
      <c r="EU467" s="269">
        <f t="shared" si="565"/>
        <v>0</v>
      </c>
      <c r="EV467" s="225">
        <f t="shared" si="566"/>
        <v>0</v>
      </c>
      <c r="EW467" s="225">
        <f t="shared" si="567"/>
        <v>0</v>
      </c>
      <c r="EX467" s="225">
        <f t="shared" si="568"/>
        <v>0</v>
      </c>
      <c r="EY467" s="431" t="str">
        <f t="shared" si="569"/>
        <v>ne</v>
      </c>
      <c r="FA467" s="229"/>
      <c r="FB467" s="225">
        <f t="shared" si="570"/>
        <v>0</v>
      </c>
      <c r="FC467" s="230">
        <f>IF(FB467=1,data!$C$41*FA467,0)</f>
        <v>0</v>
      </c>
      <c r="FD467" s="265" t="s">
        <v>96</v>
      </c>
      <c r="FE467" s="231">
        <f>IF(FB467=1,IF(FA467&lt;15,VLOOKUP(FD467,data!$B$3:$E$32,2,0)*FA467,(VLOOKUP(FD467,data!$B$3:$E$32,2,0)*14)+(VLOOKUP(FD467,data!$B$3:$E$32,3,0))*(FA467-14)),0)</f>
        <v>0</v>
      </c>
      <c r="FF467" s="265" t="s">
        <v>96</v>
      </c>
      <c r="FG467" s="231">
        <f>IF(FB467=1,VLOOKUP(FF467,data!$B$35:$D$39,2,0),0)</f>
        <v>0</v>
      </c>
      <c r="FH467" s="232">
        <f>IF(AND(FE467&lt;&gt;0,FG467&lt;&gt;0)=FALSE,0,data!$C$43)</f>
        <v>0</v>
      </c>
      <c r="FI467" s="269">
        <f t="shared" si="571"/>
        <v>0</v>
      </c>
      <c r="FJ467" s="225">
        <f t="shared" si="572"/>
        <v>0</v>
      </c>
      <c r="FK467" s="225">
        <f t="shared" si="573"/>
        <v>0</v>
      </c>
      <c r="FL467" s="225">
        <f t="shared" si="574"/>
        <v>0</v>
      </c>
      <c r="FM467" s="431" t="str">
        <f t="shared" si="575"/>
        <v>ne</v>
      </c>
    </row>
    <row r="468" spans="1:169" ht="26.65" hidden="1" customHeight="1" x14ac:dyDescent="0.25">
      <c r="A468" s="233"/>
      <c r="B468" s="370" t="s">
        <v>559</v>
      </c>
      <c r="C468" s="416"/>
      <c r="D468" s="418"/>
      <c r="E468" s="229"/>
      <c r="F468" s="225">
        <f t="shared" si="507"/>
        <v>0</v>
      </c>
      <c r="G468" s="230">
        <f>IF(F468=1,data!$C$41*E468,0)</f>
        <v>0</v>
      </c>
      <c r="H468" s="265" t="s">
        <v>96</v>
      </c>
      <c r="I468" s="231">
        <f>IF($F468=1,IF($E468&lt;15,VLOOKUP(H468,data!$B$3:$E$32,2,0)*$E468,(VLOOKUP(H468,data!$B$3:$E$32,2,0)*14)+(VLOOKUP(H468,data!$B$3:$E$32,3,0))*($E468-14)),0)</f>
        <v>0</v>
      </c>
      <c r="J468" s="265" t="s">
        <v>96</v>
      </c>
      <c r="K468" s="231">
        <f>IF($F468=1,VLOOKUP(J468,data!$B$35:$D$39,2,0),0)</f>
        <v>0</v>
      </c>
      <c r="L468" s="232">
        <f>IF(AND(I468&lt;&gt;0,K468&lt;&gt;0)=FALSE,0,data!$C$43)</f>
        <v>0</v>
      </c>
      <c r="M468" s="269">
        <f t="shared" si="505"/>
        <v>0</v>
      </c>
      <c r="N468" s="225">
        <f t="shared" si="576"/>
        <v>0</v>
      </c>
      <c r="O468" s="225">
        <f t="shared" si="508"/>
        <v>0</v>
      </c>
      <c r="P468" s="225">
        <f t="shared" si="509"/>
        <v>0</v>
      </c>
      <c r="Q468" s="228"/>
      <c r="R468" s="438">
        <f t="shared" si="510"/>
        <v>0</v>
      </c>
      <c r="S468" s="225">
        <f t="shared" si="511"/>
        <v>0</v>
      </c>
      <c r="T468" s="357">
        <f>IF(S468=1,data!$C$41*R468,0)</f>
        <v>0</v>
      </c>
      <c r="U468" s="370" t="str">
        <f t="shared" si="512"/>
        <v xml:space="preserve"> </v>
      </c>
      <c r="V468" s="360">
        <f>IF($S468=1,IF(R468&lt;15,VLOOKUP(U468,data!$B$3:$E$32,2,0)*R468,(VLOOKUP(U468,data!$B$3:$E$32,2,0)*14)+(VLOOKUP(U468,data!$B$3:$E$32,3,0))*(R468-14)),0)</f>
        <v>0</v>
      </c>
      <c r="W468" s="370" t="str">
        <f t="shared" si="513"/>
        <v xml:space="preserve"> </v>
      </c>
      <c r="X468" s="360">
        <f>IF($S468=1,VLOOKUP(W468,data!$B$35:$D$39,2,0),0)</f>
        <v>0</v>
      </c>
      <c r="Y468" s="364">
        <f>IF(AND(V468&lt;&gt;0,X468&lt;&gt;0)=FALSE,0,data!$C$43)</f>
        <v>0</v>
      </c>
      <c r="Z468" s="365">
        <f t="shared" si="506"/>
        <v>0</v>
      </c>
      <c r="AA468" s="225">
        <f t="shared" si="577"/>
        <v>0</v>
      </c>
      <c r="AB468" s="225">
        <f t="shared" si="514"/>
        <v>0</v>
      </c>
      <c r="AC468" s="225">
        <f t="shared" si="515"/>
        <v>0</v>
      </c>
      <c r="AE468" s="229"/>
      <c r="AF468" s="225">
        <f t="shared" si="516"/>
        <v>0</v>
      </c>
      <c r="AG468" s="230">
        <f>IF(AF468=1,data!$C$41*AE468,0)</f>
        <v>0</v>
      </c>
      <c r="AH468" s="265" t="s">
        <v>96</v>
      </c>
      <c r="AI468" s="231">
        <f>IF(AF468=1,IF(AE468&lt;15,VLOOKUP(AH468,data!$B$3:$E$32,2,0)*AE468,(VLOOKUP(AH468,data!$B$3:$E$32,2,0)*14)+(VLOOKUP(AH468,data!$B$3:$E$32,3,0))*(AE468-14)),0)</f>
        <v>0</v>
      </c>
      <c r="AJ468" s="265" t="s">
        <v>96</v>
      </c>
      <c r="AK468" s="231">
        <f>IF(AF468=1,VLOOKUP(AJ468,data!$B$35:$D$39,2,0),0)</f>
        <v>0</v>
      </c>
      <c r="AL468" s="232">
        <f>IF(AND(AI468&lt;&gt;0,AK468&lt;&gt;0)=FALSE,0,data!$C$43)</f>
        <v>0</v>
      </c>
      <c r="AM468" s="269">
        <f t="shared" si="517"/>
        <v>0</v>
      </c>
      <c r="AN468" s="225">
        <f t="shared" si="518"/>
        <v>0</v>
      </c>
      <c r="AO468" s="225">
        <f t="shared" si="519"/>
        <v>0</v>
      </c>
      <c r="AP468" s="225">
        <f t="shared" si="520"/>
        <v>0</v>
      </c>
      <c r="AQ468" s="431" t="str">
        <f t="shared" si="521"/>
        <v>ne</v>
      </c>
      <c r="AS468" s="229"/>
      <c r="AT468" s="225">
        <f t="shared" si="522"/>
        <v>0</v>
      </c>
      <c r="AU468" s="230">
        <f>IF(AT468=1,data!$C$41*AS468,0)</f>
        <v>0</v>
      </c>
      <c r="AV468" s="265" t="s">
        <v>96</v>
      </c>
      <c r="AW468" s="231">
        <f>IF(AT468=1,IF(AS468&lt;15,VLOOKUP(AV468,data!$B$3:$E$32,2,0)*AS468,(VLOOKUP(AV468,data!$B$3:$E$32,2,0)*14)+(VLOOKUP(AV468,data!$B$3:$E$32,3,0))*(AS468-14)),0)</f>
        <v>0</v>
      </c>
      <c r="AX468" s="265" t="s">
        <v>96</v>
      </c>
      <c r="AY468" s="231">
        <f>IF(AT468=1,VLOOKUP(AX468,data!$B$35:$D$39,2,0),0)</f>
        <v>0</v>
      </c>
      <c r="AZ468" s="232">
        <f>IF(AND(AW468&lt;&gt;0,AY468&lt;&gt;0)=FALSE,0,data!$C$43)</f>
        <v>0</v>
      </c>
      <c r="BA468" s="269">
        <f t="shared" si="523"/>
        <v>0</v>
      </c>
      <c r="BB468" s="225">
        <f t="shared" si="524"/>
        <v>0</v>
      </c>
      <c r="BC468" s="225">
        <f t="shared" si="525"/>
        <v>0</v>
      </c>
      <c r="BD468" s="225">
        <f t="shared" si="526"/>
        <v>0</v>
      </c>
      <c r="BE468" s="431" t="str">
        <f t="shared" si="527"/>
        <v>ne</v>
      </c>
      <c r="BG468" s="229"/>
      <c r="BH468" s="225">
        <f t="shared" si="528"/>
        <v>0</v>
      </c>
      <c r="BI468" s="230">
        <f>IF(BH468=1,data!$C$41*BG468,0)</f>
        <v>0</v>
      </c>
      <c r="BJ468" s="265" t="s">
        <v>96</v>
      </c>
      <c r="BK468" s="231">
        <f>IF(BH468=1,IF(BG468&lt;15,VLOOKUP(BJ468,data!$B$3:$E$32,2,0)*BG468,(VLOOKUP(BJ468,data!$B$3:$E$32,2,0)*14)+(VLOOKUP(BJ468,data!$B$3:$E$32,3,0))*(BG468-14)),0)</f>
        <v>0</v>
      </c>
      <c r="BL468" s="265" t="s">
        <v>96</v>
      </c>
      <c r="BM468" s="231">
        <f>IF(BH468=1,VLOOKUP(BL468,data!$B$35:$D$39,2,0),0)</f>
        <v>0</v>
      </c>
      <c r="BN468" s="232">
        <f>IF(AND(BK468&lt;&gt;0,BM468&lt;&gt;0)=FALSE,0,data!$C$43)</f>
        <v>0</v>
      </c>
      <c r="BO468" s="269">
        <f t="shared" si="529"/>
        <v>0</v>
      </c>
      <c r="BP468" s="225">
        <f t="shared" si="530"/>
        <v>0</v>
      </c>
      <c r="BQ468" s="225">
        <f t="shared" si="531"/>
        <v>0</v>
      </c>
      <c r="BR468" s="225">
        <f t="shared" si="532"/>
        <v>0</v>
      </c>
      <c r="BS468" s="431" t="str">
        <f t="shared" si="533"/>
        <v>ne</v>
      </c>
      <c r="BU468" s="229"/>
      <c r="BV468" s="225">
        <f t="shared" si="534"/>
        <v>0</v>
      </c>
      <c r="BW468" s="230">
        <f>IF(BV468=1,data!$C$41*BU468,0)</f>
        <v>0</v>
      </c>
      <c r="BX468" s="265" t="s">
        <v>96</v>
      </c>
      <c r="BY468" s="231">
        <f>IF(BV468=1,IF(BU468&lt;15,VLOOKUP(BX468,data!$B$3:$E$32,2,0)*BU468,(VLOOKUP(BX468,data!$B$3:$E$32,2,0)*14)+(VLOOKUP(BX468,data!$B$3:$E$32,3,0))*(BU468-14)),0)</f>
        <v>0</v>
      </c>
      <c r="BZ468" s="265" t="s">
        <v>96</v>
      </c>
      <c r="CA468" s="231">
        <f>IF(BV468=1,VLOOKUP(BZ468,data!$B$35:$D$39,2,0),0)</f>
        <v>0</v>
      </c>
      <c r="CB468" s="232">
        <f>IF(AND(BY468&lt;&gt;0,CA468&lt;&gt;0)=FALSE,0,data!$C$43)</f>
        <v>0</v>
      </c>
      <c r="CC468" s="269">
        <f t="shared" si="535"/>
        <v>0</v>
      </c>
      <c r="CD468" s="225">
        <f t="shared" si="536"/>
        <v>0</v>
      </c>
      <c r="CE468" s="225">
        <f t="shared" si="537"/>
        <v>0</v>
      </c>
      <c r="CF468" s="225">
        <f t="shared" si="538"/>
        <v>0</v>
      </c>
      <c r="CG468" s="431" t="str">
        <f t="shared" si="539"/>
        <v>ne</v>
      </c>
      <c r="CI468" s="229"/>
      <c r="CJ468" s="225">
        <f t="shared" si="540"/>
        <v>0</v>
      </c>
      <c r="CK468" s="230">
        <f>IF(CJ468=1,data!$C$41*CI468,0)</f>
        <v>0</v>
      </c>
      <c r="CL468" s="265" t="s">
        <v>96</v>
      </c>
      <c r="CM468" s="231">
        <f>IF(CJ468=1,IF(CI468&lt;15,VLOOKUP(CL468,data!$B$3:$E$32,2,0)*CI468,(VLOOKUP(CL468,data!$B$3:$E$32,2,0)*14)+(VLOOKUP(CL468,data!$B$3:$E$32,3,0))*(CI468-14)),0)</f>
        <v>0</v>
      </c>
      <c r="CN468" s="265" t="s">
        <v>96</v>
      </c>
      <c r="CO468" s="231">
        <f>IF(CJ468=1,VLOOKUP(CN468,data!$B$35:$D$39,2,0),0)</f>
        <v>0</v>
      </c>
      <c r="CP468" s="232">
        <f>IF(AND(CM468&lt;&gt;0,CO468&lt;&gt;0)=FALSE,0,data!$C$43)</f>
        <v>0</v>
      </c>
      <c r="CQ468" s="269">
        <f t="shared" si="541"/>
        <v>0</v>
      </c>
      <c r="CR468" s="225">
        <f t="shared" si="542"/>
        <v>0</v>
      </c>
      <c r="CS468" s="225">
        <f t="shared" si="543"/>
        <v>0</v>
      </c>
      <c r="CT468" s="225">
        <f t="shared" si="544"/>
        <v>0</v>
      </c>
      <c r="CU468" s="431" t="str">
        <f t="shared" si="545"/>
        <v>ne</v>
      </c>
      <c r="CW468" s="229"/>
      <c r="CX468" s="225">
        <f t="shared" si="546"/>
        <v>0</v>
      </c>
      <c r="CY468" s="230">
        <f>IF(CX468=1,data!$C$41*CW468,0)</f>
        <v>0</v>
      </c>
      <c r="CZ468" s="265" t="s">
        <v>96</v>
      </c>
      <c r="DA468" s="231">
        <f>IF(CX468=1,IF(CW468&lt;15,VLOOKUP(CZ468,data!$B$3:$E$32,2,0)*CW468,(VLOOKUP(CZ468,data!$B$3:$E$32,2,0)*14)+(VLOOKUP(CZ468,data!$B$3:$E$32,3,0))*(CW468-14)),0)</f>
        <v>0</v>
      </c>
      <c r="DB468" s="265" t="s">
        <v>96</v>
      </c>
      <c r="DC468" s="231">
        <f>IF(CX468=1,VLOOKUP(DB468,data!$B$35:$D$39,2,0),0)</f>
        <v>0</v>
      </c>
      <c r="DD468" s="232">
        <f>IF(AND(DA468&lt;&gt;0,DC468&lt;&gt;0)=FALSE,0,data!$C$43)</f>
        <v>0</v>
      </c>
      <c r="DE468" s="269">
        <f t="shared" si="547"/>
        <v>0</v>
      </c>
      <c r="DF468" s="225">
        <f t="shared" si="548"/>
        <v>0</v>
      </c>
      <c r="DG468" s="225">
        <f t="shared" si="549"/>
        <v>0</v>
      </c>
      <c r="DH468" s="225">
        <f t="shared" si="550"/>
        <v>0</v>
      </c>
      <c r="DI468" s="431" t="str">
        <f t="shared" si="551"/>
        <v>ne</v>
      </c>
      <c r="DK468" s="229"/>
      <c r="DL468" s="225">
        <f t="shared" si="552"/>
        <v>0</v>
      </c>
      <c r="DM468" s="230">
        <f>IF(DL468=1,data!$C$41*DK468,0)</f>
        <v>0</v>
      </c>
      <c r="DN468" s="265" t="s">
        <v>96</v>
      </c>
      <c r="DO468" s="231">
        <f>IF(DL468=1,IF(DK468&lt;15,VLOOKUP(DN468,data!$B$3:$E$32,2,0)*DK468,(VLOOKUP(DN468,data!$B$3:$E$32,2,0)*14)+(VLOOKUP(DN468,data!$B$3:$E$32,3,0))*(DK468-14)),0)</f>
        <v>0</v>
      </c>
      <c r="DP468" s="265" t="s">
        <v>96</v>
      </c>
      <c r="DQ468" s="231">
        <f>IF(DL468=1,VLOOKUP(DP468,data!$B$35:$D$39,2,0),0)</f>
        <v>0</v>
      </c>
      <c r="DR468" s="232">
        <f>IF(AND(DO468&lt;&gt;0,DQ468&lt;&gt;0)=FALSE,0,data!$C$43)</f>
        <v>0</v>
      </c>
      <c r="DS468" s="269">
        <f t="shared" si="553"/>
        <v>0</v>
      </c>
      <c r="DT468" s="225">
        <f t="shared" si="554"/>
        <v>0</v>
      </c>
      <c r="DU468" s="225">
        <f t="shared" si="555"/>
        <v>0</v>
      </c>
      <c r="DV468" s="225">
        <f t="shared" si="556"/>
        <v>0</v>
      </c>
      <c r="DW468" s="431" t="str">
        <f t="shared" si="557"/>
        <v>ne</v>
      </c>
      <c r="DY468" s="229"/>
      <c r="DZ468" s="225">
        <f t="shared" si="558"/>
        <v>0</v>
      </c>
      <c r="EA468" s="230">
        <f>IF(DZ468=1,data!$C$41*DY468,0)</f>
        <v>0</v>
      </c>
      <c r="EB468" s="265" t="s">
        <v>96</v>
      </c>
      <c r="EC468" s="231">
        <f>IF(DZ468=1,IF(DY468&lt;15,VLOOKUP(EB468,data!$B$3:$E$32,2,0)*DY468,(VLOOKUP(EB468,data!$B$3:$E$32,2,0)*14)+(VLOOKUP(EB468,data!$B$3:$E$32,3,0))*(DY468-14)),0)</f>
        <v>0</v>
      </c>
      <c r="ED468" s="265" t="s">
        <v>96</v>
      </c>
      <c r="EE468" s="231">
        <f>IF(DZ468=1,VLOOKUP(ED468,data!$B$35:$D$39,2,0),0)</f>
        <v>0</v>
      </c>
      <c r="EF468" s="232">
        <f>IF(AND(EC468&lt;&gt;0,EE468&lt;&gt;0)=FALSE,0,data!$C$43)</f>
        <v>0</v>
      </c>
      <c r="EG468" s="269">
        <f t="shared" si="559"/>
        <v>0</v>
      </c>
      <c r="EH468" s="225">
        <f t="shared" si="560"/>
        <v>0</v>
      </c>
      <c r="EI468" s="225">
        <f t="shared" si="561"/>
        <v>0</v>
      </c>
      <c r="EJ468" s="225">
        <f t="shared" si="562"/>
        <v>0</v>
      </c>
      <c r="EK468" s="431" t="str">
        <f t="shared" si="563"/>
        <v>ne</v>
      </c>
      <c r="EM468" s="229"/>
      <c r="EN468" s="225">
        <f t="shared" si="564"/>
        <v>0</v>
      </c>
      <c r="EO468" s="230">
        <f>IF(EN468=1,data!$C$41*EM468,0)</f>
        <v>0</v>
      </c>
      <c r="EP468" s="265" t="s">
        <v>96</v>
      </c>
      <c r="EQ468" s="231">
        <f>IF(EN468=1,IF(EM468&lt;15,VLOOKUP(EP468,data!$B$3:$E$32,2,0)*EM468,(VLOOKUP(EP468,data!$B$3:$E$32,2,0)*14)+(VLOOKUP(EP468,data!$B$3:$E$32,3,0))*(EM468-14)),0)</f>
        <v>0</v>
      </c>
      <c r="ER468" s="265" t="s">
        <v>96</v>
      </c>
      <c r="ES468" s="231">
        <f>IF(EN468=1,VLOOKUP(ER468,data!$B$35:$D$39,2,0),0)</f>
        <v>0</v>
      </c>
      <c r="ET468" s="232">
        <f>IF(AND(EQ468&lt;&gt;0,ES468&lt;&gt;0)=FALSE,0,data!$C$43)</f>
        <v>0</v>
      </c>
      <c r="EU468" s="269">
        <f t="shared" si="565"/>
        <v>0</v>
      </c>
      <c r="EV468" s="225">
        <f t="shared" si="566"/>
        <v>0</v>
      </c>
      <c r="EW468" s="225">
        <f t="shared" si="567"/>
        <v>0</v>
      </c>
      <c r="EX468" s="225">
        <f t="shared" si="568"/>
        <v>0</v>
      </c>
      <c r="EY468" s="431" t="str">
        <f t="shared" si="569"/>
        <v>ne</v>
      </c>
      <c r="FA468" s="229"/>
      <c r="FB468" s="225">
        <f t="shared" si="570"/>
        <v>0</v>
      </c>
      <c r="FC468" s="230">
        <f>IF(FB468=1,data!$C$41*FA468,0)</f>
        <v>0</v>
      </c>
      <c r="FD468" s="265" t="s">
        <v>96</v>
      </c>
      <c r="FE468" s="231">
        <f>IF(FB468=1,IF(FA468&lt;15,VLOOKUP(FD468,data!$B$3:$E$32,2,0)*FA468,(VLOOKUP(FD468,data!$B$3:$E$32,2,0)*14)+(VLOOKUP(FD468,data!$B$3:$E$32,3,0))*(FA468-14)),0)</f>
        <v>0</v>
      </c>
      <c r="FF468" s="265" t="s">
        <v>96</v>
      </c>
      <c r="FG468" s="231">
        <f>IF(FB468=1,VLOOKUP(FF468,data!$B$35:$D$39,2,0),0)</f>
        <v>0</v>
      </c>
      <c r="FH468" s="232">
        <f>IF(AND(FE468&lt;&gt;0,FG468&lt;&gt;0)=FALSE,0,data!$C$43)</f>
        <v>0</v>
      </c>
      <c r="FI468" s="269">
        <f t="shared" si="571"/>
        <v>0</v>
      </c>
      <c r="FJ468" s="225">
        <f t="shared" si="572"/>
        <v>0</v>
      </c>
      <c r="FK468" s="225">
        <f t="shared" si="573"/>
        <v>0</v>
      </c>
      <c r="FL468" s="225">
        <f t="shared" si="574"/>
        <v>0</v>
      </c>
      <c r="FM468" s="431" t="str">
        <f t="shared" si="575"/>
        <v>ne</v>
      </c>
    </row>
    <row r="469" spans="1:169" ht="26.65" hidden="1" customHeight="1" x14ac:dyDescent="0.25">
      <c r="A469" s="233"/>
      <c r="B469" s="370" t="s">
        <v>560</v>
      </c>
      <c r="C469" s="416"/>
      <c r="D469" s="418"/>
      <c r="E469" s="229"/>
      <c r="F469" s="225">
        <f t="shared" si="507"/>
        <v>0</v>
      </c>
      <c r="G469" s="230">
        <f>IF(F469=1,data!$C$41*E469,0)</f>
        <v>0</v>
      </c>
      <c r="H469" s="265" t="s">
        <v>96</v>
      </c>
      <c r="I469" s="231">
        <f>IF($F469=1,IF($E469&lt;15,VLOOKUP(H469,data!$B$3:$E$32,2,0)*$E469,(VLOOKUP(H469,data!$B$3:$E$32,2,0)*14)+(VLOOKUP(H469,data!$B$3:$E$32,3,0))*($E469-14)),0)</f>
        <v>0</v>
      </c>
      <c r="J469" s="265" t="s">
        <v>96</v>
      </c>
      <c r="K469" s="231">
        <f>IF($F469=1,VLOOKUP(J469,data!$B$35:$D$39,2,0),0)</f>
        <v>0</v>
      </c>
      <c r="L469" s="232">
        <f>IF(AND(I469&lt;&gt;0,K469&lt;&gt;0)=FALSE,0,data!$C$43)</f>
        <v>0</v>
      </c>
      <c r="M469" s="269">
        <f t="shared" si="505"/>
        <v>0</v>
      </c>
      <c r="N469" s="225">
        <f t="shared" si="576"/>
        <v>0</v>
      </c>
      <c r="O469" s="225">
        <f t="shared" si="508"/>
        <v>0</v>
      </c>
      <c r="P469" s="225">
        <f t="shared" si="509"/>
        <v>0</v>
      </c>
      <c r="Q469" s="228"/>
      <c r="R469" s="438">
        <f t="shared" si="510"/>
        <v>0</v>
      </c>
      <c r="S469" s="225">
        <f t="shared" si="511"/>
        <v>0</v>
      </c>
      <c r="T469" s="357">
        <f>IF(S469=1,data!$C$41*R469,0)</f>
        <v>0</v>
      </c>
      <c r="U469" s="370" t="str">
        <f t="shared" si="512"/>
        <v xml:space="preserve"> </v>
      </c>
      <c r="V469" s="360">
        <f>IF($S469=1,IF(R469&lt;15,VLOOKUP(U469,data!$B$3:$E$32,2,0)*R469,(VLOOKUP(U469,data!$B$3:$E$32,2,0)*14)+(VLOOKUP(U469,data!$B$3:$E$32,3,0))*(R469-14)),0)</f>
        <v>0</v>
      </c>
      <c r="W469" s="370" t="str">
        <f t="shared" si="513"/>
        <v xml:space="preserve"> </v>
      </c>
      <c r="X469" s="360">
        <f>IF($S469=1,VLOOKUP(W469,data!$B$35:$D$39,2,0),0)</f>
        <v>0</v>
      </c>
      <c r="Y469" s="364">
        <f>IF(AND(V469&lt;&gt;0,X469&lt;&gt;0)=FALSE,0,data!$C$43)</f>
        <v>0</v>
      </c>
      <c r="Z469" s="365">
        <f t="shared" si="506"/>
        <v>0</v>
      </c>
      <c r="AA469" s="225">
        <f t="shared" si="577"/>
        <v>0</v>
      </c>
      <c r="AB469" s="225">
        <f t="shared" si="514"/>
        <v>0</v>
      </c>
      <c r="AC469" s="225">
        <f t="shared" si="515"/>
        <v>0</v>
      </c>
      <c r="AE469" s="229"/>
      <c r="AF469" s="225">
        <f t="shared" si="516"/>
        <v>0</v>
      </c>
      <c r="AG469" s="230">
        <f>IF(AF469=1,data!$C$41*AE469,0)</f>
        <v>0</v>
      </c>
      <c r="AH469" s="265" t="s">
        <v>96</v>
      </c>
      <c r="AI469" s="231">
        <f>IF(AF469=1,IF(AE469&lt;15,VLOOKUP(AH469,data!$B$3:$E$32,2,0)*AE469,(VLOOKUP(AH469,data!$B$3:$E$32,2,0)*14)+(VLOOKUP(AH469,data!$B$3:$E$32,3,0))*(AE469-14)),0)</f>
        <v>0</v>
      </c>
      <c r="AJ469" s="265" t="s">
        <v>96</v>
      </c>
      <c r="AK469" s="231">
        <f>IF(AF469=1,VLOOKUP(AJ469,data!$B$35:$D$39,2,0),0)</f>
        <v>0</v>
      </c>
      <c r="AL469" s="232">
        <f>IF(AND(AI469&lt;&gt;0,AK469&lt;&gt;0)=FALSE,0,data!$C$43)</f>
        <v>0</v>
      </c>
      <c r="AM469" s="269">
        <f t="shared" si="517"/>
        <v>0</v>
      </c>
      <c r="AN469" s="225">
        <f t="shared" si="518"/>
        <v>0</v>
      </c>
      <c r="AO469" s="225">
        <f t="shared" si="519"/>
        <v>0</v>
      </c>
      <c r="AP469" s="225">
        <f t="shared" si="520"/>
        <v>0</v>
      </c>
      <c r="AQ469" s="431" t="str">
        <f t="shared" si="521"/>
        <v>ne</v>
      </c>
      <c r="AS469" s="229"/>
      <c r="AT469" s="225">
        <f t="shared" si="522"/>
        <v>0</v>
      </c>
      <c r="AU469" s="230">
        <f>IF(AT469=1,data!$C$41*AS469,0)</f>
        <v>0</v>
      </c>
      <c r="AV469" s="265" t="s">
        <v>96</v>
      </c>
      <c r="AW469" s="231">
        <f>IF(AT469=1,IF(AS469&lt;15,VLOOKUP(AV469,data!$B$3:$E$32,2,0)*AS469,(VLOOKUP(AV469,data!$B$3:$E$32,2,0)*14)+(VLOOKUP(AV469,data!$B$3:$E$32,3,0))*(AS469-14)),0)</f>
        <v>0</v>
      </c>
      <c r="AX469" s="265" t="s">
        <v>96</v>
      </c>
      <c r="AY469" s="231">
        <f>IF(AT469=1,VLOOKUP(AX469,data!$B$35:$D$39,2,0),0)</f>
        <v>0</v>
      </c>
      <c r="AZ469" s="232">
        <f>IF(AND(AW469&lt;&gt;0,AY469&lt;&gt;0)=FALSE,0,data!$C$43)</f>
        <v>0</v>
      </c>
      <c r="BA469" s="269">
        <f t="shared" si="523"/>
        <v>0</v>
      </c>
      <c r="BB469" s="225">
        <f t="shared" si="524"/>
        <v>0</v>
      </c>
      <c r="BC469" s="225">
        <f t="shared" si="525"/>
        <v>0</v>
      </c>
      <c r="BD469" s="225">
        <f t="shared" si="526"/>
        <v>0</v>
      </c>
      <c r="BE469" s="431" t="str">
        <f t="shared" si="527"/>
        <v>ne</v>
      </c>
      <c r="BG469" s="229"/>
      <c r="BH469" s="225">
        <f t="shared" si="528"/>
        <v>0</v>
      </c>
      <c r="BI469" s="230">
        <f>IF(BH469=1,data!$C$41*BG469,0)</f>
        <v>0</v>
      </c>
      <c r="BJ469" s="265" t="s">
        <v>96</v>
      </c>
      <c r="BK469" s="231">
        <f>IF(BH469=1,IF(BG469&lt;15,VLOOKUP(BJ469,data!$B$3:$E$32,2,0)*BG469,(VLOOKUP(BJ469,data!$B$3:$E$32,2,0)*14)+(VLOOKUP(BJ469,data!$B$3:$E$32,3,0))*(BG469-14)),0)</f>
        <v>0</v>
      </c>
      <c r="BL469" s="265" t="s">
        <v>96</v>
      </c>
      <c r="BM469" s="231">
        <f>IF(BH469=1,VLOOKUP(BL469,data!$B$35:$D$39,2,0),0)</f>
        <v>0</v>
      </c>
      <c r="BN469" s="232">
        <f>IF(AND(BK469&lt;&gt;0,BM469&lt;&gt;0)=FALSE,0,data!$C$43)</f>
        <v>0</v>
      </c>
      <c r="BO469" s="269">
        <f t="shared" si="529"/>
        <v>0</v>
      </c>
      <c r="BP469" s="225">
        <f t="shared" si="530"/>
        <v>0</v>
      </c>
      <c r="BQ469" s="225">
        <f t="shared" si="531"/>
        <v>0</v>
      </c>
      <c r="BR469" s="225">
        <f t="shared" si="532"/>
        <v>0</v>
      </c>
      <c r="BS469" s="431" t="str">
        <f t="shared" si="533"/>
        <v>ne</v>
      </c>
      <c r="BU469" s="229"/>
      <c r="BV469" s="225">
        <f t="shared" si="534"/>
        <v>0</v>
      </c>
      <c r="BW469" s="230">
        <f>IF(BV469=1,data!$C$41*BU469,0)</f>
        <v>0</v>
      </c>
      <c r="BX469" s="265" t="s">
        <v>96</v>
      </c>
      <c r="BY469" s="231">
        <f>IF(BV469=1,IF(BU469&lt;15,VLOOKUP(BX469,data!$B$3:$E$32,2,0)*BU469,(VLOOKUP(BX469,data!$B$3:$E$32,2,0)*14)+(VLOOKUP(BX469,data!$B$3:$E$32,3,0))*(BU469-14)),0)</f>
        <v>0</v>
      </c>
      <c r="BZ469" s="265" t="s">
        <v>96</v>
      </c>
      <c r="CA469" s="231">
        <f>IF(BV469=1,VLOOKUP(BZ469,data!$B$35:$D$39,2,0),0)</f>
        <v>0</v>
      </c>
      <c r="CB469" s="232">
        <f>IF(AND(BY469&lt;&gt;0,CA469&lt;&gt;0)=FALSE,0,data!$C$43)</f>
        <v>0</v>
      </c>
      <c r="CC469" s="269">
        <f t="shared" si="535"/>
        <v>0</v>
      </c>
      <c r="CD469" s="225">
        <f t="shared" si="536"/>
        <v>0</v>
      </c>
      <c r="CE469" s="225">
        <f t="shared" si="537"/>
        <v>0</v>
      </c>
      <c r="CF469" s="225">
        <f t="shared" si="538"/>
        <v>0</v>
      </c>
      <c r="CG469" s="431" t="str">
        <f t="shared" si="539"/>
        <v>ne</v>
      </c>
      <c r="CI469" s="229"/>
      <c r="CJ469" s="225">
        <f t="shared" si="540"/>
        <v>0</v>
      </c>
      <c r="CK469" s="230">
        <f>IF(CJ469=1,data!$C$41*CI469,0)</f>
        <v>0</v>
      </c>
      <c r="CL469" s="265" t="s">
        <v>96</v>
      </c>
      <c r="CM469" s="231">
        <f>IF(CJ469=1,IF(CI469&lt;15,VLOOKUP(CL469,data!$B$3:$E$32,2,0)*CI469,(VLOOKUP(CL469,data!$B$3:$E$32,2,0)*14)+(VLOOKUP(CL469,data!$B$3:$E$32,3,0))*(CI469-14)),0)</f>
        <v>0</v>
      </c>
      <c r="CN469" s="265" t="s">
        <v>96</v>
      </c>
      <c r="CO469" s="231">
        <f>IF(CJ469=1,VLOOKUP(CN469,data!$B$35:$D$39,2,0),0)</f>
        <v>0</v>
      </c>
      <c r="CP469" s="232">
        <f>IF(AND(CM469&lt;&gt;0,CO469&lt;&gt;0)=FALSE,0,data!$C$43)</f>
        <v>0</v>
      </c>
      <c r="CQ469" s="269">
        <f t="shared" si="541"/>
        <v>0</v>
      </c>
      <c r="CR469" s="225">
        <f t="shared" si="542"/>
        <v>0</v>
      </c>
      <c r="CS469" s="225">
        <f t="shared" si="543"/>
        <v>0</v>
      </c>
      <c r="CT469" s="225">
        <f t="shared" si="544"/>
        <v>0</v>
      </c>
      <c r="CU469" s="431" t="str">
        <f t="shared" si="545"/>
        <v>ne</v>
      </c>
      <c r="CW469" s="229"/>
      <c r="CX469" s="225">
        <f t="shared" si="546"/>
        <v>0</v>
      </c>
      <c r="CY469" s="230">
        <f>IF(CX469=1,data!$C$41*CW469,0)</f>
        <v>0</v>
      </c>
      <c r="CZ469" s="265" t="s">
        <v>96</v>
      </c>
      <c r="DA469" s="231">
        <f>IF(CX469=1,IF(CW469&lt;15,VLOOKUP(CZ469,data!$B$3:$E$32,2,0)*CW469,(VLOOKUP(CZ469,data!$B$3:$E$32,2,0)*14)+(VLOOKUP(CZ469,data!$B$3:$E$32,3,0))*(CW469-14)),0)</f>
        <v>0</v>
      </c>
      <c r="DB469" s="265" t="s">
        <v>96</v>
      </c>
      <c r="DC469" s="231">
        <f>IF(CX469=1,VLOOKUP(DB469,data!$B$35:$D$39,2,0),0)</f>
        <v>0</v>
      </c>
      <c r="DD469" s="232">
        <f>IF(AND(DA469&lt;&gt;0,DC469&lt;&gt;0)=FALSE,0,data!$C$43)</f>
        <v>0</v>
      </c>
      <c r="DE469" s="269">
        <f t="shared" si="547"/>
        <v>0</v>
      </c>
      <c r="DF469" s="225">
        <f t="shared" si="548"/>
        <v>0</v>
      </c>
      <c r="DG469" s="225">
        <f t="shared" si="549"/>
        <v>0</v>
      </c>
      <c r="DH469" s="225">
        <f t="shared" si="550"/>
        <v>0</v>
      </c>
      <c r="DI469" s="431" t="str">
        <f t="shared" si="551"/>
        <v>ne</v>
      </c>
      <c r="DK469" s="229"/>
      <c r="DL469" s="225">
        <f t="shared" si="552"/>
        <v>0</v>
      </c>
      <c r="DM469" s="230">
        <f>IF(DL469=1,data!$C$41*DK469,0)</f>
        <v>0</v>
      </c>
      <c r="DN469" s="265" t="s">
        <v>96</v>
      </c>
      <c r="DO469" s="231">
        <f>IF(DL469=1,IF(DK469&lt;15,VLOOKUP(DN469,data!$B$3:$E$32,2,0)*DK469,(VLOOKUP(DN469,data!$B$3:$E$32,2,0)*14)+(VLOOKUP(DN469,data!$B$3:$E$32,3,0))*(DK469-14)),0)</f>
        <v>0</v>
      </c>
      <c r="DP469" s="265" t="s">
        <v>96</v>
      </c>
      <c r="DQ469" s="231">
        <f>IF(DL469=1,VLOOKUP(DP469,data!$B$35:$D$39,2,0),0)</f>
        <v>0</v>
      </c>
      <c r="DR469" s="232">
        <f>IF(AND(DO469&lt;&gt;0,DQ469&lt;&gt;0)=FALSE,0,data!$C$43)</f>
        <v>0</v>
      </c>
      <c r="DS469" s="269">
        <f t="shared" si="553"/>
        <v>0</v>
      </c>
      <c r="DT469" s="225">
        <f t="shared" si="554"/>
        <v>0</v>
      </c>
      <c r="DU469" s="225">
        <f t="shared" si="555"/>
        <v>0</v>
      </c>
      <c r="DV469" s="225">
        <f t="shared" si="556"/>
        <v>0</v>
      </c>
      <c r="DW469" s="431" t="str">
        <f t="shared" si="557"/>
        <v>ne</v>
      </c>
      <c r="DY469" s="229"/>
      <c r="DZ469" s="225">
        <f t="shared" si="558"/>
        <v>0</v>
      </c>
      <c r="EA469" s="230">
        <f>IF(DZ469=1,data!$C$41*DY469,0)</f>
        <v>0</v>
      </c>
      <c r="EB469" s="265" t="s">
        <v>96</v>
      </c>
      <c r="EC469" s="231">
        <f>IF(DZ469=1,IF(DY469&lt;15,VLOOKUP(EB469,data!$B$3:$E$32,2,0)*DY469,(VLOOKUP(EB469,data!$B$3:$E$32,2,0)*14)+(VLOOKUP(EB469,data!$B$3:$E$32,3,0))*(DY469-14)),0)</f>
        <v>0</v>
      </c>
      <c r="ED469" s="265" t="s">
        <v>96</v>
      </c>
      <c r="EE469" s="231">
        <f>IF(DZ469=1,VLOOKUP(ED469,data!$B$35:$D$39,2,0),0)</f>
        <v>0</v>
      </c>
      <c r="EF469" s="232">
        <f>IF(AND(EC469&lt;&gt;0,EE469&lt;&gt;0)=FALSE,0,data!$C$43)</f>
        <v>0</v>
      </c>
      <c r="EG469" s="269">
        <f t="shared" si="559"/>
        <v>0</v>
      </c>
      <c r="EH469" s="225">
        <f t="shared" si="560"/>
        <v>0</v>
      </c>
      <c r="EI469" s="225">
        <f t="shared" si="561"/>
        <v>0</v>
      </c>
      <c r="EJ469" s="225">
        <f t="shared" si="562"/>
        <v>0</v>
      </c>
      <c r="EK469" s="431" t="str">
        <f t="shared" si="563"/>
        <v>ne</v>
      </c>
      <c r="EM469" s="229"/>
      <c r="EN469" s="225">
        <f t="shared" si="564"/>
        <v>0</v>
      </c>
      <c r="EO469" s="230">
        <f>IF(EN469=1,data!$C$41*EM469,0)</f>
        <v>0</v>
      </c>
      <c r="EP469" s="265" t="s">
        <v>96</v>
      </c>
      <c r="EQ469" s="231">
        <f>IF(EN469=1,IF(EM469&lt;15,VLOOKUP(EP469,data!$B$3:$E$32,2,0)*EM469,(VLOOKUP(EP469,data!$B$3:$E$32,2,0)*14)+(VLOOKUP(EP469,data!$B$3:$E$32,3,0))*(EM469-14)),0)</f>
        <v>0</v>
      </c>
      <c r="ER469" s="265" t="s">
        <v>96</v>
      </c>
      <c r="ES469" s="231">
        <f>IF(EN469=1,VLOOKUP(ER469,data!$B$35:$D$39,2,0),0)</f>
        <v>0</v>
      </c>
      <c r="ET469" s="232">
        <f>IF(AND(EQ469&lt;&gt;0,ES469&lt;&gt;0)=FALSE,0,data!$C$43)</f>
        <v>0</v>
      </c>
      <c r="EU469" s="269">
        <f t="shared" si="565"/>
        <v>0</v>
      </c>
      <c r="EV469" s="225">
        <f t="shared" si="566"/>
        <v>0</v>
      </c>
      <c r="EW469" s="225">
        <f t="shared" si="567"/>
        <v>0</v>
      </c>
      <c r="EX469" s="225">
        <f t="shared" si="568"/>
        <v>0</v>
      </c>
      <c r="EY469" s="431" t="str">
        <f t="shared" si="569"/>
        <v>ne</v>
      </c>
      <c r="FA469" s="229"/>
      <c r="FB469" s="225">
        <f t="shared" si="570"/>
        <v>0</v>
      </c>
      <c r="FC469" s="230">
        <f>IF(FB469=1,data!$C$41*FA469,0)</f>
        <v>0</v>
      </c>
      <c r="FD469" s="265" t="s">
        <v>96</v>
      </c>
      <c r="FE469" s="231">
        <f>IF(FB469=1,IF(FA469&lt;15,VLOOKUP(FD469,data!$B$3:$E$32,2,0)*FA469,(VLOOKUP(FD469,data!$B$3:$E$32,2,0)*14)+(VLOOKUP(FD469,data!$B$3:$E$32,3,0))*(FA469-14)),0)</f>
        <v>0</v>
      </c>
      <c r="FF469" s="265" t="s">
        <v>96</v>
      </c>
      <c r="FG469" s="231">
        <f>IF(FB469=1,VLOOKUP(FF469,data!$B$35:$D$39,2,0),0)</f>
        <v>0</v>
      </c>
      <c r="FH469" s="232">
        <f>IF(AND(FE469&lt;&gt;0,FG469&lt;&gt;0)=FALSE,0,data!$C$43)</f>
        <v>0</v>
      </c>
      <c r="FI469" s="269">
        <f t="shared" si="571"/>
        <v>0</v>
      </c>
      <c r="FJ469" s="225">
        <f t="shared" si="572"/>
        <v>0</v>
      </c>
      <c r="FK469" s="225">
        <f t="shared" si="573"/>
        <v>0</v>
      </c>
      <c r="FL469" s="225">
        <f t="shared" si="574"/>
        <v>0</v>
      </c>
      <c r="FM469" s="431" t="str">
        <f t="shared" si="575"/>
        <v>ne</v>
      </c>
    </row>
    <row r="470" spans="1:169" ht="26.65" hidden="1" customHeight="1" x14ac:dyDescent="0.25">
      <c r="A470" s="233"/>
      <c r="B470" s="370" t="s">
        <v>561</v>
      </c>
      <c r="C470" s="416"/>
      <c r="D470" s="418"/>
      <c r="E470" s="229"/>
      <c r="F470" s="225">
        <f t="shared" si="507"/>
        <v>0</v>
      </c>
      <c r="G470" s="230">
        <f>IF(F470=1,data!$C$41*E470,0)</f>
        <v>0</v>
      </c>
      <c r="H470" s="265" t="s">
        <v>96</v>
      </c>
      <c r="I470" s="231">
        <f>IF($F470=1,IF($E470&lt;15,VLOOKUP(H470,data!$B$3:$E$32,2,0)*$E470,(VLOOKUP(H470,data!$B$3:$E$32,2,0)*14)+(VLOOKUP(H470,data!$B$3:$E$32,3,0))*($E470-14)),0)</f>
        <v>0</v>
      </c>
      <c r="J470" s="265" t="s">
        <v>96</v>
      </c>
      <c r="K470" s="231">
        <f>IF($F470=1,VLOOKUP(J470,data!$B$35:$D$39,2,0),0)</f>
        <v>0</v>
      </c>
      <c r="L470" s="232">
        <f>IF(AND(I470&lt;&gt;0,K470&lt;&gt;0)=FALSE,0,data!$C$43)</f>
        <v>0</v>
      </c>
      <c r="M470" s="269">
        <f t="shared" si="505"/>
        <v>0</v>
      </c>
      <c r="N470" s="225">
        <f t="shared" si="576"/>
        <v>0</v>
      </c>
      <c r="O470" s="225">
        <f t="shared" si="508"/>
        <v>0</v>
      </c>
      <c r="P470" s="225">
        <f t="shared" si="509"/>
        <v>0</v>
      </c>
      <c r="Q470" s="228"/>
      <c r="R470" s="438">
        <f t="shared" si="510"/>
        <v>0</v>
      </c>
      <c r="S470" s="225">
        <f t="shared" si="511"/>
        <v>0</v>
      </c>
      <c r="T470" s="357">
        <f>IF(S470=1,data!$C$41*R470,0)</f>
        <v>0</v>
      </c>
      <c r="U470" s="370" t="str">
        <f t="shared" si="512"/>
        <v xml:space="preserve"> </v>
      </c>
      <c r="V470" s="360">
        <f>IF($S470=1,IF(R470&lt;15,VLOOKUP(U470,data!$B$3:$E$32,2,0)*R470,(VLOOKUP(U470,data!$B$3:$E$32,2,0)*14)+(VLOOKUP(U470,data!$B$3:$E$32,3,0))*(R470-14)),0)</f>
        <v>0</v>
      </c>
      <c r="W470" s="370" t="str">
        <f t="shared" si="513"/>
        <v xml:space="preserve"> </v>
      </c>
      <c r="X470" s="360">
        <f>IF($S470=1,VLOOKUP(W470,data!$B$35:$D$39,2,0),0)</f>
        <v>0</v>
      </c>
      <c r="Y470" s="364">
        <f>IF(AND(V470&lt;&gt;0,X470&lt;&gt;0)=FALSE,0,data!$C$43)</f>
        <v>0</v>
      </c>
      <c r="Z470" s="365">
        <f t="shared" si="506"/>
        <v>0</v>
      </c>
      <c r="AA470" s="225">
        <f t="shared" si="577"/>
        <v>0</v>
      </c>
      <c r="AB470" s="225">
        <f t="shared" si="514"/>
        <v>0</v>
      </c>
      <c r="AC470" s="225">
        <f t="shared" si="515"/>
        <v>0</v>
      </c>
      <c r="AE470" s="229"/>
      <c r="AF470" s="225">
        <f t="shared" si="516"/>
        <v>0</v>
      </c>
      <c r="AG470" s="230">
        <f>IF(AF470=1,data!$C$41*AE470,0)</f>
        <v>0</v>
      </c>
      <c r="AH470" s="265" t="s">
        <v>96</v>
      </c>
      <c r="AI470" s="231">
        <f>IF(AF470=1,IF(AE470&lt;15,VLOOKUP(AH470,data!$B$3:$E$32,2,0)*AE470,(VLOOKUP(AH470,data!$B$3:$E$32,2,0)*14)+(VLOOKUP(AH470,data!$B$3:$E$32,3,0))*(AE470-14)),0)</f>
        <v>0</v>
      </c>
      <c r="AJ470" s="265" t="s">
        <v>96</v>
      </c>
      <c r="AK470" s="231">
        <f>IF(AF470=1,VLOOKUP(AJ470,data!$B$35:$D$39,2,0),0)</f>
        <v>0</v>
      </c>
      <c r="AL470" s="232">
        <f>IF(AND(AI470&lt;&gt;0,AK470&lt;&gt;0)=FALSE,0,data!$C$43)</f>
        <v>0</v>
      </c>
      <c r="AM470" s="269">
        <f t="shared" si="517"/>
        <v>0</v>
      </c>
      <c r="AN470" s="225">
        <f t="shared" si="518"/>
        <v>0</v>
      </c>
      <c r="AO470" s="225">
        <f t="shared" si="519"/>
        <v>0</v>
      </c>
      <c r="AP470" s="225">
        <f t="shared" si="520"/>
        <v>0</v>
      </c>
      <c r="AQ470" s="431" t="str">
        <f t="shared" si="521"/>
        <v>ne</v>
      </c>
      <c r="AS470" s="229"/>
      <c r="AT470" s="225">
        <f t="shared" si="522"/>
        <v>0</v>
      </c>
      <c r="AU470" s="230">
        <f>IF(AT470=1,data!$C$41*AS470,0)</f>
        <v>0</v>
      </c>
      <c r="AV470" s="265" t="s">
        <v>96</v>
      </c>
      <c r="AW470" s="231">
        <f>IF(AT470=1,IF(AS470&lt;15,VLOOKUP(AV470,data!$B$3:$E$32,2,0)*AS470,(VLOOKUP(AV470,data!$B$3:$E$32,2,0)*14)+(VLOOKUP(AV470,data!$B$3:$E$32,3,0))*(AS470-14)),0)</f>
        <v>0</v>
      </c>
      <c r="AX470" s="265" t="s">
        <v>96</v>
      </c>
      <c r="AY470" s="231">
        <f>IF(AT470=1,VLOOKUP(AX470,data!$B$35:$D$39,2,0),0)</f>
        <v>0</v>
      </c>
      <c r="AZ470" s="232">
        <f>IF(AND(AW470&lt;&gt;0,AY470&lt;&gt;0)=FALSE,0,data!$C$43)</f>
        <v>0</v>
      </c>
      <c r="BA470" s="269">
        <f t="shared" si="523"/>
        <v>0</v>
      </c>
      <c r="BB470" s="225">
        <f t="shared" si="524"/>
        <v>0</v>
      </c>
      <c r="BC470" s="225">
        <f t="shared" si="525"/>
        <v>0</v>
      </c>
      <c r="BD470" s="225">
        <f t="shared" si="526"/>
        <v>0</v>
      </c>
      <c r="BE470" s="431" t="str">
        <f t="shared" si="527"/>
        <v>ne</v>
      </c>
      <c r="BG470" s="229"/>
      <c r="BH470" s="225">
        <f t="shared" si="528"/>
        <v>0</v>
      </c>
      <c r="BI470" s="230">
        <f>IF(BH470=1,data!$C$41*BG470,0)</f>
        <v>0</v>
      </c>
      <c r="BJ470" s="265" t="s">
        <v>96</v>
      </c>
      <c r="BK470" s="231">
        <f>IF(BH470=1,IF(BG470&lt;15,VLOOKUP(BJ470,data!$B$3:$E$32,2,0)*BG470,(VLOOKUP(BJ470,data!$B$3:$E$32,2,0)*14)+(VLOOKUP(BJ470,data!$B$3:$E$32,3,0))*(BG470-14)),0)</f>
        <v>0</v>
      </c>
      <c r="BL470" s="265" t="s">
        <v>96</v>
      </c>
      <c r="BM470" s="231">
        <f>IF(BH470=1,VLOOKUP(BL470,data!$B$35:$D$39,2,0),0)</f>
        <v>0</v>
      </c>
      <c r="BN470" s="232">
        <f>IF(AND(BK470&lt;&gt;0,BM470&lt;&gt;0)=FALSE,0,data!$C$43)</f>
        <v>0</v>
      </c>
      <c r="BO470" s="269">
        <f t="shared" si="529"/>
        <v>0</v>
      </c>
      <c r="BP470" s="225">
        <f t="shared" si="530"/>
        <v>0</v>
      </c>
      <c r="BQ470" s="225">
        <f t="shared" si="531"/>
        <v>0</v>
      </c>
      <c r="BR470" s="225">
        <f t="shared" si="532"/>
        <v>0</v>
      </c>
      <c r="BS470" s="431" t="str">
        <f t="shared" si="533"/>
        <v>ne</v>
      </c>
      <c r="BU470" s="229"/>
      <c r="BV470" s="225">
        <f t="shared" si="534"/>
        <v>0</v>
      </c>
      <c r="BW470" s="230">
        <f>IF(BV470=1,data!$C$41*BU470,0)</f>
        <v>0</v>
      </c>
      <c r="BX470" s="265" t="s">
        <v>96</v>
      </c>
      <c r="BY470" s="231">
        <f>IF(BV470=1,IF(BU470&lt;15,VLOOKUP(BX470,data!$B$3:$E$32,2,0)*BU470,(VLOOKUP(BX470,data!$B$3:$E$32,2,0)*14)+(VLOOKUP(BX470,data!$B$3:$E$32,3,0))*(BU470-14)),0)</f>
        <v>0</v>
      </c>
      <c r="BZ470" s="265" t="s">
        <v>96</v>
      </c>
      <c r="CA470" s="231">
        <f>IF(BV470=1,VLOOKUP(BZ470,data!$B$35:$D$39,2,0),0)</f>
        <v>0</v>
      </c>
      <c r="CB470" s="232">
        <f>IF(AND(BY470&lt;&gt;0,CA470&lt;&gt;0)=FALSE,0,data!$C$43)</f>
        <v>0</v>
      </c>
      <c r="CC470" s="269">
        <f t="shared" si="535"/>
        <v>0</v>
      </c>
      <c r="CD470" s="225">
        <f t="shared" si="536"/>
        <v>0</v>
      </c>
      <c r="CE470" s="225">
        <f t="shared" si="537"/>
        <v>0</v>
      </c>
      <c r="CF470" s="225">
        <f t="shared" si="538"/>
        <v>0</v>
      </c>
      <c r="CG470" s="431" t="str">
        <f t="shared" si="539"/>
        <v>ne</v>
      </c>
      <c r="CI470" s="229"/>
      <c r="CJ470" s="225">
        <f t="shared" si="540"/>
        <v>0</v>
      </c>
      <c r="CK470" s="230">
        <f>IF(CJ470=1,data!$C$41*CI470,0)</f>
        <v>0</v>
      </c>
      <c r="CL470" s="265" t="s">
        <v>96</v>
      </c>
      <c r="CM470" s="231">
        <f>IF(CJ470=1,IF(CI470&lt;15,VLOOKUP(CL470,data!$B$3:$E$32,2,0)*CI470,(VLOOKUP(CL470,data!$B$3:$E$32,2,0)*14)+(VLOOKUP(CL470,data!$B$3:$E$32,3,0))*(CI470-14)),0)</f>
        <v>0</v>
      </c>
      <c r="CN470" s="265" t="s">
        <v>96</v>
      </c>
      <c r="CO470" s="231">
        <f>IF(CJ470=1,VLOOKUP(CN470,data!$B$35:$D$39,2,0),0)</f>
        <v>0</v>
      </c>
      <c r="CP470" s="232">
        <f>IF(AND(CM470&lt;&gt;0,CO470&lt;&gt;0)=FALSE,0,data!$C$43)</f>
        <v>0</v>
      </c>
      <c r="CQ470" s="269">
        <f t="shared" si="541"/>
        <v>0</v>
      </c>
      <c r="CR470" s="225">
        <f t="shared" si="542"/>
        <v>0</v>
      </c>
      <c r="CS470" s="225">
        <f t="shared" si="543"/>
        <v>0</v>
      </c>
      <c r="CT470" s="225">
        <f t="shared" si="544"/>
        <v>0</v>
      </c>
      <c r="CU470" s="431" t="str">
        <f t="shared" si="545"/>
        <v>ne</v>
      </c>
      <c r="CW470" s="229"/>
      <c r="CX470" s="225">
        <f t="shared" si="546"/>
        <v>0</v>
      </c>
      <c r="CY470" s="230">
        <f>IF(CX470=1,data!$C$41*CW470,0)</f>
        <v>0</v>
      </c>
      <c r="CZ470" s="265" t="s">
        <v>96</v>
      </c>
      <c r="DA470" s="231">
        <f>IF(CX470=1,IF(CW470&lt;15,VLOOKUP(CZ470,data!$B$3:$E$32,2,0)*CW470,(VLOOKUP(CZ470,data!$B$3:$E$32,2,0)*14)+(VLOOKUP(CZ470,data!$B$3:$E$32,3,0))*(CW470-14)),0)</f>
        <v>0</v>
      </c>
      <c r="DB470" s="265" t="s">
        <v>96</v>
      </c>
      <c r="DC470" s="231">
        <f>IF(CX470=1,VLOOKUP(DB470,data!$B$35:$D$39,2,0),0)</f>
        <v>0</v>
      </c>
      <c r="DD470" s="232">
        <f>IF(AND(DA470&lt;&gt;0,DC470&lt;&gt;0)=FALSE,0,data!$C$43)</f>
        <v>0</v>
      </c>
      <c r="DE470" s="269">
        <f t="shared" si="547"/>
        <v>0</v>
      </c>
      <c r="DF470" s="225">
        <f t="shared" si="548"/>
        <v>0</v>
      </c>
      <c r="DG470" s="225">
        <f t="shared" si="549"/>
        <v>0</v>
      </c>
      <c r="DH470" s="225">
        <f t="shared" si="550"/>
        <v>0</v>
      </c>
      <c r="DI470" s="431" t="str">
        <f t="shared" si="551"/>
        <v>ne</v>
      </c>
      <c r="DK470" s="229"/>
      <c r="DL470" s="225">
        <f t="shared" si="552"/>
        <v>0</v>
      </c>
      <c r="DM470" s="230">
        <f>IF(DL470=1,data!$C$41*DK470,0)</f>
        <v>0</v>
      </c>
      <c r="DN470" s="265" t="s">
        <v>96</v>
      </c>
      <c r="DO470" s="231">
        <f>IF(DL470=1,IF(DK470&lt;15,VLOOKUP(DN470,data!$B$3:$E$32,2,0)*DK470,(VLOOKUP(DN470,data!$B$3:$E$32,2,0)*14)+(VLOOKUP(DN470,data!$B$3:$E$32,3,0))*(DK470-14)),0)</f>
        <v>0</v>
      </c>
      <c r="DP470" s="265" t="s">
        <v>96</v>
      </c>
      <c r="DQ470" s="231">
        <f>IF(DL470=1,VLOOKUP(DP470,data!$B$35:$D$39,2,0),0)</f>
        <v>0</v>
      </c>
      <c r="DR470" s="232">
        <f>IF(AND(DO470&lt;&gt;0,DQ470&lt;&gt;0)=FALSE,0,data!$C$43)</f>
        <v>0</v>
      </c>
      <c r="DS470" s="269">
        <f t="shared" si="553"/>
        <v>0</v>
      </c>
      <c r="DT470" s="225">
        <f t="shared" si="554"/>
        <v>0</v>
      </c>
      <c r="DU470" s="225">
        <f t="shared" si="555"/>
        <v>0</v>
      </c>
      <c r="DV470" s="225">
        <f t="shared" si="556"/>
        <v>0</v>
      </c>
      <c r="DW470" s="431" t="str">
        <f t="shared" si="557"/>
        <v>ne</v>
      </c>
      <c r="DY470" s="229"/>
      <c r="DZ470" s="225">
        <f t="shared" si="558"/>
        <v>0</v>
      </c>
      <c r="EA470" s="230">
        <f>IF(DZ470=1,data!$C$41*DY470,0)</f>
        <v>0</v>
      </c>
      <c r="EB470" s="265" t="s">
        <v>96</v>
      </c>
      <c r="EC470" s="231">
        <f>IF(DZ470=1,IF(DY470&lt;15,VLOOKUP(EB470,data!$B$3:$E$32,2,0)*DY470,(VLOOKUP(EB470,data!$B$3:$E$32,2,0)*14)+(VLOOKUP(EB470,data!$B$3:$E$32,3,0))*(DY470-14)),0)</f>
        <v>0</v>
      </c>
      <c r="ED470" s="265" t="s">
        <v>96</v>
      </c>
      <c r="EE470" s="231">
        <f>IF(DZ470=1,VLOOKUP(ED470,data!$B$35:$D$39,2,0),0)</f>
        <v>0</v>
      </c>
      <c r="EF470" s="232">
        <f>IF(AND(EC470&lt;&gt;0,EE470&lt;&gt;0)=FALSE,0,data!$C$43)</f>
        <v>0</v>
      </c>
      <c r="EG470" s="269">
        <f t="shared" si="559"/>
        <v>0</v>
      </c>
      <c r="EH470" s="225">
        <f t="shared" si="560"/>
        <v>0</v>
      </c>
      <c r="EI470" s="225">
        <f t="shared" si="561"/>
        <v>0</v>
      </c>
      <c r="EJ470" s="225">
        <f t="shared" si="562"/>
        <v>0</v>
      </c>
      <c r="EK470" s="431" t="str">
        <f t="shared" si="563"/>
        <v>ne</v>
      </c>
      <c r="EM470" s="229"/>
      <c r="EN470" s="225">
        <f t="shared" si="564"/>
        <v>0</v>
      </c>
      <c r="EO470" s="230">
        <f>IF(EN470=1,data!$C$41*EM470,0)</f>
        <v>0</v>
      </c>
      <c r="EP470" s="265" t="s">
        <v>96</v>
      </c>
      <c r="EQ470" s="231">
        <f>IF(EN470=1,IF(EM470&lt;15,VLOOKUP(EP470,data!$B$3:$E$32,2,0)*EM470,(VLOOKUP(EP470,data!$B$3:$E$32,2,0)*14)+(VLOOKUP(EP470,data!$B$3:$E$32,3,0))*(EM470-14)),0)</f>
        <v>0</v>
      </c>
      <c r="ER470" s="265" t="s">
        <v>96</v>
      </c>
      <c r="ES470" s="231">
        <f>IF(EN470=1,VLOOKUP(ER470,data!$B$35:$D$39,2,0),0)</f>
        <v>0</v>
      </c>
      <c r="ET470" s="232">
        <f>IF(AND(EQ470&lt;&gt;0,ES470&lt;&gt;0)=FALSE,0,data!$C$43)</f>
        <v>0</v>
      </c>
      <c r="EU470" s="269">
        <f t="shared" si="565"/>
        <v>0</v>
      </c>
      <c r="EV470" s="225">
        <f t="shared" si="566"/>
        <v>0</v>
      </c>
      <c r="EW470" s="225">
        <f t="shared" si="567"/>
        <v>0</v>
      </c>
      <c r="EX470" s="225">
        <f t="shared" si="568"/>
        <v>0</v>
      </c>
      <c r="EY470" s="431" t="str">
        <f t="shared" si="569"/>
        <v>ne</v>
      </c>
      <c r="FA470" s="229"/>
      <c r="FB470" s="225">
        <f t="shared" si="570"/>
        <v>0</v>
      </c>
      <c r="FC470" s="230">
        <f>IF(FB470=1,data!$C$41*FA470,0)</f>
        <v>0</v>
      </c>
      <c r="FD470" s="265" t="s">
        <v>96</v>
      </c>
      <c r="FE470" s="231">
        <f>IF(FB470=1,IF(FA470&lt;15,VLOOKUP(FD470,data!$B$3:$E$32,2,0)*FA470,(VLOOKUP(FD470,data!$B$3:$E$32,2,0)*14)+(VLOOKUP(FD470,data!$B$3:$E$32,3,0))*(FA470-14)),0)</f>
        <v>0</v>
      </c>
      <c r="FF470" s="265" t="s">
        <v>96</v>
      </c>
      <c r="FG470" s="231">
        <f>IF(FB470=1,VLOOKUP(FF470,data!$B$35:$D$39,2,0),0)</f>
        <v>0</v>
      </c>
      <c r="FH470" s="232">
        <f>IF(AND(FE470&lt;&gt;0,FG470&lt;&gt;0)=FALSE,0,data!$C$43)</f>
        <v>0</v>
      </c>
      <c r="FI470" s="269">
        <f t="shared" si="571"/>
        <v>0</v>
      </c>
      <c r="FJ470" s="225">
        <f t="shared" si="572"/>
        <v>0</v>
      </c>
      <c r="FK470" s="225">
        <f t="shared" si="573"/>
        <v>0</v>
      </c>
      <c r="FL470" s="225">
        <f t="shared" si="574"/>
        <v>0</v>
      </c>
      <c r="FM470" s="431" t="str">
        <f t="shared" si="575"/>
        <v>ne</v>
      </c>
    </row>
    <row r="471" spans="1:169" ht="26.65" hidden="1" customHeight="1" x14ac:dyDescent="0.25">
      <c r="A471" s="233"/>
      <c r="B471" s="370" t="s">
        <v>562</v>
      </c>
      <c r="C471" s="416"/>
      <c r="D471" s="418"/>
      <c r="E471" s="229"/>
      <c r="F471" s="225">
        <f t="shared" si="507"/>
        <v>0</v>
      </c>
      <c r="G471" s="230">
        <f>IF(F471=1,data!$C$41*E471,0)</f>
        <v>0</v>
      </c>
      <c r="H471" s="265" t="s">
        <v>96</v>
      </c>
      <c r="I471" s="231">
        <f>IF($F471=1,IF($E471&lt;15,VLOOKUP(H471,data!$B$3:$E$32,2,0)*$E471,(VLOOKUP(H471,data!$B$3:$E$32,2,0)*14)+(VLOOKUP(H471,data!$B$3:$E$32,3,0))*($E471-14)),0)</f>
        <v>0</v>
      </c>
      <c r="J471" s="265" t="s">
        <v>96</v>
      </c>
      <c r="K471" s="231">
        <f>IF($F471=1,VLOOKUP(J471,data!$B$35:$D$39,2,0),0)</f>
        <v>0</v>
      </c>
      <c r="L471" s="232">
        <f>IF(AND(I471&lt;&gt;0,K471&lt;&gt;0)=FALSE,0,data!$C$43)</f>
        <v>0</v>
      </c>
      <c r="M471" s="269">
        <f t="shared" si="505"/>
        <v>0</v>
      </c>
      <c r="N471" s="225">
        <f t="shared" si="576"/>
        <v>0</v>
      </c>
      <c r="O471" s="225">
        <f t="shared" si="508"/>
        <v>0</v>
      </c>
      <c r="P471" s="225">
        <f t="shared" si="509"/>
        <v>0</v>
      </c>
      <c r="Q471" s="228"/>
      <c r="R471" s="438">
        <f t="shared" si="510"/>
        <v>0</v>
      </c>
      <c r="S471" s="225">
        <f t="shared" si="511"/>
        <v>0</v>
      </c>
      <c r="T471" s="357">
        <f>IF(S471=1,data!$C$41*R471,0)</f>
        <v>0</v>
      </c>
      <c r="U471" s="370" t="str">
        <f t="shared" si="512"/>
        <v xml:space="preserve"> </v>
      </c>
      <c r="V471" s="360">
        <f>IF($S471=1,IF(R471&lt;15,VLOOKUP(U471,data!$B$3:$E$32,2,0)*R471,(VLOOKUP(U471,data!$B$3:$E$32,2,0)*14)+(VLOOKUP(U471,data!$B$3:$E$32,3,0))*(R471-14)),0)</f>
        <v>0</v>
      </c>
      <c r="W471" s="370" t="str">
        <f t="shared" si="513"/>
        <v xml:space="preserve"> </v>
      </c>
      <c r="X471" s="360">
        <f>IF($S471=1,VLOOKUP(W471,data!$B$35:$D$39,2,0),0)</f>
        <v>0</v>
      </c>
      <c r="Y471" s="364">
        <f>IF(AND(V471&lt;&gt;0,X471&lt;&gt;0)=FALSE,0,data!$C$43)</f>
        <v>0</v>
      </c>
      <c r="Z471" s="365">
        <f t="shared" si="506"/>
        <v>0</v>
      </c>
      <c r="AA471" s="225">
        <f t="shared" si="577"/>
        <v>0</v>
      </c>
      <c r="AB471" s="225">
        <f t="shared" si="514"/>
        <v>0</v>
      </c>
      <c r="AC471" s="225">
        <f t="shared" si="515"/>
        <v>0</v>
      </c>
      <c r="AE471" s="229"/>
      <c r="AF471" s="225">
        <f t="shared" si="516"/>
        <v>0</v>
      </c>
      <c r="AG471" s="230">
        <f>IF(AF471=1,data!$C$41*AE471,0)</f>
        <v>0</v>
      </c>
      <c r="AH471" s="265" t="s">
        <v>96</v>
      </c>
      <c r="AI471" s="231">
        <f>IF(AF471=1,IF(AE471&lt;15,VLOOKUP(AH471,data!$B$3:$E$32,2,0)*AE471,(VLOOKUP(AH471,data!$B$3:$E$32,2,0)*14)+(VLOOKUP(AH471,data!$B$3:$E$32,3,0))*(AE471-14)),0)</f>
        <v>0</v>
      </c>
      <c r="AJ471" s="265" t="s">
        <v>96</v>
      </c>
      <c r="AK471" s="231">
        <f>IF(AF471=1,VLOOKUP(AJ471,data!$B$35:$D$39,2,0),0)</f>
        <v>0</v>
      </c>
      <c r="AL471" s="232">
        <f>IF(AND(AI471&lt;&gt;0,AK471&lt;&gt;0)=FALSE,0,data!$C$43)</f>
        <v>0</v>
      </c>
      <c r="AM471" s="269">
        <f t="shared" si="517"/>
        <v>0</v>
      </c>
      <c r="AN471" s="225">
        <f t="shared" si="518"/>
        <v>0</v>
      </c>
      <c r="AO471" s="225">
        <f t="shared" si="519"/>
        <v>0</v>
      </c>
      <c r="AP471" s="225">
        <f t="shared" si="520"/>
        <v>0</v>
      </c>
      <c r="AQ471" s="431" t="str">
        <f t="shared" si="521"/>
        <v>ne</v>
      </c>
      <c r="AS471" s="229"/>
      <c r="AT471" s="225">
        <f t="shared" si="522"/>
        <v>0</v>
      </c>
      <c r="AU471" s="230">
        <f>IF(AT471=1,data!$C$41*AS471,0)</f>
        <v>0</v>
      </c>
      <c r="AV471" s="265" t="s">
        <v>96</v>
      </c>
      <c r="AW471" s="231">
        <f>IF(AT471=1,IF(AS471&lt;15,VLOOKUP(AV471,data!$B$3:$E$32,2,0)*AS471,(VLOOKUP(AV471,data!$B$3:$E$32,2,0)*14)+(VLOOKUP(AV471,data!$B$3:$E$32,3,0))*(AS471-14)),0)</f>
        <v>0</v>
      </c>
      <c r="AX471" s="265" t="s">
        <v>96</v>
      </c>
      <c r="AY471" s="231">
        <f>IF(AT471=1,VLOOKUP(AX471,data!$B$35:$D$39,2,0),0)</f>
        <v>0</v>
      </c>
      <c r="AZ471" s="232">
        <f>IF(AND(AW471&lt;&gt;0,AY471&lt;&gt;0)=FALSE,0,data!$C$43)</f>
        <v>0</v>
      </c>
      <c r="BA471" s="269">
        <f t="shared" si="523"/>
        <v>0</v>
      </c>
      <c r="BB471" s="225">
        <f t="shared" si="524"/>
        <v>0</v>
      </c>
      <c r="BC471" s="225">
        <f t="shared" si="525"/>
        <v>0</v>
      </c>
      <c r="BD471" s="225">
        <f t="shared" si="526"/>
        <v>0</v>
      </c>
      <c r="BE471" s="431" t="str">
        <f t="shared" si="527"/>
        <v>ne</v>
      </c>
      <c r="BG471" s="229"/>
      <c r="BH471" s="225">
        <f t="shared" si="528"/>
        <v>0</v>
      </c>
      <c r="BI471" s="230">
        <f>IF(BH471=1,data!$C$41*BG471,0)</f>
        <v>0</v>
      </c>
      <c r="BJ471" s="265" t="s">
        <v>96</v>
      </c>
      <c r="BK471" s="231">
        <f>IF(BH471=1,IF(BG471&lt;15,VLOOKUP(BJ471,data!$B$3:$E$32,2,0)*BG471,(VLOOKUP(BJ471,data!$B$3:$E$32,2,0)*14)+(VLOOKUP(BJ471,data!$B$3:$E$32,3,0))*(BG471-14)),0)</f>
        <v>0</v>
      </c>
      <c r="BL471" s="265" t="s">
        <v>96</v>
      </c>
      <c r="BM471" s="231">
        <f>IF(BH471=1,VLOOKUP(BL471,data!$B$35:$D$39,2,0),0)</f>
        <v>0</v>
      </c>
      <c r="BN471" s="232">
        <f>IF(AND(BK471&lt;&gt;0,BM471&lt;&gt;0)=FALSE,0,data!$C$43)</f>
        <v>0</v>
      </c>
      <c r="BO471" s="269">
        <f t="shared" si="529"/>
        <v>0</v>
      </c>
      <c r="BP471" s="225">
        <f t="shared" si="530"/>
        <v>0</v>
      </c>
      <c r="BQ471" s="225">
        <f t="shared" si="531"/>
        <v>0</v>
      </c>
      <c r="BR471" s="225">
        <f t="shared" si="532"/>
        <v>0</v>
      </c>
      <c r="BS471" s="431" t="str">
        <f t="shared" si="533"/>
        <v>ne</v>
      </c>
      <c r="BU471" s="229"/>
      <c r="BV471" s="225">
        <f t="shared" si="534"/>
        <v>0</v>
      </c>
      <c r="BW471" s="230">
        <f>IF(BV471=1,data!$C$41*BU471,0)</f>
        <v>0</v>
      </c>
      <c r="BX471" s="265" t="s">
        <v>96</v>
      </c>
      <c r="BY471" s="231">
        <f>IF(BV471=1,IF(BU471&lt;15,VLOOKUP(BX471,data!$B$3:$E$32,2,0)*BU471,(VLOOKUP(BX471,data!$B$3:$E$32,2,0)*14)+(VLOOKUP(BX471,data!$B$3:$E$32,3,0))*(BU471-14)),0)</f>
        <v>0</v>
      </c>
      <c r="BZ471" s="265" t="s">
        <v>96</v>
      </c>
      <c r="CA471" s="231">
        <f>IF(BV471=1,VLOOKUP(BZ471,data!$B$35:$D$39,2,0),0)</f>
        <v>0</v>
      </c>
      <c r="CB471" s="232">
        <f>IF(AND(BY471&lt;&gt;0,CA471&lt;&gt;0)=FALSE,0,data!$C$43)</f>
        <v>0</v>
      </c>
      <c r="CC471" s="269">
        <f t="shared" si="535"/>
        <v>0</v>
      </c>
      <c r="CD471" s="225">
        <f t="shared" si="536"/>
        <v>0</v>
      </c>
      <c r="CE471" s="225">
        <f t="shared" si="537"/>
        <v>0</v>
      </c>
      <c r="CF471" s="225">
        <f t="shared" si="538"/>
        <v>0</v>
      </c>
      <c r="CG471" s="431" t="str">
        <f t="shared" si="539"/>
        <v>ne</v>
      </c>
      <c r="CI471" s="229"/>
      <c r="CJ471" s="225">
        <f t="shared" si="540"/>
        <v>0</v>
      </c>
      <c r="CK471" s="230">
        <f>IF(CJ471=1,data!$C$41*CI471,0)</f>
        <v>0</v>
      </c>
      <c r="CL471" s="265" t="s">
        <v>96</v>
      </c>
      <c r="CM471" s="231">
        <f>IF(CJ471=1,IF(CI471&lt;15,VLOOKUP(CL471,data!$B$3:$E$32,2,0)*CI471,(VLOOKUP(CL471,data!$B$3:$E$32,2,0)*14)+(VLOOKUP(CL471,data!$B$3:$E$32,3,0))*(CI471-14)),0)</f>
        <v>0</v>
      </c>
      <c r="CN471" s="265" t="s">
        <v>96</v>
      </c>
      <c r="CO471" s="231">
        <f>IF(CJ471=1,VLOOKUP(CN471,data!$B$35:$D$39,2,0),0)</f>
        <v>0</v>
      </c>
      <c r="CP471" s="232">
        <f>IF(AND(CM471&lt;&gt;0,CO471&lt;&gt;0)=FALSE,0,data!$C$43)</f>
        <v>0</v>
      </c>
      <c r="CQ471" s="269">
        <f t="shared" si="541"/>
        <v>0</v>
      </c>
      <c r="CR471" s="225">
        <f t="shared" si="542"/>
        <v>0</v>
      </c>
      <c r="CS471" s="225">
        <f t="shared" si="543"/>
        <v>0</v>
      </c>
      <c r="CT471" s="225">
        <f t="shared" si="544"/>
        <v>0</v>
      </c>
      <c r="CU471" s="431" t="str">
        <f t="shared" si="545"/>
        <v>ne</v>
      </c>
      <c r="CW471" s="229"/>
      <c r="CX471" s="225">
        <f t="shared" si="546"/>
        <v>0</v>
      </c>
      <c r="CY471" s="230">
        <f>IF(CX471=1,data!$C$41*CW471,0)</f>
        <v>0</v>
      </c>
      <c r="CZ471" s="265" t="s">
        <v>96</v>
      </c>
      <c r="DA471" s="231">
        <f>IF(CX471=1,IF(CW471&lt;15,VLOOKUP(CZ471,data!$B$3:$E$32,2,0)*CW471,(VLOOKUP(CZ471,data!$B$3:$E$32,2,0)*14)+(VLOOKUP(CZ471,data!$B$3:$E$32,3,0))*(CW471-14)),0)</f>
        <v>0</v>
      </c>
      <c r="DB471" s="265" t="s">
        <v>96</v>
      </c>
      <c r="DC471" s="231">
        <f>IF(CX471=1,VLOOKUP(DB471,data!$B$35:$D$39,2,0),0)</f>
        <v>0</v>
      </c>
      <c r="DD471" s="232">
        <f>IF(AND(DA471&lt;&gt;0,DC471&lt;&gt;0)=FALSE,0,data!$C$43)</f>
        <v>0</v>
      </c>
      <c r="DE471" s="269">
        <f t="shared" si="547"/>
        <v>0</v>
      </c>
      <c r="DF471" s="225">
        <f t="shared" si="548"/>
        <v>0</v>
      </c>
      <c r="DG471" s="225">
        <f t="shared" si="549"/>
        <v>0</v>
      </c>
      <c r="DH471" s="225">
        <f t="shared" si="550"/>
        <v>0</v>
      </c>
      <c r="DI471" s="431" t="str">
        <f t="shared" si="551"/>
        <v>ne</v>
      </c>
      <c r="DK471" s="229"/>
      <c r="DL471" s="225">
        <f t="shared" si="552"/>
        <v>0</v>
      </c>
      <c r="DM471" s="230">
        <f>IF(DL471=1,data!$C$41*DK471,0)</f>
        <v>0</v>
      </c>
      <c r="DN471" s="265" t="s">
        <v>96</v>
      </c>
      <c r="DO471" s="231">
        <f>IF(DL471=1,IF(DK471&lt;15,VLOOKUP(DN471,data!$B$3:$E$32,2,0)*DK471,(VLOOKUP(DN471,data!$B$3:$E$32,2,0)*14)+(VLOOKUP(DN471,data!$B$3:$E$32,3,0))*(DK471-14)),0)</f>
        <v>0</v>
      </c>
      <c r="DP471" s="265" t="s">
        <v>96</v>
      </c>
      <c r="DQ471" s="231">
        <f>IF(DL471=1,VLOOKUP(DP471,data!$B$35:$D$39,2,0),0)</f>
        <v>0</v>
      </c>
      <c r="DR471" s="232">
        <f>IF(AND(DO471&lt;&gt;0,DQ471&lt;&gt;0)=FALSE,0,data!$C$43)</f>
        <v>0</v>
      </c>
      <c r="DS471" s="269">
        <f t="shared" si="553"/>
        <v>0</v>
      </c>
      <c r="DT471" s="225">
        <f t="shared" si="554"/>
        <v>0</v>
      </c>
      <c r="DU471" s="225">
        <f t="shared" si="555"/>
        <v>0</v>
      </c>
      <c r="DV471" s="225">
        <f t="shared" si="556"/>
        <v>0</v>
      </c>
      <c r="DW471" s="431" t="str">
        <f t="shared" si="557"/>
        <v>ne</v>
      </c>
      <c r="DY471" s="229"/>
      <c r="DZ471" s="225">
        <f t="shared" si="558"/>
        <v>0</v>
      </c>
      <c r="EA471" s="230">
        <f>IF(DZ471=1,data!$C$41*DY471,0)</f>
        <v>0</v>
      </c>
      <c r="EB471" s="265" t="s">
        <v>96</v>
      </c>
      <c r="EC471" s="231">
        <f>IF(DZ471=1,IF(DY471&lt;15,VLOOKUP(EB471,data!$B$3:$E$32,2,0)*DY471,(VLOOKUP(EB471,data!$B$3:$E$32,2,0)*14)+(VLOOKUP(EB471,data!$B$3:$E$32,3,0))*(DY471-14)),0)</f>
        <v>0</v>
      </c>
      <c r="ED471" s="265" t="s">
        <v>96</v>
      </c>
      <c r="EE471" s="231">
        <f>IF(DZ471=1,VLOOKUP(ED471,data!$B$35:$D$39,2,0),0)</f>
        <v>0</v>
      </c>
      <c r="EF471" s="232">
        <f>IF(AND(EC471&lt;&gt;0,EE471&lt;&gt;0)=FALSE,0,data!$C$43)</f>
        <v>0</v>
      </c>
      <c r="EG471" s="269">
        <f t="shared" si="559"/>
        <v>0</v>
      </c>
      <c r="EH471" s="225">
        <f t="shared" si="560"/>
        <v>0</v>
      </c>
      <c r="EI471" s="225">
        <f t="shared" si="561"/>
        <v>0</v>
      </c>
      <c r="EJ471" s="225">
        <f t="shared" si="562"/>
        <v>0</v>
      </c>
      <c r="EK471" s="431" t="str">
        <f t="shared" si="563"/>
        <v>ne</v>
      </c>
      <c r="EM471" s="229"/>
      <c r="EN471" s="225">
        <f t="shared" si="564"/>
        <v>0</v>
      </c>
      <c r="EO471" s="230">
        <f>IF(EN471=1,data!$C$41*EM471,0)</f>
        <v>0</v>
      </c>
      <c r="EP471" s="265" t="s">
        <v>96</v>
      </c>
      <c r="EQ471" s="231">
        <f>IF(EN471=1,IF(EM471&lt;15,VLOOKUP(EP471,data!$B$3:$E$32,2,0)*EM471,(VLOOKUP(EP471,data!$B$3:$E$32,2,0)*14)+(VLOOKUP(EP471,data!$B$3:$E$32,3,0))*(EM471-14)),0)</f>
        <v>0</v>
      </c>
      <c r="ER471" s="265" t="s">
        <v>96</v>
      </c>
      <c r="ES471" s="231">
        <f>IF(EN471=1,VLOOKUP(ER471,data!$B$35:$D$39,2,0),0)</f>
        <v>0</v>
      </c>
      <c r="ET471" s="232">
        <f>IF(AND(EQ471&lt;&gt;0,ES471&lt;&gt;0)=FALSE,0,data!$C$43)</f>
        <v>0</v>
      </c>
      <c r="EU471" s="269">
        <f t="shared" si="565"/>
        <v>0</v>
      </c>
      <c r="EV471" s="225">
        <f t="shared" si="566"/>
        <v>0</v>
      </c>
      <c r="EW471" s="225">
        <f t="shared" si="567"/>
        <v>0</v>
      </c>
      <c r="EX471" s="225">
        <f t="shared" si="568"/>
        <v>0</v>
      </c>
      <c r="EY471" s="431" t="str">
        <f t="shared" si="569"/>
        <v>ne</v>
      </c>
      <c r="FA471" s="229"/>
      <c r="FB471" s="225">
        <f t="shared" si="570"/>
        <v>0</v>
      </c>
      <c r="FC471" s="230">
        <f>IF(FB471=1,data!$C$41*FA471,0)</f>
        <v>0</v>
      </c>
      <c r="FD471" s="265" t="s">
        <v>96</v>
      </c>
      <c r="FE471" s="231">
        <f>IF(FB471=1,IF(FA471&lt;15,VLOOKUP(FD471,data!$B$3:$E$32,2,0)*FA471,(VLOOKUP(FD471,data!$B$3:$E$32,2,0)*14)+(VLOOKUP(FD471,data!$B$3:$E$32,3,0))*(FA471-14)),0)</f>
        <v>0</v>
      </c>
      <c r="FF471" s="265" t="s">
        <v>96</v>
      </c>
      <c r="FG471" s="231">
        <f>IF(FB471=1,VLOOKUP(FF471,data!$B$35:$D$39,2,0),0)</f>
        <v>0</v>
      </c>
      <c r="FH471" s="232">
        <f>IF(AND(FE471&lt;&gt;0,FG471&lt;&gt;0)=FALSE,0,data!$C$43)</f>
        <v>0</v>
      </c>
      <c r="FI471" s="269">
        <f t="shared" si="571"/>
        <v>0</v>
      </c>
      <c r="FJ471" s="225">
        <f t="shared" si="572"/>
        <v>0</v>
      </c>
      <c r="FK471" s="225">
        <f t="shared" si="573"/>
        <v>0</v>
      </c>
      <c r="FL471" s="225">
        <f t="shared" si="574"/>
        <v>0</v>
      </c>
      <c r="FM471" s="431" t="str">
        <f t="shared" si="575"/>
        <v>ne</v>
      </c>
    </row>
    <row r="472" spans="1:169" ht="26.65" hidden="1" customHeight="1" x14ac:dyDescent="0.25">
      <c r="A472" s="233"/>
      <c r="B472" s="370" t="s">
        <v>563</v>
      </c>
      <c r="C472" s="416"/>
      <c r="D472" s="418"/>
      <c r="E472" s="229"/>
      <c r="F472" s="225">
        <f t="shared" si="507"/>
        <v>0</v>
      </c>
      <c r="G472" s="230">
        <f>IF(F472=1,data!$C$41*E472,0)</f>
        <v>0</v>
      </c>
      <c r="H472" s="265" t="s">
        <v>96</v>
      </c>
      <c r="I472" s="231">
        <f>IF($F472=1,IF($E472&lt;15,VLOOKUP(H472,data!$B$3:$E$32,2,0)*$E472,(VLOOKUP(H472,data!$B$3:$E$32,2,0)*14)+(VLOOKUP(H472,data!$B$3:$E$32,3,0))*($E472-14)),0)</f>
        <v>0</v>
      </c>
      <c r="J472" s="265" t="s">
        <v>96</v>
      </c>
      <c r="K472" s="231">
        <f>IF($F472=1,VLOOKUP(J472,data!$B$35:$D$39,2,0),0)</f>
        <v>0</v>
      </c>
      <c r="L472" s="232">
        <f>IF(AND(I472&lt;&gt;0,K472&lt;&gt;0)=FALSE,0,data!$C$43)</f>
        <v>0</v>
      </c>
      <c r="M472" s="269">
        <f t="shared" si="505"/>
        <v>0</v>
      </c>
      <c r="N472" s="225">
        <f t="shared" si="576"/>
        <v>0</v>
      </c>
      <c r="O472" s="225">
        <f t="shared" si="508"/>
        <v>0</v>
      </c>
      <c r="P472" s="225">
        <f t="shared" si="509"/>
        <v>0</v>
      </c>
      <c r="Q472" s="228"/>
      <c r="R472" s="438">
        <f t="shared" si="510"/>
        <v>0</v>
      </c>
      <c r="S472" s="225">
        <f t="shared" si="511"/>
        <v>0</v>
      </c>
      <c r="T472" s="357">
        <f>IF(S472=1,data!$C$41*R472,0)</f>
        <v>0</v>
      </c>
      <c r="U472" s="370" t="str">
        <f t="shared" si="512"/>
        <v xml:space="preserve"> </v>
      </c>
      <c r="V472" s="360">
        <f>IF($S472=1,IF(R472&lt;15,VLOOKUP(U472,data!$B$3:$E$32,2,0)*R472,(VLOOKUP(U472,data!$B$3:$E$32,2,0)*14)+(VLOOKUP(U472,data!$B$3:$E$32,3,0))*(R472-14)),0)</f>
        <v>0</v>
      </c>
      <c r="W472" s="370" t="str">
        <f t="shared" si="513"/>
        <v xml:space="preserve"> </v>
      </c>
      <c r="X472" s="360">
        <f>IF($S472=1,VLOOKUP(W472,data!$B$35:$D$39,2,0),0)</f>
        <v>0</v>
      </c>
      <c r="Y472" s="364">
        <f>IF(AND(V472&lt;&gt;0,X472&lt;&gt;0)=FALSE,0,data!$C$43)</f>
        <v>0</v>
      </c>
      <c r="Z472" s="365">
        <f t="shared" si="506"/>
        <v>0</v>
      </c>
      <c r="AA472" s="225">
        <f t="shared" si="577"/>
        <v>0</v>
      </c>
      <c r="AB472" s="225">
        <f t="shared" si="514"/>
        <v>0</v>
      </c>
      <c r="AC472" s="225">
        <f t="shared" si="515"/>
        <v>0</v>
      </c>
      <c r="AE472" s="229"/>
      <c r="AF472" s="225">
        <f t="shared" si="516"/>
        <v>0</v>
      </c>
      <c r="AG472" s="230">
        <f>IF(AF472=1,data!$C$41*AE472,0)</f>
        <v>0</v>
      </c>
      <c r="AH472" s="265" t="s">
        <v>96</v>
      </c>
      <c r="AI472" s="231">
        <f>IF(AF472=1,IF(AE472&lt;15,VLOOKUP(AH472,data!$B$3:$E$32,2,0)*AE472,(VLOOKUP(AH472,data!$B$3:$E$32,2,0)*14)+(VLOOKUP(AH472,data!$B$3:$E$32,3,0))*(AE472-14)),0)</f>
        <v>0</v>
      </c>
      <c r="AJ472" s="265" t="s">
        <v>96</v>
      </c>
      <c r="AK472" s="231">
        <f>IF(AF472=1,VLOOKUP(AJ472,data!$B$35:$D$39,2,0),0)</f>
        <v>0</v>
      </c>
      <c r="AL472" s="232">
        <f>IF(AND(AI472&lt;&gt;0,AK472&lt;&gt;0)=FALSE,0,data!$C$43)</f>
        <v>0</v>
      </c>
      <c r="AM472" s="269">
        <f t="shared" si="517"/>
        <v>0</v>
      </c>
      <c r="AN472" s="225">
        <f t="shared" si="518"/>
        <v>0</v>
      </c>
      <c r="AO472" s="225">
        <f t="shared" si="519"/>
        <v>0</v>
      </c>
      <c r="AP472" s="225">
        <f t="shared" si="520"/>
        <v>0</v>
      </c>
      <c r="AQ472" s="431" t="str">
        <f t="shared" si="521"/>
        <v>ne</v>
      </c>
      <c r="AS472" s="229"/>
      <c r="AT472" s="225">
        <f t="shared" si="522"/>
        <v>0</v>
      </c>
      <c r="AU472" s="230">
        <f>IF(AT472=1,data!$C$41*AS472,0)</f>
        <v>0</v>
      </c>
      <c r="AV472" s="265" t="s">
        <v>96</v>
      </c>
      <c r="AW472" s="231">
        <f>IF(AT472=1,IF(AS472&lt;15,VLOOKUP(AV472,data!$B$3:$E$32,2,0)*AS472,(VLOOKUP(AV472,data!$B$3:$E$32,2,0)*14)+(VLOOKUP(AV472,data!$B$3:$E$32,3,0))*(AS472-14)),0)</f>
        <v>0</v>
      </c>
      <c r="AX472" s="265" t="s">
        <v>96</v>
      </c>
      <c r="AY472" s="231">
        <f>IF(AT472=1,VLOOKUP(AX472,data!$B$35:$D$39,2,0),0)</f>
        <v>0</v>
      </c>
      <c r="AZ472" s="232">
        <f>IF(AND(AW472&lt;&gt;0,AY472&lt;&gt;0)=FALSE,0,data!$C$43)</f>
        <v>0</v>
      </c>
      <c r="BA472" s="269">
        <f t="shared" si="523"/>
        <v>0</v>
      </c>
      <c r="BB472" s="225">
        <f t="shared" si="524"/>
        <v>0</v>
      </c>
      <c r="BC472" s="225">
        <f t="shared" si="525"/>
        <v>0</v>
      </c>
      <c r="BD472" s="225">
        <f t="shared" si="526"/>
        <v>0</v>
      </c>
      <c r="BE472" s="431" t="str">
        <f t="shared" si="527"/>
        <v>ne</v>
      </c>
      <c r="BG472" s="229"/>
      <c r="BH472" s="225">
        <f t="shared" si="528"/>
        <v>0</v>
      </c>
      <c r="BI472" s="230">
        <f>IF(BH472=1,data!$C$41*BG472,0)</f>
        <v>0</v>
      </c>
      <c r="BJ472" s="265" t="s">
        <v>96</v>
      </c>
      <c r="BK472" s="231">
        <f>IF(BH472=1,IF(BG472&lt;15,VLOOKUP(BJ472,data!$B$3:$E$32,2,0)*BG472,(VLOOKUP(BJ472,data!$B$3:$E$32,2,0)*14)+(VLOOKUP(BJ472,data!$B$3:$E$32,3,0))*(BG472-14)),0)</f>
        <v>0</v>
      </c>
      <c r="BL472" s="265" t="s">
        <v>96</v>
      </c>
      <c r="BM472" s="231">
        <f>IF(BH472=1,VLOOKUP(BL472,data!$B$35:$D$39,2,0),0)</f>
        <v>0</v>
      </c>
      <c r="BN472" s="232">
        <f>IF(AND(BK472&lt;&gt;0,BM472&lt;&gt;0)=FALSE,0,data!$C$43)</f>
        <v>0</v>
      </c>
      <c r="BO472" s="269">
        <f t="shared" si="529"/>
        <v>0</v>
      </c>
      <c r="BP472" s="225">
        <f t="shared" si="530"/>
        <v>0</v>
      </c>
      <c r="BQ472" s="225">
        <f t="shared" si="531"/>
        <v>0</v>
      </c>
      <c r="BR472" s="225">
        <f t="shared" si="532"/>
        <v>0</v>
      </c>
      <c r="BS472" s="431" t="str">
        <f t="shared" si="533"/>
        <v>ne</v>
      </c>
      <c r="BU472" s="229"/>
      <c r="BV472" s="225">
        <f t="shared" si="534"/>
        <v>0</v>
      </c>
      <c r="BW472" s="230">
        <f>IF(BV472=1,data!$C$41*BU472,0)</f>
        <v>0</v>
      </c>
      <c r="BX472" s="265" t="s">
        <v>96</v>
      </c>
      <c r="BY472" s="231">
        <f>IF(BV472=1,IF(BU472&lt;15,VLOOKUP(BX472,data!$B$3:$E$32,2,0)*BU472,(VLOOKUP(BX472,data!$B$3:$E$32,2,0)*14)+(VLOOKUP(BX472,data!$B$3:$E$32,3,0))*(BU472-14)),0)</f>
        <v>0</v>
      </c>
      <c r="BZ472" s="265" t="s">
        <v>96</v>
      </c>
      <c r="CA472" s="231">
        <f>IF(BV472=1,VLOOKUP(BZ472,data!$B$35:$D$39,2,0),0)</f>
        <v>0</v>
      </c>
      <c r="CB472" s="232">
        <f>IF(AND(BY472&lt;&gt;0,CA472&lt;&gt;0)=FALSE,0,data!$C$43)</f>
        <v>0</v>
      </c>
      <c r="CC472" s="269">
        <f t="shared" si="535"/>
        <v>0</v>
      </c>
      <c r="CD472" s="225">
        <f t="shared" si="536"/>
        <v>0</v>
      </c>
      <c r="CE472" s="225">
        <f t="shared" si="537"/>
        <v>0</v>
      </c>
      <c r="CF472" s="225">
        <f t="shared" si="538"/>
        <v>0</v>
      </c>
      <c r="CG472" s="431" t="str">
        <f t="shared" si="539"/>
        <v>ne</v>
      </c>
      <c r="CI472" s="229"/>
      <c r="CJ472" s="225">
        <f t="shared" si="540"/>
        <v>0</v>
      </c>
      <c r="CK472" s="230">
        <f>IF(CJ472=1,data!$C$41*CI472,0)</f>
        <v>0</v>
      </c>
      <c r="CL472" s="265" t="s">
        <v>96</v>
      </c>
      <c r="CM472" s="231">
        <f>IF(CJ472=1,IF(CI472&lt;15,VLOOKUP(CL472,data!$B$3:$E$32,2,0)*CI472,(VLOOKUP(CL472,data!$B$3:$E$32,2,0)*14)+(VLOOKUP(CL472,data!$B$3:$E$32,3,0))*(CI472-14)),0)</f>
        <v>0</v>
      </c>
      <c r="CN472" s="265" t="s">
        <v>96</v>
      </c>
      <c r="CO472" s="231">
        <f>IF(CJ472=1,VLOOKUP(CN472,data!$B$35:$D$39,2,0),0)</f>
        <v>0</v>
      </c>
      <c r="CP472" s="232">
        <f>IF(AND(CM472&lt;&gt;0,CO472&lt;&gt;0)=FALSE,0,data!$C$43)</f>
        <v>0</v>
      </c>
      <c r="CQ472" s="269">
        <f t="shared" si="541"/>
        <v>0</v>
      </c>
      <c r="CR472" s="225">
        <f t="shared" si="542"/>
        <v>0</v>
      </c>
      <c r="CS472" s="225">
        <f t="shared" si="543"/>
        <v>0</v>
      </c>
      <c r="CT472" s="225">
        <f t="shared" si="544"/>
        <v>0</v>
      </c>
      <c r="CU472" s="431" t="str">
        <f t="shared" si="545"/>
        <v>ne</v>
      </c>
      <c r="CW472" s="229"/>
      <c r="CX472" s="225">
        <f t="shared" si="546"/>
        <v>0</v>
      </c>
      <c r="CY472" s="230">
        <f>IF(CX472=1,data!$C$41*CW472,0)</f>
        <v>0</v>
      </c>
      <c r="CZ472" s="265" t="s">
        <v>96</v>
      </c>
      <c r="DA472" s="231">
        <f>IF(CX472=1,IF(CW472&lt;15,VLOOKUP(CZ472,data!$B$3:$E$32,2,0)*CW472,(VLOOKUP(CZ472,data!$B$3:$E$32,2,0)*14)+(VLOOKUP(CZ472,data!$B$3:$E$32,3,0))*(CW472-14)),0)</f>
        <v>0</v>
      </c>
      <c r="DB472" s="265" t="s">
        <v>96</v>
      </c>
      <c r="DC472" s="231">
        <f>IF(CX472=1,VLOOKUP(DB472,data!$B$35:$D$39,2,0),0)</f>
        <v>0</v>
      </c>
      <c r="DD472" s="232">
        <f>IF(AND(DA472&lt;&gt;0,DC472&lt;&gt;0)=FALSE,0,data!$C$43)</f>
        <v>0</v>
      </c>
      <c r="DE472" s="269">
        <f t="shared" si="547"/>
        <v>0</v>
      </c>
      <c r="DF472" s="225">
        <f t="shared" si="548"/>
        <v>0</v>
      </c>
      <c r="DG472" s="225">
        <f t="shared" si="549"/>
        <v>0</v>
      </c>
      <c r="DH472" s="225">
        <f t="shared" si="550"/>
        <v>0</v>
      </c>
      <c r="DI472" s="431" t="str">
        <f t="shared" si="551"/>
        <v>ne</v>
      </c>
      <c r="DK472" s="229"/>
      <c r="DL472" s="225">
        <f t="shared" si="552"/>
        <v>0</v>
      </c>
      <c r="DM472" s="230">
        <f>IF(DL472=1,data!$C$41*DK472,0)</f>
        <v>0</v>
      </c>
      <c r="DN472" s="265" t="s">
        <v>96</v>
      </c>
      <c r="DO472" s="231">
        <f>IF(DL472=1,IF(DK472&lt;15,VLOOKUP(DN472,data!$B$3:$E$32,2,0)*DK472,(VLOOKUP(DN472,data!$B$3:$E$32,2,0)*14)+(VLOOKUP(DN472,data!$B$3:$E$32,3,0))*(DK472-14)),0)</f>
        <v>0</v>
      </c>
      <c r="DP472" s="265" t="s">
        <v>96</v>
      </c>
      <c r="DQ472" s="231">
        <f>IF(DL472=1,VLOOKUP(DP472,data!$B$35:$D$39,2,0),0)</f>
        <v>0</v>
      </c>
      <c r="DR472" s="232">
        <f>IF(AND(DO472&lt;&gt;0,DQ472&lt;&gt;0)=FALSE,0,data!$C$43)</f>
        <v>0</v>
      </c>
      <c r="DS472" s="269">
        <f t="shared" si="553"/>
        <v>0</v>
      </c>
      <c r="DT472" s="225">
        <f t="shared" si="554"/>
        <v>0</v>
      </c>
      <c r="DU472" s="225">
        <f t="shared" si="555"/>
        <v>0</v>
      </c>
      <c r="DV472" s="225">
        <f t="shared" si="556"/>
        <v>0</v>
      </c>
      <c r="DW472" s="431" t="str">
        <f t="shared" si="557"/>
        <v>ne</v>
      </c>
      <c r="DY472" s="229"/>
      <c r="DZ472" s="225">
        <f t="shared" si="558"/>
        <v>0</v>
      </c>
      <c r="EA472" s="230">
        <f>IF(DZ472=1,data!$C$41*DY472,0)</f>
        <v>0</v>
      </c>
      <c r="EB472" s="265" t="s">
        <v>96</v>
      </c>
      <c r="EC472" s="231">
        <f>IF(DZ472=1,IF(DY472&lt;15,VLOOKUP(EB472,data!$B$3:$E$32,2,0)*DY472,(VLOOKUP(EB472,data!$B$3:$E$32,2,0)*14)+(VLOOKUP(EB472,data!$B$3:$E$32,3,0))*(DY472-14)),0)</f>
        <v>0</v>
      </c>
      <c r="ED472" s="265" t="s">
        <v>96</v>
      </c>
      <c r="EE472" s="231">
        <f>IF(DZ472=1,VLOOKUP(ED472,data!$B$35:$D$39,2,0),0)</f>
        <v>0</v>
      </c>
      <c r="EF472" s="232">
        <f>IF(AND(EC472&lt;&gt;0,EE472&lt;&gt;0)=FALSE,0,data!$C$43)</f>
        <v>0</v>
      </c>
      <c r="EG472" s="269">
        <f t="shared" si="559"/>
        <v>0</v>
      </c>
      <c r="EH472" s="225">
        <f t="shared" si="560"/>
        <v>0</v>
      </c>
      <c r="EI472" s="225">
        <f t="shared" si="561"/>
        <v>0</v>
      </c>
      <c r="EJ472" s="225">
        <f t="shared" si="562"/>
        <v>0</v>
      </c>
      <c r="EK472" s="431" t="str">
        <f t="shared" si="563"/>
        <v>ne</v>
      </c>
      <c r="EM472" s="229"/>
      <c r="EN472" s="225">
        <f t="shared" si="564"/>
        <v>0</v>
      </c>
      <c r="EO472" s="230">
        <f>IF(EN472=1,data!$C$41*EM472,0)</f>
        <v>0</v>
      </c>
      <c r="EP472" s="265" t="s">
        <v>96</v>
      </c>
      <c r="EQ472" s="231">
        <f>IF(EN472=1,IF(EM472&lt;15,VLOOKUP(EP472,data!$B$3:$E$32,2,0)*EM472,(VLOOKUP(EP472,data!$B$3:$E$32,2,0)*14)+(VLOOKUP(EP472,data!$B$3:$E$32,3,0))*(EM472-14)),0)</f>
        <v>0</v>
      </c>
      <c r="ER472" s="265" t="s">
        <v>96</v>
      </c>
      <c r="ES472" s="231">
        <f>IF(EN472=1,VLOOKUP(ER472,data!$B$35:$D$39,2,0),0)</f>
        <v>0</v>
      </c>
      <c r="ET472" s="232">
        <f>IF(AND(EQ472&lt;&gt;0,ES472&lt;&gt;0)=FALSE,0,data!$C$43)</f>
        <v>0</v>
      </c>
      <c r="EU472" s="269">
        <f t="shared" si="565"/>
        <v>0</v>
      </c>
      <c r="EV472" s="225">
        <f t="shared" si="566"/>
        <v>0</v>
      </c>
      <c r="EW472" s="225">
        <f t="shared" si="567"/>
        <v>0</v>
      </c>
      <c r="EX472" s="225">
        <f t="shared" si="568"/>
        <v>0</v>
      </c>
      <c r="EY472" s="431" t="str">
        <f t="shared" si="569"/>
        <v>ne</v>
      </c>
      <c r="FA472" s="229"/>
      <c r="FB472" s="225">
        <f t="shared" si="570"/>
        <v>0</v>
      </c>
      <c r="FC472" s="230">
        <f>IF(FB472=1,data!$C$41*FA472,0)</f>
        <v>0</v>
      </c>
      <c r="FD472" s="265" t="s">
        <v>96</v>
      </c>
      <c r="FE472" s="231">
        <f>IF(FB472=1,IF(FA472&lt;15,VLOOKUP(FD472,data!$B$3:$E$32,2,0)*FA472,(VLOOKUP(FD472,data!$B$3:$E$32,2,0)*14)+(VLOOKUP(FD472,data!$B$3:$E$32,3,0))*(FA472-14)),0)</f>
        <v>0</v>
      </c>
      <c r="FF472" s="265" t="s">
        <v>96</v>
      </c>
      <c r="FG472" s="231">
        <f>IF(FB472=1,VLOOKUP(FF472,data!$B$35:$D$39,2,0),0)</f>
        <v>0</v>
      </c>
      <c r="FH472" s="232">
        <f>IF(AND(FE472&lt;&gt;0,FG472&lt;&gt;0)=FALSE,0,data!$C$43)</f>
        <v>0</v>
      </c>
      <c r="FI472" s="269">
        <f t="shared" si="571"/>
        <v>0</v>
      </c>
      <c r="FJ472" s="225">
        <f t="shared" si="572"/>
        <v>0</v>
      </c>
      <c r="FK472" s="225">
        <f t="shared" si="573"/>
        <v>0</v>
      </c>
      <c r="FL472" s="225">
        <f t="shared" si="574"/>
        <v>0</v>
      </c>
      <c r="FM472" s="431" t="str">
        <f t="shared" si="575"/>
        <v>ne</v>
      </c>
    </row>
    <row r="473" spans="1:169" ht="26.65" hidden="1" customHeight="1" x14ac:dyDescent="0.25">
      <c r="A473" s="233"/>
      <c r="B473" s="370" t="s">
        <v>564</v>
      </c>
      <c r="C473" s="416"/>
      <c r="D473" s="418"/>
      <c r="E473" s="229"/>
      <c r="F473" s="225">
        <f t="shared" si="507"/>
        <v>0</v>
      </c>
      <c r="G473" s="230">
        <f>IF(F473=1,data!$C$41*E473,0)</f>
        <v>0</v>
      </c>
      <c r="H473" s="265" t="s">
        <v>96</v>
      </c>
      <c r="I473" s="231">
        <f>IF($F473=1,IF($E473&lt;15,VLOOKUP(H473,data!$B$3:$E$32,2,0)*$E473,(VLOOKUP(H473,data!$B$3:$E$32,2,0)*14)+(VLOOKUP(H473,data!$B$3:$E$32,3,0))*($E473-14)),0)</f>
        <v>0</v>
      </c>
      <c r="J473" s="265" t="s">
        <v>96</v>
      </c>
      <c r="K473" s="231">
        <f>IF($F473=1,VLOOKUP(J473,data!$B$35:$D$39,2,0),0)</f>
        <v>0</v>
      </c>
      <c r="L473" s="232">
        <f>IF(AND(I473&lt;&gt;0,K473&lt;&gt;0)=FALSE,0,data!$C$43)</f>
        <v>0</v>
      </c>
      <c r="M473" s="269">
        <f t="shared" si="505"/>
        <v>0</v>
      </c>
      <c r="N473" s="225">
        <f t="shared" si="576"/>
        <v>0</v>
      </c>
      <c r="O473" s="225">
        <f t="shared" si="508"/>
        <v>0</v>
      </c>
      <c r="P473" s="225">
        <f t="shared" si="509"/>
        <v>0</v>
      </c>
      <c r="Q473" s="228"/>
      <c r="R473" s="438">
        <f t="shared" si="510"/>
        <v>0</v>
      </c>
      <c r="S473" s="225">
        <f t="shared" si="511"/>
        <v>0</v>
      </c>
      <c r="T473" s="357">
        <f>IF(S473=1,data!$C$41*R473,0)</f>
        <v>0</v>
      </c>
      <c r="U473" s="370" t="str">
        <f t="shared" si="512"/>
        <v xml:space="preserve"> </v>
      </c>
      <c r="V473" s="360">
        <f>IF($S473=1,IF(R473&lt;15,VLOOKUP(U473,data!$B$3:$E$32,2,0)*R473,(VLOOKUP(U473,data!$B$3:$E$32,2,0)*14)+(VLOOKUP(U473,data!$B$3:$E$32,3,0))*(R473-14)),0)</f>
        <v>0</v>
      </c>
      <c r="W473" s="370" t="str">
        <f t="shared" si="513"/>
        <v xml:space="preserve"> </v>
      </c>
      <c r="X473" s="360">
        <f>IF($S473=1,VLOOKUP(W473,data!$B$35:$D$39,2,0),0)</f>
        <v>0</v>
      </c>
      <c r="Y473" s="364">
        <f>IF(AND(V473&lt;&gt;0,X473&lt;&gt;0)=FALSE,0,data!$C$43)</f>
        <v>0</v>
      </c>
      <c r="Z473" s="365">
        <f t="shared" si="506"/>
        <v>0</v>
      </c>
      <c r="AA473" s="225">
        <f t="shared" si="577"/>
        <v>0</v>
      </c>
      <c r="AB473" s="225">
        <f t="shared" si="514"/>
        <v>0</v>
      </c>
      <c r="AC473" s="225">
        <f t="shared" si="515"/>
        <v>0</v>
      </c>
      <c r="AE473" s="229"/>
      <c r="AF473" s="225">
        <f t="shared" si="516"/>
        <v>0</v>
      </c>
      <c r="AG473" s="230">
        <f>IF(AF473=1,data!$C$41*AE473,0)</f>
        <v>0</v>
      </c>
      <c r="AH473" s="265" t="s">
        <v>96</v>
      </c>
      <c r="AI473" s="231">
        <f>IF(AF473=1,IF(AE473&lt;15,VLOOKUP(AH473,data!$B$3:$E$32,2,0)*AE473,(VLOOKUP(AH473,data!$B$3:$E$32,2,0)*14)+(VLOOKUP(AH473,data!$B$3:$E$32,3,0))*(AE473-14)),0)</f>
        <v>0</v>
      </c>
      <c r="AJ473" s="265" t="s">
        <v>96</v>
      </c>
      <c r="AK473" s="231">
        <f>IF(AF473=1,VLOOKUP(AJ473,data!$B$35:$D$39,2,0),0)</f>
        <v>0</v>
      </c>
      <c r="AL473" s="232">
        <f>IF(AND(AI473&lt;&gt;0,AK473&lt;&gt;0)=FALSE,0,data!$C$43)</f>
        <v>0</v>
      </c>
      <c r="AM473" s="269">
        <f t="shared" si="517"/>
        <v>0</v>
      </c>
      <c r="AN473" s="225">
        <f t="shared" si="518"/>
        <v>0</v>
      </c>
      <c r="AO473" s="225">
        <f t="shared" si="519"/>
        <v>0</v>
      </c>
      <c r="AP473" s="225">
        <f t="shared" si="520"/>
        <v>0</v>
      </c>
      <c r="AQ473" s="431" t="str">
        <f t="shared" si="521"/>
        <v>ne</v>
      </c>
      <c r="AS473" s="229"/>
      <c r="AT473" s="225">
        <f t="shared" si="522"/>
        <v>0</v>
      </c>
      <c r="AU473" s="230">
        <f>IF(AT473=1,data!$C$41*AS473,0)</f>
        <v>0</v>
      </c>
      <c r="AV473" s="265" t="s">
        <v>96</v>
      </c>
      <c r="AW473" s="231">
        <f>IF(AT473=1,IF(AS473&lt;15,VLOOKUP(AV473,data!$B$3:$E$32,2,0)*AS473,(VLOOKUP(AV473,data!$B$3:$E$32,2,0)*14)+(VLOOKUP(AV473,data!$B$3:$E$32,3,0))*(AS473-14)),0)</f>
        <v>0</v>
      </c>
      <c r="AX473" s="265" t="s">
        <v>96</v>
      </c>
      <c r="AY473" s="231">
        <f>IF(AT473=1,VLOOKUP(AX473,data!$B$35:$D$39,2,0),0)</f>
        <v>0</v>
      </c>
      <c r="AZ473" s="232">
        <f>IF(AND(AW473&lt;&gt;0,AY473&lt;&gt;0)=FALSE,0,data!$C$43)</f>
        <v>0</v>
      </c>
      <c r="BA473" s="269">
        <f t="shared" si="523"/>
        <v>0</v>
      </c>
      <c r="BB473" s="225">
        <f t="shared" si="524"/>
        <v>0</v>
      </c>
      <c r="BC473" s="225">
        <f t="shared" si="525"/>
        <v>0</v>
      </c>
      <c r="BD473" s="225">
        <f t="shared" si="526"/>
        <v>0</v>
      </c>
      <c r="BE473" s="431" t="str">
        <f t="shared" si="527"/>
        <v>ne</v>
      </c>
      <c r="BG473" s="229"/>
      <c r="BH473" s="225">
        <f t="shared" si="528"/>
        <v>0</v>
      </c>
      <c r="BI473" s="230">
        <f>IF(BH473=1,data!$C$41*BG473,0)</f>
        <v>0</v>
      </c>
      <c r="BJ473" s="265" t="s">
        <v>96</v>
      </c>
      <c r="BK473" s="231">
        <f>IF(BH473=1,IF(BG473&lt;15,VLOOKUP(BJ473,data!$B$3:$E$32,2,0)*BG473,(VLOOKUP(BJ473,data!$B$3:$E$32,2,0)*14)+(VLOOKUP(BJ473,data!$B$3:$E$32,3,0))*(BG473-14)),0)</f>
        <v>0</v>
      </c>
      <c r="BL473" s="265" t="s">
        <v>96</v>
      </c>
      <c r="BM473" s="231">
        <f>IF(BH473=1,VLOOKUP(BL473,data!$B$35:$D$39,2,0),0)</f>
        <v>0</v>
      </c>
      <c r="BN473" s="232">
        <f>IF(AND(BK473&lt;&gt;0,BM473&lt;&gt;0)=FALSE,0,data!$C$43)</f>
        <v>0</v>
      </c>
      <c r="BO473" s="269">
        <f t="shared" si="529"/>
        <v>0</v>
      </c>
      <c r="BP473" s="225">
        <f t="shared" si="530"/>
        <v>0</v>
      </c>
      <c r="BQ473" s="225">
        <f t="shared" si="531"/>
        <v>0</v>
      </c>
      <c r="BR473" s="225">
        <f t="shared" si="532"/>
        <v>0</v>
      </c>
      <c r="BS473" s="431" t="str">
        <f t="shared" si="533"/>
        <v>ne</v>
      </c>
      <c r="BU473" s="229"/>
      <c r="BV473" s="225">
        <f t="shared" si="534"/>
        <v>0</v>
      </c>
      <c r="BW473" s="230">
        <f>IF(BV473=1,data!$C$41*BU473,0)</f>
        <v>0</v>
      </c>
      <c r="BX473" s="265" t="s">
        <v>96</v>
      </c>
      <c r="BY473" s="231">
        <f>IF(BV473=1,IF(BU473&lt;15,VLOOKUP(BX473,data!$B$3:$E$32,2,0)*BU473,(VLOOKUP(BX473,data!$B$3:$E$32,2,0)*14)+(VLOOKUP(BX473,data!$B$3:$E$32,3,0))*(BU473-14)),0)</f>
        <v>0</v>
      </c>
      <c r="BZ473" s="265" t="s">
        <v>96</v>
      </c>
      <c r="CA473" s="231">
        <f>IF(BV473=1,VLOOKUP(BZ473,data!$B$35:$D$39,2,0),0)</f>
        <v>0</v>
      </c>
      <c r="CB473" s="232">
        <f>IF(AND(BY473&lt;&gt;0,CA473&lt;&gt;0)=FALSE,0,data!$C$43)</f>
        <v>0</v>
      </c>
      <c r="CC473" s="269">
        <f t="shared" si="535"/>
        <v>0</v>
      </c>
      <c r="CD473" s="225">
        <f t="shared" si="536"/>
        <v>0</v>
      </c>
      <c r="CE473" s="225">
        <f t="shared" si="537"/>
        <v>0</v>
      </c>
      <c r="CF473" s="225">
        <f t="shared" si="538"/>
        <v>0</v>
      </c>
      <c r="CG473" s="431" t="str">
        <f t="shared" si="539"/>
        <v>ne</v>
      </c>
      <c r="CI473" s="229"/>
      <c r="CJ473" s="225">
        <f t="shared" si="540"/>
        <v>0</v>
      </c>
      <c r="CK473" s="230">
        <f>IF(CJ473=1,data!$C$41*CI473,0)</f>
        <v>0</v>
      </c>
      <c r="CL473" s="265" t="s">
        <v>96</v>
      </c>
      <c r="CM473" s="231">
        <f>IF(CJ473=1,IF(CI473&lt;15,VLOOKUP(CL473,data!$B$3:$E$32,2,0)*CI473,(VLOOKUP(CL473,data!$B$3:$E$32,2,0)*14)+(VLOOKUP(CL473,data!$B$3:$E$32,3,0))*(CI473-14)),0)</f>
        <v>0</v>
      </c>
      <c r="CN473" s="265" t="s">
        <v>96</v>
      </c>
      <c r="CO473" s="231">
        <f>IF(CJ473=1,VLOOKUP(CN473,data!$B$35:$D$39,2,0),0)</f>
        <v>0</v>
      </c>
      <c r="CP473" s="232">
        <f>IF(AND(CM473&lt;&gt;0,CO473&lt;&gt;0)=FALSE,0,data!$C$43)</f>
        <v>0</v>
      </c>
      <c r="CQ473" s="269">
        <f t="shared" si="541"/>
        <v>0</v>
      </c>
      <c r="CR473" s="225">
        <f t="shared" si="542"/>
        <v>0</v>
      </c>
      <c r="CS473" s="225">
        <f t="shared" si="543"/>
        <v>0</v>
      </c>
      <c r="CT473" s="225">
        <f t="shared" si="544"/>
        <v>0</v>
      </c>
      <c r="CU473" s="431" t="str">
        <f t="shared" si="545"/>
        <v>ne</v>
      </c>
      <c r="CW473" s="229"/>
      <c r="CX473" s="225">
        <f t="shared" si="546"/>
        <v>0</v>
      </c>
      <c r="CY473" s="230">
        <f>IF(CX473=1,data!$C$41*CW473,0)</f>
        <v>0</v>
      </c>
      <c r="CZ473" s="265" t="s">
        <v>96</v>
      </c>
      <c r="DA473" s="231">
        <f>IF(CX473=1,IF(CW473&lt;15,VLOOKUP(CZ473,data!$B$3:$E$32,2,0)*CW473,(VLOOKUP(CZ473,data!$B$3:$E$32,2,0)*14)+(VLOOKUP(CZ473,data!$B$3:$E$32,3,0))*(CW473-14)),0)</f>
        <v>0</v>
      </c>
      <c r="DB473" s="265" t="s">
        <v>96</v>
      </c>
      <c r="DC473" s="231">
        <f>IF(CX473=1,VLOOKUP(DB473,data!$B$35:$D$39,2,0),0)</f>
        <v>0</v>
      </c>
      <c r="DD473" s="232">
        <f>IF(AND(DA473&lt;&gt;0,DC473&lt;&gt;0)=FALSE,0,data!$C$43)</f>
        <v>0</v>
      </c>
      <c r="DE473" s="269">
        <f t="shared" si="547"/>
        <v>0</v>
      </c>
      <c r="DF473" s="225">
        <f t="shared" si="548"/>
        <v>0</v>
      </c>
      <c r="DG473" s="225">
        <f t="shared" si="549"/>
        <v>0</v>
      </c>
      <c r="DH473" s="225">
        <f t="shared" si="550"/>
        <v>0</v>
      </c>
      <c r="DI473" s="431" t="str">
        <f t="shared" si="551"/>
        <v>ne</v>
      </c>
      <c r="DK473" s="229"/>
      <c r="DL473" s="225">
        <f t="shared" si="552"/>
        <v>0</v>
      </c>
      <c r="DM473" s="230">
        <f>IF(DL473=1,data!$C$41*DK473,0)</f>
        <v>0</v>
      </c>
      <c r="DN473" s="265" t="s">
        <v>96</v>
      </c>
      <c r="DO473" s="231">
        <f>IF(DL473=1,IF(DK473&lt;15,VLOOKUP(DN473,data!$B$3:$E$32,2,0)*DK473,(VLOOKUP(DN473,data!$B$3:$E$32,2,0)*14)+(VLOOKUP(DN473,data!$B$3:$E$32,3,0))*(DK473-14)),0)</f>
        <v>0</v>
      </c>
      <c r="DP473" s="265" t="s">
        <v>96</v>
      </c>
      <c r="DQ473" s="231">
        <f>IF(DL473=1,VLOOKUP(DP473,data!$B$35:$D$39,2,0),0)</f>
        <v>0</v>
      </c>
      <c r="DR473" s="232">
        <f>IF(AND(DO473&lt;&gt;0,DQ473&lt;&gt;0)=FALSE,0,data!$C$43)</f>
        <v>0</v>
      </c>
      <c r="DS473" s="269">
        <f t="shared" si="553"/>
        <v>0</v>
      </c>
      <c r="DT473" s="225">
        <f t="shared" si="554"/>
        <v>0</v>
      </c>
      <c r="DU473" s="225">
        <f t="shared" si="555"/>
        <v>0</v>
      </c>
      <c r="DV473" s="225">
        <f t="shared" si="556"/>
        <v>0</v>
      </c>
      <c r="DW473" s="431" t="str">
        <f t="shared" si="557"/>
        <v>ne</v>
      </c>
      <c r="DY473" s="229"/>
      <c r="DZ473" s="225">
        <f t="shared" si="558"/>
        <v>0</v>
      </c>
      <c r="EA473" s="230">
        <f>IF(DZ473=1,data!$C$41*DY473,0)</f>
        <v>0</v>
      </c>
      <c r="EB473" s="265" t="s">
        <v>96</v>
      </c>
      <c r="EC473" s="231">
        <f>IF(DZ473=1,IF(DY473&lt;15,VLOOKUP(EB473,data!$B$3:$E$32,2,0)*DY473,(VLOOKUP(EB473,data!$B$3:$E$32,2,0)*14)+(VLOOKUP(EB473,data!$B$3:$E$32,3,0))*(DY473-14)),0)</f>
        <v>0</v>
      </c>
      <c r="ED473" s="265" t="s">
        <v>96</v>
      </c>
      <c r="EE473" s="231">
        <f>IF(DZ473=1,VLOOKUP(ED473,data!$B$35:$D$39,2,0),0)</f>
        <v>0</v>
      </c>
      <c r="EF473" s="232">
        <f>IF(AND(EC473&lt;&gt;0,EE473&lt;&gt;0)=FALSE,0,data!$C$43)</f>
        <v>0</v>
      </c>
      <c r="EG473" s="269">
        <f t="shared" si="559"/>
        <v>0</v>
      </c>
      <c r="EH473" s="225">
        <f t="shared" si="560"/>
        <v>0</v>
      </c>
      <c r="EI473" s="225">
        <f t="shared" si="561"/>
        <v>0</v>
      </c>
      <c r="EJ473" s="225">
        <f t="shared" si="562"/>
        <v>0</v>
      </c>
      <c r="EK473" s="431" t="str">
        <f t="shared" si="563"/>
        <v>ne</v>
      </c>
      <c r="EM473" s="229"/>
      <c r="EN473" s="225">
        <f t="shared" si="564"/>
        <v>0</v>
      </c>
      <c r="EO473" s="230">
        <f>IF(EN473=1,data!$C$41*EM473,0)</f>
        <v>0</v>
      </c>
      <c r="EP473" s="265" t="s">
        <v>96</v>
      </c>
      <c r="EQ473" s="231">
        <f>IF(EN473=1,IF(EM473&lt;15,VLOOKUP(EP473,data!$B$3:$E$32,2,0)*EM473,(VLOOKUP(EP473,data!$B$3:$E$32,2,0)*14)+(VLOOKUP(EP473,data!$B$3:$E$32,3,0))*(EM473-14)),0)</f>
        <v>0</v>
      </c>
      <c r="ER473" s="265" t="s">
        <v>96</v>
      </c>
      <c r="ES473" s="231">
        <f>IF(EN473=1,VLOOKUP(ER473,data!$B$35:$D$39,2,0),0)</f>
        <v>0</v>
      </c>
      <c r="ET473" s="232">
        <f>IF(AND(EQ473&lt;&gt;0,ES473&lt;&gt;0)=FALSE,0,data!$C$43)</f>
        <v>0</v>
      </c>
      <c r="EU473" s="269">
        <f t="shared" si="565"/>
        <v>0</v>
      </c>
      <c r="EV473" s="225">
        <f t="shared" si="566"/>
        <v>0</v>
      </c>
      <c r="EW473" s="225">
        <f t="shared" si="567"/>
        <v>0</v>
      </c>
      <c r="EX473" s="225">
        <f t="shared" si="568"/>
        <v>0</v>
      </c>
      <c r="EY473" s="431" t="str">
        <f t="shared" si="569"/>
        <v>ne</v>
      </c>
      <c r="FA473" s="229"/>
      <c r="FB473" s="225">
        <f t="shared" si="570"/>
        <v>0</v>
      </c>
      <c r="FC473" s="230">
        <f>IF(FB473=1,data!$C$41*FA473,0)</f>
        <v>0</v>
      </c>
      <c r="FD473" s="265" t="s">
        <v>96</v>
      </c>
      <c r="FE473" s="231">
        <f>IF(FB473=1,IF(FA473&lt;15,VLOOKUP(FD473,data!$B$3:$E$32,2,0)*FA473,(VLOOKUP(FD473,data!$B$3:$E$32,2,0)*14)+(VLOOKUP(FD473,data!$B$3:$E$32,3,0))*(FA473-14)),0)</f>
        <v>0</v>
      </c>
      <c r="FF473" s="265" t="s">
        <v>96</v>
      </c>
      <c r="FG473" s="231">
        <f>IF(FB473=1,VLOOKUP(FF473,data!$B$35:$D$39,2,0),0)</f>
        <v>0</v>
      </c>
      <c r="FH473" s="232">
        <f>IF(AND(FE473&lt;&gt;0,FG473&lt;&gt;0)=FALSE,0,data!$C$43)</f>
        <v>0</v>
      </c>
      <c r="FI473" s="269">
        <f t="shared" si="571"/>
        <v>0</v>
      </c>
      <c r="FJ473" s="225">
        <f t="shared" si="572"/>
        <v>0</v>
      </c>
      <c r="FK473" s="225">
        <f t="shared" si="573"/>
        <v>0</v>
      </c>
      <c r="FL473" s="225">
        <f t="shared" si="574"/>
        <v>0</v>
      </c>
      <c r="FM473" s="431" t="str">
        <f t="shared" si="575"/>
        <v>ne</v>
      </c>
    </row>
    <row r="474" spans="1:169" ht="26.65" hidden="1" customHeight="1" x14ac:dyDescent="0.25">
      <c r="A474" s="233"/>
      <c r="B474" s="370" t="s">
        <v>565</v>
      </c>
      <c r="C474" s="416"/>
      <c r="D474" s="418"/>
      <c r="E474" s="229"/>
      <c r="F474" s="225">
        <f t="shared" si="507"/>
        <v>0</v>
      </c>
      <c r="G474" s="230">
        <f>IF(F474=1,data!$C$41*E474,0)</f>
        <v>0</v>
      </c>
      <c r="H474" s="265" t="s">
        <v>96</v>
      </c>
      <c r="I474" s="231">
        <f>IF($F474=1,IF($E474&lt;15,VLOOKUP(H474,data!$B$3:$E$32,2,0)*$E474,(VLOOKUP(H474,data!$B$3:$E$32,2,0)*14)+(VLOOKUP(H474,data!$B$3:$E$32,3,0))*($E474-14)),0)</f>
        <v>0</v>
      </c>
      <c r="J474" s="265" t="s">
        <v>96</v>
      </c>
      <c r="K474" s="231">
        <f>IF($F474=1,VLOOKUP(J474,data!$B$35:$D$39,2,0),0)</f>
        <v>0</v>
      </c>
      <c r="L474" s="232">
        <f>IF(AND(I474&lt;&gt;0,K474&lt;&gt;0)=FALSE,0,data!$C$43)</f>
        <v>0</v>
      </c>
      <c r="M474" s="269">
        <f t="shared" si="505"/>
        <v>0</v>
      </c>
      <c r="N474" s="225">
        <f t="shared" si="576"/>
        <v>0</v>
      </c>
      <c r="O474" s="225">
        <f t="shared" si="508"/>
        <v>0</v>
      </c>
      <c r="P474" s="225">
        <f t="shared" si="509"/>
        <v>0</v>
      </c>
      <c r="Q474" s="228"/>
      <c r="R474" s="438">
        <f t="shared" si="510"/>
        <v>0</v>
      </c>
      <c r="S474" s="225">
        <f t="shared" si="511"/>
        <v>0</v>
      </c>
      <c r="T474" s="357">
        <f>IF(S474=1,data!$C$41*R474,0)</f>
        <v>0</v>
      </c>
      <c r="U474" s="370" t="str">
        <f t="shared" si="512"/>
        <v xml:space="preserve"> </v>
      </c>
      <c r="V474" s="360">
        <f>IF($S474=1,IF(R474&lt;15,VLOOKUP(U474,data!$B$3:$E$32,2,0)*R474,(VLOOKUP(U474,data!$B$3:$E$32,2,0)*14)+(VLOOKUP(U474,data!$B$3:$E$32,3,0))*(R474-14)),0)</f>
        <v>0</v>
      </c>
      <c r="W474" s="370" t="str">
        <f t="shared" si="513"/>
        <v xml:space="preserve"> </v>
      </c>
      <c r="X474" s="360">
        <f>IF($S474=1,VLOOKUP(W474,data!$B$35:$D$39,2,0),0)</f>
        <v>0</v>
      </c>
      <c r="Y474" s="364">
        <f>IF(AND(V474&lt;&gt;0,X474&lt;&gt;0)=FALSE,0,data!$C$43)</f>
        <v>0</v>
      </c>
      <c r="Z474" s="365">
        <f t="shared" si="506"/>
        <v>0</v>
      </c>
      <c r="AA474" s="225">
        <f t="shared" si="577"/>
        <v>0</v>
      </c>
      <c r="AB474" s="225">
        <f t="shared" si="514"/>
        <v>0</v>
      </c>
      <c r="AC474" s="225">
        <f t="shared" si="515"/>
        <v>0</v>
      </c>
      <c r="AE474" s="229"/>
      <c r="AF474" s="225">
        <f t="shared" si="516"/>
        <v>0</v>
      </c>
      <c r="AG474" s="230">
        <f>IF(AF474=1,data!$C$41*AE474,0)</f>
        <v>0</v>
      </c>
      <c r="AH474" s="265" t="s">
        <v>96</v>
      </c>
      <c r="AI474" s="231">
        <f>IF(AF474=1,IF(AE474&lt;15,VLOOKUP(AH474,data!$B$3:$E$32,2,0)*AE474,(VLOOKUP(AH474,data!$B$3:$E$32,2,0)*14)+(VLOOKUP(AH474,data!$B$3:$E$32,3,0))*(AE474-14)),0)</f>
        <v>0</v>
      </c>
      <c r="AJ474" s="265" t="s">
        <v>96</v>
      </c>
      <c r="AK474" s="231">
        <f>IF(AF474=1,VLOOKUP(AJ474,data!$B$35:$D$39,2,0),0)</f>
        <v>0</v>
      </c>
      <c r="AL474" s="232">
        <f>IF(AND(AI474&lt;&gt;0,AK474&lt;&gt;0)=FALSE,0,data!$C$43)</f>
        <v>0</v>
      </c>
      <c r="AM474" s="269">
        <f t="shared" si="517"/>
        <v>0</v>
      </c>
      <c r="AN474" s="225">
        <f t="shared" si="518"/>
        <v>0</v>
      </c>
      <c r="AO474" s="225">
        <f t="shared" si="519"/>
        <v>0</v>
      </c>
      <c r="AP474" s="225">
        <f t="shared" si="520"/>
        <v>0</v>
      </c>
      <c r="AQ474" s="431" t="str">
        <f t="shared" si="521"/>
        <v>ne</v>
      </c>
      <c r="AS474" s="229"/>
      <c r="AT474" s="225">
        <f t="shared" si="522"/>
        <v>0</v>
      </c>
      <c r="AU474" s="230">
        <f>IF(AT474=1,data!$C$41*AS474,0)</f>
        <v>0</v>
      </c>
      <c r="AV474" s="265" t="s">
        <v>96</v>
      </c>
      <c r="AW474" s="231">
        <f>IF(AT474=1,IF(AS474&lt;15,VLOOKUP(AV474,data!$B$3:$E$32,2,0)*AS474,(VLOOKUP(AV474,data!$B$3:$E$32,2,0)*14)+(VLOOKUP(AV474,data!$B$3:$E$32,3,0))*(AS474-14)),0)</f>
        <v>0</v>
      </c>
      <c r="AX474" s="265" t="s">
        <v>96</v>
      </c>
      <c r="AY474" s="231">
        <f>IF(AT474=1,VLOOKUP(AX474,data!$B$35:$D$39,2,0),0)</f>
        <v>0</v>
      </c>
      <c r="AZ474" s="232">
        <f>IF(AND(AW474&lt;&gt;0,AY474&lt;&gt;0)=FALSE,0,data!$C$43)</f>
        <v>0</v>
      </c>
      <c r="BA474" s="269">
        <f t="shared" si="523"/>
        <v>0</v>
      </c>
      <c r="BB474" s="225">
        <f t="shared" si="524"/>
        <v>0</v>
      </c>
      <c r="BC474" s="225">
        <f t="shared" si="525"/>
        <v>0</v>
      </c>
      <c r="BD474" s="225">
        <f t="shared" si="526"/>
        <v>0</v>
      </c>
      <c r="BE474" s="431" t="str">
        <f t="shared" si="527"/>
        <v>ne</v>
      </c>
      <c r="BG474" s="229"/>
      <c r="BH474" s="225">
        <f t="shared" si="528"/>
        <v>0</v>
      </c>
      <c r="BI474" s="230">
        <f>IF(BH474=1,data!$C$41*BG474,0)</f>
        <v>0</v>
      </c>
      <c r="BJ474" s="265" t="s">
        <v>96</v>
      </c>
      <c r="BK474" s="231">
        <f>IF(BH474=1,IF(BG474&lt;15,VLOOKUP(BJ474,data!$B$3:$E$32,2,0)*BG474,(VLOOKUP(BJ474,data!$B$3:$E$32,2,0)*14)+(VLOOKUP(BJ474,data!$B$3:$E$32,3,0))*(BG474-14)),0)</f>
        <v>0</v>
      </c>
      <c r="BL474" s="265" t="s">
        <v>96</v>
      </c>
      <c r="BM474" s="231">
        <f>IF(BH474=1,VLOOKUP(BL474,data!$B$35:$D$39,2,0),0)</f>
        <v>0</v>
      </c>
      <c r="BN474" s="232">
        <f>IF(AND(BK474&lt;&gt;0,BM474&lt;&gt;0)=FALSE,0,data!$C$43)</f>
        <v>0</v>
      </c>
      <c r="BO474" s="269">
        <f t="shared" si="529"/>
        <v>0</v>
      </c>
      <c r="BP474" s="225">
        <f t="shared" si="530"/>
        <v>0</v>
      </c>
      <c r="BQ474" s="225">
        <f t="shared" si="531"/>
        <v>0</v>
      </c>
      <c r="BR474" s="225">
        <f t="shared" si="532"/>
        <v>0</v>
      </c>
      <c r="BS474" s="431" t="str">
        <f t="shared" si="533"/>
        <v>ne</v>
      </c>
      <c r="BU474" s="229"/>
      <c r="BV474" s="225">
        <f t="shared" si="534"/>
        <v>0</v>
      </c>
      <c r="BW474" s="230">
        <f>IF(BV474=1,data!$C$41*BU474,0)</f>
        <v>0</v>
      </c>
      <c r="BX474" s="265" t="s">
        <v>96</v>
      </c>
      <c r="BY474" s="231">
        <f>IF(BV474=1,IF(BU474&lt;15,VLOOKUP(BX474,data!$B$3:$E$32,2,0)*BU474,(VLOOKUP(BX474,data!$B$3:$E$32,2,0)*14)+(VLOOKUP(BX474,data!$B$3:$E$32,3,0))*(BU474-14)),0)</f>
        <v>0</v>
      </c>
      <c r="BZ474" s="265" t="s">
        <v>96</v>
      </c>
      <c r="CA474" s="231">
        <f>IF(BV474=1,VLOOKUP(BZ474,data!$B$35:$D$39,2,0),0)</f>
        <v>0</v>
      </c>
      <c r="CB474" s="232">
        <f>IF(AND(BY474&lt;&gt;0,CA474&lt;&gt;0)=FALSE,0,data!$C$43)</f>
        <v>0</v>
      </c>
      <c r="CC474" s="269">
        <f t="shared" si="535"/>
        <v>0</v>
      </c>
      <c r="CD474" s="225">
        <f t="shared" si="536"/>
        <v>0</v>
      </c>
      <c r="CE474" s="225">
        <f t="shared" si="537"/>
        <v>0</v>
      </c>
      <c r="CF474" s="225">
        <f t="shared" si="538"/>
        <v>0</v>
      </c>
      <c r="CG474" s="431" t="str">
        <f t="shared" si="539"/>
        <v>ne</v>
      </c>
      <c r="CI474" s="229"/>
      <c r="CJ474" s="225">
        <f t="shared" si="540"/>
        <v>0</v>
      </c>
      <c r="CK474" s="230">
        <f>IF(CJ474=1,data!$C$41*CI474,0)</f>
        <v>0</v>
      </c>
      <c r="CL474" s="265" t="s">
        <v>96</v>
      </c>
      <c r="CM474" s="231">
        <f>IF(CJ474=1,IF(CI474&lt;15,VLOOKUP(CL474,data!$B$3:$E$32,2,0)*CI474,(VLOOKUP(CL474,data!$B$3:$E$32,2,0)*14)+(VLOOKUP(CL474,data!$B$3:$E$32,3,0))*(CI474-14)),0)</f>
        <v>0</v>
      </c>
      <c r="CN474" s="265" t="s">
        <v>96</v>
      </c>
      <c r="CO474" s="231">
        <f>IF(CJ474=1,VLOOKUP(CN474,data!$B$35:$D$39,2,0),0)</f>
        <v>0</v>
      </c>
      <c r="CP474" s="232">
        <f>IF(AND(CM474&lt;&gt;0,CO474&lt;&gt;0)=FALSE,0,data!$C$43)</f>
        <v>0</v>
      </c>
      <c r="CQ474" s="269">
        <f t="shared" si="541"/>
        <v>0</v>
      </c>
      <c r="CR474" s="225">
        <f t="shared" si="542"/>
        <v>0</v>
      </c>
      <c r="CS474" s="225">
        <f t="shared" si="543"/>
        <v>0</v>
      </c>
      <c r="CT474" s="225">
        <f t="shared" si="544"/>
        <v>0</v>
      </c>
      <c r="CU474" s="431" t="str">
        <f t="shared" si="545"/>
        <v>ne</v>
      </c>
      <c r="CW474" s="229"/>
      <c r="CX474" s="225">
        <f t="shared" si="546"/>
        <v>0</v>
      </c>
      <c r="CY474" s="230">
        <f>IF(CX474=1,data!$C$41*CW474,0)</f>
        <v>0</v>
      </c>
      <c r="CZ474" s="265" t="s">
        <v>96</v>
      </c>
      <c r="DA474" s="231">
        <f>IF(CX474=1,IF(CW474&lt;15,VLOOKUP(CZ474,data!$B$3:$E$32,2,0)*CW474,(VLOOKUP(CZ474,data!$B$3:$E$32,2,0)*14)+(VLOOKUP(CZ474,data!$B$3:$E$32,3,0))*(CW474-14)),0)</f>
        <v>0</v>
      </c>
      <c r="DB474" s="265" t="s">
        <v>96</v>
      </c>
      <c r="DC474" s="231">
        <f>IF(CX474=1,VLOOKUP(DB474,data!$B$35:$D$39,2,0),0)</f>
        <v>0</v>
      </c>
      <c r="DD474" s="232">
        <f>IF(AND(DA474&lt;&gt;0,DC474&lt;&gt;0)=FALSE,0,data!$C$43)</f>
        <v>0</v>
      </c>
      <c r="DE474" s="269">
        <f t="shared" si="547"/>
        <v>0</v>
      </c>
      <c r="DF474" s="225">
        <f t="shared" si="548"/>
        <v>0</v>
      </c>
      <c r="DG474" s="225">
        <f t="shared" si="549"/>
        <v>0</v>
      </c>
      <c r="DH474" s="225">
        <f t="shared" si="550"/>
        <v>0</v>
      </c>
      <c r="DI474" s="431" t="str">
        <f t="shared" si="551"/>
        <v>ne</v>
      </c>
      <c r="DK474" s="229"/>
      <c r="DL474" s="225">
        <f t="shared" si="552"/>
        <v>0</v>
      </c>
      <c r="DM474" s="230">
        <f>IF(DL474=1,data!$C$41*DK474,0)</f>
        <v>0</v>
      </c>
      <c r="DN474" s="265" t="s">
        <v>96</v>
      </c>
      <c r="DO474" s="231">
        <f>IF(DL474=1,IF(DK474&lt;15,VLOOKUP(DN474,data!$B$3:$E$32,2,0)*DK474,(VLOOKUP(DN474,data!$B$3:$E$32,2,0)*14)+(VLOOKUP(DN474,data!$B$3:$E$32,3,0))*(DK474-14)),0)</f>
        <v>0</v>
      </c>
      <c r="DP474" s="265" t="s">
        <v>96</v>
      </c>
      <c r="DQ474" s="231">
        <f>IF(DL474=1,VLOOKUP(DP474,data!$B$35:$D$39,2,0),0)</f>
        <v>0</v>
      </c>
      <c r="DR474" s="232">
        <f>IF(AND(DO474&lt;&gt;0,DQ474&lt;&gt;0)=FALSE,0,data!$C$43)</f>
        <v>0</v>
      </c>
      <c r="DS474" s="269">
        <f t="shared" si="553"/>
        <v>0</v>
      </c>
      <c r="DT474" s="225">
        <f t="shared" si="554"/>
        <v>0</v>
      </c>
      <c r="DU474" s="225">
        <f t="shared" si="555"/>
        <v>0</v>
      </c>
      <c r="DV474" s="225">
        <f t="shared" si="556"/>
        <v>0</v>
      </c>
      <c r="DW474" s="431" t="str">
        <f t="shared" si="557"/>
        <v>ne</v>
      </c>
      <c r="DY474" s="229"/>
      <c r="DZ474" s="225">
        <f t="shared" si="558"/>
        <v>0</v>
      </c>
      <c r="EA474" s="230">
        <f>IF(DZ474=1,data!$C$41*DY474,0)</f>
        <v>0</v>
      </c>
      <c r="EB474" s="265" t="s">
        <v>96</v>
      </c>
      <c r="EC474" s="231">
        <f>IF(DZ474=1,IF(DY474&lt;15,VLOOKUP(EB474,data!$B$3:$E$32,2,0)*DY474,(VLOOKUP(EB474,data!$B$3:$E$32,2,0)*14)+(VLOOKUP(EB474,data!$B$3:$E$32,3,0))*(DY474-14)),0)</f>
        <v>0</v>
      </c>
      <c r="ED474" s="265" t="s">
        <v>96</v>
      </c>
      <c r="EE474" s="231">
        <f>IF(DZ474=1,VLOOKUP(ED474,data!$B$35:$D$39,2,0),0)</f>
        <v>0</v>
      </c>
      <c r="EF474" s="232">
        <f>IF(AND(EC474&lt;&gt;0,EE474&lt;&gt;0)=FALSE,0,data!$C$43)</f>
        <v>0</v>
      </c>
      <c r="EG474" s="269">
        <f t="shared" si="559"/>
        <v>0</v>
      </c>
      <c r="EH474" s="225">
        <f t="shared" si="560"/>
        <v>0</v>
      </c>
      <c r="EI474" s="225">
        <f t="shared" si="561"/>
        <v>0</v>
      </c>
      <c r="EJ474" s="225">
        <f t="shared" si="562"/>
        <v>0</v>
      </c>
      <c r="EK474" s="431" t="str">
        <f t="shared" si="563"/>
        <v>ne</v>
      </c>
      <c r="EM474" s="229"/>
      <c r="EN474" s="225">
        <f t="shared" si="564"/>
        <v>0</v>
      </c>
      <c r="EO474" s="230">
        <f>IF(EN474=1,data!$C$41*EM474,0)</f>
        <v>0</v>
      </c>
      <c r="EP474" s="265" t="s">
        <v>96</v>
      </c>
      <c r="EQ474" s="231">
        <f>IF(EN474=1,IF(EM474&lt;15,VLOOKUP(EP474,data!$B$3:$E$32,2,0)*EM474,(VLOOKUP(EP474,data!$B$3:$E$32,2,0)*14)+(VLOOKUP(EP474,data!$B$3:$E$32,3,0))*(EM474-14)),0)</f>
        <v>0</v>
      </c>
      <c r="ER474" s="265" t="s">
        <v>96</v>
      </c>
      <c r="ES474" s="231">
        <f>IF(EN474=1,VLOOKUP(ER474,data!$B$35:$D$39,2,0),0)</f>
        <v>0</v>
      </c>
      <c r="ET474" s="232">
        <f>IF(AND(EQ474&lt;&gt;0,ES474&lt;&gt;0)=FALSE,0,data!$C$43)</f>
        <v>0</v>
      </c>
      <c r="EU474" s="269">
        <f t="shared" si="565"/>
        <v>0</v>
      </c>
      <c r="EV474" s="225">
        <f t="shared" si="566"/>
        <v>0</v>
      </c>
      <c r="EW474" s="225">
        <f t="shared" si="567"/>
        <v>0</v>
      </c>
      <c r="EX474" s="225">
        <f t="shared" si="568"/>
        <v>0</v>
      </c>
      <c r="EY474" s="431" t="str">
        <f t="shared" si="569"/>
        <v>ne</v>
      </c>
      <c r="FA474" s="229"/>
      <c r="FB474" s="225">
        <f t="shared" si="570"/>
        <v>0</v>
      </c>
      <c r="FC474" s="230">
        <f>IF(FB474=1,data!$C$41*FA474,0)</f>
        <v>0</v>
      </c>
      <c r="FD474" s="265" t="s">
        <v>96</v>
      </c>
      <c r="FE474" s="231">
        <f>IF(FB474=1,IF(FA474&lt;15,VLOOKUP(FD474,data!$B$3:$E$32,2,0)*FA474,(VLOOKUP(FD474,data!$B$3:$E$32,2,0)*14)+(VLOOKUP(FD474,data!$B$3:$E$32,3,0))*(FA474-14)),0)</f>
        <v>0</v>
      </c>
      <c r="FF474" s="265" t="s">
        <v>96</v>
      </c>
      <c r="FG474" s="231">
        <f>IF(FB474=1,VLOOKUP(FF474,data!$B$35:$D$39,2,0),0)</f>
        <v>0</v>
      </c>
      <c r="FH474" s="232">
        <f>IF(AND(FE474&lt;&gt;0,FG474&lt;&gt;0)=FALSE,0,data!$C$43)</f>
        <v>0</v>
      </c>
      <c r="FI474" s="269">
        <f t="shared" si="571"/>
        <v>0</v>
      </c>
      <c r="FJ474" s="225">
        <f t="shared" si="572"/>
        <v>0</v>
      </c>
      <c r="FK474" s="225">
        <f t="shared" si="573"/>
        <v>0</v>
      </c>
      <c r="FL474" s="225">
        <f t="shared" si="574"/>
        <v>0</v>
      </c>
      <c r="FM474" s="431" t="str">
        <f t="shared" si="575"/>
        <v>ne</v>
      </c>
    </row>
    <row r="475" spans="1:169" ht="26.65" hidden="1" customHeight="1" x14ac:dyDescent="0.25">
      <c r="A475" s="233"/>
      <c r="B475" s="370" t="s">
        <v>566</v>
      </c>
      <c r="C475" s="416"/>
      <c r="D475" s="418"/>
      <c r="E475" s="229"/>
      <c r="F475" s="225">
        <f t="shared" si="507"/>
        <v>0</v>
      </c>
      <c r="G475" s="230">
        <f>IF(F475=1,data!$C$41*E475,0)</f>
        <v>0</v>
      </c>
      <c r="H475" s="265" t="s">
        <v>96</v>
      </c>
      <c r="I475" s="231">
        <f>IF($F475=1,IF($E475&lt;15,VLOOKUP(H475,data!$B$3:$E$32,2,0)*$E475,(VLOOKUP(H475,data!$B$3:$E$32,2,0)*14)+(VLOOKUP(H475,data!$B$3:$E$32,3,0))*($E475-14)),0)</f>
        <v>0</v>
      </c>
      <c r="J475" s="265" t="s">
        <v>96</v>
      </c>
      <c r="K475" s="231">
        <f>IF($F475=1,VLOOKUP(J475,data!$B$35:$D$39,2,0),0)</f>
        <v>0</v>
      </c>
      <c r="L475" s="232">
        <f>IF(AND(I475&lt;&gt;0,K475&lt;&gt;0)=FALSE,0,data!$C$43)</f>
        <v>0</v>
      </c>
      <c r="M475" s="269">
        <f t="shared" si="505"/>
        <v>0</v>
      </c>
      <c r="N475" s="225">
        <f t="shared" si="576"/>
        <v>0</v>
      </c>
      <c r="O475" s="225">
        <f t="shared" si="508"/>
        <v>0</v>
      </c>
      <c r="P475" s="225">
        <f t="shared" si="509"/>
        <v>0</v>
      </c>
      <c r="Q475" s="228"/>
      <c r="R475" s="438">
        <f t="shared" si="510"/>
        <v>0</v>
      </c>
      <c r="S475" s="225">
        <f t="shared" si="511"/>
        <v>0</v>
      </c>
      <c r="T475" s="357">
        <f>IF(S475=1,data!$C$41*R475,0)</f>
        <v>0</v>
      </c>
      <c r="U475" s="370" t="str">
        <f t="shared" si="512"/>
        <v xml:space="preserve"> </v>
      </c>
      <c r="V475" s="360">
        <f>IF($S475=1,IF(R475&lt;15,VLOOKUP(U475,data!$B$3:$E$32,2,0)*R475,(VLOOKUP(U475,data!$B$3:$E$32,2,0)*14)+(VLOOKUP(U475,data!$B$3:$E$32,3,0))*(R475-14)),0)</f>
        <v>0</v>
      </c>
      <c r="W475" s="370" t="str">
        <f t="shared" si="513"/>
        <v xml:space="preserve"> </v>
      </c>
      <c r="X475" s="360">
        <f>IF($S475=1,VLOOKUP(W475,data!$B$35:$D$39,2,0),0)</f>
        <v>0</v>
      </c>
      <c r="Y475" s="364">
        <f>IF(AND(V475&lt;&gt;0,X475&lt;&gt;0)=FALSE,0,data!$C$43)</f>
        <v>0</v>
      </c>
      <c r="Z475" s="365">
        <f t="shared" si="506"/>
        <v>0</v>
      </c>
      <c r="AA475" s="225">
        <f t="shared" si="577"/>
        <v>0</v>
      </c>
      <c r="AB475" s="225">
        <f t="shared" si="514"/>
        <v>0</v>
      </c>
      <c r="AC475" s="225">
        <f t="shared" si="515"/>
        <v>0</v>
      </c>
      <c r="AE475" s="229"/>
      <c r="AF475" s="225">
        <f t="shared" si="516"/>
        <v>0</v>
      </c>
      <c r="AG475" s="230">
        <f>IF(AF475=1,data!$C$41*AE475,0)</f>
        <v>0</v>
      </c>
      <c r="AH475" s="265" t="s">
        <v>96</v>
      </c>
      <c r="AI475" s="231">
        <f>IF(AF475=1,IF(AE475&lt;15,VLOOKUP(AH475,data!$B$3:$E$32,2,0)*AE475,(VLOOKUP(AH475,data!$B$3:$E$32,2,0)*14)+(VLOOKUP(AH475,data!$B$3:$E$32,3,0))*(AE475-14)),0)</f>
        <v>0</v>
      </c>
      <c r="AJ475" s="265" t="s">
        <v>96</v>
      </c>
      <c r="AK475" s="231">
        <f>IF(AF475=1,VLOOKUP(AJ475,data!$B$35:$D$39,2,0),0)</f>
        <v>0</v>
      </c>
      <c r="AL475" s="232">
        <f>IF(AND(AI475&lt;&gt;0,AK475&lt;&gt;0)=FALSE,0,data!$C$43)</f>
        <v>0</v>
      </c>
      <c r="AM475" s="269">
        <f t="shared" si="517"/>
        <v>0</v>
      </c>
      <c r="AN475" s="225">
        <f t="shared" si="518"/>
        <v>0</v>
      </c>
      <c r="AO475" s="225">
        <f t="shared" si="519"/>
        <v>0</v>
      </c>
      <c r="AP475" s="225">
        <f t="shared" si="520"/>
        <v>0</v>
      </c>
      <c r="AQ475" s="431" t="str">
        <f t="shared" si="521"/>
        <v>ne</v>
      </c>
      <c r="AS475" s="229"/>
      <c r="AT475" s="225">
        <f t="shared" si="522"/>
        <v>0</v>
      </c>
      <c r="AU475" s="230">
        <f>IF(AT475=1,data!$C$41*AS475,0)</f>
        <v>0</v>
      </c>
      <c r="AV475" s="265" t="s">
        <v>96</v>
      </c>
      <c r="AW475" s="231">
        <f>IF(AT475=1,IF(AS475&lt;15,VLOOKUP(AV475,data!$B$3:$E$32,2,0)*AS475,(VLOOKUP(AV475,data!$B$3:$E$32,2,0)*14)+(VLOOKUP(AV475,data!$B$3:$E$32,3,0))*(AS475-14)),0)</f>
        <v>0</v>
      </c>
      <c r="AX475" s="265" t="s">
        <v>96</v>
      </c>
      <c r="AY475" s="231">
        <f>IF(AT475=1,VLOOKUP(AX475,data!$B$35:$D$39,2,0),0)</f>
        <v>0</v>
      </c>
      <c r="AZ475" s="232">
        <f>IF(AND(AW475&lt;&gt;0,AY475&lt;&gt;0)=FALSE,0,data!$C$43)</f>
        <v>0</v>
      </c>
      <c r="BA475" s="269">
        <f t="shared" si="523"/>
        <v>0</v>
      </c>
      <c r="BB475" s="225">
        <f t="shared" si="524"/>
        <v>0</v>
      </c>
      <c r="BC475" s="225">
        <f t="shared" si="525"/>
        <v>0</v>
      </c>
      <c r="BD475" s="225">
        <f t="shared" si="526"/>
        <v>0</v>
      </c>
      <c r="BE475" s="431" t="str">
        <f t="shared" si="527"/>
        <v>ne</v>
      </c>
      <c r="BG475" s="229"/>
      <c r="BH475" s="225">
        <f t="shared" si="528"/>
        <v>0</v>
      </c>
      <c r="BI475" s="230">
        <f>IF(BH475=1,data!$C$41*BG475,0)</f>
        <v>0</v>
      </c>
      <c r="BJ475" s="265" t="s">
        <v>96</v>
      </c>
      <c r="BK475" s="231">
        <f>IF(BH475=1,IF(BG475&lt;15,VLOOKUP(BJ475,data!$B$3:$E$32,2,0)*BG475,(VLOOKUP(BJ475,data!$B$3:$E$32,2,0)*14)+(VLOOKUP(BJ475,data!$B$3:$E$32,3,0))*(BG475-14)),0)</f>
        <v>0</v>
      </c>
      <c r="BL475" s="265" t="s">
        <v>96</v>
      </c>
      <c r="BM475" s="231">
        <f>IF(BH475=1,VLOOKUP(BL475,data!$B$35:$D$39,2,0),0)</f>
        <v>0</v>
      </c>
      <c r="BN475" s="232">
        <f>IF(AND(BK475&lt;&gt;0,BM475&lt;&gt;0)=FALSE,0,data!$C$43)</f>
        <v>0</v>
      </c>
      <c r="BO475" s="269">
        <f t="shared" si="529"/>
        <v>0</v>
      </c>
      <c r="BP475" s="225">
        <f t="shared" si="530"/>
        <v>0</v>
      </c>
      <c r="BQ475" s="225">
        <f t="shared" si="531"/>
        <v>0</v>
      </c>
      <c r="BR475" s="225">
        <f t="shared" si="532"/>
        <v>0</v>
      </c>
      <c r="BS475" s="431" t="str">
        <f t="shared" si="533"/>
        <v>ne</v>
      </c>
      <c r="BU475" s="229"/>
      <c r="BV475" s="225">
        <f t="shared" si="534"/>
        <v>0</v>
      </c>
      <c r="BW475" s="230">
        <f>IF(BV475=1,data!$C$41*BU475,0)</f>
        <v>0</v>
      </c>
      <c r="BX475" s="265" t="s">
        <v>96</v>
      </c>
      <c r="BY475" s="231">
        <f>IF(BV475=1,IF(BU475&lt;15,VLOOKUP(BX475,data!$B$3:$E$32,2,0)*BU475,(VLOOKUP(BX475,data!$B$3:$E$32,2,0)*14)+(VLOOKUP(BX475,data!$B$3:$E$32,3,0))*(BU475-14)),0)</f>
        <v>0</v>
      </c>
      <c r="BZ475" s="265" t="s">
        <v>96</v>
      </c>
      <c r="CA475" s="231">
        <f>IF(BV475=1,VLOOKUP(BZ475,data!$B$35:$D$39,2,0),0)</f>
        <v>0</v>
      </c>
      <c r="CB475" s="232">
        <f>IF(AND(BY475&lt;&gt;0,CA475&lt;&gt;0)=FALSE,0,data!$C$43)</f>
        <v>0</v>
      </c>
      <c r="CC475" s="269">
        <f t="shared" si="535"/>
        <v>0</v>
      </c>
      <c r="CD475" s="225">
        <f t="shared" si="536"/>
        <v>0</v>
      </c>
      <c r="CE475" s="225">
        <f t="shared" si="537"/>
        <v>0</v>
      </c>
      <c r="CF475" s="225">
        <f t="shared" si="538"/>
        <v>0</v>
      </c>
      <c r="CG475" s="431" t="str">
        <f t="shared" si="539"/>
        <v>ne</v>
      </c>
      <c r="CI475" s="229"/>
      <c r="CJ475" s="225">
        <f t="shared" si="540"/>
        <v>0</v>
      </c>
      <c r="CK475" s="230">
        <f>IF(CJ475=1,data!$C$41*CI475,0)</f>
        <v>0</v>
      </c>
      <c r="CL475" s="265" t="s">
        <v>96</v>
      </c>
      <c r="CM475" s="231">
        <f>IF(CJ475=1,IF(CI475&lt;15,VLOOKUP(CL475,data!$B$3:$E$32,2,0)*CI475,(VLOOKUP(CL475,data!$B$3:$E$32,2,0)*14)+(VLOOKUP(CL475,data!$B$3:$E$32,3,0))*(CI475-14)),0)</f>
        <v>0</v>
      </c>
      <c r="CN475" s="265" t="s">
        <v>96</v>
      </c>
      <c r="CO475" s="231">
        <f>IF(CJ475=1,VLOOKUP(CN475,data!$B$35:$D$39,2,0),0)</f>
        <v>0</v>
      </c>
      <c r="CP475" s="232">
        <f>IF(AND(CM475&lt;&gt;0,CO475&lt;&gt;0)=FALSE,0,data!$C$43)</f>
        <v>0</v>
      </c>
      <c r="CQ475" s="269">
        <f t="shared" si="541"/>
        <v>0</v>
      </c>
      <c r="CR475" s="225">
        <f t="shared" si="542"/>
        <v>0</v>
      </c>
      <c r="CS475" s="225">
        <f t="shared" si="543"/>
        <v>0</v>
      </c>
      <c r="CT475" s="225">
        <f t="shared" si="544"/>
        <v>0</v>
      </c>
      <c r="CU475" s="431" t="str">
        <f t="shared" si="545"/>
        <v>ne</v>
      </c>
      <c r="CW475" s="229"/>
      <c r="CX475" s="225">
        <f t="shared" si="546"/>
        <v>0</v>
      </c>
      <c r="CY475" s="230">
        <f>IF(CX475=1,data!$C$41*CW475,0)</f>
        <v>0</v>
      </c>
      <c r="CZ475" s="265" t="s">
        <v>96</v>
      </c>
      <c r="DA475" s="231">
        <f>IF(CX475=1,IF(CW475&lt;15,VLOOKUP(CZ475,data!$B$3:$E$32,2,0)*CW475,(VLOOKUP(CZ475,data!$B$3:$E$32,2,0)*14)+(VLOOKUP(CZ475,data!$B$3:$E$32,3,0))*(CW475-14)),0)</f>
        <v>0</v>
      </c>
      <c r="DB475" s="265" t="s">
        <v>96</v>
      </c>
      <c r="DC475" s="231">
        <f>IF(CX475=1,VLOOKUP(DB475,data!$B$35:$D$39,2,0),0)</f>
        <v>0</v>
      </c>
      <c r="DD475" s="232">
        <f>IF(AND(DA475&lt;&gt;0,DC475&lt;&gt;0)=FALSE,0,data!$C$43)</f>
        <v>0</v>
      </c>
      <c r="DE475" s="269">
        <f t="shared" si="547"/>
        <v>0</v>
      </c>
      <c r="DF475" s="225">
        <f t="shared" si="548"/>
        <v>0</v>
      </c>
      <c r="DG475" s="225">
        <f t="shared" si="549"/>
        <v>0</v>
      </c>
      <c r="DH475" s="225">
        <f t="shared" si="550"/>
        <v>0</v>
      </c>
      <c r="DI475" s="431" t="str">
        <f t="shared" si="551"/>
        <v>ne</v>
      </c>
      <c r="DK475" s="229"/>
      <c r="DL475" s="225">
        <f t="shared" si="552"/>
        <v>0</v>
      </c>
      <c r="DM475" s="230">
        <f>IF(DL475=1,data!$C$41*DK475,0)</f>
        <v>0</v>
      </c>
      <c r="DN475" s="265" t="s">
        <v>96</v>
      </c>
      <c r="DO475" s="231">
        <f>IF(DL475=1,IF(DK475&lt;15,VLOOKUP(DN475,data!$B$3:$E$32,2,0)*DK475,(VLOOKUP(DN475,data!$B$3:$E$32,2,0)*14)+(VLOOKUP(DN475,data!$B$3:$E$32,3,0))*(DK475-14)),0)</f>
        <v>0</v>
      </c>
      <c r="DP475" s="265" t="s">
        <v>96</v>
      </c>
      <c r="DQ475" s="231">
        <f>IF(DL475=1,VLOOKUP(DP475,data!$B$35:$D$39,2,0),0)</f>
        <v>0</v>
      </c>
      <c r="DR475" s="232">
        <f>IF(AND(DO475&lt;&gt;0,DQ475&lt;&gt;0)=FALSE,0,data!$C$43)</f>
        <v>0</v>
      </c>
      <c r="DS475" s="269">
        <f t="shared" si="553"/>
        <v>0</v>
      </c>
      <c r="DT475" s="225">
        <f t="shared" si="554"/>
        <v>0</v>
      </c>
      <c r="DU475" s="225">
        <f t="shared" si="555"/>
        <v>0</v>
      </c>
      <c r="DV475" s="225">
        <f t="shared" si="556"/>
        <v>0</v>
      </c>
      <c r="DW475" s="431" t="str">
        <f t="shared" si="557"/>
        <v>ne</v>
      </c>
      <c r="DY475" s="229"/>
      <c r="DZ475" s="225">
        <f t="shared" si="558"/>
        <v>0</v>
      </c>
      <c r="EA475" s="230">
        <f>IF(DZ475=1,data!$C$41*DY475,0)</f>
        <v>0</v>
      </c>
      <c r="EB475" s="265" t="s">
        <v>96</v>
      </c>
      <c r="EC475" s="231">
        <f>IF(DZ475=1,IF(DY475&lt;15,VLOOKUP(EB475,data!$B$3:$E$32,2,0)*DY475,(VLOOKUP(EB475,data!$B$3:$E$32,2,0)*14)+(VLOOKUP(EB475,data!$B$3:$E$32,3,0))*(DY475-14)),0)</f>
        <v>0</v>
      </c>
      <c r="ED475" s="265" t="s">
        <v>96</v>
      </c>
      <c r="EE475" s="231">
        <f>IF(DZ475=1,VLOOKUP(ED475,data!$B$35:$D$39,2,0),0)</f>
        <v>0</v>
      </c>
      <c r="EF475" s="232">
        <f>IF(AND(EC475&lt;&gt;0,EE475&lt;&gt;0)=FALSE,0,data!$C$43)</f>
        <v>0</v>
      </c>
      <c r="EG475" s="269">
        <f t="shared" si="559"/>
        <v>0</v>
      </c>
      <c r="EH475" s="225">
        <f t="shared" si="560"/>
        <v>0</v>
      </c>
      <c r="EI475" s="225">
        <f t="shared" si="561"/>
        <v>0</v>
      </c>
      <c r="EJ475" s="225">
        <f t="shared" si="562"/>
        <v>0</v>
      </c>
      <c r="EK475" s="431" t="str">
        <f t="shared" si="563"/>
        <v>ne</v>
      </c>
      <c r="EM475" s="229"/>
      <c r="EN475" s="225">
        <f t="shared" si="564"/>
        <v>0</v>
      </c>
      <c r="EO475" s="230">
        <f>IF(EN475=1,data!$C$41*EM475,0)</f>
        <v>0</v>
      </c>
      <c r="EP475" s="265" t="s">
        <v>96</v>
      </c>
      <c r="EQ475" s="231">
        <f>IF(EN475=1,IF(EM475&lt;15,VLOOKUP(EP475,data!$B$3:$E$32,2,0)*EM475,(VLOOKUP(EP475,data!$B$3:$E$32,2,0)*14)+(VLOOKUP(EP475,data!$B$3:$E$32,3,0))*(EM475-14)),0)</f>
        <v>0</v>
      </c>
      <c r="ER475" s="265" t="s">
        <v>96</v>
      </c>
      <c r="ES475" s="231">
        <f>IF(EN475=1,VLOOKUP(ER475,data!$B$35:$D$39,2,0),0)</f>
        <v>0</v>
      </c>
      <c r="ET475" s="232">
        <f>IF(AND(EQ475&lt;&gt;0,ES475&lt;&gt;0)=FALSE,0,data!$C$43)</f>
        <v>0</v>
      </c>
      <c r="EU475" s="269">
        <f t="shared" si="565"/>
        <v>0</v>
      </c>
      <c r="EV475" s="225">
        <f t="shared" si="566"/>
        <v>0</v>
      </c>
      <c r="EW475" s="225">
        <f t="shared" si="567"/>
        <v>0</v>
      </c>
      <c r="EX475" s="225">
        <f t="shared" si="568"/>
        <v>0</v>
      </c>
      <c r="EY475" s="431" t="str">
        <f t="shared" si="569"/>
        <v>ne</v>
      </c>
      <c r="FA475" s="229"/>
      <c r="FB475" s="225">
        <f t="shared" si="570"/>
        <v>0</v>
      </c>
      <c r="FC475" s="230">
        <f>IF(FB475=1,data!$C$41*FA475,0)</f>
        <v>0</v>
      </c>
      <c r="FD475" s="265" t="s">
        <v>96</v>
      </c>
      <c r="FE475" s="231">
        <f>IF(FB475=1,IF(FA475&lt;15,VLOOKUP(FD475,data!$B$3:$E$32,2,0)*FA475,(VLOOKUP(FD475,data!$B$3:$E$32,2,0)*14)+(VLOOKUP(FD475,data!$B$3:$E$32,3,0))*(FA475-14)),0)</f>
        <v>0</v>
      </c>
      <c r="FF475" s="265" t="s">
        <v>96</v>
      </c>
      <c r="FG475" s="231">
        <f>IF(FB475=1,VLOOKUP(FF475,data!$B$35:$D$39,2,0),0)</f>
        <v>0</v>
      </c>
      <c r="FH475" s="232">
        <f>IF(AND(FE475&lt;&gt;0,FG475&lt;&gt;0)=FALSE,0,data!$C$43)</f>
        <v>0</v>
      </c>
      <c r="FI475" s="269">
        <f t="shared" si="571"/>
        <v>0</v>
      </c>
      <c r="FJ475" s="225">
        <f t="shared" si="572"/>
        <v>0</v>
      </c>
      <c r="FK475" s="225">
        <f t="shared" si="573"/>
        <v>0</v>
      </c>
      <c r="FL475" s="225">
        <f t="shared" si="574"/>
        <v>0</v>
      </c>
      <c r="FM475" s="431" t="str">
        <f t="shared" si="575"/>
        <v>ne</v>
      </c>
    </row>
    <row r="476" spans="1:169" ht="26.65" hidden="1" customHeight="1" x14ac:dyDescent="0.25">
      <c r="A476" s="233"/>
      <c r="B476" s="370" t="s">
        <v>567</v>
      </c>
      <c r="C476" s="416"/>
      <c r="D476" s="418"/>
      <c r="E476" s="229"/>
      <c r="F476" s="225">
        <f t="shared" si="507"/>
        <v>0</v>
      </c>
      <c r="G476" s="230">
        <f>IF(F476=1,data!$C$41*E476,0)</f>
        <v>0</v>
      </c>
      <c r="H476" s="265" t="s">
        <v>96</v>
      </c>
      <c r="I476" s="231">
        <f>IF($F476=1,IF($E476&lt;15,VLOOKUP(H476,data!$B$3:$E$32,2,0)*$E476,(VLOOKUP(H476,data!$B$3:$E$32,2,0)*14)+(VLOOKUP(H476,data!$B$3:$E$32,3,0))*($E476-14)),0)</f>
        <v>0</v>
      </c>
      <c r="J476" s="265" t="s">
        <v>96</v>
      </c>
      <c r="K476" s="231">
        <f>IF($F476=1,VLOOKUP(J476,data!$B$35:$D$39,2,0),0)</f>
        <v>0</v>
      </c>
      <c r="L476" s="232">
        <f>IF(AND(I476&lt;&gt;0,K476&lt;&gt;0)=FALSE,0,data!$C$43)</f>
        <v>0</v>
      </c>
      <c r="M476" s="269">
        <f t="shared" si="505"/>
        <v>0</v>
      </c>
      <c r="N476" s="225">
        <f t="shared" si="576"/>
        <v>0</v>
      </c>
      <c r="O476" s="225">
        <f t="shared" si="508"/>
        <v>0</v>
      </c>
      <c r="P476" s="225">
        <f t="shared" si="509"/>
        <v>0</v>
      </c>
      <c r="Q476" s="228"/>
      <c r="R476" s="438">
        <f t="shared" si="510"/>
        <v>0</v>
      </c>
      <c r="S476" s="225">
        <f t="shared" si="511"/>
        <v>0</v>
      </c>
      <c r="T476" s="357">
        <f>IF(S476=1,data!$C$41*R476,0)</f>
        <v>0</v>
      </c>
      <c r="U476" s="370" t="str">
        <f t="shared" si="512"/>
        <v xml:space="preserve"> </v>
      </c>
      <c r="V476" s="360">
        <f>IF($S476=1,IF(R476&lt;15,VLOOKUP(U476,data!$B$3:$E$32,2,0)*R476,(VLOOKUP(U476,data!$B$3:$E$32,2,0)*14)+(VLOOKUP(U476,data!$B$3:$E$32,3,0))*(R476-14)),0)</f>
        <v>0</v>
      </c>
      <c r="W476" s="370" t="str">
        <f t="shared" si="513"/>
        <v xml:space="preserve"> </v>
      </c>
      <c r="X476" s="360">
        <f>IF($S476=1,VLOOKUP(W476,data!$B$35:$D$39,2,0),0)</f>
        <v>0</v>
      </c>
      <c r="Y476" s="364">
        <f>IF(AND(V476&lt;&gt;0,X476&lt;&gt;0)=FALSE,0,data!$C$43)</f>
        <v>0</v>
      </c>
      <c r="Z476" s="365">
        <f t="shared" si="506"/>
        <v>0</v>
      </c>
      <c r="AA476" s="225">
        <f t="shared" si="577"/>
        <v>0</v>
      </c>
      <c r="AB476" s="225">
        <f t="shared" si="514"/>
        <v>0</v>
      </c>
      <c r="AC476" s="225">
        <f t="shared" si="515"/>
        <v>0</v>
      </c>
      <c r="AE476" s="229"/>
      <c r="AF476" s="225">
        <f t="shared" si="516"/>
        <v>0</v>
      </c>
      <c r="AG476" s="230">
        <f>IF(AF476=1,data!$C$41*AE476,0)</f>
        <v>0</v>
      </c>
      <c r="AH476" s="265" t="s">
        <v>96</v>
      </c>
      <c r="AI476" s="231">
        <f>IF(AF476=1,IF(AE476&lt;15,VLOOKUP(AH476,data!$B$3:$E$32,2,0)*AE476,(VLOOKUP(AH476,data!$B$3:$E$32,2,0)*14)+(VLOOKUP(AH476,data!$B$3:$E$32,3,0))*(AE476-14)),0)</f>
        <v>0</v>
      </c>
      <c r="AJ476" s="265" t="s">
        <v>96</v>
      </c>
      <c r="AK476" s="231">
        <f>IF(AF476=1,VLOOKUP(AJ476,data!$B$35:$D$39,2,0),0)</f>
        <v>0</v>
      </c>
      <c r="AL476" s="232">
        <f>IF(AND(AI476&lt;&gt;0,AK476&lt;&gt;0)=FALSE,0,data!$C$43)</f>
        <v>0</v>
      </c>
      <c r="AM476" s="269">
        <f t="shared" si="517"/>
        <v>0</v>
      </c>
      <c r="AN476" s="225">
        <f t="shared" si="518"/>
        <v>0</v>
      </c>
      <c r="AO476" s="225">
        <f t="shared" si="519"/>
        <v>0</v>
      </c>
      <c r="AP476" s="225">
        <f t="shared" si="520"/>
        <v>0</v>
      </c>
      <c r="AQ476" s="431" t="str">
        <f t="shared" si="521"/>
        <v>ne</v>
      </c>
      <c r="AS476" s="229"/>
      <c r="AT476" s="225">
        <f t="shared" si="522"/>
        <v>0</v>
      </c>
      <c r="AU476" s="230">
        <f>IF(AT476=1,data!$C$41*AS476,0)</f>
        <v>0</v>
      </c>
      <c r="AV476" s="265" t="s">
        <v>96</v>
      </c>
      <c r="AW476" s="231">
        <f>IF(AT476=1,IF(AS476&lt;15,VLOOKUP(AV476,data!$B$3:$E$32,2,0)*AS476,(VLOOKUP(AV476,data!$B$3:$E$32,2,0)*14)+(VLOOKUP(AV476,data!$B$3:$E$32,3,0))*(AS476-14)),0)</f>
        <v>0</v>
      </c>
      <c r="AX476" s="265" t="s">
        <v>96</v>
      </c>
      <c r="AY476" s="231">
        <f>IF(AT476=1,VLOOKUP(AX476,data!$B$35:$D$39,2,0),0)</f>
        <v>0</v>
      </c>
      <c r="AZ476" s="232">
        <f>IF(AND(AW476&lt;&gt;0,AY476&lt;&gt;0)=FALSE,0,data!$C$43)</f>
        <v>0</v>
      </c>
      <c r="BA476" s="269">
        <f t="shared" si="523"/>
        <v>0</v>
      </c>
      <c r="BB476" s="225">
        <f t="shared" si="524"/>
        <v>0</v>
      </c>
      <c r="BC476" s="225">
        <f t="shared" si="525"/>
        <v>0</v>
      </c>
      <c r="BD476" s="225">
        <f t="shared" si="526"/>
        <v>0</v>
      </c>
      <c r="BE476" s="431" t="str">
        <f t="shared" si="527"/>
        <v>ne</v>
      </c>
      <c r="BG476" s="229"/>
      <c r="BH476" s="225">
        <f t="shared" si="528"/>
        <v>0</v>
      </c>
      <c r="BI476" s="230">
        <f>IF(BH476=1,data!$C$41*BG476,0)</f>
        <v>0</v>
      </c>
      <c r="BJ476" s="265" t="s">
        <v>96</v>
      </c>
      <c r="BK476" s="231">
        <f>IF(BH476=1,IF(BG476&lt;15,VLOOKUP(BJ476,data!$B$3:$E$32,2,0)*BG476,(VLOOKUP(BJ476,data!$B$3:$E$32,2,0)*14)+(VLOOKUP(BJ476,data!$B$3:$E$32,3,0))*(BG476-14)),0)</f>
        <v>0</v>
      </c>
      <c r="BL476" s="265" t="s">
        <v>96</v>
      </c>
      <c r="BM476" s="231">
        <f>IF(BH476=1,VLOOKUP(BL476,data!$B$35:$D$39,2,0),0)</f>
        <v>0</v>
      </c>
      <c r="BN476" s="232">
        <f>IF(AND(BK476&lt;&gt;0,BM476&lt;&gt;0)=FALSE,0,data!$C$43)</f>
        <v>0</v>
      </c>
      <c r="BO476" s="269">
        <f t="shared" si="529"/>
        <v>0</v>
      </c>
      <c r="BP476" s="225">
        <f t="shared" si="530"/>
        <v>0</v>
      </c>
      <c r="BQ476" s="225">
        <f t="shared" si="531"/>
        <v>0</v>
      </c>
      <c r="BR476" s="225">
        <f t="shared" si="532"/>
        <v>0</v>
      </c>
      <c r="BS476" s="431" t="str">
        <f t="shared" si="533"/>
        <v>ne</v>
      </c>
      <c r="BU476" s="229"/>
      <c r="BV476" s="225">
        <f t="shared" si="534"/>
        <v>0</v>
      </c>
      <c r="BW476" s="230">
        <f>IF(BV476=1,data!$C$41*BU476,0)</f>
        <v>0</v>
      </c>
      <c r="BX476" s="265" t="s">
        <v>96</v>
      </c>
      <c r="BY476" s="231">
        <f>IF(BV476=1,IF(BU476&lt;15,VLOOKUP(BX476,data!$B$3:$E$32,2,0)*BU476,(VLOOKUP(BX476,data!$B$3:$E$32,2,0)*14)+(VLOOKUP(BX476,data!$B$3:$E$32,3,0))*(BU476-14)),0)</f>
        <v>0</v>
      </c>
      <c r="BZ476" s="265" t="s">
        <v>96</v>
      </c>
      <c r="CA476" s="231">
        <f>IF(BV476=1,VLOOKUP(BZ476,data!$B$35:$D$39,2,0),0)</f>
        <v>0</v>
      </c>
      <c r="CB476" s="232">
        <f>IF(AND(BY476&lt;&gt;0,CA476&lt;&gt;0)=FALSE,0,data!$C$43)</f>
        <v>0</v>
      </c>
      <c r="CC476" s="269">
        <f t="shared" si="535"/>
        <v>0</v>
      </c>
      <c r="CD476" s="225">
        <f t="shared" si="536"/>
        <v>0</v>
      </c>
      <c r="CE476" s="225">
        <f t="shared" si="537"/>
        <v>0</v>
      </c>
      <c r="CF476" s="225">
        <f t="shared" si="538"/>
        <v>0</v>
      </c>
      <c r="CG476" s="431" t="str">
        <f t="shared" si="539"/>
        <v>ne</v>
      </c>
      <c r="CI476" s="229"/>
      <c r="CJ476" s="225">
        <f t="shared" si="540"/>
        <v>0</v>
      </c>
      <c r="CK476" s="230">
        <f>IF(CJ476=1,data!$C$41*CI476,0)</f>
        <v>0</v>
      </c>
      <c r="CL476" s="265" t="s">
        <v>96</v>
      </c>
      <c r="CM476" s="231">
        <f>IF(CJ476=1,IF(CI476&lt;15,VLOOKUP(CL476,data!$B$3:$E$32,2,0)*CI476,(VLOOKUP(CL476,data!$B$3:$E$32,2,0)*14)+(VLOOKUP(CL476,data!$B$3:$E$32,3,0))*(CI476-14)),0)</f>
        <v>0</v>
      </c>
      <c r="CN476" s="265" t="s">
        <v>96</v>
      </c>
      <c r="CO476" s="231">
        <f>IF(CJ476=1,VLOOKUP(CN476,data!$B$35:$D$39,2,0),0)</f>
        <v>0</v>
      </c>
      <c r="CP476" s="232">
        <f>IF(AND(CM476&lt;&gt;0,CO476&lt;&gt;0)=FALSE,0,data!$C$43)</f>
        <v>0</v>
      </c>
      <c r="CQ476" s="269">
        <f t="shared" si="541"/>
        <v>0</v>
      </c>
      <c r="CR476" s="225">
        <f t="shared" si="542"/>
        <v>0</v>
      </c>
      <c r="CS476" s="225">
        <f t="shared" si="543"/>
        <v>0</v>
      </c>
      <c r="CT476" s="225">
        <f t="shared" si="544"/>
        <v>0</v>
      </c>
      <c r="CU476" s="431" t="str">
        <f t="shared" si="545"/>
        <v>ne</v>
      </c>
      <c r="CW476" s="229"/>
      <c r="CX476" s="225">
        <f t="shared" si="546"/>
        <v>0</v>
      </c>
      <c r="CY476" s="230">
        <f>IF(CX476=1,data!$C$41*CW476,0)</f>
        <v>0</v>
      </c>
      <c r="CZ476" s="265" t="s">
        <v>96</v>
      </c>
      <c r="DA476" s="231">
        <f>IF(CX476=1,IF(CW476&lt;15,VLOOKUP(CZ476,data!$B$3:$E$32,2,0)*CW476,(VLOOKUP(CZ476,data!$B$3:$E$32,2,0)*14)+(VLOOKUP(CZ476,data!$B$3:$E$32,3,0))*(CW476-14)),0)</f>
        <v>0</v>
      </c>
      <c r="DB476" s="265" t="s">
        <v>96</v>
      </c>
      <c r="DC476" s="231">
        <f>IF(CX476=1,VLOOKUP(DB476,data!$B$35:$D$39,2,0),0)</f>
        <v>0</v>
      </c>
      <c r="DD476" s="232">
        <f>IF(AND(DA476&lt;&gt;0,DC476&lt;&gt;0)=FALSE,0,data!$C$43)</f>
        <v>0</v>
      </c>
      <c r="DE476" s="269">
        <f t="shared" si="547"/>
        <v>0</v>
      </c>
      <c r="DF476" s="225">
        <f t="shared" si="548"/>
        <v>0</v>
      </c>
      <c r="DG476" s="225">
        <f t="shared" si="549"/>
        <v>0</v>
      </c>
      <c r="DH476" s="225">
        <f t="shared" si="550"/>
        <v>0</v>
      </c>
      <c r="DI476" s="431" t="str">
        <f t="shared" si="551"/>
        <v>ne</v>
      </c>
      <c r="DK476" s="229"/>
      <c r="DL476" s="225">
        <f t="shared" si="552"/>
        <v>0</v>
      </c>
      <c r="DM476" s="230">
        <f>IF(DL476=1,data!$C$41*DK476,0)</f>
        <v>0</v>
      </c>
      <c r="DN476" s="265" t="s">
        <v>96</v>
      </c>
      <c r="DO476" s="231">
        <f>IF(DL476=1,IF(DK476&lt;15,VLOOKUP(DN476,data!$B$3:$E$32,2,0)*DK476,(VLOOKUP(DN476,data!$B$3:$E$32,2,0)*14)+(VLOOKUP(DN476,data!$B$3:$E$32,3,0))*(DK476-14)),0)</f>
        <v>0</v>
      </c>
      <c r="DP476" s="265" t="s">
        <v>96</v>
      </c>
      <c r="DQ476" s="231">
        <f>IF(DL476=1,VLOOKUP(DP476,data!$B$35:$D$39,2,0),0)</f>
        <v>0</v>
      </c>
      <c r="DR476" s="232">
        <f>IF(AND(DO476&lt;&gt;0,DQ476&lt;&gt;0)=FALSE,0,data!$C$43)</f>
        <v>0</v>
      </c>
      <c r="DS476" s="269">
        <f t="shared" si="553"/>
        <v>0</v>
      </c>
      <c r="DT476" s="225">
        <f t="shared" si="554"/>
        <v>0</v>
      </c>
      <c r="DU476" s="225">
        <f t="shared" si="555"/>
        <v>0</v>
      </c>
      <c r="DV476" s="225">
        <f t="shared" si="556"/>
        <v>0</v>
      </c>
      <c r="DW476" s="431" t="str">
        <f t="shared" si="557"/>
        <v>ne</v>
      </c>
      <c r="DY476" s="229"/>
      <c r="DZ476" s="225">
        <f t="shared" si="558"/>
        <v>0</v>
      </c>
      <c r="EA476" s="230">
        <f>IF(DZ476=1,data!$C$41*DY476,0)</f>
        <v>0</v>
      </c>
      <c r="EB476" s="265" t="s">
        <v>96</v>
      </c>
      <c r="EC476" s="231">
        <f>IF(DZ476=1,IF(DY476&lt;15,VLOOKUP(EB476,data!$B$3:$E$32,2,0)*DY476,(VLOOKUP(EB476,data!$B$3:$E$32,2,0)*14)+(VLOOKUP(EB476,data!$B$3:$E$32,3,0))*(DY476-14)),0)</f>
        <v>0</v>
      </c>
      <c r="ED476" s="265" t="s">
        <v>96</v>
      </c>
      <c r="EE476" s="231">
        <f>IF(DZ476=1,VLOOKUP(ED476,data!$B$35:$D$39,2,0),0)</f>
        <v>0</v>
      </c>
      <c r="EF476" s="232">
        <f>IF(AND(EC476&lt;&gt;0,EE476&lt;&gt;0)=FALSE,0,data!$C$43)</f>
        <v>0</v>
      </c>
      <c r="EG476" s="269">
        <f t="shared" si="559"/>
        <v>0</v>
      </c>
      <c r="EH476" s="225">
        <f t="shared" si="560"/>
        <v>0</v>
      </c>
      <c r="EI476" s="225">
        <f t="shared" si="561"/>
        <v>0</v>
      </c>
      <c r="EJ476" s="225">
        <f t="shared" si="562"/>
        <v>0</v>
      </c>
      <c r="EK476" s="431" t="str">
        <f t="shared" si="563"/>
        <v>ne</v>
      </c>
      <c r="EM476" s="229"/>
      <c r="EN476" s="225">
        <f t="shared" si="564"/>
        <v>0</v>
      </c>
      <c r="EO476" s="230">
        <f>IF(EN476=1,data!$C$41*EM476,0)</f>
        <v>0</v>
      </c>
      <c r="EP476" s="265" t="s">
        <v>96</v>
      </c>
      <c r="EQ476" s="231">
        <f>IF(EN476=1,IF(EM476&lt;15,VLOOKUP(EP476,data!$B$3:$E$32,2,0)*EM476,(VLOOKUP(EP476,data!$B$3:$E$32,2,0)*14)+(VLOOKUP(EP476,data!$B$3:$E$32,3,0))*(EM476-14)),0)</f>
        <v>0</v>
      </c>
      <c r="ER476" s="265" t="s">
        <v>96</v>
      </c>
      <c r="ES476" s="231">
        <f>IF(EN476=1,VLOOKUP(ER476,data!$B$35:$D$39,2,0),0)</f>
        <v>0</v>
      </c>
      <c r="ET476" s="232">
        <f>IF(AND(EQ476&lt;&gt;0,ES476&lt;&gt;0)=FALSE,0,data!$C$43)</f>
        <v>0</v>
      </c>
      <c r="EU476" s="269">
        <f t="shared" si="565"/>
        <v>0</v>
      </c>
      <c r="EV476" s="225">
        <f t="shared" si="566"/>
        <v>0</v>
      </c>
      <c r="EW476" s="225">
        <f t="shared" si="567"/>
        <v>0</v>
      </c>
      <c r="EX476" s="225">
        <f t="shared" si="568"/>
        <v>0</v>
      </c>
      <c r="EY476" s="431" t="str">
        <f t="shared" si="569"/>
        <v>ne</v>
      </c>
      <c r="FA476" s="229"/>
      <c r="FB476" s="225">
        <f t="shared" si="570"/>
        <v>0</v>
      </c>
      <c r="FC476" s="230">
        <f>IF(FB476=1,data!$C$41*FA476,0)</f>
        <v>0</v>
      </c>
      <c r="FD476" s="265" t="s">
        <v>96</v>
      </c>
      <c r="FE476" s="231">
        <f>IF(FB476=1,IF(FA476&lt;15,VLOOKUP(FD476,data!$B$3:$E$32,2,0)*FA476,(VLOOKUP(FD476,data!$B$3:$E$32,2,0)*14)+(VLOOKUP(FD476,data!$B$3:$E$32,3,0))*(FA476-14)),0)</f>
        <v>0</v>
      </c>
      <c r="FF476" s="265" t="s">
        <v>96</v>
      </c>
      <c r="FG476" s="231">
        <f>IF(FB476=1,VLOOKUP(FF476,data!$B$35:$D$39,2,0),0)</f>
        <v>0</v>
      </c>
      <c r="FH476" s="232">
        <f>IF(AND(FE476&lt;&gt;0,FG476&lt;&gt;0)=FALSE,0,data!$C$43)</f>
        <v>0</v>
      </c>
      <c r="FI476" s="269">
        <f t="shared" si="571"/>
        <v>0</v>
      </c>
      <c r="FJ476" s="225">
        <f t="shared" si="572"/>
        <v>0</v>
      </c>
      <c r="FK476" s="225">
        <f t="shared" si="573"/>
        <v>0</v>
      </c>
      <c r="FL476" s="225">
        <f t="shared" si="574"/>
        <v>0</v>
      </c>
      <c r="FM476" s="431" t="str">
        <f t="shared" si="575"/>
        <v>ne</v>
      </c>
    </row>
    <row r="477" spans="1:169" ht="26.65" hidden="1" customHeight="1" x14ac:dyDescent="0.25">
      <c r="A477" s="233"/>
      <c r="B477" s="370" t="s">
        <v>568</v>
      </c>
      <c r="C477" s="416"/>
      <c r="D477" s="418"/>
      <c r="E477" s="229"/>
      <c r="F477" s="225">
        <f t="shared" si="507"/>
        <v>0</v>
      </c>
      <c r="G477" s="230">
        <f>IF(F477=1,data!$C$41*E477,0)</f>
        <v>0</v>
      </c>
      <c r="H477" s="265" t="s">
        <v>96</v>
      </c>
      <c r="I477" s="231">
        <f>IF($F477=1,IF($E477&lt;15,VLOOKUP(H477,data!$B$3:$E$32,2,0)*$E477,(VLOOKUP(H477,data!$B$3:$E$32,2,0)*14)+(VLOOKUP(H477,data!$B$3:$E$32,3,0))*($E477-14)),0)</f>
        <v>0</v>
      </c>
      <c r="J477" s="265" t="s">
        <v>96</v>
      </c>
      <c r="K477" s="231">
        <f>IF($F477=1,VLOOKUP(J477,data!$B$35:$D$39,2,0),0)</f>
        <v>0</v>
      </c>
      <c r="L477" s="232">
        <f>IF(AND(I477&lt;&gt;0,K477&lt;&gt;0)=FALSE,0,data!$C$43)</f>
        <v>0</v>
      </c>
      <c r="M477" s="269">
        <f t="shared" si="505"/>
        <v>0</v>
      </c>
      <c r="N477" s="225">
        <f t="shared" si="576"/>
        <v>0</v>
      </c>
      <c r="O477" s="225">
        <f t="shared" si="508"/>
        <v>0</v>
      </c>
      <c r="P477" s="225">
        <f t="shared" si="509"/>
        <v>0</v>
      </c>
      <c r="Q477" s="228"/>
      <c r="R477" s="438">
        <f t="shared" si="510"/>
        <v>0</v>
      </c>
      <c r="S477" s="225">
        <f t="shared" si="511"/>
        <v>0</v>
      </c>
      <c r="T477" s="357">
        <f>IF(S477=1,data!$C$41*R477,0)</f>
        <v>0</v>
      </c>
      <c r="U477" s="370" t="str">
        <f t="shared" si="512"/>
        <v xml:space="preserve"> </v>
      </c>
      <c r="V477" s="360">
        <f>IF($S477=1,IF(R477&lt;15,VLOOKUP(U477,data!$B$3:$E$32,2,0)*R477,(VLOOKUP(U477,data!$B$3:$E$32,2,0)*14)+(VLOOKUP(U477,data!$B$3:$E$32,3,0))*(R477-14)),0)</f>
        <v>0</v>
      </c>
      <c r="W477" s="370" t="str">
        <f t="shared" si="513"/>
        <v xml:space="preserve"> </v>
      </c>
      <c r="X477" s="360">
        <f>IF($S477=1,VLOOKUP(W477,data!$B$35:$D$39,2,0),0)</f>
        <v>0</v>
      </c>
      <c r="Y477" s="364">
        <f>IF(AND(V477&lt;&gt;0,X477&lt;&gt;0)=FALSE,0,data!$C$43)</f>
        <v>0</v>
      </c>
      <c r="Z477" s="365">
        <f t="shared" si="506"/>
        <v>0</v>
      </c>
      <c r="AA477" s="225">
        <f t="shared" si="577"/>
        <v>0</v>
      </c>
      <c r="AB477" s="225">
        <f t="shared" si="514"/>
        <v>0</v>
      </c>
      <c r="AC477" s="225">
        <f t="shared" si="515"/>
        <v>0</v>
      </c>
      <c r="AE477" s="229"/>
      <c r="AF477" s="225">
        <f t="shared" si="516"/>
        <v>0</v>
      </c>
      <c r="AG477" s="230">
        <f>IF(AF477=1,data!$C$41*AE477,0)</f>
        <v>0</v>
      </c>
      <c r="AH477" s="265" t="s">
        <v>96</v>
      </c>
      <c r="AI477" s="231">
        <f>IF(AF477=1,IF(AE477&lt;15,VLOOKUP(AH477,data!$B$3:$E$32,2,0)*AE477,(VLOOKUP(AH477,data!$B$3:$E$32,2,0)*14)+(VLOOKUP(AH477,data!$B$3:$E$32,3,0))*(AE477-14)),0)</f>
        <v>0</v>
      </c>
      <c r="AJ477" s="265" t="s">
        <v>96</v>
      </c>
      <c r="AK477" s="231">
        <f>IF(AF477=1,VLOOKUP(AJ477,data!$B$35:$D$39,2,0),0)</f>
        <v>0</v>
      </c>
      <c r="AL477" s="232">
        <f>IF(AND(AI477&lt;&gt;0,AK477&lt;&gt;0)=FALSE,0,data!$C$43)</f>
        <v>0</v>
      </c>
      <c r="AM477" s="269">
        <f t="shared" si="517"/>
        <v>0</v>
      </c>
      <c r="AN477" s="225">
        <f t="shared" si="518"/>
        <v>0</v>
      </c>
      <c r="AO477" s="225">
        <f t="shared" si="519"/>
        <v>0</v>
      </c>
      <c r="AP477" s="225">
        <f t="shared" si="520"/>
        <v>0</v>
      </c>
      <c r="AQ477" s="431" t="str">
        <f t="shared" si="521"/>
        <v>ne</v>
      </c>
      <c r="AS477" s="229"/>
      <c r="AT477" s="225">
        <f t="shared" si="522"/>
        <v>0</v>
      </c>
      <c r="AU477" s="230">
        <f>IF(AT477=1,data!$C$41*AS477,0)</f>
        <v>0</v>
      </c>
      <c r="AV477" s="265" t="s">
        <v>96</v>
      </c>
      <c r="AW477" s="231">
        <f>IF(AT477=1,IF(AS477&lt;15,VLOOKUP(AV477,data!$B$3:$E$32,2,0)*AS477,(VLOOKUP(AV477,data!$B$3:$E$32,2,0)*14)+(VLOOKUP(AV477,data!$B$3:$E$32,3,0))*(AS477-14)),0)</f>
        <v>0</v>
      </c>
      <c r="AX477" s="265" t="s">
        <v>96</v>
      </c>
      <c r="AY477" s="231">
        <f>IF(AT477=1,VLOOKUP(AX477,data!$B$35:$D$39,2,0),0)</f>
        <v>0</v>
      </c>
      <c r="AZ477" s="232">
        <f>IF(AND(AW477&lt;&gt;0,AY477&lt;&gt;0)=FALSE,0,data!$C$43)</f>
        <v>0</v>
      </c>
      <c r="BA477" s="269">
        <f t="shared" si="523"/>
        <v>0</v>
      </c>
      <c r="BB477" s="225">
        <f t="shared" si="524"/>
        <v>0</v>
      </c>
      <c r="BC477" s="225">
        <f t="shared" si="525"/>
        <v>0</v>
      </c>
      <c r="BD477" s="225">
        <f t="shared" si="526"/>
        <v>0</v>
      </c>
      <c r="BE477" s="431" t="str">
        <f t="shared" si="527"/>
        <v>ne</v>
      </c>
      <c r="BG477" s="229"/>
      <c r="BH477" s="225">
        <f t="shared" si="528"/>
        <v>0</v>
      </c>
      <c r="BI477" s="230">
        <f>IF(BH477=1,data!$C$41*BG477,0)</f>
        <v>0</v>
      </c>
      <c r="BJ477" s="265" t="s">
        <v>96</v>
      </c>
      <c r="BK477" s="231">
        <f>IF(BH477=1,IF(BG477&lt;15,VLOOKUP(BJ477,data!$B$3:$E$32,2,0)*BG477,(VLOOKUP(BJ477,data!$B$3:$E$32,2,0)*14)+(VLOOKUP(BJ477,data!$B$3:$E$32,3,0))*(BG477-14)),0)</f>
        <v>0</v>
      </c>
      <c r="BL477" s="265" t="s">
        <v>96</v>
      </c>
      <c r="BM477" s="231">
        <f>IF(BH477=1,VLOOKUP(BL477,data!$B$35:$D$39,2,0),0)</f>
        <v>0</v>
      </c>
      <c r="BN477" s="232">
        <f>IF(AND(BK477&lt;&gt;0,BM477&lt;&gt;0)=FALSE,0,data!$C$43)</f>
        <v>0</v>
      </c>
      <c r="BO477" s="269">
        <f t="shared" si="529"/>
        <v>0</v>
      </c>
      <c r="BP477" s="225">
        <f t="shared" si="530"/>
        <v>0</v>
      </c>
      <c r="BQ477" s="225">
        <f t="shared" si="531"/>
        <v>0</v>
      </c>
      <c r="BR477" s="225">
        <f t="shared" si="532"/>
        <v>0</v>
      </c>
      <c r="BS477" s="431" t="str">
        <f t="shared" si="533"/>
        <v>ne</v>
      </c>
      <c r="BU477" s="229"/>
      <c r="BV477" s="225">
        <f t="shared" si="534"/>
        <v>0</v>
      </c>
      <c r="BW477" s="230">
        <f>IF(BV477=1,data!$C$41*BU477,0)</f>
        <v>0</v>
      </c>
      <c r="BX477" s="265" t="s">
        <v>96</v>
      </c>
      <c r="BY477" s="231">
        <f>IF(BV477=1,IF(BU477&lt;15,VLOOKUP(BX477,data!$B$3:$E$32,2,0)*BU477,(VLOOKUP(BX477,data!$B$3:$E$32,2,0)*14)+(VLOOKUP(BX477,data!$B$3:$E$32,3,0))*(BU477-14)),0)</f>
        <v>0</v>
      </c>
      <c r="BZ477" s="265" t="s">
        <v>96</v>
      </c>
      <c r="CA477" s="231">
        <f>IF(BV477=1,VLOOKUP(BZ477,data!$B$35:$D$39,2,0),0)</f>
        <v>0</v>
      </c>
      <c r="CB477" s="232">
        <f>IF(AND(BY477&lt;&gt;0,CA477&lt;&gt;0)=FALSE,0,data!$C$43)</f>
        <v>0</v>
      </c>
      <c r="CC477" s="269">
        <f t="shared" si="535"/>
        <v>0</v>
      </c>
      <c r="CD477" s="225">
        <f t="shared" si="536"/>
        <v>0</v>
      </c>
      <c r="CE477" s="225">
        <f t="shared" si="537"/>
        <v>0</v>
      </c>
      <c r="CF477" s="225">
        <f t="shared" si="538"/>
        <v>0</v>
      </c>
      <c r="CG477" s="431" t="str">
        <f t="shared" si="539"/>
        <v>ne</v>
      </c>
      <c r="CI477" s="229"/>
      <c r="CJ477" s="225">
        <f t="shared" si="540"/>
        <v>0</v>
      </c>
      <c r="CK477" s="230">
        <f>IF(CJ477=1,data!$C$41*CI477,0)</f>
        <v>0</v>
      </c>
      <c r="CL477" s="265" t="s">
        <v>96</v>
      </c>
      <c r="CM477" s="231">
        <f>IF(CJ477=1,IF(CI477&lt;15,VLOOKUP(CL477,data!$B$3:$E$32,2,0)*CI477,(VLOOKUP(CL477,data!$B$3:$E$32,2,0)*14)+(VLOOKUP(CL477,data!$B$3:$E$32,3,0))*(CI477-14)),0)</f>
        <v>0</v>
      </c>
      <c r="CN477" s="265" t="s">
        <v>96</v>
      </c>
      <c r="CO477" s="231">
        <f>IF(CJ477=1,VLOOKUP(CN477,data!$B$35:$D$39,2,0),0)</f>
        <v>0</v>
      </c>
      <c r="CP477" s="232">
        <f>IF(AND(CM477&lt;&gt;0,CO477&lt;&gt;0)=FALSE,0,data!$C$43)</f>
        <v>0</v>
      </c>
      <c r="CQ477" s="269">
        <f t="shared" si="541"/>
        <v>0</v>
      </c>
      <c r="CR477" s="225">
        <f t="shared" si="542"/>
        <v>0</v>
      </c>
      <c r="CS477" s="225">
        <f t="shared" si="543"/>
        <v>0</v>
      </c>
      <c r="CT477" s="225">
        <f t="shared" si="544"/>
        <v>0</v>
      </c>
      <c r="CU477" s="431" t="str">
        <f t="shared" si="545"/>
        <v>ne</v>
      </c>
      <c r="CW477" s="229"/>
      <c r="CX477" s="225">
        <f t="shared" si="546"/>
        <v>0</v>
      </c>
      <c r="CY477" s="230">
        <f>IF(CX477=1,data!$C$41*CW477,0)</f>
        <v>0</v>
      </c>
      <c r="CZ477" s="265" t="s">
        <v>96</v>
      </c>
      <c r="DA477" s="231">
        <f>IF(CX477=1,IF(CW477&lt;15,VLOOKUP(CZ477,data!$B$3:$E$32,2,0)*CW477,(VLOOKUP(CZ477,data!$B$3:$E$32,2,0)*14)+(VLOOKUP(CZ477,data!$B$3:$E$32,3,0))*(CW477-14)),0)</f>
        <v>0</v>
      </c>
      <c r="DB477" s="265" t="s">
        <v>96</v>
      </c>
      <c r="DC477" s="231">
        <f>IF(CX477=1,VLOOKUP(DB477,data!$B$35:$D$39,2,0),0)</f>
        <v>0</v>
      </c>
      <c r="DD477" s="232">
        <f>IF(AND(DA477&lt;&gt;0,DC477&lt;&gt;0)=FALSE,0,data!$C$43)</f>
        <v>0</v>
      </c>
      <c r="DE477" s="269">
        <f t="shared" si="547"/>
        <v>0</v>
      </c>
      <c r="DF477" s="225">
        <f t="shared" si="548"/>
        <v>0</v>
      </c>
      <c r="DG477" s="225">
        <f t="shared" si="549"/>
        <v>0</v>
      </c>
      <c r="DH477" s="225">
        <f t="shared" si="550"/>
        <v>0</v>
      </c>
      <c r="DI477" s="431" t="str">
        <f t="shared" si="551"/>
        <v>ne</v>
      </c>
      <c r="DK477" s="229"/>
      <c r="DL477" s="225">
        <f t="shared" si="552"/>
        <v>0</v>
      </c>
      <c r="DM477" s="230">
        <f>IF(DL477=1,data!$C$41*DK477,0)</f>
        <v>0</v>
      </c>
      <c r="DN477" s="265" t="s">
        <v>96</v>
      </c>
      <c r="DO477" s="231">
        <f>IF(DL477=1,IF(DK477&lt;15,VLOOKUP(DN477,data!$B$3:$E$32,2,0)*DK477,(VLOOKUP(DN477,data!$B$3:$E$32,2,0)*14)+(VLOOKUP(DN477,data!$B$3:$E$32,3,0))*(DK477-14)),0)</f>
        <v>0</v>
      </c>
      <c r="DP477" s="265" t="s">
        <v>96</v>
      </c>
      <c r="DQ477" s="231">
        <f>IF(DL477=1,VLOOKUP(DP477,data!$B$35:$D$39,2,0),0)</f>
        <v>0</v>
      </c>
      <c r="DR477" s="232">
        <f>IF(AND(DO477&lt;&gt;0,DQ477&lt;&gt;0)=FALSE,0,data!$C$43)</f>
        <v>0</v>
      </c>
      <c r="DS477" s="269">
        <f t="shared" si="553"/>
        <v>0</v>
      </c>
      <c r="DT477" s="225">
        <f t="shared" si="554"/>
        <v>0</v>
      </c>
      <c r="DU477" s="225">
        <f t="shared" si="555"/>
        <v>0</v>
      </c>
      <c r="DV477" s="225">
        <f t="shared" si="556"/>
        <v>0</v>
      </c>
      <c r="DW477" s="431" t="str">
        <f t="shared" si="557"/>
        <v>ne</v>
      </c>
      <c r="DY477" s="229"/>
      <c r="DZ477" s="225">
        <f t="shared" si="558"/>
        <v>0</v>
      </c>
      <c r="EA477" s="230">
        <f>IF(DZ477=1,data!$C$41*DY477,0)</f>
        <v>0</v>
      </c>
      <c r="EB477" s="265" t="s">
        <v>96</v>
      </c>
      <c r="EC477" s="231">
        <f>IF(DZ477=1,IF(DY477&lt;15,VLOOKUP(EB477,data!$B$3:$E$32,2,0)*DY477,(VLOOKUP(EB477,data!$B$3:$E$32,2,0)*14)+(VLOOKUP(EB477,data!$B$3:$E$32,3,0))*(DY477-14)),0)</f>
        <v>0</v>
      </c>
      <c r="ED477" s="265" t="s">
        <v>96</v>
      </c>
      <c r="EE477" s="231">
        <f>IF(DZ477=1,VLOOKUP(ED477,data!$B$35:$D$39,2,0),0)</f>
        <v>0</v>
      </c>
      <c r="EF477" s="232">
        <f>IF(AND(EC477&lt;&gt;0,EE477&lt;&gt;0)=FALSE,0,data!$C$43)</f>
        <v>0</v>
      </c>
      <c r="EG477" s="269">
        <f t="shared" si="559"/>
        <v>0</v>
      </c>
      <c r="EH477" s="225">
        <f t="shared" si="560"/>
        <v>0</v>
      </c>
      <c r="EI477" s="225">
        <f t="shared" si="561"/>
        <v>0</v>
      </c>
      <c r="EJ477" s="225">
        <f t="shared" si="562"/>
        <v>0</v>
      </c>
      <c r="EK477" s="431" t="str">
        <f t="shared" si="563"/>
        <v>ne</v>
      </c>
      <c r="EM477" s="229"/>
      <c r="EN477" s="225">
        <f t="shared" si="564"/>
        <v>0</v>
      </c>
      <c r="EO477" s="230">
        <f>IF(EN477=1,data!$C$41*EM477,0)</f>
        <v>0</v>
      </c>
      <c r="EP477" s="265" t="s">
        <v>96</v>
      </c>
      <c r="EQ477" s="231">
        <f>IF(EN477=1,IF(EM477&lt;15,VLOOKUP(EP477,data!$B$3:$E$32,2,0)*EM477,(VLOOKUP(EP477,data!$B$3:$E$32,2,0)*14)+(VLOOKUP(EP477,data!$B$3:$E$32,3,0))*(EM477-14)),0)</f>
        <v>0</v>
      </c>
      <c r="ER477" s="265" t="s">
        <v>96</v>
      </c>
      <c r="ES477" s="231">
        <f>IF(EN477=1,VLOOKUP(ER477,data!$B$35:$D$39,2,0),0)</f>
        <v>0</v>
      </c>
      <c r="ET477" s="232">
        <f>IF(AND(EQ477&lt;&gt;0,ES477&lt;&gt;0)=FALSE,0,data!$C$43)</f>
        <v>0</v>
      </c>
      <c r="EU477" s="269">
        <f t="shared" si="565"/>
        <v>0</v>
      </c>
      <c r="EV477" s="225">
        <f t="shared" si="566"/>
        <v>0</v>
      </c>
      <c r="EW477" s="225">
        <f t="shared" si="567"/>
        <v>0</v>
      </c>
      <c r="EX477" s="225">
        <f t="shared" si="568"/>
        <v>0</v>
      </c>
      <c r="EY477" s="431" t="str">
        <f t="shared" si="569"/>
        <v>ne</v>
      </c>
      <c r="FA477" s="229"/>
      <c r="FB477" s="225">
        <f t="shared" si="570"/>
        <v>0</v>
      </c>
      <c r="FC477" s="230">
        <f>IF(FB477=1,data!$C$41*FA477,0)</f>
        <v>0</v>
      </c>
      <c r="FD477" s="265" t="s">
        <v>96</v>
      </c>
      <c r="FE477" s="231">
        <f>IF(FB477=1,IF(FA477&lt;15,VLOOKUP(FD477,data!$B$3:$E$32,2,0)*FA477,(VLOOKUP(FD477,data!$B$3:$E$32,2,0)*14)+(VLOOKUP(FD477,data!$B$3:$E$32,3,0))*(FA477-14)),0)</f>
        <v>0</v>
      </c>
      <c r="FF477" s="265" t="s">
        <v>96</v>
      </c>
      <c r="FG477" s="231">
        <f>IF(FB477=1,VLOOKUP(FF477,data!$B$35:$D$39,2,0),0)</f>
        <v>0</v>
      </c>
      <c r="FH477" s="232">
        <f>IF(AND(FE477&lt;&gt;0,FG477&lt;&gt;0)=FALSE,0,data!$C$43)</f>
        <v>0</v>
      </c>
      <c r="FI477" s="269">
        <f t="shared" si="571"/>
        <v>0</v>
      </c>
      <c r="FJ477" s="225">
        <f t="shared" si="572"/>
        <v>0</v>
      </c>
      <c r="FK477" s="225">
        <f t="shared" si="573"/>
        <v>0</v>
      </c>
      <c r="FL477" s="225">
        <f t="shared" si="574"/>
        <v>0</v>
      </c>
      <c r="FM477" s="431" t="str">
        <f t="shared" si="575"/>
        <v>ne</v>
      </c>
    </row>
    <row r="478" spans="1:169" ht="26.65" hidden="1" customHeight="1" x14ac:dyDescent="0.25">
      <c r="A478" s="233"/>
      <c r="B478" s="370" t="s">
        <v>569</v>
      </c>
      <c r="C478" s="416"/>
      <c r="D478" s="418"/>
      <c r="E478" s="229"/>
      <c r="F478" s="225">
        <f t="shared" si="507"/>
        <v>0</v>
      </c>
      <c r="G478" s="230">
        <f>IF(F478=1,data!$C$41*E478,0)</f>
        <v>0</v>
      </c>
      <c r="H478" s="265" t="s">
        <v>96</v>
      </c>
      <c r="I478" s="231">
        <f>IF($F478=1,IF($E478&lt;15,VLOOKUP(H478,data!$B$3:$E$32,2,0)*$E478,(VLOOKUP(H478,data!$B$3:$E$32,2,0)*14)+(VLOOKUP(H478,data!$B$3:$E$32,3,0))*($E478-14)),0)</f>
        <v>0</v>
      </c>
      <c r="J478" s="265" t="s">
        <v>96</v>
      </c>
      <c r="K478" s="231">
        <f>IF($F478=1,VLOOKUP(J478,data!$B$35:$D$39,2,0),0)</f>
        <v>0</v>
      </c>
      <c r="L478" s="232">
        <f>IF(AND(I478&lt;&gt;0,K478&lt;&gt;0)=FALSE,0,data!$C$43)</f>
        <v>0</v>
      </c>
      <c r="M478" s="269">
        <f t="shared" si="505"/>
        <v>0</v>
      </c>
      <c r="N478" s="225">
        <f t="shared" si="576"/>
        <v>0</v>
      </c>
      <c r="O478" s="225">
        <f t="shared" si="508"/>
        <v>0</v>
      </c>
      <c r="P478" s="225">
        <f t="shared" si="509"/>
        <v>0</v>
      </c>
      <c r="Q478" s="228"/>
      <c r="R478" s="438">
        <f t="shared" si="510"/>
        <v>0</v>
      </c>
      <c r="S478" s="225">
        <f t="shared" si="511"/>
        <v>0</v>
      </c>
      <c r="T478" s="357">
        <f>IF(S478=1,data!$C$41*R478,0)</f>
        <v>0</v>
      </c>
      <c r="U478" s="370" t="str">
        <f t="shared" si="512"/>
        <v xml:space="preserve"> </v>
      </c>
      <c r="V478" s="360">
        <f>IF($S478=1,IF(R478&lt;15,VLOOKUP(U478,data!$B$3:$E$32,2,0)*R478,(VLOOKUP(U478,data!$B$3:$E$32,2,0)*14)+(VLOOKUP(U478,data!$B$3:$E$32,3,0))*(R478-14)),0)</f>
        <v>0</v>
      </c>
      <c r="W478" s="370" t="str">
        <f t="shared" si="513"/>
        <v xml:space="preserve"> </v>
      </c>
      <c r="X478" s="360">
        <f>IF($S478=1,VLOOKUP(W478,data!$B$35:$D$39,2,0),0)</f>
        <v>0</v>
      </c>
      <c r="Y478" s="364">
        <f>IF(AND(V478&lt;&gt;0,X478&lt;&gt;0)=FALSE,0,data!$C$43)</f>
        <v>0</v>
      </c>
      <c r="Z478" s="365">
        <f t="shared" si="506"/>
        <v>0</v>
      </c>
      <c r="AA478" s="225">
        <f t="shared" si="577"/>
        <v>0</v>
      </c>
      <c r="AB478" s="225">
        <f t="shared" si="514"/>
        <v>0</v>
      </c>
      <c r="AC478" s="225">
        <f t="shared" si="515"/>
        <v>0</v>
      </c>
      <c r="AE478" s="229"/>
      <c r="AF478" s="225">
        <f t="shared" si="516"/>
        <v>0</v>
      </c>
      <c r="AG478" s="230">
        <f>IF(AF478=1,data!$C$41*AE478,0)</f>
        <v>0</v>
      </c>
      <c r="AH478" s="265" t="s">
        <v>96</v>
      </c>
      <c r="AI478" s="231">
        <f>IF(AF478=1,IF(AE478&lt;15,VLOOKUP(AH478,data!$B$3:$E$32,2,0)*AE478,(VLOOKUP(AH478,data!$B$3:$E$32,2,0)*14)+(VLOOKUP(AH478,data!$B$3:$E$32,3,0))*(AE478-14)),0)</f>
        <v>0</v>
      </c>
      <c r="AJ478" s="265" t="s">
        <v>96</v>
      </c>
      <c r="AK478" s="231">
        <f>IF(AF478=1,VLOOKUP(AJ478,data!$B$35:$D$39,2,0),0)</f>
        <v>0</v>
      </c>
      <c r="AL478" s="232">
        <f>IF(AND(AI478&lt;&gt;0,AK478&lt;&gt;0)=FALSE,0,data!$C$43)</f>
        <v>0</v>
      </c>
      <c r="AM478" s="269">
        <f t="shared" si="517"/>
        <v>0</v>
      </c>
      <c r="AN478" s="225">
        <f t="shared" si="518"/>
        <v>0</v>
      </c>
      <c r="AO478" s="225">
        <f t="shared" si="519"/>
        <v>0</v>
      </c>
      <c r="AP478" s="225">
        <f t="shared" si="520"/>
        <v>0</v>
      </c>
      <c r="AQ478" s="431" t="str">
        <f t="shared" si="521"/>
        <v>ne</v>
      </c>
      <c r="AS478" s="229"/>
      <c r="AT478" s="225">
        <f t="shared" si="522"/>
        <v>0</v>
      </c>
      <c r="AU478" s="230">
        <f>IF(AT478=1,data!$C$41*AS478,0)</f>
        <v>0</v>
      </c>
      <c r="AV478" s="265" t="s">
        <v>96</v>
      </c>
      <c r="AW478" s="231">
        <f>IF(AT478=1,IF(AS478&lt;15,VLOOKUP(AV478,data!$B$3:$E$32,2,0)*AS478,(VLOOKUP(AV478,data!$B$3:$E$32,2,0)*14)+(VLOOKUP(AV478,data!$B$3:$E$32,3,0))*(AS478-14)),0)</f>
        <v>0</v>
      </c>
      <c r="AX478" s="265" t="s">
        <v>96</v>
      </c>
      <c r="AY478" s="231">
        <f>IF(AT478=1,VLOOKUP(AX478,data!$B$35:$D$39,2,0),0)</f>
        <v>0</v>
      </c>
      <c r="AZ478" s="232">
        <f>IF(AND(AW478&lt;&gt;0,AY478&lt;&gt;0)=FALSE,0,data!$C$43)</f>
        <v>0</v>
      </c>
      <c r="BA478" s="269">
        <f t="shared" si="523"/>
        <v>0</v>
      </c>
      <c r="BB478" s="225">
        <f t="shared" si="524"/>
        <v>0</v>
      </c>
      <c r="BC478" s="225">
        <f t="shared" si="525"/>
        <v>0</v>
      </c>
      <c r="BD478" s="225">
        <f t="shared" si="526"/>
        <v>0</v>
      </c>
      <c r="BE478" s="431" t="str">
        <f t="shared" si="527"/>
        <v>ne</v>
      </c>
      <c r="BG478" s="229"/>
      <c r="BH478" s="225">
        <f t="shared" si="528"/>
        <v>0</v>
      </c>
      <c r="BI478" s="230">
        <f>IF(BH478=1,data!$C$41*BG478,0)</f>
        <v>0</v>
      </c>
      <c r="BJ478" s="265" t="s">
        <v>96</v>
      </c>
      <c r="BK478" s="231">
        <f>IF(BH478=1,IF(BG478&lt;15,VLOOKUP(BJ478,data!$B$3:$E$32,2,0)*BG478,(VLOOKUP(BJ478,data!$B$3:$E$32,2,0)*14)+(VLOOKUP(BJ478,data!$B$3:$E$32,3,0))*(BG478-14)),0)</f>
        <v>0</v>
      </c>
      <c r="BL478" s="265" t="s">
        <v>96</v>
      </c>
      <c r="BM478" s="231">
        <f>IF(BH478=1,VLOOKUP(BL478,data!$B$35:$D$39,2,0),0)</f>
        <v>0</v>
      </c>
      <c r="BN478" s="232">
        <f>IF(AND(BK478&lt;&gt;0,BM478&lt;&gt;0)=FALSE,0,data!$C$43)</f>
        <v>0</v>
      </c>
      <c r="BO478" s="269">
        <f t="shared" si="529"/>
        <v>0</v>
      </c>
      <c r="BP478" s="225">
        <f t="shared" si="530"/>
        <v>0</v>
      </c>
      <c r="BQ478" s="225">
        <f t="shared" si="531"/>
        <v>0</v>
      </c>
      <c r="BR478" s="225">
        <f t="shared" si="532"/>
        <v>0</v>
      </c>
      <c r="BS478" s="431" t="str">
        <f t="shared" si="533"/>
        <v>ne</v>
      </c>
      <c r="BU478" s="229"/>
      <c r="BV478" s="225">
        <f t="shared" si="534"/>
        <v>0</v>
      </c>
      <c r="BW478" s="230">
        <f>IF(BV478=1,data!$C$41*BU478,0)</f>
        <v>0</v>
      </c>
      <c r="BX478" s="265" t="s">
        <v>96</v>
      </c>
      <c r="BY478" s="231">
        <f>IF(BV478=1,IF(BU478&lt;15,VLOOKUP(BX478,data!$B$3:$E$32,2,0)*BU478,(VLOOKUP(BX478,data!$B$3:$E$32,2,0)*14)+(VLOOKUP(BX478,data!$B$3:$E$32,3,0))*(BU478-14)),0)</f>
        <v>0</v>
      </c>
      <c r="BZ478" s="265" t="s">
        <v>96</v>
      </c>
      <c r="CA478" s="231">
        <f>IF(BV478=1,VLOOKUP(BZ478,data!$B$35:$D$39,2,0),0)</f>
        <v>0</v>
      </c>
      <c r="CB478" s="232">
        <f>IF(AND(BY478&lt;&gt;0,CA478&lt;&gt;0)=FALSE,0,data!$C$43)</f>
        <v>0</v>
      </c>
      <c r="CC478" s="269">
        <f t="shared" si="535"/>
        <v>0</v>
      </c>
      <c r="CD478" s="225">
        <f t="shared" si="536"/>
        <v>0</v>
      </c>
      <c r="CE478" s="225">
        <f t="shared" si="537"/>
        <v>0</v>
      </c>
      <c r="CF478" s="225">
        <f t="shared" si="538"/>
        <v>0</v>
      </c>
      <c r="CG478" s="431" t="str">
        <f t="shared" si="539"/>
        <v>ne</v>
      </c>
      <c r="CI478" s="229"/>
      <c r="CJ478" s="225">
        <f t="shared" si="540"/>
        <v>0</v>
      </c>
      <c r="CK478" s="230">
        <f>IF(CJ478=1,data!$C$41*CI478,0)</f>
        <v>0</v>
      </c>
      <c r="CL478" s="265" t="s">
        <v>96</v>
      </c>
      <c r="CM478" s="231">
        <f>IF(CJ478=1,IF(CI478&lt;15,VLOOKUP(CL478,data!$B$3:$E$32,2,0)*CI478,(VLOOKUP(CL478,data!$B$3:$E$32,2,0)*14)+(VLOOKUP(CL478,data!$B$3:$E$32,3,0))*(CI478-14)),0)</f>
        <v>0</v>
      </c>
      <c r="CN478" s="265" t="s">
        <v>96</v>
      </c>
      <c r="CO478" s="231">
        <f>IF(CJ478=1,VLOOKUP(CN478,data!$B$35:$D$39,2,0),0)</f>
        <v>0</v>
      </c>
      <c r="CP478" s="232">
        <f>IF(AND(CM478&lt;&gt;0,CO478&lt;&gt;0)=FALSE,0,data!$C$43)</f>
        <v>0</v>
      </c>
      <c r="CQ478" s="269">
        <f t="shared" si="541"/>
        <v>0</v>
      </c>
      <c r="CR478" s="225">
        <f t="shared" si="542"/>
        <v>0</v>
      </c>
      <c r="CS478" s="225">
        <f t="shared" si="543"/>
        <v>0</v>
      </c>
      <c r="CT478" s="225">
        <f t="shared" si="544"/>
        <v>0</v>
      </c>
      <c r="CU478" s="431" t="str">
        <f t="shared" si="545"/>
        <v>ne</v>
      </c>
      <c r="CW478" s="229"/>
      <c r="CX478" s="225">
        <f t="shared" si="546"/>
        <v>0</v>
      </c>
      <c r="CY478" s="230">
        <f>IF(CX478=1,data!$C$41*CW478,0)</f>
        <v>0</v>
      </c>
      <c r="CZ478" s="265" t="s">
        <v>96</v>
      </c>
      <c r="DA478" s="231">
        <f>IF(CX478=1,IF(CW478&lt;15,VLOOKUP(CZ478,data!$B$3:$E$32,2,0)*CW478,(VLOOKUP(CZ478,data!$B$3:$E$32,2,0)*14)+(VLOOKUP(CZ478,data!$B$3:$E$32,3,0))*(CW478-14)),0)</f>
        <v>0</v>
      </c>
      <c r="DB478" s="265" t="s">
        <v>96</v>
      </c>
      <c r="DC478" s="231">
        <f>IF(CX478=1,VLOOKUP(DB478,data!$B$35:$D$39,2,0),0)</f>
        <v>0</v>
      </c>
      <c r="DD478" s="232">
        <f>IF(AND(DA478&lt;&gt;0,DC478&lt;&gt;0)=FALSE,0,data!$C$43)</f>
        <v>0</v>
      </c>
      <c r="DE478" s="269">
        <f t="shared" si="547"/>
        <v>0</v>
      </c>
      <c r="DF478" s="225">
        <f t="shared" si="548"/>
        <v>0</v>
      </c>
      <c r="DG478" s="225">
        <f t="shared" si="549"/>
        <v>0</v>
      </c>
      <c r="DH478" s="225">
        <f t="shared" si="550"/>
        <v>0</v>
      </c>
      <c r="DI478" s="431" t="str">
        <f t="shared" si="551"/>
        <v>ne</v>
      </c>
      <c r="DK478" s="229"/>
      <c r="DL478" s="225">
        <f t="shared" si="552"/>
        <v>0</v>
      </c>
      <c r="DM478" s="230">
        <f>IF(DL478=1,data!$C$41*DK478,0)</f>
        <v>0</v>
      </c>
      <c r="DN478" s="265" t="s">
        <v>96</v>
      </c>
      <c r="DO478" s="231">
        <f>IF(DL478=1,IF(DK478&lt;15,VLOOKUP(DN478,data!$B$3:$E$32,2,0)*DK478,(VLOOKUP(DN478,data!$B$3:$E$32,2,0)*14)+(VLOOKUP(DN478,data!$B$3:$E$32,3,0))*(DK478-14)),0)</f>
        <v>0</v>
      </c>
      <c r="DP478" s="265" t="s">
        <v>96</v>
      </c>
      <c r="DQ478" s="231">
        <f>IF(DL478=1,VLOOKUP(DP478,data!$B$35:$D$39,2,0),0)</f>
        <v>0</v>
      </c>
      <c r="DR478" s="232">
        <f>IF(AND(DO478&lt;&gt;0,DQ478&lt;&gt;0)=FALSE,0,data!$C$43)</f>
        <v>0</v>
      </c>
      <c r="DS478" s="269">
        <f t="shared" si="553"/>
        <v>0</v>
      </c>
      <c r="DT478" s="225">
        <f t="shared" si="554"/>
        <v>0</v>
      </c>
      <c r="DU478" s="225">
        <f t="shared" si="555"/>
        <v>0</v>
      </c>
      <c r="DV478" s="225">
        <f t="shared" si="556"/>
        <v>0</v>
      </c>
      <c r="DW478" s="431" t="str">
        <f t="shared" si="557"/>
        <v>ne</v>
      </c>
      <c r="DY478" s="229"/>
      <c r="DZ478" s="225">
        <f t="shared" si="558"/>
        <v>0</v>
      </c>
      <c r="EA478" s="230">
        <f>IF(DZ478=1,data!$C$41*DY478,0)</f>
        <v>0</v>
      </c>
      <c r="EB478" s="265" t="s">
        <v>96</v>
      </c>
      <c r="EC478" s="231">
        <f>IF(DZ478=1,IF(DY478&lt;15,VLOOKUP(EB478,data!$B$3:$E$32,2,0)*DY478,(VLOOKUP(EB478,data!$B$3:$E$32,2,0)*14)+(VLOOKUP(EB478,data!$B$3:$E$32,3,0))*(DY478-14)),0)</f>
        <v>0</v>
      </c>
      <c r="ED478" s="265" t="s">
        <v>96</v>
      </c>
      <c r="EE478" s="231">
        <f>IF(DZ478=1,VLOOKUP(ED478,data!$B$35:$D$39,2,0),0)</f>
        <v>0</v>
      </c>
      <c r="EF478" s="232">
        <f>IF(AND(EC478&lt;&gt;0,EE478&lt;&gt;0)=FALSE,0,data!$C$43)</f>
        <v>0</v>
      </c>
      <c r="EG478" s="269">
        <f t="shared" si="559"/>
        <v>0</v>
      </c>
      <c r="EH478" s="225">
        <f t="shared" si="560"/>
        <v>0</v>
      </c>
      <c r="EI478" s="225">
        <f t="shared" si="561"/>
        <v>0</v>
      </c>
      <c r="EJ478" s="225">
        <f t="shared" si="562"/>
        <v>0</v>
      </c>
      <c r="EK478" s="431" t="str">
        <f t="shared" si="563"/>
        <v>ne</v>
      </c>
      <c r="EM478" s="229"/>
      <c r="EN478" s="225">
        <f t="shared" si="564"/>
        <v>0</v>
      </c>
      <c r="EO478" s="230">
        <f>IF(EN478=1,data!$C$41*EM478,0)</f>
        <v>0</v>
      </c>
      <c r="EP478" s="265" t="s">
        <v>96</v>
      </c>
      <c r="EQ478" s="231">
        <f>IF(EN478=1,IF(EM478&lt;15,VLOOKUP(EP478,data!$B$3:$E$32,2,0)*EM478,(VLOOKUP(EP478,data!$B$3:$E$32,2,0)*14)+(VLOOKUP(EP478,data!$B$3:$E$32,3,0))*(EM478-14)),0)</f>
        <v>0</v>
      </c>
      <c r="ER478" s="265" t="s">
        <v>96</v>
      </c>
      <c r="ES478" s="231">
        <f>IF(EN478=1,VLOOKUP(ER478,data!$B$35:$D$39,2,0),0)</f>
        <v>0</v>
      </c>
      <c r="ET478" s="232">
        <f>IF(AND(EQ478&lt;&gt;0,ES478&lt;&gt;0)=FALSE,0,data!$C$43)</f>
        <v>0</v>
      </c>
      <c r="EU478" s="269">
        <f t="shared" si="565"/>
        <v>0</v>
      </c>
      <c r="EV478" s="225">
        <f t="shared" si="566"/>
        <v>0</v>
      </c>
      <c r="EW478" s="225">
        <f t="shared" si="567"/>
        <v>0</v>
      </c>
      <c r="EX478" s="225">
        <f t="shared" si="568"/>
        <v>0</v>
      </c>
      <c r="EY478" s="431" t="str">
        <f t="shared" si="569"/>
        <v>ne</v>
      </c>
      <c r="FA478" s="229"/>
      <c r="FB478" s="225">
        <f t="shared" si="570"/>
        <v>0</v>
      </c>
      <c r="FC478" s="230">
        <f>IF(FB478=1,data!$C$41*FA478,0)</f>
        <v>0</v>
      </c>
      <c r="FD478" s="265" t="s">
        <v>96</v>
      </c>
      <c r="FE478" s="231">
        <f>IF(FB478=1,IF(FA478&lt;15,VLOOKUP(FD478,data!$B$3:$E$32,2,0)*FA478,(VLOOKUP(FD478,data!$B$3:$E$32,2,0)*14)+(VLOOKUP(FD478,data!$B$3:$E$32,3,0))*(FA478-14)),0)</f>
        <v>0</v>
      </c>
      <c r="FF478" s="265" t="s">
        <v>96</v>
      </c>
      <c r="FG478" s="231">
        <f>IF(FB478=1,VLOOKUP(FF478,data!$B$35:$D$39,2,0),0)</f>
        <v>0</v>
      </c>
      <c r="FH478" s="232">
        <f>IF(AND(FE478&lt;&gt;0,FG478&lt;&gt;0)=FALSE,0,data!$C$43)</f>
        <v>0</v>
      </c>
      <c r="FI478" s="269">
        <f t="shared" si="571"/>
        <v>0</v>
      </c>
      <c r="FJ478" s="225">
        <f t="shared" si="572"/>
        <v>0</v>
      </c>
      <c r="FK478" s="225">
        <f t="shared" si="573"/>
        <v>0</v>
      </c>
      <c r="FL478" s="225">
        <f t="shared" si="574"/>
        <v>0</v>
      </c>
      <c r="FM478" s="431" t="str">
        <f t="shared" si="575"/>
        <v>ne</v>
      </c>
    </row>
    <row r="479" spans="1:169" ht="26.65" hidden="1" customHeight="1" x14ac:dyDescent="0.25">
      <c r="A479" s="233"/>
      <c r="B479" s="370" t="s">
        <v>570</v>
      </c>
      <c r="C479" s="416"/>
      <c r="D479" s="418"/>
      <c r="E479" s="229"/>
      <c r="F479" s="225">
        <f t="shared" si="507"/>
        <v>0</v>
      </c>
      <c r="G479" s="230">
        <f>IF(F479=1,data!$C$41*E479,0)</f>
        <v>0</v>
      </c>
      <c r="H479" s="265" t="s">
        <v>96</v>
      </c>
      <c r="I479" s="231">
        <f>IF($F479=1,IF($E479&lt;15,VLOOKUP(H479,data!$B$3:$E$32,2,0)*$E479,(VLOOKUP(H479,data!$B$3:$E$32,2,0)*14)+(VLOOKUP(H479,data!$B$3:$E$32,3,0))*($E479-14)),0)</f>
        <v>0</v>
      </c>
      <c r="J479" s="265" t="s">
        <v>96</v>
      </c>
      <c r="K479" s="231">
        <f>IF($F479=1,VLOOKUP(J479,data!$B$35:$D$39,2,0),0)</f>
        <v>0</v>
      </c>
      <c r="L479" s="232">
        <f>IF(AND(I479&lt;&gt;0,K479&lt;&gt;0)=FALSE,0,data!$C$43)</f>
        <v>0</v>
      </c>
      <c r="M479" s="269">
        <f t="shared" si="505"/>
        <v>0</v>
      </c>
      <c r="N479" s="225">
        <f t="shared" si="576"/>
        <v>0</v>
      </c>
      <c r="O479" s="225">
        <f t="shared" si="508"/>
        <v>0</v>
      </c>
      <c r="P479" s="225">
        <f t="shared" si="509"/>
        <v>0</v>
      </c>
      <c r="Q479" s="228"/>
      <c r="R479" s="438">
        <f t="shared" si="510"/>
        <v>0</v>
      </c>
      <c r="S479" s="225">
        <f t="shared" si="511"/>
        <v>0</v>
      </c>
      <c r="T479" s="357">
        <f>IF(S479=1,data!$C$41*R479,0)</f>
        <v>0</v>
      </c>
      <c r="U479" s="370" t="str">
        <f t="shared" si="512"/>
        <v xml:space="preserve"> </v>
      </c>
      <c r="V479" s="360">
        <f>IF($S479=1,IF(R479&lt;15,VLOOKUP(U479,data!$B$3:$E$32,2,0)*R479,(VLOOKUP(U479,data!$B$3:$E$32,2,0)*14)+(VLOOKUP(U479,data!$B$3:$E$32,3,0))*(R479-14)),0)</f>
        <v>0</v>
      </c>
      <c r="W479" s="370" t="str">
        <f t="shared" si="513"/>
        <v xml:space="preserve"> </v>
      </c>
      <c r="X479" s="360">
        <f>IF($S479=1,VLOOKUP(W479,data!$B$35:$D$39,2,0),0)</f>
        <v>0</v>
      </c>
      <c r="Y479" s="364">
        <f>IF(AND(V479&lt;&gt;0,X479&lt;&gt;0)=FALSE,0,data!$C$43)</f>
        <v>0</v>
      </c>
      <c r="Z479" s="365">
        <f t="shared" si="506"/>
        <v>0</v>
      </c>
      <c r="AA479" s="225">
        <f t="shared" si="577"/>
        <v>0</v>
      </c>
      <c r="AB479" s="225">
        <f t="shared" si="514"/>
        <v>0</v>
      </c>
      <c r="AC479" s="225">
        <f t="shared" si="515"/>
        <v>0</v>
      </c>
      <c r="AE479" s="229"/>
      <c r="AF479" s="225">
        <f t="shared" si="516"/>
        <v>0</v>
      </c>
      <c r="AG479" s="230">
        <f>IF(AF479=1,data!$C$41*AE479,0)</f>
        <v>0</v>
      </c>
      <c r="AH479" s="265" t="s">
        <v>96</v>
      </c>
      <c r="AI479" s="231">
        <f>IF(AF479=1,IF(AE479&lt;15,VLOOKUP(AH479,data!$B$3:$E$32,2,0)*AE479,(VLOOKUP(AH479,data!$B$3:$E$32,2,0)*14)+(VLOOKUP(AH479,data!$B$3:$E$32,3,0))*(AE479-14)),0)</f>
        <v>0</v>
      </c>
      <c r="AJ479" s="265" t="s">
        <v>96</v>
      </c>
      <c r="AK479" s="231">
        <f>IF(AF479=1,VLOOKUP(AJ479,data!$B$35:$D$39,2,0),0)</f>
        <v>0</v>
      </c>
      <c r="AL479" s="232">
        <f>IF(AND(AI479&lt;&gt;0,AK479&lt;&gt;0)=FALSE,0,data!$C$43)</f>
        <v>0</v>
      </c>
      <c r="AM479" s="269">
        <f t="shared" si="517"/>
        <v>0</v>
      </c>
      <c r="AN479" s="225">
        <f t="shared" si="518"/>
        <v>0</v>
      </c>
      <c r="AO479" s="225">
        <f t="shared" si="519"/>
        <v>0</v>
      </c>
      <c r="AP479" s="225">
        <f t="shared" si="520"/>
        <v>0</v>
      </c>
      <c r="AQ479" s="431" t="str">
        <f t="shared" si="521"/>
        <v>ne</v>
      </c>
      <c r="AS479" s="229"/>
      <c r="AT479" s="225">
        <f t="shared" si="522"/>
        <v>0</v>
      </c>
      <c r="AU479" s="230">
        <f>IF(AT479=1,data!$C$41*AS479,0)</f>
        <v>0</v>
      </c>
      <c r="AV479" s="265" t="s">
        <v>96</v>
      </c>
      <c r="AW479" s="231">
        <f>IF(AT479=1,IF(AS479&lt;15,VLOOKUP(AV479,data!$B$3:$E$32,2,0)*AS479,(VLOOKUP(AV479,data!$B$3:$E$32,2,0)*14)+(VLOOKUP(AV479,data!$B$3:$E$32,3,0))*(AS479-14)),0)</f>
        <v>0</v>
      </c>
      <c r="AX479" s="265" t="s">
        <v>96</v>
      </c>
      <c r="AY479" s="231">
        <f>IF(AT479=1,VLOOKUP(AX479,data!$B$35:$D$39,2,0),0)</f>
        <v>0</v>
      </c>
      <c r="AZ479" s="232">
        <f>IF(AND(AW479&lt;&gt;0,AY479&lt;&gt;0)=FALSE,0,data!$C$43)</f>
        <v>0</v>
      </c>
      <c r="BA479" s="269">
        <f t="shared" si="523"/>
        <v>0</v>
      </c>
      <c r="BB479" s="225">
        <f t="shared" si="524"/>
        <v>0</v>
      </c>
      <c r="BC479" s="225">
        <f t="shared" si="525"/>
        <v>0</v>
      </c>
      <c r="BD479" s="225">
        <f t="shared" si="526"/>
        <v>0</v>
      </c>
      <c r="BE479" s="431" t="str">
        <f t="shared" si="527"/>
        <v>ne</v>
      </c>
      <c r="BG479" s="229"/>
      <c r="BH479" s="225">
        <f t="shared" si="528"/>
        <v>0</v>
      </c>
      <c r="BI479" s="230">
        <f>IF(BH479=1,data!$C$41*BG479,0)</f>
        <v>0</v>
      </c>
      <c r="BJ479" s="265" t="s">
        <v>96</v>
      </c>
      <c r="BK479" s="231">
        <f>IF(BH479=1,IF(BG479&lt;15,VLOOKUP(BJ479,data!$B$3:$E$32,2,0)*BG479,(VLOOKUP(BJ479,data!$B$3:$E$32,2,0)*14)+(VLOOKUP(BJ479,data!$B$3:$E$32,3,0))*(BG479-14)),0)</f>
        <v>0</v>
      </c>
      <c r="BL479" s="265" t="s">
        <v>96</v>
      </c>
      <c r="BM479" s="231">
        <f>IF(BH479=1,VLOOKUP(BL479,data!$B$35:$D$39,2,0),0)</f>
        <v>0</v>
      </c>
      <c r="BN479" s="232">
        <f>IF(AND(BK479&lt;&gt;0,BM479&lt;&gt;0)=FALSE,0,data!$C$43)</f>
        <v>0</v>
      </c>
      <c r="BO479" s="269">
        <f t="shared" si="529"/>
        <v>0</v>
      </c>
      <c r="BP479" s="225">
        <f t="shared" si="530"/>
        <v>0</v>
      </c>
      <c r="BQ479" s="225">
        <f t="shared" si="531"/>
        <v>0</v>
      </c>
      <c r="BR479" s="225">
        <f t="shared" si="532"/>
        <v>0</v>
      </c>
      <c r="BS479" s="431" t="str">
        <f t="shared" si="533"/>
        <v>ne</v>
      </c>
      <c r="BU479" s="229"/>
      <c r="BV479" s="225">
        <f t="shared" si="534"/>
        <v>0</v>
      </c>
      <c r="BW479" s="230">
        <f>IF(BV479=1,data!$C$41*BU479,0)</f>
        <v>0</v>
      </c>
      <c r="BX479" s="265" t="s">
        <v>96</v>
      </c>
      <c r="BY479" s="231">
        <f>IF(BV479=1,IF(BU479&lt;15,VLOOKUP(BX479,data!$B$3:$E$32,2,0)*BU479,(VLOOKUP(BX479,data!$B$3:$E$32,2,0)*14)+(VLOOKUP(BX479,data!$B$3:$E$32,3,0))*(BU479-14)),0)</f>
        <v>0</v>
      </c>
      <c r="BZ479" s="265" t="s">
        <v>96</v>
      </c>
      <c r="CA479" s="231">
        <f>IF(BV479=1,VLOOKUP(BZ479,data!$B$35:$D$39,2,0),0)</f>
        <v>0</v>
      </c>
      <c r="CB479" s="232">
        <f>IF(AND(BY479&lt;&gt;0,CA479&lt;&gt;0)=FALSE,0,data!$C$43)</f>
        <v>0</v>
      </c>
      <c r="CC479" s="269">
        <f t="shared" si="535"/>
        <v>0</v>
      </c>
      <c r="CD479" s="225">
        <f t="shared" si="536"/>
        <v>0</v>
      </c>
      <c r="CE479" s="225">
        <f t="shared" si="537"/>
        <v>0</v>
      </c>
      <c r="CF479" s="225">
        <f t="shared" si="538"/>
        <v>0</v>
      </c>
      <c r="CG479" s="431" t="str">
        <f t="shared" si="539"/>
        <v>ne</v>
      </c>
      <c r="CI479" s="229"/>
      <c r="CJ479" s="225">
        <f t="shared" si="540"/>
        <v>0</v>
      </c>
      <c r="CK479" s="230">
        <f>IF(CJ479=1,data!$C$41*CI479,0)</f>
        <v>0</v>
      </c>
      <c r="CL479" s="265" t="s">
        <v>96</v>
      </c>
      <c r="CM479" s="231">
        <f>IF(CJ479=1,IF(CI479&lt;15,VLOOKUP(CL479,data!$B$3:$E$32,2,0)*CI479,(VLOOKUP(CL479,data!$B$3:$E$32,2,0)*14)+(VLOOKUP(CL479,data!$B$3:$E$32,3,0))*(CI479-14)),0)</f>
        <v>0</v>
      </c>
      <c r="CN479" s="265" t="s">
        <v>96</v>
      </c>
      <c r="CO479" s="231">
        <f>IF(CJ479=1,VLOOKUP(CN479,data!$B$35:$D$39,2,0),0)</f>
        <v>0</v>
      </c>
      <c r="CP479" s="232">
        <f>IF(AND(CM479&lt;&gt;0,CO479&lt;&gt;0)=FALSE,0,data!$C$43)</f>
        <v>0</v>
      </c>
      <c r="CQ479" s="269">
        <f t="shared" si="541"/>
        <v>0</v>
      </c>
      <c r="CR479" s="225">
        <f t="shared" si="542"/>
        <v>0</v>
      </c>
      <c r="CS479" s="225">
        <f t="shared" si="543"/>
        <v>0</v>
      </c>
      <c r="CT479" s="225">
        <f t="shared" si="544"/>
        <v>0</v>
      </c>
      <c r="CU479" s="431" t="str">
        <f t="shared" si="545"/>
        <v>ne</v>
      </c>
      <c r="CW479" s="229"/>
      <c r="CX479" s="225">
        <f t="shared" si="546"/>
        <v>0</v>
      </c>
      <c r="CY479" s="230">
        <f>IF(CX479=1,data!$C$41*CW479,0)</f>
        <v>0</v>
      </c>
      <c r="CZ479" s="265" t="s">
        <v>96</v>
      </c>
      <c r="DA479" s="231">
        <f>IF(CX479=1,IF(CW479&lt;15,VLOOKUP(CZ479,data!$B$3:$E$32,2,0)*CW479,(VLOOKUP(CZ479,data!$B$3:$E$32,2,0)*14)+(VLOOKUP(CZ479,data!$B$3:$E$32,3,0))*(CW479-14)),0)</f>
        <v>0</v>
      </c>
      <c r="DB479" s="265" t="s">
        <v>96</v>
      </c>
      <c r="DC479" s="231">
        <f>IF(CX479=1,VLOOKUP(DB479,data!$B$35:$D$39,2,0),0)</f>
        <v>0</v>
      </c>
      <c r="DD479" s="232">
        <f>IF(AND(DA479&lt;&gt;0,DC479&lt;&gt;0)=FALSE,0,data!$C$43)</f>
        <v>0</v>
      </c>
      <c r="DE479" s="269">
        <f t="shared" si="547"/>
        <v>0</v>
      </c>
      <c r="DF479" s="225">
        <f t="shared" si="548"/>
        <v>0</v>
      </c>
      <c r="DG479" s="225">
        <f t="shared" si="549"/>
        <v>0</v>
      </c>
      <c r="DH479" s="225">
        <f t="shared" si="550"/>
        <v>0</v>
      </c>
      <c r="DI479" s="431" t="str">
        <f t="shared" si="551"/>
        <v>ne</v>
      </c>
      <c r="DK479" s="229"/>
      <c r="DL479" s="225">
        <f t="shared" si="552"/>
        <v>0</v>
      </c>
      <c r="DM479" s="230">
        <f>IF(DL479=1,data!$C$41*DK479,0)</f>
        <v>0</v>
      </c>
      <c r="DN479" s="265" t="s">
        <v>96</v>
      </c>
      <c r="DO479" s="231">
        <f>IF(DL479=1,IF(DK479&lt;15,VLOOKUP(DN479,data!$B$3:$E$32,2,0)*DK479,(VLOOKUP(DN479,data!$B$3:$E$32,2,0)*14)+(VLOOKUP(DN479,data!$B$3:$E$32,3,0))*(DK479-14)),0)</f>
        <v>0</v>
      </c>
      <c r="DP479" s="265" t="s">
        <v>96</v>
      </c>
      <c r="DQ479" s="231">
        <f>IF(DL479=1,VLOOKUP(DP479,data!$B$35:$D$39,2,0),0)</f>
        <v>0</v>
      </c>
      <c r="DR479" s="232">
        <f>IF(AND(DO479&lt;&gt;0,DQ479&lt;&gt;0)=FALSE,0,data!$C$43)</f>
        <v>0</v>
      </c>
      <c r="DS479" s="269">
        <f t="shared" si="553"/>
        <v>0</v>
      </c>
      <c r="DT479" s="225">
        <f t="shared" si="554"/>
        <v>0</v>
      </c>
      <c r="DU479" s="225">
        <f t="shared" si="555"/>
        <v>0</v>
      </c>
      <c r="DV479" s="225">
        <f t="shared" si="556"/>
        <v>0</v>
      </c>
      <c r="DW479" s="431" t="str">
        <f t="shared" si="557"/>
        <v>ne</v>
      </c>
      <c r="DY479" s="229"/>
      <c r="DZ479" s="225">
        <f t="shared" si="558"/>
        <v>0</v>
      </c>
      <c r="EA479" s="230">
        <f>IF(DZ479=1,data!$C$41*DY479,0)</f>
        <v>0</v>
      </c>
      <c r="EB479" s="265" t="s">
        <v>96</v>
      </c>
      <c r="EC479" s="231">
        <f>IF(DZ479=1,IF(DY479&lt;15,VLOOKUP(EB479,data!$B$3:$E$32,2,0)*DY479,(VLOOKUP(EB479,data!$B$3:$E$32,2,0)*14)+(VLOOKUP(EB479,data!$B$3:$E$32,3,0))*(DY479-14)),0)</f>
        <v>0</v>
      </c>
      <c r="ED479" s="265" t="s">
        <v>96</v>
      </c>
      <c r="EE479" s="231">
        <f>IF(DZ479=1,VLOOKUP(ED479,data!$B$35:$D$39,2,0),0)</f>
        <v>0</v>
      </c>
      <c r="EF479" s="232">
        <f>IF(AND(EC479&lt;&gt;0,EE479&lt;&gt;0)=FALSE,0,data!$C$43)</f>
        <v>0</v>
      </c>
      <c r="EG479" s="269">
        <f t="shared" si="559"/>
        <v>0</v>
      </c>
      <c r="EH479" s="225">
        <f t="shared" si="560"/>
        <v>0</v>
      </c>
      <c r="EI479" s="225">
        <f t="shared" si="561"/>
        <v>0</v>
      </c>
      <c r="EJ479" s="225">
        <f t="shared" si="562"/>
        <v>0</v>
      </c>
      <c r="EK479" s="431" t="str">
        <f t="shared" si="563"/>
        <v>ne</v>
      </c>
      <c r="EM479" s="229"/>
      <c r="EN479" s="225">
        <f t="shared" si="564"/>
        <v>0</v>
      </c>
      <c r="EO479" s="230">
        <f>IF(EN479=1,data!$C$41*EM479,0)</f>
        <v>0</v>
      </c>
      <c r="EP479" s="265" t="s">
        <v>96</v>
      </c>
      <c r="EQ479" s="231">
        <f>IF(EN479=1,IF(EM479&lt;15,VLOOKUP(EP479,data!$B$3:$E$32,2,0)*EM479,(VLOOKUP(EP479,data!$B$3:$E$32,2,0)*14)+(VLOOKUP(EP479,data!$B$3:$E$32,3,0))*(EM479-14)),0)</f>
        <v>0</v>
      </c>
      <c r="ER479" s="265" t="s">
        <v>96</v>
      </c>
      <c r="ES479" s="231">
        <f>IF(EN479=1,VLOOKUP(ER479,data!$B$35:$D$39,2,0),0)</f>
        <v>0</v>
      </c>
      <c r="ET479" s="232">
        <f>IF(AND(EQ479&lt;&gt;0,ES479&lt;&gt;0)=FALSE,0,data!$C$43)</f>
        <v>0</v>
      </c>
      <c r="EU479" s="269">
        <f t="shared" si="565"/>
        <v>0</v>
      </c>
      <c r="EV479" s="225">
        <f t="shared" si="566"/>
        <v>0</v>
      </c>
      <c r="EW479" s="225">
        <f t="shared" si="567"/>
        <v>0</v>
      </c>
      <c r="EX479" s="225">
        <f t="shared" si="568"/>
        <v>0</v>
      </c>
      <c r="EY479" s="431" t="str">
        <f t="shared" si="569"/>
        <v>ne</v>
      </c>
      <c r="FA479" s="229"/>
      <c r="FB479" s="225">
        <f t="shared" si="570"/>
        <v>0</v>
      </c>
      <c r="FC479" s="230">
        <f>IF(FB479=1,data!$C$41*FA479,0)</f>
        <v>0</v>
      </c>
      <c r="FD479" s="265" t="s">
        <v>96</v>
      </c>
      <c r="FE479" s="231">
        <f>IF(FB479=1,IF(FA479&lt;15,VLOOKUP(FD479,data!$B$3:$E$32,2,0)*FA479,(VLOOKUP(FD479,data!$B$3:$E$32,2,0)*14)+(VLOOKUP(FD479,data!$B$3:$E$32,3,0))*(FA479-14)),0)</f>
        <v>0</v>
      </c>
      <c r="FF479" s="265" t="s">
        <v>96</v>
      </c>
      <c r="FG479" s="231">
        <f>IF(FB479=1,VLOOKUP(FF479,data!$B$35:$D$39,2,0),0)</f>
        <v>0</v>
      </c>
      <c r="FH479" s="232">
        <f>IF(AND(FE479&lt;&gt;0,FG479&lt;&gt;0)=FALSE,0,data!$C$43)</f>
        <v>0</v>
      </c>
      <c r="FI479" s="269">
        <f t="shared" si="571"/>
        <v>0</v>
      </c>
      <c r="FJ479" s="225">
        <f t="shared" si="572"/>
        <v>0</v>
      </c>
      <c r="FK479" s="225">
        <f t="shared" si="573"/>
        <v>0</v>
      </c>
      <c r="FL479" s="225">
        <f t="shared" si="574"/>
        <v>0</v>
      </c>
      <c r="FM479" s="431" t="str">
        <f t="shared" si="575"/>
        <v>ne</v>
      </c>
    </row>
    <row r="480" spans="1:169" ht="26.65" hidden="1" customHeight="1" x14ac:dyDescent="0.25">
      <c r="A480" s="233"/>
      <c r="B480" s="370" t="s">
        <v>571</v>
      </c>
      <c r="C480" s="416"/>
      <c r="D480" s="418"/>
      <c r="E480" s="229"/>
      <c r="F480" s="225">
        <f t="shared" si="507"/>
        <v>0</v>
      </c>
      <c r="G480" s="230">
        <f>IF(F480=1,data!$C$41*E480,0)</f>
        <v>0</v>
      </c>
      <c r="H480" s="265" t="s">
        <v>96</v>
      </c>
      <c r="I480" s="231">
        <f>IF($F480=1,IF($E480&lt;15,VLOOKUP(H480,data!$B$3:$E$32,2,0)*$E480,(VLOOKUP(H480,data!$B$3:$E$32,2,0)*14)+(VLOOKUP(H480,data!$B$3:$E$32,3,0))*($E480-14)),0)</f>
        <v>0</v>
      </c>
      <c r="J480" s="265" t="s">
        <v>96</v>
      </c>
      <c r="K480" s="231">
        <f>IF($F480=1,VLOOKUP(J480,data!$B$35:$D$39,2,0),0)</f>
        <v>0</v>
      </c>
      <c r="L480" s="232">
        <f>IF(AND(I480&lt;&gt;0,K480&lt;&gt;0)=FALSE,0,data!$C$43)</f>
        <v>0</v>
      </c>
      <c r="M480" s="269">
        <f t="shared" si="505"/>
        <v>0</v>
      </c>
      <c r="N480" s="225">
        <f t="shared" si="576"/>
        <v>0</v>
      </c>
      <c r="O480" s="225">
        <f t="shared" si="508"/>
        <v>0</v>
      </c>
      <c r="P480" s="225">
        <f t="shared" si="509"/>
        <v>0</v>
      </c>
      <c r="Q480" s="228"/>
      <c r="R480" s="438">
        <f t="shared" si="510"/>
        <v>0</v>
      </c>
      <c r="S480" s="225">
        <f t="shared" si="511"/>
        <v>0</v>
      </c>
      <c r="T480" s="357">
        <f>IF(S480=1,data!$C$41*R480,0)</f>
        <v>0</v>
      </c>
      <c r="U480" s="370" t="str">
        <f t="shared" si="512"/>
        <v xml:space="preserve"> </v>
      </c>
      <c r="V480" s="360">
        <f>IF($S480=1,IF(R480&lt;15,VLOOKUP(U480,data!$B$3:$E$32,2,0)*R480,(VLOOKUP(U480,data!$B$3:$E$32,2,0)*14)+(VLOOKUP(U480,data!$B$3:$E$32,3,0))*(R480-14)),0)</f>
        <v>0</v>
      </c>
      <c r="W480" s="370" t="str">
        <f t="shared" si="513"/>
        <v xml:space="preserve"> </v>
      </c>
      <c r="X480" s="360">
        <f>IF($S480=1,VLOOKUP(W480,data!$B$35:$D$39,2,0),0)</f>
        <v>0</v>
      </c>
      <c r="Y480" s="364">
        <f>IF(AND(V480&lt;&gt;0,X480&lt;&gt;0)=FALSE,0,data!$C$43)</f>
        <v>0</v>
      </c>
      <c r="Z480" s="365">
        <f t="shared" si="506"/>
        <v>0</v>
      </c>
      <c r="AA480" s="225">
        <f t="shared" si="577"/>
        <v>0</v>
      </c>
      <c r="AB480" s="225">
        <f t="shared" si="514"/>
        <v>0</v>
      </c>
      <c r="AC480" s="225">
        <f t="shared" si="515"/>
        <v>0</v>
      </c>
      <c r="AE480" s="229"/>
      <c r="AF480" s="225">
        <f t="shared" si="516"/>
        <v>0</v>
      </c>
      <c r="AG480" s="230">
        <f>IF(AF480=1,data!$C$41*AE480,0)</f>
        <v>0</v>
      </c>
      <c r="AH480" s="265" t="s">
        <v>96</v>
      </c>
      <c r="AI480" s="231">
        <f>IF(AF480=1,IF(AE480&lt;15,VLOOKUP(AH480,data!$B$3:$E$32,2,0)*AE480,(VLOOKUP(AH480,data!$B$3:$E$32,2,0)*14)+(VLOOKUP(AH480,data!$B$3:$E$32,3,0))*(AE480-14)),0)</f>
        <v>0</v>
      </c>
      <c r="AJ480" s="265" t="s">
        <v>96</v>
      </c>
      <c r="AK480" s="231">
        <f>IF(AF480=1,VLOOKUP(AJ480,data!$B$35:$D$39,2,0),0)</f>
        <v>0</v>
      </c>
      <c r="AL480" s="232">
        <f>IF(AND(AI480&lt;&gt;0,AK480&lt;&gt;0)=FALSE,0,data!$C$43)</f>
        <v>0</v>
      </c>
      <c r="AM480" s="269">
        <f t="shared" si="517"/>
        <v>0</v>
      </c>
      <c r="AN480" s="225">
        <f t="shared" si="518"/>
        <v>0</v>
      </c>
      <c r="AO480" s="225">
        <f t="shared" si="519"/>
        <v>0</v>
      </c>
      <c r="AP480" s="225">
        <f t="shared" si="520"/>
        <v>0</v>
      </c>
      <c r="AQ480" s="431" t="str">
        <f t="shared" si="521"/>
        <v>ne</v>
      </c>
      <c r="AS480" s="229"/>
      <c r="AT480" s="225">
        <f t="shared" si="522"/>
        <v>0</v>
      </c>
      <c r="AU480" s="230">
        <f>IF(AT480=1,data!$C$41*AS480,0)</f>
        <v>0</v>
      </c>
      <c r="AV480" s="265" t="s">
        <v>96</v>
      </c>
      <c r="AW480" s="231">
        <f>IF(AT480=1,IF(AS480&lt;15,VLOOKUP(AV480,data!$B$3:$E$32,2,0)*AS480,(VLOOKUP(AV480,data!$B$3:$E$32,2,0)*14)+(VLOOKUP(AV480,data!$B$3:$E$32,3,0))*(AS480-14)),0)</f>
        <v>0</v>
      </c>
      <c r="AX480" s="265" t="s">
        <v>96</v>
      </c>
      <c r="AY480" s="231">
        <f>IF(AT480=1,VLOOKUP(AX480,data!$B$35:$D$39,2,0),0)</f>
        <v>0</v>
      </c>
      <c r="AZ480" s="232">
        <f>IF(AND(AW480&lt;&gt;0,AY480&lt;&gt;0)=FALSE,0,data!$C$43)</f>
        <v>0</v>
      </c>
      <c r="BA480" s="269">
        <f t="shared" si="523"/>
        <v>0</v>
      </c>
      <c r="BB480" s="225">
        <f t="shared" si="524"/>
        <v>0</v>
      </c>
      <c r="BC480" s="225">
        <f t="shared" si="525"/>
        <v>0</v>
      </c>
      <c r="BD480" s="225">
        <f t="shared" si="526"/>
        <v>0</v>
      </c>
      <c r="BE480" s="431" t="str">
        <f t="shared" si="527"/>
        <v>ne</v>
      </c>
      <c r="BG480" s="229"/>
      <c r="BH480" s="225">
        <f t="shared" si="528"/>
        <v>0</v>
      </c>
      <c r="BI480" s="230">
        <f>IF(BH480=1,data!$C$41*BG480,0)</f>
        <v>0</v>
      </c>
      <c r="BJ480" s="265" t="s">
        <v>96</v>
      </c>
      <c r="BK480" s="231">
        <f>IF(BH480=1,IF(BG480&lt;15,VLOOKUP(BJ480,data!$B$3:$E$32,2,0)*BG480,(VLOOKUP(BJ480,data!$B$3:$E$32,2,0)*14)+(VLOOKUP(BJ480,data!$B$3:$E$32,3,0))*(BG480-14)),0)</f>
        <v>0</v>
      </c>
      <c r="BL480" s="265" t="s">
        <v>96</v>
      </c>
      <c r="BM480" s="231">
        <f>IF(BH480=1,VLOOKUP(BL480,data!$B$35:$D$39,2,0),0)</f>
        <v>0</v>
      </c>
      <c r="BN480" s="232">
        <f>IF(AND(BK480&lt;&gt;0,BM480&lt;&gt;0)=FALSE,0,data!$C$43)</f>
        <v>0</v>
      </c>
      <c r="BO480" s="269">
        <f t="shared" si="529"/>
        <v>0</v>
      </c>
      <c r="BP480" s="225">
        <f t="shared" si="530"/>
        <v>0</v>
      </c>
      <c r="BQ480" s="225">
        <f t="shared" si="531"/>
        <v>0</v>
      </c>
      <c r="BR480" s="225">
        <f t="shared" si="532"/>
        <v>0</v>
      </c>
      <c r="BS480" s="431" t="str">
        <f t="shared" si="533"/>
        <v>ne</v>
      </c>
      <c r="BU480" s="229"/>
      <c r="BV480" s="225">
        <f t="shared" si="534"/>
        <v>0</v>
      </c>
      <c r="BW480" s="230">
        <f>IF(BV480=1,data!$C$41*BU480,0)</f>
        <v>0</v>
      </c>
      <c r="BX480" s="265" t="s">
        <v>96</v>
      </c>
      <c r="BY480" s="231">
        <f>IF(BV480=1,IF(BU480&lt;15,VLOOKUP(BX480,data!$B$3:$E$32,2,0)*BU480,(VLOOKUP(BX480,data!$B$3:$E$32,2,0)*14)+(VLOOKUP(BX480,data!$B$3:$E$32,3,0))*(BU480-14)),0)</f>
        <v>0</v>
      </c>
      <c r="BZ480" s="265" t="s">
        <v>96</v>
      </c>
      <c r="CA480" s="231">
        <f>IF(BV480=1,VLOOKUP(BZ480,data!$B$35:$D$39,2,0),0)</f>
        <v>0</v>
      </c>
      <c r="CB480" s="232">
        <f>IF(AND(BY480&lt;&gt;0,CA480&lt;&gt;0)=FALSE,0,data!$C$43)</f>
        <v>0</v>
      </c>
      <c r="CC480" s="269">
        <f t="shared" si="535"/>
        <v>0</v>
      </c>
      <c r="CD480" s="225">
        <f t="shared" si="536"/>
        <v>0</v>
      </c>
      <c r="CE480" s="225">
        <f t="shared" si="537"/>
        <v>0</v>
      </c>
      <c r="CF480" s="225">
        <f t="shared" si="538"/>
        <v>0</v>
      </c>
      <c r="CG480" s="431" t="str">
        <f t="shared" si="539"/>
        <v>ne</v>
      </c>
      <c r="CI480" s="229"/>
      <c r="CJ480" s="225">
        <f t="shared" si="540"/>
        <v>0</v>
      </c>
      <c r="CK480" s="230">
        <f>IF(CJ480=1,data!$C$41*CI480,0)</f>
        <v>0</v>
      </c>
      <c r="CL480" s="265" t="s">
        <v>96</v>
      </c>
      <c r="CM480" s="231">
        <f>IF(CJ480=1,IF(CI480&lt;15,VLOOKUP(CL480,data!$B$3:$E$32,2,0)*CI480,(VLOOKUP(CL480,data!$B$3:$E$32,2,0)*14)+(VLOOKUP(CL480,data!$B$3:$E$32,3,0))*(CI480-14)),0)</f>
        <v>0</v>
      </c>
      <c r="CN480" s="265" t="s">
        <v>96</v>
      </c>
      <c r="CO480" s="231">
        <f>IF(CJ480=1,VLOOKUP(CN480,data!$B$35:$D$39,2,0),0)</f>
        <v>0</v>
      </c>
      <c r="CP480" s="232">
        <f>IF(AND(CM480&lt;&gt;0,CO480&lt;&gt;0)=FALSE,0,data!$C$43)</f>
        <v>0</v>
      </c>
      <c r="CQ480" s="269">
        <f t="shared" si="541"/>
        <v>0</v>
      </c>
      <c r="CR480" s="225">
        <f t="shared" si="542"/>
        <v>0</v>
      </c>
      <c r="CS480" s="225">
        <f t="shared" si="543"/>
        <v>0</v>
      </c>
      <c r="CT480" s="225">
        <f t="shared" si="544"/>
        <v>0</v>
      </c>
      <c r="CU480" s="431" t="str">
        <f t="shared" si="545"/>
        <v>ne</v>
      </c>
      <c r="CW480" s="229"/>
      <c r="CX480" s="225">
        <f t="shared" si="546"/>
        <v>0</v>
      </c>
      <c r="CY480" s="230">
        <f>IF(CX480=1,data!$C$41*CW480,0)</f>
        <v>0</v>
      </c>
      <c r="CZ480" s="265" t="s">
        <v>96</v>
      </c>
      <c r="DA480" s="231">
        <f>IF(CX480=1,IF(CW480&lt;15,VLOOKUP(CZ480,data!$B$3:$E$32,2,0)*CW480,(VLOOKUP(CZ480,data!$B$3:$E$32,2,0)*14)+(VLOOKUP(CZ480,data!$B$3:$E$32,3,0))*(CW480-14)),0)</f>
        <v>0</v>
      </c>
      <c r="DB480" s="265" t="s">
        <v>96</v>
      </c>
      <c r="DC480" s="231">
        <f>IF(CX480=1,VLOOKUP(DB480,data!$B$35:$D$39,2,0),0)</f>
        <v>0</v>
      </c>
      <c r="DD480" s="232">
        <f>IF(AND(DA480&lt;&gt;0,DC480&lt;&gt;0)=FALSE,0,data!$C$43)</f>
        <v>0</v>
      </c>
      <c r="DE480" s="269">
        <f t="shared" si="547"/>
        <v>0</v>
      </c>
      <c r="DF480" s="225">
        <f t="shared" si="548"/>
        <v>0</v>
      </c>
      <c r="DG480" s="225">
        <f t="shared" si="549"/>
        <v>0</v>
      </c>
      <c r="DH480" s="225">
        <f t="shared" si="550"/>
        <v>0</v>
      </c>
      <c r="DI480" s="431" t="str">
        <f t="shared" si="551"/>
        <v>ne</v>
      </c>
      <c r="DK480" s="229"/>
      <c r="DL480" s="225">
        <f t="shared" si="552"/>
        <v>0</v>
      </c>
      <c r="DM480" s="230">
        <f>IF(DL480=1,data!$C$41*DK480,0)</f>
        <v>0</v>
      </c>
      <c r="DN480" s="265" t="s">
        <v>96</v>
      </c>
      <c r="DO480" s="231">
        <f>IF(DL480=1,IF(DK480&lt;15,VLOOKUP(DN480,data!$B$3:$E$32,2,0)*DK480,(VLOOKUP(DN480,data!$B$3:$E$32,2,0)*14)+(VLOOKUP(DN480,data!$B$3:$E$32,3,0))*(DK480-14)),0)</f>
        <v>0</v>
      </c>
      <c r="DP480" s="265" t="s">
        <v>96</v>
      </c>
      <c r="DQ480" s="231">
        <f>IF(DL480=1,VLOOKUP(DP480,data!$B$35:$D$39,2,0),0)</f>
        <v>0</v>
      </c>
      <c r="DR480" s="232">
        <f>IF(AND(DO480&lt;&gt;0,DQ480&lt;&gt;0)=FALSE,0,data!$C$43)</f>
        <v>0</v>
      </c>
      <c r="DS480" s="269">
        <f t="shared" si="553"/>
        <v>0</v>
      </c>
      <c r="DT480" s="225">
        <f t="shared" si="554"/>
        <v>0</v>
      </c>
      <c r="DU480" s="225">
        <f t="shared" si="555"/>
        <v>0</v>
      </c>
      <c r="DV480" s="225">
        <f t="shared" si="556"/>
        <v>0</v>
      </c>
      <c r="DW480" s="431" t="str">
        <f t="shared" si="557"/>
        <v>ne</v>
      </c>
      <c r="DY480" s="229"/>
      <c r="DZ480" s="225">
        <f t="shared" si="558"/>
        <v>0</v>
      </c>
      <c r="EA480" s="230">
        <f>IF(DZ480=1,data!$C$41*DY480,0)</f>
        <v>0</v>
      </c>
      <c r="EB480" s="265" t="s">
        <v>96</v>
      </c>
      <c r="EC480" s="231">
        <f>IF(DZ480=1,IF(DY480&lt;15,VLOOKUP(EB480,data!$B$3:$E$32,2,0)*DY480,(VLOOKUP(EB480,data!$B$3:$E$32,2,0)*14)+(VLOOKUP(EB480,data!$B$3:$E$32,3,0))*(DY480-14)),0)</f>
        <v>0</v>
      </c>
      <c r="ED480" s="265" t="s">
        <v>96</v>
      </c>
      <c r="EE480" s="231">
        <f>IF(DZ480=1,VLOOKUP(ED480,data!$B$35:$D$39,2,0),0)</f>
        <v>0</v>
      </c>
      <c r="EF480" s="232">
        <f>IF(AND(EC480&lt;&gt;0,EE480&lt;&gt;0)=FALSE,0,data!$C$43)</f>
        <v>0</v>
      </c>
      <c r="EG480" s="269">
        <f t="shared" si="559"/>
        <v>0</v>
      </c>
      <c r="EH480" s="225">
        <f t="shared" si="560"/>
        <v>0</v>
      </c>
      <c r="EI480" s="225">
        <f t="shared" si="561"/>
        <v>0</v>
      </c>
      <c r="EJ480" s="225">
        <f t="shared" si="562"/>
        <v>0</v>
      </c>
      <c r="EK480" s="431" t="str">
        <f t="shared" si="563"/>
        <v>ne</v>
      </c>
      <c r="EM480" s="229"/>
      <c r="EN480" s="225">
        <f t="shared" si="564"/>
        <v>0</v>
      </c>
      <c r="EO480" s="230">
        <f>IF(EN480=1,data!$C$41*EM480,0)</f>
        <v>0</v>
      </c>
      <c r="EP480" s="265" t="s">
        <v>96</v>
      </c>
      <c r="EQ480" s="231">
        <f>IF(EN480=1,IF(EM480&lt;15,VLOOKUP(EP480,data!$B$3:$E$32,2,0)*EM480,(VLOOKUP(EP480,data!$B$3:$E$32,2,0)*14)+(VLOOKUP(EP480,data!$B$3:$E$32,3,0))*(EM480-14)),0)</f>
        <v>0</v>
      </c>
      <c r="ER480" s="265" t="s">
        <v>96</v>
      </c>
      <c r="ES480" s="231">
        <f>IF(EN480=1,VLOOKUP(ER480,data!$B$35:$D$39,2,0),0)</f>
        <v>0</v>
      </c>
      <c r="ET480" s="232">
        <f>IF(AND(EQ480&lt;&gt;0,ES480&lt;&gt;0)=FALSE,0,data!$C$43)</f>
        <v>0</v>
      </c>
      <c r="EU480" s="269">
        <f t="shared" si="565"/>
        <v>0</v>
      </c>
      <c r="EV480" s="225">
        <f t="shared" si="566"/>
        <v>0</v>
      </c>
      <c r="EW480" s="225">
        <f t="shared" si="567"/>
        <v>0</v>
      </c>
      <c r="EX480" s="225">
        <f t="shared" si="568"/>
        <v>0</v>
      </c>
      <c r="EY480" s="431" t="str">
        <f t="shared" si="569"/>
        <v>ne</v>
      </c>
      <c r="FA480" s="229"/>
      <c r="FB480" s="225">
        <f t="shared" si="570"/>
        <v>0</v>
      </c>
      <c r="FC480" s="230">
        <f>IF(FB480=1,data!$C$41*FA480,0)</f>
        <v>0</v>
      </c>
      <c r="FD480" s="265" t="s">
        <v>96</v>
      </c>
      <c r="FE480" s="231">
        <f>IF(FB480=1,IF(FA480&lt;15,VLOOKUP(FD480,data!$B$3:$E$32,2,0)*FA480,(VLOOKUP(FD480,data!$B$3:$E$32,2,0)*14)+(VLOOKUP(FD480,data!$B$3:$E$32,3,0))*(FA480-14)),0)</f>
        <v>0</v>
      </c>
      <c r="FF480" s="265" t="s">
        <v>96</v>
      </c>
      <c r="FG480" s="231">
        <f>IF(FB480=1,VLOOKUP(FF480,data!$B$35:$D$39,2,0),0)</f>
        <v>0</v>
      </c>
      <c r="FH480" s="232">
        <f>IF(AND(FE480&lt;&gt;0,FG480&lt;&gt;0)=FALSE,0,data!$C$43)</f>
        <v>0</v>
      </c>
      <c r="FI480" s="269">
        <f t="shared" si="571"/>
        <v>0</v>
      </c>
      <c r="FJ480" s="225">
        <f t="shared" si="572"/>
        <v>0</v>
      </c>
      <c r="FK480" s="225">
        <f t="shared" si="573"/>
        <v>0</v>
      </c>
      <c r="FL480" s="225">
        <f t="shared" si="574"/>
        <v>0</v>
      </c>
      <c r="FM480" s="431" t="str">
        <f t="shared" si="575"/>
        <v>ne</v>
      </c>
    </row>
    <row r="481" spans="1:169" ht="26.65" hidden="1" customHeight="1" x14ac:dyDescent="0.25">
      <c r="A481" s="233"/>
      <c r="B481" s="370" t="s">
        <v>572</v>
      </c>
      <c r="C481" s="416"/>
      <c r="D481" s="418"/>
      <c r="E481" s="229"/>
      <c r="F481" s="225">
        <f t="shared" si="507"/>
        <v>0</v>
      </c>
      <c r="G481" s="230">
        <f>IF(F481=1,data!$C$41*E481,0)</f>
        <v>0</v>
      </c>
      <c r="H481" s="265" t="s">
        <v>96</v>
      </c>
      <c r="I481" s="231">
        <f>IF($F481=1,IF($E481&lt;15,VLOOKUP(H481,data!$B$3:$E$32,2,0)*$E481,(VLOOKUP(H481,data!$B$3:$E$32,2,0)*14)+(VLOOKUP(H481,data!$B$3:$E$32,3,0))*($E481-14)),0)</f>
        <v>0</v>
      </c>
      <c r="J481" s="265" t="s">
        <v>96</v>
      </c>
      <c r="K481" s="231">
        <f>IF($F481=1,VLOOKUP(J481,data!$B$35:$D$39,2,0),0)</f>
        <v>0</v>
      </c>
      <c r="L481" s="232">
        <f>IF(AND(I481&lt;&gt;0,K481&lt;&gt;0)=FALSE,0,data!$C$43)</f>
        <v>0</v>
      </c>
      <c r="M481" s="269">
        <f t="shared" si="505"/>
        <v>0</v>
      </c>
      <c r="N481" s="225">
        <f t="shared" si="576"/>
        <v>0</v>
      </c>
      <c r="O481" s="225">
        <f t="shared" si="508"/>
        <v>0</v>
      </c>
      <c r="P481" s="225">
        <f t="shared" si="509"/>
        <v>0</v>
      </c>
      <c r="Q481" s="228"/>
      <c r="R481" s="438">
        <f t="shared" si="510"/>
        <v>0</v>
      </c>
      <c r="S481" s="225">
        <f t="shared" si="511"/>
        <v>0</v>
      </c>
      <c r="T481" s="357">
        <f>IF(S481=1,data!$C$41*R481,0)</f>
        <v>0</v>
      </c>
      <c r="U481" s="370" t="str">
        <f t="shared" si="512"/>
        <v xml:space="preserve"> </v>
      </c>
      <c r="V481" s="360">
        <f>IF($S481=1,IF(R481&lt;15,VLOOKUP(U481,data!$B$3:$E$32,2,0)*R481,(VLOOKUP(U481,data!$B$3:$E$32,2,0)*14)+(VLOOKUP(U481,data!$B$3:$E$32,3,0))*(R481-14)),0)</f>
        <v>0</v>
      </c>
      <c r="W481" s="370" t="str">
        <f t="shared" si="513"/>
        <v xml:space="preserve"> </v>
      </c>
      <c r="X481" s="360">
        <f>IF($S481=1,VLOOKUP(W481,data!$B$35:$D$39,2,0),0)</f>
        <v>0</v>
      </c>
      <c r="Y481" s="364">
        <f>IF(AND(V481&lt;&gt;0,X481&lt;&gt;0)=FALSE,0,data!$C$43)</f>
        <v>0</v>
      </c>
      <c r="Z481" s="365">
        <f t="shared" si="506"/>
        <v>0</v>
      </c>
      <c r="AA481" s="225">
        <f t="shared" si="577"/>
        <v>0</v>
      </c>
      <c r="AB481" s="225">
        <f t="shared" si="514"/>
        <v>0</v>
      </c>
      <c r="AC481" s="225">
        <f t="shared" si="515"/>
        <v>0</v>
      </c>
      <c r="AE481" s="229"/>
      <c r="AF481" s="225">
        <f t="shared" si="516"/>
        <v>0</v>
      </c>
      <c r="AG481" s="230">
        <f>IF(AF481=1,data!$C$41*AE481,0)</f>
        <v>0</v>
      </c>
      <c r="AH481" s="265" t="s">
        <v>96</v>
      </c>
      <c r="AI481" s="231">
        <f>IF(AF481=1,IF(AE481&lt;15,VLOOKUP(AH481,data!$B$3:$E$32,2,0)*AE481,(VLOOKUP(AH481,data!$B$3:$E$32,2,0)*14)+(VLOOKUP(AH481,data!$B$3:$E$32,3,0))*(AE481-14)),0)</f>
        <v>0</v>
      </c>
      <c r="AJ481" s="265" t="s">
        <v>96</v>
      </c>
      <c r="AK481" s="231">
        <f>IF(AF481=1,VLOOKUP(AJ481,data!$B$35:$D$39,2,0),0)</f>
        <v>0</v>
      </c>
      <c r="AL481" s="232">
        <f>IF(AND(AI481&lt;&gt;0,AK481&lt;&gt;0)=FALSE,0,data!$C$43)</f>
        <v>0</v>
      </c>
      <c r="AM481" s="269">
        <f t="shared" si="517"/>
        <v>0</v>
      </c>
      <c r="AN481" s="225">
        <f t="shared" si="518"/>
        <v>0</v>
      </c>
      <c r="AO481" s="225">
        <f t="shared" si="519"/>
        <v>0</v>
      </c>
      <c r="AP481" s="225">
        <f t="shared" si="520"/>
        <v>0</v>
      </c>
      <c r="AQ481" s="431" t="str">
        <f t="shared" si="521"/>
        <v>ne</v>
      </c>
      <c r="AS481" s="229"/>
      <c r="AT481" s="225">
        <f t="shared" si="522"/>
        <v>0</v>
      </c>
      <c r="AU481" s="230">
        <f>IF(AT481=1,data!$C$41*AS481,0)</f>
        <v>0</v>
      </c>
      <c r="AV481" s="265" t="s">
        <v>96</v>
      </c>
      <c r="AW481" s="231">
        <f>IF(AT481=1,IF(AS481&lt;15,VLOOKUP(AV481,data!$B$3:$E$32,2,0)*AS481,(VLOOKUP(AV481,data!$B$3:$E$32,2,0)*14)+(VLOOKUP(AV481,data!$B$3:$E$32,3,0))*(AS481-14)),0)</f>
        <v>0</v>
      </c>
      <c r="AX481" s="265" t="s">
        <v>96</v>
      </c>
      <c r="AY481" s="231">
        <f>IF(AT481=1,VLOOKUP(AX481,data!$B$35:$D$39,2,0),0)</f>
        <v>0</v>
      </c>
      <c r="AZ481" s="232">
        <f>IF(AND(AW481&lt;&gt;0,AY481&lt;&gt;0)=FALSE,0,data!$C$43)</f>
        <v>0</v>
      </c>
      <c r="BA481" s="269">
        <f t="shared" si="523"/>
        <v>0</v>
      </c>
      <c r="BB481" s="225">
        <f t="shared" si="524"/>
        <v>0</v>
      </c>
      <c r="BC481" s="225">
        <f t="shared" si="525"/>
        <v>0</v>
      </c>
      <c r="BD481" s="225">
        <f t="shared" si="526"/>
        <v>0</v>
      </c>
      <c r="BE481" s="431" t="str">
        <f t="shared" si="527"/>
        <v>ne</v>
      </c>
      <c r="BG481" s="229"/>
      <c r="BH481" s="225">
        <f t="shared" si="528"/>
        <v>0</v>
      </c>
      <c r="BI481" s="230">
        <f>IF(BH481=1,data!$C$41*BG481,0)</f>
        <v>0</v>
      </c>
      <c r="BJ481" s="265" t="s">
        <v>96</v>
      </c>
      <c r="BK481" s="231">
        <f>IF(BH481=1,IF(BG481&lt;15,VLOOKUP(BJ481,data!$B$3:$E$32,2,0)*BG481,(VLOOKUP(BJ481,data!$B$3:$E$32,2,0)*14)+(VLOOKUP(BJ481,data!$B$3:$E$32,3,0))*(BG481-14)),0)</f>
        <v>0</v>
      </c>
      <c r="BL481" s="265" t="s">
        <v>96</v>
      </c>
      <c r="BM481" s="231">
        <f>IF(BH481=1,VLOOKUP(BL481,data!$B$35:$D$39,2,0),0)</f>
        <v>0</v>
      </c>
      <c r="BN481" s="232">
        <f>IF(AND(BK481&lt;&gt;0,BM481&lt;&gt;0)=FALSE,0,data!$C$43)</f>
        <v>0</v>
      </c>
      <c r="BO481" s="269">
        <f t="shared" si="529"/>
        <v>0</v>
      </c>
      <c r="BP481" s="225">
        <f t="shared" si="530"/>
        <v>0</v>
      </c>
      <c r="BQ481" s="225">
        <f t="shared" si="531"/>
        <v>0</v>
      </c>
      <c r="BR481" s="225">
        <f t="shared" si="532"/>
        <v>0</v>
      </c>
      <c r="BS481" s="431" t="str">
        <f t="shared" si="533"/>
        <v>ne</v>
      </c>
      <c r="BU481" s="229"/>
      <c r="BV481" s="225">
        <f t="shared" si="534"/>
        <v>0</v>
      </c>
      <c r="BW481" s="230">
        <f>IF(BV481=1,data!$C$41*BU481,0)</f>
        <v>0</v>
      </c>
      <c r="BX481" s="265" t="s">
        <v>96</v>
      </c>
      <c r="BY481" s="231">
        <f>IF(BV481=1,IF(BU481&lt;15,VLOOKUP(BX481,data!$B$3:$E$32,2,0)*BU481,(VLOOKUP(BX481,data!$B$3:$E$32,2,0)*14)+(VLOOKUP(BX481,data!$B$3:$E$32,3,0))*(BU481-14)),0)</f>
        <v>0</v>
      </c>
      <c r="BZ481" s="265" t="s">
        <v>96</v>
      </c>
      <c r="CA481" s="231">
        <f>IF(BV481=1,VLOOKUP(BZ481,data!$B$35:$D$39,2,0),0)</f>
        <v>0</v>
      </c>
      <c r="CB481" s="232">
        <f>IF(AND(BY481&lt;&gt;0,CA481&lt;&gt;0)=FALSE,0,data!$C$43)</f>
        <v>0</v>
      </c>
      <c r="CC481" s="269">
        <f t="shared" si="535"/>
        <v>0</v>
      </c>
      <c r="CD481" s="225">
        <f t="shared" si="536"/>
        <v>0</v>
      </c>
      <c r="CE481" s="225">
        <f t="shared" si="537"/>
        <v>0</v>
      </c>
      <c r="CF481" s="225">
        <f t="shared" si="538"/>
        <v>0</v>
      </c>
      <c r="CG481" s="431" t="str">
        <f t="shared" si="539"/>
        <v>ne</v>
      </c>
      <c r="CI481" s="229"/>
      <c r="CJ481" s="225">
        <f t="shared" si="540"/>
        <v>0</v>
      </c>
      <c r="CK481" s="230">
        <f>IF(CJ481=1,data!$C$41*CI481,0)</f>
        <v>0</v>
      </c>
      <c r="CL481" s="265" t="s">
        <v>96</v>
      </c>
      <c r="CM481" s="231">
        <f>IF(CJ481=1,IF(CI481&lt;15,VLOOKUP(CL481,data!$B$3:$E$32,2,0)*CI481,(VLOOKUP(CL481,data!$B$3:$E$32,2,0)*14)+(VLOOKUP(CL481,data!$B$3:$E$32,3,0))*(CI481-14)),0)</f>
        <v>0</v>
      </c>
      <c r="CN481" s="265" t="s">
        <v>96</v>
      </c>
      <c r="CO481" s="231">
        <f>IF(CJ481=1,VLOOKUP(CN481,data!$B$35:$D$39,2,0),0)</f>
        <v>0</v>
      </c>
      <c r="CP481" s="232">
        <f>IF(AND(CM481&lt;&gt;0,CO481&lt;&gt;0)=FALSE,0,data!$C$43)</f>
        <v>0</v>
      </c>
      <c r="CQ481" s="269">
        <f t="shared" si="541"/>
        <v>0</v>
      </c>
      <c r="CR481" s="225">
        <f t="shared" si="542"/>
        <v>0</v>
      </c>
      <c r="CS481" s="225">
        <f t="shared" si="543"/>
        <v>0</v>
      </c>
      <c r="CT481" s="225">
        <f t="shared" si="544"/>
        <v>0</v>
      </c>
      <c r="CU481" s="431" t="str">
        <f t="shared" si="545"/>
        <v>ne</v>
      </c>
      <c r="CW481" s="229"/>
      <c r="CX481" s="225">
        <f t="shared" si="546"/>
        <v>0</v>
      </c>
      <c r="CY481" s="230">
        <f>IF(CX481=1,data!$C$41*CW481,0)</f>
        <v>0</v>
      </c>
      <c r="CZ481" s="265" t="s">
        <v>96</v>
      </c>
      <c r="DA481" s="231">
        <f>IF(CX481=1,IF(CW481&lt;15,VLOOKUP(CZ481,data!$B$3:$E$32,2,0)*CW481,(VLOOKUP(CZ481,data!$B$3:$E$32,2,0)*14)+(VLOOKUP(CZ481,data!$B$3:$E$32,3,0))*(CW481-14)),0)</f>
        <v>0</v>
      </c>
      <c r="DB481" s="265" t="s">
        <v>96</v>
      </c>
      <c r="DC481" s="231">
        <f>IF(CX481=1,VLOOKUP(DB481,data!$B$35:$D$39,2,0),0)</f>
        <v>0</v>
      </c>
      <c r="DD481" s="232">
        <f>IF(AND(DA481&lt;&gt;0,DC481&lt;&gt;0)=FALSE,0,data!$C$43)</f>
        <v>0</v>
      </c>
      <c r="DE481" s="269">
        <f t="shared" si="547"/>
        <v>0</v>
      </c>
      <c r="DF481" s="225">
        <f t="shared" si="548"/>
        <v>0</v>
      </c>
      <c r="DG481" s="225">
        <f t="shared" si="549"/>
        <v>0</v>
      </c>
      <c r="DH481" s="225">
        <f t="shared" si="550"/>
        <v>0</v>
      </c>
      <c r="DI481" s="431" t="str">
        <f t="shared" si="551"/>
        <v>ne</v>
      </c>
      <c r="DK481" s="229"/>
      <c r="DL481" s="225">
        <f t="shared" si="552"/>
        <v>0</v>
      </c>
      <c r="DM481" s="230">
        <f>IF(DL481=1,data!$C$41*DK481,0)</f>
        <v>0</v>
      </c>
      <c r="DN481" s="265" t="s">
        <v>96</v>
      </c>
      <c r="DO481" s="231">
        <f>IF(DL481=1,IF(DK481&lt;15,VLOOKUP(DN481,data!$B$3:$E$32,2,0)*DK481,(VLOOKUP(DN481,data!$B$3:$E$32,2,0)*14)+(VLOOKUP(DN481,data!$B$3:$E$32,3,0))*(DK481-14)),0)</f>
        <v>0</v>
      </c>
      <c r="DP481" s="265" t="s">
        <v>96</v>
      </c>
      <c r="DQ481" s="231">
        <f>IF(DL481=1,VLOOKUP(DP481,data!$B$35:$D$39,2,0),0)</f>
        <v>0</v>
      </c>
      <c r="DR481" s="232">
        <f>IF(AND(DO481&lt;&gt;0,DQ481&lt;&gt;0)=FALSE,0,data!$C$43)</f>
        <v>0</v>
      </c>
      <c r="DS481" s="269">
        <f t="shared" si="553"/>
        <v>0</v>
      </c>
      <c r="DT481" s="225">
        <f t="shared" si="554"/>
        <v>0</v>
      </c>
      <c r="DU481" s="225">
        <f t="shared" si="555"/>
        <v>0</v>
      </c>
      <c r="DV481" s="225">
        <f t="shared" si="556"/>
        <v>0</v>
      </c>
      <c r="DW481" s="431" t="str">
        <f t="shared" si="557"/>
        <v>ne</v>
      </c>
      <c r="DY481" s="229"/>
      <c r="DZ481" s="225">
        <f t="shared" si="558"/>
        <v>0</v>
      </c>
      <c r="EA481" s="230">
        <f>IF(DZ481=1,data!$C$41*DY481,0)</f>
        <v>0</v>
      </c>
      <c r="EB481" s="265" t="s">
        <v>96</v>
      </c>
      <c r="EC481" s="231">
        <f>IF(DZ481=1,IF(DY481&lt;15,VLOOKUP(EB481,data!$B$3:$E$32,2,0)*DY481,(VLOOKUP(EB481,data!$B$3:$E$32,2,0)*14)+(VLOOKUP(EB481,data!$B$3:$E$32,3,0))*(DY481-14)),0)</f>
        <v>0</v>
      </c>
      <c r="ED481" s="265" t="s">
        <v>96</v>
      </c>
      <c r="EE481" s="231">
        <f>IF(DZ481=1,VLOOKUP(ED481,data!$B$35:$D$39,2,0),0)</f>
        <v>0</v>
      </c>
      <c r="EF481" s="232">
        <f>IF(AND(EC481&lt;&gt;0,EE481&lt;&gt;0)=FALSE,0,data!$C$43)</f>
        <v>0</v>
      </c>
      <c r="EG481" s="269">
        <f t="shared" si="559"/>
        <v>0</v>
      </c>
      <c r="EH481" s="225">
        <f t="shared" si="560"/>
        <v>0</v>
      </c>
      <c r="EI481" s="225">
        <f t="shared" si="561"/>
        <v>0</v>
      </c>
      <c r="EJ481" s="225">
        <f t="shared" si="562"/>
        <v>0</v>
      </c>
      <c r="EK481" s="431" t="str">
        <f t="shared" si="563"/>
        <v>ne</v>
      </c>
      <c r="EM481" s="229"/>
      <c r="EN481" s="225">
        <f t="shared" si="564"/>
        <v>0</v>
      </c>
      <c r="EO481" s="230">
        <f>IF(EN481=1,data!$C$41*EM481,0)</f>
        <v>0</v>
      </c>
      <c r="EP481" s="265" t="s">
        <v>96</v>
      </c>
      <c r="EQ481" s="231">
        <f>IF(EN481=1,IF(EM481&lt;15,VLOOKUP(EP481,data!$B$3:$E$32,2,0)*EM481,(VLOOKUP(EP481,data!$B$3:$E$32,2,0)*14)+(VLOOKUP(EP481,data!$B$3:$E$32,3,0))*(EM481-14)),0)</f>
        <v>0</v>
      </c>
      <c r="ER481" s="265" t="s">
        <v>96</v>
      </c>
      <c r="ES481" s="231">
        <f>IF(EN481=1,VLOOKUP(ER481,data!$B$35:$D$39,2,0),0)</f>
        <v>0</v>
      </c>
      <c r="ET481" s="232">
        <f>IF(AND(EQ481&lt;&gt;0,ES481&lt;&gt;0)=FALSE,0,data!$C$43)</f>
        <v>0</v>
      </c>
      <c r="EU481" s="269">
        <f t="shared" si="565"/>
        <v>0</v>
      </c>
      <c r="EV481" s="225">
        <f t="shared" si="566"/>
        <v>0</v>
      </c>
      <c r="EW481" s="225">
        <f t="shared" si="567"/>
        <v>0</v>
      </c>
      <c r="EX481" s="225">
        <f t="shared" si="568"/>
        <v>0</v>
      </c>
      <c r="EY481" s="431" t="str">
        <f t="shared" si="569"/>
        <v>ne</v>
      </c>
      <c r="FA481" s="229"/>
      <c r="FB481" s="225">
        <f t="shared" si="570"/>
        <v>0</v>
      </c>
      <c r="FC481" s="230">
        <f>IF(FB481=1,data!$C$41*FA481,0)</f>
        <v>0</v>
      </c>
      <c r="FD481" s="265" t="s">
        <v>96</v>
      </c>
      <c r="FE481" s="231">
        <f>IF(FB481=1,IF(FA481&lt;15,VLOOKUP(FD481,data!$B$3:$E$32,2,0)*FA481,(VLOOKUP(FD481,data!$B$3:$E$32,2,0)*14)+(VLOOKUP(FD481,data!$B$3:$E$32,3,0))*(FA481-14)),0)</f>
        <v>0</v>
      </c>
      <c r="FF481" s="265" t="s">
        <v>96</v>
      </c>
      <c r="FG481" s="231">
        <f>IF(FB481=1,VLOOKUP(FF481,data!$B$35:$D$39,2,0),0)</f>
        <v>0</v>
      </c>
      <c r="FH481" s="232">
        <f>IF(AND(FE481&lt;&gt;0,FG481&lt;&gt;0)=FALSE,0,data!$C$43)</f>
        <v>0</v>
      </c>
      <c r="FI481" s="269">
        <f t="shared" si="571"/>
        <v>0</v>
      </c>
      <c r="FJ481" s="225">
        <f t="shared" si="572"/>
        <v>0</v>
      </c>
      <c r="FK481" s="225">
        <f t="shared" si="573"/>
        <v>0</v>
      </c>
      <c r="FL481" s="225">
        <f t="shared" si="574"/>
        <v>0</v>
      </c>
      <c r="FM481" s="431" t="str">
        <f t="shared" si="575"/>
        <v>ne</v>
      </c>
    </row>
    <row r="482" spans="1:169" ht="26.65" hidden="1" customHeight="1" x14ac:dyDescent="0.25">
      <c r="A482" s="233"/>
      <c r="B482" s="370" t="s">
        <v>573</v>
      </c>
      <c r="C482" s="416"/>
      <c r="D482" s="418"/>
      <c r="E482" s="229"/>
      <c r="F482" s="225">
        <f t="shared" si="507"/>
        <v>0</v>
      </c>
      <c r="G482" s="230">
        <f>IF(F482=1,data!$C$41*E482,0)</f>
        <v>0</v>
      </c>
      <c r="H482" s="265" t="s">
        <v>96</v>
      </c>
      <c r="I482" s="231">
        <f>IF($F482=1,IF($E482&lt;15,VLOOKUP(H482,data!$B$3:$E$32,2,0)*$E482,(VLOOKUP(H482,data!$B$3:$E$32,2,0)*14)+(VLOOKUP(H482,data!$B$3:$E$32,3,0))*($E482-14)),0)</f>
        <v>0</v>
      </c>
      <c r="J482" s="265" t="s">
        <v>96</v>
      </c>
      <c r="K482" s="231">
        <f>IF($F482=1,VLOOKUP(J482,data!$B$35:$D$39,2,0),0)</f>
        <v>0</v>
      </c>
      <c r="L482" s="232">
        <f>IF(AND(I482&lt;&gt;0,K482&lt;&gt;0)=FALSE,0,data!$C$43)</f>
        <v>0</v>
      </c>
      <c r="M482" s="269">
        <f t="shared" si="505"/>
        <v>0</v>
      </c>
      <c r="N482" s="225">
        <f t="shared" si="576"/>
        <v>0</v>
      </c>
      <c r="O482" s="225">
        <f t="shared" si="508"/>
        <v>0</v>
      </c>
      <c r="P482" s="225">
        <f t="shared" si="509"/>
        <v>0</v>
      </c>
      <c r="Q482" s="228"/>
      <c r="R482" s="438">
        <f t="shared" si="510"/>
        <v>0</v>
      </c>
      <c r="S482" s="225">
        <f t="shared" si="511"/>
        <v>0</v>
      </c>
      <c r="T482" s="357">
        <f>IF(S482=1,data!$C$41*R482,0)</f>
        <v>0</v>
      </c>
      <c r="U482" s="370" t="str">
        <f t="shared" si="512"/>
        <v xml:space="preserve"> </v>
      </c>
      <c r="V482" s="360">
        <f>IF($S482=1,IF(R482&lt;15,VLOOKUP(U482,data!$B$3:$E$32,2,0)*R482,(VLOOKUP(U482,data!$B$3:$E$32,2,0)*14)+(VLOOKUP(U482,data!$B$3:$E$32,3,0))*(R482-14)),0)</f>
        <v>0</v>
      </c>
      <c r="W482" s="370" t="str">
        <f t="shared" si="513"/>
        <v xml:space="preserve"> </v>
      </c>
      <c r="X482" s="360">
        <f>IF($S482=1,VLOOKUP(W482,data!$B$35:$D$39,2,0),0)</f>
        <v>0</v>
      </c>
      <c r="Y482" s="364">
        <f>IF(AND(V482&lt;&gt;0,X482&lt;&gt;0)=FALSE,0,data!$C$43)</f>
        <v>0</v>
      </c>
      <c r="Z482" s="365">
        <f t="shared" si="506"/>
        <v>0</v>
      </c>
      <c r="AA482" s="225">
        <f t="shared" si="577"/>
        <v>0</v>
      </c>
      <c r="AB482" s="225">
        <f t="shared" si="514"/>
        <v>0</v>
      </c>
      <c r="AC482" s="225">
        <f t="shared" si="515"/>
        <v>0</v>
      </c>
      <c r="AE482" s="229"/>
      <c r="AF482" s="225">
        <f t="shared" si="516"/>
        <v>0</v>
      </c>
      <c r="AG482" s="230">
        <f>IF(AF482=1,data!$C$41*AE482,0)</f>
        <v>0</v>
      </c>
      <c r="AH482" s="265" t="s">
        <v>96</v>
      </c>
      <c r="AI482" s="231">
        <f>IF(AF482=1,IF(AE482&lt;15,VLOOKUP(AH482,data!$B$3:$E$32,2,0)*AE482,(VLOOKUP(AH482,data!$B$3:$E$32,2,0)*14)+(VLOOKUP(AH482,data!$B$3:$E$32,3,0))*(AE482-14)),0)</f>
        <v>0</v>
      </c>
      <c r="AJ482" s="265" t="s">
        <v>96</v>
      </c>
      <c r="AK482" s="231">
        <f>IF(AF482=1,VLOOKUP(AJ482,data!$B$35:$D$39,2,0),0)</f>
        <v>0</v>
      </c>
      <c r="AL482" s="232">
        <f>IF(AND(AI482&lt;&gt;0,AK482&lt;&gt;0)=FALSE,0,data!$C$43)</f>
        <v>0</v>
      </c>
      <c r="AM482" s="269">
        <f t="shared" si="517"/>
        <v>0</v>
      </c>
      <c r="AN482" s="225">
        <f t="shared" si="518"/>
        <v>0</v>
      </c>
      <c r="AO482" s="225">
        <f t="shared" si="519"/>
        <v>0</v>
      </c>
      <c r="AP482" s="225">
        <f t="shared" si="520"/>
        <v>0</v>
      </c>
      <c r="AQ482" s="431" t="str">
        <f t="shared" si="521"/>
        <v>ne</v>
      </c>
      <c r="AS482" s="229"/>
      <c r="AT482" s="225">
        <f t="shared" si="522"/>
        <v>0</v>
      </c>
      <c r="AU482" s="230">
        <f>IF(AT482=1,data!$C$41*AS482,0)</f>
        <v>0</v>
      </c>
      <c r="AV482" s="265" t="s">
        <v>96</v>
      </c>
      <c r="AW482" s="231">
        <f>IF(AT482=1,IF(AS482&lt;15,VLOOKUP(AV482,data!$B$3:$E$32,2,0)*AS482,(VLOOKUP(AV482,data!$B$3:$E$32,2,0)*14)+(VLOOKUP(AV482,data!$B$3:$E$32,3,0))*(AS482-14)),0)</f>
        <v>0</v>
      </c>
      <c r="AX482" s="265" t="s">
        <v>96</v>
      </c>
      <c r="AY482" s="231">
        <f>IF(AT482=1,VLOOKUP(AX482,data!$B$35:$D$39,2,0),0)</f>
        <v>0</v>
      </c>
      <c r="AZ482" s="232">
        <f>IF(AND(AW482&lt;&gt;0,AY482&lt;&gt;0)=FALSE,0,data!$C$43)</f>
        <v>0</v>
      </c>
      <c r="BA482" s="269">
        <f t="shared" si="523"/>
        <v>0</v>
      </c>
      <c r="BB482" s="225">
        <f t="shared" si="524"/>
        <v>0</v>
      </c>
      <c r="BC482" s="225">
        <f t="shared" si="525"/>
        <v>0</v>
      </c>
      <c r="BD482" s="225">
        <f t="shared" si="526"/>
        <v>0</v>
      </c>
      <c r="BE482" s="431" t="str">
        <f t="shared" si="527"/>
        <v>ne</v>
      </c>
      <c r="BG482" s="229"/>
      <c r="BH482" s="225">
        <f t="shared" si="528"/>
        <v>0</v>
      </c>
      <c r="BI482" s="230">
        <f>IF(BH482=1,data!$C$41*BG482,0)</f>
        <v>0</v>
      </c>
      <c r="BJ482" s="265" t="s">
        <v>96</v>
      </c>
      <c r="BK482" s="231">
        <f>IF(BH482=1,IF(BG482&lt;15,VLOOKUP(BJ482,data!$B$3:$E$32,2,0)*BG482,(VLOOKUP(BJ482,data!$B$3:$E$32,2,0)*14)+(VLOOKUP(BJ482,data!$B$3:$E$32,3,0))*(BG482-14)),0)</f>
        <v>0</v>
      </c>
      <c r="BL482" s="265" t="s">
        <v>96</v>
      </c>
      <c r="BM482" s="231">
        <f>IF(BH482=1,VLOOKUP(BL482,data!$B$35:$D$39,2,0),0)</f>
        <v>0</v>
      </c>
      <c r="BN482" s="232">
        <f>IF(AND(BK482&lt;&gt;0,BM482&lt;&gt;0)=FALSE,0,data!$C$43)</f>
        <v>0</v>
      </c>
      <c r="BO482" s="269">
        <f t="shared" si="529"/>
        <v>0</v>
      </c>
      <c r="BP482" s="225">
        <f t="shared" si="530"/>
        <v>0</v>
      </c>
      <c r="BQ482" s="225">
        <f t="shared" si="531"/>
        <v>0</v>
      </c>
      <c r="BR482" s="225">
        <f t="shared" si="532"/>
        <v>0</v>
      </c>
      <c r="BS482" s="431" t="str">
        <f t="shared" si="533"/>
        <v>ne</v>
      </c>
      <c r="BU482" s="229"/>
      <c r="BV482" s="225">
        <f t="shared" si="534"/>
        <v>0</v>
      </c>
      <c r="BW482" s="230">
        <f>IF(BV482=1,data!$C$41*BU482,0)</f>
        <v>0</v>
      </c>
      <c r="BX482" s="265" t="s">
        <v>96</v>
      </c>
      <c r="BY482" s="231">
        <f>IF(BV482=1,IF(BU482&lt;15,VLOOKUP(BX482,data!$B$3:$E$32,2,0)*BU482,(VLOOKUP(BX482,data!$B$3:$E$32,2,0)*14)+(VLOOKUP(BX482,data!$B$3:$E$32,3,0))*(BU482-14)),0)</f>
        <v>0</v>
      </c>
      <c r="BZ482" s="265" t="s">
        <v>96</v>
      </c>
      <c r="CA482" s="231">
        <f>IF(BV482=1,VLOOKUP(BZ482,data!$B$35:$D$39,2,0),0)</f>
        <v>0</v>
      </c>
      <c r="CB482" s="232">
        <f>IF(AND(BY482&lt;&gt;0,CA482&lt;&gt;0)=FALSE,0,data!$C$43)</f>
        <v>0</v>
      </c>
      <c r="CC482" s="269">
        <f t="shared" si="535"/>
        <v>0</v>
      </c>
      <c r="CD482" s="225">
        <f t="shared" si="536"/>
        <v>0</v>
      </c>
      <c r="CE482" s="225">
        <f t="shared" si="537"/>
        <v>0</v>
      </c>
      <c r="CF482" s="225">
        <f t="shared" si="538"/>
        <v>0</v>
      </c>
      <c r="CG482" s="431" t="str">
        <f t="shared" si="539"/>
        <v>ne</v>
      </c>
      <c r="CI482" s="229"/>
      <c r="CJ482" s="225">
        <f t="shared" si="540"/>
        <v>0</v>
      </c>
      <c r="CK482" s="230">
        <f>IF(CJ482=1,data!$C$41*CI482,0)</f>
        <v>0</v>
      </c>
      <c r="CL482" s="265" t="s">
        <v>96</v>
      </c>
      <c r="CM482" s="231">
        <f>IF(CJ482=1,IF(CI482&lt;15,VLOOKUP(CL482,data!$B$3:$E$32,2,0)*CI482,(VLOOKUP(CL482,data!$B$3:$E$32,2,0)*14)+(VLOOKUP(CL482,data!$B$3:$E$32,3,0))*(CI482-14)),0)</f>
        <v>0</v>
      </c>
      <c r="CN482" s="265" t="s">
        <v>96</v>
      </c>
      <c r="CO482" s="231">
        <f>IF(CJ482=1,VLOOKUP(CN482,data!$B$35:$D$39,2,0),0)</f>
        <v>0</v>
      </c>
      <c r="CP482" s="232">
        <f>IF(AND(CM482&lt;&gt;0,CO482&lt;&gt;0)=FALSE,0,data!$C$43)</f>
        <v>0</v>
      </c>
      <c r="CQ482" s="269">
        <f t="shared" si="541"/>
        <v>0</v>
      </c>
      <c r="CR482" s="225">
        <f t="shared" si="542"/>
        <v>0</v>
      </c>
      <c r="CS482" s="225">
        <f t="shared" si="543"/>
        <v>0</v>
      </c>
      <c r="CT482" s="225">
        <f t="shared" si="544"/>
        <v>0</v>
      </c>
      <c r="CU482" s="431" t="str">
        <f t="shared" si="545"/>
        <v>ne</v>
      </c>
      <c r="CW482" s="229"/>
      <c r="CX482" s="225">
        <f t="shared" si="546"/>
        <v>0</v>
      </c>
      <c r="CY482" s="230">
        <f>IF(CX482=1,data!$C$41*CW482,0)</f>
        <v>0</v>
      </c>
      <c r="CZ482" s="265" t="s">
        <v>96</v>
      </c>
      <c r="DA482" s="231">
        <f>IF(CX482=1,IF(CW482&lt;15,VLOOKUP(CZ482,data!$B$3:$E$32,2,0)*CW482,(VLOOKUP(CZ482,data!$B$3:$E$32,2,0)*14)+(VLOOKUP(CZ482,data!$B$3:$E$32,3,0))*(CW482-14)),0)</f>
        <v>0</v>
      </c>
      <c r="DB482" s="265" t="s">
        <v>96</v>
      </c>
      <c r="DC482" s="231">
        <f>IF(CX482=1,VLOOKUP(DB482,data!$B$35:$D$39,2,0),0)</f>
        <v>0</v>
      </c>
      <c r="DD482" s="232">
        <f>IF(AND(DA482&lt;&gt;0,DC482&lt;&gt;0)=FALSE,0,data!$C$43)</f>
        <v>0</v>
      </c>
      <c r="DE482" s="269">
        <f t="shared" si="547"/>
        <v>0</v>
      </c>
      <c r="DF482" s="225">
        <f t="shared" si="548"/>
        <v>0</v>
      </c>
      <c r="DG482" s="225">
        <f t="shared" si="549"/>
        <v>0</v>
      </c>
      <c r="DH482" s="225">
        <f t="shared" si="550"/>
        <v>0</v>
      </c>
      <c r="DI482" s="431" t="str">
        <f t="shared" si="551"/>
        <v>ne</v>
      </c>
      <c r="DK482" s="229"/>
      <c r="DL482" s="225">
        <f t="shared" si="552"/>
        <v>0</v>
      </c>
      <c r="DM482" s="230">
        <f>IF(DL482=1,data!$C$41*DK482,0)</f>
        <v>0</v>
      </c>
      <c r="DN482" s="265" t="s">
        <v>96</v>
      </c>
      <c r="DO482" s="231">
        <f>IF(DL482=1,IF(DK482&lt;15,VLOOKUP(DN482,data!$B$3:$E$32,2,0)*DK482,(VLOOKUP(DN482,data!$B$3:$E$32,2,0)*14)+(VLOOKUP(DN482,data!$B$3:$E$32,3,0))*(DK482-14)),0)</f>
        <v>0</v>
      </c>
      <c r="DP482" s="265" t="s">
        <v>96</v>
      </c>
      <c r="DQ482" s="231">
        <f>IF(DL482=1,VLOOKUP(DP482,data!$B$35:$D$39,2,0),0)</f>
        <v>0</v>
      </c>
      <c r="DR482" s="232">
        <f>IF(AND(DO482&lt;&gt;0,DQ482&lt;&gt;0)=FALSE,0,data!$C$43)</f>
        <v>0</v>
      </c>
      <c r="DS482" s="269">
        <f t="shared" si="553"/>
        <v>0</v>
      </c>
      <c r="DT482" s="225">
        <f t="shared" si="554"/>
        <v>0</v>
      </c>
      <c r="DU482" s="225">
        <f t="shared" si="555"/>
        <v>0</v>
      </c>
      <c r="DV482" s="225">
        <f t="shared" si="556"/>
        <v>0</v>
      </c>
      <c r="DW482" s="431" t="str">
        <f t="shared" si="557"/>
        <v>ne</v>
      </c>
      <c r="DY482" s="229"/>
      <c r="DZ482" s="225">
        <f t="shared" si="558"/>
        <v>0</v>
      </c>
      <c r="EA482" s="230">
        <f>IF(DZ482=1,data!$C$41*DY482,0)</f>
        <v>0</v>
      </c>
      <c r="EB482" s="265" t="s">
        <v>96</v>
      </c>
      <c r="EC482" s="231">
        <f>IF(DZ482=1,IF(DY482&lt;15,VLOOKUP(EB482,data!$B$3:$E$32,2,0)*DY482,(VLOOKUP(EB482,data!$B$3:$E$32,2,0)*14)+(VLOOKUP(EB482,data!$B$3:$E$32,3,0))*(DY482-14)),0)</f>
        <v>0</v>
      </c>
      <c r="ED482" s="265" t="s">
        <v>96</v>
      </c>
      <c r="EE482" s="231">
        <f>IF(DZ482=1,VLOOKUP(ED482,data!$B$35:$D$39,2,0),0)</f>
        <v>0</v>
      </c>
      <c r="EF482" s="232">
        <f>IF(AND(EC482&lt;&gt;0,EE482&lt;&gt;0)=FALSE,0,data!$C$43)</f>
        <v>0</v>
      </c>
      <c r="EG482" s="269">
        <f t="shared" si="559"/>
        <v>0</v>
      </c>
      <c r="EH482" s="225">
        <f t="shared" si="560"/>
        <v>0</v>
      </c>
      <c r="EI482" s="225">
        <f t="shared" si="561"/>
        <v>0</v>
      </c>
      <c r="EJ482" s="225">
        <f t="shared" si="562"/>
        <v>0</v>
      </c>
      <c r="EK482" s="431" t="str">
        <f t="shared" si="563"/>
        <v>ne</v>
      </c>
      <c r="EM482" s="229"/>
      <c r="EN482" s="225">
        <f t="shared" si="564"/>
        <v>0</v>
      </c>
      <c r="EO482" s="230">
        <f>IF(EN482=1,data!$C$41*EM482,0)</f>
        <v>0</v>
      </c>
      <c r="EP482" s="265" t="s">
        <v>96</v>
      </c>
      <c r="EQ482" s="231">
        <f>IF(EN482=1,IF(EM482&lt;15,VLOOKUP(EP482,data!$B$3:$E$32,2,0)*EM482,(VLOOKUP(EP482,data!$B$3:$E$32,2,0)*14)+(VLOOKUP(EP482,data!$B$3:$E$32,3,0))*(EM482-14)),0)</f>
        <v>0</v>
      </c>
      <c r="ER482" s="265" t="s">
        <v>96</v>
      </c>
      <c r="ES482" s="231">
        <f>IF(EN482=1,VLOOKUP(ER482,data!$B$35:$D$39,2,0),0)</f>
        <v>0</v>
      </c>
      <c r="ET482" s="232">
        <f>IF(AND(EQ482&lt;&gt;0,ES482&lt;&gt;0)=FALSE,0,data!$C$43)</f>
        <v>0</v>
      </c>
      <c r="EU482" s="269">
        <f t="shared" si="565"/>
        <v>0</v>
      </c>
      <c r="EV482" s="225">
        <f t="shared" si="566"/>
        <v>0</v>
      </c>
      <c r="EW482" s="225">
        <f t="shared" si="567"/>
        <v>0</v>
      </c>
      <c r="EX482" s="225">
        <f t="shared" si="568"/>
        <v>0</v>
      </c>
      <c r="EY482" s="431" t="str">
        <f t="shared" si="569"/>
        <v>ne</v>
      </c>
      <c r="FA482" s="229"/>
      <c r="FB482" s="225">
        <f t="shared" si="570"/>
        <v>0</v>
      </c>
      <c r="FC482" s="230">
        <f>IF(FB482=1,data!$C$41*FA482,0)</f>
        <v>0</v>
      </c>
      <c r="FD482" s="265" t="s">
        <v>96</v>
      </c>
      <c r="FE482" s="231">
        <f>IF(FB482=1,IF(FA482&lt;15,VLOOKUP(FD482,data!$B$3:$E$32,2,0)*FA482,(VLOOKUP(FD482,data!$B$3:$E$32,2,0)*14)+(VLOOKUP(FD482,data!$B$3:$E$32,3,0))*(FA482-14)),0)</f>
        <v>0</v>
      </c>
      <c r="FF482" s="265" t="s">
        <v>96</v>
      </c>
      <c r="FG482" s="231">
        <f>IF(FB482=1,VLOOKUP(FF482,data!$B$35:$D$39,2,0),0)</f>
        <v>0</v>
      </c>
      <c r="FH482" s="232">
        <f>IF(AND(FE482&lt;&gt;0,FG482&lt;&gt;0)=FALSE,0,data!$C$43)</f>
        <v>0</v>
      </c>
      <c r="FI482" s="269">
        <f t="shared" si="571"/>
        <v>0</v>
      </c>
      <c r="FJ482" s="225">
        <f t="shared" si="572"/>
        <v>0</v>
      </c>
      <c r="FK482" s="225">
        <f t="shared" si="573"/>
        <v>0</v>
      </c>
      <c r="FL482" s="225">
        <f t="shared" si="574"/>
        <v>0</v>
      </c>
      <c r="FM482" s="431" t="str">
        <f t="shared" si="575"/>
        <v>ne</v>
      </c>
    </row>
    <row r="483" spans="1:169" ht="26.65" hidden="1" customHeight="1" x14ac:dyDescent="0.25">
      <c r="A483" s="233"/>
      <c r="B483" s="370" t="s">
        <v>574</v>
      </c>
      <c r="C483" s="416"/>
      <c r="D483" s="418"/>
      <c r="E483" s="229"/>
      <c r="F483" s="225">
        <f t="shared" si="507"/>
        <v>0</v>
      </c>
      <c r="G483" s="230">
        <f>IF(F483=1,data!$C$41*E483,0)</f>
        <v>0</v>
      </c>
      <c r="H483" s="265" t="s">
        <v>96</v>
      </c>
      <c r="I483" s="231">
        <f>IF($F483=1,IF($E483&lt;15,VLOOKUP(H483,data!$B$3:$E$32,2,0)*$E483,(VLOOKUP(H483,data!$B$3:$E$32,2,0)*14)+(VLOOKUP(H483,data!$B$3:$E$32,3,0))*($E483-14)),0)</f>
        <v>0</v>
      </c>
      <c r="J483" s="265" t="s">
        <v>96</v>
      </c>
      <c r="K483" s="231">
        <f>IF($F483=1,VLOOKUP(J483,data!$B$35:$D$39,2,0),0)</f>
        <v>0</v>
      </c>
      <c r="L483" s="232">
        <f>IF(AND(I483&lt;&gt;0,K483&lt;&gt;0)=FALSE,0,data!$C$43)</f>
        <v>0</v>
      </c>
      <c r="M483" s="269">
        <f t="shared" si="505"/>
        <v>0</v>
      </c>
      <c r="N483" s="225">
        <f t="shared" si="576"/>
        <v>0</v>
      </c>
      <c r="O483" s="225">
        <f t="shared" si="508"/>
        <v>0</v>
      </c>
      <c r="P483" s="225">
        <f t="shared" si="509"/>
        <v>0</v>
      </c>
      <c r="Q483" s="228"/>
      <c r="R483" s="438">
        <f t="shared" si="510"/>
        <v>0</v>
      </c>
      <c r="S483" s="225">
        <f t="shared" si="511"/>
        <v>0</v>
      </c>
      <c r="T483" s="357">
        <f>IF(S483=1,data!$C$41*R483,0)</f>
        <v>0</v>
      </c>
      <c r="U483" s="370" t="str">
        <f t="shared" si="512"/>
        <v xml:space="preserve"> </v>
      </c>
      <c r="V483" s="360">
        <f>IF($S483=1,IF(R483&lt;15,VLOOKUP(U483,data!$B$3:$E$32,2,0)*R483,(VLOOKUP(U483,data!$B$3:$E$32,2,0)*14)+(VLOOKUP(U483,data!$B$3:$E$32,3,0))*(R483-14)),0)</f>
        <v>0</v>
      </c>
      <c r="W483" s="370" t="str">
        <f t="shared" si="513"/>
        <v xml:space="preserve"> </v>
      </c>
      <c r="X483" s="360">
        <f>IF($S483=1,VLOOKUP(W483,data!$B$35:$D$39,2,0),0)</f>
        <v>0</v>
      </c>
      <c r="Y483" s="364">
        <f>IF(AND(V483&lt;&gt;0,X483&lt;&gt;0)=FALSE,0,data!$C$43)</f>
        <v>0</v>
      </c>
      <c r="Z483" s="365">
        <f t="shared" si="506"/>
        <v>0</v>
      </c>
      <c r="AA483" s="225">
        <f t="shared" si="577"/>
        <v>0</v>
      </c>
      <c r="AB483" s="225">
        <f t="shared" si="514"/>
        <v>0</v>
      </c>
      <c r="AC483" s="225">
        <f t="shared" si="515"/>
        <v>0</v>
      </c>
      <c r="AE483" s="229"/>
      <c r="AF483" s="225">
        <f t="shared" si="516"/>
        <v>0</v>
      </c>
      <c r="AG483" s="230">
        <f>IF(AF483=1,data!$C$41*AE483,0)</f>
        <v>0</v>
      </c>
      <c r="AH483" s="265" t="s">
        <v>96</v>
      </c>
      <c r="AI483" s="231">
        <f>IF(AF483=1,IF(AE483&lt;15,VLOOKUP(AH483,data!$B$3:$E$32,2,0)*AE483,(VLOOKUP(AH483,data!$B$3:$E$32,2,0)*14)+(VLOOKUP(AH483,data!$B$3:$E$32,3,0))*(AE483-14)),0)</f>
        <v>0</v>
      </c>
      <c r="AJ483" s="265" t="s">
        <v>96</v>
      </c>
      <c r="AK483" s="231">
        <f>IF(AF483=1,VLOOKUP(AJ483,data!$B$35:$D$39,2,0),0)</f>
        <v>0</v>
      </c>
      <c r="AL483" s="232">
        <f>IF(AND(AI483&lt;&gt;0,AK483&lt;&gt;0)=FALSE,0,data!$C$43)</f>
        <v>0</v>
      </c>
      <c r="AM483" s="269">
        <f t="shared" si="517"/>
        <v>0</v>
      </c>
      <c r="AN483" s="225">
        <f t="shared" si="518"/>
        <v>0</v>
      </c>
      <c r="AO483" s="225">
        <f t="shared" si="519"/>
        <v>0</v>
      </c>
      <c r="AP483" s="225">
        <f t="shared" si="520"/>
        <v>0</v>
      </c>
      <c r="AQ483" s="431" t="str">
        <f t="shared" si="521"/>
        <v>ne</v>
      </c>
      <c r="AS483" s="229"/>
      <c r="AT483" s="225">
        <f t="shared" si="522"/>
        <v>0</v>
      </c>
      <c r="AU483" s="230">
        <f>IF(AT483=1,data!$C$41*AS483,0)</f>
        <v>0</v>
      </c>
      <c r="AV483" s="265" t="s">
        <v>96</v>
      </c>
      <c r="AW483" s="231">
        <f>IF(AT483=1,IF(AS483&lt;15,VLOOKUP(AV483,data!$B$3:$E$32,2,0)*AS483,(VLOOKUP(AV483,data!$B$3:$E$32,2,0)*14)+(VLOOKUP(AV483,data!$B$3:$E$32,3,0))*(AS483-14)),0)</f>
        <v>0</v>
      </c>
      <c r="AX483" s="265" t="s">
        <v>96</v>
      </c>
      <c r="AY483" s="231">
        <f>IF(AT483=1,VLOOKUP(AX483,data!$B$35:$D$39,2,0),0)</f>
        <v>0</v>
      </c>
      <c r="AZ483" s="232">
        <f>IF(AND(AW483&lt;&gt;0,AY483&lt;&gt;0)=FALSE,0,data!$C$43)</f>
        <v>0</v>
      </c>
      <c r="BA483" s="269">
        <f t="shared" si="523"/>
        <v>0</v>
      </c>
      <c r="BB483" s="225">
        <f t="shared" si="524"/>
        <v>0</v>
      </c>
      <c r="BC483" s="225">
        <f t="shared" si="525"/>
        <v>0</v>
      </c>
      <c r="BD483" s="225">
        <f t="shared" si="526"/>
        <v>0</v>
      </c>
      <c r="BE483" s="431" t="str">
        <f t="shared" si="527"/>
        <v>ne</v>
      </c>
      <c r="BG483" s="229"/>
      <c r="BH483" s="225">
        <f t="shared" si="528"/>
        <v>0</v>
      </c>
      <c r="BI483" s="230">
        <f>IF(BH483=1,data!$C$41*BG483,0)</f>
        <v>0</v>
      </c>
      <c r="BJ483" s="265" t="s">
        <v>96</v>
      </c>
      <c r="BK483" s="231">
        <f>IF(BH483=1,IF(BG483&lt;15,VLOOKUP(BJ483,data!$B$3:$E$32,2,0)*BG483,(VLOOKUP(BJ483,data!$B$3:$E$32,2,0)*14)+(VLOOKUP(BJ483,data!$B$3:$E$32,3,0))*(BG483-14)),0)</f>
        <v>0</v>
      </c>
      <c r="BL483" s="265" t="s">
        <v>96</v>
      </c>
      <c r="BM483" s="231">
        <f>IF(BH483=1,VLOOKUP(BL483,data!$B$35:$D$39,2,0),0)</f>
        <v>0</v>
      </c>
      <c r="BN483" s="232">
        <f>IF(AND(BK483&lt;&gt;0,BM483&lt;&gt;0)=FALSE,0,data!$C$43)</f>
        <v>0</v>
      </c>
      <c r="BO483" s="269">
        <f t="shared" si="529"/>
        <v>0</v>
      </c>
      <c r="BP483" s="225">
        <f t="shared" si="530"/>
        <v>0</v>
      </c>
      <c r="BQ483" s="225">
        <f t="shared" si="531"/>
        <v>0</v>
      </c>
      <c r="BR483" s="225">
        <f t="shared" si="532"/>
        <v>0</v>
      </c>
      <c r="BS483" s="431" t="str">
        <f t="shared" si="533"/>
        <v>ne</v>
      </c>
      <c r="BU483" s="229"/>
      <c r="BV483" s="225">
        <f t="shared" si="534"/>
        <v>0</v>
      </c>
      <c r="BW483" s="230">
        <f>IF(BV483=1,data!$C$41*BU483,0)</f>
        <v>0</v>
      </c>
      <c r="BX483" s="265" t="s">
        <v>96</v>
      </c>
      <c r="BY483" s="231">
        <f>IF(BV483=1,IF(BU483&lt;15,VLOOKUP(BX483,data!$B$3:$E$32,2,0)*BU483,(VLOOKUP(BX483,data!$B$3:$E$32,2,0)*14)+(VLOOKUP(BX483,data!$B$3:$E$32,3,0))*(BU483-14)),0)</f>
        <v>0</v>
      </c>
      <c r="BZ483" s="265" t="s">
        <v>96</v>
      </c>
      <c r="CA483" s="231">
        <f>IF(BV483=1,VLOOKUP(BZ483,data!$B$35:$D$39,2,0),0)</f>
        <v>0</v>
      </c>
      <c r="CB483" s="232">
        <f>IF(AND(BY483&lt;&gt;0,CA483&lt;&gt;0)=FALSE,0,data!$C$43)</f>
        <v>0</v>
      </c>
      <c r="CC483" s="269">
        <f t="shared" si="535"/>
        <v>0</v>
      </c>
      <c r="CD483" s="225">
        <f t="shared" si="536"/>
        <v>0</v>
      </c>
      <c r="CE483" s="225">
        <f t="shared" si="537"/>
        <v>0</v>
      </c>
      <c r="CF483" s="225">
        <f t="shared" si="538"/>
        <v>0</v>
      </c>
      <c r="CG483" s="431" t="str">
        <f t="shared" si="539"/>
        <v>ne</v>
      </c>
      <c r="CI483" s="229"/>
      <c r="CJ483" s="225">
        <f t="shared" si="540"/>
        <v>0</v>
      </c>
      <c r="CK483" s="230">
        <f>IF(CJ483=1,data!$C$41*CI483,0)</f>
        <v>0</v>
      </c>
      <c r="CL483" s="265" t="s">
        <v>96</v>
      </c>
      <c r="CM483" s="231">
        <f>IF(CJ483=1,IF(CI483&lt;15,VLOOKUP(CL483,data!$B$3:$E$32,2,0)*CI483,(VLOOKUP(CL483,data!$B$3:$E$32,2,0)*14)+(VLOOKUP(CL483,data!$B$3:$E$32,3,0))*(CI483-14)),0)</f>
        <v>0</v>
      </c>
      <c r="CN483" s="265" t="s">
        <v>96</v>
      </c>
      <c r="CO483" s="231">
        <f>IF(CJ483=1,VLOOKUP(CN483,data!$B$35:$D$39,2,0),0)</f>
        <v>0</v>
      </c>
      <c r="CP483" s="232">
        <f>IF(AND(CM483&lt;&gt;0,CO483&lt;&gt;0)=FALSE,0,data!$C$43)</f>
        <v>0</v>
      </c>
      <c r="CQ483" s="269">
        <f t="shared" si="541"/>
        <v>0</v>
      </c>
      <c r="CR483" s="225">
        <f t="shared" si="542"/>
        <v>0</v>
      </c>
      <c r="CS483" s="225">
        <f t="shared" si="543"/>
        <v>0</v>
      </c>
      <c r="CT483" s="225">
        <f t="shared" si="544"/>
        <v>0</v>
      </c>
      <c r="CU483" s="431" t="str">
        <f t="shared" si="545"/>
        <v>ne</v>
      </c>
      <c r="CW483" s="229"/>
      <c r="CX483" s="225">
        <f t="shared" si="546"/>
        <v>0</v>
      </c>
      <c r="CY483" s="230">
        <f>IF(CX483=1,data!$C$41*CW483,0)</f>
        <v>0</v>
      </c>
      <c r="CZ483" s="265" t="s">
        <v>96</v>
      </c>
      <c r="DA483" s="231">
        <f>IF(CX483=1,IF(CW483&lt;15,VLOOKUP(CZ483,data!$B$3:$E$32,2,0)*CW483,(VLOOKUP(CZ483,data!$B$3:$E$32,2,0)*14)+(VLOOKUP(CZ483,data!$B$3:$E$32,3,0))*(CW483-14)),0)</f>
        <v>0</v>
      </c>
      <c r="DB483" s="265" t="s">
        <v>96</v>
      </c>
      <c r="DC483" s="231">
        <f>IF(CX483=1,VLOOKUP(DB483,data!$B$35:$D$39,2,0),0)</f>
        <v>0</v>
      </c>
      <c r="DD483" s="232">
        <f>IF(AND(DA483&lt;&gt;0,DC483&lt;&gt;0)=FALSE,0,data!$C$43)</f>
        <v>0</v>
      </c>
      <c r="DE483" s="269">
        <f t="shared" si="547"/>
        <v>0</v>
      </c>
      <c r="DF483" s="225">
        <f t="shared" si="548"/>
        <v>0</v>
      </c>
      <c r="DG483" s="225">
        <f t="shared" si="549"/>
        <v>0</v>
      </c>
      <c r="DH483" s="225">
        <f t="shared" si="550"/>
        <v>0</v>
      </c>
      <c r="DI483" s="431" t="str">
        <f t="shared" si="551"/>
        <v>ne</v>
      </c>
      <c r="DK483" s="229"/>
      <c r="DL483" s="225">
        <f t="shared" si="552"/>
        <v>0</v>
      </c>
      <c r="DM483" s="230">
        <f>IF(DL483=1,data!$C$41*DK483,0)</f>
        <v>0</v>
      </c>
      <c r="DN483" s="265" t="s">
        <v>96</v>
      </c>
      <c r="DO483" s="231">
        <f>IF(DL483=1,IF(DK483&lt;15,VLOOKUP(DN483,data!$B$3:$E$32,2,0)*DK483,(VLOOKUP(DN483,data!$B$3:$E$32,2,0)*14)+(VLOOKUP(DN483,data!$B$3:$E$32,3,0))*(DK483-14)),0)</f>
        <v>0</v>
      </c>
      <c r="DP483" s="265" t="s">
        <v>96</v>
      </c>
      <c r="DQ483" s="231">
        <f>IF(DL483=1,VLOOKUP(DP483,data!$B$35:$D$39,2,0),0)</f>
        <v>0</v>
      </c>
      <c r="DR483" s="232">
        <f>IF(AND(DO483&lt;&gt;0,DQ483&lt;&gt;0)=FALSE,0,data!$C$43)</f>
        <v>0</v>
      </c>
      <c r="DS483" s="269">
        <f t="shared" si="553"/>
        <v>0</v>
      </c>
      <c r="DT483" s="225">
        <f t="shared" si="554"/>
        <v>0</v>
      </c>
      <c r="DU483" s="225">
        <f t="shared" si="555"/>
        <v>0</v>
      </c>
      <c r="DV483" s="225">
        <f t="shared" si="556"/>
        <v>0</v>
      </c>
      <c r="DW483" s="431" t="str">
        <f t="shared" si="557"/>
        <v>ne</v>
      </c>
      <c r="DY483" s="229"/>
      <c r="DZ483" s="225">
        <f t="shared" si="558"/>
        <v>0</v>
      </c>
      <c r="EA483" s="230">
        <f>IF(DZ483=1,data!$C$41*DY483,0)</f>
        <v>0</v>
      </c>
      <c r="EB483" s="265" t="s">
        <v>96</v>
      </c>
      <c r="EC483" s="231">
        <f>IF(DZ483=1,IF(DY483&lt;15,VLOOKUP(EB483,data!$B$3:$E$32,2,0)*DY483,(VLOOKUP(EB483,data!$B$3:$E$32,2,0)*14)+(VLOOKUP(EB483,data!$B$3:$E$32,3,0))*(DY483-14)),0)</f>
        <v>0</v>
      </c>
      <c r="ED483" s="265" t="s">
        <v>96</v>
      </c>
      <c r="EE483" s="231">
        <f>IF(DZ483=1,VLOOKUP(ED483,data!$B$35:$D$39,2,0),0)</f>
        <v>0</v>
      </c>
      <c r="EF483" s="232">
        <f>IF(AND(EC483&lt;&gt;0,EE483&lt;&gt;0)=FALSE,0,data!$C$43)</f>
        <v>0</v>
      </c>
      <c r="EG483" s="269">
        <f t="shared" si="559"/>
        <v>0</v>
      </c>
      <c r="EH483" s="225">
        <f t="shared" si="560"/>
        <v>0</v>
      </c>
      <c r="EI483" s="225">
        <f t="shared" si="561"/>
        <v>0</v>
      </c>
      <c r="EJ483" s="225">
        <f t="shared" si="562"/>
        <v>0</v>
      </c>
      <c r="EK483" s="431" t="str">
        <f t="shared" si="563"/>
        <v>ne</v>
      </c>
      <c r="EM483" s="229"/>
      <c r="EN483" s="225">
        <f t="shared" si="564"/>
        <v>0</v>
      </c>
      <c r="EO483" s="230">
        <f>IF(EN483=1,data!$C$41*EM483,0)</f>
        <v>0</v>
      </c>
      <c r="EP483" s="265" t="s">
        <v>96</v>
      </c>
      <c r="EQ483" s="231">
        <f>IF(EN483=1,IF(EM483&lt;15,VLOOKUP(EP483,data!$B$3:$E$32,2,0)*EM483,(VLOOKUP(EP483,data!$B$3:$E$32,2,0)*14)+(VLOOKUP(EP483,data!$B$3:$E$32,3,0))*(EM483-14)),0)</f>
        <v>0</v>
      </c>
      <c r="ER483" s="265" t="s">
        <v>96</v>
      </c>
      <c r="ES483" s="231">
        <f>IF(EN483=1,VLOOKUP(ER483,data!$B$35:$D$39,2,0),0)</f>
        <v>0</v>
      </c>
      <c r="ET483" s="232">
        <f>IF(AND(EQ483&lt;&gt;0,ES483&lt;&gt;0)=FALSE,0,data!$C$43)</f>
        <v>0</v>
      </c>
      <c r="EU483" s="269">
        <f t="shared" si="565"/>
        <v>0</v>
      </c>
      <c r="EV483" s="225">
        <f t="shared" si="566"/>
        <v>0</v>
      </c>
      <c r="EW483" s="225">
        <f t="shared" si="567"/>
        <v>0</v>
      </c>
      <c r="EX483" s="225">
        <f t="shared" si="568"/>
        <v>0</v>
      </c>
      <c r="EY483" s="431" t="str">
        <f t="shared" si="569"/>
        <v>ne</v>
      </c>
      <c r="FA483" s="229"/>
      <c r="FB483" s="225">
        <f t="shared" si="570"/>
        <v>0</v>
      </c>
      <c r="FC483" s="230">
        <f>IF(FB483=1,data!$C$41*FA483,0)</f>
        <v>0</v>
      </c>
      <c r="FD483" s="265" t="s">
        <v>96</v>
      </c>
      <c r="FE483" s="231">
        <f>IF(FB483=1,IF(FA483&lt;15,VLOOKUP(FD483,data!$B$3:$E$32,2,0)*FA483,(VLOOKUP(FD483,data!$B$3:$E$32,2,0)*14)+(VLOOKUP(FD483,data!$B$3:$E$32,3,0))*(FA483-14)),0)</f>
        <v>0</v>
      </c>
      <c r="FF483" s="265" t="s">
        <v>96</v>
      </c>
      <c r="FG483" s="231">
        <f>IF(FB483=1,VLOOKUP(FF483,data!$B$35:$D$39,2,0),0)</f>
        <v>0</v>
      </c>
      <c r="FH483" s="232">
        <f>IF(AND(FE483&lt;&gt;0,FG483&lt;&gt;0)=FALSE,0,data!$C$43)</f>
        <v>0</v>
      </c>
      <c r="FI483" s="269">
        <f t="shared" si="571"/>
        <v>0</v>
      </c>
      <c r="FJ483" s="225">
        <f t="shared" si="572"/>
        <v>0</v>
      </c>
      <c r="FK483" s="225">
        <f t="shared" si="573"/>
        <v>0</v>
      </c>
      <c r="FL483" s="225">
        <f t="shared" si="574"/>
        <v>0</v>
      </c>
      <c r="FM483" s="431" t="str">
        <f t="shared" si="575"/>
        <v>ne</v>
      </c>
    </row>
    <row r="484" spans="1:169" ht="26.65" hidden="1" customHeight="1" x14ac:dyDescent="0.25">
      <c r="A484" s="233"/>
      <c r="B484" s="370" t="s">
        <v>575</v>
      </c>
      <c r="C484" s="416"/>
      <c r="D484" s="418"/>
      <c r="E484" s="229"/>
      <c r="F484" s="225">
        <f t="shared" si="507"/>
        <v>0</v>
      </c>
      <c r="G484" s="230">
        <f>IF(F484=1,data!$C$41*E484,0)</f>
        <v>0</v>
      </c>
      <c r="H484" s="265" t="s">
        <v>96</v>
      </c>
      <c r="I484" s="231">
        <f>IF($F484=1,IF($E484&lt;15,VLOOKUP(H484,data!$B$3:$E$32,2,0)*$E484,(VLOOKUP(H484,data!$B$3:$E$32,2,0)*14)+(VLOOKUP(H484,data!$B$3:$E$32,3,0))*($E484-14)),0)</f>
        <v>0</v>
      </c>
      <c r="J484" s="265" t="s">
        <v>96</v>
      </c>
      <c r="K484" s="231">
        <f>IF($F484=1,VLOOKUP(J484,data!$B$35:$D$39,2,0),0)</f>
        <v>0</v>
      </c>
      <c r="L484" s="232">
        <f>IF(AND(I484&lt;&gt;0,K484&lt;&gt;0)=FALSE,0,data!$C$43)</f>
        <v>0</v>
      </c>
      <c r="M484" s="269">
        <f t="shared" si="505"/>
        <v>0</v>
      </c>
      <c r="N484" s="225">
        <f t="shared" si="576"/>
        <v>0</v>
      </c>
      <c r="O484" s="225">
        <f t="shared" si="508"/>
        <v>0</v>
      </c>
      <c r="P484" s="225">
        <f t="shared" si="509"/>
        <v>0</v>
      </c>
      <c r="Q484" s="228"/>
      <c r="R484" s="438">
        <f t="shared" si="510"/>
        <v>0</v>
      </c>
      <c r="S484" s="225">
        <f t="shared" si="511"/>
        <v>0</v>
      </c>
      <c r="T484" s="357">
        <f>IF(S484=1,data!$C$41*R484,0)</f>
        <v>0</v>
      </c>
      <c r="U484" s="370" t="str">
        <f t="shared" si="512"/>
        <v xml:space="preserve"> </v>
      </c>
      <c r="V484" s="360">
        <f>IF($S484=1,IF(R484&lt;15,VLOOKUP(U484,data!$B$3:$E$32,2,0)*R484,(VLOOKUP(U484,data!$B$3:$E$32,2,0)*14)+(VLOOKUP(U484,data!$B$3:$E$32,3,0))*(R484-14)),0)</f>
        <v>0</v>
      </c>
      <c r="W484" s="370" t="str">
        <f t="shared" si="513"/>
        <v xml:space="preserve"> </v>
      </c>
      <c r="X484" s="360">
        <f>IF($S484=1,VLOOKUP(W484,data!$B$35:$D$39,2,0),0)</f>
        <v>0</v>
      </c>
      <c r="Y484" s="364">
        <f>IF(AND(V484&lt;&gt;0,X484&lt;&gt;0)=FALSE,0,data!$C$43)</f>
        <v>0</v>
      </c>
      <c r="Z484" s="365">
        <f t="shared" si="506"/>
        <v>0</v>
      </c>
      <c r="AA484" s="225">
        <f t="shared" si="577"/>
        <v>0</v>
      </c>
      <c r="AB484" s="225">
        <f t="shared" si="514"/>
        <v>0</v>
      </c>
      <c r="AC484" s="225">
        <f t="shared" si="515"/>
        <v>0</v>
      </c>
      <c r="AE484" s="229"/>
      <c r="AF484" s="225">
        <f t="shared" si="516"/>
        <v>0</v>
      </c>
      <c r="AG484" s="230">
        <f>IF(AF484=1,data!$C$41*AE484,0)</f>
        <v>0</v>
      </c>
      <c r="AH484" s="265" t="s">
        <v>96</v>
      </c>
      <c r="AI484" s="231">
        <f>IF(AF484=1,IF(AE484&lt;15,VLOOKUP(AH484,data!$B$3:$E$32,2,0)*AE484,(VLOOKUP(AH484,data!$B$3:$E$32,2,0)*14)+(VLOOKUP(AH484,data!$B$3:$E$32,3,0))*(AE484-14)),0)</f>
        <v>0</v>
      </c>
      <c r="AJ484" s="265" t="s">
        <v>96</v>
      </c>
      <c r="AK484" s="231">
        <f>IF(AF484=1,VLOOKUP(AJ484,data!$B$35:$D$39,2,0),0)</f>
        <v>0</v>
      </c>
      <c r="AL484" s="232">
        <f>IF(AND(AI484&lt;&gt;0,AK484&lt;&gt;0)=FALSE,0,data!$C$43)</f>
        <v>0</v>
      </c>
      <c r="AM484" s="269">
        <f t="shared" si="517"/>
        <v>0</v>
      </c>
      <c r="AN484" s="225">
        <f t="shared" si="518"/>
        <v>0</v>
      </c>
      <c r="AO484" s="225">
        <f t="shared" si="519"/>
        <v>0</v>
      </c>
      <c r="AP484" s="225">
        <f t="shared" si="520"/>
        <v>0</v>
      </c>
      <c r="AQ484" s="431" t="str">
        <f t="shared" si="521"/>
        <v>ne</v>
      </c>
      <c r="AS484" s="229"/>
      <c r="AT484" s="225">
        <f t="shared" si="522"/>
        <v>0</v>
      </c>
      <c r="AU484" s="230">
        <f>IF(AT484=1,data!$C$41*AS484,0)</f>
        <v>0</v>
      </c>
      <c r="AV484" s="265" t="s">
        <v>96</v>
      </c>
      <c r="AW484" s="231">
        <f>IF(AT484=1,IF(AS484&lt;15,VLOOKUP(AV484,data!$B$3:$E$32,2,0)*AS484,(VLOOKUP(AV484,data!$B$3:$E$32,2,0)*14)+(VLOOKUP(AV484,data!$B$3:$E$32,3,0))*(AS484-14)),0)</f>
        <v>0</v>
      </c>
      <c r="AX484" s="265" t="s">
        <v>96</v>
      </c>
      <c r="AY484" s="231">
        <f>IF(AT484=1,VLOOKUP(AX484,data!$B$35:$D$39,2,0),0)</f>
        <v>0</v>
      </c>
      <c r="AZ484" s="232">
        <f>IF(AND(AW484&lt;&gt;0,AY484&lt;&gt;0)=FALSE,0,data!$C$43)</f>
        <v>0</v>
      </c>
      <c r="BA484" s="269">
        <f t="shared" si="523"/>
        <v>0</v>
      </c>
      <c r="BB484" s="225">
        <f t="shared" si="524"/>
        <v>0</v>
      </c>
      <c r="BC484" s="225">
        <f t="shared" si="525"/>
        <v>0</v>
      </c>
      <c r="BD484" s="225">
        <f t="shared" si="526"/>
        <v>0</v>
      </c>
      <c r="BE484" s="431" t="str">
        <f t="shared" si="527"/>
        <v>ne</v>
      </c>
      <c r="BG484" s="229"/>
      <c r="BH484" s="225">
        <f t="shared" si="528"/>
        <v>0</v>
      </c>
      <c r="BI484" s="230">
        <f>IF(BH484=1,data!$C$41*BG484,0)</f>
        <v>0</v>
      </c>
      <c r="BJ484" s="265" t="s">
        <v>96</v>
      </c>
      <c r="BK484" s="231">
        <f>IF(BH484=1,IF(BG484&lt;15,VLOOKUP(BJ484,data!$B$3:$E$32,2,0)*BG484,(VLOOKUP(BJ484,data!$B$3:$E$32,2,0)*14)+(VLOOKUP(BJ484,data!$B$3:$E$32,3,0))*(BG484-14)),0)</f>
        <v>0</v>
      </c>
      <c r="BL484" s="265" t="s">
        <v>96</v>
      </c>
      <c r="BM484" s="231">
        <f>IF(BH484=1,VLOOKUP(BL484,data!$B$35:$D$39,2,0),0)</f>
        <v>0</v>
      </c>
      <c r="BN484" s="232">
        <f>IF(AND(BK484&lt;&gt;0,BM484&lt;&gt;0)=FALSE,0,data!$C$43)</f>
        <v>0</v>
      </c>
      <c r="BO484" s="269">
        <f t="shared" si="529"/>
        <v>0</v>
      </c>
      <c r="BP484" s="225">
        <f t="shared" si="530"/>
        <v>0</v>
      </c>
      <c r="BQ484" s="225">
        <f t="shared" si="531"/>
        <v>0</v>
      </c>
      <c r="BR484" s="225">
        <f t="shared" si="532"/>
        <v>0</v>
      </c>
      <c r="BS484" s="431" t="str">
        <f t="shared" si="533"/>
        <v>ne</v>
      </c>
      <c r="BU484" s="229"/>
      <c r="BV484" s="225">
        <f t="shared" si="534"/>
        <v>0</v>
      </c>
      <c r="BW484" s="230">
        <f>IF(BV484=1,data!$C$41*BU484,0)</f>
        <v>0</v>
      </c>
      <c r="BX484" s="265" t="s">
        <v>96</v>
      </c>
      <c r="BY484" s="231">
        <f>IF(BV484=1,IF(BU484&lt;15,VLOOKUP(BX484,data!$B$3:$E$32,2,0)*BU484,(VLOOKUP(BX484,data!$B$3:$E$32,2,0)*14)+(VLOOKUP(BX484,data!$B$3:$E$32,3,0))*(BU484-14)),0)</f>
        <v>0</v>
      </c>
      <c r="BZ484" s="265" t="s">
        <v>96</v>
      </c>
      <c r="CA484" s="231">
        <f>IF(BV484=1,VLOOKUP(BZ484,data!$B$35:$D$39,2,0),0)</f>
        <v>0</v>
      </c>
      <c r="CB484" s="232">
        <f>IF(AND(BY484&lt;&gt;0,CA484&lt;&gt;0)=FALSE,0,data!$C$43)</f>
        <v>0</v>
      </c>
      <c r="CC484" s="269">
        <f t="shared" si="535"/>
        <v>0</v>
      </c>
      <c r="CD484" s="225">
        <f t="shared" si="536"/>
        <v>0</v>
      </c>
      <c r="CE484" s="225">
        <f t="shared" si="537"/>
        <v>0</v>
      </c>
      <c r="CF484" s="225">
        <f t="shared" si="538"/>
        <v>0</v>
      </c>
      <c r="CG484" s="431" t="str">
        <f t="shared" si="539"/>
        <v>ne</v>
      </c>
      <c r="CI484" s="229"/>
      <c r="CJ484" s="225">
        <f t="shared" si="540"/>
        <v>0</v>
      </c>
      <c r="CK484" s="230">
        <f>IF(CJ484=1,data!$C$41*CI484,0)</f>
        <v>0</v>
      </c>
      <c r="CL484" s="265" t="s">
        <v>96</v>
      </c>
      <c r="CM484" s="231">
        <f>IF(CJ484=1,IF(CI484&lt;15,VLOOKUP(CL484,data!$B$3:$E$32,2,0)*CI484,(VLOOKUP(CL484,data!$B$3:$E$32,2,0)*14)+(VLOOKUP(CL484,data!$B$3:$E$32,3,0))*(CI484-14)),0)</f>
        <v>0</v>
      </c>
      <c r="CN484" s="265" t="s">
        <v>96</v>
      </c>
      <c r="CO484" s="231">
        <f>IF(CJ484=1,VLOOKUP(CN484,data!$B$35:$D$39,2,0),0)</f>
        <v>0</v>
      </c>
      <c r="CP484" s="232">
        <f>IF(AND(CM484&lt;&gt;0,CO484&lt;&gt;0)=FALSE,0,data!$C$43)</f>
        <v>0</v>
      </c>
      <c r="CQ484" s="269">
        <f t="shared" si="541"/>
        <v>0</v>
      </c>
      <c r="CR484" s="225">
        <f t="shared" si="542"/>
        <v>0</v>
      </c>
      <c r="CS484" s="225">
        <f t="shared" si="543"/>
        <v>0</v>
      </c>
      <c r="CT484" s="225">
        <f t="shared" si="544"/>
        <v>0</v>
      </c>
      <c r="CU484" s="431" t="str">
        <f t="shared" si="545"/>
        <v>ne</v>
      </c>
      <c r="CW484" s="229"/>
      <c r="CX484" s="225">
        <f t="shared" si="546"/>
        <v>0</v>
      </c>
      <c r="CY484" s="230">
        <f>IF(CX484=1,data!$C$41*CW484,0)</f>
        <v>0</v>
      </c>
      <c r="CZ484" s="265" t="s">
        <v>96</v>
      </c>
      <c r="DA484" s="231">
        <f>IF(CX484=1,IF(CW484&lt;15,VLOOKUP(CZ484,data!$B$3:$E$32,2,0)*CW484,(VLOOKUP(CZ484,data!$B$3:$E$32,2,0)*14)+(VLOOKUP(CZ484,data!$B$3:$E$32,3,0))*(CW484-14)),0)</f>
        <v>0</v>
      </c>
      <c r="DB484" s="265" t="s">
        <v>96</v>
      </c>
      <c r="DC484" s="231">
        <f>IF(CX484=1,VLOOKUP(DB484,data!$B$35:$D$39,2,0),0)</f>
        <v>0</v>
      </c>
      <c r="DD484" s="232">
        <f>IF(AND(DA484&lt;&gt;0,DC484&lt;&gt;0)=FALSE,0,data!$C$43)</f>
        <v>0</v>
      </c>
      <c r="DE484" s="269">
        <f t="shared" si="547"/>
        <v>0</v>
      </c>
      <c r="DF484" s="225">
        <f t="shared" si="548"/>
        <v>0</v>
      </c>
      <c r="DG484" s="225">
        <f t="shared" si="549"/>
        <v>0</v>
      </c>
      <c r="DH484" s="225">
        <f t="shared" si="550"/>
        <v>0</v>
      </c>
      <c r="DI484" s="431" t="str">
        <f t="shared" si="551"/>
        <v>ne</v>
      </c>
      <c r="DK484" s="229"/>
      <c r="DL484" s="225">
        <f t="shared" si="552"/>
        <v>0</v>
      </c>
      <c r="DM484" s="230">
        <f>IF(DL484=1,data!$C$41*DK484,0)</f>
        <v>0</v>
      </c>
      <c r="DN484" s="265" t="s">
        <v>96</v>
      </c>
      <c r="DO484" s="231">
        <f>IF(DL484=1,IF(DK484&lt;15,VLOOKUP(DN484,data!$B$3:$E$32,2,0)*DK484,(VLOOKUP(DN484,data!$B$3:$E$32,2,0)*14)+(VLOOKUP(DN484,data!$B$3:$E$32,3,0))*(DK484-14)),0)</f>
        <v>0</v>
      </c>
      <c r="DP484" s="265" t="s">
        <v>96</v>
      </c>
      <c r="DQ484" s="231">
        <f>IF(DL484=1,VLOOKUP(DP484,data!$B$35:$D$39,2,0),0)</f>
        <v>0</v>
      </c>
      <c r="DR484" s="232">
        <f>IF(AND(DO484&lt;&gt;0,DQ484&lt;&gt;0)=FALSE,0,data!$C$43)</f>
        <v>0</v>
      </c>
      <c r="DS484" s="269">
        <f t="shared" si="553"/>
        <v>0</v>
      </c>
      <c r="DT484" s="225">
        <f t="shared" si="554"/>
        <v>0</v>
      </c>
      <c r="DU484" s="225">
        <f t="shared" si="555"/>
        <v>0</v>
      </c>
      <c r="DV484" s="225">
        <f t="shared" si="556"/>
        <v>0</v>
      </c>
      <c r="DW484" s="431" t="str">
        <f t="shared" si="557"/>
        <v>ne</v>
      </c>
      <c r="DY484" s="229"/>
      <c r="DZ484" s="225">
        <f t="shared" si="558"/>
        <v>0</v>
      </c>
      <c r="EA484" s="230">
        <f>IF(DZ484=1,data!$C$41*DY484,0)</f>
        <v>0</v>
      </c>
      <c r="EB484" s="265" t="s">
        <v>96</v>
      </c>
      <c r="EC484" s="231">
        <f>IF(DZ484=1,IF(DY484&lt;15,VLOOKUP(EB484,data!$B$3:$E$32,2,0)*DY484,(VLOOKUP(EB484,data!$B$3:$E$32,2,0)*14)+(VLOOKUP(EB484,data!$B$3:$E$32,3,0))*(DY484-14)),0)</f>
        <v>0</v>
      </c>
      <c r="ED484" s="265" t="s">
        <v>96</v>
      </c>
      <c r="EE484" s="231">
        <f>IF(DZ484=1,VLOOKUP(ED484,data!$B$35:$D$39,2,0),0)</f>
        <v>0</v>
      </c>
      <c r="EF484" s="232">
        <f>IF(AND(EC484&lt;&gt;0,EE484&lt;&gt;0)=FALSE,0,data!$C$43)</f>
        <v>0</v>
      </c>
      <c r="EG484" s="269">
        <f t="shared" si="559"/>
        <v>0</v>
      </c>
      <c r="EH484" s="225">
        <f t="shared" si="560"/>
        <v>0</v>
      </c>
      <c r="EI484" s="225">
        <f t="shared" si="561"/>
        <v>0</v>
      </c>
      <c r="EJ484" s="225">
        <f t="shared" si="562"/>
        <v>0</v>
      </c>
      <c r="EK484" s="431" t="str">
        <f t="shared" si="563"/>
        <v>ne</v>
      </c>
      <c r="EM484" s="229"/>
      <c r="EN484" s="225">
        <f t="shared" si="564"/>
        <v>0</v>
      </c>
      <c r="EO484" s="230">
        <f>IF(EN484=1,data!$C$41*EM484,0)</f>
        <v>0</v>
      </c>
      <c r="EP484" s="265" t="s">
        <v>96</v>
      </c>
      <c r="EQ484" s="231">
        <f>IF(EN484=1,IF(EM484&lt;15,VLOOKUP(EP484,data!$B$3:$E$32,2,0)*EM484,(VLOOKUP(EP484,data!$B$3:$E$32,2,0)*14)+(VLOOKUP(EP484,data!$B$3:$E$32,3,0))*(EM484-14)),0)</f>
        <v>0</v>
      </c>
      <c r="ER484" s="265" t="s">
        <v>96</v>
      </c>
      <c r="ES484" s="231">
        <f>IF(EN484=1,VLOOKUP(ER484,data!$B$35:$D$39,2,0),0)</f>
        <v>0</v>
      </c>
      <c r="ET484" s="232">
        <f>IF(AND(EQ484&lt;&gt;0,ES484&lt;&gt;0)=FALSE,0,data!$C$43)</f>
        <v>0</v>
      </c>
      <c r="EU484" s="269">
        <f t="shared" si="565"/>
        <v>0</v>
      </c>
      <c r="EV484" s="225">
        <f t="shared" si="566"/>
        <v>0</v>
      </c>
      <c r="EW484" s="225">
        <f t="shared" si="567"/>
        <v>0</v>
      </c>
      <c r="EX484" s="225">
        <f t="shared" si="568"/>
        <v>0</v>
      </c>
      <c r="EY484" s="431" t="str">
        <f t="shared" si="569"/>
        <v>ne</v>
      </c>
      <c r="FA484" s="229"/>
      <c r="FB484" s="225">
        <f t="shared" si="570"/>
        <v>0</v>
      </c>
      <c r="FC484" s="230">
        <f>IF(FB484=1,data!$C$41*FA484,0)</f>
        <v>0</v>
      </c>
      <c r="FD484" s="265" t="s">
        <v>96</v>
      </c>
      <c r="FE484" s="231">
        <f>IF(FB484=1,IF(FA484&lt;15,VLOOKUP(FD484,data!$B$3:$E$32,2,0)*FA484,(VLOOKUP(FD484,data!$B$3:$E$32,2,0)*14)+(VLOOKUP(FD484,data!$B$3:$E$32,3,0))*(FA484-14)),0)</f>
        <v>0</v>
      </c>
      <c r="FF484" s="265" t="s">
        <v>96</v>
      </c>
      <c r="FG484" s="231">
        <f>IF(FB484=1,VLOOKUP(FF484,data!$B$35:$D$39,2,0),0)</f>
        <v>0</v>
      </c>
      <c r="FH484" s="232">
        <f>IF(AND(FE484&lt;&gt;0,FG484&lt;&gt;0)=FALSE,0,data!$C$43)</f>
        <v>0</v>
      </c>
      <c r="FI484" s="269">
        <f t="shared" si="571"/>
        <v>0</v>
      </c>
      <c r="FJ484" s="225">
        <f t="shared" si="572"/>
        <v>0</v>
      </c>
      <c r="FK484" s="225">
        <f t="shared" si="573"/>
        <v>0</v>
      </c>
      <c r="FL484" s="225">
        <f t="shared" si="574"/>
        <v>0</v>
      </c>
      <c r="FM484" s="431" t="str">
        <f t="shared" si="575"/>
        <v>ne</v>
      </c>
    </row>
    <row r="485" spans="1:169" ht="26.65" hidden="1" customHeight="1" x14ac:dyDescent="0.25">
      <c r="A485" s="233"/>
      <c r="B485" s="370" t="s">
        <v>576</v>
      </c>
      <c r="C485" s="416"/>
      <c r="D485" s="418"/>
      <c r="E485" s="229"/>
      <c r="F485" s="225">
        <f t="shared" si="507"/>
        <v>0</v>
      </c>
      <c r="G485" s="230">
        <f>IF(F485=1,data!$C$41*E485,0)</f>
        <v>0</v>
      </c>
      <c r="H485" s="265" t="s">
        <v>96</v>
      </c>
      <c r="I485" s="231">
        <f>IF($F485=1,IF($E485&lt;15,VLOOKUP(H485,data!$B$3:$E$32,2,0)*$E485,(VLOOKUP(H485,data!$B$3:$E$32,2,0)*14)+(VLOOKUP(H485,data!$B$3:$E$32,3,0))*($E485-14)),0)</f>
        <v>0</v>
      </c>
      <c r="J485" s="265" t="s">
        <v>96</v>
      </c>
      <c r="K485" s="231">
        <f>IF($F485=1,VLOOKUP(J485,data!$B$35:$D$39,2,0),0)</f>
        <v>0</v>
      </c>
      <c r="L485" s="232">
        <f>IF(AND(I485&lt;&gt;0,K485&lt;&gt;0)=FALSE,0,data!$C$43)</f>
        <v>0</v>
      </c>
      <c r="M485" s="269">
        <f t="shared" si="505"/>
        <v>0</v>
      </c>
      <c r="N485" s="225">
        <f t="shared" si="576"/>
        <v>0</v>
      </c>
      <c r="O485" s="225">
        <f t="shared" si="508"/>
        <v>0</v>
      </c>
      <c r="P485" s="225">
        <f t="shared" si="509"/>
        <v>0</v>
      </c>
      <c r="Q485" s="228"/>
      <c r="R485" s="438">
        <f t="shared" si="510"/>
        <v>0</v>
      </c>
      <c r="S485" s="225">
        <f t="shared" si="511"/>
        <v>0</v>
      </c>
      <c r="T485" s="357">
        <f>IF(S485=1,data!$C$41*R485,0)</f>
        <v>0</v>
      </c>
      <c r="U485" s="370" t="str">
        <f t="shared" si="512"/>
        <v xml:space="preserve"> </v>
      </c>
      <c r="V485" s="360">
        <f>IF($S485=1,IF(R485&lt;15,VLOOKUP(U485,data!$B$3:$E$32,2,0)*R485,(VLOOKUP(U485,data!$B$3:$E$32,2,0)*14)+(VLOOKUP(U485,data!$B$3:$E$32,3,0))*(R485-14)),0)</f>
        <v>0</v>
      </c>
      <c r="W485" s="370" t="str">
        <f t="shared" si="513"/>
        <v xml:space="preserve"> </v>
      </c>
      <c r="X485" s="360">
        <f>IF($S485=1,VLOOKUP(W485,data!$B$35:$D$39,2,0),0)</f>
        <v>0</v>
      </c>
      <c r="Y485" s="364">
        <f>IF(AND(V485&lt;&gt;0,X485&lt;&gt;0)=FALSE,0,data!$C$43)</f>
        <v>0</v>
      </c>
      <c r="Z485" s="365">
        <f t="shared" si="506"/>
        <v>0</v>
      </c>
      <c r="AA485" s="225">
        <f t="shared" si="577"/>
        <v>0</v>
      </c>
      <c r="AB485" s="225">
        <f t="shared" si="514"/>
        <v>0</v>
      </c>
      <c r="AC485" s="225">
        <f t="shared" si="515"/>
        <v>0</v>
      </c>
      <c r="AE485" s="229"/>
      <c r="AF485" s="225">
        <f t="shared" si="516"/>
        <v>0</v>
      </c>
      <c r="AG485" s="230">
        <f>IF(AF485=1,data!$C$41*AE485,0)</f>
        <v>0</v>
      </c>
      <c r="AH485" s="265" t="s">
        <v>96</v>
      </c>
      <c r="AI485" s="231">
        <f>IF(AF485=1,IF(AE485&lt;15,VLOOKUP(AH485,data!$B$3:$E$32,2,0)*AE485,(VLOOKUP(AH485,data!$B$3:$E$32,2,0)*14)+(VLOOKUP(AH485,data!$B$3:$E$32,3,0))*(AE485-14)),0)</f>
        <v>0</v>
      </c>
      <c r="AJ485" s="265" t="s">
        <v>96</v>
      </c>
      <c r="AK485" s="231">
        <f>IF(AF485=1,VLOOKUP(AJ485,data!$B$35:$D$39,2,0),0)</f>
        <v>0</v>
      </c>
      <c r="AL485" s="232">
        <f>IF(AND(AI485&lt;&gt;0,AK485&lt;&gt;0)=FALSE,0,data!$C$43)</f>
        <v>0</v>
      </c>
      <c r="AM485" s="269">
        <f t="shared" si="517"/>
        <v>0</v>
      </c>
      <c r="AN485" s="225">
        <f t="shared" si="518"/>
        <v>0</v>
      </c>
      <c r="AO485" s="225">
        <f t="shared" si="519"/>
        <v>0</v>
      </c>
      <c r="AP485" s="225">
        <f t="shared" si="520"/>
        <v>0</v>
      </c>
      <c r="AQ485" s="431" t="str">
        <f t="shared" si="521"/>
        <v>ne</v>
      </c>
      <c r="AS485" s="229"/>
      <c r="AT485" s="225">
        <f t="shared" si="522"/>
        <v>0</v>
      </c>
      <c r="AU485" s="230">
        <f>IF(AT485=1,data!$C$41*AS485,0)</f>
        <v>0</v>
      </c>
      <c r="AV485" s="265" t="s">
        <v>96</v>
      </c>
      <c r="AW485" s="231">
        <f>IF(AT485=1,IF(AS485&lt;15,VLOOKUP(AV485,data!$B$3:$E$32,2,0)*AS485,(VLOOKUP(AV485,data!$B$3:$E$32,2,0)*14)+(VLOOKUP(AV485,data!$B$3:$E$32,3,0))*(AS485-14)),0)</f>
        <v>0</v>
      </c>
      <c r="AX485" s="265" t="s">
        <v>96</v>
      </c>
      <c r="AY485" s="231">
        <f>IF(AT485=1,VLOOKUP(AX485,data!$B$35:$D$39,2,0),0)</f>
        <v>0</v>
      </c>
      <c r="AZ485" s="232">
        <f>IF(AND(AW485&lt;&gt;0,AY485&lt;&gt;0)=FALSE,0,data!$C$43)</f>
        <v>0</v>
      </c>
      <c r="BA485" s="269">
        <f t="shared" si="523"/>
        <v>0</v>
      </c>
      <c r="BB485" s="225">
        <f t="shared" si="524"/>
        <v>0</v>
      </c>
      <c r="BC485" s="225">
        <f t="shared" si="525"/>
        <v>0</v>
      </c>
      <c r="BD485" s="225">
        <f t="shared" si="526"/>
        <v>0</v>
      </c>
      <c r="BE485" s="431" t="str">
        <f t="shared" si="527"/>
        <v>ne</v>
      </c>
      <c r="BG485" s="229"/>
      <c r="BH485" s="225">
        <f t="shared" si="528"/>
        <v>0</v>
      </c>
      <c r="BI485" s="230">
        <f>IF(BH485=1,data!$C$41*BG485,0)</f>
        <v>0</v>
      </c>
      <c r="BJ485" s="265" t="s">
        <v>96</v>
      </c>
      <c r="BK485" s="231">
        <f>IF(BH485=1,IF(BG485&lt;15,VLOOKUP(BJ485,data!$B$3:$E$32,2,0)*BG485,(VLOOKUP(BJ485,data!$B$3:$E$32,2,0)*14)+(VLOOKUP(BJ485,data!$B$3:$E$32,3,0))*(BG485-14)),0)</f>
        <v>0</v>
      </c>
      <c r="BL485" s="265" t="s">
        <v>96</v>
      </c>
      <c r="BM485" s="231">
        <f>IF(BH485=1,VLOOKUP(BL485,data!$B$35:$D$39,2,0),0)</f>
        <v>0</v>
      </c>
      <c r="BN485" s="232">
        <f>IF(AND(BK485&lt;&gt;0,BM485&lt;&gt;0)=FALSE,0,data!$C$43)</f>
        <v>0</v>
      </c>
      <c r="BO485" s="269">
        <f t="shared" si="529"/>
        <v>0</v>
      </c>
      <c r="BP485" s="225">
        <f t="shared" si="530"/>
        <v>0</v>
      </c>
      <c r="BQ485" s="225">
        <f t="shared" si="531"/>
        <v>0</v>
      </c>
      <c r="BR485" s="225">
        <f t="shared" si="532"/>
        <v>0</v>
      </c>
      <c r="BS485" s="431" t="str">
        <f t="shared" si="533"/>
        <v>ne</v>
      </c>
      <c r="BU485" s="229"/>
      <c r="BV485" s="225">
        <f t="shared" si="534"/>
        <v>0</v>
      </c>
      <c r="BW485" s="230">
        <f>IF(BV485=1,data!$C$41*BU485,0)</f>
        <v>0</v>
      </c>
      <c r="BX485" s="265" t="s">
        <v>96</v>
      </c>
      <c r="BY485" s="231">
        <f>IF(BV485=1,IF(BU485&lt;15,VLOOKUP(BX485,data!$B$3:$E$32,2,0)*BU485,(VLOOKUP(BX485,data!$B$3:$E$32,2,0)*14)+(VLOOKUP(BX485,data!$B$3:$E$32,3,0))*(BU485-14)),0)</f>
        <v>0</v>
      </c>
      <c r="BZ485" s="265" t="s">
        <v>96</v>
      </c>
      <c r="CA485" s="231">
        <f>IF(BV485=1,VLOOKUP(BZ485,data!$B$35:$D$39,2,0),0)</f>
        <v>0</v>
      </c>
      <c r="CB485" s="232">
        <f>IF(AND(BY485&lt;&gt;0,CA485&lt;&gt;0)=FALSE,0,data!$C$43)</f>
        <v>0</v>
      </c>
      <c r="CC485" s="269">
        <f t="shared" si="535"/>
        <v>0</v>
      </c>
      <c r="CD485" s="225">
        <f t="shared" si="536"/>
        <v>0</v>
      </c>
      <c r="CE485" s="225">
        <f t="shared" si="537"/>
        <v>0</v>
      </c>
      <c r="CF485" s="225">
        <f t="shared" si="538"/>
        <v>0</v>
      </c>
      <c r="CG485" s="431" t="str">
        <f t="shared" si="539"/>
        <v>ne</v>
      </c>
      <c r="CI485" s="229"/>
      <c r="CJ485" s="225">
        <f t="shared" si="540"/>
        <v>0</v>
      </c>
      <c r="CK485" s="230">
        <f>IF(CJ485=1,data!$C$41*CI485,0)</f>
        <v>0</v>
      </c>
      <c r="CL485" s="265" t="s">
        <v>96</v>
      </c>
      <c r="CM485" s="231">
        <f>IF(CJ485=1,IF(CI485&lt;15,VLOOKUP(CL485,data!$B$3:$E$32,2,0)*CI485,(VLOOKUP(CL485,data!$B$3:$E$32,2,0)*14)+(VLOOKUP(CL485,data!$B$3:$E$32,3,0))*(CI485-14)),0)</f>
        <v>0</v>
      </c>
      <c r="CN485" s="265" t="s">
        <v>96</v>
      </c>
      <c r="CO485" s="231">
        <f>IF(CJ485=1,VLOOKUP(CN485,data!$B$35:$D$39,2,0),0)</f>
        <v>0</v>
      </c>
      <c r="CP485" s="232">
        <f>IF(AND(CM485&lt;&gt;0,CO485&lt;&gt;0)=FALSE,0,data!$C$43)</f>
        <v>0</v>
      </c>
      <c r="CQ485" s="269">
        <f t="shared" si="541"/>
        <v>0</v>
      </c>
      <c r="CR485" s="225">
        <f t="shared" si="542"/>
        <v>0</v>
      </c>
      <c r="CS485" s="225">
        <f t="shared" si="543"/>
        <v>0</v>
      </c>
      <c r="CT485" s="225">
        <f t="shared" si="544"/>
        <v>0</v>
      </c>
      <c r="CU485" s="431" t="str">
        <f t="shared" si="545"/>
        <v>ne</v>
      </c>
      <c r="CW485" s="229"/>
      <c r="CX485" s="225">
        <f t="shared" si="546"/>
        <v>0</v>
      </c>
      <c r="CY485" s="230">
        <f>IF(CX485=1,data!$C$41*CW485,0)</f>
        <v>0</v>
      </c>
      <c r="CZ485" s="265" t="s">
        <v>96</v>
      </c>
      <c r="DA485" s="231">
        <f>IF(CX485=1,IF(CW485&lt;15,VLOOKUP(CZ485,data!$B$3:$E$32,2,0)*CW485,(VLOOKUP(CZ485,data!$B$3:$E$32,2,0)*14)+(VLOOKUP(CZ485,data!$B$3:$E$32,3,0))*(CW485-14)),0)</f>
        <v>0</v>
      </c>
      <c r="DB485" s="265" t="s">
        <v>96</v>
      </c>
      <c r="DC485" s="231">
        <f>IF(CX485=1,VLOOKUP(DB485,data!$B$35:$D$39,2,0),0)</f>
        <v>0</v>
      </c>
      <c r="DD485" s="232">
        <f>IF(AND(DA485&lt;&gt;0,DC485&lt;&gt;0)=FALSE,0,data!$C$43)</f>
        <v>0</v>
      </c>
      <c r="DE485" s="269">
        <f t="shared" si="547"/>
        <v>0</v>
      </c>
      <c r="DF485" s="225">
        <f t="shared" si="548"/>
        <v>0</v>
      </c>
      <c r="DG485" s="225">
        <f t="shared" si="549"/>
        <v>0</v>
      </c>
      <c r="DH485" s="225">
        <f t="shared" si="550"/>
        <v>0</v>
      </c>
      <c r="DI485" s="431" t="str">
        <f t="shared" si="551"/>
        <v>ne</v>
      </c>
      <c r="DK485" s="229"/>
      <c r="DL485" s="225">
        <f t="shared" si="552"/>
        <v>0</v>
      </c>
      <c r="DM485" s="230">
        <f>IF(DL485=1,data!$C$41*DK485,0)</f>
        <v>0</v>
      </c>
      <c r="DN485" s="265" t="s">
        <v>96</v>
      </c>
      <c r="DO485" s="231">
        <f>IF(DL485=1,IF(DK485&lt;15,VLOOKUP(DN485,data!$B$3:$E$32,2,0)*DK485,(VLOOKUP(DN485,data!$B$3:$E$32,2,0)*14)+(VLOOKUP(DN485,data!$B$3:$E$32,3,0))*(DK485-14)),0)</f>
        <v>0</v>
      </c>
      <c r="DP485" s="265" t="s">
        <v>96</v>
      </c>
      <c r="DQ485" s="231">
        <f>IF(DL485=1,VLOOKUP(DP485,data!$B$35:$D$39,2,0),0)</f>
        <v>0</v>
      </c>
      <c r="DR485" s="232">
        <f>IF(AND(DO485&lt;&gt;0,DQ485&lt;&gt;0)=FALSE,0,data!$C$43)</f>
        <v>0</v>
      </c>
      <c r="DS485" s="269">
        <f t="shared" si="553"/>
        <v>0</v>
      </c>
      <c r="DT485" s="225">
        <f t="shared" si="554"/>
        <v>0</v>
      </c>
      <c r="DU485" s="225">
        <f t="shared" si="555"/>
        <v>0</v>
      </c>
      <c r="DV485" s="225">
        <f t="shared" si="556"/>
        <v>0</v>
      </c>
      <c r="DW485" s="431" t="str">
        <f t="shared" si="557"/>
        <v>ne</v>
      </c>
      <c r="DY485" s="229"/>
      <c r="DZ485" s="225">
        <f t="shared" si="558"/>
        <v>0</v>
      </c>
      <c r="EA485" s="230">
        <f>IF(DZ485=1,data!$C$41*DY485,0)</f>
        <v>0</v>
      </c>
      <c r="EB485" s="265" t="s">
        <v>96</v>
      </c>
      <c r="EC485" s="231">
        <f>IF(DZ485=1,IF(DY485&lt;15,VLOOKUP(EB485,data!$B$3:$E$32,2,0)*DY485,(VLOOKUP(EB485,data!$B$3:$E$32,2,0)*14)+(VLOOKUP(EB485,data!$B$3:$E$32,3,0))*(DY485-14)),0)</f>
        <v>0</v>
      </c>
      <c r="ED485" s="265" t="s">
        <v>96</v>
      </c>
      <c r="EE485" s="231">
        <f>IF(DZ485=1,VLOOKUP(ED485,data!$B$35:$D$39,2,0),0)</f>
        <v>0</v>
      </c>
      <c r="EF485" s="232">
        <f>IF(AND(EC485&lt;&gt;0,EE485&lt;&gt;0)=FALSE,0,data!$C$43)</f>
        <v>0</v>
      </c>
      <c r="EG485" s="269">
        <f t="shared" si="559"/>
        <v>0</v>
      </c>
      <c r="EH485" s="225">
        <f t="shared" si="560"/>
        <v>0</v>
      </c>
      <c r="EI485" s="225">
        <f t="shared" si="561"/>
        <v>0</v>
      </c>
      <c r="EJ485" s="225">
        <f t="shared" si="562"/>
        <v>0</v>
      </c>
      <c r="EK485" s="431" t="str">
        <f t="shared" si="563"/>
        <v>ne</v>
      </c>
      <c r="EM485" s="229"/>
      <c r="EN485" s="225">
        <f t="shared" si="564"/>
        <v>0</v>
      </c>
      <c r="EO485" s="230">
        <f>IF(EN485=1,data!$C$41*EM485,0)</f>
        <v>0</v>
      </c>
      <c r="EP485" s="265" t="s">
        <v>96</v>
      </c>
      <c r="EQ485" s="231">
        <f>IF(EN485=1,IF(EM485&lt;15,VLOOKUP(EP485,data!$B$3:$E$32,2,0)*EM485,(VLOOKUP(EP485,data!$B$3:$E$32,2,0)*14)+(VLOOKUP(EP485,data!$B$3:$E$32,3,0))*(EM485-14)),0)</f>
        <v>0</v>
      </c>
      <c r="ER485" s="265" t="s">
        <v>96</v>
      </c>
      <c r="ES485" s="231">
        <f>IF(EN485=1,VLOOKUP(ER485,data!$B$35:$D$39,2,0),0)</f>
        <v>0</v>
      </c>
      <c r="ET485" s="232">
        <f>IF(AND(EQ485&lt;&gt;0,ES485&lt;&gt;0)=FALSE,0,data!$C$43)</f>
        <v>0</v>
      </c>
      <c r="EU485" s="269">
        <f t="shared" si="565"/>
        <v>0</v>
      </c>
      <c r="EV485" s="225">
        <f t="shared" si="566"/>
        <v>0</v>
      </c>
      <c r="EW485" s="225">
        <f t="shared" si="567"/>
        <v>0</v>
      </c>
      <c r="EX485" s="225">
        <f t="shared" si="568"/>
        <v>0</v>
      </c>
      <c r="EY485" s="431" t="str">
        <f t="shared" si="569"/>
        <v>ne</v>
      </c>
      <c r="FA485" s="229"/>
      <c r="FB485" s="225">
        <f t="shared" si="570"/>
        <v>0</v>
      </c>
      <c r="FC485" s="230">
        <f>IF(FB485=1,data!$C$41*FA485,0)</f>
        <v>0</v>
      </c>
      <c r="FD485" s="265" t="s">
        <v>96</v>
      </c>
      <c r="FE485" s="231">
        <f>IF(FB485=1,IF(FA485&lt;15,VLOOKUP(FD485,data!$B$3:$E$32,2,0)*FA485,(VLOOKUP(FD485,data!$B$3:$E$32,2,0)*14)+(VLOOKUP(FD485,data!$B$3:$E$32,3,0))*(FA485-14)),0)</f>
        <v>0</v>
      </c>
      <c r="FF485" s="265" t="s">
        <v>96</v>
      </c>
      <c r="FG485" s="231">
        <f>IF(FB485=1,VLOOKUP(FF485,data!$B$35:$D$39,2,0),0)</f>
        <v>0</v>
      </c>
      <c r="FH485" s="232">
        <f>IF(AND(FE485&lt;&gt;0,FG485&lt;&gt;0)=FALSE,0,data!$C$43)</f>
        <v>0</v>
      </c>
      <c r="FI485" s="269">
        <f t="shared" si="571"/>
        <v>0</v>
      </c>
      <c r="FJ485" s="225">
        <f t="shared" si="572"/>
        <v>0</v>
      </c>
      <c r="FK485" s="225">
        <f t="shared" si="573"/>
        <v>0</v>
      </c>
      <c r="FL485" s="225">
        <f t="shared" si="574"/>
        <v>0</v>
      </c>
      <c r="FM485" s="431" t="str">
        <f t="shared" si="575"/>
        <v>ne</v>
      </c>
    </row>
    <row r="486" spans="1:169" ht="26.65" hidden="1" customHeight="1" x14ac:dyDescent="0.25">
      <c r="A486" s="233"/>
      <c r="B486" s="370" t="s">
        <v>577</v>
      </c>
      <c r="C486" s="416"/>
      <c r="D486" s="418"/>
      <c r="E486" s="229"/>
      <c r="F486" s="225">
        <f t="shared" si="507"/>
        <v>0</v>
      </c>
      <c r="G486" s="230">
        <f>IF(F486=1,data!$C$41*E486,0)</f>
        <v>0</v>
      </c>
      <c r="H486" s="265" t="s">
        <v>96</v>
      </c>
      <c r="I486" s="231">
        <f>IF($F486=1,IF($E486&lt;15,VLOOKUP(H486,data!$B$3:$E$32,2,0)*$E486,(VLOOKUP(H486,data!$B$3:$E$32,2,0)*14)+(VLOOKUP(H486,data!$B$3:$E$32,3,0))*($E486-14)),0)</f>
        <v>0</v>
      </c>
      <c r="J486" s="265" t="s">
        <v>96</v>
      </c>
      <c r="K486" s="231">
        <f>IF($F486=1,VLOOKUP(J486,data!$B$35:$D$39,2,0),0)</f>
        <v>0</v>
      </c>
      <c r="L486" s="232">
        <f>IF(AND(I486&lt;&gt;0,K486&lt;&gt;0)=FALSE,0,data!$C$43)</f>
        <v>0</v>
      </c>
      <c r="M486" s="269">
        <f t="shared" si="505"/>
        <v>0</v>
      </c>
      <c r="N486" s="225">
        <f t="shared" si="576"/>
        <v>0</v>
      </c>
      <c r="O486" s="225">
        <f t="shared" si="508"/>
        <v>0</v>
      </c>
      <c r="P486" s="225">
        <f t="shared" si="509"/>
        <v>0</v>
      </c>
      <c r="Q486" s="228"/>
      <c r="R486" s="438">
        <f t="shared" si="510"/>
        <v>0</v>
      </c>
      <c r="S486" s="225">
        <f t="shared" si="511"/>
        <v>0</v>
      </c>
      <c r="T486" s="357">
        <f>IF(S486=1,data!$C$41*R486,0)</f>
        <v>0</v>
      </c>
      <c r="U486" s="370" t="str">
        <f t="shared" si="512"/>
        <v xml:space="preserve"> </v>
      </c>
      <c r="V486" s="360">
        <f>IF($S486=1,IF(R486&lt;15,VLOOKUP(U486,data!$B$3:$E$32,2,0)*R486,(VLOOKUP(U486,data!$B$3:$E$32,2,0)*14)+(VLOOKUP(U486,data!$B$3:$E$32,3,0))*(R486-14)),0)</f>
        <v>0</v>
      </c>
      <c r="W486" s="370" t="str">
        <f t="shared" si="513"/>
        <v xml:space="preserve"> </v>
      </c>
      <c r="X486" s="360">
        <f>IF($S486=1,VLOOKUP(W486,data!$B$35:$D$39,2,0),0)</f>
        <v>0</v>
      </c>
      <c r="Y486" s="364">
        <f>IF(AND(V486&lt;&gt;0,X486&lt;&gt;0)=FALSE,0,data!$C$43)</f>
        <v>0</v>
      </c>
      <c r="Z486" s="365">
        <f t="shared" si="506"/>
        <v>0</v>
      </c>
      <c r="AA486" s="225">
        <f t="shared" si="577"/>
        <v>0</v>
      </c>
      <c r="AB486" s="225">
        <f t="shared" si="514"/>
        <v>0</v>
      </c>
      <c r="AC486" s="225">
        <f t="shared" si="515"/>
        <v>0</v>
      </c>
      <c r="AE486" s="229"/>
      <c r="AF486" s="225">
        <f t="shared" si="516"/>
        <v>0</v>
      </c>
      <c r="AG486" s="230">
        <f>IF(AF486=1,data!$C$41*AE486,0)</f>
        <v>0</v>
      </c>
      <c r="AH486" s="265" t="s">
        <v>96</v>
      </c>
      <c r="AI486" s="231">
        <f>IF(AF486=1,IF(AE486&lt;15,VLOOKUP(AH486,data!$B$3:$E$32,2,0)*AE486,(VLOOKUP(AH486,data!$B$3:$E$32,2,0)*14)+(VLOOKUP(AH486,data!$B$3:$E$32,3,0))*(AE486-14)),0)</f>
        <v>0</v>
      </c>
      <c r="AJ486" s="265" t="s">
        <v>96</v>
      </c>
      <c r="AK486" s="231">
        <f>IF(AF486=1,VLOOKUP(AJ486,data!$B$35:$D$39,2,0),0)</f>
        <v>0</v>
      </c>
      <c r="AL486" s="232">
        <f>IF(AND(AI486&lt;&gt;0,AK486&lt;&gt;0)=FALSE,0,data!$C$43)</f>
        <v>0</v>
      </c>
      <c r="AM486" s="269">
        <f t="shared" si="517"/>
        <v>0</v>
      </c>
      <c r="AN486" s="225">
        <f t="shared" si="518"/>
        <v>0</v>
      </c>
      <c r="AO486" s="225">
        <f t="shared" si="519"/>
        <v>0</v>
      </c>
      <c r="AP486" s="225">
        <f t="shared" si="520"/>
        <v>0</v>
      </c>
      <c r="AQ486" s="431" t="str">
        <f t="shared" si="521"/>
        <v>ne</v>
      </c>
      <c r="AS486" s="229"/>
      <c r="AT486" s="225">
        <f t="shared" si="522"/>
        <v>0</v>
      </c>
      <c r="AU486" s="230">
        <f>IF(AT486=1,data!$C$41*AS486,0)</f>
        <v>0</v>
      </c>
      <c r="AV486" s="265" t="s">
        <v>96</v>
      </c>
      <c r="AW486" s="231">
        <f>IF(AT486=1,IF(AS486&lt;15,VLOOKUP(AV486,data!$B$3:$E$32,2,0)*AS486,(VLOOKUP(AV486,data!$B$3:$E$32,2,0)*14)+(VLOOKUP(AV486,data!$B$3:$E$32,3,0))*(AS486-14)),0)</f>
        <v>0</v>
      </c>
      <c r="AX486" s="265" t="s">
        <v>96</v>
      </c>
      <c r="AY486" s="231">
        <f>IF(AT486=1,VLOOKUP(AX486,data!$B$35:$D$39,2,0),0)</f>
        <v>0</v>
      </c>
      <c r="AZ486" s="232">
        <f>IF(AND(AW486&lt;&gt;0,AY486&lt;&gt;0)=FALSE,0,data!$C$43)</f>
        <v>0</v>
      </c>
      <c r="BA486" s="269">
        <f t="shared" si="523"/>
        <v>0</v>
      </c>
      <c r="BB486" s="225">
        <f t="shared" si="524"/>
        <v>0</v>
      </c>
      <c r="BC486" s="225">
        <f t="shared" si="525"/>
        <v>0</v>
      </c>
      <c r="BD486" s="225">
        <f t="shared" si="526"/>
        <v>0</v>
      </c>
      <c r="BE486" s="431" t="str">
        <f t="shared" si="527"/>
        <v>ne</v>
      </c>
      <c r="BG486" s="229"/>
      <c r="BH486" s="225">
        <f t="shared" si="528"/>
        <v>0</v>
      </c>
      <c r="BI486" s="230">
        <f>IF(BH486=1,data!$C$41*BG486,0)</f>
        <v>0</v>
      </c>
      <c r="BJ486" s="265" t="s">
        <v>96</v>
      </c>
      <c r="BK486" s="231">
        <f>IF(BH486=1,IF(BG486&lt;15,VLOOKUP(BJ486,data!$B$3:$E$32,2,0)*BG486,(VLOOKUP(BJ486,data!$B$3:$E$32,2,0)*14)+(VLOOKUP(BJ486,data!$B$3:$E$32,3,0))*(BG486-14)),0)</f>
        <v>0</v>
      </c>
      <c r="BL486" s="265" t="s">
        <v>96</v>
      </c>
      <c r="BM486" s="231">
        <f>IF(BH486=1,VLOOKUP(BL486,data!$B$35:$D$39,2,0),0)</f>
        <v>0</v>
      </c>
      <c r="BN486" s="232">
        <f>IF(AND(BK486&lt;&gt;0,BM486&lt;&gt;0)=FALSE,0,data!$C$43)</f>
        <v>0</v>
      </c>
      <c r="BO486" s="269">
        <f t="shared" si="529"/>
        <v>0</v>
      </c>
      <c r="BP486" s="225">
        <f t="shared" si="530"/>
        <v>0</v>
      </c>
      <c r="BQ486" s="225">
        <f t="shared" si="531"/>
        <v>0</v>
      </c>
      <c r="BR486" s="225">
        <f t="shared" si="532"/>
        <v>0</v>
      </c>
      <c r="BS486" s="431" t="str">
        <f t="shared" si="533"/>
        <v>ne</v>
      </c>
      <c r="BU486" s="229"/>
      <c r="BV486" s="225">
        <f t="shared" si="534"/>
        <v>0</v>
      </c>
      <c r="BW486" s="230">
        <f>IF(BV486=1,data!$C$41*BU486,0)</f>
        <v>0</v>
      </c>
      <c r="BX486" s="265" t="s">
        <v>96</v>
      </c>
      <c r="BY486" s="231">
        <f>IF(BV486=1,IF(BU486&lt;15,VLOOKUP(BX486,data!$B$3:$E$32,2,0)*BU486,(VLOOKUP(BX486,data!$B$3:$E$32,2,0)*14)+(VLOOKUP(BX486,data!$B$3:$E$32,3,0))*(BU486-14)),0)</f>
        <v>0</v>
      </c>
      <c r="BZ486" s="265" t="s">
        <v>96</v>
      </c>
      <c r="CA486" s="231">
        <f>IF(BV486=1,VLOOKUP(BZ486,data!$B$35:$D$39,2,0),0)</f>
        <v>0</v>
      </c>
      <c r="CB486" s="232">
        <f>IF(AND(BY486&lt;&gt;0,CA486&lt;&gt;0)=FALSE,0,data!$C$43)</f>
        <v>0</v>
      </c>
      <c r="CC486" s="269">
        <f t="shared" si="535"/>
        <v>0</v>
      </c>
      <c r="CD486" s="225">
        <f t="shared" si="536"/>
        <v>0</v>
      </c>
      <c r="CE486" s="225">
        <f t="shared" si="537"/>
        <v>0</v>
      </c>
      <c r="CF486" s="225">
        <f t="shared" si="538"/>
        <v>0</v>
      </c>
      <c r="CG486" s="431" t="str">
        <f t="shared" si="539"/>
        <v>ne</v>
      </c>
      <c r="CI486" s="229"/>
      <c r="CJ486" s="225">
        <f t="shared" si="540"/>
        <v>0</v>
      </c>
      <c r="CK486" s="230">
        <f>IF(CJ486=1,data!$C$41*CI486,0)</f>
        <v>0</v>
      </c>
      <c r="CL486" s="265" t="s">
        <v>96</v>
      </c>
      <c r="CM486" s="231">
        <f>IF(CJ486=1,IF(CI486&lt;15,VLOOKUP(CL486,data!$B$3:$E$32,2,0)*CI486,(VLOOKUP(CL486,data!$B$3:$E$32,2,0)*14)+(VLOOKUP(CL486,data!$B$3:$E$32,3,0))*(CI486-14)),0)</f>
        <v>0</v>
      </c>
      <c r="CN486" s="265" t="s">
        <v>96</v>
      </c>
      <c r="CO486" s="231">
        <f>IF(CJ486=1,VLOOKUP(CN486,data!$B$35:$D$39,2,0),0)</f>
        <v>0</v>
      </c>
      <c r="CP486" s="232">
        <f>IF(AND(CM486&lt;&gt;0,CO486&lt;&gt;0)=FALSE,0,data!$C$43)</f>
        <v>0</v>
      </c>
      <c r="CQ486" s="269">
        <f t="shared" si="541"/>
        <v>0</v>
      </c>
      <c r="CR486" s="225">
        <f t="shared" si="542"/>
        <v>0</v>
      </c>
      <c r="CS486" s="225">
        <f t="shared" si="543"/>
        <v>0</v>
      </c>
      <c r="CT486" s="225">
        <f t="shared" si="544"/>
        <v>0</v>
      </c>
      <c r="CU486" s="431" t="str">
        <f t="shared" si="545"/>
        <v>ne</v>
      </c>
      <c r="CW486" s="229"/>
      <c r="CX486" s="225">
        <f t="shared" si="546"/>
        <v>0</v>
      </c>
      <c r="CY486" s="230">
        <f>IF(CX486=1,data!$C$41*CW486,0)</f>
        <v>0</v>
      </c>
      <c r="CZ486" s="265" t="s">
        <v>96</v>
      </c>
      <c r="DA486" s="231">
        <f>IF(CX486=1,IF(CW486&lt;15,VLOOKUP(CZ486,data!$B$3:$E$32,2,0)*CW486,(VLOOKUP(CZ486,data!$B$3:$E$32,2,0)*14)+(VLOOKUP(CZ486,data!$B$3:$E$32,3,0))*(CW486-14)),0)</f>
        <v>0</v>
      </c>
      <c r="DB486" s="265" t="s">
        <v>96</v>
      </c>
      <c r="DC486" s="231">
        <f>IF(CX486=1,VLOOKUP(DB486,data!$B$35:$D$39,2,0),0)</f>
        <v>0</v>
      </c>
      <c r="DD486" s="232">
        <f>IF(AND(DA486&lt;&gt;0,DC486&lt;&gt;0)=FALSE,0,data!$C$43)</f>
        <v>0</v>
      </c>
      <c r="DE486" s="269">
        <f t="shared" si="547"/>
        <v>0</v>
      </c>
      <c r="DF486" s="225">
        <f t="shared" si="548"/>
        <v>0</v>
      </c>
      <c r="DG486" s="225">
        <f t="shared" si="549"/>
        <v>0</v>
      </c>
      <c r="DH486" s="225">
        <f t="shared" si="550"/>
        <v>0</v>
      </c>
      <c r="DI486" s="431" t="str">
        <f t="shared" si="551"/>
        <v>ne</v>
      </c>
      <c r="DK486" s="229"/>
      <c r="DL486" s="225">
        <f t="shared" si="552"/>
        <v>0</v>
      </c>
      <c r="DM486" s="230">
        <f>IF(DL486=1,data!$C$41*DK486,0)</f>
        <v>0</v>
      </c>
      <c r="DN486" s="265" t="s">
        <v>96</v>
      </c>
      <c r="DO486" s="231">
        <f>IF(DL486=1,IF(DK486&lt;15,VLOOKUP(DN486,data!$B$3:$E$32,2,0)*DK486,(VLOOKUP(DN486,data!$B$3:$E$32,2,0)*14)+(VLOOKUP(DN486,data!$B$3:$E$32,3,0))*(DK486-14)),0)</f>
        <v>0</v>
      </c>
      <c r="DP486" s="265" t="s">
        <v>96</v>
      </c>
      <c r="DQ486" s="231">
        <f>IF(DL486=1,VLOOKUP(DP486,data!$B$35:$D$39,2,0),0)</f>
        <v>0</v>
      </c>
      <c r="DR486" s="232">
        <f>IF(AND(DO486&lt;&gt;0,DQ486&lt;&gt;0)=FALSE,0,data!$C$43)</f>
        <v>0</v>
      </c>
      <c r="DS486" s="269">
        <f t="shared" si="553"/>
        <v>0</v>
      </c>
      <c r="DT486" s="225">
        <f t="shared" si="554"/>
        <v>0</v>
      </c>
      <c r="DU486" s="225">
        <f t="shared" si="555"/>
        <v>0</v>
      </c>
      <c r="DV486" s="225">
        <f t="shared" si="556"/>
        <v>0</v>
      </c>
      <c r="DW486" s="431" t="str">
        <f t="shared" si="557"/>
        <v>ne</v>
      </c>
      <c r="DY486" s="229"/>
      <c r="DZ486" s="225">
        <f t="shared" si="558"/>
        <v>0</v>
      </c>
      <c r="EA486" s="230">
        <f>IF(DZ486=1,data!$C$41*DY486,0)</f>
        <v>0</v>
      </c>
      <c r="EB486" s="265" t="s">
        <v>96</v>
      </c>
      <c r="EC486" s="231">
        <f>IF(DZ486=1,IF(DY486&lt;15,VLOOKUP(EB486,data!$B$3:$E$32,2,0)*DY486,(VLOOKUP(EB486,data!$B$3:$E$32,2,0)*14)+(VLOOKUP(EB486,data!$B$3:$E$32,3,0))*(DY486-14)),0)</f>
        <v>0</v>
      </c>
      <c r="ED486" s="265" t="s">
        <v>96</v>
      </c>
      <c r="EE486" s="231">
        <f>IF(DZ486=1,VLOOKUP(ED486,data!$B$35:$D$39,2,0),0)</f>
        <v>0</v>
      </c>
      <c r="EF486" s="232">
        <f>IF(AND(EC486&lt;&gt;0,EE486&lt;&gt;0)=FALSE,0,data!$C$43)</f>
        <v>0</v>
      </c>
      <c r="EG486" s="269">
        <f t="shared" si="559"/>
        <v>0</v>
      </c>
      <c r="EH486" s="225">
        <f t="shared" si="560"/>
        <v>0</v>
      </c>
      <c r="EI486" s="225">
        <f t="shared" si="561"/>
        <v>0</v>
      </c>
      <c r="EJ486" s="225">
        <f t="shared" si="562"/>
        <v>0</v>
      </c>
      <c r="EK486" s="431" t="str">
        <f t="shared" si="563"/>
        <v>ne</v>
      </c>
      <c r="EM486" s="229"/>
      <c r="EN486" s="225">
        <f t="shared" si="564"/>
        <v>0</v>
      </c>
      <c r="EO486" s="230">
        <f>IF(EN486=1,data!$C$41*EM486,0)</f>
        <v>0</v>
      </c>
      <c r="EP486" s="265" t="s">
        <v>96</v>
      </c>
      <c r="EQ486" s="231">
        <f>IF(EN486=1,IF(EM486&lt;15,VLOOKUP(EP486,data!$B$3:$E$32,2,0)*EM486,(VLOOKUP(EP486,data!$B$3:$E$32,2,0)*14)+(VLOOKUP(EP486,data!$B$3:$E$32,3,0))*(EM486-14)),0)</f>
        <v>0</v>
      </c>
      <c r="ER486" s="265" t="s">
        <v>96</v>
      </c>
      <c r="ES486" s="231">
        <f>IF(EN486=1,VLOOKUP(ER486,data!$B$35:$D$39,2,0),0)</f>
        <v>0</v>
      </c>
      <c r="ET486" s="232">
        <f>IF(AND(EQ486&lt;&gt;0,ES486&lt;&gt;0)=FALSE,0,data!$C$43)</f>
        <v>0</v>
      </c>
      <c r="EU486" s="269">
        <f t="shared" si="565"/>
        <v>0</v>
      </c>
      <c r="EV486" s="225">
        <f t="shared" si="566"/>
        <v>0</v>
      </c>
      <c r="EW486" s="225">
        <f t="shared" si="567"/>
        <v>0</v>
      </c>
      <c r="EX486" s="225">
        <f t="shared" si="568"/>
        <v>0</v>
      </c>
      <c r="EY486" s="431" t="str">
        <f t="shared" si="569"/>
        <v>ne</v>
      </c>
      <c r="FA486" s="229"/>
      <c r="FB486" s="225">
        <f t="shared" si="570"/>
        <v>0</v>
      </c>
      <c r="FC486" s="230">
        <f>IF(FB486=1,data!$C$41*FA486,0)</f>
        <v>0</v>
      </c>
      <c r="FD486" s="265" t="s">
        <v>96</v>
      </c>
      <c r="FE486" s="231">
        <f>IF(FB486=1,IF(FA486&lt;15,VLOOKUP(FD486,data!$B$3:$E$32,2,0)*FA486,(VLOOKUP(FD486,data!$B$3:$E$32,2,0)*14)+(VLOOKUP(FD486,data!$B$3:$E$32,3,0))*(FA486-14)),0)</f>
        <v>0</v>
      </c>
      <c r="FF486" s="265" t="s">
        <v>96</v>
      </c>
      <c r="FG486" s="231">
        <f>IF(FB486=1,VLOOKUP(FF486,data!$B$35:$D$39,2,0),0)</f>
        <v>0</v>
      </c>
      <c r="FH486" s="232">
        <f>IF(AND(FE486&lt;&gt;0,FG486&lt;&gt;0)=FALSE,0,data!$C$43)</f>
        <v>0</v>
      </c>
      <c r="FI486" s="269">
        <f t="shared" si="571"/>
        <v>0</v>
      </c>
      <c r="FJ486" s="225">
        <f t="shared" si="572"/>
        <v>0</v>
      </c>
      <c r="FK486" s="225">
        <f t="shared" si="573"/>
        <v>0</v>
      </c>
      <c r="FL486" s="225">
        <f t="shared" si="574"/>
        <v>0</v>
      </c>
      <c r="FM486" s="431" t="str">
        <f t="shared" si="575"/>
        <v>ne</v>
      </c>
    </row>
    <row r="487" spans="1:169" ht="26.65" hidden="1" customHeight="1" x14ac:dyDescent="0.25">
      <c r="A487" s="233"/>
      <c r="B487" s="370" t="s">
        <v>578</v>
      </c>
      <c r="C487" s="416"/>
      <c r="D487" s="418"/>
      <c r="E487" s="229"/>
      <c r="F487" s="225">
        <f t="shared" si="507"/>
        <v>0</v>
      </c>
      <c r="G487" s="230">
        <f>IF(F487=1,data!$C$41*E487,0)</f>
        <v>0</v>
      </c>
      <c r="H487" s="265" t="s">
        <v>96</v>
      </c>
      <c r="I487" s="231">
        <f>IF($F487=1,IF($E487&lt;15,VLOOKUP(H487,data!$B$3:$E$32,2,0)*$E487,(VLOOKUP(H487,data!$B$3:$E$32,2,0)*14)+(VLOOKUP(H487,data!$B$3:$E$32,3,0))*($E487-14)),0)</f>
        <v>0</v>
      </c>
      <c r="J487" s="265" t="s">
        <v>96</v>
      </c>
      <c r="K487" s="231">
        <f>IF($F487=1,VLOOKUP(J487,data!$B$35:$D$39,2,0),0)</f>
        <v>0</v>
      </c>
      <c r="L487" s="232">
        <f>IF(AND(I487&lt;&gt;0,K487&lt;&gt;0)=FALSE,0,data!$C$43)</f>
        <v>0</v>
      </c>
      <c r="M487" s="269">
        <f t="shared" si="505"/>
        <v>0</v>
      </c>
      <c r="N487" s="225">
        <f t="shared" si="576"/>
        <v>0</v>
      </c>
      <c r="O487" s="225">
        <f t="shared" si="508"/>
        <v>0</v>
      </c>
      <c r="P487" s="225">
        <f t="shared" si="509"/>
        <v>0</v>
      </c>
      <c r="Q487" s="228"/>
      <c r="R487" s="438">
        <f t="shared" si="510"/>
        <v>0</v>
      </c>
      <c r="S487" s="225">
        <f t="shared" si="511"/>
        <v>0</v>
      </c>
      <c r="T487" s="357">
        <f>IF(S487=1,data!$C$41*R487,0)</f>
        <v>0</v>
      </c>
      <c r="U487" s="370" t="str">
        <f t="shared" si="512"/>
        <v xml:space="preserve"> </v>
      </c>
      <c r="V487" s="360">
        <f>IF($S487=1,IF(R487&lt;15,VLOOKUP(U487,data!$B$3:$E$32,2,0)*R487,(VLOOKUP(U487,data!$B$3:$E$32,2,0)*14)+(VLOOKUP(U487,data!$B$3:$E$32,3,0))*(R487-14)),0)</f>
        <v>0</v>
      </c>
      <c r="W487" s="370" t="str">
        <f t="shared" si="513"/>
        <v xml:space="preserve"> </v>
      </c>
      <c r="X487" s="360">
        <f>IF($S487=1,VLOOKUP(W487,data!$B$35:$D$39,2,0),0)</f>
        <v>0</v>
      </c>
      <c r="Y487" s="364">
        <f>IF(AND(V487&lt;&gt;0,X487&lt;&gt;0)=FALSE,0,data!$C$43)</f>
        <v>0</v>
      </c>
      <c r="Z487" s="365">
        <f t="shared" si="506"/>
        <v>0</v>
      </c>
      <c r="AA487" s="225">
        <f t="shared" si="577"/>
        <v>0</v>
      </c>
      <c r="AB487" s="225">
        <f t="shared" si="514"/>
        <v>0</v>
      </c>
      <c r="AC487" s="225">
        <f t="shared" si="515"/>
        <v>0</v>
      </c>
      <c r="AE487" s="229"/>
      <c r="AF487" s="225">
        <f t="shared" si="516"/>
        <v>0</v>
      </c>
      <c r="AG487" s="230">
        <f>IF(AF487=1,data!$C$41*AE487,0)</f>
        <v>0</v>
      </c>
      <c r="AH487" s="265" t="s">
        <v>96</v>
      </c>
      <c r="AI487" s="231">
        <f>IF(AF487=1,IF(AE487&lt;15,VLOOKUP(AH487,data!$B$3:$E$32,2,0)*AE487,(VLOOKUP(AH487,data!$B$3:$E$32,2,0)*14)+(VLOOKUP(AH487,data!$B$3:$E$32,3,0))*(AE487-14)),0)</f>
        <v>0</v>
      </c>
      <c r="AJ487" s="265" t="s">
        <v>96</v>
      </c>
      <c r="AK487" s="231">
        <f>IF(AF487=1,VLOOKUP(AJ487,data!$B$35:$D$39,2,0),0)</f>
        <v>0</v>
      </c>
      <c r="AL487" s="232">
        <f>IF(AND(AI487&lt;&gt;0,AK487&lt;&gt;0)=FALSE,0,data!$C$43)</f>
        <v>0</v>
      </c>
      <c r="AM487" s="269">
        <f t="shared" si="517"/>
        <v>0</v>
      </c>
      <c r="AN487" s="225">
        <f t="shared" si="518"/>
        <v>0</v>
      </c>
      <c r="AO487" s="225">
        <f t="shared" si="519"/>
        <v>0</v>
      </c>
      <c r="AP487" s="225">
        <f t="shared" si="520"/>
        <v>0</v>
      </c>
      <c r="AQ487" s="431" t="str">
        <f t="shared" si="521"/>
        <v>ne</v>
      </c>
      <c r="AS487" s="229"/>
      <c r="AT487" s="225">
        <f t="shared" si="522"/>
        <v>0</v>
      </c>
      <c r="AU487" s="230">
        <f>IF(AT487=1,data!$C$41*AS487,0)</f>
        <v>0</v>
      </c>
      <c r="AV487" s="265" t="s">
        <v>96</v>
      </c>
      <c r="AW487" s="231">
        <f>IF(AT487=1,IF(AS487&lt;15,VLOOKUP(AV487,data!$B$3:$E$32,2,0)*AS487,(VLOOKUP(AV487,data!$B$3:$E$32,2,0)*14)+(VLOOKUP(AV487,data!$B$3:$E$32,3,0))*(AS487-14)),0)</f>
        <v>0</v>
      </c>
      <c r="AX487" s="265" t="s">
        <v>96</v>
      </c>
      <c r="AY487" s="231">
        <f>IF(AT487=1,VLOOKUP(AX487,data!$B$35:$D$39,2,0),0)</f>
        <v>0</v>
      </c>
      <c r="AZ487" s="232">
        <f>IF(AND(AW487&lt;&gt;0,AY487&lt;&gt;0)=FALSE,0,data!$C$43)</f>
        <v>0</v>
      </c>
      <c r="BA487" s="269">
        <f t="shared" si="523"/>
        <v>0</v>
      </c>
      <c r="BB487" s="225">
        <f t="shared" si="524"/>
        <v>0</v>
      </c>
      <c r="BC487" s="225">
        <f t="shared" si="525"/>
        <v>0</v>
      </c>
      <c r="BD487" s="225">
        <f t="shared" si="526"/>
        <v>0</v>
      </c>
      <c r="BE487" s="431" t="str">
        <f t="shared" si="527"/>
        <v>ne</v>
      </c>
      <c r="BG487" s="229"/>
      <c r="BH487" s="225">
        <f t="shared" si="528"/>
        <v>0</v>
      </c>
      <c r="BI487" s="230">
        <f>IF(BH487=1,data!$C$41*BG487,0)</f>
        <v>0</v>
      </c>
      <c r="BJ487" s="265" t="s">
        <v>96</v>
      </c>
      <c r="BK487" s="231">
        <f>IF(BH487=1,IF(BG487&lt;15,VLOOKUP(BJ487,data!$B$3:$E$32,2,0)*BG487,(VLOOKUP(BJ487,data!$B$3:$E$32,2,0)*14)+(VLOOKUP(BJ487,data!$B$3:$E$32,3,0))*(BG487-14)),0)</f>
        <v>0</v>
      </c>
      <c r="BL487" s="265" t="s">
        <v>96</v>
      </c>
      <c r="BM487" s="231">
        <f>IF(BH487=1,VLOOKUP(BL487,data!$B$35:$D$39,2,0),0)</f>
        <v>0</v>
      </c>
      <c r="BN487" s="232">
        <f>IF(AND(BK487&lt;&gt;0,BM487&lt;&gt;0)=FALSE,0,data!$C$43)</f>
        <v>0</v>
      </c>
      <c r="BO487" s="269">
        <f t="shared" si="529"/>
        <v>0</v>
      </c>
      <c r="BP487" s="225">
        <f t="shared" si="530"/>
        <v>0</v>
      </c>
      <c r="BQ487" s="225">
        <f t="shared" si="531"/>
        <v>0</v>
      </c>
      <c r="BR487" s="225">
        <f t="shared" si="532"/>
        <v>0</v>
      </c>
      <c r="BS487" s="431" t="str">
        <f t="shared" si="533"/>
        <v>ne</v>
      </c>
      <c r="BU487" s="229"/>
      <c r="BV487" s="225">
        <f t="shared" si="534"/>
        <v>0</v>
      </c>
      <c r="BW487" s="230">
        <f>IF(BV487=1,data!$C$41*BU487,0)</f>
        <v>0</v>
      </c>
      <c r="BX487" s="265" t="s">
        <v>96</v>
      </c>
      <c r="BY487" s="231">
        <f>IF(BV487=1,IF(BU487&lt;15,VLOOKUP(BX487,data!$B$3:$E$32,2,0)*BU487,(VLOOKUP(BX487,data!$B$3:$E$32,2,0)*14)+(VLOOKUP(BX487,data!$B$3:$E$32,3,0))*(BU487-14)),0)</f>
        <v>0</v>
      </c>
      <c r="BZ487" s="265" t="s">
        <v>96</v>
      </c>
      <c r="CA487" s="231">
        <f>IF(BV487=1,VLOOKUP(BZ487,data!$B$35:$D$39,2,0),0)</f>
        <v>0</v>
      </c>
      <c r="CB487" s="232">
        <f>IF(AND(BY487&lt;&gt;0,CA487&lt;&gt;0)=FALSE,0,data!$C$43)</f>
        <v>0</v>
      </c>
      <c r="CC487" s="269">
        <f t="shared" si="535"/>
        <v>0</v>
      </c>
      <c r="CD487" s="225">
        <f t="shared" si="536"/>
        <v>0</v>
      </c>
      <c r="CE487" s="225">
        <f t="shared" si="537"/>
        <v>0</v>
      </c>
      <c r="CF487" s="225">
        <f t="shared" si="538"/>
        <v>0</v>
      </c>
      <c r="CG487" s="431" t="str">
        <f t="shared" si="539"/>
        <v>ne</v>
      </c>
      <c r="CI487" s="229"/>
      <c r="CJ487" s="225">
        <f t="shared" si="540"/>
        <v>0</v>
      </c>
      <c r="CK487" s="230">
        <f>IF(CJ487=1,data!$C$41*CI487,0)</f>
        <v>0</v>
      </c>
      <c r="CL487" s="265" t="s">
        <v>96</v>
      </c>
      <c r="CM487" s="231">
        <f>IF(CJ487=1,IF(CI487&lt;15,VLOOKUP(CL487,data!$B$3:$E$32,2,0)*CI487,(VLOOKUP(CL487,data!$B$3:$E$32,2,0)*14)+(VLOOKUP(CL487,data!$B$3:$E$32,3,0))*(CI487-14)),0)</f>
        <v>0</v>
      </c>
      <c r="CN487" s="265" t="s">
        <v>96</v>
      </c>
      <c r="CO487" s="231">
        <f>IF(CJ487=1,VLOOKUP(CN487,data!$B$35:$D$39,2,0),0)</f>
        <v>0</v>
      </c>
      <c r="CP487" s="232">
        <f>IF(AND(CM487&lt;&gt;0,CO487&lt;&gt;0)=FALSE,0,data!$C$43)</f>
        <v>0</v>
      </c>
      <c r="CQ487" s="269">
        <f t="shared" si="541"/>
        <v>0</v>
      </c>
      <c r="CR487" s="225">
        <f t="shared" si="542"/>
        <v>0</v>
      </c>
      <c r="CS487" s="225">
        <f t="shared" si="543"/>
        <v>0</v>
      </c>
      <c r="CT487" s="225">
        <f t="shared" si="544"/>
        <v>0</v>
      </c>
      <c r="CU487" s="431" t="str">
        <f t="shared" si="545"/>
        <v>ne</v>
      </c>
      <c r="CW487" s="229"/>
      <c r="CX487" s="225">
        <f t="shared" si="546"/>
        <v>0</v>
      </c>
      <c r="CY487" s="230">
        <f>IF(CX487=1,data!$C$41*CW487,0)</f>
        <v>0</v>
      </c>
      <c r="CZ487" s="265" t="s">
        <v>96</v>
      </c>
      <c r="DA487" s="231">
        <f>IF(CX487=1,IF(CW487&lt;15,VLOOKUP(CZ487,data!$B$3:$E$32,2,0)*CW487,(VLOOKUP(CZ487,data!$B$3:$E$32,2,0)*14)+(VLOOKUP(CZ487,data!$B$3:$E$32,3,0))*(CW487-14)),0)</f>
        <v>0</v>
      </c>
      <c r="DB487" s="265" t="s">
        <v>96</v>
      </c>
      <c r="DC487" s="231">
        <f>IF(CX487=1,VLOOKUP(DB487,data!$B$35:$D$39,2,0),0)</f>
        <v>0</v>
      </c>
      <c r="DD487" s="232">
        <f>IF(AND(DA487&lt;&gt;0,DC487&lt;&gt;0)=FALSE,0,data!$C$43)</f>
        <v>0</v>
      </c>
      <c r="DE487" s="269">
        <f t="shared" si="547"/>
        <v>0</v>
      </c>
      <c r="DF487" s="225">
        <f t="shared" si="548"/>
        <v>0</v>
      </c>
      <c r="DG487" s="225">
        <f t="shared" si="549"/>
        <v>0</v>
      </c>
      <c r="DH487" s="225">
        <f t="shared" si="550"/>
        <v>0</v>
      </c>
      <c r="DI487" s="431" t="str">
        <f t="shared" si="551"/>
        <v>ne</v>
      </c>
      <c r="DK487" s="229"/>
      <c r="DL487" s="225">
        <f t="shared" si="552"/>
        <v>0</v>
      </c>
      <c r="DM487" s="230">
        <f>IF(DL487=1,data!$C$41*DK487,0)</f>
        <v>0</v>
      </c>
      <c r="DN487" s="265" t="s">
        <v>96</v>
      </c>
      <c r="DO487" s="231">
        <f>IF(DL487=1,IF(DK487&lt;15,VLOOKUP(DN487,data!$B$3:$E$32,2,0)*DK487,(VLOOKUP(DN487,data!$B$3:$E$32,2,0)*14)+(VLOOKUP(DN487,data!$B$3:$E$32,3,0))*(DK487-14)),0)</f>
        <v>0</v>
      </c>
      <c r="DP487" s="265" t="s">
        <v>96</v>
      </c>
      <c r="DQ487" s="231">
        <f>IF(DL487=1,VLOOKUP(DP487,data!$B$35:$D$39,2,0),0)</f>
        <v>0</v>
      </c>
      <c r="DR487" s="232">
        <f>IF(AND(DO487&lt;&gt;0,DQ487&lt;&gt;0)=FALSE,0,data!$C$43)</f>
        <v>0</v>
      </c>
      <c r="DS487" s="269">
        <f t="shared" si="553"/>
        <v>0</v>
      </c>
      <c r="DT487" s="225">
        <f t="shared" si="554"/>
        <v>0</v>
      </c>
      <c r="DU487" s="225">
        <f t="shared" si="555"/>
        <v>0</v>
      </c>
      <c r="DV487" s="225">
        <f t="shared" si="556"/>
        <v>0</v>
      </c>
      <c r="DW487" s="431" t="str">
        <f t="shared" si="557"/>
        <v>ne</v>
      </c>
      <c r="DY487" s="229"/>
      <c r="DZ487" s="225">
        <f t="shared" si="558"/>
        <v>0</v>
      </c>
      <c r="EA487" s="230">
        <f>IF(DZ487=1,data!$C$41*DY487,0)</f>
        <v>0</v>
      </c>
      <c r="EB487" s="265" t="s">
        <v>96</v>
      </c>
      <c r="EC487" s="231">
        <f>IF(DZ487=1,IF(DY487&lt;15,VLOOKUP(EB487,data!$B$3:$E$32,2,0)*DY487,(VLOOKUP(EB487,data!$B$3:$E$32,2,0)*14)+(VLOOKUP(EB487,data!$B$3:$E$32,3,0))*(DY487-14)),0)</f>
        <v>0</v>
      </c>
      <c r="ED487" s="265" t="s">
        <v>96</v>
      </c>
      <c r="EE487" s="231">
        <f>IF(DZ487=1,VLOOKUP(ED487,data!$B$35:$D$39,2,0),0)</f>
        <v>0</v>
      </c>
      <c r="EF487" s="232">
        <f>IF(AND(EC487&lt;&gt;0,EE487&lt;&gt;0)=FALSE,0,data!$C$43)</f>
        <v>0</v>
      </c>
      <c r="EG487" s="269">
        <f t="shared" si="559"/>
        <v>0</v>
      </c>
      <c r="EH487" s="225">
        <f t="shared" si="560"/>
        <v>0</v>
      </c>
      <c r="EI487" s="225">
        <f t="shared" si="561"/>
        <v>0</v>
      </c>
      <c r="EJ487" s="225">
        <f t="shared" si="562"/>
        <v>0</v>
      </c>
      <c r="EK487" s="431" t="str">
        <f t="shared" si="563"/>
        <v>ne</v>
      </c>
      <c r="EM487" s="229"/>
      <c r="EN487" s="225">
        <f t="shared" si="564"/>
        <v>0</v>
      </c>
      <c r="EO487" s="230">
        <f>IF(EN487=1,data!$C$41*EM487,0)</f>
        <v>0</v>
      </c>
      <c r="EP487" s="265" t="s">
        <v>96</v>
      </c>
      <c r="EQ487" s="231">
        <f>IF(EN487=1,IF(EM487&lt;15,VLOOKUP(EP487,data!$B$3:$E$32,2,0)*EM487,(VLOOKUP(EP487,data!$B$3:$E$32,2,0)*14)+(VLOOKUP(EP487,data!$B$3:$E$32,3,0))*(EM487-14)),0)</f>
        <v>0</v>
      </c>
      <c r="ER487" s="265" t="s">
        <v>96</v>
      </c>
      <c r="ES487" s="231">
        <f>IF(EN487=1,VLOOKUP(ER487,data!$B$35:$D$39,2,0),0)</f>
        <v>0</v>
      </c>
      <c r="ET487" s="232">
        <f>IF(AND(EQ487&lt;&gt;0,ES487&lt;&gt;0)=FALSE,0,data!$C$43)</f>
        <v>0</v>
      </c>
      <c r="EU487" s="269">
        <f t="shared" si="565"/>
        <v>0</v>
      </c>
      <c r="EV487" s="225">
        <f t="shared" si="566"/>
        <v>0</v>
      </c>
      <c r="EW487" s="225">
        <f t="shared" si="567"/>
        <v>0</v>
      </c>
      <c r="EX487" s="225">
        <f t="shared" si="568"/>
        <v>0</v>
      </c>
      <c r="EY487" s="431" t="str">
        <f t="shared" si="569"/>
        <v>ne</v>
      </c>
      <c r="FA487" s="229"/>
      <c r="FB487" s="225">
        <f t="shared" si="570"/>
        <v>0</v>
      </c>
      <c r="FC487" s="230">
        <f>IF(FB487=1,data!$C$41*FA487,0)</f>
        <v>0</v>
      </c>
      <c r="FD487" s="265" t="s">
        <v>96</v>
      </c>
      <c r="FE487" s="231">
        <f>IF(FB487=1,IF(FA487&lt;15,VLOOKUP(FD487,data!$B$3:$E$32,2,0)*FA487,(VLOOKUP(FD487,data!$B$3:$E$32,2,0)*14)+(VLOOKUP(FD487,data!$B$3:$E$32,3,0))*(FA487-14)),0)</f>
        <v>0</v>
      </c>
      <c r="FF487" s="265" t="s">
        <v>96</v>
      </c>
      <c r="FG487" s="231">
        <f>IF(FB487=1,VLOOKUP(FF487,data!$B$35:$D$39,2,0),0)</f>
        <v>0</v>
      </c>
      <c r="FH487" s="232">
        <f>IF(AND(FE487&lt;&gt;0,FG487&lt;&gt;0)=FALSE,0,data!$C$43)</f>
        <v>0</v>
      </c>
      <c r="FI487" s="269">
        <f t="shared" si="571"/>
        <v>0</v>
      </c>
      <c r="FJ487" s="225">
        <f t="shared" si="572"/>
        <v>0</v>
      </c>
      <c r="FK487" s="225">
        <f t="shared" si="573"/>
        <v>0</v>
      </c>
      <c r="FL487" s="225">
        <f t="shared" si="574"/>
        <v>0</v>
      </c>
      <c r="FM487" s="431" t="str">
        <f t="shared" si="575"/>
        <v>ne</v>
      </c>
    </row>
    <row r="488" spans="1:169" ht="26.65" hidden="1" customHeight="1" x14ac:dyDescent="0.25">
      <c r="A488" s="233"/>
      <c r="B488" s="370" t="s">
        <v>579</v>
      </c>
      <c r="C488" s="416"/>
      <c r="D488" s="418"/>
      <c r="E488" s="229"/>
      <c r="F488" s="225">
        <f t="shared" si="507"/>
        <v>0</v>
      </c>
      <c r="G488" s="230">
        <f>IF(F488=1,data!$C$41*E488,0)</f>
        <v>0</v>
      </c>
      <c r="H488" s="265" t="s">
        <v>96</v>
      </c>
      <c r="I488" s="231">
        <f>IF($F488=1,IF($E488&lt;15,VLOOKUP(H488,data!$B$3:$E$32,2,0)*$E488,(VLOOKUP(H488,data!$B$3:$E$32,2,0)*14)+(VLOOKUP(H488,data!$B$3:$E$32,3,0))*($E488-14)),0)</f>
        <v>0</v>
      </c>
      <c r="J488" s="265" t="s">
        <v>96</v>
      </c>
      <c r="K488" s="231">
        <f>IF($F488=1,VLOOKUP(J488,data!$B$35:$D$39,2,0),0)</f>
        <v>0</v>
      </c>
      <c r="L488" s="232">
        <f>IF(AND(I488&lt;&gt;0,K488&lt;&gt;0)=FALSE,0,data!$C$43)</f>
        <v>0</v>
      </c>
      <c r="M488" s="269">
        <f t="shared" si="505"/>
        <v>0</v>
      </c>
      <c r="N488" s="225">
        <f t="shared" si="576"/>
        <v>0</v>
      </c>
      <c r="O488" s="225">
        <f t="shared" si="508"/>
        <v>0</v>
      </c>
      <c r="P488" s="225">
        <f t="shared" si="509"/>
        <v>0</v>
      </c>
      <c r="Q488" s="228"/>
      <c r="R488" s="438">
        <f t="shared" si="510"/>
        <v>0</v>
      </c>
      <c r="S488" s="225">
        <f t="shared" si="511"/>
        <v>0</v>
      </c>
      <c r="T488" s="357">
        <f>IF(S488=1,data!$C$41*R488,0)</f>
        <v>0</v>
      </c>
      <c r="U488" s="370" t="str">
        <f t="shared" si="512"/>
        <v xml:space="preserve"> </v>
      </c>
      <c r="V488" s="360">
        <f>IF($S488=1,IF(R488&lt;15,VLOOKUP(U488,data!$B$3:$E$32,2,0)*R488,(VLOOKUP(U488,data!$B$3:$E$32,2,0)*14)+(VLOOKUP(U488,data!$B$3:$E$32,3,0))*(R488-14)),0)</f>
        <v>0</v>
      </c>
      <c r="W488" s="370" t="str">
        <f t="shared" si="513"/>
        <v xml:space="preserve"> </v>
      </c>
      <c r="X488" s="360">
        <f>IF($S488=1,VLOOKUP(W488,data!$B$35:$D$39,2,0),0)</f>
        <v>0</v>
      </c>
      <c r="Y488" s="364">
        <f>IF(AND(V488&lt;&gt;0,X488&lt;&gt;0)=FALSE,0,data!$C$43)</f>
        <v>0</v>
      </c>
      <c r="Z488" s="365">
        <f t="shared" si="506"/>
        <v>0</v>
      </c>
      <c r="AA488" s="225">
        <f t="shared" si="577"/>
        <v>0</v>
      </c>
      <c r="AB488" s="225">
        <f t="shared" si="514"/>
        <v>0</v>
      </c>
      <c r="AC488" s="225">
        <f t="shared" si="515"/>
        <v>0</v>
      </c>
      <c r="AE488" s="229"/>
      <c r="AF488" s="225">
        <f t="shared" si="516"/>
        <v>0</v>
      </c>
      <c r="AG488" s="230">
        <f>IF(AF488=1,data!$C$41*AE488,0)</f>
        <v>0</v>
      </c>
      <c r="AH488" s="265" t="s">
        <v>96</v>
      </c>
      <c r="AI488" s="231">
        <f>IF(AF488=1,IF(AE488&lt;15,VLOOKUP(AH488,data!$B$3:$E$32,2,0)*AE488,(VLOOKUP(AH488,data!$B$3:$E$32,2,0)*14)+(VLOOKUP(AH488,data!$B$3:$E$32,3,0))*(AE488-14)),0)</f>
        <v>0</v>
      </c>
      <c r="AJ488" s="265" t="s">
        <v>96</v>
      </c>
      <c r="AK488" s="231">
        <f>IF(AF488=1,VLOOKUP(AJ488,data!$B$35:$D$39,2,0),0)</f>
        <v>0</v>
      </c>
      <c r="AL488" s="232">
        <f>IF(AND(AI488&lt;&gt;0,AK488&lt;&gt;0)=FALSE,0,data!$C$43)</f>
        <v>0</v>
      </c>
      <c r="AM488" s="269">
        <f t="shared" si="517"/>
        <v>0</v>
      </c>
      <c r="AN488" s="225">
        <f t="shared" si="518"/>
        <v>0</v>
      </c>
      <c r="AO488" s="225">
        <f t="shared" si="519"/>
        <v>0</v>
      </c>
      <c r="AP488" s="225">
        <f t="shared" si="520"/>
        <v>0</v>
      </c>
      <c r="AQ488" s="431" t="str">
        <f t="shared" si="521"/>
        <v>ne</v>
      </c>
      <c r="AS488" s="229"/>
      <c r="AT488" s="225">
        <f t="shared" si="522"/>
        <v>0</v>
      </c>
      <c r="AU488" s="230">
        <f>IF(AT488=1,data!$C$41*AS488,0)</f>
        <v>0</v>
      </c>
      <c r="AV488" s="265" t="s">
        <v>96</v>
      </c>
      <c r="AW488" s="231">
        <f>IF(AT488=1,IF(AS488&lt;15,VLOOKUP(AV488,data!$B$3:$E$32,2,0)*AS488,(VLOOKUP(AV488,data!$B$3:$E$32,2,0)*14)+(VLOOKUP(AV488,data!$B$3:$E$32,3,0))*(AS488-14)),0)</f>
        <v>0</v>
      </c>
      <c r="AX488" s="265" t="s">
        <v>96</v>
      </c>
      <c r="AY488" s="231">
        <f>IF(AT488=1,VLOOKUP(AX488,data!$B$35:$D$39,2,0),0)</f>
        <v>0</v>
      </c>
      <c r="AZ488" s="232">
        <f>IF(AND(AW488&lt;&gt;0,AY488&lt;&gt;0)=FALSE,0,data!$C$43)</f>
        <v>0</v>
      </c>
      <c r="BA488" s="269">
        <f t="shared" si="523"/>
        <v>0</v>
      </c>
      <c r="BB488" s="225">
        <f t="shared" si="524"/>
        <v>0</v>
      </c>
      <c r="BC488" s="225">
        <f t="shared" si="525"/>
        <v>0</v>
      </c>
      <c r="BD488" s="225">
        <f t="shared" si="526"/>
        <v>0</v>
      </c>
      <c r="BE488" s="431" t="str">
        <f t="shared" si="527"/>
        <v>ne</v>
      </c>
      <c r="BG488" s="229"/>
      <c r="BH488" s="225">
        <f t="shared" si="528"/>
        <v>0</v>
      </c>
      <c r="BI488" s="230">
        <f>IF(BH488=1,data!$C$41*BG488,0)</f>
        <v>0</v>
      </c>
      <c r="BJ488" s="265" t="s">
        <v>96</v>
      </c>
      <c r="BK488" s="231">
        <f>IF(BH488=1,IF(BG488&lt;15,VLOOKUP(BJ488,data!$B$3:$E$32,2,0)*BG488,(VLOOKUP(BJ488,data!$B$3:$E$32,2,0)*14)+(VLOOKUP(BJ488,data!$B$3:$E$32,3,0))*(BG488-14)),0)</f>
        <v>0</v>
      </c>
      <c r="BL488" s="265" t="s">
        <v>96</v>
      </c>
      <c r="BM488" s="231">
        <f>IF(BH488=1,VLOOKUP(BL488,data!$B$35:$D$39,2,0),0)</f>
        <v>0</v>
      </c>
      <c r="BN488" s="232">
        <f>IF(AND(BK488&lt;&gt;0,BM488&lt;&gt;0)=FALSE,0,data!$C$43)</f>
        <v>0</v>
      </c>
      <c r="BO488" s="269">
        <f t="shared" si="529"/>
        <v>0</v>
      </c>
      <c r="BP488" s="225">
        <f t="shared" si="530"/>
        <v>0</v>
      </c>
      <c r="BQ488" s="225">
        <f t="shared" si="531"/>
        <v>0</v>
      </c>
      <c r="BR488" s="225">
        <f t="shared" si="532"/>
        <v>0</v>
      </c>
      <c r="BS488" s="431" t="str">
        <f t="shared" si="533"/>
        <v>ne</v>
      </c>
      <c r="BU488" s="229"/>
      <c r="BV488" s="225">
        <f t="shared" si="534"/>
        <v>0</v>
      </c>
      <c r="BW488" s="230">
        <f>IF(BV488=1,data!$C$41*BU488,0)</f>
        <v>0</v>
      </c>
      <c r="BX488" s="265" t="s">
        <v>96</v>
      </c>
      <c r="BY488" s="231">
        <f>IF(BV488=1,IF(BU488&lt;15,VLOOKUP(BX488,data!$B$3:$E$32,2,0)*BU488,(VLOOKUP(BX488,data!$B$3:$E$32,2,0)*14)+(VLOOKUP(BX488,data!$B$3:$E$32,3,0))*(BU488-14)),0)</f>
        <v>0</v>
      </c>
      <c r="BZ488" s="265" t="s">
        <v>96</v>
      </c>
      <c r="CA488" s="231">
        <f>IF(BV488=1,VLOOKUP(BZ488,data!$B$35:$D$39,2,0),0)</f>
        <v>0</v>
      </c>
      <c r="CB488" s="232">
        <f>IF(AND(BY488&lt;&gt;0,CA488&lt;&gt;0)=FALSE,0,data!$C$43)</f>
        <v>0</v>
      </c>
      <c r="CC488" s="269">
        <f t="shared" si="535"/>
        <v>0</v>
      </c>
      <c r="CD488" s="225">
        <f t="shared" si="536"/>
        <v>0</v>
      </c>
      <c r="CE488" s="225">
        <f t="shared" si="537"/>
        <v>0</v>
      </c>
      <c r="CF488" s="225">
        <f t="shared" si="538"/>
        <v>0</v>
      </c>
      <c r="CG488" s="431" t="str">
        <f t="shared" si="539"/>
        <v>ne</v>
      </c>
      <c r="CI488" s="229"/>
      <c r="CJ488" s="225">
        <f t="shared" si="540"/>
        <v>0</v>
      </c>
      <c r="CK488" s="230">
        <f>IF(CJ488=1,data!$C$41*CI488,0)</f>
        <v>0</v>
      </c>
      <c r="CL488" s="265" t="s">
        <v>96</v>
      </c>
      <c r="CM488" s="231">
        <f>IF(CJ488=1,IF(CI488&lt;15,VLOOKUP(CL488,data!$B$3:$E$32,2,0)*CI488,(VLOOKUP(CL488,data!$B$3:$E$32,2,0)*14)+(VLOOKUP(CL488,data!$B$3:$E$32,3,0))*(CI488-14)),0)</f>
        <v>0</v>
      </c>
      <c r="CN488" s="265" t="s">
        <v>96</v>
      </c>
      <c r="CO488" s="231">
        <f>IF(CJ488=1,VLOOKUP(CN488,data!$B$35:$D$39,2,0),0)</f>
        <v>0</v>
      </c>
      <c r="CP488" s="232">
        <f>IF(AND(CM488&lt;&gt;0,CO488&lt;&gt;0)=FALSE,0,data!$C$43)</f>
        <v>0</v>
      </c>
      <c r="CQ488" s="269">
        <f t="shared" si="541"/>
        <v>0</v>
      </c>
      <c r="CR488" s="225">
        <f t="shared" si="542"/>
        <v>0</v>
      </c>
      <c r="CS488" s="225">
        <f t="shared" si="543"/>
        <v>0</v>
      </c>
      <c r="CT488" s="225">
        <f t="shared" si="544"/>
        <v>0</v>
      </c>
      <c r="CU488" s="431" t="str">
        <f t="shared" si="545"/>
        <v>ne</v>
      </c>
      <c r="CW488" s="229"/>
      <c r="CX488" s="225">
        <f t="shared" si="546"/>
        <v>0</v>
      </c>
      <c r="CY488" s="230">
        <f>IF(CX488=1,data!$C$41*CW488,0)</f>
        <v>0</v>
      </c>
      <c r="CZ488" s="265" t="s">
        <v>96</v>
      </c>
      <c r="DA488" s="231">
        <f>IF(CX488=1,IF(CW488&lt;15,VLOOKUP(CZ488,data!$B$3:$E$32,2,0)*CW488,(VLOOKUP(CZ488,data!$B$3:$E$32,2,0)*14)+(VLOOKUP(CZ488,data!$B$3:$E$32,3,0))*(CW488-14)),0)</f>
        <v>0</v>
      </c>
      <c r="DB488" s="265" t="s">
        <v>96</v>
      </c>
      <c r="DC488" s="231">
        <f>IF(CX488=1,VLOOKUP(DB488,data!$B$35:$D$39,2,0),0)</f>
        <v>0</v>
      </c>
      <c r="DD488" s="232">
        <f>IF(AND(DA488&lt;&gt;0,DC488&lt;&gt;0)=FALSE,0,data!$C$43)</f>
        <v>0</v>
      </c>
      <c r="DE488" s="269">
        <f t="shared" si="547"/>
        <v>0</v>
      </c>
      <c r="DF488" s="225">
        <f t="shared" si="548"/>
        <v>0</v>
      </c>
      <c r="DG488" s="225">
        <f t="shared" si="549"/>
        <v>0</v>
      </c>
      <c r="DH488" s="225">
        <f t="shared" si="550"/>
        <v>0</v>
      </c>
      <c r="DI488" s="431" t="str">
        <f t="shared" si="551"/>
        <v>ne</v>
      </c>
      <c r="DK488" s="229"/>
      <c r="DL488" s="225">
        <f t="shared" si="552"/>
        <v>0</v>
      </c>
      <c r="DM488" s="230">
        <f>IF(DL488=1,data!$C$41*DK488,0)</f>
        <v>0</v>
      </c>
      <c r="DN488" s="265" t="s">
        <v>96</v>
      </c>
      <c r="DO488" s="231">
        <f>IF(DL488=1,IF(DK488&lt;15,VLOOKUP(DN488,data!$B$3:$E$32,2,0)*DK488,(VLOOKUP(DN488,data!$B$3:$E$32,2,0)*14)+(VLOOKUP(DN488,data!$B$3:$E$32,3,0))*(DK488-14)),0)</f>
        <v>0</v>
      </c>
      <c r="DP488" s="265" t="s">
        <v>96</v>
      </c>
      <c r="DQ488" s="231">
        <f>IF(DL488=1,VLOOKUP(DP488,data!$B$35:$D$39,2,0),0)</f>
        <v>0</v>
      </c>
      <c r="DR488" s="232">
        <f>IF(AND(DO488&lt;&gt;0,DQ488&lt;&gt;0)=FALSE,0,data!$C$43)</f>
        <v>0</v>
      </c>
      <c r="DS488" s="269">
        <f t="shared" si="553"/>
        <v>0</v>
      </c>
      <c r="DT488" s="225">
        <f t="shared" si="554"/>
        <v>0</v>
      </c>
      <c r="DU488" s="225">
        <f t="shared" si="555"/>
        <v>0</v>
      </c>
      <c r="DV488" s="225">
        <f t="shared" si="556"/>
        <v>0</v>
      </c>
      <c r="DW488" s="431" t="str">
        <f t="shared" si="557"/>
        <v>ne</v>
      </c>
      <c r="DY488" s="229"/>
      <c r="DZ488" s="225">
        <f t="shared" si="558"/>
        <v>0</v>
      </c>
      <c r="EA488" s="230">
        <f>IF(DZ488=1,data!$C$41*DY488,0)</f>
        <v>0</v>
      </c>
      <c r="EB488" s="265" t="s">
        <v>96</v>
      </c>
      <c r="EC488" s="231">
        <f>IF(DZ488=1,IF(DY488&lt;15,VLOOKUP(EB488,data!$B$3:$E$32,2,0)*DY488,(VLOOKUP(EB488,data!$B$3:$E$32,2,0)*14)+(VLOOKUP(EB488,data!$B$3:$E$32,3,0))*(DY488-14)),0)</f>
        <v>0</v>
      </c>
      <c r="ED488" s="265" t="s">
        <v>96</v>
      </c>
      <c r="EE488" s="231">
        <f>IF(DZ488=1,VLOOKUP(ED488,data!$B$35:$D$39,2,0),0)</f>
        <v>0</v>
      </c>
      <c r="EF488" s="232">
        <f>IF(AND(EC488&lt;&gt;0,EE488&lt;&gt;0)=FALSE,0,data!$C$43)</f>
        <v>0</v>
      </c>
      <c r="EG488" s="269">
        <f t="shared" si="559"/>
        <v>0</v>
      </c>
      <c r="EH488" s="225">
        <f t="shared" si="560"/>
        <v>0</v>
      </c>
      <c r="EI488" s="225">
        <f t="shared" si="561"/>
        <v>0</v>
      </c>
      <c r="EJ488" s="225">
        <f t="shared" si="562"/>
        <v>0</v>
      </c>
      <c r="EK488" s="431" t="str">
        <f t="shared" si="563"/>
        <v>ne</v>
      </c>
      <c r="EM488" s="229"/>
      <c r="EN488" s="225">
        <f t="shared" si="564"/>
        <v>0</v>
      </c>
      <c r="EO488" s="230">
        <f>IF(EN488=1,data!$C$41*EM488,0)</f>
        <v>0</v>
      </c>
      <c r="EP488" s="265" t="s">
        <v>96</v>
      </c>
      <c r="EQ488" s="231">
        <f>IF(EN488=1,IF(EM488&lt;15,VLOOKUP(EP488,data!$B$3:$E$32,2,0)*EM488,(VLOOKUP(EP488,data!$B$3:$E$32,2,0)*14)+(VLOOKUP(EP488,data!$B$3:$E$32,3,0))*(EM488-14)),0)</f>
        <v>0</v>
      </c>
      <c r="ER488" s="265" t="s">
        <v>96</v>
      </c>
      <c r="ES488" s="231">
        <f>IF(EN488=1,VLOOKUP(ER488,data!$B$35:$D$39,2,0),0)</f>
        <v>0</v>
      </c>
      <c r="ET488" s="232">
        <f>IF(AND(EQ488&lt;&gt;0,ES488&lt;&gt;0)=FALSE,0,data!$C$43)</f>
        <v>0</v>
      </c>
      <c r="EU488" s="269">
        <f t="shared" si="565"/>
        <v>0</v>
      </c>
      <c r="EV488" s="225">
        <f t="shared" si="566"/>
        <v>0</v>
      </c>
      <c r="EW488" s="225">
        <f t="shared" si="567"/>
        <v>0</v>
      </c>
      <c r="EX488" s="225">
        <f t="shared" si="568"/>
        <v>0</v>
      </c>
      <c r="EY488" s="431" t="str">
        <f t="shared" si="569"/>
        <v>ne</v>
      </c>
      <c r="FA488" s="229"/>
      <c r="FB488" s="225">
        <f t="shared" si="570"/>
        <v>0</v>
      </c>
      <c r="FC488" s="230">
        <f>IF(FB488=1,data!$C$41*FA488,0)</f>
        <v>0</v>
      </c>
      <c r="FD488" s="265" t="s">
        <v>96</v>
      </c>
      <c r="FE488" s="231">
        <f>IF(FB488=1,IF(FA488&lt;15,VLOOKUP(FD488,data!$B$3:$E$32,2,0)*FA488,(VLOOKUP(FD488,data!$B$3:$E$32,2,0)*14)+(VLOOKUP(FD488,data!$B$3:$E$32,3,0))*(FA488-14)),0)</f>
        <v>0</v>
      </c>
      <c r="FF488" s="265" t="s">
        <v>96</v>
      </c>
      <c r="FG488" s="231">
        <f>IF(FB488=1,VLOOKUP(FF488,data!$B$35:$D$39,2,0),0)</f>
        <v>0</v>
      </c>
      <c r="FH488" s="232">
        <f>IF(AND(FE488&lt;&gt;0,FG488&lt;&gt;0)=FALSE,0,data!$C$43)</f>
        <v>0</v>
      </c>
      <c r="FI488" s="269">
        <f t="shared" si="571"/>
        <v>0</v>
      </c>
      <c r="FJ488" s="225">
        <f t="shared" si="572"/>
        <v>0</v>
      </c>
      <c r="FK488" s="225">
        <f t="shared" si="573"/>
        <v>0</v>
      </c>
      <c r="FL488" s="225">
        <f t="shared" si="574"/>
        <v>0</v>
      </c>
      <c r="FM488" s="431" t="str">
        <f t="shared" si="575"/>
        <v>ne</v>
      </c>
    </row>
    <row r="489" spans="1:169" ht="26.65" hidden="1" customHeight="1" x14ac:dyDescent="0.25">
      <c r="A489" s="233"/>
      <c r="B489" s="370" t="s">
        <v>580</v>
      </c>
      <c r="C489" s="416"/>
      <c r="D489" s="418"/>
      <c r="E489" s="229"/>
      <c r="F489" s="225">
        <f t="shared" si="507"/>
        <v>0</v>
      </c>
      <c r="G489" s="230">
        <f>IF(F489=1,data!$C$41*E489,0)</f>
        <v>0</v>
      </c>
      <c r="H489" s="265" t="s">
        <v>96</v>
      </c>
      <c r="I489" s="231">
        <f>IF($F489=1,IF($E489&lt;15,VLOOKUP(H489,data!$B$3:$E$32,2,0)*$E489,(VLOOKUP(H489,data!$B$3:$E$32,2,0)*14)+(VLOOKUP(H489,data!$B$3:$E$32,3,0))*($E489-14)),0)</f>
        <v>0</v>
      </c>
      <c r="J489" s="265" t="s">
        <v>96</v>
      </c>
      <c r="K489" s="231">
        <f>IF($F489=1,VLOOKUP(J489,data!$B$35:$D$39,2,0),0)</f>
        <v>0</v>
      </c>
      <c r="L489" s="232">
        <f>IF(AND(I489&lt;&gt;0,K489&lt;&gt;0)=FALSE,0,data!$C$43)</f>
        <v>0</v>
      </c>
      <c r="M489" s="269">
        <f t="shared" si="505"/>
        <v>0</v>
      </c>
      <c r="N489" s="225">
        <f t="shared" si="576"/>
        <v>0</v>
      </c>
      <c r="O489" s="225">
        <f t="shared" si="508"/>
        <v>0</v>
      </c>
      <c r="P489" s="225">
        <f t="shared" si="509"/>
        <v>0</v>
      </c>
      <c r="Q489" s="228"/>
      <c r="R489" s="438">
        <f t="shared" si="510"/>
        <v>0</v>
      </c>
      <c r="S489" s="225">
        <f t="shared" si="511"/>
        <v>0</v>
      </c>
      <c r="T489" s="357">
        <f>IF(S489=1,data!$C$41*R489,0)</f>
        <v>0</v>
      </c>
      <c r="U489" s="370" t="str">
        <f t="shared" si="512"/>
        <v xml:space="preserve"> </v>
      </c>
      <c r="V489" s="360">
        <f>IF($S489=1,IF(R489&lt;15,VLOOKUP(U489,data!$B$3:$E$32,2,0)*R489,(VLOOKUP(U489,data!$B$3:$E$32,2,0)*14)+(VLOOKUP(U489,data!$B$3:$E$32,3,0))*(R489-14)),0)</f>
        <v>0</v>
      </c>
      <c r="W489" s="370" t="str">
        <f t="shared" si="513"/>
        <v xml:space="preserve"> </v>
      </c>
      <c r="X489" s="360">
        <f>IF($S489=1,VLOOKUP(W489,data!$B$35:$D$39,2,0),0)</f>
        <v>0</v>
      </c>
      <c r="Y489" s="364">
        <f>IF(AND(V489&lt;&gt;0,X489&lt;&gt;0)=FALSE,0,data!$C$43)</f>
        <v>0</v>
      </c>
      <c r="Z489" s="365">
        <f t="shared" si="506"/>
        <v>0</v>
      </c>
      <c r="AA489" s="225">
        <f t="shared" si="577"/>
        <v>0</v>
      </c>
      <c r="AB489" s="225">
        <f t="shared" si="514"/>
        <v>0</v>
      </c>
      <c r="AC489" s="225">
        <f t="shared" si="515"/>
        <v>0</v>
      </c>
      <c r="AE489" s="229"/>
      <c r="AF489" s="225">
        <f t="shared" si="516"/>
        <v>0</v>
      </c>
      <c r="AG489" s="230">
        <f>IF(AF489=1,data!$C$41*AE489,0)</f>
        <v>0</v>
      </c>
      <c r="AH489" s="265" t="s">
        <v>96</v>
      </c>
      <c r="AI489" s="231">
        <f>IF(AF489=1,IF(AE489&lt;15,VLOOKUP(AH489,data!$B$3:$E$32,2,0)*AE489,(VLOOKUP(AH489,data!$B$3:$E$32,2,0)*14)+(VLOOKUP(AH489,data!$B$3:$E$32,3,0))*(AE489-14)),0)</f>
        <v>0</v>
      </c>
      <c r="AJ489" s="265" t="s">
        <v>96</v>
      </c>
      <c r="AK489" s="231">
        <f>IF(AF489=1,VLOOKUP(AJ489,data!$B$35:$D$39,2,0),0)</f>
        <v>0</v>
      </c>
      <c r="AL489" s="232">
        <f>IF(AND(AI489&lt;&gt;0,AK489&lt;&gt;0)=FALSE,0,data!$C$43)</f>
        <v>0</v>
      </c>
      <c r="AM489" s="269">
        <f t="shared" si="517"/>
        <v>0</v>
      </c>
      <c r="AN489" s="225">
        <f t="shared" si="518"/>
        <v>0</v>
      </c>
      <c r="AO489" s="225">
        <f t="shared" si="519"/>
        <v>0</v>
      </c>
      <c r="AP489" s="225">
        <f t="shared" si="520"/>
        <v>0</v>
      </c>
      <c r="AQ489" s="431" t="str">
        <f t="shared" si="521"/>
        <v>ne</v>
      </c>
      <c r="AS489" s="229"/>
      <c r="AT489" s="225">
        <f t="shared" si="522"/>
        <v>0</v>
      </c>
      <c r="AU489" s="230">
        <f>IF(AT489=1,data!$C$41*AS489,0)</f>
        <v>0</v>
      </c>
      <c r="AV489" s="265" t="s">
        <v>96</v>
      </c>
      <c r="AW489" s="231">
        <f>IF(AT489=1,IF(AS489&lt;15,VLOOKUP(AV489,data!$B$3:$E$32,2,0)*AS489,(VLOOKUP(AV489,data!$B$3:$E$32,2,0)*14)+(VLOOKUP(AV489,data!$B$3:$E$32,3,0))*(AS489-14)),0)</f>
        <v>0</v>
      </c>
      <c r="AX489" s="265" t="s">
        <v>96</v>
      </c>
      <c r="AY489" s="231">
        <f>IF(AT489=1,VLOOKUP(AX489,data!$B$35:$D$39,2,0),0)</f>
        <v>0</v>
      </c>
      <c r="AZ489" s="232">
        <f>IF(AND(AW489&lt;&gt;0,AY489&lt;&gt;0)=FALSE,0,data!$C$43)</f>
        <v>0</v>
      </c>
      <c r="BA489" s="269">
        <f t="shared" si="523"/>
        <v>0</v>
      </c>
      <c r="BB489" s="225">
        <f t="shared" si="524"/>
        <v>0</v>
      </c>
      <c r="BC489" s="225">
        <f t="shared" si="525"/>
        <v>0</v>
      </c>
      <c r="BD489" s="225">
        <f t="shared" si="526"/>
        <v>0</v>
      </c>
      <c r="BE489" s="431" t="str">
        <f t="shared" si="527"/>
        <v>ne</v>
      </c>
      <c r="BG489" s="229"/>
      <c r="BH489" s="225">
        <f t="shared" si="528"/>
        <v>0</v>
      </c>
      <c r="BI489" s="230">
        <f>IF(BH489=1,data!$C$41*BG489,0)</f>
        <v>0</v>
      </c>
      <c r="BJ489" s="265" t="s">
        <v>96</v>
      </c>
      <c r="BK489" s="231">
        <f>IF(BH489=1,IF(BG489&lt;15,VLOOKUP(BJ489,data!$B$3:$E$32,2,0)*BG489,(VLOOKUP(BJ489,data!$B$3:$E$32,2,0)*14)+(VLOOKUP(BJ489,data!$B$3:$E$32,3,0))*(BG489-14)),0)</f>
        <v>0</v>
      </c>
      <c r="BL489" s="265" t="s">
        <v>96</v>
      </c>
      <c r="BM489" s="231">
        <f>IF(BH489=1,VLOOKUP(BL489,data!$B$35:$D$39,2,0),0)</f>
        <v>0</v>
      </c>
      <c r="BN489" s="232">
        <f>IF(AND(BK489&lt;&gt;0,BM489&lt;&gt;0)=FALSE,0,data!$C$43)</f>
        <v>0</v>
      </c>
      <c r="BO489" s="269">
        <f t="shared" si="529"/>
        <v>0</v>
      </c>
      <c r="BP489" s="225">
        <f t="shared" si="530"/>
        <v>0</v>
      </c>
      <c r="BQ489" s="225">
        <f t="shared" si="531"/>
        <v>0</v>
      </c>
      <c r="BR489" s="225">
        <f t="shared" si="532"/>
        <v>0</v>
      </c>
      <c r="BS489" s="431" t="str">
        <f t="shared" si="533"/>
        <v>ne</v>
      </c>
      <c r="BU489" s="229"/>
      <c r="BV489" s="225">
        <f t="shared" si="534"/>
        <v>0</v>
      </c>
      <c r="BW489" s="230">
        <f>IF(BV489=1,data!$C$41*BU489,0)</f>
        <v>0</v>
      </c>
      <c r="BX489" s="265" t="s">
        <v>96</v>
      </c>
      <c r="BY489" s="231">
        <f>IF(BV489=1,IF(BU489&lt;15,VLOOKUP(BX489,data!$B$3:$E$32,2,0)*BU489,(VLOOKUP(BX489,data!$B$3:$E$32,2,0)*14)+(VLOOKUP(BX489,data!$B$3:$E$32,3,0))*(BU489-14)),0)</f>
        <v>0</v>
      </c>
      <c r="BZ489" s="265" t="s">
        <v>96</v>
      </c>
      <c r="CA489" s="231">
        <f>IF(BV489=1,VLOOKUP(BZ489,data!$B$35:$D$39,2,0),0)</f>
        <v>0</v>
      </c>
      <c r="CB489" s="232">
        <f>IF(AND(BY489&lt;&gt;0,CA489&lt;&gt;0)=FALSE,0,data!$C$43)</f>
        <v>0</v>
      </c>
      <c r="CC489" s="269">
        <f t="shared" si="535"/>
        <v>0</v>
      </c>
      <c r="CD489" s="225">
        <f t="shared" si="536"/>
        <v>0</v>
      </c>
      <c r="CE489" s="225">
        <f t="shared" si="537"/>
        <v>0</v>
      </c>
      <c r="CF489" s="225">
        <f t="shared" si="538"/>
        <v>0</v>
      </c>
      <c r="CG489" s="431" t="str">
        <f t="shared" si="539"/>
        <v>ne</v>
      </c>
      <c r="CI489" s="229"/>
      <c r="CJ489" s="225">
        <f t="shared" si="540"/>
        <v>0</v>
      </c>
      <c r="CK489" s="230">
        <f>IF(CJ489=1,data!$C$41*CI489,0)</f>
        <v>0</v>
      </c>
      <c r="CL489" s="265" t="s">
        <v>96</v>
      </c>
      <c r="CM489" s="231">
        <f>IF(CJ489=1,IF(CI489&lt;15,VLOOKUP(CL489,data!$B$3:$E$32,2,0)*CI489,(VLOOKUP(CL489,data!$B$3:$E$32,2,0)*14)+(VLOOKUP(CL489,data!$B$3:$E$32,3,0))*(CI489-14)),0)</f>
        <v>0</v>
      </c>
      <c r="CN489" s="265" t="s">
        <v>96</v>
      </c>
      <c r="CO489" s="231">
        <f>IF(CJ489=1,VLOOKUP(CN489,data!$B$35:$D$39,2,0),0)</f>
        <v>0</v>
      </c>
      <c r="CP489" s="232">
        <f>IF(AND(CM489&lt;&gt;0,CO489&lt;&gt;0)=FALSE,0,data!$C$43)</f>
        <v>0</v>
      </c>
      <c r="CQ489" s="269">
        <f t="shared" si="541"/>
        <v>0</v>
      </c>
      <c r="CR489" s="225">
        <f t="shared" si="542"/>
        <v>0</v>
      </c>
      <c r="CS489" s="225">
        <f t="shared" si="543"/>
        <v>0</v>
      </c>
      <c r="CT489" s="225">
        <f t="shared" si="544"/>
        <v>0</v>
      </c>
      <c r="CU489" s="431" t="str">
        <f t="shared" si="545"/>
        <v>ne</v>
      </c>
      <c r="CW489" s="229"/>
      <c r="CX489" s="225">
        <f t="shared" si="546"/>
        <v>0</v>
      </c>
      <c r="CY489" s="230">
        <f>IF(CX489=1,data!$C$41*CW489,0)</f>
        <v>0</v>
      </c>
      <c r="CZ489" s="265" t="s">
        <v>96</v>
      </c>
      <c r="DA489" s="231">
        <f>IF(CX489=1,IF(CW489&lt;15,VLOOKUP(CZ489,data!$B$3:$E$32,2,0)*CW489,(VLOOKUP(CZ489,data!$B$3:$E$32,2,0)*14)+(VLOOKUP(CZ489,data!$B$3:$E$32,3,0))*(CW489-14)),0)</f>
        <v>0</v>
      </c>
      <c r="DB489" s="265" t="s">
        <v>96</v>
      </c>
      <c r="DC489" s="231">
        <f>IF(CX489=1,VLOOKUP(DB489,data!$B$35:$D$39,2,0),0)</f>
        <v>0</v>
      </c>
      <c r="DD489" s="232">
        <f>IF(AND(DA489&lt;&gt;0,DC489&lt;&gt;0)=FALSE,0,data!$C$43)</f>
        <v>0</v>
      </c>
      <c r="DE489" s="269">
        <f t="shared" si="547"/>
        <v>0</v>
      </c>
      <c r="DF489" s="225">
        <f t="shared" si="548"/>
        <v>0</v>
      </c>
      <c r="DG489" s="225">
        <f t="shared" si="549"/>
        <v>0</v>
      </c>
      <c r="DH489" s="225">
        <f t="shared" si="550"/>
        <v>0</v>
      </c>
      <c r="DI489" s="431" t="str">
        <f t="shared" si="551"/>
        <v>ne</v>
      </c>
      <c r="DK489" s="229"/>
      <c r="DL489" s="225">
        <f t="shared" si="552"/>
        <v>0</v>
      </c>
      <c r="DM489" s="230">
        <f>IF(DL489=1,data!$C$41*DK489,0)</f>
        <v>0</v>
      </c>
      <c r="DN489" s="265" t="s">
        <v>96</v>
      </c>
      <c r="DO489" s="231">
        <f>IF(DL489=1,IF(DK489&lt;15,VLOOKUP(DN489,data!$B$3:$E$32,2,0)*DK489,(VLOOKUP(DN489,data!$B$3:$E$32,2,0)*14)+(VLOOKUP(DN489,data!$B$3:$E$32,3,0))*(DK489-14)),0)</f>
        <v>0</v>
      </c>
      <c r="DP489" s="265" t="s">
        <v>96</v>
      </c>
      <c r="DQ489" s="231">
        <f>IF(DL489=1,VLOOKUP(DP489,data!$B$35:$D$39,2,0),0)</f>
        <v>0</v>
      </c>
      <c r="DR489" s="232">
        <f>IF(AND(DO489&lt;&gt;0,DQ489&lt;&gt;0)=FALSE,0,data!$C$43)</f>
        <v>0</v>
      </c>
      <c r="DS489" s="269">
        <f t="shared" si="553"/>
        <v>0</v>
      </c>
      <c r="DT489" s="225">
        <f t="shared" si="554"/>
        <v>0</v>
      </c>
      <c r="DU489" s="225">
        <f t="shared" si="555"/>
        <v>0</v>
      </c>
      <c r="DV489" s="225">
        <f t="shared" si="556"/>
        <v>0</v>
      </c>
      <c r="DW489" s="431" t="str">
        <f t="shared" si="557"/>
        <v>ne</v>
      </c>
      <c r="DY489" s="229"/>
      <c r="DZ489" s="225">
        <f t="shared" si="558"/>
        <v>0</v>
      </c>
      <c r="EA489" s="230">
        <f>IF(DZ489=1,data!$C$41*DY489,0)</f>
        <v>0</v>
      </c>
      <c r="EB489" s="265" t="s">
        <v>96</v>
      </c>
      <c r="EC489" s="231">
        <f>IF(DZ489=1,IF(DY489&lt;15,VLOOKUP(EB489,data!$B$3:$E$32,2,0)*DY489,(VLOOKUP(EB489,data!$B$3:$E$32,2,0)*14)+(VLOOKUP(EB489,data!$B$3:$E$32,3,0))*(DY489-14)),0)</f>
        <v>0</v>
      </c>
      <c r="ED489" s="265" t="s">
        <v>96</v>
      </c>
      <c r="EE489" s="231">
        <f>IF(DZ489=1,VLOOKUP(ED489,data!$B$35:$D$39,2,0),0)</f>
        <v>0</v>
      </c>
      <c r="EF489" s="232">
        <f>IF(AND(EC489&lt;&gt;0,EE489&lt;&gt;0)=FALSE,0,data!$C$43)</f>
        <v>0</v>
      </c>
      <c r="EG489" s="269">
        <f t="shared" si="559"/>
        <v>0</v>
      </c>
      <c r="EH489" s="225">
        <f t="shared" si="560"/>
        <v>0</v>
      </c>
      <c r="EI489" s="225">
        <f t="shared" si="561"/>
        <v>0</v>
      </c>
      <c r="EJ489" s="225">
        <f t="shared" si="562"/>
        <v>0</v>
      </c>
      <c r="EK489" s="431" t="str">
        <f t="shared" si="563"/>
        <v>ne</v>
      </c>
      <c r="EM489" s="229"/>
      <c r="EN489" s="225">
        <f t="shared" si="564"/>
        <v>0</v>
      </c>
      <c r="EO489" s="230">
        <f>IF(EN489=1,data!$C$41*EM489,0)</f>
        <v>0</v>
      </c>
      <c r="EP489" s="265" t="s">
        <v>96</v>
      </c>
      <c r="EQ489" s="231">
        <f>IF(EN489=1,IF(EM489&lt;15,VLOOKUP(EP489,data!$B$3:$E$32,2,0)*EM489,(VLOOKUP(EP489,data!$B$3:$E$32,2,0)*14)+(VLOOKUP(EP489,data!$B$3:$E$32,3,0))*(EM489-14)),0)</f>
        <v>0</v>
      </c>
      <c r="ER489" s="265" t="s">
        <v>96</v>
      </c>
      <c r="ES489" s="231">
        <f>IF(EN489=1,VLOOKUP(ER489,data!$B$35:$D$39,2,0),0)</f>
        <v>0</v>
      </c>
      <c r="ET489" s="232">
        <f>IF(AND(EQ489&lt;&gt;0,ES489&lt;&gt;0)=FALSE,0,data!$C$43)</f>
        <v>0</v>
      </c>
      <c r="EU489" s="269">
        <f t="shared" si="565"/>
        <v>0</v>
      </c>
      <c r="EV489" s="225">
        <f t="shared" si="566"/>
        <v>0</v>
      </c>
      <c r="EW489" s="225">
        <f t="shared" si="567"/>
        <v>0</v>
      </c>
      <c r="EX489" s="225">
        <f t="shared" si="568"/>
        <v>0</v>
      </c>
      <c r="EY489" s="431" t="str">
        <f t="shared" si="569"/>
        <v>ne</v>
      </c>
      <c r="FA489" s="229"/>
      <c r="FB489" s="225">
        <f t="shared" si="570"/>
        <v>0</v>
      </c>
      <c r="FC489" s="230">
        <f>IF(FB489=1,data!$C$41*FA489,0)</f>
        <v>0</v>
      </c>
      <c r="FD489" s="265" t="s">
        <v>96</v>
      </c>
      <c r="FE489" s="231">
        <f>IF(FB489=1,IF(FA489&lt;15,VLOOKUP(FD489,data!$B$3:$E$32,2,0)*FA489,(VLOOKUP(FD489,data!$B$3:$E$32,2,0)*14)+(VLOOKUP(FD489,data!$B$3:$E$32,3,0))*(FA489-14)),0)</f>
        <v>0</v>
      </c>
      <c r="FF489" s="265" t="s">
        <v>96</v>
      </c>
      <c r="FG489" s="231">
        <f>IF(FB489=1,VLOOKUP(FF489,data!$B$35:$D$39,2,0),0)</f>
        <v>0</v>
      </c>
      <c r="FH489" s="232">
        <f>IF(AND(FE489&lt;&gt;0,FG489&lt;&gt;0)=FALSE,0,data!$C$43)</f>
        <v>0</v>
      </c>
      <c r="FI489" s="269">
        <f t="shared" si="571"/>
        <v>0</v>
      </c>
      <c r="FJ489" s="225">
        <f t="shared" si="572"/>
        <v>0</v>
      </c>
      <c r="FK489" s="225">
        <f t="shared" si="573"/>
        <v>0</v>
      </c>
      <c r="FL489" s="225">
        <f t="shared" si="574"/>
        <v>0</v>
      </c>
      <c r="FM489" s="431" t="str">
        <f t="shared" si="575"/>
        <v>ne</v>
      </c>
    </row>
    <row r="490" spans="1:169" ht="26.65" hidden="1" customHeight="1" x14ac:dyDescent="0.25">
      <c r="A490" s="233"/>
      <c r="B490" s="370" t="s">
        <v>581</v>
      </c>
      <c r="C490" s="416"/>
      <c r="D490" s="418"/>
      <c r="E490" s="229"/>
      <c r="F490" s="225">
        <f t="shared" si="507"/>
        <v>0</v>
      </c>
      <c r="G490" s="230">
        <f>IF(F490=1,data!$C$41*E490,0)</f>
        <v>0</v>
      </c>
      <c r="H490" s="265" t="s">
        <v>96</v>
      </c>
      <c r="I490" s="231">
        <f>IF($F490=1,IF($E490&lt;15,VLOOKUP(H490,data!$B$3:$E$32,2,0)*$E490,(VLOOKUP(H490,data!$B$3:$E$32,2,0)*14)+(VLOOKUP(H490,data!$B$3:$E$32,3,0))*($E490-14)),0)</f>
        <v>0</v>
      </c>
      <c r="J490" s="265" t="s">
        <v>96</v>
      </c>
      <c r="K490" s="231">
        <f>IF($F490=1,VLOOKUP(J490,data!$B$35:$D$39,2,0),0)</f>
        <v>0</v>
      </c>
      <c r="L490" s="232">
        <f>IF(AND(I490&lt;&gt;0,K490&lt;&gt;0)=FALSE,0,data!$C$43)</f>
        <v>0</v>
      </c>
      <c r="M490" s="269">
        <f t="shared" si="505"/>
        <v>0</v>
      </c>
      <c r="N490" s="225">
        <f t="shared" si="576"/>
        <v>0</v>
      </c>
      <c r="O490" s="225">
        <f t="shared" si="508"/>
        <v>0</v>
      </c>
      <c r="P490" s="225">
        <f t="shared" si="509"/>
        <v>0</v>
      </c>
      <c r="Q490" s="228"/>
      <c r="R490" s="438">
        <f t="shared" si="510"/>
        <v>0</v>
      </c>
      <c r="S490" s="225">
        <f t="shared" si="511"/>
        <v>0</v>
      </c>
      <c r="T490" s="357">
        <f>IF(S490=1,data!$C$41*R490,0)</f>
        <v>0</v>
      </c>
      <c r="U490" s="370" t="str">
        <f t="shared" si="512"/>
        <v xml:space="preserve"> </v>
      </c>
      <c r="V490" s="360">
        <f>IF($S490=1,IF(R490&lt;15,VLOOKUP(U490,data!$B$3:$E$32,2,0)*R490,(VLOOKUP(U490,data!$B$3:$E$32,2,0)*14)+(VLOOKUP(U490,data!$B$3:$E$32,3,0))*(R490-14)),0)</f>
        <v>0</v>
      </c>
      <c r="W490" s="370" t="str">
        <f t="shared" si="513"/>
        <v xml:space="preserve"> </v>
      </c>
      <c r="X490" s="360">
        <f>IF($S490=1,VLOOKUP(W490,data!$B$35:$D$39,2,0),0)</f>
        <v>0</v>
      </c>
      <c r="Y490" s="364">
        <f>IF(AND(V490&lt;&gt;0,X490&lt;&gt;0)=FALSE,0,data!$C$43)</f>
        <v>0</v>
      </c>
      <c r="Z490" s="365">
        <f t="shared" si="506"/>
        <v>0</v>
      </c>
      <c r="AA490" s="225">
        <f t="shared" si="577"/>
        <v>0</v>
      </c>
      <c r="AB490" s="225">
        <f t="shared" si="514"/>
        <v>0</v>
      </c>
      <c r="AC490" s="225">
        <f t="shared" si="515"/>
        <v>0</v>
      </c>
      <c r="AE490" s="229"/>
      <c r="AF490" s="225">
        <f t="shared" si="516"/>
        <v>0</v>
      </c>
      <c r="AG490" s="230">
        <f>IF(AF490=1,data!$C$41*AE490,0)</f>
        <v>0</v>
      </c>
      <c r="AH490" s="265" t="s">
        <v>96</v>
      </c>
      <c r="AI490" s="231">
        <f>IF(AF490=1,IF(AE490&lt;15,VLOOKUP(AH490,data!$B$3:$E$32,2,0)*AE490,(VLOOKUP(AH490,data!$B$3:$E$32,2,0)*14)+(VLOOKUP(AH490,data!$B$3:$E$32,3,0))*(AE490-14)),0)</f>
        <v>0</v>
      </c>
      <c r="AJ490" s="265" t="s">
        <v>96</v>
      </c>
      <c r="AK490" s="231">
        <f>IF(AF490=1,VLOOKUP(AJ490,data!$B$35:$D$39,2,0),0)</f>
        <v>0</v>
      </c>
      <c r="AL490" s="232">
        <f>IF(AND(AI490&lt;&gt;0,AK490&lt;&gt;0)=FALSE,0,data!$C$43)</f>
        <v>0</v>
      </c>
      <c r="AM490" s="269">
        <f t="shared" si="517"/>
        <v>0</v>
      </c>
      <c r="AN490" s="225">
        <f t="shared" si="518"/>
        <v>0</v>
      </c>
      <c r="AO490" s="225">
        <f t="shared" si="519"/>
        <v>0</v>
      </c>
      <c r="AP490" s="225">
        <f t="shared" si="520"/>
        <v>0</v>
      </c>
      <c r="AQ490" s="431" t="str">
        <f t="shared" si="521"/>
        <v>ne</v>
      </c>
      <c r="AS490" s="229"/>
      <c r="AT490" s="225">
        <f t="shared" si="522"/>
        <v>0</v>
      </c>
      <c r="AU490" s="230">
        <f>IF(AT490=1,data!$C$41*AS490,0)</f>
        <v>0</v>
      </c>
      <c r="AV490" s="265" t="s">
        <v>96</v>
      </c>
      <c r="AW490" s="231">
        <f>IF(AT490=1,IF(AS490&lt;15,VLOOKUP(AV490,data!$B$3:$E$32,2,0)*AS490,(VLOOKUP(AV490,data!$B$3:$E$32,2,0)*14)+(VLOOKUP(AV490,data!$B$3:$E$32,3,0))*(AS490-14)),0)</f>
        <v>0</v>
      </c>
      <c r="AX490" s="265" t="s">
        <v>96</v>
      </c>
      <c r="AY490" s="231">
        <f>IF(AT490=1,VLOOKUP(AX490,data!$B$35:$D$39,2,0),0)</f>
        <v>0</v>
      </c>
      <c r="AZ490" s="232">
        <f>IF(AND(AW490&lt;&gt;0,AY490&lt;&gt;0)=FALSE,0,data!$C$43)</f>
        <v>0</v>
      </c>
      <c r="BA490" s="269">
        <f t="shared" si="523"/>
        <v>0</v>
      </c>
      <c r="BB490" s="225">
        <f t="shared" si="524"/>
        <v>0</v>
      </c>
      <c r="BC490" s="225">
        <f t="shared" si="525"/>
        <v>0</v>
      </c>
      <c r="BD490" s="225">
        <f t="shared" si="526"/>
        <v>0</v>
      </c>
      <c r="BE490" s="431" t="str">
        <f t="shared" si="527"/>
        <v>ne</v>
      </c>
      <c r="BG490" s="229"/>
      <c r="BH490" s="225">
        <f t="shared" si="528"/>
        <v>0</v>
      </c>
      <c r="BI490" s="230">
        <f>IF(BH490=1,data!$C$41*BG490,0)</f>
        <v>0</v>
      </c>
      <c r="BJ490" s="265" t="s">
        <v>96</v>
      </c>
      <c r="BK490" s="231">
        <f>IF(BH490=1,IF(BG490&lt;15,VLOOKUP(BJ490,data!$B$3:$E$32,2,0)*BG490,(VLOOKUP(BJ490,data!$B$3:$E$32,2,0)*14)+(VLOOKUP(BJ490,data!$B$3:$E$32,3,0))*(BG490-14)),0)</f>
        <v>0</v>
      </c>
      <c r="BL490" s="265" t="s">
        <v>96</v>
      </c>
      <c r="BM490" s="231">
        <f>IF(BH490=1,VLOOKUP(BL490,data!$B$35:$D$39,2,0),0)</f>
        <v>0</v>
      </c>
      <c r="BN490" s="232">
        <f>IF(AND(BK490&lt;&gt;0,BM490&lt;&gt;0)=FALSE,0,data!$C$43)</f>
        <v>0</v>
      </c>
      <c r="BO490" s="269">
        <f t="shared" si="529"/>
        <v>0</v>
      </c>
      <c r="BP490" s="225">
        <f t="shared" si="530"/>
        <v>0</v>
      </c>
      <c r="BQ490" s="225">
        <f t="shared" si="531"/>
        <v>0</v>
      </c>
      <c r="BR490" s="225">
        <f t="shared" si="532"/>
        <v>0</v>
      </c>
      <c r="BS490" s="431" t="str">
        <f t="shared" si="533"/>
        <v>ne</v>
      </c>
      <c r="BU490" s="229"/>
      <c r="BV490" s="225">
        <f t="shared" si="534"/>
        <v>0</v>
      </c>
      <c r="BW490" s="230">
        <f>IF(BV490=1,data!$C$41*BU490,0)</f>
        <v>0</v>
      </c>
      <c r="BX490" s="265" t="s">
        <v>96</v>
      </c>
      <c r="BY490" s="231">
        <f>IF(BV490=1,IF(BU490&lt;15,VLOOKUP(BX490,data!$B$3:$E$32,2,0)*BU490,(VLOOKUP(BX490,data!$B$3:$E$32,2,0)*14)+(VLOOKUP(BX490,data!$B$3:$E$32,3,0))*(BU490-14)),0)</f>
        <v>0</v>
      </c>
      <c r="BZ490" s="265" t="s">
        <v>96</v>
      </c>
      <c r="CA490" s="231">
        <f>IF(BV490=1,VLOOKUP(BZ490,data!$B$35:$D$39,2,0),0)</f>
        <v>0</v>
      </c>
      <c r="CB490" s="232">
        <f>IF(AND(BY490&lt;&gt;0,CA490&lt;&gt;0)=FALSE,0,data!$C$43)</f>
        <v>0</v>
      </c>
      <c r="CC490" s="269">
        <f t="shared" si="535"/>
        <v>0</v>
      </c>
      <c r="CD490" s="225">
        <f t="shared" si="536"/>
        <v>0</v>
      </c>
      <c r="CE490" s="225">
        <f t="shared" si="537"/>
        <v>0</v>
      </c>
      <c r="CF490" s="225">
        <f t="shared" si="538"/>
        <v>0</v>
      </c>
      <c r="CG490" s="431" t="str">
        <f t="shared" si="539"/>
        <v>ne</v>
      </c>
      <c r="CI490" s="229"/>
      <c r="CJ490" s="225">
        <f t="shared" si="540"/>
        <v>0</v>
      </c>
      <c r="CK490" s="230">
        <f>IF(CJ490=1,data!$C$41*CI490,0)</f>
        <v>0</v>
      </c>
      <c r="CL490" s="265" t="s">
        <v>96</v>
      </c>
      <c r="CM490" s="231">
        <f>IF(CJ490=1,IF(CI490&lt;15,VLOOKUP(CL490,data!$B$3:$E$32,2,0)*CI490,(VLOOKUP(CL490,data!$B$3:$E$32,2,0)*14)+(VLOOKUP(CL490,data!$B$3:$E$32,3,0))*(CI490-14)),0)</f>
        <v>0</v>
      </c>
      <c r="CN490" s="265" t="s">
        <v>96</v>
      </c>
      <c r="CO490" s="231">
        <f>IF(CJ490=1,VLOOKUP(CN490,data!$B$35:$D$39,2,0),0)</f>
        <v>0</v>
      </c>
      <c r="CP490" s="232">
        <f>IF(AND(CM490&lt;&gt;0,CO490&lt;&gt;0)=FALSE,0,data!$C$43)</f>
        <v>0</v>
      </c>
      <c r="CQ490" s="269">
        <f t="shared" si="541"/>
        <v>0</v>
      </c>
      <c r="CR490" s="225">
        <f t="shared" si="542"/>
        <v>0</v>
      </c>
      <c r="CS490" s="225">
        <f t="shared" si="543"/>
        <v>0</v>
      </c>
      <c r="CT490" s="225">
        <f t="shared" si="544"/>
        <v>0</v>
      </c>
      <c r="CU490" s="431" t="str">
        <f t="shared" si="545"/>
        <v>ne</v>
      </c>
      <c r="CW490" s="229"/>
      <c r="CX490" s="225">
        <f t="shared" si="546"/>
        <v>0</v>
      </c>
      <c r="CY490" s="230">
        <f>IF(CX490=1,data!$C$41*CW490,0)</f>
        <v>0</v>
      </c>
      <c r="CZ490" s="265" t="s">
        <v>96</v>
      </c>
      <c r="DA490" s="231">
        <f>IF(CX490=1,IF(CW490&lt;15,VLOOKUP(CZ490,data!$B$3:$E$32,2,0)*CW490,(VLOOKUP(CZ490,data!$B$3:$E$32,2,0)*14)+(VLOOKUP(CZ490,data!$B$3:$E$32,3,0))*(CW490-14)),0)</f>
        <v>0</v>
      </c>
      <c r="DB490" s="265" t="s">
        <v>96</v>
      </c>
      <c r="DC490" s="231">
        <f>IF(CX490=1,VLOOKUP(DB490,data!$B$35:$D$39,2,0),0)</f>
        <v>0</v>
      </c>
      <c r="DD490" s="232">
        <f>IF(AND(DA490&lt;&gt;0,DC490&lt;&gt;0)=FALSE,0,data!$C$43)</f>
        <v>0</v>
      </c>
      <c r="DE490" s="269">
        <f t="shared" si="547"/>
        <v>0</v>
      </c>
      <c r="DF490" s="225">
        <f t="shared" si="548"/>
        <v>0</v>
      </c>
      <c r="DG490" s="225">
        <f t="shared" si="549"/>
        <v>0</v>
      </c>
      <c r="DH490" s="225">
        <f t="shared" si="550"/>
        <v>0</v>
      </c>
      <c r="DI490" s="431" t="str">
        <f t="shared" si="551"/>
        <v>ne</v>
      </c>
      <c r="DK490" s="229"/>
      <c r="DL490" s="225">
        <f t="shared" si="552"/>
        <v>0</v>
      </c>
      <c r="DM490" s="230">
        <f>IF(DL490=1,data!$C$41*DK490,0)</f>
        <v>0</v>
      </c>
      <c r="DN490" s="265" t="s">
        <v>96</v>
      </c>
      <c r="DO490" s="231">
        <f>IF(DL490=1,IF(DK490&lt;15,VLOOKUP(DN490,data!$B$3:$E$32,2,0)*DK490,(VLOOKUP(DN490,data!$B$3:$E$32,2,0)*14)+(VLOOKUP(DN490,data!$B$3:$E$32,3,0))*(DK490-14)),0)</f>
        <v>0</v>
      </c>
      <c r="DP490" s="265" t="s">
        <v>96</v>
      </c>
      <c r="DQ490" s="231">
        <f>IF(DL490=1,VLOOKUP(DP490,data!$B$35:$D$39,2,0),0)</f>
        <v>0</v>
      </c>
      <c r="DR490" s="232">
        <f>IF(AND(DO490&lt;&gt;0,DQ490&lt;&gt;0)=FALSE,0,data!$C$43)</f>
        <v>0</v>
      </c>
      <c r="DS490" s="269">
        <f t="shared" si="553"/>
        <v>0</v>
      </c>
      <c r="DT490" s="225">
        <f t="shared" si="554"/>
        <v>0</v>
      </c>
      <c r="DU490" s="225">
        <f t="shared" si="555"/>
        <v>0</v>
      </c>
      <c r="DV490" s="225">
        <f t="shared" si="556"/>
        <v>0</v>
      </c>
      <c r="DW490" s="431" t="str">
        <f t="shared" si="557"/>
        <v>ne</v>
      </c>
      <c r="DY490" s="229"/>
      <c r="DZ490" s="225">
        <f t="shared" si="558"/>
        <v>0</v>
      </c>
      <c r="EA490" s="230">
        <f>IF(DZ490=1,data!$C$41*DY490,0)</f>
        <v>0</v>
      </c>
      <c r="EB490" s="265" t="s">
        <v>96</v>
      </c>
      <c r="EC490" s="231">
        <f>IF(DZ490=1,IF(DY490&lt;15,VLOOKUP(EB490,data!$B$3:$E$32,2,0)*DY490,(VLOOKUP(EB490,data!$B$3:$E$32,2,0)*14)+(VLOOKUP(EB490,data!$B$3:$E$32,3,0))*(DY490-14)),0)</f>
        <v>0</v>
      </c>
      <c r="ED490" s="265" t="s">
        <v>96</v>
      </c>
      <c r="EE490" s="231">
        <f>IF(DZ490=1,VLOOKUP(ED490,data!$B$35:$D$39,2,0),0)</f>
        <v>0</v>
      </c>
      <c r="EF490" s="232">
        <f>IF(AND(EC490&lt;&gt;0,EE490&lt;&gt;0)=FALSE,0,data!$C$43)</f>
        <v>0</v>
      </c>
      <c r="EG490" s="269">
        <f t="shared" si="559"/>
        <v>0</v>
      </c>
      <c r="EH490" s="225">
        <f t="shared" si="560"/>
        <v>0</v>
      </c>
      <c r="EI490" s="225">
        <f t="shared" si="561"/>
        <v>0</v>
      </c>
      <c r="EJ490" s="225">
        <f t="shared" si="562"/>
        <v>0</v>
      </c>
      <c r="EK490" s="431" t="str">
        <f t="shared" si="563"/>
        <v>ne</v>
      </c>
      <c r="EM490" s="229"/>
      <c r="EN490" s="225">
        <f t="shared" si="564"/>
        <v>0</v>
      </c>
      <c r="EO490" s="230">
        <f>IF(EN490=1,data!$C$41*EM490,0)</f>
        <v>0</v>
      </c>
      <c r="EP490" s="265" t="s">
        <v>96</v>
      </c>
      <c r="EQ490" s="231">
        <f>IF(EN490=1,IF(EM490&lt;15,VLOOKUP(EP490,data!$B$3:$E$32,2,0)*EM490,(VLOOKUP(EP490,data!$B$3:$E$32,2,0)*14)+(VLOOKUP(EP490,data!$B$3:$E$32,3,0))*(EM490-14)),0)</f>
        <v>0</v>
      </c>
      <c r="ER490" s="265" t="s">
        <v>96</v>
      </c>
      <c r="ES490" s="231">
        <f>IF(EN490=1,VLOOKUP(ER490,data!$B$35:$D$39,2,0),0)</f>
        <v>0</v>
      </c>
      <c r="ET490" s="232">
        <f>IF(AND(EQ490&lt;&gt;0,ES490&lt;&gt;0)=FALSE,0,data!$C$43)</f>
        <v>0</v>
      </c>
      <c r="EU490" s="269">
        <f t="shared" si="565"/>
        <v>0</v>
      </c>
      <c r="EV490" s="225">
        <f t="shared" si="566"/>
        <v>0</v>
      </c>
      <c r="EW490" s="225">
        <f t="shared" si="567"/>
        <v>0</v>
      </c>
      <c r="EX490" s="225">
        <f t="shared" si="568"/>
        <v>0</v>
      </c>
      <c r="EY490" s="431" t="str">
        <f t="shared" si="569"/>
        <v>ne</v>
      </c>
      <c r="FA490" s="229"/>
      <c r="FB490" s="225">
        <f t="shared" si="570"/>
        <v>0</v>
      </c>
      <c r="FC490" s="230">
        <f>IF(FB490=1,data!$C$41*FA490,0)</f>
        <v>0</v>
      </c>
      <c r="FD490" s="265" t="s">
        <v>96</v>
      </c>
      <c r="FE490" s="231">
        <f>IF(FB490=1,IF(FA490&lt;15,VLOOKUP(FD490,data!$B$3:$E$32,2,0)*FA490,(VLOOKUP(FD490,data!$B$3:$E$32,2,0)*14)+(VLOOKUP(FD490,data!$B$3:$E$32,3,0))*(FA490-14)),0)</f>
        <v>0</v>
      </c>
      <c r="FF490" s="265" t="s">
        <v>96</v>
      </c>
      <c r="FG490" s="231">
        <f>IF(FB490=1,VLOOKUP(FF490,data!$B$35:$D$39,2,0),0)</f>
        <v>0</v>
      </c>
      <c r="FH490" s="232">
        <f>IF(AND(FE490&lt;&gt;0,FG490&lt;&gt;0)=FALSE,0,data!$C$43)</f>
        <v>0</v>
      </c>
      <c r="FI490" s="269">
        <f t="shared" si="571"/>
        <v>0</v>
      </c>
      <c r="FJ490" s="225">
        <f t="shared" si="572"/>
        <v>0</v>
      </c>
      <c r="FK490" s="225">
        <f t="shared" si="573"/>
        <v>0</v>
      </c>
      <c r="FL490" s="225">
        <f t="shared" si="574"/>
        <v>0</v>
      </c>
      <c r="FM490" s="431" t="str">
        <f t="shared" si="575"/>
        <v>ne</v>
      </c>
    </row>
    <row r="491" spans="1:169" ht="26.65" hidden="1" customHeight="1" x14ac:dyDescent="0.25">
      <c r="A491" s="233"/>
      <c r="B491" s="370" t="s">
        <v>582</v>
      </c>
      <c r="C491" s="416"/>
      <c r="D491" s="418"/>
      <c r="E491" s="229"/>
      <c r="F491" s="225">
        <f t="shared" si="507"/>
        <v>0</v>
      </c>
      <c r="G491" s="230">
        <f>IF(F491=1,data!$C$41*E491,0)</f>
        <v>0</v>
      </c>
      <c r="H491" s="265" t="s">
        <v>96</v>
      </c>
      <c r="I491" s="231">
        <f>IF($F491=1,IF($E491&lt;15,VLOOKUP(H491,data!$B$3:$E$32,2,0)*$E491,(VLOOKUP(H491,data!$B$3:$E$32,2,0)*14)+(VLOOKUP(H491,data!$B$3:$E$32,3,0))*($E491-14)),0)</f>
        <v>0</v>
      </c>
      <c r="J491" s="265" t="s">
        <v>96</v>
      </c>
      <c r="K491" s="231">
        <f>IF($F491=1,VLOOKUP(J491,data!$B$35:$D$39,2,0),0)</f>
        <v>0</v>
      </c>
      <c r="L491" s="232">
        <f>IF(AND(I491&lt;&gt;0,K491&lt;&gt;0)=FALSE,0,data!$C$43)</f>
        <v>0</v>
      </c>
      <c r="M491" s="269">
        <f t="shared" si="505"/>
        <v>0</v>
      </c>
      <c r="N491" s="225">
        <f t="shared" si="576"/>
        <v>0</v>
      </c>
      <c r="O491" s="225">
        <f t="shared" si="508"/>
        <v>0</v>
      </c>
      <c r="P491" s="225">
        <f t="shared" si="509"/>
        <v>0</v>
      </c>
      <c r="Q491" s="228"/>
      <c r="R491" s="438">
        <f t="shared" si="510"/>
        <v>0</v>
      </c>
      <c r="S491" s="225">
        <f t="shared" si="511"/>
        <v>0</v>
      </c>
      <c r="T491" s="357">
        <f>IF(S491=1,data!$C$41*R491,0)</f>
        <v>0</v>
      </c>
      <c r="U491" s="370" t="str">
        <f t="shared" si="512"/>
        <v xml:space="preserve"> </v>
      </c>
      <c r="V491" s="360">
        <f>IF($S491=1,IF(R491&lt;15,VLOOKUP(U491,data!$B$3:$E$32,2,0)*R491,(VLOOKUP(U491,data!$B$3:$E$32,2,0)*14)+(VLOOKUP(U491,data!$B$3:$E$32,3,0))*(R491-14)),0)</f>
        <v>0</v>
      </c>
      <c r="W491" s="370" t="str">
        <f t="shared" si="513"/>
        <v xml:space="preserve"> </v>
      </c>
      <c r="X491" s="360">
        <f>IF($S491=1,VLOOKUP(W491,data!$B$35:$D$39,2,0),0)</f>
        <v>0</v>
      </c>
      <c r="Y491" s="364">
        <f>IF(AND(V491&lt;&gt;0,X491&lt;&gt;0)=FALSE,0,data!$C$43)</f>
        <v>0</v>
      </c>
      <c r="Z491" s="365">
        <f t="shared" si="506"/>
        <v>0</v>
      </c>
      <c r="AA491" s="225">
        <f t="shared" si="577"/>
        <v>0</v>
      </c>
      <c r="AB491" s="225">
        <f t="shared" si="514"/>
        <v>0</v>
      </c>
      <c r="AC491" s="225">
        <f t="shared" si="515"/>
        <v>0</v>
      </c>
      <c r="AE491" s="229"/>
      <c r="AF491" s="225">
        <f t="shared" si="516"/>
        <v>0</v>
      </c>
      <c r="AG491" s="230">
        <f>IF(AF491=1,data!$C$41*AE491,0)</f>
        <v>0</v>
      </c>
      <c r="AH491" s="265" t="s">
        <v>96</v>
      </c>
      <c r="AI491" s="231">
        <f>IF(AF491=1,IF(AE491&lt;15,VLOOKUP(AH491,data!$B$3:$E$32,2,0)*AE491,(VLOOKUP(AH491,data!$B$3:$E$32,2,0)*14)+(VLOOKUP(AH491,data!$B$3:$E$32,3,0))*(AE491-14)),0)</f>
        <v>0</v>
      </c>
      <c r="AJ491" s="265" t="s">
        <v>96</v>
      </c>
      <c r="AK491" s="231">
        <f>IF(AF491=1,VLOOKUP(AJ491,data!$B$35:$D$39,2,0),0)</f>
        <v>0</v>
      </c>
      <c r="AL491" s="232">
        <f>IF(AND(AI491&lt;&gt;0,AK491&lt;&gt;0)=FALSE,0,data!$C$43)</f>
        <v>0</v>
      </c>
      <c r="AM491" s="269">
        <f t="shared" si="517"/>
        <v>0</v>
      </c>
      <c r="AN491" s="225">
        <f t="shared" si="518"/>
        <v>0</v>
      </c>
      <c r="AO491" s="225">
        <f t="shared" si="519"/>
        <v>0</v>
      </c>
      <c r="AP491" s="225">
        <f t="shared" si="520"/>
        <v>0</v>
      </c>
      <c r="AQ491" s="431" t="str">
        <f t="shared" si="521"/>
        <v>ne</v>
      </c>
      <c r="AS491" s="229"/>
      <c r="AT491" s="225">
        <f t="shared" si="522"/>
        <v>0</v>
      </c>
      <c r="AU491" s="230">
        <f>IF(AT491=1,data!$C$41*AS491,0)</f>
        <v>0</v>
      </c>
      <c r="AV491" s="265" t="s">
        <v>96</v>
      </c>
      <c r="AW491" s="231">
        <f>IF(AT491=1,IF(AS491&lt;15,VLOOKUP(AV491,data!$B$3:$E$32,2,0)*AS491,(VLOOKUP(AV491,data!$B$3:$E$32,2,0)*14)+(VLOOKUP(AV491,data!$B$3:$E$32,3,0))*(AS491-14)),0)</f>
        <v>0</v>
      </c>
      <c r="AX491" s="265" t="s">
        <v>96</v>
      </c>
      <c r="AY491" s="231">
        <f>IF(AT491=1,VLOOKUP(AX491,data!$B$35:$D$39,2,0),0)</f>
        <v>0</v>
      </c>
      <c r="AZ491" s="232">
        <f>IF(AND(AW491&lt;&gt;0,AY491&lt;&gt;0)=FALSE,0,data!$C$43)</f>
        <v>0</v>
      </c>
      <c r="BA491" s="269">
        <f t="shared" si="523"/>
        <v>0</v>
      </c>
      <c r="BB491" s="225">
        <f t="shared" si="524"/>
        <v>0</v>
      </c>
      <c r="BC491" s="225">
        <f t="shared" si="525"/>
        <v>0</v>
      </c>
      <c r="BD491" s="225">
        <f t="shared" si="526"/>
        <v>0</v>
      </c>
      <c r="BE491" s="431" t="str">
        <f t="shared" si="527"/>
        <v>ne</v>
      </c>
      <c r="BG491" s="229"/>
      <c r="BH491" s="225">
        <f t="shared" si="528"/>
        <v>0</v>
      </c>
      <c r="BI491" s="230">
        <f>IF(BH491=1,data!$C$41*BG491,0)</f>
        <v>0</v>
      </c>
      <c r="BJ491" s="265" t="s">
        <v>96</v>
      </c>
      <c r="BK491" s="231">
        <f>IF(BH491=1,IF(BG491&lt;15,VLOOKUP(BJ491,data!$B$3:$E$32,2,0)*BG491,(VLOOKUP(BJ491,data!$B$3:$E$32,2,0)*14)+(VLOOKUP(BJ491,data!$B$3:$E$32,3,0))*(BG491-14)),0)</f>
        <v>0</v>
      </c>
      <c r="BL491" s="265" t="s">
        <v>96</v>
      </c>
      <c r="BM491" s="231">
        <f>IF(BH491=1,VLOOKUP(BL491,data!$B$35:$D$39,2,0),0)</f>
        <v>0</v>
      </c>
      <c r="BN491" s="232">
        <f>IF(AND(BK491&lt;&gt;0,BM491&lt;&gt;0)=FALSE,0,data!$C$43)</f>
        <v>0</v>
      </c>
      <c r="BO491" s="269">
        <f t="shared" si="529"/>
        <v>0</v>
      </c>
      <c r="BP491" s="225">
        <f t="shared" si="530"/>
        <v>0</v>
      </c>
      <c r="BQ491" s="225">
        <f t="shared" si="531"/>
        <v>0</v>
      </c>
      <c r="BR491" s="225">
        <f t="shared" si="532"/>
        <v>0</v>
      </c>
      <c r="BS491" s="431" t="str">
        <f t="shared" si="533"/>
        <v>ne</v>
      </c>
      <c r="BU491" s="229"/>
      <c r="BV491" s="225">
        <f t="shared" si="534"/>
        <v>0</v>
      </c>
      <c r="BW491" s="230">
        <f>IF(BV491=1,data!$C$41*BU491,0)</f>
        <v>0</v>
      </c>
      <c r="BX491" s="265" t="s">
        <v>96</v>
      </c>
      <c r="BY491" s="231">
        <f>IF(BV491=1,IF(BU491&lt;15,VLOOKUP(BX491,data!$B$3:$E$32,2,0)*BU491,(VLOOKUP(BX491,data!$B$3:$E$32,2,0)*14)+(VLOOKUP(BX491,data!$B$3:$E$32,3,0))*(BU491-14)),0)</f>
        <v>0</v>
      </c>
      <c r="BZ491" s="265" t="s">
        <v>96</v>
      </c>
      <c r="CA491" s="231">
        <f>IF(BV491=1,VLOOKUP(BZ491,data!$B$35:$D$39,2,0),0)</f>
        <v>0</v>
      </c>
      <c r="CB491" s="232">
        <f>IF(AND(BY491&lt;&gt;0,CA491&lt;&gt;0)=FALSE,0,data!$C$43)</f>
        <v>0</v>
      </c>
      <c r="CC491" s="269">
        <f t="shared" si="535"/>
        <v>0</v>
      </c>
      <c r="CD491" s="225">
        <f t="shared" si="536"/>
        <v>0</v>
      </c>
      <c r="CE491" s="225">
        <f t="shared" si="537"/>
        <v>0</v>
      </c>
      <c r="CF491" s="225">
        <f t="shared" si="538"/>
        <v>0</v>
      </c>
      <c r="CG491" s="431" t="str">
        <f t="shared" si="539"/>
        <v>ne</v>
      </c>
      <c r="CI491" s="229"/>
      <c r="CJ491" s="225">
        <f t="shared" si="540"/>
        <v>0</v>
      </c>
      <c r="CK491" s="230">
        <f>IF(CJ491=1,data!$C$41*CI491,0)</f>
        <v>0</v>
      </c>
      <c r="CL491" s="265" t="s">
        <v>96</v>
      </c>
      <c r="CM491" s="231">
        <f>IF(CJ491=1,IF(CI491&lt;15,VLOOKUP(CL491,data!$B$3:$E$32,2,0)*CI491,(VLOOKUP(CL491,data!$B$3:$E$32,2,0)*14)+(VLOOKUP(CL491,data!$B$3:$E$32,3,0))*(CI491-14)),0)</f>
        <v>0</v>
      </c>
      <c r="CN491" s="265" t="s">
        <v>96</v>
      </c>
      <c r="CO491" s="231">
        <f>IF(CJ491=1,VLOOKUP(CN491,data!$B$35:$D$39,2,0),0)</f>
        <v>0</v>
      </c>
      <c r="CP491" s="232">
        <f>IF(AND(CM491&lt;&gt;0,CO491&lt;&gt;0)=FALSE,0,data!$C$43)</f>
        <v>0</v>
      </c>
      <c r="CQ491" s="269">
        <f t="shared" si="541"/>
        <v>0</v>
      </c>
      <c r="CR491" s="225">
        <f t="shared" si="542"/>
        <v>0</v>
      </c>
      <c r="CS491" s="225">
        <f t="shared" si="543"/>
        <v>0</v>
      </c>
      <c r="CT491" s="225">
        <f t="shared" si="544"/>
        <v>0</v>
      </c>
      <c r="CU491" s="431" t="str">
        <f t="shared" si="545"/>
        <v>ne</v>
      </c>
      <c r="CW491" s="229"/>
      <c r="CX491" s="225">
        <f t="shared" si="546"/>
        <v>0</v>
      </c>
      <c r="CY491" s="230">
        <f>IF(CX491=1,data!$C$41*CW491,0)</f>
        <v>0</v>
      </c>
      <c r="CZ491" s="265" t="s">
        <v>96</v>
      </c>
      <c r="DA491" s="231">
        <f>IF(CX491=1,IF(CW491&lt;15,VLOOKUP(CZ491,data!$B$3:$E$32,2,0)*CW491,(VLOOKUP(CZ491,data!$B$3:$E$32,2,0)*14)+(VLOOKUP(CZ491,data!$B$3:$E$32,3,0))*(CW491-14)),0)</f>
        <v>0</v>
      </c>
      <c r="DB491" s="265" t="s">
        <v>96</v>
      </c>
      <c r="DC491" s="231">
        <f>IF(CX491=1,VLOOKUP(DB491,data!$B$35:$D$39,2,0),0)</f>
        <v>0</v>
      </c>
      <c r="DD491" s="232">
        <f>IF(AND(DA491&lt;&gt;0,DC491&lt;&gt;0)=FALSE,0,data!$C$43)</f>
        <v>0</v>
      </c>
      <c r="DE491" s="269">
        <f t="shared" si="547"/>
        <v>0</v>
      </c>
      <c r="DF491" s="225">
        <f t="shared" si="548"/>
        <v>0</v>
      </c>
      <c r="DG491" s="225">
        <f t="shared" si="549"/>
        <v>0</v>
      </c>
      <c r="DH491" s="225">
        <f t="shared" si="550"/>
        <v>0</v>
      </c>
      <c r="DI491" s="431" t="str">
        <f t="shared" si="551"/>
        <v>ne</v>
      </c>
      <c r="DK491" s="229"/>
      <c r="DL491" s="225">
        <f t="shared" si="552"/>
        <v>0</v>
      </c>
      <c r="DM491" s="230">
        <f>IF(DL491=1,data!$C$41*DK491,0)</f>
        <v>0</v>
      </c>
      <c r="DN491" s="265" t="s">
        <v>96</v>
      </c>
      <c r="DO491" s="231">
        <f>IF(DL491=1,IF(DK491&lt;15,VLOOKUP(DN491,data!$B$3:$E$32,2,0)*DK491,(VLOOKUP(DN491,data!$B$3:$E$32,2,0)*14)+(VLOOKUP(DN491,data!$B$3:$E$32,3,0))*(DK491-14)),0)</f>
        <v>0</v>
      </c>
      <c r="DP491" s="265" t="s">
        <v>96</v>
      </c>
      <c r="DQ491" s="231">
        <f>IF(DL491=1,VLOOKUP(DP491,data!$B$35:$D$39,2,0),0)</f>
        <v>0</v>
      </c>
      <c r="DR491" s="232">
        <f>IF(AND(DO491&lt;&gt;0,DQ491&lt;&gt;0)=FALSE,0,data!$C$43)</f>
        <v>0</v>
      </c>
      <c r="DS491" s="269">
        <f t="shared" si="553"/>
        <v>0</v>
      </c>
      <c r="DT491" s="225">
        <f t="shared" si="554"/>
        <v>0</v>
      </c>
      <c r="DU491" s="225">
        <f t="shared" si="555"/>
        <v>0</v>
      </c>
      <c r="DV491" s="225">
        <f t="shared" si="556"/>
        <v>0</v>
      </c>
      <c r="DW491" s="431" t="str">
        <f t="shared" si="557"/>
        <v>ne</v>
      </c>
      <c r="DY491" s="229"/>
      <c r="DZ491" s="225">
        <f t="shared" si="558"/>
        <v>0</v>
      </c>
      <c r="EA491" s="230">
        <f>IF(DZ491=1,data!$C$41*DY491,0)</f>
        <v>0</v>
      </c>
      <c r="EB491" s="265" t="s">
        <v>96</v>
      </c>
      <c r="EC491" s="231">
        <f>IF(DZ491=1,IF(DY491&lt;15,VLOOKUP(EB491,data!$B$3:$E$32,2,0)*DY491,(VLOOKUP(EB491,data!$B$3:$E$32,2,0)*14)+(VLOOKUP(EB491,data!$B$3:$E$32,3,0))*(DY491-14)),0)</f>
        <v>0</v>
      </c>
      <c r="ED491" s="265" t="s">
        <v>96</v>
      </c>
      <c r="EE491" s="231">
        <f>IF(DZ491=1,VLOOKUP(ED491,data!$B$35:$D$39,2,0),0)</f>
        <v>0</v>
      </c>
      <c r="EF491" s="232">
        <f>IF(AND(EC491&lt;&gt;0,EE491&lt;&gt;0)=FALSE,0,data!$C$43)</f>
        <v>0</v>
      </c>
      <c r="EG491" s="269">
        <f t="shared" si="559"/>
        <v>0</v>
      </c>
      <c r="EH491" s="225">
        <f t="shared" si="560"/>
        <v>0</v>
      </c>
      <c r="EI491" s="225">
        <f t="shared" si="561"/>
        <v>0</v>
      </c>
      <c r="EJ491" s="225">
        <f t="shared" si="562"/>
        <v>0</v>
      </c>
      <c r="EK491" s="431" t="str">
        <f t="shared" si="563"/>
        <v>ne</v>
      </c>
      <c r="EM491" s="229"/>
      <c r="EN491" s="225">
        <f t="shared" si="564"/>
        <v>0</v>
      </c>
      <c r="EO491" s="230">
        <f>IF(EN491=1,data!$C$41*EM491,0)</f>
        <v>0</v>
      </c>
      <c r="EP491" s="265" t="s">
        <v>96</v>
      </c>
      <c r="EQ491" s="231">
        <f>IF(EN491=1,IF(EM491&lt;15,VLOOKUP(EP491,data!$B$3:$E$32,2,0)*EM491,(VLOOKUP(EP491,data!$B$3:$E$32,2,0)*14)+(VLOOKUP(EP491,data!$B$3:$E$32,3,0))*(EM491-14)),0)</f>
        <v>0</v>
      </c>
      <c r="ER491" s="265" t="s">
        <v>96</v>
      </c>
      <c r="ES491" s="231">
        <f>IF(EN491=1,VLOOKUP(ER491,data!$B$35:$D$39,2,0),0)</f>
        <v>0</v>
      </c>
      <c r="ET491" s="232">
        <f>IF(AND(EQ491&lt;&gt;0,ES491&lt;&gt;0)=FALSE,0,data!$C$43)</f>
        <v>0</v>
      </c>
      <c r="EU491" s="269">
        <f t="shared" si="565"/>
        <v>0</v>
      </c>
      <c r="EV491" s="225">
        <f t="shared" si="566"/>
        <v>0</v>
      </c>
      <c r="EW491" s="225">
        <f t="shared" si="567"/>
        <v>0</v>
      </c>
      <c r="EX491" s="225">
        <f t="shared" si="568"/>
        <v>0</v>
      </c>
      <c r="EY491" s="431" t="str">
        <f t="shared" si="569"/>
        <v>ne</v>
      </c>
      <c r="FA491" s="229"/>
      <c r="FB491" s="225">
        <f t="shared" si="570"/>
        <v>0</v>
      </c>
      <c r="FC491" s="230">
        <f>IF(FB491=1,data!$C$41*FA491,0)</f>
        <v>0</v>
      </c>
      <c r="FD491" s="265" t="s">
        <v>96</v>
      </c>
      <c r="FE491" s="231">
        <f>IF(FB491=1,IF(FA491&lt;15,VLOOKUP(FD491,data!$B$3:$E$32,2,0)*FA491,(VLOOKUP(FD491,data!$B$3:$E$32,2,0)*14)+(VLOOKUP(FD491,data!$B$3:$E$32,3,0))*(FA491-14)),0)</f>
        <v>0</v>
      </c>
      <c r="FF491" s="265" t="s">
        <v>96</v>
      </c>
      <c r="FG491" s="231">
        <f>IF(FB491=1,VLOOKUP(FF491,data!$B$35:$D$39,2,0),0)</f>
        <v>0</v>
      </c>
      <c r="FH491" s="232">
        <f>IF(AND(FE491&lt;&gt;0,FG491&lt;&gt;0)=FALSE,0,data!$C$43)</f>
        <v>0</v>
      </c>
      <c r="FI491" s="269">
        <f t="shared" si="571"/>
        <v>0</v>
      </c>
      <c r="FJ491" s="225">
        <f t="shared" si="572"/>
        <v>0</v>
      </c>
      <c r="FK491" s="225">
        <f t="shared" si="573"/>
        <v>0</v>
      </c>
      <c r="FL491" s="225">
        <f t="shared" si="574"/>
        <v>0</v>
      </c>
      <c r="FM491" s="431" t="str">
        <f t="shared" si="575"/>
        <v>ne</v>
      </c>
    </row>
    <row r="492" spans="1:169" ht="26.65" hidden="1" customHeight="1" x14ac:dyDescent="0.25">
      <c r="A492" s="233"/>
      <c r="B492" s="370" t="s">
        <v>583</v>
      </c>
      <c r="C492" s="416"/>
      <c r="D492" s="418"/>
      <c r="E492" s="229"/>
      <c r="F492" s="225">
        <f t="shared" si="507"/>
        <v>0</v>
      </c>
      <c r="G492" s="230">
        <f>IF(F492=1,data!$C$41*E492,0)</f>
        <v>0</v>
      </c>
      <c r="H492" s="265" t="s">
        <v>96</v>
      </c>
      <c r="I492" s="231">
        <f>IF($F492=1,IF($E492&lt;15,VLOOKUP(H492,data!$B$3:$E$32,2,0)*$E492,(VLOOKUP(H492,data!$B$3:$E$32,2,0)*14)+(VLOOKUP(H492,data!$B$3:$E$32,3,0))*($E492-14)),0)</f>
        <v>0</v>
      </c>
      <c r="J492" s="265" t="s">
        <v>96</v>
      </c>
      <c r="K492" s="231">
        <f>IF($F492=1,VLOOKUP(J492,data!$B$35:$D$39,2,0),0)</f>
        <v>0</v>
      </c>
      <c r="L492" s="232">
        <f>IF(AND(I492&lt;&gt;0,K492&lt;&gt;0)=FALSE,0,data!$C$43)</f>
        <v>0</v>
      </c>
      <c r="M492" s="269">
        <f t="shared" si="505"/>
        <v>0</v>
      </c>
      <c r="N492" s="225">
        <f t="shared" si="576"/>
        <v>0</v>
      </c>
      <c r="O492" s="225">
        <f t="shared" si="508"/>
        <v>0</v>
      </c>
      <c r="P492" s="225">
        <f t="shared" si="509"/>
        <v>0</v>
      </c>
      <c r="Q492" s="228"/>
      <c r="R492" s="438">
        <f t="shared" si="510"/>
        <v>0</v>
      </c>
      <c r="S492" s="225">
        <f t="shared" si="511"/>
        <v>0</v>
      </c>
      <c r="T492" s="357">
        <f>IF(S492=1,data!$C$41*R492,0)</f>
        <v>0</v>
      </c>
      <c r="U492" s="370" t="str">
        <f t="shared" si="512"/>
        <v xml:space="preserve"> </v>
      </c>
      <c r="V492" s="360">
        <f>IF($S492=1,IF(R492&lt;15,VLOOKUP(U492,data!$B$3:$E$32,2,0)*R492,(VLOOKUP(U492,data!$B$3:$E$32,2,0)*14)+(VLOOKUP(U492,data!$B$3:$E$32,3,0))*(R492-14)),0)</f>
        <v>0</v>
      </c>
      <c r="W492" s="370" t="str">
        <f t="shared" si="513"/>
        <v xml:space="preserve"> </v>
      </c>
      <c r="X492" s="360">
        <f>IF($S492=1,VLOOKUP(W492,data!$B$35:$D$39,2,0),0)</f>
        <v>0</v>
      </c>
      <c r="Y492" s="364">
        <f>IF(AND(V492&lt;&gt;0,X492&lt;&gt;0)=FALSE,0,data!$C$43)</f>
        <v>0</v>
      </c>
      <c r="Z492" s="365">
        <f t="shared" si="506"/>
        <v>0</v>
      </c>
      <c r="AA492" s="225">
        <f t="shared" si="577"/>
        <v>0</v>
      </c>
      <c r="AB492" s="225">
        <f t="shared" si="514"/>
        <v>0</v>
      </c>
      <c r="AC492" s="225">
        <f t="shared" si="515"/>
        <v>0</v>
      </c>
      <c r="AE492" s="229"/>
      <c r="AF492" s="225">
        <f t="shared" si="516"/>
        <v>0</v>
      </c>
      <c r="AG492" s="230">
        <f>IF(AF492=1,data!$C$41*AE492,0)</f>
        <v>0</v>
      </c>
      <c r="AH492" s="265" t="s">
        <v>96</v>
      </c>
      <c r="AI492" s="231">
        <f>IF(AF492=1,IF(AE492&lt;15,VLOOKUP(AH492,data!$B$3:$E$32,2,0)*AE492,(VLOOKUP(AH492,data!$B$3:$E$32,2,0)*14)+(VLOOKUP(AH492,data!$B$3:$E$32,3,0))*(AE492-14)),0)</f>
        <v>0</v>
      </c>
      <c r="AJ492" s="265" t="s">
        <v>96</v>
      </c>
      <c r="AK492" s="231">
        <f>IF(AF492=1,VLOOKUP(AJ492,data!$B$35:$D$39,2,0),0)</f>
        <v>0</v>
      </c>
      <c r="AL492" s="232">
        <f>IF(AND(AI492&lt;&gt;0,AK492&lt;&gt;0)=FALSE,0,data!$C$43)</f>
        <v>0</v>
      </c>
      <c r="AM492" s="269">
        <f t="shared" si="517"/>
        <v>0</v>
      </c>
      <c r="AN492" s="225">
        <f t="shared" si="518"/>
        <v>0</v>
      </c>
      <c r="AO492" s="225">
        <f t="shared" si="519"/>
        <v>0</v>
      </c>
      <c r="AP492" s="225">
        <f t="shared" si="520"/>
        <v>0</v>
      </c>
      <c r="AQ492" s="431" t="str">
        <f t="shared" si="521"/>
        <v>ne</v>
      </c>
      <c r="AS492" s="229"/>
      <c r="AT492" s="225">
        <f t="shared" si="522"/>
        <v>0</v>
      </c>
      <c r="AU492" s="230">
        <f>IF(AT492=1,data!$C$41*AS492,0)</f>
        <v>0</v>
      </c>
      <c r="AV492" s="265" t="s">
        <v>96</v>
      </c>
      <c r="AW492" s="231">
        <f>IF(AT492=1,IF(AS492&lt;15,VLOOKUP(AV492,data!$B$3:$E$32,2,0)*AS492,(VLOOKUP(AV492,data!$B$3:$E$32,2,0)*14)+(VLOOKUP(AV492,data!$B$3:$E$32,3,0))*(AS492-14)),0)</f>
        <v>0</v>
      </c>
      <c r="AX492" s="265" t="s">
        <v>96</v>
      </c>
      <c r="AY492" s="231">
        <f>IF(AT492=1,VLOOKUP(AX492,data!$B$35:$D$39,2,0),0)</f>
        <v>0</v>
      </c>
      <c r="AZ492" s="232">
        <f>IF(AND(AW492&lt;&gt;0,AY492&lt;&gt;0)=FALSE,0,data!$C$43)</f>
        <v>0</v>
      </c>
      <c r="BA492" s="269">
        <f t="shared" si="523"/>
        <v>0</v>
      </c>
      <c r="BB492" s="225">
        <f t="shared" si="524"/>
        <v>0</v>
      </c>
      <c r="BC492" s="225">
        <f t="shared" si="525"/>
        <v>0</v>
      </c>
      <c r="BD492" s="225">
        <f t="shared" si="526"/>
        <v>0</v>
      </c>
      <c r="BE492" s="431" t="str">
        <f t="shared" si="527"/>
        <v>ne</v>
      </c>
      <c r="BG492" s="229"/>
      <c r="BH492" s="225">
        <f t="shared" si="528"/>
        <v>0</v>
      </c>
      <c r="BI492" s="230">
        <f>IF(BH492=1,data!$C$41*BG492,0)</f>
        <v>0</v>
      </c>
      <c r="BJ492" s="265" t="s">
        <v>96</v>
      </c>
      <c r="BK492" s="231">
        <f>IF(BH492=1,IF(BG492&lt;15,VLOOKUP(BJ492,data!$B$3:$E$32,2,0)*BG492,(VLOOKUP(BJ492,data!$B$3:$E$32,2,0)*14)+(VLOOKUP(BJ492,data!$B$3:$E$32,3,0))*(BG492-14)),0)</f>
        <v>0</v>
      </c>
      <c r="BL492" s="265" t="s">
        <v>96</v>
      </c>
      <c r="BM492" s="231">
        <f>IF(BH492=1,VLOOKUP(BL492,data!$B$35:$D$39,2,0),0)</f>
        <v>0</v>
      </c>
      <c r="BN492" s="232">
        <f>IF(AND(BK492&lt;&gt;0,BM492&lt;&gt;0)=FALSE,0,data!$C$43)</f>
        <v>0</v>
      </c>
      <c r="BO492" s="269">
        <f t="shared" si="529"/>
        <v>0</v>
      </c>
      <c r="BP492" s="225">
        <f t="shared" si="530"/>
        <v>0</v>
      </c>
      <c r="BQ492" s="225">
        <f t="shared" si="531"/>
        <v>0</v>
      </c>
      <c r="BR492" s="225">
        <f t="shared" si="532"/>
        <v>0</v>
      </c>
      <c r="BS492" s="431" t="str">
        <f t="shared" si="533"/>
        <v>ne</v>
      </c>
      <c r="BU492" s="229"/>
      <c r="BV492" s="225">
        <f t="shared" si="534"/>
        <v>0</v>
      </c>
      <c r="BW492" s="230">
        <f>IF(BV492=1,data!$C$41*BU492,0)</f>
        <v>0</v>
      </c>
      <c r="BX492" s="265" t="s">
        <v>96</v>
      </c>
      <c r="BY492" s="231">
        <f>IF(BV492=1,IF(BU492&lt;15,VLOOKUP(BX492,data!$B$3:$E$32,2,0)*BU492,(VLOOKUP(BX492,data!$B$3:$E$32,2,0)*14)+(VLOOKUP(BX492,data!$B$3:$E$32,3,0))*(BU492-14)),0)</f>
        <v>0</v>
      </c>
      <c r="BZ492" s="265" t="s">
        <v>96</v>
      </c>
      <c r="CA492" s="231">
        <f>IF(BV492=1,VLOOKUP(BZ492,data!$B$35:$D$39,2,0),0)</f>
        <v>0</v>
      </c>
      <c r="CB492" s="232">
        <f>IF(AND(BY492&lt;&gt;0,CA492&lt;&gt;0)=FALSE,0,data!$C$43)</f>
        <v>0</v>
      </c>
      <c r="CC492" s="269">
        <f t="shared" si="535"/>
        <v>0</v>
      </c>
      <c r="CD492" s="225">
        <f t="shared" si="536"/>
        <v>0</v>
      </c>
      <c r="CE492" s="225">
        <f t="shared" si="537"/>
        <v>0</v>
      </c>
      <c r="CF492" s="225">
        <f t="shared" si="538"/>
        <v>0</v>
      </c>
      <c r="CG492" s="431" t="str">
        <f t="shared" si="539"/>
        <v>ne</v>
      </c>
      <c r="CI492" s="229"/>
      <c r="CJ492" s="225">
        <f t="shared" si="540"/>
        <v>0</v>
      </c>
      <c r="CK492" s="230">
        <f>IF(CJ492=1,data!$C$41*CI492,0)</f>
        <v>0</v>
      </c>
      <c r="CL492" s="265" t="s">
        <v>96</v>
      </c>
      <c r="CM492" s="231">
        <f>IF(CJ492=1,IF(CI492&lt;15,VLOOKUP(CL492,data!$B$3:$E$32,2,0)*CI492,(VLOOKUP(CL492,data!$B$3:$E$32,2,0)*14)+(VLOOKUP(CL492,data!$B$3:$E$32,3,0))*(CI492-14)),0)</f>
        <v>0</v>
      </c>
      <c r="CN492" s="265" t="s">
        <v>96</v>
      </c>
      <c r="CO492" s="231">
        <f>IF(CJ492=1,VLOOKUP(CN492,data!$B$35:$D$39,2,0),0)</f>
        <v>0</v>
      </c>
      <c r="CP492" s="232">
        <f>IF(AND(CM492&lt;&gt;0,CO492&lt;&gt;0)=FALSE,0,data!$C$43)</f>
        <v>0</v>
      </c>
      <c r="CQ492" s="269">
        <f t="shared" si="541"/>
        <v>0</v>
      </c>
      <c r="CR492" s="225">
        <f t="shared" si="542"/>
        <v>0</v>
      </c>
      <c r="CS492" s="225">
        <f t="shared" si="543"/>
        <v>0</v>
      </c>
      <c r="CT492" s="225">
        <f t="shared" si="544"/>
        <v>0</v>
      </c>
      <c r="CU492" s="431" t="str">
        <f t="shared" si="545"/>
        <v>ne</v>
      </c>
      <c r="CW492" s="229"/>
      <c r="CX492" s="225">
        <f t="shared" si="546"/>
        <v>0</v>
      </c>
      <c r="CY492" s="230">
        <f>IF(CX492=1,data!$C$41*CW492,0)</f>
        <v>0</v>
      </c>
      <c r="CZ492" s="265" t="s">
        <v>96</v>
      </c>
      <c r="DA492" s="231">
        <f>IF(CX492=1,IF(CW492&lt;15,VLOOKUP(CZ492,data!$B$3:$E$32,2,0)*CW492,(VLOOKUP(CZ492,data!$B$3:$E$32,2,0)*14)+(VLOOKUP(CZ492,data!$B$3:$E$32,3,0))*(CW492-14)),0)</f>
        <v>0</v>
      </c>
      <c r="DB492" s="265" t="s">
        <v>96</v>
      </c>
      <c r="DC492" s="231">
        <f>IF(CX492=1,VLOOKUP(DB492,data!$B$35:$D$39,2,0),0)</f>
        <v>0</v>
      </c>
      <c r="DD492" s="232">
        <f>IF(AND(DA492&lt;&gt;0,DC492&lt;&gt;0)=FALSE,0,data!$C$43)</f>
        <v>0</v>
      </c>
      <c r="DE492" s="269">
        <f t="shared" si="547"/>
        <v>0</v>
      </c>
      <c r="DF492" s="225">
        <f t="shared" si="548"/>
        <v>0</v>
      </c>
      <c r="DG492" s="225">
        <f t="shared" si="549"/>
        <v>0</v>
      </c>
      <c r="DH492" s="225">
        <f t="shared" si="550"/>
        <v>0</v>
      </c>
      <c r="DI492" s="431" t="str">
        <f t="shared" si="551"/>
        <v>ne</v>
      </c>
      <c r="DK492" s="229"/>
      <c r="DL492" s="225">
        <f t="shared" si="552"/>
        <v>0</v>
      </c>
      <c r="DM492" s="230">
        <f>IF(DL492=1,data!$C$41*DK492,0)</f>
        <v>0</v>
      </c>
      <c r="DN492" s="265" t="s">
        <v>96</v>
      </c>
      <c r="DO492" s="231">
        <f>IF(DL492=1,IF(DK492&lt;15,VLOOKUP(DN492,data!$B$3:$E$32,2,0)*DK492,(VLOOKUP(DN492,data!$B$3:$E$32,2,0)*14)+(VLOOKUP(DN492,data!$B$3:$E$32,3,0))*(DK492-14)),0)</f>
        <v>0</v>
      </c>
      <c r="DP492" s="265" t="s">
        <v>96</v>
      </c>
      <c r="DQ492" s="231">
        <f>IF(DL492=1,VLOOKUP(DP492,data!$B$35:$D$39,2,0),0)</f>
        <v>0</v>
      </c>
      <c r="DR492" s="232">
        <f>IF(AND(DO492&lt;&gt;0,DQ492&lt;&gt;0)=FALSE,0,data!$C$43)</f>
        <v>0</v>
      </c>
      <c r="DS492" s="269">
        <f t="shared" si="553"/>
        <v>0</v>
      </c>
      <c r="DT492" s="225">
        <f t="shared" si="554"/>
        <v>0</v>
      </c>
      <c r="DU492" s="225">
        <f t="shared" si="555"/>
        <v>0</v>
      </c>
      <c r="DV492" s="225">
        <f t="shared" si="556"/>
        <v>0</v>
      </c>
      <c r="DW492" s="431" t="str">
        <f t="shared" si="557"/>
        <v>ne</v>
      </c>
      <c r="DY492" s="229"/>
      <c r="DZ492" s="225">
        <f t="shared" si="558"/>
        <v>0</v>
      </c>
      <c r="EA492" s="230">
        <f>IF(DZ492=1,data!$C$41*DY492,0)</f>
        <v>0</v>
      </c>
      <c r="EB492" s="265" t="s">
        <v>96</v>
      </c>
      <c r="EC492" s="231">
        <f>IF(DZ492=1,IF(DY492&lt;15,VLOOKUP(EB492,data!$B$3:$E$32,2,0)*DY492,(VLOOKUP(EB492,data!$B$3:$E$32,2,0)*14)+(VLOOKUP(EB492,data!$B$3:$E$32,3,0))*(DY492-14)),0)</f>
        <v>0</v>
      </c>
      <c r="ED492" s="265" t="s">
        <v>96</v>
      </c>
      <c r="EE492" s="231">
        <f>IF(DZ492=1,VLOOKUP(ED492,data!$B$35:$D$39,2,0),0)</f>
        <v>0</v>
      </c>
      <c r="EF492" s="232">
        <f>IF(AND(EC492&lt;&gt;0,EE492&lt;&gt;0)=FALSE,0,data!$C$43)</f>
        <v>0</v>
      </c>
      <c r="EG492" s="269">
        <f t="shared" si="559"/>
        <v>0</v>
      </c>
      <c r="EH492" s="225">
        <f t="shared" si="560"/>
        <v>0</v>
      </c>
      <c r="EI492" s="225">
        <f t="shared" si="561"/>
        <v>0</v>
      </c>
      <c r="EJ492" s="225">
        <f t="shared" si="562"/>
        <v>0</v>
      </c>
      <c r="EK492" s="431" t="str">
        <f t="shared" si="563"/>
        <v>ne</v>
      </c>
      <c r="EM492" s="229"/>
      <c r="EN492" s="225">
        <f t="shared" si="564"/>
        <v>0</v>
      </c>
      <c r="EO492" s="230">
        <f>IF(EN492=1,data!$C$41*EM492,0)</f>
        <v>0</v>
      </c>
      <c r="EP492" s="265" t="s">
        <v>96</v>
      </c>
      <c r="EQ492" s="231">
        <f>IF(EN492=1,IF(EM492&lt;15,VLOOKUP(EP492,data!$B$3:$E$32,2,0)*EM492,(VLOOKUP(EP492,data!$B$3:$E$32,2,0)*14)+(VLOOKUP(EP492,data!$B$3:$E$32,3,0))*(EM492-14)),0)</f>
        <v>0</v>
      </c>
      <c r="ER492" s="265" t="s">
        <v>96</v>
      </c>
      <c r="ES492" s="231">
        <f>IF(EN492=1,VLOOKUP(ER492,data!$B$35:$D$39,2,0),0)</f>
        <v>0</v>
      </c>
      <c r="ET492" s="232">
        <f>IF(AND(EQ492&lt;&gt;0,ES492&lt;&gt;0)=FALSE,0,data!$C$43)</f>
        <v>0</v>
      </c>
      <c r="EU492" s="269">
        <f t="shared" si="565"/>
        <v>0</v>
      </c>
      <c r="EV492" s="225">
        <f t="shared" si="566"/>
        <v>0</v>
      </c>
      <c r="EW492" s="225">
        <f t="shared" si="567"/>
        <v>0</v>
      </c>
      <c r="EX492" s="225">
        <f t="shared" si="568"/>
        <v>0</v>
      </c>
      <c r="EY492" s="431" t="str">
        <f t="shared" si="569"/>
        <v>ne</v>
      </c>
      <c r="FA492" s="229"/>
      <c r="FB492" s="225">
        <f t="shared" si="570"/>
        <v>0</v>
      </c>
      <c r="FC492" s="230">
        <f>IF(FB492=1,data!$C$41*FA492,0)</f>
        <v>0</v>
      </c>
      <c r="FD492" s="265" t="s">
        <v>96</v>
      </c>
      <c r="FE492" s="231">
        <f>IF(FB492=1,IF(FA492&lt;15,VLOOKUP(FD492,data!$B$3:$E$32,2,0)*FA492,(VLOOKUP(FD492,data!$B$3:$E$32,2,0)*14)+(VLOOKUP(FD492,data!$B$3:$E$32,3,0))*(FA492-14)),0)</f>
        <v>0</v>
      </c>
      <c r="FF492" s="265" t="s">
        <v>96</v>
      </c>
      <c r="FG492" s="231">
        <f>IF(FB492=1,VLOOKUP(FF492,data!$B$35:$D$39,2,0),0)</f>
        <v>0</v>
      </c>
      <c r="FH492" s="232">
        <f>IF(AND(FE492&lt;&gt;0,FG492&lt;&gt;0)=FALSE,0,data!$C$43)</f>
        <v>0</v>
      </c>
      <c r="FI492" s="269">
        <f t="shared" si="571"/>
        <v>0</v>
      </c>
      <c r="FJ492" s="225">
        <f t="shared" si="572"/>
        <v>0</v>
      </c>
      <c r="FK492" s="225">
        <f t="shared" si="573"/>
        <v>0</v>
      </c>
      <c r="FL492" s="225">
        <f t="shared" si="574"/>
        <v>0</v>
      </c>
      <c r="FM492" s="431" t="str">
        <f t="shared" si="575"/>
        <v>ne</v>
      </c>
    </row>
    <row r="493" spans="1:169" ht="26.65" hidden="1" customHeight="1" x14ac:dyDescent="0.25">
      <c r="A493" s="233"/>
      <c r="B493" s="370" t="s">
        <v>584</v>
      </c>
      <c r="C493" s="416"/>
      <c r="D493" s="418"/>
      <c r="E493" s="229"/>
      <c r="F493" s="225">
        <f t="shared" si="507"/>
        <v>0</v>
      </c>
      <c r="G493" s="230">
        <f>IF(F493=1,data!$C$41*E493,0)</f>
        <v>0</v>
      </c>
      <c r="H493" s="265" t="s">
        <v>96</v>
      </c>
      <c r="I493" s="231">
        <f>IF($F493=1,IF($E493&lt;15,VLOOKUP(H493,data!$B$3:$E$32,2,0)*$E493,(VLOOKUP(H493,data!$B$3:$E$32,2,0)*14)+(VLOOKUP(H493,data!$B$3:$E$32,3,0))*($E493-14)),0)</f>
        <v>0</v>
      </c>
      <c r="J493" s="265" t="s">
        <v>96</v>
      </c>
      <c r="K493" s="231">
        <f>IF($F493=1,VLOOKUP(J493,data!$B$35:$D$39,2,0),0)</f>
        <v>0</v>
      </c>
      <c r="L493" s="232">
        <f>IF(AND(I493&lt;&gt;0,K493&lt;&gt;0)=FALSE,0,data!$C$43)</f>
        <v>0</v>
      </c>
      <c r="M493" s="269">
        <f t="shared" si="505"/>
        <v>0</v>
      </c>
      <c r="N493" s="225">
        <f t="shared" si="576"/>
        <v>0</v>
      </c>
      <c r="O493" s="225">
        <f t="shared" si="508"/>
        <v>0</v>
      </c>
      <c r="P493" s="225">
        <f t="shared" si="509"/>
        <v>0</v>
      </c>
      <c r="Q493" s="228"/>
      <c r="R493" s="438">
        <f t="shared" si="510"/>
        <v>0</v>
      </c>
      <c r="S493" s="225">
        <f t="shared" si="511"/>
        <v>0</v>
      </c>
      <c r="T493" s="357">
        <f>IF(S493=1,data!$C$41*R493,0)</f>
        <v>0</v>
      </c>
      <c r="U493" s="370" t="str">
        <f t="shared" si="512"/>
        <v xml:space="preserve"> </v>
      </c>
      <c r="V493" s="360">
        <f>IF($S493=1,IF(R493&lt;15,VLOOKUP(U493,data!$B$3:$E$32,2,0)*R493,(VLOOKUP(U493,data!$B$3:$E$32,2,0)*14)+(VLOOKUP(U493,data!$B$3:$E$32,3,0))*(R493-14)),0)</f>
        <v>0</v>
      </c>
      <c r="W493" s="370" t="str">
        <f t="shared" si="513"/>
        <v xml:space="preserve"> </v>
      </c>
      <c r="X493" s="360">
        <f>IF($S493=1,VLOOKUP(W493,data!$B$35:$D$39,2,0),0)</f>
        <v>0</v>
      </c>
      <c r="Y493" s="364">
        <f>IF(AND(V493&lt;&gt;0,X493&lt;&gt;0)=FALSE,0,data!$C$43)</f>
        <v>0</v>
      </c>
      <c r="Z493" s="365">
        <f t="shared" si="506"/>
        <v>0</v>
      </c>
      <c r="AA493" s="225">
        <f t="shared" si="577"/>
        <v>0</v>
      </c>
      <c r="AB493" s="225">
        <f t="shared" si="514"/>
        <v>0</v>
      </c>
      <c r="AC493" s="225">
        <f t="shared" si="515"/>
        <v>0</v>
      </c>
      <c r="AE493" s="229"/>
      <c r="AF493" s="225">
        <f t="shared" si="516"/>
        <v>0</v>
      </c>
      <c r="AG493" s="230">
        <f>IF(AF493=1,data!$C$41*AE493,0)</f>
        <v>0</v>
      </c>
      <c r="AH493" s="265" t="s">
        <v>96</v>
      </c>
      <c r="AI493" s="231">
        <f>IF(AF493=1,IF(AE493&lt;15,VLOOKUP(AH493,data!$B$3:$E$32,2,0)*AE493,(VLOOKUP(AH493,data!$B$3:$E$32,2,0)*14)+(VLOOKUP(AH493,data!$B$3:$E$32,3,0))*(AE493-14)),0)</f>
        <v>0</v>
      </c>
      <c r="AJ493" s="265" t="s">
        <v>96</v>
      </c>
      <c r="AK493" s="231">
        <f>IF(AF493=1,VLOOKUP(AJ493,data!$B$35:$D$39,2,0),0)</f>
        <v>0</v>
      </c>
      <c r="AL493" s="232">
        <f>IF(AND(AI493&lt;&gt;0,AK493&lt;&gt;0)=FALSE,0,data!$C$43)</f>
        <v>0</v>
      </c>
      <c r="AM493" s="269">
        <f t="shared" si="517"/>
        <v>0</v>
      </c>
      <c r="AN493" s="225">
        <f t="shared" si="518"/>
        <v>0</v>
      </c>
      <c r="AO493" s="225">
        <f t="shared" si="519"/>
        <v>0</v>
      </c>
      <c r="AP493" s="225">
        <f t="shared" si="520"/>
        <v>0</v>
      </c>
      <c r="AQ493" s="431" t="str">
        <f t="shared" si="521"/>
        <v>ne</v>
      </c>
      <c r="AS493" s="229"/>
      <c r="AT493" s="225">
        <f t="shared" si="522"/>
        <v>0</v>
      </c>
      <c r="AU493" s="230">
        <f>IF(AT493=1,data!$C$41*AS493,0)</f>
        <v>0</v>
      </c>
      <c r="AV493" s="265" t="s">
        <v>96</v>
      </c>
      <c r="AW493" s="231">
        <f>IF(AT493=1,IF(AS493&lt;15,VLOOKUP(AV493,data!$B$3:$E$32,2,0)*AS493,(VLOOKUP(AV493,data!$B$3:$E$32,2,0)*14)+(VLOOKUP(AV493,data!$B$3:$E$32,3,0))*(AS493-14)),0)</f>
        <v>0</v>
      </c>
      <c r="AX493" s="265" t="s">
        <v>96</v>
      </c>
      <c r="AY493" s="231">
        <f>IF(AT493=1,VLOOKUP(AX493,data!$B$35:$D$39,2,0),0)</f>
        <v>0</v>
      </c>
      <c r="AZ493" s="232">
        <f>IF(AND(AW493&lt;&gt;0,AY493&lt;&gt;0)=FALSE,0,data!$C$43)</f>
        <v>0</v>
      </c>
      <c r="BA493" s="269">
        <f t="shared" si="523"/>
        <v>0</v>
      </c>
      <c r="BB493" s="225">
        <f t="shared" si="524"/>
        <v>0</v>
      </c>
      <c r="BC493" s="225">
        <f t="shared" si="525"/>
        <v>0</v>
      </c>
      <c r="BD493" s="225">
        <f t="shared" si="526"/>
        <v>0</v>
      </c>
      <c r="BE493" s="431" t="str">
        <f t="shared" si="527"/>
        <v>ne</v>
      </c>
      <c r="BG493" s="229"/>
      <c r="BH493" s="225">
        <f t="shared" si="528"/>
        <v>0</v>
      </c>
      <c r="BI493" s="230">
        <f>IF(BH493=1,data!$C$41*BG493,0)</f>
        <v>0</v>
      </c>
      <c r="BJ493" s="265" t="s">
        <v>96</v>
      </c>
      <c r="BK493" s="231">
        <f>IF(BH493=1,IF(BG493&lt;15,VLOOKUP(BJ493,data!$B$3:$E$32,2,0)*BG493,(VLOOKUP(BJ493,data!$B$3:$E$32,2,0)*14)+(VLOOKUP(BJ493,data!$B$3:$E$32,3,0))*(BG493-14)),0)</f>
        <v>0</v>
      </c>
      <c r="BL493" s="265" t="s">
        <v>96</v>
      </c>
      <c r="BM493" s="231">
        <f>IF(BH493=1,VLOOKUP(BL493,data!$B$35:$D$39,2,0),0)</f>
        <v>0</v>
      </c>
      <c r="BN493" s="232">
        <f>IF(AND(BK493&lt;&gt;0,BM493&lt;&gt;0)=FALSE,0,data!$C$43)</f>
        <v>0</v>
      </c>
      <c r="BO493" s="269">
        <f t="shared" si="529"/>
        <v>0</v>
      </c>
      <c r="BP493" s="225">
        <f t="shared" si="530"/>
        <v>0</v>
      </c>
      <c r="BQ493" s="225">
        <f t="shared" si="531"/>
        <v>0</v>
      </c>
      <c r="BR493" s="225">
        <f t="shared" si="532"/>
        <v>0</v>
      </c>
      <c r="BS493" s="431" t="str">
        <f t="shared" si="533"/>
        <v>ne</v>
      </c>
      <c r="BU493" s="229"/>
      <c r="BV493" s="225">
        <f t="shared" si="534"/>
        <v>0</v>
      </c>
      <c r="BW493" s="230">
        <f>IF(BV493=1,data!$C$41*BU493,0)</f>
        <v>0</v>
      </c>
      <c r="BX493" s="265" t="s">
        <v>96</v>
      </c>
      <c r="BY493" s="231">
        <f>IF(BV493=1,IF(BU493&lt;15,VLOOKUP(BX493,data!$B$3:$E$32,2,0)*BU493,(VLOOKUP(BX493,data!$B$3:$E$32,2,0)*14)+(VLOOKUP(BX493,data!$B$3:$E$32,3,0))*(BU493-14)),0)</f>
        <v>0</v>
      </c>
      <c r="BZ493" s="265" t="s">
        <v>96</v>
      </c>
      <c r="CA493" s="231">
        <f>IF(BV493=1,VLOOKUP(BZ493,data!$B$35:$D$39,2,0),0)</f>
        <v>0</v>
      </c>
      <c r="CB493" s="232">
        <f>IF(AND(BY493&lt;&gt;0,CA493&lt;&gt;0)=FALSE,0,data!$C$43)</f>
        <v>0</v>
      </c>
      <c r="CC493" s="269">
        <f t="shared" si="535"/>
        <v>0</v>
      </c>
      <c r="CD493" s="225">
        <f t="shared" si="536"/>
        <v>0</v>
      </c>
      <c r="CE493" s="225">
        <f t="shared" si="537"/>
        <v>0</v>
      </c>
      <c r="CF493" s="225">
        <f t="shared" si="538"/>
        <v>0</v>
      </c>
      <c r="CG493" s="431" t="str">
        <f t="shared" si="539"/>
        <v>ne</v>
      </c>
      <c r="CI493" s="229"/>
      <c r="CJ493" s="225">
        <f t="shared" si="540"/>
        <v>0</v>
      </c>
      <c r="CK493" s="230">
        <f>IF(CJ493=1,data!$C$41*CI493,0)</f>
        <v>0</v>
      </c>
      <c r="CL493" s="265" t="s">
        <v>96</v>
      </c>
      <c r="CM493" s="231">
        <f>IF(CJ493=1,IF(CI493&lt;15,VLOOKUP(CL493,data!$B$3:$E$32,2,0)*CI493,(VLOOKUP(CL493,data!$B$3:$E$32,2,0)*14)+(VLOOKUP(CL493,data!$B$3:$E$32,3,0))*(CI493-14)),0)</f>
        <v>0</v>
      </c>
      <c r="CN493" s="265" t="s">
        <v>96</v>
      </c>
      <c r="CO493" s="231">
        <f>IF(CJ493=1,VLOOKUP(CN493,data!$B$35:$D$39,2,0),0)</f>
        <v>0</v>
      </c>
      <c r="CP493" s="232">
        <f>IF(AND(CM493&lt;&gt;0,CO493&lt;&gt;0)=FALSE,0,data!$C$43)</f>
        <v>0</v>
      </c>
      <c r="CQ493" s="269">
        <f t="shared" si="541"/>
        <v>0</v>
      </c>
      <c r="CR493" s="225">
        <f t="shared" si="542"/>
        <v>0</v>
      </c>
      <c r="CS493" s="225">
        <f t="shared" si="543"/>
        <v>0</v>
      </c>
      <c r="CT493" s="225">
        <f t="shared" si="544"/>
        <v>0</v>
      </c>
      <c r="CU493" s="431" t="str">
        <f t="shared" si="545"/>
        <v>ne</v>
      </c>
      <c r="CW493" s="229"/>
      <c r="CX493" s="225">
        <f t="shared" si="546"/>
        <v>0</v>
      </c>
      <c r="CY493" s="230">
        <f>IF(CX493=1,data!$C$41*CW493,0)</f>
        <v>0</v>
      </c>
      <c r="CZ493" s="265" t="s">
        <v>96</v>
      </c>
      <c r="DA493" s="231">
        <f>IF(CX493=1,IF(CW493&lt;15,VLOOKUP(CZ493,data!$B$3:$E$32,2,0)*CW493,(VLOOKUP(CZ493,data!$B$3:$E$32,2,0)*14)+(VLOOKUP(CZ493,data!$B$3:$E$32,3,0))*(CW493-14)),0)</f>
        <v>0</v>
      </c>
      <c r="DB493" s="265" t="s">
        <v>96</v>
      </c>
      <c r="DC493" s="231">
        <f>IF(CX493=1,VLOOKUP(DB493,data!$B$35:$D$39,2,0),0)</f>
        <v>0</v>
      </c>
      <c r="DD493" s="232">
        <f>IF(AND(DA493&lt;&gt;0,DC493&lt;&gt;0)=FALSE,0,data!$C$43)</f>
        <v>0</v>
      </c>
      <c r="DE493" s="269">
        <f t="shared" si="547"/>
        <v>0</v>
      </c>
      <c r="DF493" s="225">
        <f t="shared" si="548"/>
        <v>0</v>
      </c>
      <c r="DG493" s="225">
        <f t="shared" si="549"/>
        <v>0</v>
      </c>
      <c r="DH493" s="225">
        <f t="shared" si="550"/>
        <v>0</v>
      </c>
      <c r="DI493" s="431" t="str">
        <f t="shared" si="551"/>
        <v>ne</v>
      </c>
      <c r="DK493" s="229"/>
      <c r="DL493" s="225">
        <f t="shared" si="552"/>
        <v>0</v>
      </c>
      <c r="DM493" s="230">
        <f>IF(DL493=1,data!$C$41*DK493,0)</f>
        <v>0</v>
      </c>
      <c r="DN493" s="265" t="s">
        <v>96</v>
      </c>
      <c r="DO493" s="231">
        <f>IF(DL493=1,IF(DK493&lt;15,VLOOKUP(DN493,data!$B$3:$E$32,2,0)*DK493,(VLOOKUP(DN493,data!$B$3:$E$32,2,0)*14)+(VLOOKUP(DN493,data!$B$3:$E$32,3,0))*(DK493-14)),0)</f>
        <v>0</v>
      </c>
      <c r="DP493" s="265" t="s">
        <v>96</v>
      </c>
      <c r="DQ493" s="231">
        <f>IF(DL493=1,VLOOKUP(DP493,data!$B$35:$D$39,2,0),0)</f>
        <v>0</v>
      </c>
      <c r="DR493" s="232">
        <f>IF(AND(DO493&lt;&gt;0,DQ493&lt;&gt;0)=FALSE,0,data!$C$43)</f>
        <v>0</v>
      </c>
      <c r="DS493" s="269">
        <f t="shared" si="553"/>
        <v>0</v>
      </c>
      <c r="DT493" s="225">
        <f t="shared" si="554"/>
        <v>0</v>
      </c>
      <c r="DU493" s="225">
        <f t="shared" si="555"/>
        <v>0</v>
      </c>
      <c r="DV493" s="225">
        <f t="shared" si="556"/>
        <v>0</v>
      </c>
      <c r="DW493" s="431" t="str">
        <f t="shared" si="557"/>
        <v>ne</v>
      </c>
      <c r="DY493" s="229"/>
      <c r="DZ493" s="225">
        <f t="shared" si="558"/>
        <v>0</v>
      </c>
      <c r="EA493" s="230">
        <f>IF(DZ493=1,data!$C$41*DY493,0)</f>
        <v>0</v>
      </c>
      <c r="EB493" s="265" t="s">
        <v>96</v>
      </c>
      <c r="EC493" s="231">
        <f>IF(DZ493=1,IF(DY493&lt;15,VLOOKUP(EB493,data!$B$3:$E$32,2,0)*DY493,(VLOOKUP(EB493,data!$B$3:$E$32,2,0)*14)+(VLOOKUP(EB493,data!$B$3:$E$32,3,0))*(DY493-14)),0)</f>
        <v>0</v>
      </c>
      <c r="ED493" s="265" t="s">
        <v>96</v>
      </c>
      <c r="EE493" s="231">
        <f>IF(DZ493=1,VLOOKUP(ED493,data!$B$35:$D$39,2,0),0)</f>
        <v>0</v>
      </c>
      <c r="EF493" s="232">
        <f>IF(AND(EC493&lt;&gt;0,EE493&lt;&gt;0)=FALSE,0,data!$C$43)</f>
        <v>0</v>
      </c>
      <c r="EG493" s="269">
        <f t="shared" si="559"/>
        <v>0</v>
      </c>
      <c r="EH493" s="225">
        <f t="shared" si="560"/>
        <v>0</v>
      </c>
      <c r="EI493" s="225">
        <f t="shared" si="561"/>
        <v>0</v>
      </c>
      <c r="EJ493" s="225">
        <f t="shared" si="562"/>
        <v>0</v>
      </c>
      <c r="EK493" s="431" t="str">
        <f t="shared" si="563"/>
        <v>ne</v>
      </c>
      <c r="EM493" s="229"/>
      <c r="EN493" s="225">
        <f t="shared" si="564"/>
        <v>0</v>
      </c>
      <c r="EO493" s="230">
        <f>IF(EN493=1,data!$C$41*EM493,0)</f>
        <v>0</v>
      </c>
      <c r="EP493" s="265" t="s">
        <v>96</v>
      </c>
      <c r="EQ493" s="231">
        <f>IF(EN493=1,IF(EM493&lt;15,VLOOKUP(EP493,data!$B$3:$E$32,2,0)*EM493,(VLOOKUP(EP493,data!$B$3:$E$32,2,0)*14)+(VLOOKUP(EP493,data!$B$3:$E$32,3,0))*(EM493-14)),0)</f>
        <v>0</v>
      </c>
      <c r="ER493" s="265" t="s">
        <v>96</v>
      </c>
      <c r="ES493" s="231">
        <f>IF(EN493=1,VLOOKUP(ER493,data!$B$35:$D$39,2,0),0)</f>
        <v>0</v>
      </c>
      <c r="ET493" s="232">
        <f>IF(AND(EQ493&lt;&gt;0,ES493&lt;&gt;0)=FALSE,0,data!$C$43)</f>
        <v>0</v>
      </c>
      <c r="EU493" s="269">
        <f t="shared" si="565"/>
        <v>0</v>
      </c>
      <c r="EV493" s="225">
        <f t="shared" si="566"/>
        <v>0</v>
      </c>
      <c r="EW493" s="225">
        <f t="shared" si="567"/>
        <v>0</v>
      </c>
      <c r="EX493" s="225">
        <f t="shared" si="568"/>
        <v>0</v>
      </c>
      <c r="EY493" s="431" t="str">
        <f t="shared" si="569"/>
        <v>ne</v>
      </c>
      <c r="FA493" s="229"/>
      <c r="FB493" s="225">
        <f t="shared" si="570"/>
        <v>0</v>
      </c>
      <c r="FC493" s="230">
        <f>IF(FB493=1,data!$C$41*FA493,0)</f>
        <v>0</v>
      </c>
      <c r="FD493" s="265" t="s">
        <v>96</v>
      </c>
      <c r="FE493" s="231">
        <f>IF(FB493=1,IF(FA493&lt;15,VLOOKUP(FD493,data!$B$3:$E$32,2,0)*FA493,(VLOOKUP(FD493,data!$B$3:$E$32,2,0)*14)+(VLOOKUP(FD493,data!$B$3:$E$32,3,0))*(FA493-14)),0)</f>
        <v>0</v>
      </c>
      <c r="FF493" s="265" t="s">
        <v>96</v>
      </c>
      <c r="FG493" s="231">
        <f>IF(FB493=1,VLOOKUP(FF493,data!$B$35:$D$39,2,0),0)</f>
        <v>0</v>
      </c>
      <c r="FH493" s="232">
        <f>IF(AND(FE493&lt;&gt;0,FG493&lt;&gt;0)=FALSE,0,data!$C$43)</f>
        <v>0</v>
      </c>
      <c r="FI493" s="269">
        <f t="shared" si="571"/>
        <v>0</v>
      </c>
      <c r="FJ493" s="225">
        <f t="shared" si="572"/>
        <v>0</v>
      </c>
      <c r="FK493" s="225">
        <f t="shared" si="573"/>
        <v>0</v>
      </c>
      <c r="FL493" s="225">
        <f t="shared" si="574"/>
        <v>0</v>
      </c>
      <c r="FM493" s="431" t="str">
        <f t="shared" si="575"/>
        <v>ne</v>
      </c>
    </row>
    <row r="494" spans="1:169" ht="26.65" hidden="1" customHeight="1" x14ac:dyDescent="0.25">
      <c r="A494" s="233"/>
      <c r="B494" s="370" t="s">
        <v>585</v>
      </c>
      <c r="C494" s="416"/>
      <c r="D494" s="418"/>
      <c r="E494" s="229"/>
      <c r="F494" s="225">
        <f t="shared" si="507"/>
        <v>0</v>
      </c>
      <c r="G494" s="230">
        <f>IF(F494=1,data!$C$41*E494,0)</f>
        <v>0</v>
      </c>
      <c r="H494" s="265" t="s">
        <v>96</v>
      </c>
      <c r="I494" s="231">
        <f>IF($F494=1,IF($E494&lt;15,VLOOKUP(H494,data!$B$3:$E$32,2,0)*$E494,(VLOOKUP(H494,data!$B$3:$E$32,2,0)*14)+(VLOOKUP(H494,data!$B$3:$E$32,3,0))*($E494-14)),0)</f>
        <v>0</v>
      </c>
      <c r="J494" s="265" t="s">
        <v>96</v>
      </c>
      <c r="K494" s="231">
        <f>IF($F494=1,VLOOKUP(J494,data!$B$35:$D$39,2,0),0)</f>
        <v>0</v>
      </c>
      <c r="L494" s="232">
        <f>IF(AND(I494&lt;&gt;0,K494&lt;&gt;0)=FALSE,0,data!$C$43)</f>
        <v>0</v>
      </c>
      <c r="M494" s="269">
        <f t="shared" si="505"/>
        <v>0</v>
      </c>
      <c r="N494" s="225">
        <f t="shared" si="576"/>
        <v>0</v>
      </c>
      <c r="O494" s="225">
        <f t="shared" si="508"/>
        <v>0</v>
      </c>
      <c r="P494" s="225">
        <f t="shared" si="509"/>
        <v>0</v>
      </c>
      <c r="Q494" s="228"/>
      <c r="R494" s="438">
        <f t="shared" si="510"/>
        <v>0</v>
      </c>
      <c r="S494" s="225">
        <f t="shared" si="511"/>
        <v>0</v>
      </c>
      <c r="T494" s="357">
        <f>IF(S494=1,data!$C$41*R494,0)</f>
        <v>0</v>
      </c>
      <c r="U494" s="370" t="str">
        <f t="shared" si="512"/>
        <v xml:space="preserve"> </v>
      </c>
      <c r="V494" s="360">
        <f>IF($S494=1,IF(R494&lt;15,VLOOKUP(U494,data!$B$3:$E$32,2,0)*R494,(VLOOKUP(U494,data!$B$3:$E$32,2,0)*14)+(VLOOKUP(U494,data!$B$3:$E$32,3,0))*(R494-14)),0)</f>
        <v>0</v>
      </c>
      <c r="W494" s="370" t="str">
        <f t="shared" si="513"/>
        <v xml:space="preserve"> </v>
      </c>
      <c r="X494" s="360">
        <f>IF($S494=1,VLOOKUP(W494,data!$B$35:$D$39,2,0),0)</f>
        <v>0</v>
      </c>
      <c r="Y494" s="364">
        <f>IF(AND(V494&lt;&gt;0,X494&lt;&gt;0)=FALSE,0,data!$C$43)</f>
        <v>0</v>
      </c>
      <c r="Z494" s="365">
        <f t="shared" si="506"/>
        <v>0</v>
      </c>
      <c r="AA494" s="225">
        <f t="shared" si="577"/>
        <v>0</v>
      </c>
      <c r="AB494" s="225">
        <f t="shared" si="514"/>
        <v>0</v>
      </c>
      <c r="AC494" s="225">
        <f t="shared" si="515"/>
        <v>0</v>
      </c>
      <c r="AE494" s="229"/>
      <c r="AF494" s="225">
        <f t="shared" si="516"/>
        <v>0</v>
      </c>
      <c r="AG494" s="230">
        <f>IF(AF494=1,data!$C$41*AE494,0)</f>
        <v>0</v>
      </c>
      <c r="AH494" s="265" t="s">
        <v>96</v>
      </c>
      <c r="AI494" s="231">
        <f>IF(AF494=1,IF(AE494&lt;15,VLOOKUP(AH494,data!$B$3:$E$32,2,0)*AE494,(VLOOKUP(AH494,data!$B$3:$E$32,2,0)*14)+(VLOOKUP(AH494,data!$B$3:$E$32,3,0))*(AE494-14)),0)</f>
        <v>0</v>
      </c>
      <c r="AJ494" s="265" t="s">
        <v>96</v>
      </c>
      <c r="AK494" s="231">
        <f>IF(AF494=1,VLOOKUP(AJ494,data!$B$35:$D$39,2,0),0)</f>
        <v>0</v>
      </c>
      <c r="AL494" s="232">
        <f>IF(AND(AI494&lt;&gt;0,AK494&lt;&gt;0)=FALSE,0,data!$C$43)</f>
        <v>0</v>
      </c>
      <c r="AM494" s="269">
        <f t="shared" si="517"/>
        <v>0</v>
      </c>
      <c r="AN494" s="225">
        <f t="shared" si="518"/>
        <v>0</v>
      </c>
      <c r="AO494" s="225">
        <f t="shared" si="519"/>
        <v>0</v>
      </c>
      <c r="AP494" s="225">
        <f t="shared" si="520"/>
        <v>0</v>
      </c>
      <c r="AQ494" s="431" t="str">
        <f t="shared" si="521"/>
        <v>ne</v>
      </c>
      <c r="AS494" s="229"/>
      <c r="AT494" s="225">
        <f t="shared" si="522"/>
        <v>0</v>
      </c>
      <c r="AU494" s="230">
        <f>IF(AT494=1,data!$C$41*AS494,0)</f>
        <v>0</v>
      </c>
      <c r="AV494" s="265" t="s">
        <v>96</v>
      </c>
      <c r="AW494" s="231">
        <f>IF(AT494=1,IF(AS494&lt;15,VLOOKUP(AV494,data!$B$3:$E$32,2,0)*AS494,(VLOOKUP(AV494,data!$B$3:$E$32,2,0)*14)+(VLOOKUP(AV494,data!$B$3:$E$32,3,0))*(AS494-14)),0)</f>
        <v>0</v>
      </c>
      <c r="AX494" s="265" t="s">
        <v>96</v>
      </c>
      <c r="AY494" s="231">
        <f>IF(AT494=1,VLOOKUP(AX494,data!$B$35:$D$39,2,0),0)</f>
        <v>0</v>
      </c>
      <c r="AZ494" s="232">
        <f>IF(AND(AW494&lt;&gt;0,AY494&lt;&gt;0)=FALSE,0,data!$C$43)</f>
        <v>0</v>
      </c>
      <c r="BA494" s="269">
        <f t="shared" si="523"/>
        <v>0</v>
      </c>
      <c r="BB494" s="225">
        <f t="shared" si="524"/>
        <v>0</v>
      </c>
      <c r="BC494" s="225">
        <f t="shared" si="525"/>
        <v>0</v>
      </c>
      <c r="BD494" s="225">
        <f t="shared" si="526"/>
        <v>0</v>
      </c>
      <c r="BE494" s="431" t="str">
        <f t="shared" si="527"/>
        <v>ne</v>
      </c>
      <c r="BG494" s="229"/>
      <c r="BH494" s="225">
        <f t="shared" si="528"/>
        <v>0</v>
      </c>
      <c r="BI494" s="230">
        <f>IF(BH494=1,data!$C$41*BG494,0)</f>
        <v>0</v>
      </c>
      <c r="BJ494" s="265" t="s">
        <v>96</v>
      </c>
      <c r="BK494" s="231">
        <f>IF(BH494=1,IF(BG494&lt;15,VLOOKUP(BJ494,data!$B$3:$E$32,2,0)*BG494,(VLOOKUP(BJ494,data!$B$3:$E$32,2,0)*14)+(VLOOKUP(BJ494,data!$B$3:$E$32,3,0))*(BG494-14)),0)</f>
        <v>0</v>
      </c>
      <c r="BL494" s="265" t="s">
        <v>96</v>
      </c>
      <c r="BM494" s="231">
        <f>IF(BH494=1,VLOOKUP(BL494,data!$B$35:$D$39,2,0),0)</f>
        <v>0</v>
      </c>
      <c r="BN494" s="232">
        <f>IF(AND(BK494&lt;&gt;0,BM494&lt;&gt;0)=FALSE,0,data!$C$43)</f>
        <v>0</v>
      </c>
      <c r="BO494" s="269">
        <f t="shared" si="529"/>
        <v>0</v>
      </c>
      <c r="BP494" s="225">
        <f t="shared" si="530"/>
        <v>0</v>
      </c>
      <c r="BQ494" s="225">
        <f t="shared" si="531"/>
        <v>0</v>
      </c>
      <c r="BR494" s="225">
        <f t="shared" si="532"/>
        <v>0</v>
      </c>
      <c r="BS494" s="431" t="str">
        <f t="shared" si="533"/>
        <v>ne</v>
      </c>
      <c r="BU494" s="229"/>
      <c r="BV494" s="225">
        <f t="shared" si="534"/>
        <v>0</v>
      </c>
      <c r="BW494" s="230">
        <f>IF(BV494=1,data!$C$41*BU494,0)</f>
        <v>0</v>
      </c>
      <c r="BX494" s="265" t="s">
        <v>96</v>
      </c>
      <c r="BY494" s="231">
        <f>IF(BV494=1,IF(BU494&lt;15,VLOOKUP(BX494,data!$B$3:$E$32,2,0)*BU494,(VLOOKUP(BX494,data!$B$3:$E$32,2,0)*14)+(VLOOKUP(BX494,data!$B$3:$E$32,3,0))*(BU494-14)),0)</f>
        <v>0</v>
      </c>
      <c r="BZ494" s="265" t="s">
        <v>96</v>
      </c>
      <c r="CA494" s="231">
        <f>IF(BV494=1,VLOOKUP(BZ494,data!$B$35:$D$39,2,0),0)</f>
        <v>0</v>
      </c>
      <c r="CB494" s="232">
        <f>IF(AND(BY494&lt;&gt;0,CA494&lt;&gt;0)=FALSE,0,data!$C$43)</f>
        <v>0</v>
      </c>
      <c r="CC494" s="269">
        <f t="shared" si="535"/>
        <v>0</v>
      </c>
      <c r="CD494" s="225">
        <f t="shared" si="536"/>
        <v>0</v>
      </c>
      <c r="CE494" s="225">
        <f t="shared" si="537"/>
        <v>0</v>
      </c>
      <c r="CF494" s="225">
        <f t="shared" si="538"/>
        <v>0</v>
      </c>
      <c r="CG494" s="431" t="str">
        <f t="shared" si="539"/>
        <v>ne</v>
      </c>
      <c r="CI494" s="229"/>
      <c r="CJ494" s="225">
        <f t="shared" si="540"/>
        <v>0</v>
      </c>
      <c r="CK494" s="230">
        <f>IF(CJ494=1,data!$C$41*CI494,0)</f>
        <v>0</v>
      </c>
      <c r="CL494" s="265" t="s">
        <v>96</v>
      </c>
      <c r="CM494" s="231">
        <f>IF(CJ494=1,IF(CI494&lt;15,VLOOKUP(CL494,data!$B$3:$E$32,2,0)*CI494,(VLOOKUP(CL494,data!$B$3:$E$32,2,0)*14)+(VLOOKUP(CL494,data!$B$3:$E$32,3,0))*(CI494-14)),0)</f>
        <v>0</v>
      </c>
      <c r="CN494" s="265" t="s">
        <v>96</v>
      </c>
      <c r="CO494" s="231">
        <f>IF(CJ494=1,VLOOKUP(CN494,data!$B$35:$D$39,2,0),0)</f>
        <v>0</v>
      </c>
      <c r="CP494" s="232">
        <f>IF(AND(CM494&lt;&gt;0,CO494&lt;&gt;0)=FALSE,0,data!$C$43)</f>
        <v>0</v>
      </c>
      <c r="CQ494" s="269">
        <f t="shared" si="541"/>
        <v>0</v>
      </c>
      <c r="CR494" s="225">
        <f t="shared" si="542"/>
        <v>0</v>
      </c>
      <c r="CS494" s="225">
        <f t="shared" si="543"/>
        <v>0</v>
      </c>
      <c r="CT494" s="225">
        <f t="shared" si="544"/>
        <v>0</v>
      </c>
      <c r="CU494" s="431" t="str">
        <f t="shared" si="545"/>
        <v>ne</v>
      </c>
      <c r="CW494" s="229"/>
      <c r="CX494" s="225">
        <f t="shared" si="546"/>
        <v>0</v>
      </c>
      <c r="CY494" s="230">
        <f>IF(CX494=1,data!$C$41*CW494,0)</f>
        <v>0</v>
      </c>
      <c r="CZ494" s="265" t="s">
        <v>96</v>
      </c>
      <c r="DA494" s="231">
        <f>IF(CX494=1,IF(CW494&lt;15,VLOOKUP(CZ494,data!$B$3:$E$32,2,0)*CW494,(VLOOKUP(CZ494,data!$B$3:$E$32,2,0)*14)+(VLOOKUP(CZ494,data!$B$3:$E$32,3,0))*(CW494-14)),0)</f>
        <v>0</v>
      </c>
      <c r="DB494" s="265" t="s">
        <v>96</v>
      </c>
      <c r="DC494" s="231">
        <f>IF(CX494=1,VLOOKUP(DB494,data!$B$35:$D$39,2,0),0)</f>
        <v>0</v>
      </c>
      <c r="DD494" s="232">
        <f>IF(AND(DA494&lt;&gt;0,DC494&lt;&gt;0)=FALSE,0,data!$C$43)</f>
        <v>0</v>
      </c>
      <c r="DE494" s="269">
        <f t="shared" si="547"/>
        <v>0</v>
      </c>
      <c r="DF494" s="225">
        <f t="shared" si="548"/>
        <v>0</v>
      </c>
      <c r="DG494" s="225">
        <f t="shared" si="549"/>
        <v>0</v>
      </c>
      <c r="DH494" s="225">
        <f t="shared" si="550"/>
        <v>0</v>
      </c>
      <c r="DI494" s="431" t="str">
        <f t="shared" si="551"/>
        <v>ne</v>
      </c>
      <c r="DK494" s="229"/>
      <c r="DL494" s="225">
        <f t="shared" si="552"/>
        <v>0</v>
      </c>
      <c r="DM494" s="230">
        <f>IF(DL494=1,data!$C$41*DK494,0)</f>
        <v>0</v>
      </c>
      <c r="DN494" s="265" t="s">
        <v>96</v>
      </c>
      <c r="DO494" s="231">
        <f>IF(DL494=1,IF(DK494&lt;15,VLOOKUP(DN494,data!$B$3:$E$32,2,0)*DK494,(VLOOKUP(DN494,data!$B$3:$E$32,2,0)*14)+(VLOOKUP(DN494,data!$B$3:$E$32,3,0))*(DK494-14)),0)</f>
        <v>0</v>
      </c>
      <c r="DP494" s="265" t="s">
        <v>96</v>
      </c>
      <c r="DQ494" s="231">
        <f>IF(DL494=1,VLOOKUP(DP494,data!$B$35:$D$39,2,0),0)</f>
        <v>0</v>
      </c>
      <c r="DR494" s="232">
        <f>IF(AND(DO494&lt;&gt;0,DQ494&lt;&gt;0)=FALSE,0,data!$C$43)</f>
        <v>0</v>
      </c>
      <c r="DS494" s="269">
        <f t="shared" si="553"/>
        <v>0</v>
      </c>
      <c r="DT494" s="225">
        <f t="shared" si="554"/>
        <v>0</v>
      </c>
      <c r="DU494" s="225">
        <f t="shared" si="555"/>
        <v>0</v>
      </c>
      <c r="DV494" s="225">
        <f t="shared" si="556"/>
        <v>0</v>
      </c>
      <c r="DW494" s="431" t="str">
        <f t="shared" si="557"/>
        <v>ne</v>
      </c>
      <c r="DY494" s="229"/>
      <c r="DZ494" s="225">
        <f t="shared" si="558"/>
        <v>0</v>
      </c>
      <c r="EA494" s="230">
        <f>IF(DZ494=1,data!$C$41*DY494,0)</f>
        <v>0</v>
      </c>
      <c r="EB494" s="265" t="s">
        <v>96</v>
      </c>
      <c r="EC494" s="231">
        <f>IF(DZ494=1,IF(DY494&lt;15,VLOOKUP(EB494,data!$B$3:$E$32,2,0)*DY494,(VLOOKUP(EB494,data!$B$3:$E$32,2,0)*14)+(VLOOKUP(EB494,data!$B$3:$E$32,3,0))*(DY494-14)),0)</f>
        <v>0</v>
      </c>
      <c r="ED494" s="265" t="s">
        <v>96</v>
      </c>
      <c r="EE494" s="231">
        <f>IF(DZ494=1,VLOOKUP(ED494,data!$B$35:$D$39,2,0),0)</f>
        <v>0</v>
      </c>
      <c r="EF494" s="232">
        <f>IF(AND(EC494&lt;&gt;0,EE494&lt;&gt;0)=FALSE,0,data!$C$43)</f>
        <v>0</v>
      </c>
      <c r="EG494" s="269">
        <f t="shared" si="559"/>
        <v>0</v>
      </c>
      <c r="EH494" s="225">
        <f t="shared" si="560"/>
        <v>0</v>
      </c>
      <c r="EI494" s="225">
        <f t="shared" si="561"/>
        <v>0</v>
      </c>
      <c r="EJ494" s="225">
        <f t="shared" si="562"/>
        <v>0</v>
      </c>
      <c r="EK494" s="431" t="str">
        <f t="shared" si="563"/>
        <v>ne</v>
      </c>
      <c r="EM494" s="229"/>
      <c r="EN494" s="225">
        <f t="shared" si="564"/>
        <v>0</v>
      </c>
      <c r="EO494" s="230">
        <f>IF(EN494=1,data!$C$41*EM494,0)</f>
        <v>0</v>
      </c>
      <c r="EP494" s="265" t="s">
        <v>96</v>
      </c>
      <c r="EQ494" s="231">
        <f>IF(EN494=1,IF(EM494&lt;15,VLOOKUP(EP494,data!$B$3:$E$32,2,0)*EM494,(VLOOKUP(EP494,data!$B$3:$E$32,2,0)*14)+(VLOOKUP(EP494,data!$B$3:$E$32,3,0))*(EM494-14)),0)</f>
        <v>0</v>
      </c>
      <c r="ER494" s="265" t="s">
        <v>96</v>
      </c>
      <c r="ES494" s="231">
        <f>IF(EN494=1,VLOOKUP(ER494,data!$B$35:$D$39,2,0),0)</f>
        <v>0</v>
      </c>
      <c r="ET494" s="232">
        <f>IF(AND(EQ494&lt;&gt;0,ES494&lt;&gt;0)=FALSE,0,data!$C$43)</f>
        <v>0</v>
      </c>
      <c r="EU494" s="269">
        <f t="shared" si="565"/>
        <v>0</v>
      </c>
      <c r="EV494" s="225">
        <f t="shared" si="566"/>
        <v>0</v>
      </c>
      <c r="EW494" s="225">
        <f t="shared" si="567"/>
        <v>0</v>
      </c>
      <c r="EX494" s="225">
        <f t="shared" si="568"/>
        <v>0</v>
      </c>
      <c r="EY494" s="431" t="str">
        <f t="shared" si="569"/>
        <v>ne</v>
      </c>
      <c r="FA494" s="229"/>
      <c r="FB494" s="225">
        <f t="shared" si="570"/>
        <v>0</v>
      </c>
      <c r="FC494" s="230">
        <f>IF(FB494=1,data!$C$41*FA494,0)</f>
        <v>0</v>
      </c>
      <c r="FD494" s="265" t="s">
        <v>96</v>
      </c>
      <c r="FE494" s="231">
        <f>IF(FB494=1,IF(FA494&lt;15,VLOOKUP(FD494,data!$B$3:$E$32,2,0)*FA494,(VLOOKUP(FD494,data!$B$3:$E$32,2,0)*14)+(VLOOKUP(FD494,data!$B$3:$E$32,3,0))*(FA494-14)),0)</f>
        <v>0</v>
      </c>
      <c r="FF494" s="265" t="s">
        <v>96</v>
      </c>
      <c r="FG494" s="231">
        <f>IF(FB494=1,VLOOKUP(FF494,data!$B$35:$D$39,2,0),0)</f>
        <v>0</v>
      </c>
      <c r="FH494" s="232">
        <f>IF(AND(FE494&lt;&gt;0,FG494&lt;&gt;0)=FALSE,0,data!$C$43)</f>
        <v>0</v>
      </c>
      <c r="FI494" s="269">
        <f t="shared" si="571"/>
        <v>0</v>
      </c>
      <c r="FJ494" s="225">
        <f t="shared" si="572"/>
        <v>0</v>
      </c>
      <c r="FK494" s="225">
        <f t="shared" si="573"/>
        <v>0</v>
      </c>
      <c r="FL494" s="225">
        <f t="shared" si="574"/>
        <v>0</v>
      </c>
      <c r="FM494" s="431" t="str">
        <f t="shared" si="575"/>
        <v>ne</v>
      </c>
    </row>
    <row r="495" spans="1:169" ht="26.65" hidden="1" customHeight="1" x14ac:dyDescent="0.25">
      <c r="A495" s="233"/>
      <c r="B495" s="370" t="s">
        <v>586</v>
      </c>
      <c r="C495" s="416"/>
      <c r="D495" s="418"/>
      <c r="E495" s="229"/>
      <c r="F495" s="225">
        <f t="shared" si="507"/>
        <v>0</v>
      </c>
      <c r="G495" s="230">
        <f>IF(F495=1,data!$C$41*E495,0)</f>
        <v>0</v>
      </c>
      <c r="H495" s="265" t="s">
        <v>96</v>
      </c>
      <c r="I495" s="231">
        <f>IF($F495=1,IF($E495&lt;15,VLOOKUP(H495,data!$B$3:$E$32,2,0)*$E495,(VLOOKUP(H495,data!$B$3:$E$32,2,0)*14)+(VLOOKUP(H495,data!$B$3:$E$32,3,0))*($E495-14)),0)</f>
        <v>0</v>
      </c>
      <c r="J495" s="265" t="s">
        <v>96</v>
      </c>
      <c r="K495" s="231">
        <f>IF($F495=1,VLOOKUP(J495,data!$B$35:$D$39,2,0),0)</f>
        <v>0</v>
      </c>
      <c r="L495" s="232">
        <f>IF(AND(I495&lt;&gt;0,K495&lt;&gt;0)=FALSE,0,data!$C$43)</f>
        <v>0</v>
      </c>
      <c r="M495" s="269">
        <f t="shared" si="505"/>
        <v>0</v>
      </c>
      <c r="N495" s="225">
        <f t="shared" si="576"/>
        <v>0</v>
      </c>
      <c r="O495" s="225">
        <f t="shared" si="508"/>
        <v>0</v>
      </c>
      <c r="P495" s="225">
        <f t="shared" si="509"/>
        <v>0</v>
      </c>
      <c r="Q495" s="228"/>
      <c r="R495" s="438">
        <f t="shared" si="510"/>
        <v>0</v>
      </c>
      <c r="S495" s="225">
        <f t="shared" si="511"/>
        <v>0</v>
      </c>
      <c r="T495" s="357">
        <f>IF(S495=1,data!$C$41*R495,0)</f>
        <v>0</v>
      </c>
      <c r="U495" s="370" t="str">
        <f t="shared" si="512"/>
        <v xml:space="preserve"> </v>
      </c>
      <c r="V495" s="360">
        <f>IF($S495=1,IF(R495&lt;15,VLOOKUP(U495,data!$B$3:$E$32,2,0)*R495,(VLOOKUP(U495,data!$B$3:$E$32,2,0)*14)+(VLOOKUP(U495,data!$B$3:$E$32,3,0))*(R495-14)),0)</f>
        <v>0</v>
      </c>
      <c r="W495" s="370" t="str">
        <f t="shared" si="513"/>
        <v xml:space="preserve"> </v>
      </c>
      <c r="X495" s="360">
        <f>IF($S495=1,VLOOKUP(W495,data!$B$35:$D$39,2,0),0)</f>
        <v>0</v>
      </c>
      <c r="Y495" s="364">
        <f>IF(AND(V495&lt;&gt;0,X495&lt;&gt;0)=FALSE,0,data!$C$43)</f>
        <v>0</v>
      </c>
      <c r="Z495" s="365">
        <f t="shared" si="506"/>
        <v>0</v>
      </c>
      <c r="AA495" s="225">
        <f t="shared" si="577"/>
        <v>0</v>
      </c>
      <c r="AB495" s="225">
        <f t="shared" si="514"/>
        <v>0</v>
      </c>
      <c r="AC495" s="225">
        <f t="shared" si="515"/>
        <v>0</v>
      </c>
      <c r="AE495" s="229"/>
      <c r="AF495" s="225">
        <f t="shared" si="516"/>
        <v>0</v>
      </c>
      <c r="AG495" s="230">
        <f>IF(AF495=1,data!$C$41*AE495,0)</f>
        <v>0</v>
      </c>
      <c r="AH495" s="265" t="s">
        <v>96</v>
      </c>
      <c r="AI495" s="231">
        <f>IF(AF495=1,IF(AE495&lt;15,VLOOKUP(AH495,data!$B$3:$E$32,2,0)*AE495,(VLOOKUP(AH495,data!$B$3:$E$32,2,0)*14)+(VLOOKUP(AH495,data!$B$3:$E$32,3,0))*(AE495-14)),0)</f>
        <v>0</v>
      </c>
      <c r="AJ495" s="265" t="s">
        <v>96</v>
      </c>
      <c r="AK495" s="231">
        <f>IF(AF495=1,VLOOKUP(AJ495,data!$B$35:$D$39,2,0),0)</f>
        <v>0</v>
      </c>
      <c r="AL495" s="232">
        <f>IF(AND(AI495&lt;&gt;0,AK495&lt;&gt;0)=FALSE,0,data!$C$43)</f>
        <v>0</v>
      </c>
      <c r="AM495" s="269">
        <f t="shared" si="517"/>
        <v>0</v>
      </c>
      <c r="AN495" s="225">
        <f t="shared" si="518"/>
        <v>0</v>
      </c>
      <c r="AO495" s="225">
        <f t="shared" si="519"/>
        <v>0</v>
      </c>
      <c r="AP495" s="225">
        <f t="shared" si="520"/>
        <v>0</v>
      </c>
      <c r="AQ495" s="431" t="str">
        <f t="shared" si="521"/>
        <v>ne</v>
      </c>
      <c r="AS495" s="229"/>
      <c r="AT495" s="225">
        <f t="shared" si="522"/>
        <v>0</v>
      </c>
      <c r="AU495" s="230">
        <f>IF(AT495=1,data!$C$41*AS495,0)</f>
        <v>0</v>
      </c>
      <c r="AV495" s="265" t="s">
        <v>96</v>
      </c>
      <c r="AW495" s="231">
        <f>IF(AT495=1,IF(AS495&lt;15,VLOOKUP(AV495,data!$B$3:$E$32,2,0)*AS495,(VLOOKUP(AV495,data!$B$3:$E$32,2,0)*14)+(VLOOKUP(AV495,data!$B$3:$E$32,3,0))*(AS495-14)),0)</f>
        <v>0</v>
      </c>
      <c r="AX495" s="265" t="s">
        <v>96</v>
      </c>
      <c r="AY495" s="231">
        <f>IF(AT495=1,VLOOKUP(AX495,data!$B$35:$D$39,2,0),0)</f>
        <v>0</v>
      </c>
      <c r="AZ495" s="232">
        <f>IF(AND(AW495&lt;&gt;0,AY495&lt;&gt;0)=FALSE,0,data!$C$43)</f>
        <v>0</v>
      </c>
      <c r="BA495" s="269">
        <f t="shared" si="523"/>
        <v>0</v>
      </c>
      <c r="BB495" s="225">
        <f t="shared" si="524"/>
        <v>0</v>
      </c>
      <c r="BC495" s="225">
        <f t="shared" si="525"/>
        <v>0</v>
      </c>
      <c r="BD495" s="225">
        <f t="shared" si="526"/>
        <v>0</v>
      </c>
      <c r="BE495" s="431" t="str">
        <f t="shared" si="527"/>
        <v>ne</v>
      </c>
      <c r="BG495" s="229"/>
      <c r="BH495" s="225">
        <f t="shared" si="528"/>
        <v>0</v>
      </c>
      <c r="BI495" s="230">
        <f>IF(BH495=1,data!$C$41*BG495,0)</f>
        <v>0</v>
      </c>
      <c r="BJ495" s="265" t="s">
        <v>96</v>
      </c>
      <c r="BK495" s="231">
        <f>IF(BH495=1,IF(BG495&lt;15,VLOOKUP(BJ495,data!$B$3:$E$32,2,0)*BG495,(VLOOKUP(BJ495,data!$B$3:$E$32,2,0)*14)+(VLOOKUP(BJ495,data!$B$3:$E$32,3,0))*(BG495-14)),0)</f>
        <v>0</v>
      </c>
      <c r="BL495" s="265" t="s">
        <v>96</v>
      </c>
      <c r="BM495" s="231">
        <f>IF(BH495=1,VLOOKUP(BL495,data!$B$35:$D$39,2,0),0)</f>
        <v>0</v>
      </c>
      <c r="BN495" s="232">
        <f>IF(AND(BK495&lt;&gt;0,BM495&lt;&gt;0)=FALSE,0,data!$C$43)</f>
        <v>0</v>
      </c>
      <c r="BO495" s="269">
        <f t="shared" si="529"/>
        <v>0</v>
      </c>
      <c r="BP495" s="225">
        <f t="shared" si="530"/>
        <v>0</v>
      </c>
      <c r="BQ495" s="225">
        <f t="shared" si="531"/>
        <v>0</v>
      </c>
      <c r="BR495" s="225">
        <f t="shared" si="532"/>
        <v>0</v>
      </c>
      <c r="BS495" s="431" t="str">
        <f t="shared" si="533"/>
        <v>ne</v>
      </c>
      <c r="BU495" s="229"/>
      <c r="BV495" s="225">
        <f t="shared" si="534"/>
        <v>0</v>
      </c>
      <c r="BW495" s="230">
        <f>IF(BV495=1,data!$C$41*BU495,0)</f>
        <v>0</v>
      </c>
      <c r="BX495" s="265" t="s">
        <v>96</v>
      </c>
      <c r="BY495" s="231">
        <f>IF(BV495=1,IF(BU495&lt;15,VLOOKUP(BX495,data!$B$3:$E$32,2,0)*BU495,(VLOOKUP(BX495,data!$B$3:$E$32,2,0)*14)+(VLOOKUP(BX495,data!$B$3:$E$32,3,0))*(BU495-14)),0)</f>
        <v>0</v>
      </c>
      <c r="BZ495" s="265" t="s">
        <v>96</v>
      </c>
      <c r="CA495" s="231">
        <f>IF(BV495=1,VLOOKUP(BZ495,data!$B$35:$D$39,2,0),0)</f>
        <v>0</v>
      </c>
      <c r="CB495" s="232">
        <f>IF(AND(BY495&lt;&gt;0,CA495&lt;&gt;0)=FALSE,0,data!$C$43)</f>
        <v>0</v>
      </c>
      <c r="CC495" s="269">
        <f t="shared" si="535"/>
        <v>0</v>
      </c>
      <c r="CD495" s="225">
        <f t="shared" si="536"/>
        <v>0</v>
      </c>
      <c r="CE495" s="225">
        <f t="shared" si="537"/>
        <v>0</v>
      </c>
      <c r="CF495" s="225">
        <f t="shared" si="538"/>
        <v>0</v>
      </c>
      <c r="CG495" s="431" t="str">
        <f t="shared" si="539"/>
        <v>ne</v>
      </c>
      <c r="CI495" s="229"/>
      <c r="CJ495" s="225">
        <f t="shared" si="540"/>
        <v>0</v>
      </c>
      <c r="CK495" s="230">
        <f>IF(CJ495=1,data!$C$41*CI495,0)</f>
        <v>0</v>
      </c>
      <c r="CL495" s="265" t="s">
        <v>96</v>
      </c>
      <c r="CM495" s="231">
        <f>IF(CJ495=1,IF(CI495&lt;15,VLOOKUP(CL495,data!$B$3:$E$32,2,0)*CI495,(VLOOKUP(CL495,data!$B$3:$E$32,2,0)*14)+(VLOOKUP(CL495,data!$B$3:$E$32,3,0))*(CI495-14)),0)</f>
        <v>0</v>
      </c>
      <c r="CN495" s="265" t="s">
        <v>96</v>
      </c>
      <c r="CO495" s="231">
        <f>IF(CJ495=1,VLOOKUP(CN495,data!$B$35:$D$39,2,0),0)</f>
        <v>0</v>
      </c>
      <c r="CP495" s="232">
        <f>IF(AND(CM495&lt;&gt;0,CO495&lt;&gt;0)=FALSE,0,data!$C$43)</f>
        <v>0</v>
      </c>
      <c r="CQ495" s="269">
        <f t="shared" si="541"/>
        <v>0</v>
      </c>
      <c r="CR495" s="225">
        <f t="shared" si="542"/>
        <v>0</v>
      </c>
      <c r="CS495" s="225">
        <f t="shared" si="543"/>
        <v>0</v>
      </c>
      <c r="CT495" s="225">
        <f t="shared" si="544"/>
        <v>0</v>
      </c>
      <c r="CU495" s="431" t="str">
        <f t="shared" si="545"/>
        <v>ne</v>
      </c>
      <c r="CW495" s="229"/>
      <c r="CX495" s="225">
        <f t="shared" si="546"/>
        <v>0</v>
      </c>
      <c r="CY495" s="230">
        <f>IF(CX495=1,data!$C$41*CW495,0)</f>
        <v>0</v>
      </c>
      <c r="CZ495" s="265" t="s">
        <v>96</v>
      </c>
      <c r="DA495" s="231">
        <f>IF(CX495=1,IF(CW495&lt;15,VLOOKUP(CZ495,data!$B$3:$E$32,2,0)*CW495,(VLOOKUP(CZ495,data!$B$3:$E$32,2,0)*14)+(VLOOKUP(CZ495,data!$B$3:$E$32,3,0))*(CW495-14)),0)</f>
        <v>0</v>
      </c>
      <c r="DB495" s="265" t="s">
        <v>96</v>
      </c>
      <c r="DC495" s="231">
        <f>IF(CX495=1,VLOOKUP(DB495,data!$B$35:$D$39,2,0),0)</f>
        <v>0</v>
      </c>
      <c r="DD495" s="232">
        <f>IF(AND(DA495&lt;&gt;0,DC495&lt;&gt;0)=FALSE,0,data!$C$43)</f>
        <v>0</v>
      </c>
      <c r="DE495" s="269">
        <f t="shared" si="547"/>
        <v>0</v>
      </c>
      <c r="DF495" s="225">
        <f t="shared" si="548"/>
        <v>0</v>
      </c>
      <c r="DG495" s="225">
        <f t="shared" si="549"/>
        <v>0</v>
      </c>
      <c r="DH495" s="225">
        <f t="shared" si="550"/>
        <v>0</v>
      </c>
      <c r="DI495" s="431" t="str">
        <f t="shared" si="551"/>
        <v>ne</v>
      </c>
      <c r="DK495" s="229"/>
      <c r="DL495" s="225">
        <f t="shared" si="552"/>
        <v>0</v>
      </c>
      <c r="DM495" s="230">
        <f>IF(DL495=1,data!$C$41*DK495,0)</f>
        <v>0</v>
      </c>
      <c r="DN495" s="265" t="s">
        <v>96</v>
      </c>
      <c r="DO495" s="231">
        <f>IF(DL495=1,IF(DK495&lt;15,VLOOKUP(DN495,data!$B$3:$E$32,2,0)*DK495,(VLOOKUP(DN495,data!$B$3:$E$32,2,0)*14)+(VLOOKUP(DN495,data!$B$3:$E$32,3,0))*(DK495-14)),0)</f>
        <v>0</v>
      </c>
      <c r="DP495" s="265" t="s">
        <v>96</v>
      </c>
      <c r="DQ495" s="231">
        <f>IF(DL495=1,VLOOKUP(DP495,data!$B$35:$D$39,2,0),0)</f>
        <v>0</v>
      </c>
      <c r="DR495" s="232">
        <f>IF(AND(DO495&lt;&gt;0,DQ495&lt;&gt;0)=FALSE,0,data!$C$43)</f>
        <v>0</v>
      </c>
      <c r="DS495" s="269">
        <f t="shared" si="553"/>
        <v>0</v>
      </c>
      <c r="DT495" s="225">
        <f t="shared" si="554"/>
        <v>0</v>
      </c>
      <c r="DU495" s="225">
        <f t="shared" si="555"/>
        <v>0</v>
      </c>
      <c r="DV495" s="225">
        <f t="shared" si="556"/>
        <v>0</v>
      </c>
      <c r="DW495" s="431" t="str">
        <f t="shared" si="557"/>
        <v>ne</v>
      </c>
      <c r="DY495" s="229"/>
      <c r="DZ495" s="225">
        <f t="shared" si="558"/>
        <v>0</v>
      </c>
      <c r="EA495" s="230">
        <f>IF(DZ495=1,data!$C$41*DY495,0)</f>
        <v>0</v>
      </c>
      <c r="EB495" s="265" t="s">
        <v>96</v>
      </c>
      <c r="EC495" s="231">
        <f>IF(DZ495=1,IF(DY495&lt;15,VLOOKUP(EB495,data!$B$3:$E$32,2,0)*DY495,(VLOOKUP(EB495,data!$B$3:$E$32,2,0)*14)+(VLOOKUP(EB495,data!$B$3:$E$32,3,0))*(DY495-14)),0)</f>
        <v>0</v>
      </c>
      <c r="ED495" s="265" t="s">
        <v>96</v>
      </c>
      <c r="EE495" s="231">
        <f>IF(DZ495=1,VLOOKUP(ED495,data!$B$35:$D$39,2,0),0)</f>
        <v>0</v>
      </c>
      <c r="EF495" s="232">
        <f>IF(AND(EC495&lt;&gt;0,EE495&lt;&gt;0)=FALSE,0,data!$C$43)</f>
        <v>0</v>
      </c>
      <c r="EG495" s="269">
        <f t="shared" si="559"/>
        <v>0</v>
      </c>
      <c r="EH495" s="225">
        <f t="shared" si="560"/>
        <v>0</v>
      </c>
      <c r="EI495" s="225">
        <f t="shared" si="561"/>
        <v>0</v>
      </c>
      <c r="EJ495" s="225">
        <f t="shared" si="562"/>
        <v>0</v>
      </c>
      <c r="EK495" s="431" t="str">
        <f t="shared" si="563"/>
        <v>ne</v>
      </c>
      <c r="EM495" s="229"/>
      <c r="EN495" s="225">
        <f t="shared" si="564"/>
        <v>0</v>
      </c>
      <c r="EO495" s="230">
        <f>IF(EN495=1,data!$C$41*EM495,0)</f>
        <v>0</v>
      </c>
      <c r="EP495" s="265" t="s">
        <v>96</v>
      </c>
      <c r="EQ495" s="231">
        <f>IF(EN495=1,IF(EM495&lt;15,VLOOKUP(EP495,data!$B$3:$E$32,2,0)*EM495,(VLOOKUP(EP495,data!$B$3:$E$32,2,0)*14)+(VLOOKUP(EP495,data!$B$3:$E$32,3,0))*(EM495-14)),0)</f>
        <v>0</v>
      </c>
      <c r="ER495" s="265" t="s">
        <v>96</v>
      </c>
      <c r="ES495" s="231">
        <f>IF(EN495=1,VLOOKUP(ER495,data!$B$35:$D$39,2,0),0)</f>
        <v>0</v>
      </c>
      <c r="ET495" s="232">
        <f>IF(AND(EQ495&lt;&gt;0,ES495&lt;&gt;0)=FALSE,0,data!$C$43)</f>
        <v>0</v>
      </c>
      <c r="EU495" s="269">
        <f t="shared" si="565"/>
        <v>0</v>
      </c>
      <c r="EV495" s="225">
        <f t="shared" si="566"/>
        <v>0</v>
      </c>
      <c r="EW495" s="225">
        <f t="shared" si="567"/>
        <v>0</v>
      </c>
      <c r="EX495" s="225">
        <f t="shared" si="568"/>
        <v>0</v>
      </c>
      <c r="EY495" s="431" t="str">
        <f t="shared" si="569"/>
        <v>ne</v>
      </c>
      <c r="FA495" s="229"/>
      <c r="FB495" s="225">
        <f t="shared" si="570"/>
        <v>0</v>
      </c>
      <c r="FC495" s="230">
        <f>IF(FB495=1,data!$C$41*FA495,0)</f>
        <v>0</v>
      </c>
      <c r="FD495" s="265" t="s">
        <v>96</v>
      </c>
      <c r="FE495" s="231">
        <f>IF(FB495=1,IF(FA495&lt;15,VLOOKUP(FD495,data!$B$3:$E$32,2,0)*FA495,(VLOOKUP(FD495,data!$B$3:$E$32,2,0)*14)+(VLOOKUP(FD495,data!$B$3:$E$32,3,0))*(FA495-14)),0)</f>
        <v>0</v>
      </c>
      <c r="FF495" s="265" t="s">
        <v>96</v>
      </c>
      <c r="FG495" s="231">
        <f>IF(FB495=1,VLOOKUP(FF495,data!$B$35:$D$39,2,0),0)</f>
        <v>0</v>
      </c>
      <c r="FH495" s="232">
        <f>IF(AND(FE495&lt;&gt;0,FG495&lt;&gt;0)=FALSE,0,data!$C$43)</f>
        <v>0</v>
      </c>
      <c r="FI495" s="269">
        <f t="shared" si="571"/>
        <v>0</v>
      </c>
      <c r="FJ495" s="225">
        <f t="shared" si="572"/>
        <v>0</v>
      </c>
      <c r="FK495" s="225">
        <f t="shared" si="573"/>
        <v>0</v>
      </c>
      <c r="FL495" s="225">
        <f t="shared" si="574"/>
        <v>0</v>
      </c>
      <c r="FM495" s="431" t="str">
        <f t="shared" si="575"/>
        <v>ne</v>
      </c>
    </row>
    <row r="496" spans="1:169" ht="26.65" hidden="1" customHeight="1" x14ac:dyDescent="0.25">
      <c r="A496" s="233"/>
      <c r="B496" s="370" t="s">
        <v>587</v>
      </c>
      <c r="C496" s="416"/>
      <c r="D496" s="418"/>
      <c r="E496" s="229"/>
      <c r="F496" s="225">
        <f t="shared" si="507"/>
        <v>0</v>
      </c>
      <c r="G496" s="230">
        <f>IF(F496=1,data!$C$41*E496,0)</f>
        <v>0</v>
      </c>
      <c r="H496" s="265" t="s">
        <v>96</v>
      </c>
      <c r="I496" s="231">
        <f>IF($F496=1,IF($E496&lt;15,VLOOKUP(H496,data!$B$3:$E$32,2,0)*$E496,(VLOOKUP(H496,data!$B$3:$E$32,2,0)*14)+(VLOOKUP(H496,data!$B$3:$E$32,3,0))*($E496-14)),0)</f>
        <v>0</v>
      </c>
      <c r="J496" s="265" t="s">
        <v>96</v>
      </c>
      <c r="K496" s="231">
        <f>IF($F496=1,VLOOKUP(J496,data!$B$35:$D$39,2,0),0)</f>
        <v>0</v>
      </c>
      <c r="L496" s="232">
        <f>IF(AND(I496&lt;&gt;0,K496&lt;&gt;0)=FALSE,0,data!$C$43)</f>
        <v>0</v>
      </c>
      <c r="M496" s="269">
        <f t="shared" si="505"/>
        <v>0</v>
      </c>
      <c r="N496" s="225">
        <f t="shared" si="576"/>
        <v>0</v>
      </c>
      <c r="O496" s="225">
        <f t="shared" si="508"/>
        <v>0</v>
      </c>
      <c r="P496" s="225">
        <f t="shared" si="509"/>
        <v>0</v>
      </c>
      <c r="Q496" s="228"/>
      <c r="R496" s="438">
        <f t="shared" si="510"/>
        <v>0</v>
      </c>
      <c r="S496" s="225">
        <f t="shared" si="511"/>
        <v>0</v>
      </c>
      <c r="T496" s="357">
        <f>IF(S496=1,data!$C$41*R496,0)</f>
        <v>0</v>
      </c>
      <c r="U496" s="370" t="str">
        <f t="shared" si="512"/>
        <v xml:space="preserve"> </v>
      </c>
      <c r="V496" s="360">
        <f>IF($S496=1,IF(R496&lt;15,VLOOKUP(U496,data!$B$3:$E$32,2,0)*R496,(VLOOKUP(U496,data!$B$3:$E$32,2,0)*14)+(VLOOKUP(U496,data!$B$3:$E$32,3,0))*(R496-14)),0)</f>
        <v>0</v>
      </c>
      <c r="W496" s="370" t="str">
        <f t="shared" si="513"/>
        <v xml:space="preserve"> </v>
      </c>
      <c r="X496" s="360">
        <f>IF($S496=1,VLOOKUP(W496,data!$B$35:$D$39,2,0),0)</f>
        <v>0</v>
      </c>
      <c r="Y496" s="364">
        <f>IF(AND(V496&lt;&gt;0,X496&lt;&gt;0)=FALSE,0,data!$C$43)</f>
        <v>0</v>
      </c>
      <c r="Z496" s="365">
        <f t="shared" si="506"/>
        <v>0</v>
      </c>
      <c r="AA496" s="225">
        <f t="shared" si="577"/>
        <v>0</v>
      </c>
      <c r="AB496" s="225">
        <f t="shared" si="514"/>
        <v>0</v>
      </c>
      <c r="AC496" s="225">
        <f t="shared" si="515"/>
        <v>0</v>
      </c>
      <c r="AE496" s="229"/>
      <c r="AF496" s="225">
        <f t="shared" si="516"/>
        <v>0</v>
      </c>
      <c r="AG496" s="230">
        <f>IF(AF496=1,data!$C$41*AE496,0)</f>
        <v>0</v>
      </c>
      <c r="AH496" s="265" t="s">
        <v>96</v>
      </c>
      <c r="AI496" s="231">
        <f>IF(AF496=1,IF(AE496&lt;15,VLOOKUP(AH496,data!$B$3:$E$32,2,0)*AE496,(VLOOKUP(AH496,data!$B$3:$E$32,2,0)*14)+(VLOOKUP(AH496,data!$B$3:$E$32,3,0))*(AE496-14)),0)</f>
        <v>0</v>
      </c>
      <c r="AJ496" s="265" t="s">
        <v>96</v>
      </c>
      <c r="AK496" s="231">
        <f>IF(AF496=1,VLOOKUP(AJ496,data!$B$35:$D$39,2,0),0)</f>
        <v>0</v>
      </c>
      <c r="AL496" s="232">
        <f>IF(AND(AI496&lt;&gt;0,AK496&lt;&gt;0)=FALSE,0,data!$C$43)</f>
        <v>0</v>
      </c>
      <c r="AM496" s="269">
        <f t="shared" si="517"/>
        <v>0</v>
      </c>
      <c r="AN496" s="225">
        <f t="shared" si="518"/>
        <v>0</v>
      </c>
      <c r="AO496" s="225">
        <f t="shared" si="519"/>
        <v>0</v>
      </c>
      <c r="AP496" s="225">
        <f t="shared" si="520"/>
        <v>0</v>
      </c>
      <c r="AQ496" s="431" t="str">
        <f t="shared" si="521"/>
        <v>ne</v>
      </c>
      <c r="AS496" s="229"/>
      <c r="AT496" s="225">
        <f t="shared" si="522"/>
        <v>0</v>
      </c>
      <c r="AU496" s="230">
        <f>IF(AT496=1,data!$C$41*AS496,0)</f>
        <v>0</v>
      </c>
      <c r="AV496" s="265" t="s">
        <v>96</v>
      </c>
      <c r="AW496" s="231">
        <f>IF(AT496=1,IF(AS496&lt;15,VLOOKUP(AV496,data!$B$3:$E$32,2,0)*AS496,(VLOOKUP(AV496,data!$B$3:$E$32,2,0)*14)+(VLOOKUP(AV496,data!$B$3:$E$32,3,0))*(AS496-14)),0)</f>
        <v>0</v>
      </c>
      <c r="AX496" s="265" t="s">
        <v>96</v>
      </c>
      <c r="AY496" s="231">
        <f>IF(AT496=1,VLOOKUP(AX496,data!$B$35:$D$39,2,0),0)</f>
        <v>0</v>
      </c>
      <c r="AZ496" s="232">
        <f>IF(AND(AW496&lt;&gt;0,AY496&lt;&gt;0)=FALSE,0,data!$C$43)</f>
        <v>0</v>
      </c>
      <c r="BA496" s="269">
        <f t="shared" si="523"/>
        <v>0</v>
      </c>
      <c r="BB496" s="225">
        <f t="shared" si="524"/>
        <v>0</v>
      </c>
      <c r="BC496" s="225">
        <f t="shared" si="525"/>
        <v>0</v>
      </c>
      <c r="BD496" s="225">
        <f t="shared" si="526"/>
        <v>0</v>
      </c>
      <c r="BE496" s="431" t="str">
        <f t="shared" si="527"/>
        <v>ne</v>
      </c>
      <c r="BG496" s="229"/>
      <c r="BH496" s="225">
        <f t="shared" si="528"/>
        <v>0</v>
      </c>
      <c r="BI496" s="230">
        <f>IF(BH496=1,data!$C$41*BG496,0)</f>
        <v>0</v>
      </c>
      <c r="BJ496" s="265" t="s">
        <v>96</v>
      </c>
      <c r="BK496" s="231">
        <f>IF(BH496=1,IF(BG496&lt;15,VLOOKUP(BJ496,data!$B$3:$E$32,2,0)*BG496,(VLOOKUP(BJ496,data!$B$3:$E$32,2,0)*14)+(VLOOKUP(BJ496,data!$B$3:$E$32,3,0))*(BG496-14)),0)</f>
        <v>0</v>
      </c>
      <c r="BL496" s="265" t="s">
        <v>96</v>
      </c>
      <c r="BM496" s="231">
        <f>IF(BH496=1,VLOOKUP(BL496,data!$B$35:$D$39,2,0),0)</f>
        <v>0</v>
      </c>
      <c r="BN496" s="232">
        <f>IF(AND(BK496&lt;&gt;0,BM496&lt;&gt;0)=FALSE,0,data!$C$43)</f>
        <v>0</v>
      </c>
      <c r="BO496" s="269">
        <f t="shared" si="529"/>
        <v>0</v>
      </c>
      <c r="BP496" s="225">
        <f t="shared" si="530"/>
        <v>0</v>
      </c>
      <c r="BQ496" s="225">
        <f t="shared" si="531"/>
        <v>0</v>
      </c>
      <c r="BR496" s="225">
        <f t="shared" si="532"/>
        <v>0</v>
      </c>
      <c r="BS496" s="431" t="str">
        <f t="shared" si="533"/>
        <v>ne</v>
      </c>
      <c r="BU496" s="229"/>
      <c r="BV496" s="225">
        <f t="shared" si="534"/>
        <v>0</v>
      </c>
      <c r="BW496" s="230">
        <f>IF(BV496=1,data!$C$41*BU496,0)</f>
        <v>0</v>
      </c>
      <c r="BX496" s="265" t="s">
        <v>96</v>
      </c>
      <c r="BY496" s="231">
        <f>IF(BV496=1,IF(BU496&lt;15,VLOOKUP(BX496,data!$B$3:$E$32,2,0)*BU496,(VLOOKUP(BX496,data!$B$3:$E$32,2,0)*14)+(VLOOKUP(BX496,data!$B$3:$E$32,3,0))*(BU496-14)),0)</f>
        <v>0</v>
      </c>
      <c r="BZ496" s="265" t="s">
        <v>96</v>
      </c>
      <c r="CA496" s="231">
        <f>IF(BV496=1,VLOOKUP(BZ496,data!$B$35:$D$39,2,0),0)</f>
        <v>0</v>
      </c>
      <c r="CB496" s="232">
        <f>IF(AND(BY496&lt;&gt;0,CA496&lt;&gt;0)=FALSE,0,data!$C$43)</f>
        <v>0</v>
      </c>
      <c r="CC496" s="269">
        <f t="shared" si="535"/>
        <v>0</v>
      </c>
      <c r="CD496" s="225">
        <f t="shared" si="536"/>
        <v>0</v>
      </c>
      <c r="CE496" s="225">
        <f t="shared" si="537"/>
        <v>0</v>
      </c>
      <c r="CF496" s="225">
        <f t="shared" si="538"/>
        <v>0</v>
      </c>
      <c r="CG496" s="431" t="str">
        <f t="shared" si="539"/>
        <v>ne</v>
      </c>
      <c r="CI496" s="229"/>
      <c r="CJ496" s="225">
        <f t="shared" si="540"/>
        <v>0</v>
      </c>
      <c r="CK496" s="230">
        <f>IF(CJ496=1,data!$C$41*CI496,0)</f>
        <v>0</v>
      </c>
      <c r="CL496" s="265" t="s">
        <v>96</v>
      </c>
      <c r="CM496" s="231">
        <f>IF(CJ496=1,IF(CI496&lt;15,VLOOKUP(CL496,data!$B$3:$E$32,2,0)*CI496,(VLOOKUP(CL496,data!$B$3:$E$32,2,0)*14)+(VLOOKUP(CL496,data!$B$3:$E$32,3,0))*(CI496-14)),0)</f>
        <v>0</v>
      </c>
      <c r="CN496" s="265" t="s">
        <v>96</v>
      </c>
      <c r="CO496" s="231">
        <f>IF(CJ496=1,VLOOKUP(CN496,data!$B$35:$D$39,2,0),0)</f>
        <v>0</v>
      </c>
      <c r="CP496" s="232">
        <f>IF(AND(CM496&lt;&gt;0,CO496&lt;&gt;0)=FALSE,0,data!$C$43)</f>
        <v>0</v>
      </c>
      <c r="CQ496" s="269">
        <f t="shared" si="541"/>
        <v>0</v>
      </c>
      <c r="CR496" s="225">
        <f t="shared" si="542"/>
        <v>0</v>
      </c>
      <c r="CS496" s="225">
        <f t="shared" si="543"/>
        <v>0</v>
      </c>
      <c r="CT496" s="225">
        <f t="shared" si="544"/>
        <v>0</v>
      </c>
      <c r="CU496" s="431" t="str">
        <f t="shared" si="545"/>
        <v>ne</v>
      </c>
      <c r="CW496" s="229"/>
      <c r="CX496" s="225">
        <f t="shared" si="546"/>
        <v>0</v>
      </c>
      <c r="CY496" s="230">
        <f>IF(CX496=1,data!$C$41*CW496,0)</f>
        <v>0</v>
      </c>
      <c r="CZ496" s="265" t="s">
        <v>96</v>
      </c>
      <c r="DA496" s="231">
        <f>IF(CX496=1,IF(CW496&lt;15,VLOOKUP(CZ496,data!$B$3:$E$32,2,0)*CW496,(VLOOKUP(CZ496,data!$B$3:$E$32,2,0)*14)+(VLOOKUP(CZ496,data!$B$3:$E$32,3,0))*(CW496-14)),0)</f>
        <v>0</v>
      </c>
      <c r="DB496" s="265" t="s">
        <v>96</v>
      </c>
      <c r="DC496" s="231">
        <f>IF(CX496=1,VLOOKUP(DB496,data!$B$35:$D$39,2,0),0)</f>
        <v>0</v>
      </c>
      <c r="DD496" s="232">
        <f>IF(AND(DA496&lt;&gt;0,DC496&lt;&gt;0)=FALSE,0,data!$C$43)</f>
        <v>0</v>
      </c>
      <c r="DE496" s="269">
        <f t="shared" si="547"/>
        <v>0</v>
      </c>
      <c r="DF496" s="225">
        <f t="shared" si="548"/>
        <v>0</v>
      </c>
      <c r="DG496" s="225">
        <f t="shared" si="549"/>
        <v>0</v>
      </c>
      <c r="DH496" s="225">
        <f t="shared" si="550"/>
        <v>0</v>
      </c>
      <c r="DI496" s="431" t="str">
        <f t="shared" si="551"/>
        <v>ne</v>
      </c>
      <c r="DK496" s="229"/>
      <c r="DL496" s="225">
        <f t="shared" si="552"/>
        <v>0</v>
      </c>
      <c r="DM496" s="230">
        <f>IF(DL496=1,data!$C$41*DK496,0)</f>
        <v>0</v>
      </c>
      <c r="DN496" s="265" t="s">
        <v>96</v>
      </c>
      <c r="DO496" s="231">
        <f>IF(DL496=1,IF(DK496&lt;15,VLOOKUP(DN496,data!$B$3:$E$32,2,0)*DK496,(VLOOKUP(DN496,data!$B$3:$E$32,2,0)*14)+(VLOOKUP(DN496,data!$B$3:$E$32,3,0))*(DK496-14)),0)</f>
        <v>0</v>
      </c>
      <c r="DP496" s="265" t="s">
        <v>96</v>
      </c>
      <c r="DQ496" s="231">
        <f>IF(DL496=1,VLOOKUP(DP496,data!$B$35:$D$39,2,0),0)</f>
        <v>0</v>
      </c>
      <c r="DR496" s="232">
        <f>IF(AND(DO496&lt;&gt;0,DQ496&lt;&gt;0)=FALSE,0,data!$C$43)</f>
        <v>0</v>
      </c>
      <c r="DS496" s="269">
        <f t="shared" si="553"/>
        <v>0</v>
      </c>
      <c r="DT496" s="225">
        <f t="shared" si="554"/>
        <v>0</v>
      </c>
      <c r="DU496" s="225">
        <f t="shared" si="555"/>
        <v>0</v>
      </c>
      <c r="DV496" s="225">
        <f t="shared" si="556"/>
        <v>0</v>
      </c>
      <c r="DW496" s="431" t="str">
        <f t="shared" si="557"/>
        <v>ne</v>
      </c>
      <c r="DY496" s="229"/>
      <c r="DZ496" s="225">
        <f t="shared" si="558"/>
        <v>0</v>
      </c>
      <c r="EA496" s="230">
        <f>IF(DZ496=1,data!$C$41*DY496,0)</f>
        <v>0</v>
      </c>
      <c r="EB496" s="265" t="s">
        <v>96</v>
      </c>
      <c r="EC496" s="231">
        <f>IF(DZ496=1,IF(DY496&lt;15,VLOOKUP(EB496,data!$B$3:$E$32,2,0)*DY496,(VLOOKUP(EB496,data!$B$3:$E$32,2,0)*14)+(VLOOKUP(EB496,data!$B$3:$E$32,3,0))*(DY496-14)),0)</f>
        <v>0</v>
      </c>
      <c r="ED496" s="265" t="s">
        <v>96</v>
      </c>
      <c r="EE496" s="231">
        <f>IF(DZ496=1,VLOOKUP(ED496,data!$B$35:$D$39,2,0),0)</f>
        <v>0</v>
      </c>
      <c r="EF496" s="232">
        <f>IF(AND(EC496&lt;&gt;0,EE496&lt;&gt;0)=FALSE,0,data!$C$43)</f>
        <v>0</v>
      </c>
      <c r="EG496" s="269">
        <f t="shared" si="559"/>
        <v>0</v>
      </c>
      <c r="EH496" s="225">
        <f t="shared" si="560"/>
        <v>0</v>
      </c>
      <c r="EI496" s="225">
        <f t="shared" si="561"/>
        <v>0</v>
      </c>
      <c r="EJ496" s="225">
        <f t="shared" si="562"/>
        <v>0</v>
      </c>
      <c r="EK496" s="431" t="str">
        <f t="shared" si="563"/>
        <v>ne</v>
      </c>
      <c r="EM496" s="229"/>
      <c r="EN496" s="225">
        <f t="shared" si="564"/>
        <v>0</v>
      </c>
      <c r="EO496" s="230">
        <f>IF(EN496=1,data!$C$41*EM496,0)</f>
        <v>0</v>
      </c>
      <c r="EP496" s="265" t="s">
        <v>96</v>
      </c>
      <c r="EQ496" s="231">
        <f>IF(EN496=1,IF(EM496&lt;15,VLOOKUP(EP496,data!$B$3:$E$32,2,0)*EM496,(VLOOKUP(EP496,data!$B$3:$E$32,2,0)*14)+(VLOOKUP(EP496,data!$B$3:$E$32,3,0))*(EM496-14)),0)</f>
        <v>0</v>
      </c>
      <c r="ER496" s="265" t="s">
        <v>96</v>
      </c>
      <c r="ES496" s="231">
        <f>IF(EN496=1,VLOOKUP(ER496,data!$B$35:$D$39,2,0),0)</f>
        <v>0</v>
      </c>
      <c r="ET496" s="232">
        <f>IF(AND(EQ496&lt;&gt;0,ES496&lt;&gt;0)=FALSE,0,data!$C$43)</f>
        <v>0</v>
      </c>
      <c r="EU496" s="269">
        <f t="shared" si="565"/>
        <v>0</v>
      </c>
      <c r="EV496" s="225">
        <f t="shared" si="566"/>
        <v>0</v>
      </c>
      <c r="EW496" s="225">
        <f t="shared" si="567"/>
        <v>0</v>
      </c>
      <c r="EX496" s="225">
        <f t="shared" si="568"/>
        <v>0</v>
      </c>
      <c r="EY496" s="431" t="str">
        <f t="shared" si="569"/>
        <v>ne</v>
      </c>
      <c r="FA496" s="229"/>
      <c r="FB496" s="225">
        <f t="shared" si="570"/>
        <v>0</v>
      </c>
      <c r="FC496" s="230">
        <f>IF(FB496=1,data!$C$41*FA496,0)</f>
        <v>0</v>
      </c>
      <c r="FD496" s="265" t="s">
        <v>96</v>
      </c>
      <c r="FE496" s="231">
        <f>IF(FB496=1,IF(FA496&lt;15,VLOOKUP(FD496,data!$B$3:$E$32,2,0)*FA496,(VLOOKUP(FD496,data!$B$3:$E$32,2,0)*14)+(VLOOKUP(FD496,data!$B$3:$E$32,3,0))*(FA496-14)),0)</f>
        <v>0</v>
      </c>
      <c r="FF496" s="265" t="s">
        <v>96</v>
      </c>
      <c r="FG496" s="231">
        <f>IF(FB496=1,VLOOKUP(FF496,data!$B$35:$D$39,2,0),0)</f>
        <v>0</v>
      </c>
      <c r="FH496" s="232">
        <f>IF(AND(FE496&lt;&gt;0,FG496&lt;&gt;0)=FALSE,0,data!$C$43)</f>
        <v>0</v>
      </c>
      <c r="FI496" s="269">
        <f t="shared" si="571"/>
        <v>0</v>
      </c>
      <c r="FJ496" s="225">
        <f t="shared" si="572"/>
        <v>0</v>
      </c>
      <c r="FK496" s="225">
        <f t="shared" si="573"/>
        <v>0</v>
      </c>
      <c r="FL496" s="225">
        <f t="shared" si="574"/>
        <v>0</v>
      </c>
      <c r="FM496" s="431" t="str">
        <f t="shared" si="575"/>
        <v>ne</v>
      </c>
    </row>
    <row r="497" spans="1:169" ht="26.65" hidden="1" customHeight="1" x14ac:dyDescent="0.25">
      <c r="A497" s="233"/>
      <c r="B497" s="370" t="s">
        <v>588</v>
      </c>
      <c r="C497" s="416"/>
      <c r="D497" s="418"/>
      <c r="E497" s="229"/>
      <c r="F497" s="225">
        <f t="shared" si="507"/>
        <v>0</v>
      </c>
      <c r="G497" s="230">
        <f>IF(F497=1,data!$C$41*E497,0)</f>
        <v>0</v>
      </c>
      <c r="H497" s="265" t="s">
        <v>96</v>
      </c>
      <c r="I497" s="231">
        <f>IF($F497=1,IF($E497&lt;15,VLOOKUP(H497,data!$B$3:$E$32,2,0)*$E497,(VLOOKUP(H497,data!$B$3:$E$32,2,0)*14)+(VLOOKUP(H497,data!$B$3:$E$32,3,0))*($E497-14)),0)</f>
        <v>0</v>
      </c>
      <c r="J497" s="265" t="s">
        <v>96</v>
      </c>
      <c r="K497" s="231">
        <f>IF($F497=1,VLOOKUP(J497,data!$B$35:$D$39,2,0),0)</f>
        <v>0</v>
      </c>
      <c r="L497" s="232">
        <f>IF(AND(I497&lt;&gt;0,K497&lt;&gt;0)=FALSE,0,data!$C$43)</f>
        <v>0</v>
      </c>
      <c r="M497" s="269">
        <f t="shared" si="505"/>
        <v>0</v>
      </c>
      <c r="N497" s="225">
        <f t="shared" si="576"/>
        <v>0</v>
      </c>
      <c r="O497" s="225">
        <f t="shared" si="508"/>
        <v>0</v>
      </c>
      <c r="P497" s="225">
        <f t="shared" si="509"/>
        <v>0</v>
      </c>
      <c r="Q497" s="228"/>
      <c r="R497" s="438">
        <f t="shared" si="510"/>
        <v>0</v>
      </c>
      <c r="S497" s="225">
        <f t="shared" si="511"/>
        <v>0</v>
      </c>
      <c r="T497" s="357">
        <f>IF(S497=1,data!$C$41*R497,0)</f>
        <v>0</v>
      </c>
      <c r="U497" s="370" t="str">
        <f t="shared" si="512"/>
        <v xml:space="preserve"> </v>
      </c>
      <c r="V497" s="360">
        <f>IF($S497=1,IF(R497&lt;15,VLOOKUP(U497,data!$B$3:$E$32,2,0)*R497,(VLOOKUP(U497,data!$B$3:$E$32,2,0)*14)+(VLOOKUP(U497,data!$B$3:$E$32,3,0))*(R497-14)),0)</f>
        <v>0</v>
      </c>
      <c r="W497" s="370" t="str">
        <f t="shared" si="513"/>
        <v xml:space="preserve"> </v>
      </c>
      <c r="X497" s="360">
        <f>IF($S497=1,VLOOKUP(W497,data!$B$35:$D$39,2,0),0)</f>
        <v>0</v>
      </c>
      <c r="Y497" s="364">
        <f>IF(AND(V497&lt;&gt;0,X497&lt;&gt;0)=FALSE,0,data!$C$43)</f>
        <v>0</v>
      </c>
      <c r="Z497" s="365">
        <f t="shared" si="506"/>
        <v>0</v>
      </c>
      <c r="AA497" s="225">
        <f t="shared" si="577"/>
        <v>0</v>
      </c>
      <c r="AB497" s="225">
        <f t="shared" si="514"/>
        <v>0</v>
      </c>
      <c r="AC497" s="225">
        <f t="shared" si="515"/>
        <v>0</v>
      </c>
      <c r="AE497" s="229"/>
      <c r="AF497" s="225">
        <f t="shared" si="516"/>
        <v>0</v>
      </c>
      <c r="AG497" s="230">
        <f>IF(AF497=1,data!$C$41*AE497,0)</f>
        <v>0</v>
      </c>
      <c r="AH497" s="265" t="s">
        <v>96</v>
      </c>
      <c r="AI497" s="231">
        <f>IF(AF497=1,IF(AE497&lt;15,VLOOKUP(AH497,data!$B$3:$E$32,2,0)*AE497,(VLOOKUP(AH497,data!$B$3:$E$32,2,0)*14)+(VLOOKUP(AH497,data!$B$3:$E$32,3,0))*(AE497-14)),0)</f>
        <v>0</v>
      </c>
      <c r="AJ497" s="265" t="s">
        <v>96</v>
      </c>
      <c r="AK497" s="231">
        <f>IF(AF497=1,VLOOKUP(AJ497,data!$B$35:$D$39,2,0),0)</f>
        <v>0</v>
      </c>
      <c r="AL497" s="232">
        <f>IF(AND(AI497&lt;&gt;0,AK497&lt;&gt;0)=FALSE,0,data!$C$43)</f>
        <v>0</v>
      </c>
      <c r="AM497" s="269">
        <f t="shared" si="517"/>
        <v>0</v>
      </c>
      <c r="AN497" s="225">
        <f t="shared" si="518"/>
        <v>0</v>
      </c>
      <c r="AO497" s="225">
        <f t="shared" si="519"/>
        <v>0</v>
      </c>
      <c r="AP497" s="225">
        <f t="shared" si="520"/>
        <v>0</v>
      </c>
      <c r="AQ497" s="431" t="str">
        <f t="shared" si="521"/>
        <v>ne</v>
      </c>
      <c r="AS497" s="229"/>
      <c r="AT497" s="225">
        <f t="shared" si="522"/>
        <v>0</v>
      </c>
      <c r="AU497" s="230">
        <f>IF(AT497=1,data!$C$41*AS497,0)</f>
        <v>0</v>
      </c>
      <c r="AV497" s="265" t="s">
        <v>96</v>
      </c>
      <c r="AW497" s="231">
        <f>IF(AT497=1,IF(AS497&lt;15,VLOOKUP(AV497,data!$B$3:$E$32,2,0)*AS497,(VLOOKUP(AV497,data!$B$3:$E$32,2,0)*14)+(VLOOKUP(AV497,data!$B$3:$E$32,3,0))*(AS497-14)),0)</f>
        <v>0</v>
      </c>
      <c r="AX497" s="265" t="s">
        <v>96</v>
      </c>
      <c r="AY497" s="231">
        <f>IF(AT497=1,VLOOKUP(AX497,data!$B$35:$D$39,2,0),0)</f>
        <v>0</v>
      </c>
      <c r="AZ497" s="232">
        <f>IF(AND(AW497&lt;&gt;0,AY497&lt;&gt;0)=FALSE,0,data!$C$43)</f>
        <v>0</v>
      </c>
      <c r="BA497" s="269">
        <f t="shared" si="523"/>
        <v>0</v>
      </c>
      <c r="BB497" s="225">
        <f t="shared" si="524"/>
        <v>0</v>
      </c>
      <c r="BC497" s="225">
        <f t="shared" si="525"/>
        <v>0</v>
      </c>
      <c r="BD497" s="225">
        <f t="shared" si="526"/>
        <v>0</v>
      </c>
      <c r="BE497" s="431" t="str">
        <f t="shared" si="527"/>
        <v>ne</v>
      </c>
      <c r="BG497" s="229"/>
      <c r="BH497" s="225">
        <f t="shared" si="528"/>
        <v>0</v>
      </c>
      <c r="BI497" s="230">
        <f>IF(BH497=1,data!$C$41*BG497,0)</f>
        <v>0</v>
      </c>
      <c r="BJ497" s="265" t="s">
        <v>96</v>
      </c>
      <c r="BK497" s="231">
        <f>IF(BH497=1,IF(BG497&lt;15,VLOOKUP(BJ497,data!$B$3:$E$32,2,0)*BG497,(VLOOKUP(BJ497,data!$B$3:$E$32,2,0)*14)+(VLOOKUP(BJ497,data!$B$3:$E$32,3,0))*(BG497-14)),0)</f>
        <v>0</v>
      </c>
      <c r="BL497" s="265" t="s">
        <v>96</v>
      </c>
      <c r="BM497" s="231">
        <f>IF(BH497=1,VLOOKUP(BL497,data!$B$35:$D$39,2,0),0)</f>
        <v>0</v>
      </c>
      <c r="BN497" s="232">
        <f>IF(AND(BK497&lt;&gt;0,BM497&lt;&gt;0)=FALSE,0,data!$C$43)</f>
        <v>0</v>
      </c>
      <c r="BO497" s="269">
        <f t="shared" si="529"/>
        <v>0</v>
      </c>
      <c r="BP497" s="225">
        <f t="shared" si="530"/>
        <v>0</v>
      </c>
      <c r="BQ497" s="225">
        <f t="shared" si="531"/>
        <v>0</v>
      </c>
      <c r="BR497" s="225">
        <f t="shared" si="532"/>
        <v>0</v>
      </c>
      <c r="BS497" s="431" t="str">
        <f t="shared" si="533"/>
        <v>ne</v>
      </c>
      <c r="BU497" s="229"/>
      <c r="BV497" s="225">
        <f t="shared" si="534"/>
        <v>0</v>
      </c>
      <c r="BW497" s="230">
        <f>IF(BV497=1,data!$C$41*BU497,0)</f>
        <v>0</v>
      </c>
      <c r="BX497" s="265" t="s">
        <v>96</v>
      </c>
      <c r="BY497" s="231">
        <f>IF(BV497=1,IF(BU497&lt;15,VLOOKUP(BX497,data!$B$3:$E$32,2,0)*BU497,(VLOOKUP(BX497,data!$B$3:$E$32,2,0)*14)+(VLOOKUP(BX497,data!$B$3:$E$32,3,0))*(BU497-14)),0)</f>
        <v>0</v>
      </c>
      <c r="BZ497" s="265" t="s">
        <v>96</v>
      </c>
      <c r="CA497" s="231">
        <f>IF(BV497=1,VLOOKUP(BZ497,data!$B$35:$D$39,2,0),0)</f>
        <v>0</v>
      </c>
      <c r="CB497" s="232">
        <f>IF(AND(BY497&lt;&gt;0,CA497&lt;&gt;0)=FALSE,0,data!$C$43)</f>
        <v>0</v>
      </c>
      <c r="CC497" s="269">
        <f t="shared" si="535"/>
        <v>0</v>
      </c>
      <c r="CD497" s="225">
        <f t="shared" si="536"/>
        <v>0</v>
      </c>
      <c r="CE497" s="225">
        <f t="shared" si="537"/>
        <v>0</v>
      </c>
      <c r="CF497" s="225">
        <f t="shared" si="538"/>
        <v>0</v>
      </c>
      <c r="CG497" s="431" t="str">
        <f t="shared" si="539"/>
        <v>ne</v>
      </c>
      <c r="CI497" s="229"/>
      <c r="CJ497" s="225">
        <f t="shared" si="540"/>
        <v>0</v>
      </c>
      <c r="CK497" s="230">
        <f>IF(CJ497=1,data!$C$41*CI497,0)</f>
        <v>0</v>
      </c>
      <c r="CL497" s="265" t="s">
        <v>96</v>
      </c>
      <c r="CM497" s="231">
        <f>IF(CJ497=1,IF(CI497&lt;15,VLOOKUP(CL497,data!$B$3:$E$32,2,0)*CI497,(VLOOKUP(CL497,data!$B$3:$E$32,2,0)*14)+(VLOOKUP(CL497,data!$B$3:$E$32,3,0))*(CI497-14)),0)</f>
        <v>0</v>
      </c>
      <c r="CN497" s="265" t="s">
        <v>96</v>
      </c>
      <c r="CO497" s="231">
        <f>IF(CJ497=1,VLOOKUP(CN497,data!$B$35:$D$39,2,0),0)</f>
        <v>0</v>
      </c>
      <c r="CP497" s="232">
        <f>IF(AND(CM497&lt;&gt;0,CO497&lt;&gt;0)=FALSE,0,data!$C$43)</f>
        <v>0</v>
      </c>
      <c r="CQ497" s="269">
        <f t="shared" si="541"/>
        <v>0</v>
      </c>
      <c r="CR497" s="225">
        <f t="shared" si="542"/>
        <v>0</v>
      </c>
      <c r="CS497" s="225">
        <f t="shared" si="543"/>
        <v>0</v>
      </c>
      <c r="CT497" s="225">
        <f t="shared" si="544"/>
        <v>0</v>
      </c>
      <c r="CU497" s="431" t="str">
        <f t="shared" si="545"/>
        <v>ne</v>
      </c>
      <c r="CW497" s="229"/>
      <c r="CX497" s="225">
        <f t="shared" si="546"/>
        <v>0</v>
      </c>
      <c r="CY497" s="230">
        <f>IF(CX497=1,data!$C$41*CW497,0)</f>
        <v>0</v>
      </c>
      <c r="CZ497" s="265" t="s">
        <v>96</v>
      </c>
      <c r="DA497" s="231">
        <f>IF(CX497=1,IF(CW497&lt;15,VLOOKUP(CZ497,data!$B$3:$E$32,2,0)*CW497,(VLOOKUP(CZ497,data!$B$3:$E$32,2,0)*14)+(VLOOKUP(CZ497,data!$B$3:$E$32,3,0))*(CW497-14)),0)</f>
        <v>0</v>
      </c>
      <c r="DB497" s="265" t="s">
        <v>96</v>
      </c>
      <c r="DC497" s="231">
        <f>IF(CX497=1,VLOOKUP(DB497,data!$B$35:$D$39,2,0),0)</f>
        <v>0</v>
      </c>
      <c r="DD497" s="232">
        <f>IF(AND(DA497&lt;&gt;0,DC497&lt;&gt;0)=FALSE,0,data!$C$43)</f>
        <v>0</v>
      </c>
      <c r="DE497" s="269">
        <f t="shared" si="547"/>
        <v>0</v>
      </c>
      <c r="DF497" s="225">
        <f t="shared" si="548"/>
        <v>0</v>
      </c>
      <c r="DG497" s="225">
        <f t="shared" si="549"/>
        <v>0</v>
      </c>
      <c r="DH497" s="225">
        <f t="shared" si="550"/>
        <v>0</v>
      </c>
      <c r="DI497" s="431" t="str">
        <f t="shared" si="551"/>
        <v>ne</v>
      </c>
      <c r="DK497" s="229"/>
      <c r="DL497" s="225">
        <f t="shared" si="552"/>
        <v>0</v>
      </c>
      <c r="DM497" s="230">
        <f>IF(DL497=1,data!$C$41*DK497,0)</f>
        <v>0</v>
      </c>
      <c r="DN497" s="265" t="s">
        <v>96</v>
      </c>
      <c r="DO497" s="231">
        <f>IF(DL497=1,IF(DK497&lt;15,VLOOKUP(DN497,data!$B$3:$E$32,2,0)*DK497,(VLOOKUP(DN497,data!$B$3:$E$32,2,0)*14)+(VLOOKUP(DN497,data!$B$3:$E$32,3,0))*(DK497-14)),0)</f>
        <v>0</v>
      </c>
      <c r="DP497" s="265" t="s">
        <v>96</v>
      </c>
      <c r="DQ497" s="231">
        <f>IF(DL497=1,VLOOKUP(DP497,data!$B$35:$D$39,2,0),0)</f>
        <v>0</v>
      </c>
      <c r="DR497" s="232">
        <f>IF(AND(DO497&lt;&gt;0,DQ497&lt;&gt;0)=FALSE,0,data!$C$43)</f>
        <v>0</v>
      </c>
      <c r="DS497" s="269">
        <f t="shared" si="553"/>
        <v>0</v>
      </c>
      <c r="DT497" s="225">
        <f t="shared" si="554"/>
        <v>0</v>
      </c>
      <c r="DU497" s="225">
        <f t="shared" si="555"/>
        <v>0</v>
      </c>
      <c r="DV497" s="225">
        <f t="shared" si="556"/>
        <v>0</v>
      </c>
      <c r="DW497" s="431" t="str">
        <f t="shared" si="557"/>
        <v>ne</v>
      </c>
      <c r="DY497" s="229"/>
      <c r="DZ497" s="225">
        <f t="shared" si="558"/>
        <v>0</v>
      </c>
      <c r="EA497" s="230">
        <f>IF(DZ497=1,data!$C$41*DY497,0)</f>
        <v>0</v>
      </c>
      <c r="EB497" s="265" t="s">
        <v>96</v>
      </c>
      <c r="EC497" s="231">
        <f>IF(DZ497=1,IF(DY497&lt;15,VLOOKUP(EB497,data!$B$3:$E$32,2,0)*DY497,(VLOOKUP(EB497,data!$B$3:$E$32,2,0)*14)+(VLOOKUP(EB497,data!$B$3:$E$32,3,0))*(DY497-14)),0)</f>
        <v>0</v>
      </c>
      <c r="ED497" s="265" t="s">
        <v>96</v>
      </c>
      <c r="EE497" s="231">
        <f>IF(DZ497=1,VLOOKUP(ED497,data!$B$35:$D$39,2,0),0)</f>
        <v>0</v>
      </c>
      <c r="EF497" s="232">
        <f>IF(AND(EC497&lt;&gt;0,EE497&lt;&gt;0)=FALSE,0,data!$C$43)</f>
        <v>0</v>
      </c>
      <c r="EG497" s="269">
        <f t="shared" si="559"/>
        <v>0</v>
      </c>
      <c r="EH497" s="225">
        <f t="shared" si="560"/>
        <v>0</v>
      </c>
      <c r="EI497" s="225">
        <f t="shared" si="561"/>
        <v>0</v>
      </c>
      <c r="EJ497" s="225">
        <f t="shared" si="562"/>
        <v>0</v>
      </c>
      <c r="EK497" s="431" t="str">
        <f t="shared" si="563"/>
        <v>ne</v>
      </c>
      <c r="EM497" s="229"/>
      <c r="EN497" s="225">
        <f t="shared" si="564"/>
        <v>0</v>
      </c>
      <c r="EO497" s="230">
        <f>IF(EN497=1,data!$C$41*EM497,0)</f>
        <v>0</v>
      </c>
      <c r="EP497" s="265" t="s">
        <v>96</v>
      </c>
      <c r="EQ497" s="231">
        <f>IF(EN497=1,IF(EM497&lt;15,VLOOKUP(EP497,data!$B$3:$E$32,2,0)*EM497,(VLOOKUP(EP497,data!$B$3:$E$32,2,0)*14)+(VLOOKUP(EP497,data!$B$3:$E$32,3,0))*(EM497-14)),0)</f>
        <v>0</v>
      </c>
      <c r="ER497" s="265" t="s">
        <v>96</v>
      </c>
      <c r="ES497" s="231">
        <f>IF(EN497=1,VLOOKUP(ER497,data!$B$35:$D$39,2,0),0)</f>
        <v>0</v>
      </c>
      <c r="ET497" s="232">
        <f>IF(AND(EQ497&lt;&gt;0,ES497&lt;&gt;0)=FALSE,0,data!$C$43)</f>
        <v>0</v>
      </c>
      <c r="EU497" s="269">
        <f t="shared" si="565"/>
        <v>0</v>
      </c>
      <c r="EV497" s="225">
        <f t="shared" si="566"/>
        <v>0</v>
      </c>
      <c r="EW497" s="225">
        <f t="shared" si="567"/>
        <v>0</v>
      </c>
      <c r="EX497" s="225">
        <f t="shared" si="568"/>
        <v>0</v>
      </c>
      <c r="EY497" s="431" t="str">
        <f t="shared" si="569"/>
        <v>ne</v>
      </c>
      <c r="FA497" s="229"/>
      <c r="FB497" s="225">
        <f t="shared" si="570"/>
        <v>0</v>
      </c>
      <c r="FC497" s="230">
        <f>IF(FB497=1,data!$C$41*FA497,0)</f>
        <v>0</v>
      </c>
      <c r="FD497" s="265" t="s">
        <v>96</v>
      </c>
      <c r="FE497" s="231">
        <f>IF(FB497=1,IF(FA497&lt;15,VLOOKUP(FD497,data!$B$3:$E$32,2,0)*FA497,(VLOOKUP(FD497,data!$B$3:$E$32,2,0)*14)+(VLOOKUP(FD497,data!$B$3:$E$32,3,0))*(FA497-14)),0)</f>
        <v>0</v>
      </c>
      <c r="FF497" s="265" t="s">
        <v>96</v>
      </c>
      <c r="FG497" s="231">
        <f>IF(FB497=1,VLOOKUP(FF497,data!$B$35:$D$39,2,0),0)</f>
        <v>0</v>
      </c>
      <c r="FH497" s="232">
        <f>IF(AND(FE497&lt;&gt;0,FG497&lt;&gt;0)=FALSE,0,data!$C$43)</f>
        <v>0</v>
      </c>
      <c r="FI497" s="269">
        <f t="shared" si="571"/>
        <v>0</v>
      </c>
      <c r="FJ497" s="225">
        <f t="shared" si="572"/>
        <v>0</v>
      </c>
      <c r="FK497" s="225">
        <f t="shared" si="573"/>
        <v>0</v>
      </c>
      <c r="FL497" s="225">
        <f t="shared" si="574"/>
        <v>0</v>
      </c>
      <c r="FM497" s="431" t="str">
        <f t="shared" si="575"/>
        <v>ne</v>
      </c>
    </row>
    <row r="498" spans="1:169" ht="26.65" hidden="1" customHeight="1" x14ac:dyDescent="0.25">
      <c r="A498" s="233"/>
      <c r="B498" s="370" t="s">
        <v>589</v>
      </c>
      <c r="C498" s="416"/>
      <c r="D498" s="418"/>
      <c r="E498" s="229"/>
      <c r="F498" s="225">
        <f t="shared" si="507"/>
        <v>0</v>
      </c>
      <c r="G498" s="230">
        <f>IF(F498=1,data!$C$41*E498,0)</f>
        <v>0</v>
      </c>
      <c r="H498" s="265" t="s">
        <v>96</v>
      </c>
      <c r="I498" s="231">
        <f>IF($F498=1,IF($E498&lt;15,VLOOKUP(H498,data!$B$3:$E$32,2,0)*$E498,(VLOOKUP(H498,data!$B$3:$E$32,2,0)*14)+(VLOOKUP(H498,data!$B$3:$E$32,3,0))*($E498-14)),0)</f>
        <v>0</v>
      </c>
      <c r="J498" s="265" t="s">
        <v>96</v>
      </c>
      <c r="K498" s="231">
        <f>IF($F498=1,VLOOKUP(J498,data!$B$35:$D$39,2,0),0)</f>
        <v>0</v>
      </c>
      <c r="L498" s="232">
        <f>IF(AND(I498&lt;&gt;0,K498&lt;&gt;0)=FALSE,0,data!$C$43)</f>
        <v>0</v>
      </c>
      <c r="M498" s="269">
        <f t="shared" si="505"/>
        <v>0</v>
      </c>
      <c r="N498" s="225">
        <f t="shared" si="576"/>
        <v>0</v>
      </c>
      <c r="O498" s="225">
        <f t="shared" si="508"/>
        <v>0</v>
      </c>
      <c r="P498" s="225">
        <f t="shared" si="509"/>
        <v>0</v>
      </c>
      <c r="Q498" s="228"/>
      <c r="R498" s="438">
        <f t="shared" si="510"/>
        <v>0</v>
      </c>
      <c r="S498" s="225">
        <f t="shared" si="511"/>
        <v>0</v>
      </c>
      <c r="T498" s="357">
        <f>IF(S498=1,data!$C$41*R498,0)</f>
        <v>0</v>
      </c>
      <c r="U498" s="370" t="str">
        <f t="shared" si="512"/>
        <v xml:space="preserve"> </v>
      </c>
      <c r="V498" s="360">
        <f>IF($S498=1,IF(R498&lt;15,VLOOKUP(U498,data!$B$3:$E$32,2,0)*R498,(VLOOKUP(U498,data!$B$3:$E$32,2,0)*14)+(VLOOKUP(U498,data!$B$3:$E$32,3,0))*(R498-14)),0)</f>
        <v>0</v>
      </c>
      <c r="W498" s="370" t="str">
        <f t="shared" si="513"/>
        <v xml:space="preserve"> </v>
      </c>
      <c r="X498" s="360">
        <f>IF($S498=1,VLOOKUP(W498,data!$B$35:$D$39,2,0),0)</f>
        <v>0</v>
      </c>
      <c r="Y498" s="364">
        <f>IF(AND(V498&lt;&gt;0,X498&lt;&gt;0)=FALSE,0,data!$C$43)</f>
        <v>0</v>
      </c>
      <c r="Z498" s="365">
        <f t="shared" si="506"/>
        <v>0</v>
      </c>
      <c r="AA498" s="225">
        <f t="shared" si="577"/>
        <v>0</v>
      </c>
      <c r="AB498" s="225">
        <f t="shared" si="514"/>
        <v>0</v>
      </c>
      <c r="AC498" s="225">
        <f t="shared" si="515"/>
        <v>0</v>
      </c>
      <c r="AE498" s="229"/>
      <c r="AF498" s="225">
        <f t="shared" si="516"/>
        <v>0</v>
      </c>
      <c r="AG498" s="230">
        <f>IF(AF498=1,data!$C$41*AE498,0)</f>
        <v>0</v>
      </c>
      <c r="AH498" s="265" t="s">
        <v>96</v>
      </c>
      <c r="AI498" s="231">
        <f>IF(AF498=1,IF(AE498&lt;15,VLOOKUP(AH498,data!$B$3:$E$32,2,0)*AE498,(VLOOKUP(AH498,data!$B$3:$E$32,2,0)*14)+(VLOOKUP(AH498,data!$B$3:$E$32,3,0))*(AE498-14)),0)</f>
        <v>0</v>
      </c>
      <c r="AJ498" s="265" t="s">
        <v>96</v>
      </c>
      <c r="AK498" s="231">
        <f>IF(AF498=1,VLOOKUP(AJ498,data!$B$35:$D$39,2,0),0)</f>
        <v>0</v>
      </c>
      <c r="AL498" s="232">
        <f>IF(AND(AI498&lt;&gt;0,AK498&lt;&gt;0)=FALSE,0,data!$C$43)</f>
        <v>0</v>
      </c>
      <c r="AM498" s="269">
        <f t="shared" si="517"/>
        <v>0</v>
      </c>
      <c r="AN498" s="225">
        <f t="shared" si="518"/>
        <v>0</v>
      </c>
      <c r="AO498" s="225">
        <f t="shared" si="519"/>
        <v>0</v>
      </c>
      <c r="AP498" s="225">
        <f t="shared" si="520"/>
        <v>0</v>
      </c>
      <c r="AQ498" s="431" t="str">
        <f t="shared" si="521"/>
        <v>ne</v>
      </c>
      <c r="AS498" s="229"/>
      <c r="AT498" s="225">
        <f t="shared" si="522"/>
        <v>0</v>
      </c>
      <c r="AU498" s="230">
        <f>IF(AT498=1,data!$C$41*AS498,0)</f>
        <v>0</v>
      </c>
      <c r="AV498" s="265" t="s">
        <v>96</v>
      </c>
      <c r="AW498" s="231">
        <f>IF(AT498=1,IF(AS498&lt;15,VLOOKUP(AV498,data!$B$3:$E$32,2,0)*AS498,(VLOOKUP(AV498,data!$B$3:$E$32,2,0)*14)+(VLOOKUP(AV498,data!$B$3:$E$32,3,0))*(AS498-14)),0)</f>
        <v>0</v>
      </c>
      <c r="AX498" s="265" t="s">
        <v>96</v>
      </c>
      <c r="AY498" s="231">
        <f>IF(AT498=1,VLOOKUP(AX498,data!$B$35:$D$39,2,0),0)</f>
        <v>0</v>
      </c>
      <c r="AZ498" s="232">
        <f>IF(AND(AW498&lt;&gt;0,AY498&lt;&gt;0)=FALSE,0,data!$C$43)</f>
        <v>0</v>
      </c>
      <c r="BA498" s="269">
        <f t="shared" si="523"/>
        <v>0</v>
      </c>
      <c r="BB498" s="225">
        <f t="shared" si="524"/>
        <v>0</v>
      </c>
      <c r="BC498" s="225">
        <f t="shared" si="525"/>
        <v>0</v>
      </c>
      <c r="BD498" s="225">
        <f t="shared" si="526"/>
        <v>0</v>
      </c>
      <c r="BE498" s="431" t="str">
        <f t="shared" si="527"/>
        <v>ne</v>
      </c>
      <c r="BG498" s="229"/>
      <c r="BH498" s="225">
        <f t="shared" si="528"/>
        <v>0</v>
      </c>
      <c r="BI498" s="230">
        <f>IF(BH498=1,data!$C$41*BG498,0)</f>
        <v>0</v>
      </c>
      <c r="BJ498" s="265" t="s">
        <v>96</v>
      </c>
      <c r="BK498" s="231">
        <f>IF(BH498=1,IF(BG498&lt;15,VLOOKUP(BJ498,data!$B$3:$E$32,2,0)*BG498,(VLOOKUP(BJ498,data!$B$3:$E$32,2,0)*14)+(VLOOKUP(BJ498,data!$B$3:$E$32,3,0))*(BG498-14)),0)</f>
        <v>0</v>
      </c>
      <c r="BL498" s="265" t="s">
        <v>96</v>
      </c>
      <c r="BM498" s="231">
        <f>IF(BH498=1,VLOOKUP(BL498,data!$B$35:$D$39,2,0),0)</f>
        <v>0</v>
      </c>
      <c r="BN498" s="232">
        <f>IF(AND(BK498&lt;&gt;0,BM498&lt;&gt;0)=FALSE,0,data!$C$43)</f>
        <v>0</v>
      </c>
      <c r="BO498" s="269">
        <f t="shared" si="529"/>
        <v>0</v>
      </c>
      <c r="BP498" s="225">
        <f t="shared" si="530"/>
        <v>0</v>
      </c>
      <c r="BQ498" s="225">
        <f t="shared" si="531"/>
        <v>0</v>
      </c>
      <c r="BR498" s="225">
        <f t="shared" si="532"/>
        <v>0</v>
      </c>
      <c r="BS498" s="431" t="str">
        <f t="shared" si="533"/>
        <v>ne</v>
      </c>
      <c r="BU498" s="229"/>
      <c r="BV498" s="225">
        <f t="shared" si="534"/>
        <v>0</v>
      </c>
      <c r="BW498" s="230">
        <f>IF(BV498=1,data!$C$41*BU498,0)</f>
        <v>0</v>
      </c>
      <c r="BX498" s="265" t="s">
        <v>96</v>
      </c>
      <c r="BY498" s="231">
        <f>IF(BV498=1,IF(BU498&lt;15,VLOOKUP(BX498,data!$B$3:$E$32,2,0)*BU498,(VLOOKUP(BX498,data!$B$3:$E$32,2,0)*14)+(VLOOKUP(BX498,data!$B$3:$E$32,3,0))*(BU498-14)),0)</f>
        <v>0</v>
      </c>
      <c r="BZ498" s="265" t="s">
        <v>96</v>
      </c>
      <c r="CA498" s="231">
        <f>IF(BV498=1,VLOOKUP(BZ498,data!$B$35:$D$39,2,0),0)</f>
        <v>0</v>
      </c>
      <c r="CB498" s="232">
        <f>IF(AND(BY498&lt;&gt;0,CA498&lt;&gt;0)=FALSE,0,data!$C$43)</f>
        <v>0</v>
      </c>
      <c r="CC498" s="269">
        <f t="shared" si="535"/>
        <v>0</v>
      </c>
      <c r="CD498" s="225">
        <f t="shared" si="536"/>
        <v>0</v>
      </c>
      <c r="CE498" s="225">
        <f t="shared" si="537"/>
        <v>0</v>
      </c>
      <c r="CF498" s="225">
        <f t="shared" si="538"/>
        <v>0</v>
      </c>
      <c r="CG498" s="431" t="str">
        <f t="shared" si="539"/>
        <v>ne</v>
      </c>
      <c r="CI498" s="229"/>
      <c r="CJ498" s="225">
        <f t="shared" si="540"/>
        <v>0</v>
      </c>
      <c r="CK498" s="230">
        <f>IF(CJ498=1,data!$C$41*CI498,0)</f>
        <v>0</v>
      </c>
      <c r="CL498" s="265" t="s">
        <v>96</v>
      </c>
      <c r="CM498" s="231">
        <f>IF(CJ498=1,IF(CI498&lt;15,VLOOKUP(CL498,data!$B$3:$E$32,2,0)*CI498,(VLOOKUP(CL498,data!$B$3:$E$32,2,0)*14)+(VLOOKUP(CL498,data!$B$3:$E$32,3,0))*(CI498-14)),0)</f>
        <v>0</v>
      </c>
      <c r="CN498" s="265" t="s">
        <v>96</v>
      </c>
      <c r="CO498" s="231">
        <f>IF(CJ498=1,VLOOKUP(CN498,data!$B$35:$D$39,2,0),0)</f>
        <v>0</v>
      </c>
      <c r="CP498" s="232">
        <f>IF(AND(CM498&lt;&gt;0,CO498&lt;&gt;0)=FALSE,0,data!$C$43)</f>
        <v>0</v>
      </c>
      <c r="CQ498" s="269">
        <f t="shared" si="541"/>
        <v>0</v>
      </c>
      <c r="CR498" s="225">
        <f t="shared" si="542"/>
        <v>0</v>
      </c>
      <c r="CS498" s="225">
        <f t="shared" si="543"/>
        <v>0</v>
      </c>
      <c r="CT498" s="225">
        <f t="shared" si="544"/>
        <v>0</v>
      </c>
      <c r="CU498" s="431" t="str">
        <f t="shared" si="545"/>
        <v>ne</v>
      </c>
      <c r="CW498" s="229"/>
      <c r="CX498" s="225">
        <f t="shared" si="546"/>
        <v>0</v>
      </c>
      <c r="CY498" s="230">
        <f>IF(CX498=1,data!$C$41*CW498,0)</f>
        <v>0</v>
      </c>
      <c r="CZ498" s="265" t="s">
        <v>96</v>
      </c>
      <c r="DA498" s="231">
        <f>IF(CX498=1,IF(CW498&lt;15,VLOOKUP(CZ498,data!$B$3:$E$32,2,0)*CW498,(VLOOKUP(CZ498,data!$B$3:$E$32,2,0)*14)+(VLOOKUP(CZ498,data!$B$3:$E$32,3,0))*(CW498-14)),0)</f>
        <v>0</v>
      </c>
      <c r="DB498" s="265" t="s">
        <v>96</v>
      </c>
      <c r="DC498" s="231">
        <f>IF(CX498=1,VLOOKUP(DB498,data!$B$35:$D$39,2,0),0)</f>
        <v>0</v>
      </c>
      <c r="DD498" s="232">
        <f>IF(AND(DA498&lt;&gt;0,DC498&lt;&gt;0)=FALSE,0,data!$C$43)</f>
        <v>0</v>
      </c>
      <c r="DE498" s="269">
        <f t="shared" si="547"/>
        <v>0</v>
      </c>
      <c r="DF498" s="225">
        <f t="shared" si="548"/>
        <v>0</v>
      </c>
      <c r="DG498" s="225">
        <f t="shared" si="549"/>
        <v>0</v>
      </c>
      <c r="DH498" s="225">
        <f t="shared" si="550"/>
        <v>0</v>
      </c>
      <c r="DI498" s="431" t="str">
        <f t="shared" si="551"/>
        <v>ne</v>
      </c>
      <c r="DK498" s="229"/>
      <c r="DL498" s="225">
        <f t="shared" si="552"/>
        <v>0</v>
      </c>
      <c r="DM498" s="230">
        <f>IF(DL498=1,data!$C$41*DK498,0)</f>
        <v>0</v>
      </c>
      <c r="DN498" s="265" t="s">
        <v>96</v>
      </c>
      <c r="DO498" s="231">
        <f>IF(DL498=1,IF(DK498&lt;15,VLOOKUP(DN498,data!$B$3:$E$32,2,0)*DK498,(VLOOKUP(DN498,data!$B$3:$E$32,2,0)*14)+(VLOOKUP(DN498,data!$B$3:$E$32,3,0))*(DK498-14)),0)</f>
        <v>0</v>
      </c>
      <c r="DP498" s="265" t="s">
        <v>96</v>
      </c>
      <c r="DQ498" s="231">
        <f>IF(DL498=1,VLOOKUP(DP498,data!$B$35:$D$39,2,0),0)</f>
        <v>0</v>
      </c>
      <c r="DR498" s="232">
        <f>IF(AND(DO498&lt;&gt;0,DQ498&lt;&gt;0)=FALSE,0,data!$C$43)</f>
        <v>0</v>
      </c>
      <c r="DS498" s="269">
        <f t="shared" si="553"/>
        <v>0</v>
      </c>
      <c r="DT498" s="225">
        <f t="shared" si="554"/>
        <v>0</v>
      </c>
      <c r="DU498" s="225">
        <f t="shared" si="555"/>
        <v>0</v>
      </c>
      <c r="DV498" s="225">
        <f t="shared" si="556"/>
        <v>0</v>
      </c>
      <c r="DW498" s="431" t="str">
        <f t="shared" si="557"/>
        <v>ne</v>
      </c>
      <c r="DY498" s="229"/>
      <c r="DZ498" s="225">
        <f t="shared" si="558"/>
        <v>0</v>
      </c>
      <c r="EA498" s="230">
        <f>IF(DZ498=1,data!$C$41*DY498,0)</f>
        <v>0</v>
      </c>
      <c r="EB498" s="265" t="s">
        <v>96</v>
      </c>
      <c r="EC498" s="231">
        <f>IF(DZ498=1,IF(DY498&lt;15,VLOOKUP(EB498,data!$B$3:$E$32,2,0)*DY498,(VLOOKUP(EB498,data!$B$3:$E$32,2,0)*14)+(VLOOKUP(EB498,data!$B$3:$E$32,3,0))*(DY498-14)),0)</f>
        <v>0</v>
      </c>
      <c r="ED498" s="265" t="s">
        <v>96</v>
      </c>
      <c r="EE498" s="231">
        <f>IF(DZ498=1,VLOOKUP(ED498,data!$B$35:$D$39,2,0),0)</f>
        <v>0</v>
      </c>
      <c r="EF498" s="232">
        <f>IF(AND(EC498&lt;&gt;0,EE498&lt;&gt;0)=FALSE,0,data!$C$43)</f>
        <v>0</v>
      </c>
      <c r="EG498" s="269">
        <f t="shared" si="559"/>
        <v>0</v>
      </c>
      <c r="EH498" s="225">
        <f t="shared" si="560"/>
        <v>0</v>
      </c>
      <c r="EI498" s="225">
        <f t="shared" si="561"/>
        <v>0</v>
      </c>
      <c r="EJ498" s="225">
        <f t="shared" si="562"/>
        <v>0</v>
      </c>
      <c r="EK498" s="431" t="str">
        <f t="shared" si="563"/>
        <v>ne</v>
      </c>
      <c r="EM498" s="229"/>
      <c r="EN498" s="225">
        <f t="shared" si="564"/>
        <v>0</v>
      </c>
      <c r="EO498" s="230">
        <f>IF(EN498=1,data!$C$41*EM498,0)</f>
        <v>0</v>
      </c>
      <c r="EP498" s="265" t="s">
        <v>96</v>
      </c>
      <c r="EQ498" s="231">
        <f>IF(EN498=1,IF(EM498&lt;15,VLOOKUP(EP498,data!$B$3:$E$32,2,0)*EM498,(VLOOKUP(EP498,data!$B$3:$E$32,2,0)*14)+(VLOOKUP(EP498,data!$B$3:$E$32,3,0))*(EM498-14)),0)</f>
        <v>0</v>
      </c>
      <c r="ER498" s="265" t="s">
        <v>96</v>
      </c>
      <c r="ES498" s="231">
        <f>IF(EN498=1,VLOOKUP(ER498,data!$B$35:$D$39,2,0),0)</f>
        <v>0</v>
      </c>
      <c r="ET498" s="232">
        <f>IF(AND(EQ498&lt;&gt;0,ES498&lt;&gt;0)=FALSE,0,data!$C$43)</f>
        <v>0</v>
      </c>
      <c r="EU498" s="269">
        <f t="shared" si="565"/>
        <v>0</v>
      </c>
      <c r="EV498" s="225">
        <f t="shared" si="566"/>
        <v>0</v>
      </c>
      <c r="EW498" s="225">
        <f t="shared" si="567"/>
        <v>0</v>
      </c>
      <c r="EX498" s="225">
        <f t="shared" si="568"/>
        <v>0</v>
      </c>
      <c r="EY498" s="431" t="str">
        <f t="shared" si="569"/>
        <v>ne</v>
      </c>
      <c r="FA498" s="229"/>
      <c r="FB498" s="225">
        <f t="shared" si="570"/>
        <v>0</v>
      </c>
      <c r="FC498" s="230">
        <f>IF(FB498=1,data!$C$41*FA498,0)</f>
        <v>0</v>
      </c>
      <c r="FD498" s="265" t="s">
        <v>96</v>
      </c>
      <c r="FE498" s="231">
        <f>IF(FB498=1,IF(FA498&lt;15,VLOOKUP(FD498,data!$B$3:$E$32,2,0)*FA498,(VLOOKUP(FD498,data!$B$3:$E$32,2,0)*14)+(VLOOKUP(FD498,data!$B$3:$E$32,3,0))*(FA498-14)),0)</f>
        <v>0</v>
      </c>
      <c r="FF498" s="265" t="s">
        <v>96</v>
      </c>
      <c r="FG498" s="231">
        <f>IF(FB498=1,VLOOKUP(FF498,data!$B$35:$D$39,2,0),0)</f>
        <v>0</v>
      </c>
      <c r="FH498" s="232">
        <f>IF(AND(FE498&lt;&gt;0,FG498&lt;&gt;0)=FALSE,0,data!$C$43)</f>
        <v>0</v>
      </c>
      <c r="FI498" s="269">
        <f t="shared" si="571"/>
        <v>0</v>
      </c>
      <c r="FJ498" s="225">
        <f t="shared" si="572"/>
        <v>0</v>
      </c>
      <c r="FK498" s="225">
        <f t="shared" si="573"/>
        <v>0</v>
      </c>
      <c r="FL498" s="225">
        <f t="shared" si="574"/>
        <v>0</v>
      </c>
      <c r="FM498" s="431" t="str">
        <f t="shared" si="575"/>
        <v>ne</v>
      </c>
    </row>
    <row r="499" spans="1:169" ht="26.65" hidden="1" customHeight="1" x14ac:dyDescent="0.25">
      <c r="A499" s="233"/>
      <c r="B499" s="370" t="s">
        <v>590</v>
      </c>
      <c r="C499" s="416"/>
      <c r="D499" s="418"/>
      <c r="E499" s="229"/>
      <c r="F499" s="225">
        <f t="shared" si="507"/>
        <v>0</v>
      </c>
      <c r="G499" s="230">
        <f>IF(F499=1,data!$C$41*E499,0)</f>
        <v>0</v>
      </c>
      <c r="H499" s="265" t="s">
        <v>96</v>
      </c>
      <c r="I499" s="231">
        <f>IF($F499=1,IF($E499&lt;15,VLOOKUP(H499,data!$B$3:$E$32,2,0)*$E499,(VLOOKUP(H499,data!$B$3:$E$32,2,0)*14)+(VLOOKUP(H499,data!$B$3:$E$32,3,0))*($E499-14)),0)</f>
        <v>0</v>
      </c>
      <c r="J499" s="265" t="s">
        <v>96</v>
      </c>
      <c r="K499" s="231">
        <f>IF($F499=1,VLOOKUP(J499,data!$B$35:$D$39,2,0),0)</f>
        <v>0</v>
      </c>
      <c r="L499" s="232">
        <f>IF(AND(I499&lt;&gt;0,K499&lt;&gt;0)=FALSE,0,data!$C$43)</f>
        <v>0</v>
      </c>
      <c r="M499" s="269">
        <f t="shared" si="505"/>
        <v>0</v>
      </c>
      <c r="N499" s="225">
        <f t="shared" si="576"/>
        <v>0</v>
      </c>
      <c r="O499" s="225">
        <f t="shared" si="508"/>
        <v>0</v>
      </c>
      <c r="P499" s="225">
        <f t="shared" si="509"/>
        <v>0</v>
      </c>
      <c r="Q499" s="228"/>
      <c r="R499" s="438">
        <f t="shared" si="510"/>
        <v>0</v>
      </c>
      <c r="S499" s="225">
        <f t="shared" si="511"/>
        <v>0</v>
      </c>
      <c r="T499" s="357">
        <f>IF(S499=1,data!$C$41*R499,0)</f>
        <v>0</v>
      </c>
      <c r="U499" s="370" t="str">
        <f t="shared" si="512"/>
        <v xml:space="preserve"> </v>
      </c>
      <c r="V499" s="360">
        <f>IF($S499=1,IF(R499&lt;15,VLOOKUP(U499,data!$B$3:$E$32,2,0)*R499,(VLOOKUP(U499,data!$B$3:$E$32,2,0)*14)+(VLOOKUP(U499,data!$B$3:$E$32,3,0))*(R499-14)),0)</f>
        <v>0</v>
      </c>
      <c r="W499" s="370" t="str">
        <f t="shared" si="513"/>
        <v xml:space="preserve"> </v>
      </c>
      <c r="X499" s="360">
        <f>IF($S499=1,VLOOKUP(W499,data!$B$35:$D$39,2,0),0)</f>
        <v>0</v>
      </c>
      <c r="Y499" s="364">
        <f>IF(AND(V499&lt;&gt;0,X499&lt;&gt;0)=FALSE,0,data!$C$43)</f>
        <v>0</v>
      </c>
      <c r="Z499" s="365">
        <f t="shared" si="506"/>
        <v>0</v>
      </c>
      <c r="AA499" s="225">
        <f t="shared" si="577"/>
        <v>0</v>
      </c>
      <c r="AB499" s="225">
        <f t="shared" si="514"/>
        <v>0</v>
      </c>
      <c r="AC499" s="225">
        <f t="shared" si="515"/>
        <v>0</v>
      </c>
      <c r="AE499" s="229"/>
      <c r="AF499" s="225">
        <f t="shared" si="516"/>
        <v>0</v>
      </c>
      <c r="AG499" s="230">
        <f>IF(AF499=1,data!$C$41*AE499,0)</f>
        <v>0</v>
      </c>
      <c r="AH499" s="265" t="s">
        <v>96</v>
      </c>
      <c r="AI499" s="231">
        <f>IF(AF499=1,IF(AE499&lt;15,VLOOKUP(AH499,data!$B$3:$E$32,2,0)*AE499,(VLOOKUP(AH499,data!$B$3:$E$32,2,0)*14)+(VLOOKUP(AH499,data!$B$3:$E$32,3,0))*(AE499-14)),0)</f>
        <v>0</v>
      </c>
      <c r="AJ499" s="265" t="s">
        <v>96</v>
      </c>
      <c r="AK499" s="231">
        <f>IF(AF499=1,VLOOKUP(AJ499,data!$B$35:$D$39,2,0),0)</f>
        <v>0</v>
      </c>
      <c r="AL499" s="232">
        <f>IF(AND(AI499&lt;&gt;0,AK499&lt;&gt;0)=FALSE,0,data!$C$43)</f>
        <v>0</v>
      </c>
      <c r="AM499" s="269">
        <f t="shared" si="517"/>
        <v>0</v>
      </c>
      <c r="AN499" s="225">
        <f t="shared" si="518"/>
        <v>0</v>
      </c>
      <c r="AO499" s="225">
        <f t="shared" si="519"/>
        <v>0</v>
      </c>
      <c r="AP499" s="225">
        <f t="shared" si="520"/>
        <v>0</v>
      </c>
      <c r="AQ499" s="431" t="str">
        <f t="shared" si="521"/>
        <v>ne</v>
      </c>
      <c r="AS499" s="229"/>
      <c r="AT499" s="225">
        <f t="shared" si="522"/>
        <v>0</v>
      </c>
      <c r="AU499" s="230">
        <f>IF(AT499=1,data!$C$41*AS499,0)</f>
        <v>0</v>
      </c>
      <c r="AV499" s="265" t="s">
        <v>96</v>
      </c>
      <c r="AW499" s="231">
        <f>IF(AT499=1,IF(AS499&lt;15,VLOOKUP(AV499,data!$B$3:$E$32,2,0)*AS499,(VLOOKUP(AV499,data!$B$3:$E$32,2,0)*14)+(VLOOKUP(AV499,data!$B$3:$E$32,3,0))*(AS499-14)),0)</f>
        <v>0</v>
      </c>
      <c r="AX499" s="265" t="s">
        <v>96</v>
      </c>
      <c r="AY499" s="231">
        <f>IF(AT499=1,VLOOKUP(AX499,data!$B$35:$D$39,2,0),0)</f>
        <v>0</v>
      </c>
      <c r="AZ499" s="232">
        <f>IF(AND(AW499&lt;&gt;0,AY499&lt;&gt;0)=FALSE,0,data!$C$43)</f>
        <v>0</v>
      </c>
      <c r="BA499" s="269">
        <f t="shared" si="523"/>
        <v>0</v>
      </c>
      <c r="BB499" s="225">
        <f t="shared" si="524"/>
        <v>0</v>
      </c>
      <c r="BC499" s="225">
        <f t="shared" si="525"/>
        <v>0</v>
      </c>
      <c r="BD499" s="225">
        <f t="shared" si="526"/>
        <v>0</v>
      </c>
      <c r="BE499" s="431" t="str">
        <f t="shared" si="527"/>
        <v>ne</v>
      </c>
      <c r="BG499" s="229"/>
      <c r="BH499" s="225">
        <f t="shared" si="528"/>
        <v>0</v>
      </c>
      <c r="BI499" s="230">
        <f>IF(BH499=1,data!$C$41*BG499,0)</f>
        <v>0</v>
      </c>
      <c r="BJ499" s="265" t="s">
        <v>96</v>
      </c>
      <c r="BK499" s="231">
        <f>IF(BH499=1,IF(BG499&lt;15,VLOOKUP(BJ499,data!$B$3:$E$32,2,0)*BG499,(VLOOKUP(BJ499,data!$B$3:$E$32,2,0)*14)+(VLOOKUP(BJ499,data!$B$3:$E$32,3,0))*(BG499-14)),0)</f>
        <v>0</v>
      </c>
      <c r="BL499" s="265" t="s">
        <v>96</v>
      </c>
      <c r="BM499" s="231">
        <f>IF(BH499=1,VLOOKUP(BL499,data!$B$35:$D$39,2,0),0)</f>
        <v>0</v>
      </c>
      <c r="BN499" s="232">
        <f>IF(AND(BK499&lt;&gt;0,BM499&lt;&gt;0)=FALSE,0,data!$C$43)</f>
        <v>0</v>
      </c>
      <c r="BO499" s="269">
        <f t="shared" si="529"/>
        <v>0</v>
      </c>
      <c r="BP499" s="225">
        <f t="shared" si="530"/>
        <v>0</v>
      </c>
      <c r="BQ499" s="225">
        <f t="shared" si="531"/>
        <v>0</v>
      </c>
      <c r="BR499" s="225">
        <f t="shared" si="532"/>
        <v>0</v>
      </c>
      <c r="BS499" s="431" t="str">
        <f t="shared" si="533"/>
        <v>ne</v>
      </c>
      <c r="BU499" s="229"/>
      <c r="BV499" s="225">
        <f t="shared" si="534"/>
        <v>0</v>
      </c>
      <c r="BW499" s="230">
        <f>IF(BV499=1,data!$C$41*BU499,0)</f>
        <v>0</v>
      </c>
      <c r="BX499" s="265" t="s">
        <v>96</v>
      </c>
      <c r="BY499" s="231">
        <f>IF(BV499=1,IF(BU499&lt;15,VLOOKUP(BX499,data!$B$3:$E$32,2,0)*BU499,(VLOOKUP(BX499,data!$B$3:$E$32,2,0)*14)+(VLOOKUP(BX499,data!$B$3:$E$32,3,0))*(BU499-14)),0)</f>
        <v>0</v>
      </c>
      <c r="BZ499" s="265" t="s">
        <v>96</v>
      </c>
      <c r="CA499" s="231">
        <f>IF(BV499=1,VLOOKUP(BZ499,data!$B$35:$D$39,2,0),0)</f>
        <v>0</v>
      </c>
      <c r="CB499" s="232">
        <f>IF(AND(BY499&lt;&gt;0,CA499&lt;&gt;0)=FALSE,0,data!$C$43)</f>
        <v>0</v>
      </c>
      <c r="CC499" s="269">
        <f t="shared" si="535"/>
        <v>0</v>
      </c>
      <c r="CD499" s="225">
        <f t="shared" si="536"/>
        <v>0</v>
      </c>
      <c r="CE499" s="225">
        <f t="shared" si="537"/>
        <v>0</v>
      </c>
      <c r="CF499" s="225">
        <f t="shared" si="538"/>
        <v>0</v>
      </c>
      <c r="CG499" s="431" t="str">
        <f t="shared" si="539"/>
        <v>ne</v>
      </c>
      <c r="CI499" s="229"/>
      <c r="CJ499" s="225">
        <f t="shared" si="540"/>
        <v>0</v>
      </c>
      <c r="CK499" s="230">
        <f>IF(CJ499=1,data!$C$41*CI499,0)</f>
        <v>0</v>
      </c>
      <c r="CL499" s="265" t="s">
        <v>96</v>
      </c>
      <c r="CM499" s="231">
        <f>IF(CJ499=1,IF(CI499&lt;15,VLOOKUP(CL499,data!$B$3:$E$32,2,0)*CI499,(VLOOKUP(CL499,data!$B$3:$E$32,2,0)*14)+(VLOOKUP(CL499,data!$B$3:$E$32,3,0))*(CI499-14)),0)</f>
        <v>0</v>
      </c>
      <c r="CN499" s="265" t="s">
        <v>96</v>
      </c>
      <c r="CO499" s="231">
        <f>IF(CJ499=1,VLOOKUP(CN499,data!$B$35:$D$39,2,0),0)</f>
        <v>0</v>
      </c>
      <c r="CP499" s="232">
        <f>IF(AND(CM499&lt;&gt;0,CO499&lt;&gt;0)=FALSE,0,data!$C$43)</f>
        <v>0</v>
      </c>
      <c r="CQ499" s="269">
        <f t="shared" si="541"/>
        <v>0</v>
      </c>
      <c r="CR499" s="225">
        <f t="shared" si="542"/>
        <v>0</v>
      </c>
      <c r="CS499" s="225">
        <f t="shared" si="543"/>
        <v>0</v>
      </c>
      <c r="CT499" s="225">
        <f t="shared" si="544"/>
        <v>0</v>
      </c>
      <c r="CU499" s="431" t="str">
        <f t="shared" si="545"/>
        <v>ne</v>
      </c>
      <c r="CW499" s="229"/>
      <c r="CX499" s="225">
        <f t="shared" si="546"/>
        <v>0</v>
      </c>
      <c r="CY499" s="230">
        <f>IF(CX499=1,data!$C$41*CW499,0)</f>
        <v>0</v>
      </c>
      <c r="CZ499" s="265" t="s">
        <v>96</v>
      </c>
      <c r="DA499" s="231">
        <f>IF(CX499=1,IF(CW499&lt;15,VLOOKUP(CZ499,data!$B$3:$E$32,2,0)*CW499,(VLOOKUP(CZ499,data!$B$3:$E$32,2,0)*14)+(VLOOKUP(CZ499,data!$B$3:$E$32,3,0))*(CW499-14)),0)</f>
        <v>0</v>
      </c>
      <c r="DB499" s="265" t="s">
        <v>96</v>
      </c>
      <c r="DC499" s="231">
        <f>IF(CX499=1,VLOOKUP(DB499,data!$B$35:$D$39,2,0),0)</f>
        <v>0</v>
      </c>
      <c r="DD499" s="232">
        <f>IF(AND(DA499&lt;&gt;0,DC499&lt;&gt;0)=FALSE,0,data!$C$43)</f>
        <v>0</v>
      </c>
      <c r="DE499" s="269">
        <f t="shared" si="547"/>
        <v>0</v>
      </c>
      <c r="DF499" s="225">
        <f t="shared" si="548"/>
        <v>0</v>
      </c>
      <c r="DG499" s="225">
        <f t="shared" si="549"/>
        <v>0</v>
      </c>
      <c r="DH499" s="225">
        <f t="shared" si="550"/>
        <v>0</v>
      </c>
      <c r="DI499" s="431" t="str">
        <f t="shared" si="551"/>
        <v>ne</v>
      </c>
      <c r="DK499" s="229"/>
      <c r="DL499" s="225">
        <f t="shared" si="552"/>
        <v>0</v>
      </c>
      <c r="DM499" s="230">
        <f>IF(DL499=1,data!$C$41*DK499,0)</f>
        <v>0</v>
      </c>
      <c r="DN499" s="265" t="s">
        <v>96</v>
      </c>
      <c r="DO499" s="231">
        <f>IF(DL499=1,IF(DK499&lt;15,VLOOKUP(DN499,data!$B$3:$E$32,2,0)*DK499,(VLOOKUP(DN499,data!$B$3:$E$32,2,0)*14)+(VLOOKUP(DN499,data!$B$3:$E$32,3,0))*(DK499-14)),0)</f>
        <v>0</v>
      </c>
      <c r="DP499" s="265" t="s">
        <v>96</v>
      </c>
      <c r="DQ499" s="231">
        <f>IF(DL499=1,VLOOKUP(DP499,data!$B$35:$D$39,2,0),0)</f>
        <v>0</v>
      </c>
      <c r="DR499" s="232">
        <f>IF(AND(DO499&lt;&gt;0,DQ499&lt;&gt;0)=FALSE,0,data!$C$43)</f>
        <v>0</v>
      </c>
      <c r="DS499" s="269">
        <f t="shared" si="553"/>
        <v>0</v>
      </c>
      <c r="DT499" s="225">
        <f t="shared" si="554"/>
        <v>0</v>
      </c>
      <c r="DU499" s="225">
        <f t="shared" si="555"/>
        <v>0</v>
      </c>
      <c r="DV499" s="225">
        <f t="shared" si="556"/>
        <v>0</v>
      </c>
      <c r="DW499" s="431" t="str">
        <f t="shared" si="557"/>
        <v>ne</v>
      </c>
      <c r="DY499" s="229"/>
      <c r="DZ499" s="225">
        <f t="shared" si="558"/>
        <v>0</v>
      </c>
      <c r="EA499" s="230">
        <f>IF(DZ499=1,data!$C$41*DY499,0)</f>
        <v>0</v>
      </c>
      <c r="EB499" s="265" t="s">
        <v>96</v>
      </c>
      <c r="EC499" s="231">
        <f>IF(DZ499=1,IF(DY499&lt;15,VLOOKUP(EB499,data!$B$3:$E$32,2,0)*DY499,(VLOOKUP(EB499,data!$B$3:$E$32,2,0)*14)+(VLOOKUP(EB499,data!$B$3:$E$32,3,0))*(DY499-14)),0)</f>
        <v>0</v>
      </c>
      <c r="ED499" s="265" t="s">
        <v>96</v>
      </c>
      <c r="EE499" s="231">
        <f>IF(DZ499=1,VLOOKUP(ED499,data!$B$35:$D$39,2,0),0)</f>
        <v>0</v>
      </c>
      <c r="EF499" s="232">
        <f>IF(AND(EC499&lt;&gt;0,EE499&lt;&gt;0)=FALSE,0,data!$C$43)</f>
        <v>0</v>
      </c>
      <c r="EG499" s="269">
        <f t="shared" si="559"/>
        <v>0</v>
      </c>
      <c r="EH499" s="225">
        <f t="shared" si="560"/>
        <v>0</v>
      </c>
      <c r="EI499" s="225">
        <f t="shared" si="561"/>
        <v>0</v>
      </c>
      <c r="EJ499" s="225">
        <f t="shared" si="562"/>
        <v>0</v>
      </c>
      <c r="EK499" s="431" t="str">
        <f t="shared" si="563"/>
        <v>ne</v>
      </c>
      <c r="EM499" s="229"/>
      <c r="EN499" s="225">
        <f t="shared" si="564"/>
        <v>0</v>
      </c>
      <c r="EO499" s="230">
        <f>IF(EN499=1,data!$C$41*EM499,0)</f>
        <v>0</v>
      </c>
      <c r="EP499" s="265" t="s">
        <v>96</v>
      </c>
      <c r="EQ499" s="231">
        <f>IF(EN499=1,IF(EM499&lt;15,VLOOKUP(EP499,data!$B$3:$E$32,2,0)*EM499,(VLOOKUP(EP499,data!$B$3:$E$32,2,0)*14)+(VLOOKUP(EP499,data!$B$3:$E$32,3,0))*(EM499-14)),0)</f>
        <v>0</v>
      </c>
      <c r="ER499" s="265" t="s">
        <v>96</v>
      </c>
      <c r="ES499" s="231">
        <f>IF(EN499=1,VLOOKUP(ER499,data!$B$35:$D$39,2,0),0)</f>
        <v>0</v>
      </c>
      <c r="ET499" s="232">
        <f>IF(AND(EQ499&lt;&gt;0,ES499&lt;&gt;0)=FALSE,0,data!$C$43)</f>
        <v>0</v>
      </c>
      <c r="EU499" s="269">
        <f t="shared" si="565"/>
        <v>0</v>
      </c>
      <c r="EV499" s="225">
        <f t="shared" si="566"/>
        <v>0</v>
      </c>
      <c r="EW499" s="225">
        <f t="shared" si="567"/>
        <v>0</v>
      </c>
      <c r="EX499" s="225">
        <f t="shared" si="568"/>
        <v>0</v>
      </c>
      <c r="EY499" s="431" t="str">
        <f t="shared" si="569"/>
        <v>ne</v>
      </c>
      <c r="FA499" s="229"/>
      <c r="FB499" s="225">
        <f t="shared" si="570"/>
        <v>0</v>
      </c>
      <c r="FC499" s="230">
        <f>IF(FB499=1,data!$C$41*FA499,0)</f>
        <v>0</v>
      </c>
      <c r="FD499" s="265" t="s">
        <v>96</v>
      </c>
      <c r="FE499" s="231">
        <f>IF(FB499=1,IF(FA499&lt;15,VLOOKUP(FD499,data!$B$3:$E$32,2,0)*FA499,(VLOOKUP(FD499,data!$B$3:$E$32,2,0)*14)+(VLOOKUP(FD499,data!$B$3:$E$32,3,0))*(FA499-14)),0)</f>
        <v>0</v>
      </c>
      <c r="FF499" s="265" t="s">
        <v>96</v>
      </c>
      <c r="FG499" s="231">
        <f>IF(FB499=1,VLOOKUP(FF499,data!$B$35:$D$39,2,0),0)</f>
        <v>0</v>
      </c>
      <c r="FH499" s="232">
        <f>IF(AND(FE499&lt;&gt;0,FG499&lt;&gt;0)=FALSE,0,data!$C$43)</f>
        <v>0</v>
      </c>
      <c r="FI499" s="269">
        <f t="shared" si="571"/>
        <v>0</v>
      </c>
      <c r="FJ499" s="225">
        <f t="shared" si="572"/>
        <v>0</v>
      </c>
      <c r="FK499" s="225">
        <f t="shared" si="573"/>
        <v>0</v>
      </c>
      <c r="FL499" s="225">
        <f t="shared" si="574"/>
        <v>0</v>
      </c>
      <c r="FM499" s="431" t="str">
        <f t="shared" si="575"/>
        <v>ne</v>
      </c>
    </row>
    <row r="500" spans="1:169" ht="26.65" hidden="1" customHeight="1" x14ac:dyDescent="0.25">
      <c r="A500" s="233"/>
      <c r="B500" s="370" t="s">
        <v>591</v>
      </c>
      <c r="C500" s="416"/>
      <c r="D500" s="418"/>
      <c r="E500" s="229"/>
      <c r="F500" s="225">
        <f t="shared" si="507"/>
        <v>0</v>
      </c>
      <c r="G500" s="230">
        <f>IF(F500=1,data!$C$41*E500,0)</f>
        <v>0</v>
      </c>
      <c r="H500" s="265" t="s">
        <v>96</v>
      </c>
      <c r="I500" s="231">
        <f>IF($F500=1,IF($E500&lt;15,VLOOKUP(H500,data!$B$3:$E$32,2,0)*$E500,(VLOOKUP(H500,data!$B$3:$E$32,2,0)*14)+(VLOOKUP(H500,data!$B$3:$E$32,3,0))*($E500-14)),0)</f>
        <v>0</v>
      </c>
      <c r="J500" s="265" t="s">
        <v>96</v>
      </c>
      <c r="K500" s="231">
        <f>IF($F500=1,VLOOKUP(J500,data!$B$35:$D$39,2,0),0)</f>
        <v>0</v>
      </c>
      <c r="L500" s="232">
        <f>IF(AND(I500&lt;&gt;0,K500&lt;&gt;0)=FALSE,0,data!$C$43)</f>
        <v>0</v>
      </c>
      <c r="M500" s="269">
        <f t="shared" si="505"/>
        <v>0</v>
      </c>
      <c r="N500" s="225">
        <f t="shared" si="576"/>
        <v>0</v>
      </c>
      <c r="O500" s="225">
        <f t="shared" si="508"/>
        <v>0</v>
      </c>
      <c r="P500" s="225">
        <f t="shared" si="509"/>
        <v>0</v>
      </c>
      <c r="Q500" s="228"/>
      <c r="R500" s="438">
        <f t="shared" si="510"/>
        <v>0</v>
      </c>
      <c r="S500" s="225">
        <f t="shared" si="511"/>
        <v>0</v>
      </c>
      <c r="T500" s="357">
        <f>IF(S500=1,data!$C$41*R500,0)</f>
        <v>0</v>
      </c>
      <c r="U500" s="370" t="str">
        <f t="shared" si="512"/>
        <v xml:space="preserve"> </v>
      </c>
      <c r="V500" s="360">
        <f>IF($S500=1,IF(R500&lt;15,VLOOKUP(U500,data!$B$3:$E$32,2,0)*R500,(VLOOKUP(U500,data!$B$3:$E$32,2,0)*14)+(VLOOKUP(U500,data!$B$3:$E$32,3,0))*(R500-14)),0)</f>
        <v>0</v>
      </c>
      <c r="W500" s="370" t="str">
        <f t="shared" si="513"/>
        <v xml:space="preserve"> </v>
      </c>
      <c r="X500" s="360">
        <f>IF($S500=1,VLOOKUP(W500,data!$B$35:$D$39,2,0),0)</f>
        <v>0</v>
      </c>
      <c r="Y500" s="364">
        <f>IF(AND(V500&lt;&gt;0,X500&lt;&gt;0)=FALSE,0,data!$C$43)</f>
        <v>0</v>
      </c>
      <c r="Z500" s="365">
        <f t="shared" si="506"/>
        <v>0</v>
      </c>
      <c r="AA500" s="225">
        <f t="shared" si="577"/>
        <v>0</v>
      </c>
      <c r="AB500" s="225">
        <f t="shared" si="514"/>
        <v>0</v>
      </c>
      <c r="AC500" s="225">
        <f t="shared" si="515"/>
        <v>0</v>
      </c>
      <c r="AE500" s="229"/>
      <c r="AF500" s="225">
        <f t="shared" si="516"/>
        <v>0</v>
      </c>
      <c r="AG500" s="230">
        <f>IF(AF500=1,data!$C$41*AE500,0)</f>
        <v>0</v>
      </c>
      <c r="AH500" s="265" t="s">
        <v>96</v>
      </c>
      <c r="AI500" s="231">
        <f>IF(AF500=1,IF(AE500&lt;15,VLOOKUP(AH500,data!$B$3:$E$32,2,0)*AE500,(VLOOKUP(AH500,data!$B$3:$E$32,2,0)*14)+(VLOOKUP(AH500,data!$B$3:$E$32,3,0))*(AE500-14)),0)</f>
        <v>0</v>
      </c>
      <c r="AJ500" s="265" t="s">
        <v>96</v>
      </c>
      <c r="AK500" s="231">
        <f>IF(AF500=1,VLOOKUP(AJ500,data!$B$35:$D$39,2,0),0)</f>
        <v>0</v>
      </c>
      <c r="AL500" s="232">
        <f>IF(AND(AI500&lt;&gt;0,AK500&lt;&gt;0)=FALSE,0,data!$C$43)</f>
        <v>0</v>
      </c>
      <c r="AM500" s="269">
        <f t="shared" si="517"/>
        <v>0</v>
      </c>
      <c r="AN500" s="225">
        <f t="shared" si="518"/>
        <v>0</v>
      </c>
      <c r="AO500" s="225">
        <f t="shared" si="519"/>
        <v>0</v>
      </c>
      <c r="AP500" s="225">
        <f t="shared" si="520"/>
        <v>0</v>
      </c>
      <c r="AQ500" s="431" t="str">
        <f t="shared" si="521"/>
        <v>ne</v>
      </c>
      <c r="AS500" s="229"/>
      <c r="AT500" s="225">
        <f t="shared" si="522"/>
        <v>0</v>
      </c>
      <c r="AU500" s="230">
        <f>IF(AT500=1,data!$C$41*AS500,0)</f>
        <v>0</v>
      </c>
      <c r="AV500" s="265" t="s">
        <v>96</v>
      </c>
      <c r="AW500" s="231">
        <f>IF(AT500=1,IF(AS500&lt;15,VLOOKUP(AV500,data!$B$3:$E$32,2,0)*AS500,(VLOOKUP(AV500,data!$B$3:$E$32,2,0)*14)+(VLOOKUP(AV500,data!$B$3:$E$32,3,0))*(AS500-14)),0)</f>
        <v>0</v>
      </c>
      <c r="AX500" s="265" t="s">
        <v>96</v>
      </c>
      <c r="AY500" s="231">
        <f>IF(AT500=1,VLOOKUP(AX500,data!$B$35:$D$39,2,0),0)</f>
        <v>0</v>
      </c>
      <c r="AZ500" s="232">
        <f>IF(AND(AW500&lt;&gt;0,AY500&lt;&gt;0)=FALSE,0,data!$C$43)</f>
        <v>0</v>
      </c>
      <c r="BA500" s="269">
        <f t="shared" si="523"/>
        <v>0</v>
      </c>
      <c r="BB500" s="225">
        <f t="shared" si="524"/>
        <v>0</v>
      </c>
      <c r="BC500" s="225">
        <f t="shared" si="525"/>
        <v>0</v>
      </c>
      <c r="BD500" s="225">
        <f t="shared" si="526"/>
        <v>0</v>
      </c>
      <c r="BE500" s="431" t="str">
        <f t="shared" si="527"/>
        <v>ne</v>
      </c>
      <c r="BG500" s="229"/>
      <c r="BH500" s="225">
        <f t="shared" si="528"/>
        <v>0</v>
      </c>
      <c r="BI500" s="230">
        <f>IF(BH500=1,data!$C$41*BG500,0)</f>
        <v>0</v>
      </c>
      <c r="BJ500" s="265" t="s">
        <v>96</v>
      </c>
      <c r="BK500" s="231">
        <f>IF(BH500=1,IF(BG500&lt;15,VLOOKUP(BJ500,data!$B$3:$E$32,2,0)*BG500,(VLOOKUP(BJ500,data!$B$3:$E$32,2,0)*14)+(VLOOKUP(BJ500,data!$B$3:$E$32,3,0))*(BG500-14)),0)</f>
        <v>0</v>
      </c>
      <c r="BL500" s="265" t="s">
        <v>96</v>
      </c>
      <c r="BM500" s="231">
        <f>IF(BH500=1,VLOOKUP(BL500,data!$B$35:$D$39,2,0),0)</f>
        <v>0</v>
      </c>
      <c r="BN500" s="232">
        <f>IF(AND(BK500&lt;&gt;0,BM500&lt;&gt;0)=FALSE,0,data!$C$43)</f>
        <v>0</v>
      </c>
      <c r="BO500" s="269">
        <f t="shared" si="529"/>
        <v>0</v>
      </c>
      <c r="BP500" s="225">
        <f t="shared" si="530"/>
        <v>0</v>
      </c>
      <c r="BQ500" s="225">
        <f t="shared" si="531"/>
        <v>0</v>
      </c>
      <c r="BR500" s="225">
        <f t="shared" si="532"/>
        <v>0</v>
      </c>
      <c r="BS500" s="431" t="str">
        <f t="shared" si="533"/>
        <v>ne</v>
      </c>
      <c r="BU500" s="229"/>
      <c r="BV500" s="225">
        <f t="shared" si="534"/>
        <v>0</v>
      </c>
      <c r="BW500" s="230">
        <f>IF(BV500=1,data!$C$41*BU500,0)</f>
        <v>0</v>
      </c>
      <c r="BX500" s="265" t="s">
        <v>96</v>
      </c>
      <c r="BY500" s="231">
        <f>IF(BV500=1,IF(BU500&lt;15,VLOOKUP(BX500,data!$B$3:$E$32,2,0)*BU500,(VLOOKUP(BX500,data!$B$3:$E$32,2,0)*14)+(VLOOKUP(BX500,data!$B$3:$E$32,3,0))*(BU500-14)),0)</f>
        <v>0</v>
      </c>
      <c r="BZ500" s="265" t="s">
        <v>96</v>
      </c>
      <c r="CA500" s="231">
        <f>IF(BV500=1,VLOOKUP(BZ500,data!$B$35:$D$39,2,0),0)</f>
        <v>0</v>
      </c>
      <c r="CB500" s="232">
        <f>IF(AND(BY500&lt;&gt;0,CA500&lt;&gt;0)=FALSE,0,data!$C$43)</f>
        <v>0</v>
      </c>
      <c r="CC500" s="269">
        <f t="shared" si="535"/>
        <v>0</v>
      </c>
      <c r="CD500" s="225">
        <f t="shared" si="536"/>
        <v>0</v>
      </c>
      <c r="CE500" s="225">
        <f t="shared" si="537"/>
        <v>0</v>
      </c>
      <c r="CF500" s="225">
        <f t="shared" si="538"/>
        <v>0</v>
      </c>
      <c r="CG500" s="431" t="str">
        <f t="shared" si="539"/>
        <v>ne</v>
      </c>
      <c r="CI500" s="229"/>
      <c r="CJ500" s="225">
        <f t="shared" si="540"/>
        <v>0</v>
      </c>
      <c r="CK500" s="230">
        <f>IF(CJ500=1,data!$C$41*CI500,0)</f>
        <v>0</v>
      </c>
      <c r="CL500" s="265" t="s">
        <v>96</v>
      </c>
      <c r="CM500" s="231">
        <f>IF(CJ500=1,IF(CI500&lt;15,VLOOKUP(CL500,data!$B$3:$E$32,2,0)*CI500,(VLOOKUP(CL500,data!$B$3:$E$32,2,0)*14)+(VLOOKUP(CL500,data!$B$3:$E$32,3,0))*(CI500-14)),0)</f>
        <v>0</v>
      </c>
      <c r="CN500" s="265" t="s">
        <v>96</v>
      </c>
      <c r="CO500" s="231">
        <f>IF(CJ500=1,VLOOKUP(CN500,data!$B$35:$D$39,2,0),0)</f>
        <v>0</v>
      </c>
      <c r="CP500" s="232">
        <f>IF(AND(CM500&lt;&gt;0,CO500&lt;&gt;0)=FALSE,0,data!$C$43)</f>
        <v>0</v>
      </c>
      <c r="CQ500" s="269">
        <f t="shared" si="541"/>
        <v>0</v>
      </c>
      <c r="CR500" s="225">
        <f t="shared" si="542"/>
        <v>0</v>
      </c>
      <c r="CS500" s="225">
        <f t="shared" si="543"/>
        <v>0</v>
      </c>
      <c r="CT500" s="225">
        <f t="shared" si="544"/>
        <v>0</v>
      </c>
      <c r="CU500" s="431" t="str">
        <f t="shared" si="545"/>
        <v>ne</v>
      </c>
      <c r="CW500" s="229"/>
      <c r="CX500" s="225">
        <f t="shared" si="546"/>
        <v>0</v>
      </c>
      <c r="CY500" s="230">
        <f>IF(CX500=1,data!$C$41*CW500,0)</f>
        <v>0</v>
      </c>
      <c r="CZ500" s="265" t="s">
        <v>96</v>
      </c>
      <c r="DA500" s="231">
        <f>IF(CX500=1,IF(CW500&lt;15,VLOOKUP(CZ500,data!$B$3:$E$32,2,0)*CW500,(VLOOKUP(CZ500,data!$B$3:$E$32,2,0)*14)+(VLOOKUP(CZ500,data!$B$3:$E$32,3,0))*(CW500-14)),0)</f>
        <v>0</v>
      </c>
      <c r="DB500" s="265" t="s">
        <v>96</v>
      </c>
      <c r="DC500" s="231">
        <f>IF(CX500=1,VLOOKUP(DB500,data!$B$35:$D$39,2,0),0)</f>
        <v>0</v>
      </c>
      <c r="DD500" s="232">
        <f>IF(AND(DA500&lt;&gt;0,DC500&lt;&gt;0)=FALSE,0,data!$C$43)</f>
        <v>0</v>
      </c>
      <c r="DE500" s="269">
        <f t="shared" si="547"/>
        <v>0</v>
      </c>
      <c r="DF500" s="225">
        <f t="shared" si="548"/>
        <v>0</v>
      </c>
      <c r="DG500" s="225">
        <f t="shared" si="549"/>
        <v>0</v>
      </c>
      <c r="DH500" s="225">
        <f t="shared" si="550"/>
        <v>0</v>
      </c>
      <c r="DI500" s="431" t="str">
        <f t="shared" si="551"/>
        <v>ne</v>
      </c>
      <c r="DK500" s="229"/>
      <c r="DL500" s="225">
        <f t="shared" si="552"/>
        <v>0</v>
      </c>
      <c r="DM500" s="230">
        <f>IF(DL500=1,data!$C$41*DK500,0)</f>
        <v>0</v>
      </c>
      <c r="DN500" s="265" t="s">
        <v>96</v>
      </c>
      <c r="DO500" s="231">
        <f>IF(DL500=1,IF(DK500&lt;15,VLOOKUP(DN500,data!$B$3:$E$32,2,0)*DK500,(VLOOKUP(DN500,data!$B$3:$E$32,2,0)*14)+(VLOOKUP(DN500,data!$B$3:$E$32,3,0))*(DK500-14)),0)</f>
        <v>0</v>
      </c>
      <c r="DP500" s="265" t="s">
        <v>96</v>
      </c>
      <c r="DQ500" s="231">
        <f>IF(DL500=1,VLOOKUP(DP500,data!$B$35:$D$39,2,0),0)</f>
        <v>0</v>
      </c>
      <c r="DR500" s="232">
        <f>IF(AND(DO500&lt;&gt;0,DQ500&lt;&gt;0)=FALSE,0,data!$C$43)</f>
        <v>0</v>
      </c>
      <c r="DS500" s="269">
        <f t="shared" si="553"/>
        <v>0</v>
      </c>
      <c r="DT500" s="225">
        <f t="shared" si="554"/>
        <v>0</v>
      </c>
      <c r="DU500" s="225">
        <f t="shared" si="555"/>
        <v>0</v>
      </c>
      <c r="DV500" s="225">
        <f t="shared" si="556"/>
        <v>0</v>
      </c>
      <c r="DW500" s="431" t="str">
        <f t="shared" si="557"/>
        <v>ne</v>
      </c>
      <c r="DY500" s="229"/>
      <c r="DZ500" s="225">
        <f t="shared" si="558"/>
        <v>0</v>
      </c>
      <c r="EA500" s="230">
        <f>IF(DZ500=1,data!$C$41*DY500,0)</f>
        <v>0</v>
      </c>
      <c r="EB500" s="265" t="s">
        <v>96</v>
      </c>
      <c r="EC500" s="231">
        <f>IF(DZ500=1,IF(DY500&lt;15,VLOOKUP(EB500,data!$B$3:$E$32,2,0)*DY500,(VLOOKUP(EB500,data!$B$3:$E$32,2,0)*14)+(VLOOKUP(EB500,data!$B$3:$E$32,3,0))*(DY500-14)),0)</f>
        <v>0</v>
      </c>
      <c r="ED500" s="265" t="s">
        <v>96</v>
      </c>
      <c r="EE500" s="231">
        <f>IF(DZ500=1,VLOOKUP(ED500,data!$B$35:$D$39,2,0),0)</f>
        <v>0</v>
      </c>
      <c r="EF500" s="232">
        <f>IF(AND(EC500&lt;&gt;0,EE500&lt;&gt;0)=FALSE,0,data!$C$43)</f>
        <v>0</v>
      </c>
      <c r="EG500" s="269">
        <f t="shared" si="559"/>
        <v>0</v>
      </c>
      <c r="EH500" s="225">
        <f t="shared" si="560"/>
        <v>0</v>
      </c>
      <c r="EI500" s="225">
        <f t="shared" si="561"/>
        <v>0</v>
      </c>
      <c r="EJ500" s="225">
        <f t="shared" si="562"/>
        <v>0</v>
      </c>
      <c r="EK500" s="431" t="str">
        <f t="shared" si="563"/>
        <v>ne</v>
      </c>
      <c r="EM500" s="229"/>
      <c r="EN500" s="225">
        <f t="shared" si="564"/>
        <v>0</v>
      </c>
      <c r="EO500" s="230">
        <f>IF(EN500=1,data!$C$41*EM500,0)</f>
        <v>0</v>
      </c>
      <c r="EP500" s="265" t="s">
        <v>96</v>
      </c>
      <c r="EQ500" s="231">
        <f>IF(EN500=1,IF(EM500&lt;15,VLOOKUP(EP500,data!$B$3:$E$32,2,0)*EM500,(VLOOKUP(EP500,data!$B$3:$E$32,2,0)*14)+(VLOOKUP(EP500,data!$B$3:$E$32,3,0))*(EM500-14)),0)</f>
        <v>0</v>
      </c>
      <c r="ER500" s="265" t="s">
        <v>96</v>
      </c>
      <c r="ES500" s="231">
        <f>IF(EN500=1,VLOOKUP(ER500,data!$B$35:$D$39,2,0),0)</f>
        <v>0</v>
      </c>
      <c r="ET500" s="232">
        <f>IF(AND(EQ500&lt;&gt;0,ES500&lt;&gt;0)=FALSE,0,data!$C$43)</f>
        <v>0</v>
      </c>
      <c r="EU500" s="269">
        <f t="shared" si="565"/>
        <v>0</v>
      </c>
      <c r="EV500" s="225">
        <f t="shared" si="566"/>
        <v>0</v>
      </c>
      <c r="EW500" s="225">
        <f t="shared" si="567"/>
        <v>0</v>
      </c>
      <c r="EX500" s="225">
        <f t="shared" si="568"/>
        <v>0</v>
      </c>
      <c r="EY500" s="431" t="str">
        <f t="shared" si="569"/>
        <v>ne</v>
      </c>
      <c r="FA500" s="229"/>
      <c r="FB500" s="225">
        <f t="shared" si="570"/>
        <v>0</v>
      </c>
      <c r="FC500" s="230">
        <f>IF(FB500=1,data!$C$41*FA500,0)</f>
        <v>0</v>
      </c>
      <c r="FD500" s="265" t="s">
        <v>96</v>
      </c>
      <c r="FE500" s="231">
        <f>IF(FB500=1,IF(FA500&lt;15,VLOOKUP(FD500,data!$B$3:$E$32,2,0)*FA500,(VLOOKUP(FD500,data!$B$3:$E$32,2,0)*14)+(VLOOKUP(FD500,data!$B$3:$E$32,3,0))*(FA500-14)),0)</f>
        <v>0</v>
      </c>
      <c r="FF500" s="265" t="s">
        <v>96</v>
      </c>
      <c r="FG500" s="231">
        <f>IF(FB500=1,VLOOKUP(FF500,data!$B$35:$D$39,2,0),0)</f>
        <v>0</v>
      </c>
      <c r="FH500" s="232">
        <f>IF(AND(FE500&lt;&gt;0,FG500&lt;&gt;0)=FALSE,0,data!$C$43)</f>
        <v>0</v>
      </c>
      <c r="FI500" s="269">
        <f t="shared" si="571"/>
        <v>0</v>
      </c>
      <c r="FJ500" s="225">
        <f t="shared" si="572"/>
        <v>0</v>
      </c>
      <c r="FK500" s="225">
        <f t="shared" si="573"/>
        <v>0</v>
      </c>
      <c r="FL500" s="225">
        <f t="shared" si="574"/>
        <v>0</v>
      </c>
      <c r="FM500" s="431" t="str">
        <f t="shared" si="575"/>
        <v>ne</v>
      </c>
    </row>
    <row r="501" spans="1:169" ht="26.65" hidden="1" customHeight="1" x14ac:dyDescent="0.25">
      <c r="A501" s="233"/>
      <c r="B501" s="370" t="s">
        <v>592</v>
      </c>
      <c r="C501" s="416"/>
      <c r="D501" s="418"/>
      <c r="E501" s="229"/>
      <c r="F501" s="225">
        <f t="shared" si="507"/>
        <v>0</v>
      </c>
      <c r="G501" s="230">
        <f>IF(F501=1,data!$C$41*E501,0)</f>
        <v>0</v>
      </c>
      <c r="H501" s="265" t="s">
        <v>96</v>
      </c>
      <c r="I501" s="231">
        <f>IF($F501=1,IF($E501&lt;15,VLOOKUP(H501,data!$B$3:$E$32,2,0)*$E501,(VLOOKUP(H501,data!$B$3:$E$32,2,0)*14)+(VLOOKUP(H501,data!$B$3:$E$32,3,0))*($E501-14)),0)</f>
        <v>0</v>
      </c>
      <c r="J501" s="265" t="s">
        <v>96</v>
      </c>
      <c r="K501" s="231">
        <f>IF($F501=1,VLOOKUP(J501,data!$B$35:$D$39,2,0),0)</f>
        <v>0</v>
      </c>
      <c r="L501" s="232">
        <f>IF(AND(I501&lt;&gt;0,K501&lt;&gt;0)=FALSE,0,data!$C$43)</f>
        <v>0</v>
      </c>
      <c r="M501" s="269">
        <f t="shared" si="505"/>
        <v>0</v>
      </c>
      <c r="N501" s="225">
        <f t="shared" si="576"/>
        <v>0</v>
      </c>
      <c r="O501" s="225">
        <f t="shared" si="508"/>
        <v>0</v>
      </c>
      <c r="P501" s="225">
        <f t="shared" si="509"/>
        <v>0</v>
      </c>
      <c r="Q501" s="228"/>
      <c r="R501" s="438">
        <f t="shared" si="510"/>
        <v>0</v>
      </c>
      <c r="S501" s="225">
        <f t="shared" si="511"/>
        <v>0</v>
      </c>
      <c r="T501" s="357">
        <f>IF(S501=1,data!$C$41*R501,0)</f>
        <v>0</v>
      </c>
      <c r="U501" s="370" t="str">
        <f t="shared" si="512"/>
        <v xml:space="preserve"> </v>
      </c>
      <c r="V501" s="360">
        <f>IF($S501=1,IF(R501&lt;15,VLOOKUP(U501,data!$B$3:$E$32,2,0)*R501,(VLOOKUP(U501,data!$B$3:$E$32,2,0)*14)+(VLOOKUP(U501,data!$B$3:$E$32,3,0))*(R501-14)),0)</f>
        <v>0</v>
      </c>
      <c r="W501" s="370" t="str">
        <f t="shared" si="513"/>
        <v xml:space="preserve"> </v>
      </c>
      <c r="X501" s="360">
        <f>IF($S501=1,VLOOKUP(W501,data!$B$35:$D$39,2,0),0)</f>
        <v>0</v>
      </c>
      <c r="Y501" s="364">
        <f>IF(AND(V501&lt;&gt;0,X501&lt;&gt;0)=FALSE,0,data!$C$43)</f>
        <v>0</v>
      </c>
      <c r="Z501" s="365">
        <f t="shared" si="506"/>
        <v>0</v>
      </c>
      <c r="AA501" s="225">
        <f t="shared" si="577"/>
        <v>0</v>
      </c>
      <c r="AB501" s="225">
        <f t="shared" si="514"/>
        <v>0</v>
      </c>
      <c r="AC501" s="225">
        <f t="shared" si="515"/>
        <v>0</v>
      </c>
      <c r="AE501" s="229"/>
      <c r="AF501" s="225">
        <f t="shared" si="516"/>
        <v>0</v>
      </c>
      <c r="AG501" s="230">
        <f>IF(AF501=1,data!$C$41*AE501,0)</f>
        <v>0</v>
      </c>
      <c r="AH501" s="265" t="s">
        <v>96</v>
      </c>
      <c r="AI501" s="231">
        <f>IF(AF501=1,IF(AE501&lt;15,VLOOKUP(AH501,data!$B$3:$E$32,2,0)*AE501,(VLOOKUP(AH501,data!$B$3:$E$32,2,0)*14)+(VLOOKUP(AH501,data!$B$3:$E$32,3,0))*(AE501-14)),0)</f>
        <v>0</v>
      </c>
      <c r="AJ501" s="265" t="s">
        <v>96</v>
      </c>
      <c r="AK501" s="231">
        <f>IF(AF501=1,VLOOKUP(AJ501,data!$B$35:$D$39,2,0),0)</f>
        <v>0</v>
      </c>
      <c r="AL501" s="232">
        <f>IF(AND(AI501&lt;&gt;0,AK501&lt;&gt;0)=FALSE,0,data!$C$43)</f>
        <v>0</v>
      </c>
      <c r="AM501" s="269">
        <f t="shared" si="517"/>
        <v>0</v>
      </c>
      <c r="AN501" s="225">
        <f t="shared" si="518"/>
        <v>0</v>
      </c>
      <c r="AO501" s="225">
        <f t="shared" si="519"/>
        <v>0</v>
      </c>
      <c r="AP501" s="225">
        <f t="shared" si="520"/>
        <v>0</v>
      </c>
      <c r="AQ501" s="431" t="str">
        <f t="shared" si="521"/>
        <v>ne</v>
      </c>
      <c r="AS501" s="229"/>
      <c r="AT501" s="225">
        <f t="shared" si="522"/>
        <v>0</v>
      </c>
      <c r="AU501" s="230">
        <f>IF(AT501=1,data!$C$41*AS501,0)</f>
        <v>0</v>
      </c>
      <c r="AV501" s="265" t="s">
        <v>96</v>
      </c>
      <c r="AW501" s="231">
        <f>IF(AT501=1,IF(AS501&lt;15,VLOOKUP(AV501,data!$B$3:$E$32,2,0)*AS501,(VLOOKUP(AV501,data!$B$3:$E$32,2,0)*14)+(VLOOKUP(AV501,data!$B$3:$E$32,3,0))*(AS501-14)),0)</f>
        <v>0</v>
      </c>
      <c r="AX501" s="265" t="s">
        <v>96</v>
      </c>
      <c r="AY501" s="231">
        <f>IF(AT501=1,VLOOKUP(AX501,data!$B$35:$D$39,2,0),0)</f>
        <v>0</v>
      </c>
      <c r="AZ501" s="232">
        <f>IF(AND(AW501&lt;&gt;0,AY501&lt;&gt;0)=FALSE,0,data!$C$43)</f>
        <v>0</v>
      </c>
      <c r="BA501" s="269">
        <f t="shared" si="523"/>
        <v>0</v>
      </c>
      <c r="BB501" s="225">
        <f t="shared" si="524"/>
        <v>0</v>
      </c>
      <c r="BC501" s="225">
        <f t="shared" si="525"/>
        <v>0</v>
      </c>
      <c r="BD501" s="225">
        <f t="shared" si="526"/>
        <v>0</v>
      </c>
      <c r="BE501" s="431" t="str">
        <f t="shared" si="527"/>
        <v>ne</v>
      </c>
      <c r="BG501" s="229"/>
      <c r="BH501" s="225">
        <f t="shared" si="528"/>
        <v>0</v>
      </c>
      <c r="BI501" s="230">
        <f>IF(BH501=1,data!$C$41*BG501,0)</f>
        <v>0</v>
      </c>
      <c r="BJ501" s="265" t="s">
        <v>96</v>
      </c>
      <c r="BK501" s="231">
        <f>IF(BH501=1,IF(BG501&lt;15,VLOOKUP(BJ501,data!$B$3:$E$32,2,0)*BG501,(VLOOKUP(BJ501,data!$B$3:$E$32,2,0)*14)+(VLOOKUP(BJ501,data!$B$3:$E$32,3,0))*(BG501-14)),0)</f>
        <v>0</v>
      </c>
      <c r="BL501" s="265" t="s">
        <v>96</v>
      </c>
      <c r="BM501" s="231">
        <f>IF(BH501=1,VLOOKUP(BL501,data!$B$35:$D$39,2,0),0)</f>
        <v>0</v>
      </c>
      <c r="BN501" s="232">
        <f>IF(AND(BK501&lt;&gt;0,BM501&lt;&gt;0)=FALSE,0,data!$C$43)</f>
        <v>0</v>
      </c>
      <c r="BO501" s="269">
        <f t="shared" si="529"/>
        <v>0</v>
      </c>
      <c r="BP501" s="225">
        <f t="shared" si="530"/>
        <v>0</v>
      </c>
      <c r="BQ501" s="225">
        <f t="shared" si="531"/>
        <v>0</v>
      </c>
      <c r="BR501" s="225">
        <f t="shared" si="532"/>
        <v>0</v>
      </c>
      <c r="BS501" s="431" t="str">
        <f t="shared" si="533"/>
        <v>ne</v>
      </c>
      <c r="BU501" s="229"/>
      <c r="BV501" s="225">
        <f t="shared" si="534"/>
        <v>0</v>
      </c>
      <c r="BW501" s="230">
        <f>IF(BV501=1,data!$C$41*BU501,0)</f>
        <v>0</v>
      </c>
      <c r="BX501" s="265" t="s">
        <v>96</v>
      </c>
      <c r="BY501" s="231">
        <f>IF(BV501=1,IF(BU501&lt;15,VLOOKUP(BX501,data!$B$3:$E$32,2,0)*BU501,(VLOOKUP(BX501,data!$B$3:$E$32,2,0)*14)+(VLOOKUP(BX501,data!$B$3:$E$32,3,0))*(BU501-14)),0)</f>
        <v>0</v>
      </c>
      <c r="BZ501" s="265" t="s">
        <v>96</v>
      </c>
      <c r="CA501" s="231">
        <f>IF(BV501=1,VLOOKUP(BZ501,data!$B$35:$D$39,2,0),0)</f>
        <v>0</v>
      </c>
      <c r="CB501" s="232">
        <f>IF(AND(BY501&lt;&gt;0,CA501&lt;&gt;0)=FALSE,0,data!$C$43)</f>
        <v>0</v>
      </c>
      <c r="CC501" s="269">
        <f t="shared" si="535"/>
        <v>0</v>
      </c>
      <c r="CD501" s="225">
        <f t="shared" si="536"/>
        <v>0</v>
      </c>
      <c r="CE501" s="225">
        <f t="shared" si="537"/>
        <v>0</v>
      </c>
      <c r="CF501" s="225">
        <f t="shared" si="538"/>
        <v>0</v>
      </c>
      <c r="CG501" s="431" t="str">
        <f t="shared" si="539"/>
        <v>ne</v>
      </c>
      <c r="CI501" s="229"/>
      <c r="CJ501" s="225">
        <f t="shared" si="540"/>
        <v>0</v>
      </c>
      <c r="CK501" s="230">
        <f>IF(CJ501=1,data!$C$41*CI501,0)</f>
        <v>0</v>
      </c>
      <c r="CL501" s="265" t="s">
        <v>96</v>
      </c>
      <c r="CM501" s="231">
        <f>IF(CJ501=1,IF(CI501&lt;15,VLOOKUP(CL501,data!$B$3:$E$32,2,0)*CI501,(VLOOKUP(CL501,data!$B$3:$E$32,2,0)*14)+(VLOOKUP(CL501,data!$B$3:$E$32,3,0))*(CI501-14)),0)</f>
        <v>0</v>
      </c>
      <c r="CN501" s="265" t="s">
        <v>96</v>
      </c>
      <c r="CO501" s="231">
        <f>IF(CJ501=1,VLOOKUP(CN501,data!$B$35:$D$39,2,0),0)</f>
        <v>0</v>
      </c>
      <c r="CP501" s="232">
        <f>IF(AND(CM501&lt;&gt;0,CO501&lt;&gt;0)=FALSE,0,data!$C$43)</f>
        <v>0</v>
      </c>
      <c r="CQ501" s="269">
        <f t="shared" si="541"/>
        <v>0</v>
      </c>
      <c r="CR501" s="225">
        <f t="shared" si="542"/>
        <v>0</v>
      </c>
      <c r="CS501" s="225">
        <f t="shared" si="543"/>
        <v>0</v>
      </c>
      <c r="CT501" s="225">
        <f t="shared" si="544"/>
        <v>0</v>
      </c>
      <c r="CU501" s="431" t="str">
        <f t="shared" si="545"/>
        <v>ne</v>
      </c>
      <c r="CW501" s="229"/>
      <c r="CX501" s="225">
        <f t="shared" si="546"/>
        <v>0</v>
      </c>
      <c r="CY501" s="230">
        <f>IF(CX501=1,data!$C$41*CW501,0)</f>
        <v>0</v>
      </c>
      <c r="CZ501" s="265" t="s">
        <v>96</v>
      </c>
      <c r="DA501" s="231">
        <f>IF(CX501=1,IF(CW501&lt;15,VLOOKUP(CZ501,data!$B$3:$E$32,2,0)*CW501,(VLOOKUP(CZ501,data!$B$3:$E$32,2,0)*14)+(VLOOKUP(CZ501,data!$B$3:$E$32,3,0))*(CW501-14)),0)</f>
        <v>0</v>
      </c>
      <c r="DB501" s="265" t="s">
        <v>96</v>
      </c>
      <c r="DC501" s="231">
        <f>IF(CX501=1,VLOOKUP(DB501,data!$B$35:$D$39,2,0),0)</f>
        <v>0</v>
      </c>
      <c r="DD501" s="232">
        <f>IF(AND(DA501&lt;&gt;0,DC501&lt;&gt;0)=FALSE,0,data!$C$43)</f>
        <v>0</v>
      </c>
      <c r="DE501" s="269">
        <f t="shared" si="547"/>
        <v>0</v>
      </c>
      <c r="DF501" s="225">
        <f t="shared" si="548"/>
        <v>0</v>
      </c>
      <c r="DG501" s="225">
        <f t="shared" si="549"/>
        <v>0</v>
      </c>
      <c r="DH501" s="225">
        <f t="shared" si="550"/>
        <v>0</v>
      </c>
      <c r="DI501" s="431" t="str">
        <f t="shared" si="551"/>
        <v>ne</v>
      </c>
      <c r="DK501" s="229"/>
      <c r="DL501" s="225">
        <f t="shared" si="552"/>
        <v>0</v>
      </c>
      <c r="DM501" s="230">
        <f>IF(DL501=1,data!$C$41*DK501,0)</f>
        <v>0</v>
      </c>
      <c r="DN501" s="265" t="s">
        <v>96</v>
      </c>
      <c r="DO501" s="231">
        <f>IF(DL501=1,IF(DK501&lt;15,VLOOKUP(DN501,data!$B$3:$E$32,2,0)*DK501,(VLOOKUP(DN501,data!$B$3:$E$32,2,0)*14)+(VLOOKUP(DN501,data!$B$3:$E$32,3,0))*(DK501-14)),0)</f>
        <v>0</v>
      </c>
      <c r="DP501" s="265" t="s">
        <v>96</v>
      </c>
      <c r="DQ501" s="231">
        <f>IF(DL501=1,VLOOKUP(DP501,data!$B$35:$D$39,2,0),0)</f>
        <v>0</v>
      </c>
      <c r="DR501" s="232">
        <f>IF(AND(DO501&lt;&gt;0,DQ501&lt;&gt;0)=FALSE,0,data!$C$43)</f>
        <v>0</v>
      </c>
      <c r="DS501" s="269">
        <f t="shared" si="553"/>
        <v>0</v>
      </c>
      <c r="DT501" s="225">
        <f t="shared" si="554"/>
        <v>0</v>
      </c>
      <c r="DU501" s="225">
        <f t="shared" si="555"/>
        <v>0</v>
      </c>
      <c r="DV501" s="225">
        <f t="shared" si="556"/>
        <v>0</v>
      </c>
      <c r="DW501" s="431" t="str">
        <f t="shared" si="557"/>
        <v>ne</v>
      </c>
      <c r="DY501" s="229"/>
      <c r="DZ501" s="225">
        <f t="shared" si="558"/>
        <v>0</v>
      </c>
      <c r="EA501" s="230">
        <f>IF(DZ501=1,data!$C$41*DY501,0)</f>
        <v>0</v>
      </c>
      <c r="EB501" s="265" t="s">
        <v>96</v>
      </c>
      <c r="EC501" s="231">
        <f>IF(DZ501=1,IF(DY501&lt;15,VLOOKUP(EB501,data!$B$3:$E$32,2,0)*DY501,(VLOOKUP(EB501,data!$B$3:$E$32,2,0)*14)+(VLOOKUP(EB501,data!$B$3:$E$32,3,0))*(DY501-14)),0)</f>
        <v>0</v>
      </c>
      <c r="ED501" s="265" t="s">
        <v>96</v>
      </c>
      <c r="EE501" s="231">
        <f>IF(DZ501=1,VLOOKUP(ED501,data!$B$35:$D$39,2,0),0)</f>
        <v>0</v>
      </c>
      <c r="EF501" s="232">
        <f>IF(AND(EC501&lt;&gt;0,EE501&lt;&gt;0)=FALSE,0,data!$C$43)</f>
        <v>0</v>
      </c>
      <c r="EG501" s="269">
        <f t="shared" si="559"/>
        <v>0</v>
      </c>
      <c r="EH501" s="225">
        <f t="shared" si="560"/>
        <v>0</v>
      </c>
      <c r="EI501" s="225">
        <f t="shared" si="561"/>
        <v>0</v>
      </c>
      <c r="EJ501" s="225">
        <f t="shared" si="562"/>
        <v>0</v>
      </c>
      <c r="EK501" s="431" t="str">
        <f t="shared" si="563"/>
        <v>ne</v>
      </c>
      <c r="EM501" s="229"/>
      <c r="EN501" s="225">
        <f t="shared" si="564"/>
        <v>0</v>
      </c>
      <c r="EO501" s="230">
        <f>IF(EN501=1,data!$C$41*EM501,0)</f>
        <v>0</v>
      </c>
      <c r="EP501" s="265" t="s">
        <v>96</v>
      </c>
      <c r="EQ501" s="231">
        <f>IF(EN501=1,IF(EM501&lt;15,VLOOKUP(EP501,data!$B$3:$E$32,2,0)*EM501,(VLOOKUP(EP501,data!$B$3:$E$32,2,0)*14)+(VLOOKUP(EP501,data!$B$3:$E$32,3,0))*(EM501-14)),0)</f>
        <v>0</v>
      </c>
      <c r="ER501" s="265" t="s">
        <v>96</v>
      </c>
      <c r="ES501" s="231">
        <f>IF(EN501=1,VLOOKUP(ER501,data!$B$35:$D$39,2,0),0)</f>
        <v>0</v>
      </c>
      <c r="ET501" s="232">
        <f>IF(AND(EQ501&lt;&gt;0,ES501&lt;&gt;0)=FALSE,0,data!$C$43)</f>
        <v>0</v>
      </c>
      <c r="EU501" s="269">
        <f t="shared" si="565"/>
        <v>0</v>
      </c>
      <c r="EV501" s="225">
        <f t="shared" si="566"/>
        <v>0</v>
      </c>
      <c r="EW501" s="225">
        <f t="shared" si="567"/>
        <v>0</v>
      </c>
      <c r="EX501" s="225">
        <f t="shared" si="568"/>
        <v>0</v>
      </c>
      <c r="EY501" s="431" t="str">
        <f t="shared" si="569"/>
        <v>ne</v>
      </c>
      <c r="FA501" s="229"/>
      <c r="FB501" s="225">
        <f t="shared" si="570"/>
        <v>0</v>
      </c>
      <c r="FC501" s="230">
        <f>IF(FB501=1,data!$C$41*FA501,0)</f>
        <v>0</v>
      </c>
      <c r="FD501" s="265" t="s">
        <v>96</v>
      </c>
      <c r="FE501" s="231">
        <f>IF(FB501=1,IF(FA501&lt;15,VLOOKUP(FD501,data!$B$3:$E$32,2,0)*FA501,(VLOOKUP(FD501,data!$B$3:$E$32,2,0)*14)+(VLOOKUP(FD501,data!$B$3:$E$32,3,0))*(FA501-14)),0)</f>
        <v>0</v>
      </c>
      <c r="FF501" s="265" t="s">
        <v>96</v>
      </c>
      <c r="FG501" s="231">
        <f>IF(FB501=1,VLOOKUP(FF501,data!$B$35:$D$39,2,0),0)</f>
        <v>0</v>
      </c>
      <c r="FH501" s="232">
        <f>IF(AND(FE501&lt;&gt;0,FG501&lt;&gt;0)=FALSE,0,data!$C$43)</f>
        <v>0</v>
      </c>
      <c r="FI501" s="269">
        <f t="shared" si="571"/>
        <v>0</v>
      </c>
      <c r="FJ501" s="225">
        <f t="shared" si="572"/>
        <v>0</v>
      </c>
      <c r="FK501" s="225">
        <f t="shared" si="573"/>
        <v>0</v>
      </c>
      <c r="FL501" s="225">
        <f t="shared" si="574"/>
        <v>0</v>
      </c>
      <c r="FM501" s="431" t="str">
        <f t="shared" si="575"/>
        <v>ne</v>
      </c>
    </row>
    <row r="502" spans="1:169" ht="26.65" hidden="1" customHeight="1" x14ac:dyDescent="0.25">
      <c r="A502" s="233"/>
      <c r="B502" s="370" t="s">
        <v>593</v>
      </c>
      <c r="C502" s="416"/>
      <c r="D502" s="418"/>
      <c r="E502" s="229"/>
      <c r="F502" s="225">
        <f t="shared" si="507"/>
        <v>0</v>
      </c>
      <c r="G502" s="230">
        <f>IF(F502=1,data!$C$41*E502,0)</f>
        <v>0</v>
      </c>
      <c r="H502" s="265" t="s">
        <v>96</v>
      </c>
      <c r="I502" s="231">
        <f>IF($F502=1,IF($E502&lt;15,VLOOKUP(H502,data!$B$3:$E$32,2,0)*$E502,(VLOOKUP(H502,data!$B$3:$E$32,2,0)*14)+(VLOOKUP(H502,data!$B$3:$E$32,3,0))*($E502-14)),0)</f>
        <v>0</v>
      </c>
      <c r="J502" s="265" t="s">
        <v>96</v>
      </c>
      <c r="K502" s="231">
        <f>IF($F502=1,VLOOKUP(J502,data!$B$35:$D$39,2,0),0)</f>
        <v>0</v>
      </c>
      <c r="L502" s="232">
        <f>IF(AND(I502&lt;&gt;0,K502&lt;&gt;0)=FALSE,0,data!$C$43)</f>
        <v>0</v>
      </c>
      <c r="M502" s="269">
        <f t="shared" si="505"/>
        <v>0</v>
      </c>
      <c r="N502" s="225">
        <f t="shared" si="576"/>
        <v>0</v>
      </c>
      <c r="O502" s="225">
        <f t="shared" si="508"/>
        <v>0</v>
      </c>
      <c r="P502" s="225">
        <f t="shared" si="509"/>
        <v>0</v>
      </c>
      <c r="Q502" s="228"/>
      <c r="R502" s="438">
        <f t="shared" si="510"/>
        <v>0</v>
      </c>
      <c r="S502" s="225">
        <f t="shared" si="511"/>
        <v>0</v>
      </c>
      <c r="T502" s="357">
        <f>IF(S502=1,data!$C$41*R502,0)</f>
        <v>0</v>
      </c>
      <c r="U502" s="370" t="str">
        <f t="shared" si="512"/>
        <v xml:space="preserve"> </v>
      </c>
      <c r="V502" s="360">
        <f>IF($S502=1,IF(R502&lt;15,VLOOKUP(U502,data!$B$3:$E$32,2,0)*R502,(VLOOKUP(U502,data!$B$3:$E$32,2,0)*14)+(VLOOKUP(U502,data!$B$3:$E$32,3,0))*(R502-14)),0)</f>
        <v>0</v>
      </c>
      <c r="W502" s="370" t="str">
        <f t="shared" si="513"/>
        <v xml:space="preserve"> </v>
      </c>
      <c r="X502" s="360">
        <f>IF($S502=1,VLOOKUP(W502,data!$B$35:$D$39,2,0),0)</f>
        <v>0</v>
      </c>
      <c r="Y502" s="364">
        <f>IF(AND(V502&lt;&gt;0,X502&lt;&gt;0)=FALSE,0,data!$C$43)</f>
        <v>0</v>
      </c>
      <c r="Z502" s="365">
        <f t="shared" si="506"/>
        <v>0</v>
      </c>
      <c r="AA502" s="225">
        <f t="shared" si="577"/>
        <v>0</v>
      </c>
      <c r="AB502" s="225">
        <f t="shared" si="514"/>
        <v>0</v>
      </c>
      <c r="AC502" s="225">
        <f t="shared" si="515"/>
        <v>0</v>
      </c>
      <c r="AE502" s="229"/>
      <c r="AF502" s="225">
        <f t="shared" si="516"/>
        <v>0</v>
      </c>
      <c r="AG502" s="230">
        <f>IF(AF502=1,data!$C$41*AE502,0)</f>
        <v>0</v>
      </c>
      <c r="AH502" s="265" t="s">
        <v>96</v>
      </c>
      <c r="AI502" s="231">
        <f>IF(AF502=1,IF(AE502&lt;15,VLOOKUP(AH502,data!$B$3:$E$32,2,0)*AE502,(VLOOKUP(AH502,data!$B$3:$E$32,2,0)*14)+(VLOOKUP(AH502,data!$B$3:$E$32,3,0))*(AE502-14)),0)</f>
        <v>0</v>
      </c>
      <c r="AJ502" s="265" t="s">
        <v>96</v>
      </c>
      <c r="AK502" s="231">
        <f>IF(AF502=1,VLOOKUP(AJ502,data!$B$35:$D$39,2,0),0)</f>
        <v>0</v>
      </c>
      <c r="AL502" s="232">
        <f>IF(AND(AI502&lt;&gt;0,AK502&lt;&gt;0)=FALSE,0,data!$C$43)</f>
        <v>0</v>
      </c>
      <c r="AM502" s="269">
        <f t="shared" si="517"/>
        <v>0</v>
      </c>
      <c r="AN502" s="225">
        <f t="shared" si="518"/>
        <v>0</v>
      </c>
      <c r="AO502" s="225">
        <f t="shared" si="519"/>
        <v>0</v>
      </c>
      <c r="AP502" s="225">
        <f t="shared" si="520"/>
        <v>0</v>
      </c>
      <c r="AQ502" s="431" t="str">
        <f t="shared" si="521"/>
        <v>ne</v>
      </c>
      <c r="AS502" s="229"/>
      <c r="AT502" s="225">
        <f t="shared" si="522"/>
        <v>0</v>
      </c>
      <c r="AU502" s="230">
        <f>IF(AT502=1,data!$C$41*AS502,0)</f>
        <v>0</v>
      </c>
      <c r="AV502" s="265" t="s">
        <v>96</v>
      </c>
      <c r="AW502" s="231">
        <f>IF(AT502=1,IF(AS502&lt;15,VLOOKUP(AV502,data!$B$3:$E$32,2,0)*AS502,(VLOOKUP(AV502,data!$B$3:$E$32,2,0)*14)+(VLOOKUP(AV502,data!$B$3:$E$32,3,0))*(AS502-14)),0)</f>
        <v>0</v>
      </c>
      <c r="AX502" s="265" t="s">
        <v>96</v>
      </c>
      <c r="AY502" s="231">
        <f>IF(AT502=1,VLOOKUP(AX502,data!$B$35:$D$39,2,0),0)</f>
        <v>0</v>
      </c>
      <c r="AZ502" s="232">
        <f>IF(AND(AW502&lt;&gt;0,AY502&lt;&gt;0)=FALSE,0,data!$C$43)</f>
        <v>0</v>
      </c>
      <c r="BA502" s="269">
        <f t="shared" si="523"/>
        <v>0</v>
      </c>
      <c r="BB502" s="225">
        <f t="shared" si="524"/>
        <v>0</v>
      </c>
      <c r="BC502" s="225">
        <f t="shared" si="525"/>
        <v>0</v>
      </c>
      <c r="BD502" s="225">
        <f t="shared" si="526"/>
        <v>0</v>
      </c>
      <c r="BE502" s="431" t="str">
        <f t="shared" si="527"/>
        <v>ne</v>
      </c>
      <c r="BG502" s="229"/>
      <c r="BH502" s="225">
        <f t="shared" si="528"/>
        <v>0</v>
      </c>
      <c r="BI502" s="230">
        <f>IF(BH502=1,data!$C$41*BG502,0)</f>
        <v>0</v>
      </c>
      <c r="BJ502" s="265" t="s">
        <v>96</v>
      </c>
      <c r="BK502" s="231">
        <f>IF(BH502=1,IF(BG502&lt;15,VLOOKUP(BJ502,data!$B$3:$E$32,2,0)*BG502,(VLOOKUP(BJ502,data!$B$3:$E$32,2,0)*14)+(VLOOKUP(BJ502,data!$B$3:$E$32,3,0))*(BG502-14)),0)</f>
        <v>0</v>
      </c>
      <c r="BL502" s="265" t="s">
        <v>96</v>
      </c>
      <c r="BM502" s="231">
        <f>IF(BH502=1,VLOOKUP(BL502,data!$B$35:$D$39,2,0),0)</f>
        <v>0</v>
      </c>
      <c r="BN502" s="232">
        <f>IF(AND(BK502&lt;&gt;0,BM502&lt;&gt;0)=FALSE,0,data!$C$43)</f>
        <v>0</v>
      </c>
      <c r="BO502" s="269">
        <f t="shared" si="529"/>
        <v>0</v>
      </c>
      <c r="BP502" s="225">
        <f t="shared" si="530"/>
        <v>0</v>
      </c>
      <c r="BQ502" s="225">
        <f t="shared" si="531"/>
        <v>0</v>
      </c>
      <c r="BR502" s="225">
        <f t="shared" si="532"/>
        <v>0</v>
      </c>
      <c r="BS502" s="431" t="str">
        <f t="shared" si="533"/>
        <v>ne</v>
      </c>
      <c r="BU502" s="229"/>
      <c r="BV502" s="225">
        <f t="shared" si="534"/>
        <v>0</v>
      </c>
      <c r="BW502" s="230">
        <f>IF(BV502=1,data!$C$41*BU502,0)</f>
        <v>0</v>
      </c>
      <c r="BX502" s="265" t="s">
        <v>96</v>
      </c>
      <c r="BY502" s="231">
        <f>IF(BV502=1,IF(BU502&lt;15,VLOOKUP(BX502,data!$B$3:$E$32,2,0)*BU502,(VLOOKUP(BX502,data!$B$3:$E$32,2,0)*14)+(VLOOKUP(BX502,data!$B$3:$E$32,3,0))*(BU502-14)),0)</f>
        <v>0</v>
      </c>
      <c r="BZ502" s="265" t="s">
        <v>96</v>
      </c>
      <c r="CA502" s="231">
        <f>IF(BV502=1,VLOOKUP(BZ502,data!$B$35:$D$39,2,0),0)</f>
        <v>0</v>
      </c>
      <c r="CB502" s="232">
        <f>IF(AND(BY502&lt;&gt;0,CA502&lt;&gt;0)=FALSE,0,data!$C$43)</f>
        <v>0</v>
      </c>
      <c r="CC502" s="269">
        <f t="shared" si="535"/>
        <v>0</v>
      </c>
      <c r="CD502" s="225">
        <f t="shared" si="536"/>
        <v>0</v>
      </c>
      <c r="CE502" s="225">
        <f t="shared" si="537"/>
        <v>0</v>
      </c>
      <c r="CF502" s="225">
        <f t="shared" si="538"/>
        <v>0</v>
      </c>
      <c r="CG502" s="431" t="str">
        <f t="shared" si="539"/>
        <v>ne</v>
      </c>
      <c r="CI502" s="229"/>
      <c r="CJ502" s="225">
        <f t="shared" si="540"/>
        <v>0</v>
      </c>
      <c r="CK502" s="230">
        <f>IF(CJ502=1,data!$C$41*CI502,0)</f>
        <v>0</v>
      </c>
      <c r="CL502" s="265" t="s">
        <v>96</v>
      </c>
      <c r="CM502" s="231">
        <f>IF(CJ502=1,IF(CI502&lt;15,VLOOKUP(CL502,data!$B$3:$E$32,2,0)*CI502,(VLOOKUP(CL502,data!$B$3:$E$32,2,0)*14)+(VLOOKUP(CL502,data!$B$3:$E$32,3,0))*(CI502-14)),0)</f>
        <v>0</v>
      </c>
      <c r="CN502" s="265" t="s">
        <v>96</v>
      </c>
      <c r="CO502" s="231">
        <f>IF(CJ502=1,VLOOKUP(CN502,data!$B$35:$D$39,2,0),0)</f>
        <v>0</v>
      </c>
      <c r="CP502" s="232">
        <f>IF(AND(CM502&lt;&gt;0,CO502&lt;&gt;0)=FALSE,0,data!$C$43)</f>
        <v>0</v>
      </c>
      <c r="CQ502" s="269">
        <f t="shared" si="541"/>
        <v>0</v>
      </c>
      <c r="CR502" s="225">
        <f t="shared" si="542"/>
        <v>0</v>
      </c>
      <c r="CS502" s="225">
        <f t="shared" si="543"/>
        <v>0</v>
      </c>
      <c r="CT502" s="225">
        <f t="shared" si="544"/>
        <v>0</v>
      </c>
      <c r="CU502" s="431" t="str">
        <f t="shared" si="545"/>
        <v>ne</v>
      </c>
      <c r="CW502" s="229"/>
      <c r="CX502" s="225">
        <f t="shared" si="546"/>
        <v>0</v>
      </c>
      <c r="CY502" s="230">
        <f>IF(CX502=1,data!$C$41*CW502,0)</f>
        <v>0</v>
      </c>
      <c r="CZ502" s="265" t="s">
        <v>96</v>
      </c>
      <c r="DA502" s="231">
        <f>IF(CX502=1,IF(CW502&lt;15,VLOOKUP(CZ502,data!$B$3:$E$32,2,0)*CW502,(VLOOKUP(CZ502,data!$B$3:$E$32,2,0)*14)+(VLOOKUP(CZ502,data!$B$3:$E$32,3,0))*(CW502-14)),0)</f>
        <v>0</v>
      </c>
      <c r="DB502" s="265" t="s">
        <v>96</v>
      </c>
      <c r="DC502" s="231">
        <f>IF(CX502=1,VLOOKUP(DB502,data!$B$35:$D$39,2,0),0)</f>
        <v>0</v>
      </c>
      <c r="DD502" s="232">
        <f>IF(AND(DA502&lt;&gt;0,DC502&lt;&gt;0)=FALSE,0,data!$C$43)</f>
        <v>0</v>
      </c>
      <c r="DE502" s="269">
        <f t="shared" si="547"/>
        <v>0</v>
      </c>
      <c r="DF502" s="225">
        <f t="shared" si="548"/>
        <v>0</v>
      </c>
      <c r="DG502" s="225">
        <f t="shared" si="549"/>
        <v>0</v>
      </c>
      <c r="DH502" s="225">
        <f t="shared" si="550"/>
        <v>0</v>
      </c>
      <c r="DI502" s="431" t="str">
        <f t="shared" si="551"/>
        <v>ne</v>
      </c>
      <c r="DK502" s="229"/>
      <c r="DL502" s="225">
        <f t="shared" si="552"/>
        <v>0</v>
      </c>
      <c r="DM502" s="230">
        <f>IF(DL502=1,data!$C$41*DK502,0)</f>
        <v>0</v>
      </c>
      <c r="DN502" s="265" t="s">
        <v>96</v>
      </c>
      <c r="DO502" s="231">
        <f>IF(DL502=1,IF(DK502&lt;15,VLOOKUP(DN502,data!$B$3:$E$32,2,0)*DK502,(VLOOKUP(DN502,data!$B$3:$E$32,2,0)*14)+(VLOOKUP(DN502,data!$B$3:$E$32,3,0))*(DK502-14)),0)</f>
        <v>0</v>
      </c>
      <c r="DP502" s="265" t="s">
        <v>96</v>
      </c>
      <c r="DQ502" s="231">
        <f>IF(DL502=1,VLOOKUP(DP502,data!$B$35:$D$39,2,0),0)</f>
        <v>0</v>
      </c>
      <c r="DR502" s="232">
        <f>IF(AND(DO502&lt;&gt;0,DQ502&lt;&gt;0)=FALSE,0,data!$C$43)</f>
        <v>0</v>
      </c>
      <c r="DS502" s="269">
        <f t="shared" si="553"/>
        <v>0</v>
      </c>
      <c r="DT502" s="225">
        <f t="shared" si="554"/>
        <v>0</v>
      </c>
      <c r="DU502" s="225">
        <f t="shared" si="555"/>
        <v>0</v>
      </c>
      <c r="DV502" s="225">
        <f t="shared" si="556"/>
        <v>0</v>
      </c>
      <c r="DW502" s="431" t="str">
        <f t="shared" si="557"/>
        <v>ne</v>
      </c>
      <c r="DY502" s="229"/>
      <c r="DZ502" s="225">
        <f t="shared" si="558"/>
        <v>0</v>
      </c>
      <c r="EA502" s="230">
        <f>IF(DZ502=1,data!$C$41*DY502,0)</f>
        <v>0</v>
      </c>
      <c r="EB502" s="265" t="s">
        <v>96</v>
      </c>
      <c r="EC502" s="231">
        <f>IF(DZ502=1,IF(DY502&lt;15,VLOOKUP(EB502,data!$B$3:$E$32,2,0)*DY502,(VLOOKUP(EB502,data!$B$3:$E$32,2,0)*14)+(VLOOKUP(EB502,data!$B$3:$E$32,3,0))*(DY502-14)),0)</f>
        <v>0</v>
      </c>
      <c r="ED502" s="265" t="s">
        <v>96</v>
      </c>
      <c r="EE502" s="231">
        <f>IF(DZ502=1,VLOOKUP(ED502,data!$B$35:$D$39,2,0),0)</f>
        <v>0</v>
      </c>
      <c r="EF502" s="232">
        <f>IF(AND(EC502&lt;&gt;0,EE502&lt;&gt;0)=FALSE,0,data!$C$43)</f>
        <v>0</v>
      </c>
      <c r="EG502" s="269">
        <f t="shared" si="559"/>
        <v>0</v>
      </c>
      <c r="EH502" s="225">
        <f t="shared" si="560"/>
        <v>0</v>
      </c>
      <c r="EI502" s="225">
        <f t="shared" si="561"/>
        <v>0</v>
      </c>
      <c r="EJ502" s="225">
        <f t="shared" si="562"/>
        <v>0</v>
      </c>
      <c r="EK502" s="431" t="str">
        <f t="shared" si="563"/>
        <v>ne</v>
      </c>
      <c r="EM502" s="229"/>
      <c r="EN502" s="225">
        <f t="shared" si="564"/>
        <v>0</v>
      </c>
      <c r="EO502" s="230">
        <f>IF(EN502=1,data!$C$41*EM502,0)</f>
        <v>0</v>
      </c>
      <c r="EP502" s="265" t="s">
        <v>96</v>
      </c>
      <c r="EQ502" s="231">
        <f>IF(EN502=1,IF(EM502&lt;15,VLOOKUP(EP502,data!$B$3:$E$32,2,0)*EM502,(VLOOKUP(EP502,data!$B$3:$E$32,2,0)*14)+(VLOOKUP(EP502,data!$B$3:$E$32,3,0))*(EM502-14)),0)</f>
        <v>0</v>
      </c>
      <c r="ER502" s="265" t="s">
        <v>96</v>
      </c>
      <c r="ES502" s="231">
        <f>IF(EN502=1,VLOOKUP(ER502,data!$B$35:$D$39,2,0),0)</f>
        <v>0</v>
      </c>
      <c r="ET502" s="232">
        <f>IF(AND(EQ502&lt;&gt;0,ES502&lt;&gt;0)=FALSE,0,data!$C$43)</f>
        <v>0</v>
      </c>
      <c r="EU502" s="269">
        <f t="shared" si="565"/>
        <v>0</v>
      </c>
      <c r="EV502" s="225">
        <f t="shared" si="566"/>
        <v>0</v>
      </c>
      <c r="EW502" s="225">
        <f t="shared" si="567"/>
        <v>0</v>
      </c>
      <c r="EX502" s="225">
        <f t="shared" si="568"/>
        <v>0</v>
      </c>
      <c r="EY502" s="431" t="str">
        <f t="shared" si="569"/>
        <v>ne</v>
      </c>
      <c r="FA502" s="229"/>
      <c r="FB502" s="225">
        <f t="shared" si="570"/>
        <v>0</v>
      </c>
      <c r="FC502" s="230">
        <f>IF(FB502=1,data!$C$41*FA502,0)</f>
        <v>0</v>
      </c>
      <c r="FD502" s="265" t="s">
        <v>96</v>
      </c>
      <c r="FE502" s="231">
        <f>IF(FB502=1,IF(FA502&lt;15,VLOOKUP(FD502,data!$B$3:$E$32,2,0)*FA502,(VLOOKUP(FD502,data!$B$3:$E$32,2,0)*14)+(VLOOKUP(FD502,data!$B$3:$E$32,3,0))*(FA502-14)),0)</f>
        <v>0</v>
      </c>
      <c r="FF502" s="265" t="s">
        <v>96</v>
      </c>
      <c r="FG502" s="231">
        <f>IF(FB502=1,VLOOKUP(FF502,data!$B$35:$D$39,2,0),0)</f>
        <v>0</v>
      </c>
      <c r="FH502" s="232">
        <f>IF(AND(FE502&lt;&gt;0,FG502&lt;&gt;0)=FALSE,0,data!$C$43)</f>
        <v>0</v>
      </c>
      <c r="FI502" s="269">
        <f t="shared" si="571"/>
        <v>0</v>
      </c>
      <c r="FJ502" s="225">
        <f t="shared" si="572"/>
        <v>0</v>
      </c>
      <c r="FK502" s="225">
        <f t="shared" si="573"/>
        <v>0</v>
      </c>
      <c r="FL502" s="225">
        <f t="shared" si="574"/>
        <v>0</v>
      </c>
      <c r="FM502" s="431" t="str">
        <f t="shared" si="575"/>
        <v>ne</v>
      </c>
    </row>
    <row r="503" spans="1:169" ht="26.65" hidden="1" customHeight="1" x14ac:dyDescent="0.25">
      <c r="A503" s="233"/>
      <c r="B503" s="370" t="s">
        <v>594</v>
      </c>
      <c r="C503" s="416"/>
      <c r="D503" s="418"/>
      <c r="E503" s="229"/>
      <c r="F503" s="225">
        <f t="shared" si="507"/>
        <v>0</v>
      </c>
      <c r="G503" s="230">
        <f>IF(F503=1,data!$C$41*E503,0)</f>
        <v>0</v>
      </c>
      <c r="H503" s="265" t="s">
        <v>96</v>
      </c>
      <c r="I503" s="231">
        <f>IF($F503=1,IF($E503&lt;15,VLOOKUP(H503,data!$B$3:$E$32,2,0)*$E503,(VLOOKUP(H503,data!$B$3:$E$32,2,0)*14)+(VLOOKUP(H503,data!$B$3:$E$32,3,0))*($E503-14)),0)</f>
        <v>0</v>
      </c>
      <c r="J503" s="265" t="s">
        <v>96</v>
      </c>
      <c r="K503" s="231">
        <f>IF($F503=1,VLOOKUP(J503,data!$B$35:$D$39,2,0),0)</f>
        <v>0</v>
      </c>
      <c r="L503" s="232">
        <f>IF(AND(I503&lt;&gt;0,K503&lt;&gt;0)=FALSE,0,data!$C$43)</f>
        <v>0</v>
      </c>
      <c r="M503" s="269">
        <f t="shared" si="505"/>
        <v>0</v>
      </c>
      <c r="N503" s="225">
        <f t="shared" si="576"/>
        <v>0</v>
      </c>
      <c r="O503" s="225">
        <f t="shared" si="508"/>
        <v>0</v>
      </c>
      <c r="P503" s="225">
        <f t="shared" si="509"/>
        <v>0</v>
      </c>
      <c r="Q503" s="228"/>
      <c r="R503" s="438">
        <f t="shared" si="510"/>
        <v>0</v>
      </c>
      <c r="S503" s="225">
        <f t="shared" si="511"/>
        <v>0</v>
      </c>
      <c r="T503" s="357">
        <f>IF(S503=1,data!$C$41*R503,0)</f>
        <v>0</v>
      </c>
      <c r="U503" s="370" t="str">
        <f t="shared" si="512"/>
        <v xml:space="preserve"> </v>
      </c>
      <c r="V503" s="360">
        <f>IF($S503=1,IF(R503&lt;15,VLOOKUP(U503,data!$B$3:$E$32,2,0)*R503,(VLOOKUP(U503,data!$B$3:$E$32,2,0)*14)+(VLOOKUP(U503,data!$B$3:$E$32,3,0))*(R503-14)),0)</f>
        <v>0</v>
      </c>
      <c r="W503" s="370" t="str">
        <f t="shared" si="513"/>
        <v xml:space="preserve"> </v>
      </c>
      <c r="X503" s="360">
        <f>IF($S503=1,VLOOKUP(W503,data!$B$35:$D$39,2,0),0)</f>
        <v>0</v>
      </c>
      <c r="Y503" s="364">
        <f>IF(AND(V503&lt;&gt;0,X503&lt;&gt;0)=FALSE,0,data!$C$43)</f>
        <v>0</v>
      </c>
      <c r="Z503" s="365">
        <f t="shared" si="506"/>
        <v>0</v>
      </c>
      <c r="AA503" s="225">
        <f t="shared" si="577"/>
        <v>0</v>
      </c>
      <c r="AB503" s="225">
        <f t="shared" si="514"/>
        <v>0</v>
      </c>
      <c r="AC503" s="225">
        <f t="shared" si="515"/>
        <v>0</v>
      </c>
      <c r="AE503" s="229"/>
      <c r="AF503" s="225">
        <f t="shared" si="516"/>
        <v>0</v>
      </c>
      <c r="AG503" s="230">
        <f>IF(AF503=1,data!$C$41*AE503,0)</f>
        <v>0</v>
      </c>
      <c r="AH503" s="265" t="s">
        <v>96</v>
      </c>
      <c r="AI503" s="231">
        <f>IF(AF503=1,IF(AE503&lt;15,VLOOKUP(AH503,data!$B$3:$E$32,2,0)*AE503,(VLOOKUP(AH503,data!$B$3:$E$32,2,0)*14)+(VLOOKUP(AH503,data!$B$3:$E$32,3,0))*(AE503-14)),0)</f>
        <v>0</v>
      </c>
      <c r="AJ503" s="265" t="s">
        <v>96</v>
      </c>
      <c r="AK503" s="231">
        <f>IF(AF503=1,VLOOKUP(AJ503,data!$B$35:$D$39,2,0),0)</f>
        <v>0</v>
      </c>
      <c r="AL503" s="232">
        <f>IF(AND(AI503&lt;&gt;0,AK503&lt;&gt;0)=FALSE,0,data!$C$43)</f>
        <v>0</v>
      </c>
      <c r="AM503" s="269">
        <f t="shared" si="517"/>
        <v>0</v>
      </c>
      <c r="AN503" s="225">
        <f t="shared" si="518"/>
        <v>0</v>
      </c>
      <c r="AO503" s="225">
        <f t="shared" si="519"/>
        <v>0</v>
      </c>
      <c r="AP503" s="225">
        <f t="shared" si="520"/>
        <v>0</v>
      </c>
      <c r="AQ503" s="431" t="str">
        <f t="shared" si="521"/>
        <v>ne</v>
      </c>
      <c r="AS503" s="229"/>
      <c r="AT503" s="225">
        <f t="shared" si="522"/>
        <v>0</v>
      </c>
      <c r="AU503" s="230">
        <f>IF(AT503=1,data!$C$41*AS503,0)</f>
        <v>0</v>
      </c>
      <c r="AV503" s="265" t="s">
        <v>96</v>
      </c>
      <c r="AW503" s="231">
        <f>IF(AT503=1,IF(AS503&lt;15,VLOOKUP(AV503,data!$B$3:$E$32,2,0)*AS503,(VLOOKUP(AV503,data!$B$3:$E$32,2,0)*14)+(VLOOKUP(AV503,data!$B$3:$E$32,3,0))*(AS503-14)),0)</f>
        <v>0</v>
      </c>
      <c r="AX503" s="265" t="s">
        <v>96</v>
      </c>
      <c r="AY503" s="231">
        <f>IF(AT503=1,VLOOKUP(AX503,data!$B$35:$D$39,2,0),0)</f>
        <v>0</v>
      </c>
      <c r="AZ503" s="232">
        <f>IF(AND(AW503&lt;&gt;0,AY503&lt;&gt;0)=FALSE,0,data!$C$43)</f>
        <v>0</v>
      </c>
      <c r="BA503" s="269">
        <f t="shared" si="523"/>
        <v>0</v>
      </c>
      <c r="BB503" s="225">
        <f t="shared" si="524"/>
        <v>0</v>
      </c>
      <c r="BC503" s="225">
        <f t="shared" si="525"/>
        <v>0</v>
      </c>
      <c r="BD503" s="225">
        <f t="shared" si="526"/>
        <v>0</v>
      </c>
      <c r="BE503" s="431" t="str">
        <f t="shared" si="527"/>
        <v>ne</v>
      </c>
      <c r="BG503" s="229"/>
      <c r="BH503" s="225">
        <f t="shared" si="528"/>
        <v>0</v>
      </c>
      <c r="BI503" s="230">
        <f>IF(BH503=1,data!$C$41*BG503,0)</f>
        <v>0</v>
      </c>
      <c r="BJ503" s="265" t="s">
        <v>96</v>
      </c>
      <c r="BK503" s="231">
        <f>IF(BH503=1,IF(BG503&lt;15,VLOOKUP(BJ503,data!$B$3:$E$32,2,0)*BG503,(VLOOKUP(BJ503,data!$B$3:$E$32,2,0)*14)+(VLOOKUP(BJ503,data!$B$3:$E$32,3,0))*(BG503-14)),0)</f>
        <v>0</v>
      </c>
      <c r="BL503" s="265" t="s">
        <v>96</v>
      </c>
      <c r="BM503" s="231">
        <f>IF(BH503=1,VLOOKUP(BL503,data!$B$35:$D$39,2,0),0)</f>
        <v>0</v>
      </c>
      <c r="BN503" s="232">
        <f>IF(AND(BK503&lt;&gt;0,BM503&lt;&gt;0)=FALSE,0,data!$C$43)</f>
        <v>0</v>
      </c>
      <c r="BO503" s="269">
        <f t="shared" si="529"/>
        <v>0</v>
      </c>
      <c r="BP503" s="225">
        <f t="shared" si="530"/>
        <v>0</v>
      </c>
      <c r="BQ503" s="225">
        <f t="shared" si="531"/>
        <v>0</v>
      </c>
      <c r="BR503" s="225">
        <f t="shared" si="532"/>
        <v>0</v>
      </c>
      <c r="BS503" s="431" t="str">
        <f t="shared" si="533"/>
        <v>ne</v>
      </c>
      <c r="BU503" s="229"/>
      <c r="BV503" s="225">
        <f t="shared" si="534"/>
        <v>0</v>
      </c>
      <c r="BW503" s="230">
        <f>IF(BV503=1,data!$C$41*BU503,0)</f>
        <v>0</v>
      </c>
      <c r="BX503" s="265" t="s">
        <v>96</v>
      </c>
      <c r="BY503" s="231">
        <f>IF(BV503=1,IF(BU503&lt;15,VLOOKUP(BX503,data!$B$3:$E$32,2,0)*BU503,(VLOOKUP(BX503,data!$B$3:$E$32,2,0)*14)+(VLOOKUP(BX503,data!$B$3:$E$32,3,0))*(BU503-14)),0)</f>
        <v>0</v>
      </c>
      <c r="BZ503" s="265" t="s">
        <v>96</v>
      </c>
      <c r="CA503" s="231">
        <f>IF(BV503=1,VLOOKUP(BZ503,data!$B$35:$D$39,2,0),0)</f>
        <v>0</v>
      </c>
      <c r="CB503" s="232">
        <f>IF(AND(BY503&lt;&gt;0,CA503&lt;&gt;0)=FALSE,0,data!$C$43)</f>
        <v>0</v>
      </c>
      <c r="CC503" s="269">
        <f t="shared" si="535"/>
        <v>0</v>
      </c>
      <c r="CD503" s="225">
        <f t="shared" si="536"/>
        <v>0</v>
      </c>
      <c r="CE503" s="225">
        <f t="shared" si="537"/>
        <v>0</v>
      </c>
      <c r="CF503" s="225">
        <f t="shared" si="538"/>
        <v>0</v>
      </c>
      <c r="CG503" s="431" t="str">
        <f t="shared" si="539"/>
        <v>ne</v>
      </c>
      <c r="CI503" s="229"/>
      <c r="CJ503" s="225">
        <f t="shared" si="540"/>
        <v>0</v>
      </c>
      <c r="CK503" s="230">
        <f>IF(CJ503=1,data!$C$41*CI503,0)</f>
        <v>0</v>
      </c>
      <c r="CL503" s="265" t="s">
        <v>96</v>
      </c>
      <c r="CM503" s="231">
        <f>IF(CJ503=1,IF(CI503&lt;15,VLOOKUP(CL503,data!$B$3:$E$32,2,0)*CI503,(VLOOKUP(CL503,data!$B$3:$E$32,2,0)*14)+(VLOOKUP(CL503,data!$B$3:$E$32,3,0))*(CI503-14)),0)</f>
        <v>0</v>
      </c>
      <c r="CN503" s="265" t="s">
        <v>96</v>
      </c>
      <c r="CO503" s="231">
        <f>IF(CJ503=1,VLOOKUP(CN503,data!$B$35:$D$39,2,0),0)</f>
        <v>0</v>
      </c>
      <c r="CP503" s="232">
        <f>IF(AND(CM503&lt;&gt;0,CO503&lt;&gt;0)=FALSE,0,data!$C$43)</f>
        <v>0</v>
      </c>
      <c r="CQ503" s="269">
        <f t="shared" si="541"/>
        <v>0</v>
      </c>
      <c r="CR503" s="225">
        <f t="shared" si="542"/>
        <v>0</v>
      </c>
      <c r="CS503" s="225">
        <f t="shared" si="543"/>
        <v>0</v>
      </c>
      <c r="CT503" s="225">
        <f t="shared" si="544"/>
        <v>0</v>
      </c>
      <c r="CU503" s="431" t="str">
        <f t="shared" si="545"/>
        <v>ne</v>
      </c>
      <c r="CW503" s="229"/>
      <c r="CX503" s="225">
        <f t="shared" si="546"/>
        <v>0</v>
      </c>
      <c r="CY503" s="230">
        <f>IF(CX503=1,data!$C$41*CW503,0)</f>
        <v>0</v>
      </c>
      <c r="CZ503" s="265" t="s">
        <v>96</v>
      </c>
      <c r="DA503" s="231">
        <f>IF(CX503=1,IF(CW503&lt;15,VLOOKUP(CZ503,data!$B$3:$E$32,2,0)*CW503,(VLOOKUP(CZ503,data!$B$3:$E$32,2,0)*14)+(VLOOKUP(CZ503,data!$B$3:$E$32,3,0))*(CW503-14)),0)</f>
        <v>0</v>
      </c>
      <c r="DB503" s="265" t="s">
        <v>96</v>
      </c>
      <c r="DC503" s="231">
        <f>IF(CX503=1,VLOOKUP(DB503,data!$B$35:$D$39,2,0),0)</f>
        <v>0</v>
      </c>
      <c r="DD503" s="232">
        <f>IF(AND(DA503&lt;&gt;0,DC503&lt;&gt;0)=FALSE,0,data!$C$43)</f>
        <v>0</v>
      </c>
      <c r="DE503" s="269">
        <f t="shared" si="547"/>
        <v>0</v>
      </c>
      <c r="DF503" s="225">
        <f t="shared" si="548"/>
        <v>0</v>
      </c>
      <c r="DG503" s="225">
        <f t="shared" si="549"/>
        <v>0</v>
      </c>
      <c r="DH503" s="225">
        <f t="shared" si="550"/>
        <v>0</v>
      </c>
      <c r="DI503" s="431" t="str">
        <f t="shared" si="551"/>
        <v>ne</v>
      </c>
      <c r="DK503" s="229"/>
      <c r="DL503" s="225">
        <f t="shared" si="552"/>
        <v>0</v>
      </c>
      <c r="DM503" s="230">
        <f>IF(DL503=1,data!$C$41*DK503,0)</f>
        <v>0</v>
      </c>
      <c r="DN503" s="265" t="s">
        <v>96</v>
      </c>
      <c r="DO503" s="231">
        <f>IF(DL503=1,IF(DK503&lt;15,VLOOKUP(DN503,data!$B$3:$E$32,2,0)*DK503,(VLOOKUP(DN503,data!$B$3:$E$32,2,0)*14)+(VLOOKUP(DN503,data!$B$3:$E$32,3,0))*(DK503-14)),0)</f>
        <v>0</v>
      </c>
      <c r="DP503" s="265" t="s">
        <v>96</v>
      </c>
      <c r="DQ503" s="231">
        <f>IF(DL503=1,VLOOKUP(DP503,data!$B$35:$D$39,2,0),0)</f>
        <v>0</v>
      </c>
      <c r="DR503" s="232">
        <f>IF(AND(DO503&lt;&gt;0,DQ503&lt;&gt;0)=FALSE,0,data!$C$43)</f>
        <v>0</v>
      </c>
      <c r="DS503" s="269">
        <f t="shared" si="553"/>
        <v>0</v>
      </c>
      <c r="DT503" s="225">
        <f t="shared" si="554"/>
        <v>0</v>
      </c>
      <c r="DU503" s="225">
        <f t="shared" si="555"/>
        <v>0</v>
      </c>
      <c r="DV503" s="225">
        <f t="shared" si="556"/>
        <v>0</v>
      </c>
      <c r="DW503" s="431" t="str">
        <f t="shared" si="557"/>
        <v>ne</v>
      </c>
      <c r="DY503" s="229"/>
      <c r="DZ503" s="225">
        <f t="shared" si="558"/>
        <v>0</v>
      </c>
      <c r="EA503" s="230">
        <f>IF(DZ503=1,data!$C$41*DY503,0)</f>
        <v>0</v>
      </c>
      <c r="EB503" s="265" t="s">
        <v>96</v>
      </c>
      <c r="EC503" s="231">
        <f>IF(DZ503=1,IF(DY503&lt;15,VLOOKUP(EB503,data!$B$3:$E$32,2,0)*DY503,(VLOOKUP(EB503,data!$B$3:$E$32,2,0)*14)+(VLOOKUP(EB503,data!$B$3:$E$32,3,0))*(DY503-14)),0)</f>
        <v>0</v>
      </c>
      <c r="ED503" s="265" t="s">
        <v>96</v>
      </c>
      <c r="EE503" s="231">
        <f>IF(DZ503=1,VLOOKUP(ED503,data!$B$35:$D$39,2,0),0)</f>
        <v>0</v>
      </c>
      <c r="EF503" s="232">
        <f>IF(AND(EC503&lt;&gt;0,EE503&lt;&gt;0)=FALSE,0,data!$C$43)</f>
        <v>0</v>
      </c>
      <c r="EG503" s="269">
        <f t="shared" si="559"/>
        <v>0</v>
      </c>
      <c r="EH503" s="225">
        <f t="shared" si="560"/>
        <v>0</v>
      </c>
      <c r="EI503" s="225">
        <f t="shared" si="561"/>
        <v>0</v>
      </c>
      <c r="EJ503" s="225">
        <f t="shared" si="562"/>
        <v>0</v>
      </c>
      <c r="EK503" s="431" t="str">
        <f t="shared" si="563"/>
        <v>ne</v>
      </c>
      <c r="EM503" s="229"/>
      <c r="EN503" s="225">
        <f t="shared" si="564"/>
        <v>0</v>
      </c>
      <c r="EO503" s="230">
        <f>IF(EN503=1,data!$C$41*EM503,0)</f>
        <v>0</v>
      </c>
      <c r="EP503" s="265" t="s">
        <v>96</v>
      </c>
      <c r="EQ503" s="231">
        <f>IF(EN503=1,IF(EM503&lt;15,VLOOKUP(EP503,data!$B$3:$E$32,2,0)*EM503,(VLOOKUP(EP503,data!$B$3:$E$32,2,0)*14)+(VLOOKUP(EP503,data!$B$3:$E$32,3,0))*(EM503-14)),0)</f>
        <v>0</v>
      </c>
      <c r="ER503" s="265" t="s">
        <v>96</v>
      </c>
      <c r="ES503" s="231">
        <f>IF(EN503=1,VLOOKUP(ER503,data!$B$35:$D$39,2,0),0)</f>
        <v>0</v>
      </c>
      <c r="ET503" s="232">
        <f>IF(AND(EQ503&lt;&gt;0,ES503&lt;&gt;0)=FALSE,0,data!$C$43)</f>
        <v>0</v>
      </c>
      <c r="EU503" s="269">
        <f t="shared" si="565"/>
        <v>0</v>
      </c>
      <c r="EV503" s="225">
        <f t="shared" si="566"/>
        <v>0</v>
      </c>
      <c r="EW503" s="225">
        <f t="shared" si="567"/>
        <v>0</v>
      </c>
      <c r="EX503" s="225">
        <f t="shared" si="568"/>
        <v>0</v>
      </c>
      <c r="EY503" s="431" t="str">
        <f t="shared" si="569"/>
        <v>ne</v>
      </c>
      <c r="FA503" s="229"/>
      <c r="FB503" s="225">
        <f t="shared" si="570"/>
        <v>0</v>
      </c>
      <c r="FC503" s="230">
        <f>IF(FB503=1,data!$C$41*FA503,0)</f>
        <v>0</v>
      </c>
      <c r="FD503" s="265" t="s">
        <v>96</v>
      </c>
      <c r="FE503" s="231">
        <f>IF(FB503=1,IF(FA503&lt;15,VLOOKUP(FD503,data!$B$3:$E$32,2,0)*FA503,(VLOOKUP(FD503,data!$B$3:$E$32,2,0)*14)+(VLOOKUP(FD503,data!$B$3:$E$32,3,0))*(FA503-14)),0)</f>
        <v>0</v>
      </c>
      <c r="FF503" s="265" t="s">
        <v>96</v>
      </c>
      <c r="FG503" s="231">
        <f>IF(FB503=1,VLOOKUP(FF503,data!$B$35:$D$39,2,0),0)</f>
        <v>0</v>
      </c>
      <c r="FH503" s="232">
        <f>IF(AND(FE503&lt;&gt;0,FG503&lt;&gt;0)=FALSE,0,data!$C$43)</f>
        <v>0</v>
      </c>
      <c r="FI503" s="269">
        <f t="shared" si="571"/>
        <v>0</v>
      </c>
      <c r="FJ503" s="225">
        <f t="shared" si="572"/>
        <v>0</v>
      </c>
      <c r="FK503" s="225">
        <f t="shared" si="573"/>
        <v>0</v>
      </c>
      <c r="FL503" s="225">
        <f t="shared" si="574"/>
        <v>0</v>
      </c>
      <c r="FM503" s="431" t="str">
        <f t="shared" si="575"/>
        <v>ne</v>
      </c>
    </row>
    <row r="504" spans="1:169" ht="26.65" hidden="1" customHeight="1" x14ac:dyDescent="0.25">
      <c r="A504" s="233"/>
      <c r="B504" s="370" t="s">
        <v>595</v>
      </c>
      <c r="C504" s="416"/>
      <c r="D504" s="418"/>
      <c r="E504" s="229"/>
      <c r="F504" s="225">
        <f t="shared" si="507"/>
        <v>0</v>
      </c>
      <c r="G504" s="230">
        <f>IF(F504=1,data!$C$41*E504,0)</f>
        <v>0</v>
      </c>
      <c r="H504" s="265" t="s">
        <v>96</v>
      </c>
      <c r="I504" s="231">
        <f>IF($F504=1,IF($E504&lt;15,VLOOKUP(H504,data!$B$3:$E$32,2,0)*$E504,(VLOOKUP(H504,data!$B$3:$E$32,2,0)*14)+(VLOOKUP(H504,data!$B$3:$E$32,3,0))*($E504-14)),0)</f>
        <v>0</v>
      </c>
      <c r="J504" s="265" t="s">
        <v>96</v>
      </c>
      <c r="K504" s="231">
        <f>IF($F504=1,VLOOKUP(J504,data!$B$35:$D$39,2,0),0)</f>
        <v>0</v>
      </c>
      <c r="L504" s="232">
        <f>IF(AND(I504&lt;&gt;0,K504&lt;&gt;0)=FALSE,0,data!$C$43)</f>
        <v>0</v>
      </c>
      <c r="M504" s="269">
        <f t="shared" si="505"/>
        <v>0</v>
      </c>
      <c r="N504" s="225">
        <f t="shared" si="576"/>
        <v>0</v>
      </c>
      <c r="O504" s="225">
        <f t="shared" si="508"/>
        <v>0</v>
      </c>
      <c r="P504" s="225">
        <f t="shared" si="509"/>
        <v>0</v>
      </c>
      <c r="Q504" s="228"/>
      <c r="R504" s="438">
        <f t="shared" si="510"/>
        <v>0</v>
      </c>
      <c r="S504" s="225">
        <f t="shared" si="511"/>
        <v>0</v>
      </c>
      <c r="T504" s="357">
        <f>IF(S504=1,data!$C$41*R504,0)</f>
        <v>0</v>
      </c>
      <c r="U504" s="370" t="str">
        <f t="shared" si="512"/>
        <v xml:space="preserve"> </v>
      </c>
      <c r="V504" s="360">
        <f>IF($S504=1,IF(R504&lt;15,VLOOKUP(U504,data!$B$3:$E$32,2,0)*R504,(VLOOKUP(U504,data!$B$3:$E$32,2,0)*14)+(VLOOKUP(U504,data!$B$3:$E$32,3,0))*(R504-14)),0)</f>
        <v>0</v>
      </c>
      <c r="W504" s="370" t="str">
        <f t="shared" si="513"/>
        <v xml:space="preserve"> </v>
      </c>
      <c r="X504" s="360">
        <f>IF($S504=1,VLOOKUP(W504,data!$B$35:$D$39,2,0),0)</f>
        <v>0</v>
      </c>
      <c r="Y504" s="364">
        <f>IF(AND(V504&lt;&gt;0,X504&lt;&gt;0)=FALSE,0,data!$C$43)</f>
        <v>0</v>
      </c>
      <c r="Z504" s="365">
        <f t="shared" si="506"/>
        <v>0</v>
      </c>
      <c r="AA504" s="225">
        <f t="shared" si="577"/>
        <v>0</v>
      </c>
      <c r="AB504" s="225">
        <f t="shared" si="514"/>
        <v>0</v>
      </c>
      <c r="AC504" s="225">
        <f t="shared" si="515"/>
        <v>0</v>
      </c>
      <c r="AE504" s="229"/>
      <c r="AF504" s="225">
        <f t="shared" si="516"/>
        <v>0</v>
      </c>
      <c r="AG504" s="230">
        <f>IF(AF504=1,data!$C$41*AE504,0)</f>
        <v>0</v>
      </c>
      <c r="AH504" s="265" t="s">
        <v>96</v>
      </c>
      <c r="AI504" s="231">
        <f>IF(AF504=1,IF(AE504&lt;15,VLOOKUP(AH504,data!$B$3:$E$32,2,0)*AE504,(VLOOKUP(AH504,data!$B$3:$E$32,2,0)*14)+(VLOOKUP(AH504,data!$B$3:$E$32,3,0))*(AE504-14)),0)</f>
        <v>0</v>
      </c>
      <c r="AJ504" s="265" t="s">
        <v>96</v>
      </c>
      <c r="AK504" s="231">
        <f>IF(AF504=1,VLOOKUP(AJ504,data!$B$35:$D$39,2,0),0)</f>
        <v>0</v>
      </c>
      <c r="AL504" s="232">
        <f>IF(AND(AI504&lt;&gt;0,AK504&lt;&gt;0)=FALSE,0,data!$C$43)</f>
        <v>0</v>
      </c>
      <c r="AM504" s="269">
        <f t="shared" si="517"/>
        <v>0</v>
      </c>
      <c r="AN504" s="225">
        <f t="shared" si="518"/>
        <v>0</v>
      </c>
      <c r="AO504" s="225">
        <f t="shared" si="519"/>
        <v>0</v>
      </c>
      <c r="AP504" s="225">
        <f t="shared" si="520"/>
        <v>0</v>
      </c>
      <c r="AQ504" s="431" t="str">
        <f t="shared" si="521"/>
        <v>ne</v>
      </c>
      <c r="AS504" s="229"/>
      <c r="AT504" s="225">
        <f t="shared" si="522"/>
        <v>0</v>
      </c>
      <c r="AU504" s="230">
        <f>IF(AT504=1,data!$C$41*AS504,0)</f>
        <v>0</v>
      </c>
      <c r="AV504" s="265" t="s">
        <v>96</v>
      </c>
      <c r="AW504" s="231">
        <f>IF(AT504=1,IF(AS504&lt;15,VLOOKUP(AV504,data!$B$3:$E$32,2,0)*AS504,(VLOOKUP(AV504,data!$B$3:$E$32,2,0)*14)+(VLOOKUP(AV504,data!$B$3:$E$32,3,0))*(AS504-14)),0)</f>
        <v>0</v>
      </c>
      <c r="AX504" s="265" t="s">
        <v>96</v>
      </c>
      <c r="AY504" s="231">
        <f>IF(AT504=1,VLOOKUP(AX504,data!$B$35:$D$39,2,0),0)</f>
        <v>0</v>
      </c>
      <c r="AZ504" s="232">
        <f>IF(AND(AW504&lt;&gt;0,AY504&lt;&gt;0)=FALSE,0,data!$C$43)</f>
        <v>0</v>
      </c>
      <c r="BA504" s="269">
        <f t="shared" si="523"/>
        <v>0</v>
      </c>
      <c r="BB504" s="225">
        <f t="shared" si="524"/>
        <v>0</v>
      </c>
      <c r="BC504" s="225">
        <f t="shared" si="525"/>
        <v>0</v>
      </c>
      <c r="BD504" s="225">
        <f t="shared" si="526"/>
        <v>0</v>
      </c>
      <c r="BE504" s="431" t="str">
        <f t="shared" si="527"/>
        <v>ne</v>
      </c>
      <c r="BG504" s="229"/>
      <c r="BH504" s="225">
        <f t="shared" si="528"/>
        <v>0</v>
      </c>
      <c r="BI504" s="230">
        <f>IF(BH504=1,data!$C$41*BG504,0)</f>
        <v>0</v>
      </c>
      <c r="BJ504" s="265" t="s">
        <v>96</v>
      </c>
      <c r="BK504" s="231">
        <f>IF(BH504=1,IF(BG504&lt;15,VLOOKUP(BJ504,data!$B$3:$E$32,2,0)*BG504,(VLOOKUP(BJ504,data!$B$3:$E$32,2,0)*14)+(VLOOKUP(BJ504,data!$B$3:$E$32,3,0))*(BG504-14)),0)</f>
        <v>0</v>
      </c>
      <c r="BL504" s="265" t="s">
        <v>96</v>
      </c>
      <c r="BM504" s="231">
        <f>IF(BH504=1,VLOOKUP(BL504,data!$B$35:$D$39,2,0),0)</f>
        <v>0</v>
      </c>
      <c r="BN504" s="232">
        <f>IF(AND(BK504&lt;&gt;0,BM504&lt;&gt;0)=FALSE,0,data!$C$43)</f>
        <v>0</v>
      </c>
      <c r="BO504" s="269">
        <f t="shared" si="529"/>
        <v>0</v>
      </c>
      <c r="BP504" s="225">
        <f t="shared" si="530"/>
        <v>0</v>
      </c>
      <c r="BQ504" s="225">
        <f t="shared" si="531"/>
        <v>0</v>
      </c>
      <c r="BR504" s="225">
        <f t="shared" si="532"/>
        <v>0</v>
      </c>
      <c r="BS504" s="431" t="str">
        <f t="shared" si="533"/>
        <v>ne</v>
      </c>
      <c r="BU504" s="229"/>
      <c r="BV504" s="225">
        <f t="shared" si="534"/>
        <v>0</v>
      </c>
      <c r="BW504" s="230">
        <f>IF(BV504=1,data!$C$41*BU504,0)</f>
        <v>0</v>
      </c>
      <c r="BX504" s="265" t="s">
        <v>96</v>
      </c>
      <c r="BY504" s="231">
        <f>IF(BV504=1,IF(BU504&lt;15,VLOOKUP(BX504,data!$B$3:$E$32,2,0)*BU504,(VLOOKUP(BX504,data!$B$3:$E$32,2,0)*14)+(VLOOKUP(BX504,data!$B$3:$E$32,3,0))*(BU504-14)),0)</f>
        <v>0</v>
      </c>
      <c r="BZ504" s="265" t="s">
        <v>96</v>
      </c>
      <c r="CA504" s="231">
        <f>IF(BV504=1,VLOOKUP(BZ504,data!$B$35:$D$39,2,0),0)</f>
        <v>0</v>
      </c>
      <c r="CB504" s="232">
        <f>IF(AND(BY504&lt;&gt;0,CA504&lt;&gt;0)=FALSE,0,data!$C$43)</f>
        <v>0</v>
      </c>
      <c r="CC504" s="269">
        <f t="shared" si="535"/>
        <v>0</v>
      </c>
      <c r="CD504" s="225">
        <f t="shared" si="536"/>
        <v>0</v>
      </c>
      <c r="CE504" s="225">
        <f t="shared" si="537"/>
        <v>0</v>
      </c>
      <c r="CF504" s="225">
        <f t="shared" si="538"/>
        <v>0</v>
      </c>
      <c r="CG504" s="431" t="str">
        <f t="shared" si="539"/>
        <v>ne</v>
      </c>
      <c r="CI504" s="229"/>
      <c r="CJ504" s="225">
        <f t="shared" si="540"/>
        <v>0</v>
      </c>
      <c r="CK504" s="230">
        <f>IF(CJ504=1,data!$C$41*CI504,0)</f>
        <v>0</v>
      </c>
      <c r="CL504" s="265" t="s">
        <v>96</v>
      </c>
      <c r="CM504" s="231">
        <f>IF(CJ504=1,IF(CI504&lt;15,VLOOKUP(CL504,data!$B$3:$E$32,2,0)*CI504,(VLOOKUP(CL504,data!$B$3:$E$32,2,0)*14)+(VLOOKUP(CL504,data!$B$3:$E$32,3,0))*(CI504-14)),0)</f>
        <v>0</v>
      </c>
      <c r="CN504" s="265" t="s">
        <v>96</v>
      </c>
      <c r="CO504" s="231">
        <f>IF(CJ504=1,VLOOKUP(CN504,data!$B$35:$D$39,2,0),0)</f>
        <v>0</v>
      </c>
      <c r="CP504" s="232">
        <f>IF(AND(CM504&lt;&gt;0,CO504&lt;&gt;0)=FALSE,0,data!$C$43)</f>
        <v>0</v>
      </c>
      <c r="CQ504" s="269">
        <f t="shared" si="541"/>
        <v>0</v>
      </c>
      <c r="CR504" s="225">
        <f t="shared" si="542"/>
        <v>0</v>
      </c>
      <c r="CS504" s="225">
        <f t="shared" si="543"/>
        <v>0</v>
      </c>
      <c r="CT504" s="225">
        <f t="shared" si="544"/>
        <v>0</v>
      </c>
      <c r="CU504" s="431" t="str">
        <f t="shared" si="545"/>
        <v>ne</v>
      </c>
      <c r="CW504" s="229"/>
      <c r="CX504" s="225">
        <f t="shared" si="546"/>
        <v>0</v>
      </c>
      <c r="CY504" s="230">
        <f>IF(CX504=1,data!$C$41*CW504,0)</f>
        <v>0</v>
      </c>
      <c r="CZ504" s="265" t="s">
        <v>96</v>
      </c>
      <c r="DA504" s="231">
        <f>IF(CX504=1,IF(CW504&lt;15,VLOOKUP(CZ504,data!$B$3:$E$32,2,0)*CW504,(VLOOKUP(CZ504,data!$B$3:$E$32,2,0)*14)+(VLOOKUP(CZ504,data!$B$3:$E$32,3,0))*(CW504-14)),0)</f>
        <v>0</v>
      </c>
      <c r="DB504" s="265" t="s">
        <v>96</v>
      </c>
      <c r="DC504" s="231">
        <f>IF(CX504=1,VLOOKUP(DB504,data!$B$35:$D$39,2,0),0)</f>
        <v>0</v>
      </c>
      <c r="DD504" s="232">
        <f>IF(AND(DA504&lt;&gt;0,DC504&lt;&gt;0)=FALSE,0,data!$C$43)</f>
        <v>0</v>
      </c>
      <c r="DE504" s="269">
        <f t="shared" si="547"/>
        <v>0</v>
      </c>
      <c r="DF504" s="225">
        <f t="shared" si="548"/>
        <v>0</v>
      </c>
      <c r="DG504" s="225">
        <f t="shared" si="549"/>
        <v>0</v>
      </c>
      <c r="DH504" s="225">
        <f t="shared" si="550"/>
        <v>0</v>
      </c>
      <c r="DI504" s="431" t="str">
        <f t="shared" si="551"/>
        <v>ne</v>
      </c>
      <c r="DK504" s="229"/>
      <c r="DL504" s="225">
        <f t="shared" si="552"/>
        <v>0</v>
      </c>
      <c r="DM504" s="230">
        <f>IF(DL504=1,data!$C$41*DK504,0)</f>
        <v>0</v>
      </c>
      <c r="DN504" s="265" t="s">
        <v>96</v>
      </c>
      <c r="DO504" s="231">
        <f>IF(DL504=1,IF(DK504&lt;15,VLOOKUP(DN504,data!$B$3:$E$32,2,0)*DK504,(VLOOKUP(DN504,data!$B$3:$E$32,2,0)*14)+(VLOOKUP(DN504,data!$B$3:$E$32,3,0))*(DK504-14)),0)</f>
        <v>0</v>
      </c>
      <c r="DP504" s="265" t="s">
        <v>96</v>
      </c>
      <c r="DQ504" s="231">
        <f>IF(DL504=1,VLOOKUP(DP504,data!$B$35:$D$39,2,0),0)</f>
        <v>0</v>
      </c>
      <c r="DR504" s="232">
        <f>IF(AND(DO504&lt;&gt;0,DQ504&lt;&gt;0)=FALSE,0,data!$C$43)</f>
        <v>0</v>
      </c>
      <c r="DS504" s="269">
        <f t="shared" si="553"/>
        <v>0</v>
      </c>
      <c r="DT504" s="225">
        <f t="shared" si="554"/>
        <v>0</v>
      </c>
      <c r="DU504" s="225">
        <f t="shared" si="555"/>
        <v>0</v>
      </c>
      <c r="DV504" s="225">
        <f t="shared" si="556"/>
        <v>0</v>
      </c>
      <c r="DW504" s="431" t="str">
        <f t="shared" si="557"/>
        <v>ne</v>
      </c>
      <c r="DY504" s="229"/>
      <c r="DZ504" s="225">
        <f t="shared" si="558"/>
        <v>0</v>
      </c>
      <c r="EA504" s="230">
        <f>IF(DZ504=1,data!$C$41*DY504,0)</f>
        <v>0</v>
      </c>
      <c r="EB504" s="265" t="s">
        <v>96</v>
      </c>
      <c r="EC504" s="231">
        <f>IF(DZ504=1,IF(DY504&lt;15,VLOOKUP(EB504,data!$B$3:$E$32,2,0)*DY504,(VLOOKUP(EB504,data!$B$3:$E$32,2,0)*14)+(VLOOKUP(EB504,data!$B$3:$E$32,3,0))*(DY504-14)),0)</f>
        <v>0</v>
      </c>
      <c r="ED504" s="265" t="s">
        <v>96</v>
      </c>
      <c r="EE504" s="231">
        <f>IF(DZ504=1,VLOOKUP(ED504,data!$B$35:$D$39,2,0),0)</f>
        <v>0</v>
      </c>
      <c r="EF504" s="232">
        <f>IF(AND(EC504&lt;&gt;0,EE504&lt;&gt;0)=FALSE,0,data!$C$43)</f>
        <v>0</v>
      </c>
      <c r="EG504" s="269">
        <f t="shared" si="559"/>
        <v>0</v>
      </c>
      <c r="EH504" s="225">
        <f t="shared" si="560"/>
        <v>0</v>
      </c>
      <c r="EI504" s="225">
        <f t="shared" si="561"/>
        <v>0</v>
      </c>
      <c r="EJ504" s="225">
        <f t="shared" si="562"/>
        <v>0</v>
      </c>
      <c r="EK504" s="431" t="str">
        <f t="shared" si="563"/>
        <v>ne</v>
      </c>
      <c r="EM504" s="229"/>
      <c r="EN504" s="225">
        <f t="shared" si="564"/>
        <v>0</v>
      </c>
      <c r="EO504" s="230">
        <f>IF(EN504=1,data!$C$41*EM504,0)</f>
        <v>0</v>
      </c>
      <c r="EP504" s="265" t="s">
        <v>96</v>
      </c>
      <c r="EQ504" s="231">
        <f>IF(EN504=1,IF(EM504&lt;15,VLOOKUP(EP504,data!$B$3:$E$32,2,0)*EM504,(VLOOKUP(EP504,data!$B$3:$E$32,2,0)*14)+(VLOOKUP(EP504,data!$B$3:$E$32,3,0))*(EM504-14)),0)</f>
        <v>0</v>
      </c>
      <c r="ER504" s="265" t="s">
        <v>96</v>
      </c>
      <c r="ES504" s="231">
        <f>IF(EN504=1,VLOOKUP(ER504,data!$B$35:$D$39,2,0),0)</f>
        <v>0</v>
      </c>
      <c r="ET504" s="232">
        <f>IF(AND(EQ504&lt;&gt;0,ES504&lt;&gt;0)=FALSE,0,data!$C$43)</f>
        <v>0</v>
      </c>
      <c r="EU504" s="269">
        <f t="shared" si="565"/>
        <v>0</v>
      </c>
      <c r="EV504" s="225">
        <f t="shared" si="566"/>
        <v>0</v>
      </c>
      <c r="EW504" s="225">
        <f t="shared" si="567"/>
        <v>0</v>
      </c>
      <c r="EX504" s="225">
        <f t="shared" si="568"/>
        <v>0</v>
      </c>
      <c r="EY504" s="431" t="str">
        <f t="shared" si="569"/>
        <v>ne</v>
      </c>
      <c r="FA504" s="229"/>
      <c r="FB504" s="225">
        <f t="shared" si="570"/>
        <v>0</v>
      </c>
      <c r="FC504" s="230">
        <f>IF(FB504=1,data!$C$41*FA504,0)</f>
        <v>0</v>
      </c>
      <c r="FD504" s="265" t="s">
        <v>96</v>
      </c>
      <c r="FE504" s="231">
        <f>IF(FB504=1,IF(FA504&lt;15,VLOOKUP(FD504,data!$B$3:$E$32,2,0)*FA504,(VLOOKUP(FD504,data!$B$3:$E$32,2,0)*14)+(VLOOKUP(FD504,data!$B$3:$E$32,3,0))*(FA504-14)),0)</f>
        <v>0</v>
      </c>
      <c r="FF504" s="265" t="s">
        <v>96</v>
      </c>
      <c r="FG504" s="231">
        <f>IF(FB504=1,VLOOKUP(FF504,data!$B$35:$D$39,2,0),0)</f>
        <v>0</v>
      </c>
      <c r="FH504" s="232">
        <f>IF(AND(FE504&lt;&gt;0,FG504&lt;&gt;0)=FALSE,0,data!$C$43)</f>
        <v>0</v>
      </c>
      <c r="FI504" s="269">
        <f t="shared" si="571"/>
        <v>0</v>
      </c>
      <c r="FJ504" s="225">
        <f t="shared" si="572"/>
        <v>0</v>
      </c>
      <c r="FK504" s="225">
        <f t="shared" si="573"/>
        <v>0</v>
      </c>
      <c r="FL504" s="225">
        <f t="shared" si="574"/>
        <v>0</v>
      </c>
      <c r="FM504" s="431" t="str">
        <f t="shared" si="575"/>
        <v>ne</v>
      </c>
    </row>
    <row r="505" spans="1:169" ht="26.65" hidden="1" customHeight="1" x14ac:dyDescent="0.25">
      <c r="A505" s="233"/>
      <c r="B505" s="370" t="s">
        <v>596</v>
      </c>
      <c r="C505" s="416"/>
      <c r="D505" s="418"/>
      <c r="E505" s="229"/>
      <c r="F505" s="225">
        <f t="shared" si="507"/>
        <v>0</v>
      </c>
      <c r="G505" s="230">
        <f>IF(F505=1,data!$C$41*E505,0)</f>
        <v>0</v>
      </c>
      <c r="H505" s="265" t="s">
        <v>96</v>
      </c>
      <c r="I505" s="231">
        <f>IF($F505=1,IF($E505&lt;15,VLOOKUP(H505,data!$B$3:$E$32,2,0)*$E505,(VLOOKUP(H505,data!$B$3:$E$32,2,0)*14)+(VLOOKUP(H505,data!$B$3:$E$32,3,0))*($E505-14)),0)</f>
        <v>0</v>
      </c>
      <c r="J505" s="265" t="s">
        <v>96</v>
      </c>
      <c r="K505" s="231">
        <f>IF($F505=1,VLOOKUP(J505,data!$B$35:$D$39,2,0),0)</f>
        <v>0</v>
      </c>
      <c r="L505" s="232">
        <f>IF(AND(I505&lt;&gt;0,K505&lt;&gt;0)=FALSE,0,data!$C$43)</f>
        <v>0</v>
      </c>
      <c r="M505" s="269">
        <f t="shared" si="505"/>
        <v>0</v>
      </c>
      <c r="N505" s="225">
        <f t="shared" si="576"/>
        <v>0</v>
      </c>
      <c r="O505" s="225">
        <f t="shared" si="508"/>
        <v>0</v>
      </c>
      <c r="P505" s="225">
        <f t="shared" si="509"/>
        <v>0</v>
      </c>
      <c r="Q505" s="228"/>
      <c r="R505" s="438">
        <f t="shared" si="510"/>
        <v>0</v>
      </c>
      <c r="S505" s="225">
        <f t="shared" si="511"/>
        <v>0</v>
      </c>
      <c r="T505" s="357">
        <f>IF(S505=1,data!$C$41*R505,0)</f>
        <v>0</v>
      </c>
      <c r="U505" s="370" t="str">
        <f t="shared" si="512"/>
        <v xml:space="preserve"> </v>
      </c>
      <c r="V505" s="360">
        <f>IF($S505=1,IF(R505&lt;15,VLOOKUP(U505,data!$B$3:$E$32,2,0)*R505,(VLOOKUP(U505,data!$B$3:$E$32,2,0)*14)+(VLOOKUP(U505,data!$B$3:$E$32,3,0))*(R505-14)),0)</f>
        <v>0</v>
      </c>
      <c r="W505" s="370" t="str">
        <f t="shared" si="513"/>
        <v xml:space="preserve"> </v>
      </c>
      <c r="X505" s="360">
        <f>IF($S505=1,VLOOKUP(W505,data!$B$35:$D$39,2,0),0)</f>
        <v>0</v>
      </c>
      <c r="Y505" s="364">
        <f>IF(AND(V505&lt;&gt;0,X505&lt;&gt;0)=FALSE,0,data!$C$43)</f>
        <v>0</v>
      </c>
      <c r="Z505" s="365">
        <f t="shared" si="506"/>
        <v>0</v>
      </c>
      <c r="AA505" s="225">
        <f t="shared" si="577"/>
        <v>0</v>
      </c>
      <c r="AB505" s="225">
        <f t="shared" si="514"/>
        <v>0</v>
      </c>
      <c r="AC505" s="225">
        <f t="shared" si="515"/>
        <v>0</v>
      </c>
      <c r="AE505" s="229"/>
      <c r="AF505" s="225">
        <f t="shared" si="516"/>
        <v>0</v>
      </c>
      <c r="AG505" s="230">
        <f>IF(AF505=1,data!$C$41*AE505,0)</f>
        <v>0</v>
      </c>
      <c r="AH505" s="265" t="s">
        <v>96</v>
      </c>
      <c r="AI505" s="231">
        <f>IF(AF505=1,IF(AE505&lt;15,VLOOKUP(AH505,data!$B$3:$E$32,2,0)*AE505,(VLOOKUP(AH505,data!$B$3:$E$32,2,0)*14)+(VLOOKUP(AH505,data!$B$3:$E$32,3,0))*(AE505-14)),0)</f>
        <v>0</v>
      </c>
      <c r="AJ505" s="265" t="s">
        <v>96</v>
      </c>
      <c r="AK505" s="231">
        <f>IF(AF505=1,VLOOKUP(AJ505,data!$B$35:$D$39,2,0),0)</f>
        <v>0</v>
      </c>
      <c r="AL505" s="232">
        <f>IF(AND(AI505&lt;&gt;0,AK505&lt;&gt;0)=FALSE,0,data!$C$43)</f>
        <v>0</v>
      </c>
      <c r="AM505" s="269">
        <f t="shared" si="517"/>
        <v>0</v>
      </c>
      <c r="AN505" s="225">
        <f t="shared" si="518"/>
        <v>0</v>
      </c>
      <c r="AO505" s="225">
        <f t="shared" si="519"/>
        <v>0</v>
      </c>
      <c r="AP505" s="225">
        <f t="shared" si="520"/>
        <v>0</v>
      </c>
      <c r="AQ505" s="431" t="str">
        <f t="shared" si="521"/>
        <v>ne</v>
      </c>
      <c r="AS505" s="229"/>
      <c r="AT505" s="225">
        <f t="shared" si="522"/>
        <v>0</v>
      </c>
      <c r="AU505" s="230">
        <f>IF(AT505=1,data!$C$41*AS505,0)</f>
        <v>0</v>
      </c>
      <c r="AV505" s="265" t="s">
        <v>96</v>
      </c>
      <c r="AW505" s="231">
        <f>IF(AT505=1,IF(AS505&lt;15,VLOOKUP(AV505,data!$B$3:$E$32,2,0)*AS505,(VLOOKUP(AV505,data!$B$3:$E$32,2,0)*14)+(VLOOKUP(AV505,data!$B$3:$E$32,3,0))*(AS505-14)),0)</f>
        <v>0</v>
      </c>
      <c r="AX505" s="265" t="s">
        <v>96</v>
      </c>
      <c r="AY505" s="231">
        <f>IF(AT505=1,VLOOKUP(AX505,data!$B$35:$D$39,2,0),0)</f>
        <v>0</v>
      </c>
      <c r="AZ505" s="232">
        <f>IF(AND(AW505&lt;&gt;0,AY505&lt;&gt;0)=FALSE,0,data!$C$43)</f>
        <v>0</v>
      </c>
      <c r="BA505" s="269">
        <f t="shared" si="523"/>
        <v>0</v>
      </c>
      <c r="BB505" s="225">
        <f t="shared" si="524"/>
        <v>0</v>
      </c>
      <c r="BC505" s="225">
        <f t="shared" si="525"/>
        <v>0</v>
      </c>
      <c r="BD505" s="225">
        <f t="shared" si="526"/>
        <v>0</v>
      </c>
      <c r="BE505" s="431" t="str">
        <f t="shared" si="527"/>
        <v>ne</v>
      </c>
      <c r="BG505" s="229"/>
      <c r="BH505" s="225">
        <f t="shared" si="528"/>
        <v>0</v>
      </c>
      <c r="BI505" s="230">
        <f>IF(BH505=1,data!$C$41*BG505,0)</f>
        <v>0</v>
      </c>
      <c r="BJ505" s="265" t="s">
        <v>96</v>
      </c>
      <c r="BK505" s="231">
        <f>IF(BH505=1,IF(BG505&lt;15,VLOOKUP(BJ505,data!$B$3:$E$32,2,0)*BG505,(VLOOKUP(BJ505,data!$B$3:$E$32,2,0)*14)+(VLOOKUP(BJ505,data!$B$3:$E$32,3,0))*(BG505-14)),0)</f>
        <v>0</v>
      </c>
      <c r="BL505" s="265" t="s">
        <v>96</v>
      </c>
      <c r="BM505" s="231">
        <f>IF(BH505=1,VLOOKUP(BL505,data!$B$35:$D$39,2,0),0)</f>
        <v>0</v>
      </c>
      <c r="BN505" s="232">
        <f>IF(AND(BK505&lt;&gt;0,BM505&lt;&gt;0)=FALSE,0,data!$C$43)</f>
        <v>0</v>
      </c>
      <c r="BO505" s="269">
        <f t="shared" si="529"/>
        <v>0</v>
      </c>
      <c r="BP505" s="225">
        <f t="shared" si="530"/>
        <v>0</v>
      </c>
      <c r="BQ505" s="225">
        <f t="shared" si="531"/>
        <v>0</v>
      </c>
      <c r="BR505" s="225">
        <f t="shared" si="532"/>
        <v>0</v>
      </c>
      <c r="BS505" s="431" t="str">
        <f t="shared" si="533"/>
        <v>ne</v>
      </c>
      <c r="BU505" s="229"/>
      <c r="BV505" s="225">
        <f t="shared" si="534"/>
        <v>0</v>
      </c>
      <c r="BW505" s="230">
        <f>IF(BV505=1,data!$C$41*BU505,0)</f>
        <v>0</v>
      </c>
      <c r="BX505" s="265" t="s">
        <v>96</v>
      </c>
      <c r="BY505" s="231">
        <f>IF(BV505=1,IF(BU505&lt;15,VLOOKUP(BX505,data!$B$3:$E$32,2,0)*BU505,(VLOOKUP(BX505,data!$B$3:$E$32,2,0)*14)+(VLOOKUP(BX505,data!$B$3:$E$32,3,0))*(BU505-14)),0)</f>
        <v>0</v>
      </c>
      <c r="BZ505" s="265" t="s">
        <v>96</v>
      </c>
      <c r="CA505" s="231">
        <f>IF(BV505=1,VLOOKUP(BZ505,data!$B$35:$D$39,2,0),0)</f>
        <v>0</v>
      </c>
      <c r="CB505" s="232">
        <f>IF(AND(BY505&lt;&gt;0,CA505&lt;&gt;0)=FALSE,0,data!$C$43)</f>
        <v>0</v>
      </c>
      <c r="CC505" s="269">
        <f t="shared" si="535"/>
        <v>0</v>
      </c>
      <c r="CD505" s="225">
        <f t="shared" si="536"/>
        <v>0</v>
      </c>
      <c r="CE505" s="225">
        <f t="shared" si="537"/>
        <v>0</v>
      </c>
      <c r="CF505" s="225">
        <f t="shared" si="538"/>
        <v>0</v>
      </c>
      <c r="CG505" s="431" t="str">
        <f t="shared" si="539"/>
        <v>ne</v>
      </c>
      <c r="CI505" s="229"/>
      <c r="CJ505" s="225">
        <f t="shared" si="540"/>
        <v>0</v>
      </c>
      <c r="CK505" s="230">
        <f>IF(CJ505=1,data!$C$41*CI505,0)</f>
        <v>0</v>
      </c>
      <c r="CL505" s="265" t="s">
        <v>96</v>
      </c>
      <c r="CM505" s="231">
        <f>IF(CJ505=1,IF(CI505&lt;15,VLOOKUP(CL505,data!$B$3:$E$32,2,0)*CI505,(VLOOKUP(CL505,data!$B$3:$E$32,2,0)*14)+(VLOOKUP(CL505,data!$B$3:$E$32,3,0))*(CI505-14)),0)</f>
        <v>0</v>
      </c>
      <c r="CN505" s="265" t="s">
        <v>96</v>
      </c>
      <c r="CO505" s="231">
        <f>IF(CJ505=1,VLOOKUP(CN505,data!$B$35:$D$39,2,0),0)</f>
        <v>0</v>
      </c>
      <c r="CP505" s="232">
        <f>IF(AND(CM505&lt;&gt;0,CO505&lt;&gt;0)=FALSE,0,data!$C$43)</f>
        <v>0</v>
      </c>
      <c r="CQ505" s="269">
        <f t="shared" si="541"/>
        <v>0</v>
      </c>
      <c r="CR505" s="225">
        <f t="shared" si="542"/>
        <v>0</v>
      </c>
      <c r="CS505" s="225">
        <f t="shared" si="543"/>
        <v>0</v>
      </c>
      <c r="CT505" s="225">
        <f t="shared" si="544"/>
        <v>0</v>
      </c>
      <c r="CU505" s="431" t="str">
        <f t="shared" si="545"/>
        <v>ne</v>
      </c>
      <c r="CW505" s="229"/>
      <c r="CX505" s="225">
        <f t="shared" si="546"/>
        <v>0</v>
      </c>
      <c r="CY505" s="230">
        <f>IF(CX505=1,data!$C$41*CW505,0)</f>
        <v>0</v>
      </c>
      <c r="CZ505" s="265" t="s">
        <v>96</v>
      </c>
      <c r="DA505" s="231">
        <f>IF(CX505=1,IF(CW505&lt;15,VLOOKUP(CZ505,data!$B$3:$E$32,2,0)*CW505,(VLOOKUP(CZ505,data!$B$3:$E$32,2,0)*14)+(VLOOKUP(CZ505,data!$B$3:$E$32,3,0))*(CW505-14)),0)</f>
        <v>0</v>
      </c>
      <c r="DB505" s="265" t="s">
        <v>96</v>
      </c>
      <c r="DC505" s="231">
        <f>IF(CX505=1,VLOOKUP(DB505,data!$B$35:$D$39,2,0),0)</f>
        <v>0</v>
      </c>
      <c r="DD505" s="232">
        <f>IF(AND(DA505&lt;&gt;0,DC505&lt;&gt;0)=FALSE,0,data!$C$43)</f>
        <v>0</v>
      </c>
      <c r="DE505" s="269">
        <f t="shared" si="547"/>
        <v>0</v>
      </c>
      <c r="DF505" s="225">
        <f t="shared" si="548"/>
        <v>0</v>
      </c>
      <c r="DG505" s="225">
        <f t="shared" si="549"/>
        <v>0</v>
      </c>
      <c r="DH505" s="225">
        <f t="shared" si="550"/>
        <v>0</v>
      </c>
      <c r="DI505" s="431" t="str">
        <f t="shared" si="551"/>
        <v>ne</v>
      </c>
      <c r="DK505" s="229"/>
      <c r="DL505" s="225">
        <f t="shared" si="552"/>
        <v>0</v>
      </c>
      <c r="DM505" s="230">
        <f>IF(DL505=1,data!$C$41*DK505,0)</f>
        <v>0</v>
      </c>
      <c r="DN505" s="265" t="s">
        <v>96</v>
      </c>
      <c r="DO505" s="231">
        <f>IF(DL505=1,IF(DK505&lt;15,VLOOKUP(DN505,data!$B$3:$E$32,2,0)*DK505,(VLOOKUP(DN505,data!$B$3:$E$32,2,0)*14)+(VLOOKUP(DN505,data!$B$3:$E$32,3,0))*(DK505-14)),0)</f>
        <v>0</v>
      </c>
      <c r="DP505" s="265" t="s">
        <v>96</v>
      </c>
      <c r="DQ505" s="231">
        <f>IF(DL505=1,VLOOKUP(DP505,data!$B$35:$D$39,2,0),0)</f>
        <v>0</v>
      </c>
      <c r="DR505" s="232">
        <f>IF(AND(DO505&lt;&gt;0,DQ505&lt;&gt;0)=FALSE,0,data!$C$43)</f>
        <v>0</v>
      </c>
      <c r="DS505" s="269">
        <f t="shared" si="553"/>
        <v>0</v>
      </c>
      <c r="DT505" s="225">
        <f t="shared" si="554"/>
        <v>0</v>
      </c>
      <c r="DU505" s="225">
        <f t="shared" si="555"/>
        <v>0</v>
      </c>
      <c r="DV505" s="225">
        <f t="shared" si="556"/>
        <v>0</v>
      </c>
      <c r="DW505" s="431" t="str">
        <f>IF(DK505="","ne",IF(DK505=0,"ano",IF(AND(DK505&gt;=5,DK505&lt;=20,DN505&lt;&gt;"",DN505&lt;&gt;" ",DP505&lt;&gt;"",DP505&lt;&gt;" ")=TRUE,"ano","ne")))</f>
        <v>ne</v>
      </c>
      <c r="DY505" s="229"/>
      <c r="DZ505" s="225">
        <f t="shared" si="558"/>
        <v>0</v>
      </c>
      <c r="EA505" s="230">
        <f>IF(DZ505=1,data!$C$41*DY505,0)</f>
        <v>0</v>
      </c>
      <c r="EB505" s="265" t="s">
        <v>96</v>
      </c>
      <c r="EC505" s="231">
        <f>IF(DZ505=1,IF(DY505&lt;15,VLOOKUP(EB505,data!$B$3:$E$32,2,0)*DY505,(VLOOKUP(EB505,data!$B$3:$E$32,2,0)*14)+(VLOOKUP(EB505,data!$B$3:$E$32,3,0))*(DY505-14)),0)</f>
        <v>0</v>
      </c>
      <c r="ED505" s="265" t="s">
        <v>96</v>
      </c>
      <c r="EE505" s="231">
        <f>IF(DZ505=1,VLOOKUP(ED505,data!$B$35:$D$39,2,0),0)</f>
        <v>0</v>
      </c>
      <c r="EF505" s="232">
        <f>IF(AND(EC505&lt;&gt;0,EE505&lt;&gt;0)=FALSE,0,data!$C$43)</f>
        <v>0</v>
      </c>
      <c r="EG505" s="269">
        <f t="shared" si="559"/>
        <v>0</v>
      </c>
      <c r="EH505" s="225">
        <f t="shared" si="560"/>
        <v>0</v>
      </c>
      <c r="EI505" s="225">
        <f t="shared" si="561"/>
        <v>0</v>
      </c>
      <c r="EJ505" s="225">
        <f t="shared" si="562"/>
        <v>0</v>
      </c>
      <c r="EK505" s="431" t="str">
        <f>IF(DY505="","ne",IF(DY505=0,"ano",IF(AND(DY505&gt;=5,DY505&lt;=20,EB505&lt;&gt;"",EB505&lt;&gt;" ",ED505&lt;&gt;"",ED505&lt;&gt;" ")=TRUE,"ano","ne")))</f>
        <v>ne</v>
      </c>
      <c r="EM505" s="229"/>
      <c r="EN505" s="225">
        <f t="shared" si="564"/>
        <v>0</v>
      </c>
      <c r="EO505" s="230">
        <f>IF(EN505=1,data!$C$41*EM505,0)</f>
        <v>0</v>
      </c>
      <c r="EP505" s="265" t="s">
        <v>96</v>
      </c>
      <c r="EQ505" s="231">
        <f>IF(EN505=1,IF(EM505&lt;15,VLOOKUP(EP505,data!$B$3:$E$32,2,0)*EM505,(VLOOKUP(EP505,data!$B$3:$E$32,2,0)*14)+(VLOOKUP(EP505,data!$B$3:$E$32,3,0))*(EM505-14)),0)</f>
        <v>0</v>
      </c>
      <c r="ER505" s="265" t="s">
        <v>96</v>
      </c>
      <c r="ES505" s="231">
        <f>IF(EN505=1,VLOOKUP(ER505,data!$B$35:$D$39,2,0),0)</f>
        <v>0</v>
      </c>
      <c r="ET505" s="232">
        <f>IF(AND(EQ505&lt;&gt;0,ES505&lt;&gt;0)=FALSE,0,data!$C$43)</f>
        <v>0</v>
      </c>
      <c r="EU505" s="269">
        <f t="shared" si="565"/>
        <v>0</v>
      </c>
      <c r="EV505" s="225">
        <f t="shared" si="566"/>
        <v>0</v>
      </c>
      <c r="EW505" s="225">
        <f t="shared" si="567"/>
        <v>0</v>
      </c>
      <c r="EX505" s="225">
        <f t="shared" si="568"/>
        <v>0</v>
      </c>
      <c r="EY505" s="431" t="str">
        <f t="shared" si="569"/>
        <v>ne</v>
      </c>
      <c r="FA505" s="229"/>
      <c r="FB505" s="225">
        <f t="shared" si="570"/>
        <v>0</v>
      </c>
      <c r="FC505" s="230">
        <f>IF(FB505=1,data!$C$41*FA505,0)</f>
        <v>0</v>
      </c>
      <c r="FD505" s="265" t="s">
        <v>96</v>
      </c>
      <c r="FE505" s="231">
        <f>IF(FB505=1,IF(FA505&lt;15,VLOOKUP(FD505,data!$B$3:$E$32,2,0)*FA505,(VLOOKUP(FD505,data!$B$3:$E$32,2,0)*14)+(VLOOKUP(FD505,data!$B$3:$E$32,3,0))*(FA505-14)),0)</f>
        <v>0</v>
      </c>
      <c r="FF505" s="265" t="s">
        <v>96</v>
      </c>
      <c r="FG505" s="231">
        <f>IF(FB505=1,VLOOKUP(FF505,data!$B$35:$D$39,2,0),0)</f>
        <v>0</v>
      </c>
      <c r="FH505" s="232">
        <f>IF(AND(FE505&lt;&gt;0,FG505&lt;&gt;0)=FALSE,0,data!$C$43)</f>
        <v>0</v>
      </c>
      <c r="FI505" s="269">
        <f t="shared" si="571"/>
        <v>0</v>
      </c>
      <c r="FJ505" s="225">
        <f t="shared" si="572"/>
        <v>0</v>
      </c>
      <c r="FK505" s="225">
        <f t="shared" si="573"/>
        <v>0</v>
      </c>
      <c r="FL505" s="225">
        <f t="shared" si="574"/>
        <v>0</v>
      </c>
      <c r="FM505" s="431" t="str">
        <f t="shared" si="575"/>
        <v>ne</v>
      </c>
    </row>
    <row r="506" spans="1:169" ht="26.65" hidden="1" customHeight="1" thickBot="1" x14ac:dyDescent="0.3">
      <c r="A506" s="233"/>
      <c r="B506" s="371" t="s">
        <v>597</v>
      </c>
      <c r="C506" s="417"/>
      <c r="D506" s="419"/>
      <c r="E506" s="235"/>
      <c r="F506" s="272">
        <f t="shared" si="507"/>
        <v>0</v>
      </c>
      <c r="G506" s="236">
        <f>IF(F506=1,data!$C$41*E506,0)</f>
        <v>0</v>
      </c>
      <c r="H506" s="266" t="s">
        <v>96</v>
      </c>
      <c r="I506" s="237">
        <f>IF($F506=1,IF($E506&lt;15,VLOOKUP(H506,data!$B$3:$E$32,2,0)*$E506,(VLOOKUP(H506,data!$B$3:$E$32,2,0)*14)+(VLOOKUP(H506,data!$B$3:$E$32,3,0))*($E506-14)),0)</f>
        <v>0</v>
      </c>
      <c r="J506" s="266" t="s">
        <v>96</v>
      </c>
      <c r="K506" s="237">
        <f>IF($F506=1,VLOOKUP(J506,data!$B$35:$D$39,2,0),0)</f>
        <v>0</v>
      </c>
      <c r="L506" s="238">
        <f>IF(AND(I506&lt;&gt;0,K506&lt;&gt;0)=FALSE,0,data!$C$43)</f>
        <v>0</v>
      </c>
      <c r="M506" s="270">
        <f t="shared" si="505"/>
        <v>0</v>
      </c>
      <c r="N506" s="239">
        <f t="shared" si="576"/>
        <v>0</v>
      </c>
      <c r="O506" s="225">
        <f t="shared" si="508"/>
        <v>0</v>
      </c>
      <c r="P506" s="225">
        <f t="shared" si="509"/>
        <v>0</v>
      </c>
      <c r="Q506" s="228"/>
      <c r="R506" s="439">
        <f t="shared" si="510"/>
        <v>0</v>
      </c>
      <c r="S506" s="272">
        <f t="shared" si="511"/>
        <v>0</v>
      </c>
      <c r="T506" s="358">
        <f>IF(S506=1,data!$C$41*R506,0)</f>
        <v>0</v>
      </c>
      <c r="U506" s="371" t="str">
        <f t="shared" si="512"/>
        <v xml:space="preserve"> </v>
      </c>
      <c r="V506" s="361">
        <f>IF($S506=1,IF(R506&lt;15,VLOOKUP(U506,data!$B$3:$E$32,2,0)*R506,(VLOOKUP(U506,data!$B$3:$E$32,2,0)*14)+(VLOOKUP(U506,data!$B$3:$E$32,3,0))*(R506-14)),0)</f>
        <v>0</v>
      </c>
      <c r="W506" s="371" t="str">
        <f t="shared" si="513"/>
        <v xml:space="preserve"> </v>
      </c>
      <c r="X506" s="361">
        <f>IF($S506=1,VLOOKUP(W506,data!$B$35:$D$39,2,0),0)</f>
        <v>0</v>
      </c>
      <c r="Y506" s="366">
        <f>IF(AND(V506&lt;&gt;0,X506&lt;&gt;0)=FALSE,0,data!$C$43)</f>
        <v>0</v>
      </c>
      <c r="Z506" s="367">
        <f t="shared" si="506"/>
        <v>0</v>
      </c>
      <c r="AA506" s="239">
        <f t="shared" si="577"/>
        <v>0</v>
      </c>
      <c r="AB506" s="225">
        <f t="shared" si="514"/>
        <v>0</v>
      </c>
      <c r="AC506" s="225">
        <f t="shared" si="515"/>
        <v>0</v>
      </c>
      <c r="AE506" s="235"/>
      <c r="AF506" s="272">
        <f t="shared" si="516"/>
        <v>0</v>
      </c>
      <c r="AG506" s="236">
        <f>IF(AF506=1,data!$C$41*AE506,0)</f>
        <v>0</v>
      </c>
      <c r="AH506" s="266" t="s">
        <v>96</v>
      </c>
      <c r="AI506" s="237">
        <f>IF(AF506=1,IF(AE506&lt;15,VLOOKUP(AH506,data!$B$3:$E$32,2,0)*AE506,(VLOOKUP(AH506,data!$B$3:$E$32,2,0)*14)+(VLOOKUP(AH506,data!$B$3:$E$32,3,0))*(AE506-14)),0)</f>
        <v>0</v>
      </c>
      <c r="AJ506" s="266" t="s">
        <v>96</v>
      </c>
      <c r="AK506" s="237">
        <f>IF(AF506=1,VLOOKUP(AJ506,data!$B$35:$D$39,2,0),0)</f>
        <v>0</v>
      </c>
      <c r="AL506" s="238">
        <f>IF(AND(AI506&lt;&gt;0,AK506&lt;&gt;0)=FALSE,0,data!$C$43)</f>
        <v>0</v>
      </c>
      <c r="AM506" s="270">
        <f>IF(AM$3="",0,IF(AQ506="ano",IF(AND(AI506&lt;&gt;0,AK506&lt;&gt;0)=FALSE,0,INT(AG506+AI506+AK506+AL506)),M506))</f>
        <v>0</v>
      </c>
      <c r="AN506" s="239">
        <f t="shared" si="518"/>
        <v>0</v>
      </c>
      <c r="AO506" s="225">
        <f t="shared" si="519"/>
        <v>0</v>
      </c>
      <c r="AP506" s="225">
        <f t="shared" si="520"/>
        <v>0</v>
      </c>
      <c r="AQ506" s="431" t="str">
        <f t="shared" si="521"/>
        <v>ne</v>
      </c>
      <c r="AS506" s="235"/>
      <c r="AT506" s="272">
        <f t="shared" si="522"/>
        <v>0</v>
      </c>
      <c r="AU506" s="236">
        <f>IF(AT506=1,data!$C$41*AS506,0)</f>
        <v>0</v>
      </c>
      <c r="AV506" s="266" t="s">
        <v>96</v>
      </c>
      <c r="AW506" s="237">
        <f>IF(AT506=1,IF(AS506&lt;15,VLOOKUP(AV506,data!$B$3:$E$32,2,0)*AS506,(VLOOKUP(AV506,data!$B$3:$E$32,2,0)*14)+(VLOOKUP(AV506,data!$B$3:$E$32,3,0))*(AS506-14)),0)</f>
        <v>0</v>
      </c>
      <c r="AX506" s="266" t="s">
        <v>96</v>
      </c>
      <c r="AY506" s="237">
        <f>IF(AT506=1,VLOOKUP(AX506,data!$B$35:$D$39,2,0),0)</f>
        <v>0</v>
      </c>
      <c r="AZ506" s="238">
        <f>IF(AND(AW506&lt;&gt;0,AY506&lt;&gt;0)=FALSE,0,data!$C$43)</f>
        <v>0</v>
      </c>
      <c r="BA506" s="270">
        <f t="shared" si="523"/>
        <v>0</v>
      </c>
      <c r="BB506" s="239">
        <f t="shared" si="524"/>
        <v>0</v>
      </c>
      <c r="BC506" s="225">
        <f t="shared" si="525"/>
        <v>0</v>
      </c>
      <c r="BD506" s="225">
        <f t="shared" si="526"/>
        <v>0</v>
      </c>
      <c r="BE506" s="431" t="str">
        <f t="shared" si="527"/>
        <v>ne</v>
      </c>
      <c r="BG506" s="235"/>
      <c r="BH506" s="272">
        <f t="shared" si="528"/>
        <v>0</v>
      </c>
      <c r="BI506" s="236">
        <f>IF(BH506=1,data!$C$41*BG506,0)</f>
        <v>0</v>
      </c>
      <c r="BJ506" s="266" t="s">
        <v>96</v>
      </c>
      <c r="BK506" s="237">
        <f>IF(BH506=1,IF(BG506&lt;15,VLOOKUP(BJ506,data!$B$3:$E$32,2,0)*BG506,(VLOOKUP(BJ506,data!$B$3:$E$32,2,0)*14)+(VLOOKUP(BJ506,data!$B$3:$E$32,3,0))*(BG506-14)),0)</f>
        <v>0</v>
      </c>
      <c r="BL506" s="266" t="s">
        <v>96</v>
      </c>
      <c r="BM506" s="237">
        <f>IF(BH506=1,VLOOKUP(BL506,data!$B$35:$D$39,2,0),0)</f>
        <v>0</v>
      </c>
      <c r="BN506" s="238">
        <f>IF(AND(BK506&lt;&gt;0,BM506&lt;&gt;0)=FALSE,0,data!$C$43)</f>
        <v>0</v>
      </c>
      <c r="BO506" s="270">
        <f t="shared" si="529"/>
        <v>0</v>
      </c>
      <c r="BP506" s="239">
        <f t="shared" si="530"/>
        <v>0</v>
      </c>
      <c r="BQ506" s="225">
        <f t="shared" si="531"/>
        <v>0</v>
      </c>
      <c r="BR506" s="225">
        <f t="shared" si="532"/>
        <v>0</v>
      </c>
      <c r="BS506" s="431" t="str">
        <f t="shared" si="533"/>
        <v>ne</v>
      </c>
      <c r="BU506" s="235"/>
      <c r="BV506" s="272">
        <f t="shared" si="534"/>
        <v>0</v>
      </c>
      <c r="BW506" s="236">
        <f>IF(BV506=1,data!$C$41*BU506,0)</f>
        <v>0</v>
      </c>
      <c r="BX506" s="266" t="s">
        <v>96</v>
      </c>
      <c r="BY506" s="237">
        <f>IF(BV506=1,IF(BU506&lt;15,VLOOKUP(BX506,data!$B$3:$E$32,2,0)*BU506,(VLOOKUP(BX506,data!$B$3:$E$32,2,0)*14)+(VLOOKUP(BX506,data!$B$3:$E$32,3,0))*(BU506-14)),0)</f>
        <v>0</v>
      </c>
      <c r="BZ506" s="266" t="s">
        <v>96</v>
      </c>
      <c r="CA506" s="237">
        <f>IF(BV506=1,VLOOKUP(BZ506,data!$B$35:$D$39,2,0),0)</f>
        <v>0</v>
      </c>
      <c r="CB506" s="238">
        <f>IF(AND(BY506&lt;&gt;0,CA506&lt;&gt;0)=FALSE,0,data!$C$43)</f>
        <v>0</v>
      </c>
      <c r="CC506" s="270">
        <f t="shared" si="535"/>
        <v>0</v>
      </c>
      <c r="CD506" s="239">
        <f t="shared" si="536"/>
        <v>0</v>
      </c>
      <c r="CE506" s="225">
        <f t="shared" si="537"/>
        <v>0</v>
      </c>
      <c r="CF506" s="225">
        <f t="shared" si="538"/>
        <v>0</v>
      </c>
      <c r="CG506" s="431" t="str">
        <f t="shared" si="539"/>
        <v>ne</v>
      </c>
      <c r="CI506" s="235"/>
      <c r="CJ506" s="272">
        <f t="shared" si="540"/>
        <v>0</v>
      </c>
      <c r="CK506" s="236">
        <f>IF(CJ506=1,data!$C$41*CI506,0)</f>
        <v>0</v>
      </c>
      <c r="CL506" s="266" t="s">
        <v>96</v>
      </c>
      <c r="CM506" s="237">
        <f>IF(CJ506=1,IF(CI506&lt;15,VLOOKUP(CL506,data!$B$3:$E$32,2,0)*CI506,(VLOOKUP(CL506,data!$B$3:$E$32,2,0)*14)+(VLOOKUP(CL506,data!$B$3:$E$32,3,0))*(CI506-14)),0)</f>
        <v>0</v>
      </c>
      <c r="CN506" s="266" t="s">
        <v>96</v>
      </c>
      <c r="CO506" s="237">
        <f>IF(CJ506=1,VLOOKUP(CN506,data!$B$35:$D$39,2,0),0)</f>
        <v>0</v>
      </c>
      <c r="CP506" s="238">
        <f>IF(AND(CM506&lt;&gt;0,CO506&lt;&gt;0)=FALSE,0,data!$C$43)</f>
        <v>0</v>
      </c>
      <c r="CQ506" s="270">
        <f t="shared" si="541"/>
        <v>0</v>
      </c>
      <c r="CR506" s="239">
        <f t="shared" si="542"/>
        <v>0</v>
      </c>
      <c r="CS506" s="225">
        <f t="shared" si="543"/>
        <v>0</v>
      </c>
      <c r="CT506" s="225">
        <f t="shared" si="544"/>
        <v>0</v>
      </c>
      <c r="CU506" s="431" t="str">
        <f t="shared" si="545"/>
        <v>ne</v>
      </c>
      <c r="CW506" s="235"/>
      <c r="CX506" s="272">
        <f t="shared" si="546"/>
        <v>0</v>
      </c>
      <c r="CY506" s="236">
        <f>IF(CX506=1,data!$C$41*CW506,0)</f>
        <v>0</v>
      </c>
      <c r="CZ506" s="266" t="s">
        <v>96</v>
      </c>
      <c r="DA506" s="237">
        <f>IF(CX506=1,IF(CW506&lt;15,VLOOKUP(CZ506,data!$B$3:$E$32,2,0)*CW506,(VLOOKUP(CZ506,data!$B$3:$E$32,2,0)*14)+(VLOOKUP(CZ506,data!$B$3:$E$32,3,0))*(CW506-14)),0)</f>
        <v>0</v>
      </c>
      <c r="DB506" s="266" t="s">
        <v>96</v>
      </c>
      <c r="DC506" s="237">
        <f>IF(CX506=1,VLOOKUP(DB506,data!$B$35:$D$39,2,0),0)</f>
        <v>0</v>
      </c>
      <c r="DD506" s="238">
        <f>IF(AND(DA506&lt;&gt;0,DC506&lt;&gt;0)=FALSE,0,data!$C$43)</f>
        <v>0</v>
      </c>
      <c r="DE506" s="270">
        <f t="shared" si="547"/>
        <v>0</v>
      </c>
      <c r="DF506" s="239">
        <f t="shared" si="548"/>
        <v>0</v>
      </c>
      <c r="DG506" s="225">
        <f t="shared" si="549"/>
        <v>0</v>
      </c>
      <c r="DH506" s="225">
        <f t="shared" si="550"/>
        <v>0</v>
      </c>
      <c r="DI506" s="431" t="str">
        <f t="shared" si="551"/>
        <v>ne</v>
      </c>
      <c r="DK506" s="235"/>
      <c r="DL506" s="272">
        <f t="shared" si="552"/>
        <v>0</v>
      </c>
      <c r="DM506" s="236">
        <f>IF(DL506=1,data!$C$41*DK506,0)</f>
        <v>0</v>
      </c>
      <c r="DN506" s="266" t="s">
        <v>96</v>
      </c>
      <c r="DO506" s="237">
        <f>IF(DL506=1,IF(DK506&lt;15,VLOOKUP(DN506,data!$B$3:$E$32,2,0)*DK506,(VLOOKUP(DN506,data!$B$3:$E$32,2,0)*14)+(VLOOKUP(DN506,data!$B$3:$E$32,3,0))*(DK506-14)),0)</f>
        <v>0</v>
      </c>
      <c r="DP506" s="266" t="s">
        <v>96</v>
      </c>
      <c r="DQ506" s="237">
        <f>IF(DL506=1,VLOOKUP(DP506,data!$B$35:$D$39,2,0),0)</f>
        <v>0</v>
      </c>
      <c r="DR506" s="238">
        <f>IF(AND(DO506&lt;&gt;0,DQ506&lt;&gt;0)=FALSE,0,data!$C$43)</f>
        <v>0</v>
      </c>
      <c r="DS506" s="270">
        <f t="shared" si="553"/>
        <v>0</v>
      </c>
      <c r="DT506" s="239">
        <f t="shared" si="554"/>
        <v>0</v>
      </c>
      <c r="DU506" s="225">
        <f t="shared" si="555"/>
        <v>0</v>
      </c>
      <c r="DV506" s="225">
        <f t="shared" si="556"/>
        <v>0</v>
      </c>
      <c r="DW506" s="431" t="str">
        <f t="shared" si="557"/>
        <v>ne</v>
      </c>
      <c r="DY506" s="235"/>
      <c r="DZ506" s="272">
        <f t="shared" si="558"/>
        <v>0</v>
      </c>
      <c r="EA506" s="236">
        <f>IF(DZ506=1,data!$C$41*DY506,0)</f>
        <v>0</v>
      </c>
      <c r="EB506" s="266" t="s">
        <v>96</v>
      </c>
      <c r="EC506" s="237">
        <f>IF(DZ506=1,IF(DY506&lt;15,VLOOKUP(EB506,data!$B$3:$E$32,2,0)*DY506,(VLOOKUP(EB506,data!$B$3:$E$32,2,0)*14)+(VLOOKUP(EB506,data!$B$3:$E$32,3,0))*(DY506-14)),0)</f>
        <v>0</v>
      </c>
      <c r="ED506" s="266" t="s">
        <v>96</v>
      </c>
      <c r="EE506" s="237">
        <f>IF(DZ506=1,VLOOKUP(ED506,data!$B$35:$D$39,2,0),0)</f>
        <v>0</v>
      </c>
      <c r="EF506" s="238">
        <f>IF(AND(EC506&lt;&gt;0,EE506&lt;&gt;0)=FALSE,0,data!$C$43)</f>
        <v>0</v>
      </c>
      <c r="EG506" s="270">
        <f t="shared" si="559"/>
        <v>0</v>
      </c>
      <c r="EH506" s="239">
        <f t="shared" si="560"/>
        <v>0</v>
      </c>
      <c r="EI506" s="225">
        <f t="shared" si="561"/>
        <v>0</v>
      </c>
      <c r="EJ506" s="225">
        <f t="shared" si="562"/>
        <v>0</v>
      </c>
      <c r="EK506" s="431" t="str">
        <f t="shared" si="563"/>
        <v>ne</v>
      </c>
      <c r="EM506" s="235"/>
      <c r="EN506" s="272">
        <f t="shared" si="564"/>
        <v>0</v>
      </c>
      <c r="EO506" s="236">
        <f>IF(EN506=1,data!$C$41*EM506,0)</f>
        <v>0</v>
      </c>
      <c r="EP506" s="266" t="s">
        <v>96</v>
      </c>
      <c r="EQ506" s="237">
        <f>IF(EN506=1,IF(EM506&lt;15,VLOOKUP(EP506,data!$B$3:$E$32,2,0)*EM506,(VLOOKUP(EP506,data!$B$3:$E$32,2,0)*14)+(VLOOKUP(EP506,data!$B$3:$E$32,3,0))*(EM506-14)),0)</f>
        <v>0</v>
      </c>
      <c r="ER506" s="266" t="s">
        <v>96</v>
      </c>
      <c r="ES506" s="237">
        <f>IF(EN506=1,VLOOKUP(ER506,data!$B$35:$D$39,2,0),0)</f>
        <v>0</v>
      </c>
      <c r="ET506" s="238">
        <f>IF(AND(EQ506&lt;&gt;0,ES506&lt;&gt;0)=FALSE,0,data!$C$43)</f>
        <v>0</v>
      </c>
      <c r="EU506" s="270">
        <f t="shared" si="565"/>
        <v>0</v>
      </c>
      <c r="EV506" s="239">
        <f t="shared" si="566"/>
        <v>0</v>
      </c>
      <c r="EW506" s="225">
        <f t="shared" si="567"/>
        <v>0</v>
      </c>
      <c r="EX506" s="225">
        <f t="shared" si="568"/>
        <v>0</v>
      </c>
      <c r="EY506" s="431" t="str">
        <f t="shared" si="569"/>
        <v>ne</v>
      </c>
      <c r="FA506" s="235"/>
      <c r="FB506" s="272">
        <f t="shared" si="570"/>
        <v>0</v>
      </c>
      <c r="FC506" s="236">
        <f>IF(FB506=1,data!$C$41*FA506,0)</f>
        <v>0</v>
      </c>
      <c r="FD506" s="266" t="s">
        <v>96</v>
      </c>
      <c r="FE506" s="237">
        <f>IF(FB506=1,IF(FA506&lt;15,VLOOKUP(FD506,data!$B$3:$E$32,2,0)*FA506,(VLOOKUP(FD506,data!$B$3:$E$32,2,0)*14)+(VLOOKUP(FD506,data!$B$3:$E$32,3,0))*(FA506-14)),0)</f>
        <v>0</v>
      </c>
      <c r="FF506" s="266" t="s">
        <v>96</v>
      </c>
      <c r="FG506" s="237">
        <f>IF(FB506=1,VLOOKUP(FF506,data!$B$35:$D$39,2,0),0)</f>
        <v>0</v>
      </c>
      <c r="FH506" s="238">
        <f>IF(AND(FE506&lt;&gt;0,FG506&lt;&gt;0)=FALSE,0,data!$C$43)</f>
        <v>0</v>
      </c>
      <c r="FI506" s="270">
        <f t="shared" si="571"/>
        <v>0</v>
      </c>
      <c r="FJ506" s="239">
        <f t="shared" si="572"/>
        <v>0</v>
      </c>
      <c r="FK506" s="225">
        <f t="shared" si="573"/>
        <v>0</v>
      </c>
      <c r="FL506" s="225">
        <f t="shared" si="574"/>
        <v>0</v>
      </c>
      <c r="FM506" s="431" t="str">
        <f t="shared" si="575"/>
        <v>ne</v>
      </c>
    </row>
    <row r="507" spans="1:169" ht="37.15" customHeight="1" thickBot="1" x14ac:dyDescent="0.3">
      <c r="A507" s="1"/>
      <c r="B507" s="414" t="s">
        <v>598</v>
      </c>
      <c r="C507" s="415"/>
      <c r="D507" s="280"/>
      <c r="E507" s="280">
        <f>O507</f>
        <v>0</v>
      </c>
      <c r="F507" s="280"/>
      <c r="G507" s="281"/>
      <c r="H507" s="281"/>
      <c r="I507" s="281"/>
      <c r="J507" s="281"/>
      <c r="K507" s="281"/>
      <c r="L507" s="281"/>
      <c r="M507" s="282">
        <f>SUM(M7:M506)</f>
        <v>0</v>
      </c>
      <c r="N507" s="283">
        <f>SUM(N7:N506)</f>
        <v>0</v>
      </c>
      <c r="O507" s="283">
        <f>SUM(O7:O506)</f>
        <v>0</v>
      </c>
      <c r="P507" s="283">
        <f>SUM(P7:P506)</f>
        <v>0</v>
      </c>
      <c r="Q507" s="1"/>
      <c r="R507" s="433">
        <f>AB507</f>
        <v>0</v>
      </c>
      <c r="S507" s="280"/>
      <c r="T507" s="281"/>
      <c r="U507" s="281"/>
      <c r="V507" s="281"/>
      <c r="W507" s="281"/>
      <c r="X507" s="281"/>
      <c r="Y507" s="281"/>
      <c r="Z507" s="282">
        <f>SUM(Z7:Z506)</f>
        <v>0</v>
      </c>
      <c r="AA507" s="283">
        <f>SUM(AA7:AA506)</f>
        <v>0</v>
      </c>
      <c r="AB507" s="283">
        <f>SUM(AB7:AB506)</f>
        <v>0</v>
      </c>
      <c r="AC507" s="283">
        <f>SUM(AC7:AC506)</f>
        <v>0</v>
      </c>
      <c r="AE507" s="433">
        <f>AO507</f>
        <v>0</v>
      </c>
      <c r="AF507" s="280"/>
      <c r="AG507" s="281"/>
      <c r="AH507" s="281"/>
      <c r="AI507" s="281"/>
      <c r="AJ507" s="281"/>
      <c r="AK507" s="281"/>
      <c r="AL507" s="281"/>
      <c r="AM507" s="282">
        <f>SUM(AM7:AM506)</f>
        <v>0</v>
      </c>
      <c r="AN507" s="283">
        <f>SUM(AN7:AN506)</f>
        <v>0</v>
      </c>
      <c r="AO507" s="283">
        <f>SUM(AO7:AO506)</f>
        <v>0</v>
      </c>
      <c r="AP507" s="283">
        <f>SUM(AP7:AP506)</f>
        <v>0</v>
      </c>
      <c r="AQ507" s="432"/>
      <c r="AS507" s="433">
        <f>BC507</f>
        <v>0</v>
      </c>
      <c r="AT507" s="280"/>
      <c r="AU507" s="281"/>
      <c r="AV507" s="281"/>
      <c r="AW507" s="281"/>
      <c r="AX507" s="281"/>
      <c r="AY507" s="281"/>
      <c r="AZ507" s="281"/>
      <c r="BA507" s="282">
        <f>SUM(BA7:BA506)</f>
        <v>0</v>
      </c>
      <c r="BB507" s="283">
        <f>SUM(BB7:BB506)</f>
        <v>0</v>
      </c>
      <c r="BC507" s="283">
        <f>SUM(BC7:BC506)</f>
        <v>0</v>
      </c>
      <c r="BD507" s="283">
        <f>SUM(BD7:BD506)</f>
        <v>0</v>
      </c>
      <c r="BE507" s="432"/>
      <c r="BG507" s="433">
        <f>BQ507</f>
        <v>0</v>
      </c>
      <c r="BH507" s="280"/>
      <c r="BI507" s="281"/>
      <c r="BJ507" s="281"/>
      <c r="BK507" s="281"/>
      <c r="BL507" s="281"/>
      <c r="BM507" s="281"/>
      <c r="BN507" s="281"/>
      <c r="BO507" s="282">
        <f>SUM(BO7:BO506)</f>
        <v>0</v>
      </c>
      <c r="BP507" s="283">
        <f>SUM(BP7:BP506)</f>
        <v>0</v>
      </c>
      <c r="BQ507" s="283">
        <f>SUM(BQ7:BQ506)</f>
        <v>0</v>
      </c>
      <c r="BR507" s="283">
        <f>SUM(BR7:BR506)</f>
        <v>0</v>
      </c>
      <c r="BS507" s="432"/>
      <c r="BU507" s="433">
        <f>CE507</f>
        <v>0</v>
      </c>
      <c r="BV507" s="280"/>
      <c r="BW507" s="281"/>
      <c r="BX507" s="281"/>
      <c r="BY507" s="281"/>
      <c r="BZ507" s="281"/>
      <c r="CA507" s="281"/>
      <c r="CB507" s="281"/>
      <c r="CC507" s="282">
        <f>SUM(CC7:CC506)</f>
        <v>0</v>
      </c>
      <c r="CD507" s="283">
        <f>SUM(CD7:CD506)</f>
        <v>0</v>
      </c>
      <c r="CE507" s="283">
        <f>SUM(CE7:CE506)</f>
        <v>0</v>
      </c>
      <c r="CF507" s="283">
        <f>SUM(CF7:CF506)</f>
        <v>0</v>
      </c>
      <c r="CG507" s="432"/>
      <c r="CI507" s="433">
        <f>CS507</f>
        <v>0</v>
      </c>
      <c r="CJ507" s="280"/>
      <c r="CK507" s="281"/>
      <c r="CL507" s="281"/>
      <c r="CM507" s="281"/>
      <c r="CN507" s="281"/>
      <c r="CO507" s="281"/>
      <c r="CP507" s="281"/>
      <c r="CQ507" s="282">
        <f>SUM(CQ7:CQ506)</f>
        <v>0</v>
      </c>
      <c r="CR507" s="283">
        <f>SUM(CR7:CR506)</f>
        <v>0</v>
      </c>
      <c r="CS507" s="283">
        <f>SUM(CS7:CS506)</f>
        <v>0</v>
      </c>
      <c r="CT507" s="283">
        <f>SUM(CT7:CT506)</f>
        <v>0</v>
      </c>
      <c r="CU507" s="432"/>
      <c r="CW507" s="433">
        <f>DG507</f>
        <v>0</v>
      </c>
      <c r="CX507" s="280"/>
      <c r="CY507" s="281"/>
      <c r="CZ507" s="281"/>
      <c r="DA507" s="281"/>
      <c r="DB507" s="281"/>
      <c r="DC507" s="281"/>
      <c r="DD507" s="281"/>
      <c r="DE507" s="282">
        <f>SUM(DE7:DE506)</f>
        <v>0</v>
      </c>
      <c r="DF507" s="283">
        <f>SUM(DF7:DF506)</f>
        <v>0</v>
      </c>
      <c r="DG507" s="283">
        <f>SUM(DG7:DG506)</f>
        <v>0</v>
      </c>
      <c r="DH507" s="283">
        <f>SUM(DH7:DH506)</f>
        <v>0</v>
      </c>
      <c r="DI507" s="432"/>
      <c r="DK507" s="433">
        <f>DU507</f>
        <v>0</v>
      </c>
      <c r="DL507" s="280"/>
      <c r="DM507" s="281"/>
      <c r="DN507" s="281"/>
      <c r="DO507" s="281"/>
      <c r="DP507" s="281"/>
      <c r="DQ507" s="281"/>
      <c r="DR507" s="281"/>
      <c r="DS507" s="282">
        <f>SUM(DS7:DS506)</f>
        <v>0</v>
      </c>
      <c r="DT507" s="283">
        <f>SUM(DT7:DT506)</f>
        <v>0</v>
      </c>
      <c r="DU507" s="283">
        <f>SUM(DU7:DU506)</f>
        <v>0</v>
      </c>
      <c r="DV507" s="283">
        <f>SUM(DV7:DV506)</f>
        <v>0</v>
      </c>
      <c r="DW507" s="432"/>
      <c r="DY507" s="433">
        <f>EI507</f>
        <v>0</v>
      </c>
      <c r="DZ507" s="280"/>
      <c r="EA507" s="281"/>
      <c r="EB507" s="281"/>
      <c r="EC507" s="281"/>
      <c r="ED507" s="281"/>
      <c r="EE507" s="281"/>
      <c r="EF507" s="281"/>
      <c r="EG507" s="282">
        <f>SUM(EG7:EG506)</f>
        <v>0</v>
      </c>
      <c r="EH507" s="283">
        <f>SUM(EH7:EH506)</f>
        <v>0</v>
      </c>
      <c r="EI507" s="283">
        <f>SUM(EI7:EI506)</f>
        <v>0</v>
      </c>
      <c r="EJ507" s="283">
        <f>SUM(EJ7:EJ506)</f>
        <v>0</v>
      </c>
      <c r="EK507" s="432"/>
      <c r="EM507" s="433">
        <f>EW507</f>
        <v>0</v>
      </c>
      <c r="EN507" s="280"/>
      <c r="EO507" s="281"/>
      <c r="EP507" s="281"/>
      <c r="EQ507" s="281"/>
      <c r="ER507" s="281"/>
      <c r="ES507" s="281"/>
      <c r="ET507" s="281"/>
      <c r="EU507" s="282">
        <f>SUM(EU7:EU506)</f>
        <v>0</v>
      </c>
      <c r="EV507" s="283">
        <f>SUM(EV7:EV506)</f>
        <v>0</v>
      </c>
      <c r="EW507" s="283">
        <f>SUM(EW7:EW506)</f>
        <v>0</v>
      </c>
      <c r="EX507" s="283">
        <f>SUM(EX7:EX506)</f>
        <v>0</v>
      </c>
      <c r="EY507" s="432"/>
      <c r="FA507" s="433">
        <f>FK507</f>
        <v>0</v>
      </c>
      <c r="FB507" s="280"/>
      <c r="FC507" s="281"/>
      <c r="FD507" s="281"/>
      <c r="FE507" s="281"/>
      <c r="FF507" s="281"/>
      <c r="FG507" s="281"/>
      <c r="FH507" s="281"/>
      <c r="FI507" s="282">
        <f>SUM(FI7:FI506)</f>
        <v>0</v>
      </c>
      <c r="FJ507" s="283">
        <f>SUM(FJ7:FJ506)</f>
        <v>0</v>
      </c>
      <c r="FK507" s="283">
        <f>SUM(FK7:FK506)</f>
        <v>0</v>
      </c>
      <c r="FL507" s="283">
        <f>SUM(FL7:FL506)</f>
        <v>0</v>
      </c>
      <c r="FM507" s="432"/>
    </row>
    <row r="508" spans="1:169" ht="19.899999999999999" customHeight="1" x14ac:dyDescent="0.25">
      <c r="A508" s="1"/>
      <c r="B508" s="213"/>
      <c r="C508" s="213"/>
      <c r="D508" s="241"/>
      <c r="E508" s="213"/>
      <c r="F508" s="213"/>
      <c r="G508" s="212"/>
      <c r="H508" s="213"/>
      <c r="I508" s="212"/>
      <c r="J508" s="213"/>
      <c r="K508" s="212"/>
      <c r="L508" s="212" t="s">
        <v>668</v>
      </c>
      <c r="M508" s="212">
        <f>P507</f>
        <v>0</v>
      </c>
      <c r="N508" s="213"/>
      <c r="O508" s="213"/>
      <c r="P508" s="213"/>
      <c r="T508" s="212"/>
      <c r="V508" s="212"/>
      <c r="X508" s="212"/>
      <c r="Y508" s="212" t="s">
        <v>668</v>
      </c>
      <c r="Z508" s="212">
        <f>AC507</f>
        <v>0</v>
      </c>
      <c r="AE508" s="213"/>
      <c r="AF508" s="213"/>
      <c r="AG508" s="212"/>
      <c r="AH508" s="213"/>
      <c r="AI508" s="212"/>
      <c r="AJ508" s="213"/>
      <c r="AK508" s="212"/>
      <c r="AL508" s="212" t="s">
        <v>668</v>
      </c>
      <c r="AM508" s="212">
        <f>AP507</f>
        <v>0</v>
      </c>
      <c r="AN508" s="213"/>
      <c r="AO508" s="213"/>
      <c r="AP508" s="213"/>
      <c r="AQ508" s="213"/>
      <c r="AS508" s="213"/>
      <c r="AT508" s="213"/>
      <c r="AU508" s="212"/>
      <c r="AV508" s="213"/>
      <c r="AW508" s="212"/>
      <c r="AX508" s="213"/>
      <c r="AY508" s="212"/>
      <c r="AZ508" s="212" t="s">
        <v>668</v>
      </c>
      <c r="BA508" s="212">
        <f>BD507</f>
        <v>0</v>
      </c>
      <c r="BB508" s="213"/>
      <c r="BC508" s="213"/>
      <c r="BD508" s="213"/>
      <c r="BE508" s="213"/>
      <c r="BG508" s="213"/>
      <c r="BH508" s="213"/>
      <c r="BI508" s="212"/>
      <c r="BJ508" s="213"/>
      <c r="BK508" s="212"/>
      <c r="BL508" s="213"/>
      <c r="BM508" s="212"/>
      <c r="BN508" s="212" t="s">
        <v>668</v>
      </c>
      <c r="BO508" s="212">
        <f>BR507</f>
        <v>0</v>
      </c>
      <c r="BP508" s="213"/>
      <c r="BQ508" s="213"/>
      <c r="BR508" s="213"/>
      <c r="BS508" s="213"/>
      <c r="BU508" s="213"/>
      <c r="BV508" s="213"/>
      <c r="BW508" s="212"/>
      <c r="BX508" s="213"/>
      <c r="BY508" s="212"/>
      <c r="BZ508" s="213"/>
      <c r="CA508" s="212"/>
      <c r="CB508" s="212" t="s">
        <v>668</v>
      </c>
      <c r="CC508" s="212">
        <f>CF507</f>
        <v>0</v>
      </c>
      <c r="CD508" s="213"/>
      <c r="CE508" s="213"/>
      <c r="CF508" s="213"/>
      <c r="CG508" s="213"/>
      <c r="CI508" s="213"/>
      <c r="CJ508" s="213"/>
      <c r="CK508" s="212"/>
      <c r="CL508" s="213"/>
      <c r="CM508" s="212"/>
      <c r="CN508" s="213"/>
      <c r="CO508" s="212"/>
      <c r="CP508" s="212" t="s">
        <v>668</v>
      </c>
      <c r="CQ508" s="212">
        <f>CT507</f>
        <v>0</v>
      </c>
      <c r="CR508" s="213"/>
      <c r="CS508" s="213"/>
      <c r="CT508" s="213"/>
      <c r="CU508" s="213"/>
      <c r="CW508" s="213"/>
      <c r="CX508" s="213"/>
      <c r="CY508" s="212"/>
      <c r="CZ508" s="213"/>
      <c r="DA508" s="212"/>
      <c r="DB508" s="213"/>
      <c r="DC508" s="212"/>
      <c r="DD508" s="212" t="s">
        <v>668</v>
      </c>
      <c r="DE508" s="212">
        <f>DH507</f>
        <v>0</v>
      </c>
      <c r="DF508" s="213"/>
      <c r="DG508" s="213"/>
      <c r="DH508" s="213"/>
      <c r="DI508" s="213"/>
      <c r="DK508" s="213"/>
      <c r="DL508" s="213"/>
      <c r="DM508" s="212"/>
      <c r="DN508" s="213"/>
      <c r="DO508" s="212"/>
      <c r="DP508" s="213"/>
      <c r="DQ508" s="212"/>
      <c r="DR508" s="212" t="s">
        <v>668</v>
      </c>
      <c r="DS508" s="212">
        <f>DV507</f>
        <v>0</v>
      </c>
      <c r="DT508" s="213"/>
      <c r="DU508" s="213"/>
      <c r="DV508" s="213"/>
      <c r="DW508" s="213"/>
      <c r="DY508" s="213"/>
      <c r="DZ508" s="213"/>
      <c r="EA508" s="212"/>
      <c r="EB508" s="213"/>
      <c r="EC508" s="212"/>
      <c r="ED508" s="213"/>
      <c r="EE508" s="212"/>
      <c r="EF508" s="212" t="s">
        <v>668</v>
      </c>
      <c r="EG508" s="212">
        <f>EJ507</f>
        <v>0</v>
      </c>
      <c r="EH508" s="213"/>
      <c r="EI508" s="213"/>
      <c r="EJ508" s="213"/>
      <c r="EK508" s="213"/>
      <c r="EM508" s="213"/>
      <c r="EN508" s="213"/>
      <c r="EO508" s="212"/>
      <c r="EP508" s="213"/>
      <c r="EQ508" s="212"/>
      <c r="ER508" s="213"/>
      <c r="ES508" s="212"/>
      <c r="ET508" s="212" t="s">
        <v>668</v>
      </c>
      <c r="EU508" s="212">
        <f>EX507</f>
        <v>0</v>
      </c>
      <c r="EV508" s="213"/>
      <c r="EW508" s="213"/>
      <c r="EX508" s="213"/>
      <c r="EY508" s="213"/>
      <c r="FA508" s="213"/>
      <c r="FB508" s="213"/>
      <c r="FC508" s="212"/>
      <c r="FD508" s="213"/>
      <c r="FE508" s="212"/>
      <c r="FF508" s="213"/>
      <c r="FG508" s="212"/>
      <c r="FH508" s="212" t="s">
        <v>668</v>
      </c>
      <c r="FI508" s="212">
        <f>FL507</f>
        <v>0</v>
      </c>
      <c r="FJ508" s="213"/>
      <c r="FK508" s="213"/>
      <c r="FL508" s="213"/>
    </row>
  </sheetData>
  <sheetProtection algorithmName="SHA-512" hashValue="MeJmGYio0EbpRQK41iiOSMRSR827Wp+6lfr3HIVSRSrxd6Ihmn5/IEv0q+im2him7776I0S3mRlT/1gbvLvP2Q==" saltValue="q+R8mgpIjtC61hgj5rlrkw==" spinCount="100000" sheet="1" objects="1" scenarios="1" autoFilter="0"/>
  <mergeCells count="156">
    <mergeCell ref="FA3:FF3"/>
    <mergeCell ref="FG3:FH3"/>
    <mergeCell ref="N2:N6"/>
    <mergeCell ref="C5:C6"/>
    <mergeCell ref="E3:K3"/>
    <mergeCell ref="B4:M4"/>
    <mergeCell ref="B5:B6"/>
    <mergeCell ref="D5:D6"/>
    <mergeCell ref="H5:I5"/>
    <mergeCell ref="J5:K5"/>
    <mergeCell ref="L5:L6"/>
    <mergeCell ref="M5:M6"/>
    <mergeCell ref="E6:G6"/>
    <mergeCell ref="H6:I6"/>
    <mergeCell ref="J6:K6"/>
    <mergeCell ref="R3:X3"/>
    <mergeCell ref="U5:V5"/>
    <mergeCell ref="W5:X5"/>
    <mergeCell ref="Y5:Y6"/>
    <mergeCell ref="Z5:Z6"/>
    <mergeCell ref="R6:T6"/>
    <mergeCell ref="U6:V6"/>
    <mergeCell ref="W6:X6"/>
    <mergeCell ref="O2:O6"/>
    <mergeCell ref="P2:P6"/>
    <mergeCell ref="AH5:AI5"/>
    <mergeCell ref="AJ5:AK5"/>
    <mergeCell ref="AL5:AL6"/>
    <mergeCell ref="AM5:AM6"/>
    <mergeCell ref="AE6:AG6"/>
    <mergeCell ref="AH6:AI6"/>
    <mergeCell ref="AJ6:AK6"/>
    <mergeCell ref="AA2:AA6"/>
    <mergeCell ref="AB2:AB6"/>
    <mergeCell ref="AC2:AC6"/>
    <mergeCell ref="AE3:AJ3"/>
    <mergeCell ref="AK3:AL3"/>
    <mergeCell ref="AV5:AW5"/>
    <mergeCell ref="AX5:AY5"/>
    <mergeCell ref="AZ5:AZ6"/>
    <mergeCell ref="BA5:BA6"/>
    <mergeCell ref="AS6:AU6"/>
    <mergeCell ref="AV6:AW6"/>
    <mergeCell ref="AX6:AY6"/>
    <mergeCell ref="AN2:AN6"/>
    <mergeCell ref="AO2:AO6"/>
    <mergeCell ref="AP2:AP6"/>
    <mergeCell ref="AS3:AX3"/>
    <mergeCell ref="AY3:AZ3"/>
    <mergeCell ref="BJ5:BK5"/>
    <mergeCell ref="BL5:BM5"/>
    <mergeCell ref="BN5:BN6"/>
    <mergeCell ref="BO5:BO6"/>
    <mergeCell ref="BG6:BI6"/>
    <mergeCell ref="BJ6:BK6"/>
    <mergeCell ref="BL6:BM6"/>
    <mergeCell ref="BB2:BB6"/>
    <mergeCell ref="BC2:BC6"/>
    <mergeCell ref="BD2:BD6"/>
    <mergeCell ref="BG3:BL3"/>
    <mergeCell ref="BM3:BN3"/>
    <mergeCell ref="BX5:BY5"/>
    <mergeCell ref="BZ5:CA5"/>
    <mergeCell ref="CB5:CB6"/>
    <mergeCell ref="CC5:CC6"/>
    <mergeCell ref="BU6:BW6"/>
    <mergeCell ref="BX6:BY6"/>
    <mergeCell ref="BZ6:CA6"/>
    <mergeCell ref="BP2:BP6"/>
    <mergeCell ref="BQ2:BQ6"/>
    <mergeCell ref="BR2:BR6"/>
    <mergeCell ref="BU3:BZ3"/>
    <mergeCell ref="CA3:CB3"/>
    <mergeCell ref="CL5:CM5"/>
    <mergeCell ref="CN5:CO5"/>
    <mergeCell ref="CP5:CP6"/>
    <mergeCell ref="CQ5:CQ6"/>
    <mergeCell ref="CI6:CK6"/>
    <mergeCell ref="CL6:CM6"/>
    <mergeCell ref="CN6:CO6"/>
    <mergeCell ref="CD2:CD6"/>
    <mergeCell ref="CE2:CE6"/>
    <mergeCell ref="CF2:CF6"/>
    <mergeCell ref="CI3:CN3"/>
    <mergeCell ref="CO3:CP3"/>
    <mergeCell ref="CZ5:DA5"/>
    <mergeCell ref="DB5:DC5"/>
    <mergeCell ref="DD5:DD6"/>
    <mergeCell ref="DE5:DE6"/>
    <mergeCell ref="CW6:CY6"/>
    <mergeCell ref="CZ6:DA6"/>
    <mergeCell ref="DB6:DC6"/>
    <mergeCell ref="CR2:CR6"/>
    <mergeCell ref="CS2:CS6"/>
    <mergeCell ref="CT2:CT6"/>
    <mergeCell ref="CW3:DB3"/>
    <mergeCell ref="DC3:DD3"/>
    <mergeCell ref="DN5:DO5"/>
    <mergeCell ref="DP5:DQ5"/>
    <mergeCell ref="DR5:DR6"/>
    <mergeCell ref="DS5:DS6"/>
    <mergeCell ref="DK6:DM6"/>
    <mergeCell ref="DN6:DO6"/>
    <mergeCell ref="DP6:DQ6"/>
    <mergeCell ref="DF2:DF6"/>
    <mergeCell ref="DG2:DG6"/>
    <mergeCell ref="DH2:DH6"/>
    <mergeCell ref="DK3:DP3"/>
    <mergeCell ref="DQ3:DR3"/>
    <mergeCell ref="EB5:EC5"/>
    <mergeCell ref="ED5:EE5"/>
    <mergeCell ref="EF5:EF6"/>
    <mergeCell ref="EG5:EG6"/>
    <mergeCell ref="DY6:EA6"/>
    <mergeCell ref="EB6:EC6"/>
    <mergeCell ref="ED6:EE6"/>
    <mergeCell ref="DT2:DT6"/>
    <mergeCell ref="DU2:DU6"/>
    <mergeCell ref="DV2:DV6"/>
    <mergeCell ref="DY3:ED3"/>
    <mergeCell ref="EE3:EF3"/>
    <mergeCell ref="ER5:ES5"/>
    <mergeCell ref="ET5:ET6"/>
    <mergeCell ref="EU5:EU6"/>
    <mergeCell ref="EM6:EO6"/>
    <mergeCell ref="EP6:EQ6"/>
    <mergeCell ref="ER6:ES6"/>
    <mergeCell ref="EH2:EH6"/>
    <mergeCell ref="EI2:EI6"/>
    <mergeCell ref="EJ2:EJ6"/>
    <mergeCell ref="EM3:ER3"/>
    <mergeCell ref="ES3:ET3"/>
    <mergeCell ref="FM2:FM6"/>
    <mergeCell ref="AQ2:AQ6"/>
    <mergeCell ref="BE2:BE6"/>
    <mergeCell ref="BS2:BS6"/>
    <mergeCell ref="CG2:CG6"/>
    <mergeCell ref="CU2:CU6"/>
    <mergeCell ref="DI2:DI6"/>
    <mergeCell ref="DW2:DW6"/>
    <mergeCell ref="EK2:EK6"/>
    <mergeCell ref="EY2:EY6"/>
    <mergeCell ref="FJ2:FJ6"/>
    <mergeCell ref="FK2:FK6"/>
    <mergeCell ref="FL2:FL6"/>
    <mergeCell ref="FD5:FE5"/>
    <mergeCell ref="FF5:FG5"/>
    <mergeCell ref="FH5:FH6"/>
    <mergeCell ref="FI5:FI6"/>
    <mergeCell ref="FA6:FC6"/>
    <mergeCell ref="FD6:FE6"/>
    <mergeCell ref="FF6:FG6"/>
    <mergeCell ref="EV2:EV6"/>
    <mergeCell ref="EW2:EW6"/>
    <mergeCell ref="EX2:EX6"/>
    <mergeCell ref="EP5:EQ5"/>
  </mergeCells>
  <conditionalFormatting sqref="H7">
    <cfRule type="expression" dxfId="54" priority="96">
      <formula>AND($F7=1,$H7=" ")</formula>
    </cfRule>
    <cfRule type="expression" dxfId="53" priority="97">
      <formula>AND($F7=0,$H7&lt;&gt;" ")</formula>
    </cfRule>
  </conditionalFormatting>
  <conditionalFormatting sqref="J7">
    <cfRule type="expression" dxfId="52" priority="98">
      <formula>AND($F7=1,$J7=" ")</formula>
    </cfRule>
    <cfRule type="expression" dxfId="51" priority="99">
      <formula>AND($F7=0,$J7&lt;&gt;" ")</formula>
    </cfRule>
  </conditionalFormatting>
  <conditionalFormatting sqref="H8:H506">
    <cfRule type="expression" dxfId="50" priority="94">
      <formula>AND($F8=1,$H8=" ")</formula>
    </cfRule>
    <cfRule type="expression" dxfId="49" priority="95">
      <formula>AND($F8=0,$H8&lt;&gt;" ")</formula>
    </cfRule>
  </conditionalFormatting>
  <conditionalFormatting sqref="J8:J506">
    <cfRule type="expression" dxfId="48" priority="92">
      <formula>AND($F8=1,$J8=" ")</formula>
    </cfRule>
    <cfRule type="expression" dxfId="47" priority="93">
      <formula>AND($F8=0,$J8&lt;&gt;" ")</formula>
    </cfRule>
  </conditionalFormatting>
  <conditionalFormatting sqref="FF7:FF506">
    <cfRule type="expression" dxfId="46" priority="4">
      <formula>AND($FB7=1,OR($FF7=" ",$FF7=""))</formula>
    </cfRule>
    <cfRule type="expression" dxfId="45" priority="5">
      <formula>AND($FA7="",$FB7=0,AND($FF7&lt;&gt;" ",$FF7&lt;&gt;""))</formula>
    </cfRule>
  </conditionalFormatting>
  <conditionalFormatting sqref="FD7:FD506">
    <cfRule type="expression" dxfId="44" priority="6">
      <formula>AND($FB7=1,OR($FD7=" ",$FD7=""))</formula>
    </cfRule>
    <cfRule type="expression" dxfId="43" priority="7">
      <formula>AND($FA7="",$FB7=0,AND($FD7&lt;&gt;" ",$FF7&lt;&gt;""))</formula>
    </cfRule>
  </conditionalFormatting>
  <conditionalFormatting sqref="EP7:EP506">
    <cfRule type="expression" dxfId="42" priority="14">
      <formula>AND($EN7=1,OR($EP7=" ",$EP7=""))</formula>
    </cfRule>
    <cfRule type="expression" dxfId="41" priority="15">
      <formula>AND($EM7="",$EN7=0,AND($EP7&lt;&gt;" ",$EP7&lt;&gt;""))</formula>
    </cfRule>
  </conditionalFormatting>
  <conditionalFormatting sqref="ER7:ER506">
    <cfRule type="expression" dxfId="40" priority="12">
      <formula>AND($EN7=1,OR($ER7=" ",$ER7=""))</formula>
    </cfRule>
    <cfRule type="expression" dxfId="39" priority="13">
      <formula>AND($EM7="",$EN7=0,AND($ER7&lt;&gt;" ",$ER7&lt;&gt;""))</formula>
    </cfRule>
  </conditionalFormatting>
  <conditionalFormatting sqref="EB7:EB506">
    <cfRule type="expression" dxfId="38" priority="22">
      <formula>AND($DZ7=1,OR($EB7=" ",$ED7=""))</formula>
    </cfRule>
    <cfRule type="expression" dxfId="37" priority="23">
      <formula>AND($DY7="",$DZ7=0,AND($EB7&lt;&gt;" ",$EB7&lt;&gt;""))</formula>
    </cfRule>
  </conditionalFormatting>
  <conditionalFormatting sqref="ED7:ED506">
    <cfRule type="expression" dxfId="36" priority="20">
      <formula>AND($DZ7=1,OR($ED7=" ",$ED7=""))</formula>
    </cfRule>
    <cfRule type="expression" dxfId="35" priority="21">
      <formula>AND($DY7="",$DZ7=0,AND($ED7&lt;&gt;" ",$ED7&lt;&gt;""))</formula>
    </cfRule>
  </conditionalFormatting>
  <conditionalFormatting sqref="DP7:DP506">
    <cfRule type="expression" dxfId="34" priority="28">
      <formula>AND($DL7=1,OR($DP7=" ",$DP7=""))</formula>
    </cfRule>
    <cfRule type="expression" dxfId="33" priority="29">
      <formula>AND($DK7="",$DL7=0,AND($DP7&lt;&gt;" ",$DP7&lt;&gt;""))</formula>
    </cfRule>
  </conditionalFormatting>
  <conditionalFormatting sqref="DN7:DN506">
    <cfRule type="expression" dxfId="32" priority="30">
      <formula>AND($DL7=1,OR($DN7=" ",$DN7=""))</formula>
    </cfRule>
    <cfRule type="expression" dxfId="31" priority="31">
      <formula>AND($DK7="",$DL7=0,AND($DN7&lt;&gt;" ",$DN7&lt;&gt;""))</formula>
    </cfRule>
  </conditionalFormatting>
  <conditionalFormatting sqref="CZ7:CZ506">
    <cfRule type="expression" dxfId="30" priority="38">
      <formula>AND($CX7=1,OR($CZ7=" ",$CZ7=""))</formula>
    </cfRule>
    <cfRule type="expression" dxfId="29" priority="39">
      <formula>AND($CW7="",$CX7=0,AND($CZ7&lt;&gt;" ",$CZ7&lt;&gt;""))</formula>
    </cfRule>
  </conditionalFormatting>
  <conditionalFormatting sqref="DB7:DB506">
    <cfRule type="expression" dxfId="28" priority="36">
      <formula>AND($CX7=1,OR($DB7=" ",$DB7=""))</formula>
    </cfRule>
    <cfRule type="expression" dxfId="27" priority="37">
      <formula>AND($CW7="",$CX7=0,AND($DB7&lt;&gt;" ",$DB7&lt;&gt;""))</formula>
    </cfRule>
  </conditionalFormatting>
  <conditionalFormatting sqref="CN7:CN506">
    <cfRule type="expression" dxfId="26" priority="44">
      <formula>AND($CJ7=1,OR($CN7=" ",$CN7=""))</formula>
    </cfRule>
    <cfRule type="expression" dxfId="25" priority="45">
      <formula>AND($CI7="",$CJ7=0,AND($CN7&lt;&gt;" ",$CN7&lt;&gt;""))</formula>
    </cfRule>
  </conditionalFormatting>
  <conditionalFormatting sqref="CL7:CL506">
    <cfRule type="expression" dxfId="24" priority="46">
      <formula>AND($CJ7=1,OR($CL7=" ",$CL7=""))</formula>
    </cfRule>
    <cfRule type="expression" dxfId="23" priority="47">
      <formula>AND($CI7="",$CJ7=0,AND($CL7&lt;&gt;" ",$CL7&lt;&gt;""))</formula>
    </cfRule>
  </conditionalFormatting>
  <conditionalFormatting sqref="BX7:BX506">
    <cfRule type="expression" dxfId="22" priority="54">
      <formula>AND($BV7=1,OR($BX7=" ",$BX7=""))</formula>
    </cfRule>
    <cfRule type="expression" dxfId="21" priority="55">
      <formula>AND($BU7="",$BV7=0,AND($BX7&lt;&gt;" ",$BX7&lt;&gt;""))</formula>
    </cfRule>
  </conditionalFormatting>
  <conditionalFormatting sqref="BZ7:BZ506">
    <cfRule type="expression" dxfId="20" priority="52">
      <formula>AND($BV7=1,OR($BZ7=" ",$BZ7=""))</formula>
    </cfRule>
    <cfRule type="expression" dxfId="19" priority="53">
      <formula>AND($BU7="",$BV7=0,AND($BZ7&lt;&gt;" ",$BZ7&lt;&gt;""))</formula>
    </cfRule>
  </conditionalFormatting>
  <conditionalFormatting sqref="BJ7:BJ506">
    <cfRule type="expression" dxfId="18" priority="62">
      <formula>AND($BH7=1,OR($BJ7=" ",$BJ7=""))</formula>
    </cfRule>
    <cfRule type="expression" dxfId="17" priority="63">
      <formula>AND($BG7="",$BH7=0,AND($BJ7&lt;&gt;" ",$BJ7&lt;&gt;""))</formula>
    </cfRule>
  </conditionalFormatting>
  <conditionalFormatting sqref="BL7:BL506">
    <cfRule type="expression" dxfId="16" priority="60">
      <formula>AND($BH7=1,OR($BL7=" ",$BL7=""))</formula>
    </cfRule>
    <cfRule type="expression" dxfId="15" priority="61">
      <formula>AND($BG7="",$BH7=0,AND($BL7&lt;&gt;" ",$BL7&lt;&gt;""))</formula>
    </cfRule>
  </conditionalFormatting>
  <conditionalFormatting sqref="AV7:AV506">
    <cfRule type="expression" dxfId="14" priority="70">
      <formula>AND($AT7=1,OR($AV7=" ",$AV7=""))</formula>
    </cfRule>
    <cfRule type="expression" dxfId="13" priority="71">
      <formula>AND($AS7="",$AT7=0,AND($AV7&lt;&gt;" ",$AV7&lt;&gt;""))</formula>
    </cfRule>
  </conditionalFormatting>
  <conditionalFormatting sqref="AX7:AX506">
    <cfRule type="expression" dxfId="12" priority="68">
      <formula>AND($AT7=1,OR($AX7=" ",$AX7=""))</formula>
    </cfRule>
    <cfRule type="expression" dxfId="11" priority="69">
      <formula>AND($AS7="",$AT7=0,AND($AX7&lt;&gt;" ",$AX7&lt;&gt;""))</formula>
    </cfRule>
  </conditionalFormatting>
  <conditionalFormatting sqref="AH7:AH506">
    <cfRule type="expression" dxfId="10" priority="78">
      <formula>AND($AF7=1,OR($AH7=" ",$AH7=""))</formula>
    </cfRule>
    <cfRule type="expression" dxfId="9" priority="79">
      <formula>AND($AE7="",$AF7=0,AND($AH7&lt;&gt;" ",$AH7&lt;&gt;""))</formula>
    </cfRule>
  </conditionalFormatting>
  <conditionalFormatting sqref="AJ7:AJ506">
    <cfRule type="expression" dxfId="8" priority="76">
      <formula>AND($AF7=1,OR($AJ7=" ",$AJ7=""))</formula>
    </cfRule>
    <cfRule type="expression" dxfId="7" priority="77">
      <formula>AND($AE7="",$AF7=0,AND($AJ7&lt;&gt;" ",$AJ7&lt;&gt;""))</formula>
    </cfRule>
  </conditionalFormatting>
  <conditionalFormatting sqref="W7:W506">
    <cfRule type="expression" dxfId="6" priority="1">
      <formula>$W7&lt;&gt;$J7</formula>
    </cfRule>
    <cfRule type="expression" dxfId="5" priority="84">
      <formula>AND($S7=1,OR($W7=" ",$W7=""))</formula>
    </cfRule>
    <cfRule type="expression" dxfId="4" priority="85">
      <formula>AND($R7="",$S7=0,AND($W7&lt;&gt;" ",$W7&lt;&gt;""))</formula>
    </cfRule>
  </conditionalFormatting>
  <conditionalFormatting sqref="U7:U506">
    <cfRule type="expression" dxfId="3" priority="2">
      <formula>$U7&lt;&gt;$H7</formula>
    </cfRule>
    <cfRule type="expression" dxfId="2" priority="86">
      <formula>AND($S7=1,OR($U7=" ",$U7=""))</formula>
    </cfRule>
    <cfRule type="expression" dxfId="1" priority="87">
      <formula>AND($R7="",$S7=0,AND($U7&lt;&gt;" ",$U7&lt;&gt;""))</formula>
    </cfRule>
  </conditionalFormatting>
  <conditionalFormatting sqref="R7:R506">
    <cfRule type="expression" dxfId="0" priority="3">
      <formula>$R7&lt;&gt;$E7</formula>
    </cfRule>
  </conditionalFormatting>
  <dataValidations count="3">
    <dataValidation type="list" allowBlank="1" showDropDown="1" showInputMessage="1" showErrorMessage="1" error="Zadejte počet dní stáže v rozsahu 5 - 20._x000a_Pro zrušení stáže zadejte hodnotu 0." prompt="Stáže v rozsahu 5 - 20 dní. Pro zrušení stáže zadejte hodnotu 0 (jinak bude započtena předchozí platná hodnota)." sqref="E7:E506 FA7:FA506 EM7:EM506 AS7:AS506 BG7:BG506 BU7:BU506 CI7:CI506 CW7:CW506 DK7:DK506 DY7:DY506 R7:R506" xr:uid="{00000000-0002-0000-0500-000000000000}">
      <formula1>"0,5,6,7,8,9,10,11,12,13,14,15,16,17,18,19,20"</formula1>
    </dataValidation>
    <dataValidation type="list" operator="equal" showDropDown="1" showInputMessage="1" showErrorMessage="1" error="Zadejte počet dní stáže v rozsahu 5 - 20._x000a_Pro zrušení stáže zadejte hodnotu 0." prompt="Stáže v rozsahu 5 - 20 dní. Pro zrušení stáže zadejte hodnotu 0 (jinak bude započtena předchozí platná hodnota)." sqref="AE7:AE506" xr:uid="{00000000-0002-0000-0500-000001000000}">
      <formula1>"0,5,6,7,8,9,10,11,12,13,14,15,16,17,18,19,20"</formula1>
    </dataValidation>
    <dataValidation type="list" allowBlank="1" showInputMessage="1" showErrorMessage="1" sqref="AM3 BA3 BO3 CC3 CQ3 DE3 DS3 EG3 EU3 FI3" xr:uid="{00000000-0002-0000-0500-000002000000}">
      <formula1>"ANO,ano"</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3000000}">
          <x14:formula1>
            <xm:f>data!$B$3:$B$32</xm:f>
          </x14:formula1>
          <xm:sqref>H7:H506 FD7:FD506 AH7:AH506 AV7:AV506 BJ7:BJ506 BX7:BX506 CL7:CL506 CZ7:CZ506 DN7:DN506 EB7:EB506 EP7:EP506</xm:sqref>
        </x14:dataValidation>
        <x14:dataValidation type="list" allowBlank="1" showInputMessage="1" showErrorMessage="1" xr:uid="{00000000-0002-0000-0500-000004000000}">
          <x14:formula1>
            <xm:f>data!$B$35:$B$39</xm:f>
          </x14:formula1>
          <xm:sqref>J7:J506 FF7:FF506 AJ7:AJ506 AX7:AX506 BL7:BL506 BZ7:BZ506 CN7:CN506 DB7:DB506 DP7:DP506 ED7:ED506 ER7:ER506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0"/>
  <sheetViews>
    <sheetView workbookViewId="0">
      <selection activeCell="F23" sqref="F23"/>
    </sheetView>
  </sheetViews>
  <sheetFormatPr defaultRowHeight="15" x14ac:dyDescent="0.25"/>
  <cols>
    <col min="1" max="1" width="9.7109375" bestFit="1" customWidth="1"/>
    <col min="2" max="2" width="20" customWidth="1"/>
    <col min="3" max="3" width="11.28515625" style="135" customWidth="1"/>
    <col min="4" max="6" width="11.28515625" customWidth="1"/>
    <col min="8" max="8" width="19" customWidth="1"/>
    <col min="9" max="9" width="33.42578125" bestFit="1" customWidth="1"/>
  </cols>
  <sheetData>
    <row r="1" spans="1:11" x14ac:dyDescent="0.25">
      <c r="C1" s="135" t="s">
        <v>83</v>
      </c>
      <c r="E1" t="s">
        <v>599</v>
      </c>
      <c r="I1" t="s">
        <v>77</v>
      </c>
    </row>
    <row r="2" spans="1:11" x14ac:dyDescent="0.25">
      <c r="C2" s="135" t="s">
        <v>677</v>
      </c>
      <c r="D2" t="s">
        <v>678</v>
      </c>
      <c r="E2" s="135" t="s">
        <v>677</v>
      </c>
      <c r="F2" t="s">
        <v>678</v>
      </c>
      <c r="I2" t="s">
        <v>78</v>
      </c>
    </row>
    <row r="3" spans="1:11" x14ac:dyDescent="0.25">
      <c r="A3" t="s">
        <v>600</v>
      </c>
      <c r="B3" t="s">
        <v>96</v>
      </c>
      <c r="C3" s="135">
        <f>E3*$B$45</f>
        <v>0</v>
      </c>
      <c r="D3">
        <v>0</v>
      </c>
      <c r="E3" s="135">
        <v>0</v>
      </c>
      <c r="F3">
        <v>0</v>
      </c>
      <c r="I3" t="s">
        <v>79</v>
      </c>
    </row>
    <row r="4" spans="1:11" x14ac:dyDescent="0.25">
      <c r="B4" t="s">
        <v>601</v>
      </c>
      <c r="C4" s="242">
        <f>E4*$B$45</f>
        <v>3471.3999999999996</v>
      </c>
      <c r="D4" s="242">
        <f>F4*$B$45</f>
        <v>2424.875</v>
      </c>
      <c r="E4">
        <v>136</v>
      </c>
      <c r="F4">
        <v>95</v>
      </c>
      <c r="I4" t="s">
        <v>80</v>
      </c>
    </row>
    <row r="5" spans="1:11" x14ac:dyDescent="0.25">
      <c r="B5" t="s">
        <v>602</v>
      </c>
      <c r="C5" s="242">
        <f>E5*$B$45</f>
        <v>3037.4749999999999</v>
      </c>
      <c r="D5" s="242">
        <f>F5*$B$45</f>
        <v>2118.5749999999998</v>
      </c>
      <c r="E5">
        <v>119</v>
      </c>
      <c r="F5">
        <v>83</v>
      </c>
      <c r="I5" t="s">
        <v>81</v>
      </c>
    </row>
    <row r="6" spans="1:11" x14ac:dyDescent="0.25">
      <c r="B6" t="s">
        <v>93</v>
      </c>
      <c r="C6" s="242">
        <f t="shared" ref="C6:D32" si="0">E6*$B$45</f>
        <v>3905.3249999999998</v>
      </c>
      <c r="D6" s="242">
        <f t="shared" si="0"/>
        <v>2731.1749999999997</v>
      </c>
      <c r="E6">
        <v>153</v>
      </c>
      <c r="F6">
        <v>107</v>
      </c>
    </row>
    <row r="7" spans="1:11" x14ac:dyDescent="0.25">
      <c r="B7" t="s">
        <v>102</v>
      </c>
      <c r="C7" s="242">
        <f t="shared" si="0"/>
        <v>3037.4749999999999</v>
      </c>
      <c r="D7" s="242">
        <f t="shared" si="0"/>
        <v>2118.5749999999998</v>
      </c>
      <c r="E7">
        <v>119</v>
      </c>
      <c r="F7">
        <v>83</v>
      </c>
    </row>
    <row r="8" spans="1:11" x14ac:dyDescent="0.25">
      <c r="B8" t="s">
        <v>603</v>
      </c>
      <c r="C8" s="242">
        <f t="shared" si="0"/>
        <v>3905.3249999999998</v>
      </c>
      <c r="D8" s="242">
        <f t="shared" si="0"/>
        <v>2731.1749999999997</v>
      </c>
      <c r="E8">
        <v>153</v>
      </c>
      <c r="F8">
        <v>107</v>
      </c>
    </row>
    <row r="9" spans="1:11" x14ac:dyDescent="0.25">
      <c r="B9" t="s">
        <v>604</v>
      </c>
      <c r="C9" s="242">
        <f t="shared" si="0"/>
        <v>3471.3999999999996</v>
      </c>
      <c r="D9" s="242">
        <f t="shared" si="0"/>
        <v>2424.875</v>
      </c>
      <c r="E9">
        <v>136</v>
      </c>
      <c r="F9">
        <v>95</v>
      </c>
    </row>
    <row r="10" spans="1:11" x14ac:dyDescent="0.25">
      <c r="B10" t="s">
        <v>605</v>
      </c>
      <c r="C10" s="242">
        <f t="shared" si="0"/>
        <v>3037.4749999999999</v>
      </c>
      <c r="D10" s="242">
        <f t="shared" si="0"/>
        <v>2118.5749999999998</v>
      </c>
      <c r="E10">
        <v>119</v>
      </c>
      <c r="F10">
        <v>83</v>
      </c>
    </row>
    <row r="11" spans="1:11" x14ac:dyDescent="0.25">
      <c r="B11" t="s">
        <v>99</v>
      </c>
      <c r="C11" s="242">
        <f t="shared" si="0"/>
        <v>3905.3249999999998</v>
      </c>
      <c r="D11" s="242">
        <f t="shared" si="0"/>
        <v>2731.1749999999997</v>
      </c>
      <c r="E11">
        <v>153</v>
      </c>
      <c r="F11">
        <v>107</v>
      </c>
    </row>
    <row r="12" spans="1:11" x14ac:dyDescent="0.25">
      <c r="B12" t="s">
        <v>606</v>
      </c>
      <c r="C12" s="242">
        <f t="shared" si="0"/>
        <v>3905.3249999999998</v>
      </c>
      <c r="D12" s="242">
        <f t="shared" si="0"/>
        <v>2731.1749999999997</v>
      </c>
      <c r="E12">
        <v>153</v>
      </c>
      <c r="F12">
        <v>107</v>
      </c>
    </row>
    <row r="13" spans="1:11" x14ac:dyDescent="0.25">
      <c r="B13" t="s">
        <v>607</v>
      </c>
      <c r="C13" s="242">
        <f t="shared" si="0"/>
        <v>3471.3999999999996</v>
      </c>
      <c r="D13" s="242">
        <f t="shared" si="0"/>
        <v>2424.875</v>
      </c>
      <c r="E13">
        <v>136</v>
      </c>
      <c r="F13">
        <v>95</v>
      </c>
      <c r="K13" s="243"/>
    </row>
    <row r="14" spans="1:11" x14ac:dyDescent="0.25">
      <c r="B14" t="s">
        <v>608</v>
      </c>
      <c r="C14" s="242">
        <f t="shared" si="0"/>
        <v>3471.3999999999996</v>
      </c>
      <c r="D14" s="242">
        <f t="shared" si="0"/>
        <v>2424.875</v>
      </c>
      <c r="E14">
        <v>136</v>
      </c>
      <c r="F14">
        <v>95</v>
      </c>
    </row>
    <row r="15" spans="1:11" x14ac:dyDescent="0.25">
      <c r="B15" t="s">
        <v>609</v>
      </c>
      <c r="C15" s="242">
        <f t="shared" si="0"/>
        <v>3037.4749999999999</v>
      </c>
      <c r="D15" s="242">
        <f t="shared" si="0"/>
        <v>2118.5749999999998</v>
      </c>
      <c r="E15">
        <v>119</v>
      </c>
      <c r="F15">
        <v>83</v>
      </c>
    </row>
    <row r="16" spans="1:11" x14ac:dyDescent="0.25">
      <c r="B16" t="s">
        <v>610</v>
      </c>
      <c r="C16" s="242">
        <f t="shared" si="0"/>
        <v>3037.4749999999999</v>
      </c>
      <c r="D16" s="242">
        <f t="shared" si="0"/>
        <v>2118.5749999999998</v>
      </c>
      <c r="E16">
        <v>119</v>
      </c>
      <c r="F16">
        <v>83</v>
      </c>
    </row>
    <row r="17" spans="1:8" x14ac:dyDescent="0.25">
      <c r="B17" t="s">
        <v>611</v>
      </c>
      <c r="C17" s="242">
        <f t="shared" si="0"/>
        <v>3905.3249999999998</v>
      </c>
      <c r="D17" s="242">
        <f t="shared" si="0"/>
        <v>2731.1749999999997</v>
      </c>
      <c r="E17">
        <v>153</v>
      </c>
      <c r="F17">
        <v>107</v>
      </c>
    </row>
    <row r="18" spans="1:8" x14ac:dyDescent="0.25">
      <c r="B18" t="s">
        <v>612</v>
      </c>
      <c r="C18" s="242">
        <f t="shared" si="0"/>
        <v>3037.4749999999999</v>
      </c>
      <c r="D18" s="242">
        <f t="shared" si="0"/>
        <v>2118.5749999999998</v>
      </c>
      <c r="E18">
        <v>119</v>
      </c>
      <c r="F18">
        <v>83</v>
      </c>
    </row>
    <row r="19" spans="1:8" x14ac:dyDescent="0.25">
      <c r="B19" t="s">
        <v>613</v>
      </c>
      <c r="C19" s="242">
        <f t="shared" si="0"/>
        <v>3471.3999999999996</v>
      </c>
      <c r="D19" s="242">
        <f t="shared" si="0"/>
        <v>2424.875</v>
      </c>
      <c r="E19">
        <v>136</v>
      </c>
      <c r="F19">
        <v>95</v>
      </c>
    </row>
    <row r="20" spans="1:8" x14ac:dyDescent="0.25">
      <c r="B20" t="s">
        <v>614</v>
      </c>
      <c r="C20" s="242">
        <f t="shared" si="0"/>
        <v>3471.3999999999996</v>
      </c>
      <c r="D20" s="242">
        <f t="shared" si="0"/>
        <v>2424.875</v>
      </c>
      <c r="E20">
        <v>136</v>
      </c>
      <c r="F20">
        <v>95</v>
      </c>
    </row>
    <row r="21" spans="1:8" x14ac:dyDescent="0.25">
      <c r="B21" t="s">
        <v>615</v>
      </c>
      <c r="C21" s="242">
        <f t="shared" si="0"/>
        <v>3471.3999999999996</v>
      </c>
      <c r="D21" s="242">
        <f t="shared" si="0"/>
        <v>2424.875</v>
      </c>
      <c r="E21">
        <v>136</v>
      </c>
      <c r="F21">
        <v>95</v>
      </c>
    </row>
    <row r="22" spans="1:8" x14ac:dyDescent="0.25">
      <c r="B22" t="s">
        <v>616</v>
      </c>
      <c r="C22" s="242">
        <f t="shared" si="0"/>
        <v>3905.3249999999998</v>
      </c>
      <c r="D22" s="242">
        <f t="shared" si="0"/>
        <v>2731.1749999999997</v>
      </c>
      <c r="E22">
        <v>153</v>
      </c>
      <c r="F22">
        <v>107</v>
      </c>
      <c r="H22" s="135"/>
    </row>
    <row r="23" spans="1:8" x14ac:dyDescent="0.25">
      <c r="B23" t="s">
        <v>617</v>
      </c>
      <c r="C23" s="242">
        <f t="shared" si="0"/>
        <v>3037.4749999999999</v>
      </c>
      <c r="D23" s="242">
        <f t="shared" si="0"/>
        <v>2118.5749999999998</v>
      </c>
      <c r="E23">
        <v>119</v>
      </c>
      <c r="F23">
        <v>83</v>
      </c>
    </row>
    <row r="24" spans="1:8" x14ac:dyDescent="0.25">
      <c r="A24" s="244"/>
      <c r="B24" t="s">
        <v>618</v>
      </c>
      <c r="C24" s="242">
        <f t="shared" si="0"/>
        <v>3471.3999999999996</v>
      </c>
      <c r="D24" s="242">
        <f t="shared" si="0"/>
        <v>2424.875</v>
      </c>
      <c r="E24">
        <v>136</v>
      </c>
      <c r="F24">
        <v>95</v>
      </c>
    </row>
    <row r="25" spans="1:8" x14ac:dyDescent="0.25">
      <c r="A25" s="244"/>
      <c r="B25" t="s">
        <v>619</v>
      </c>
      <c r="C25" s="242">
        <f t="shared" si="0"/>
        <v>3471.3999999999996</v>
      </c>
      <c r="D25" s="242">
        <f t="shared" si="0"/>
        <v>2424.875</v>
      </c>
      <c r="E25">
        <v>136</v>
      </c>
      <c r="F25">
        <v>95</v>
      </c>
    </row>
    <row r="26" spans="1:8" x14ac:dyDescent="0.25">
      <c r="A26" s="244"/>
      <c r="B26" t="s">
        <v>620</v>
      </c>
      <c r="C26" s="242">
        <f t="shared" si="0"/>
        <v>3037.4749999999999</v>
      </c>
      <c r="D26" s="242">
        <f t="shared" si="0"/>
        <v>2118.5749999999998</v>
      </c>
      <c r="E26">
        <v>119</v>
      </c>
      <c r="F26">
        <v>83</v>
      </c>
    </row>
    <row r="27" spans="1:8" x14ac:dyDescent="0.25">
      <c r="A27" s="244"/>
      <c r="B27" t="s">
        <v>621</v>
      </c>
      <c r="C27" s="242">
        <f t="shared" si="0"/>
        <v>3471.3999999999996</v>
      </c>
      <c r="D27" s="242">
        <f t="shared" si="0"/>
        <v>2424.875</v>
      </c>
      <c r="E27">
        <v>136</v>
      </c>
      <c r="F27">
        <v>95</v>
      </c>
    </row>
    <row r="28" spans="1:8" x14ac:dyDescent="0.25">
      <c r="B28" t="s">
        <v>622</v>
      </c>
      <c r="C28" s="242">
        <f t="shared" si="0"/>
        <v>3037.4749999999999</v>
      </c>
      <c r="D28" s="242">
        <f t="shared" si="0"/>
        <v>2118.5749999999998</v>
      </c>
      <c r="E28">
        <v>119</v>
      </c>
      <c r="F28">
        <v>83</v>
      </c>
    </row>
    <row r="29" spans="1:8" x14ac:dyDescent="0.25">
      <c r="B29" t="s">
        <v>623</v>
      </c>
      <c r="C29" s="242">
        <f t="shared" si="0"/>
        <v>3037.4749999999999</v>
      </c>
      <c r="D29" s="242">
        <f t="shared" si="0"/>
        <v>2118.5749999999998</v>
      </c>
      <c r="E29">
        <v>119</v>
      </c>
      <c r="F29">
        <v>83</v>
      </c>
    </row>
    <row r="30" spans="1:8" x14ac:dyDescent="0.25">
      <c r="B30" t="s">
        <v>624</v>
      </c>
      <c r="C30" s="242">
        <f t="shared" si="0"/>
        <v>3905.3249999999998</v>
      </c>
      <c r="D30" s="242">
        <f t="shared" si="0"/>
        <v>2731.1749999999997</v>
      </c>
      <c r="E30">
        <v>153</v>
      </c>
      <c r="F30">
        <v>107</v>
      </c>
    </row>
    <row r="31" spans="1:8" x14ac:dyDescent="0.25">
      <c r="B31" t="s">
        <v>625</v>
      </c>
      <c r="C31" s="242">
        <f t="shared" si="0"/>
        <v>3471.3999999999996</v>
      </c>
      <c r="D31" s="242">
        <f t="shared" si="0"/>
        <v>2424.875</v>
      </c>
      <c r="E31">
        <v>136</v>
      </c>
      <c r="F31">
        <v>95</v>
      </c>
    </row>
    <row r="32" spans="1:8" x14ac:dyDescent="0.25">
      <c r="B32" t="s">
        <v>626</v>
      </c>
      <c r="C32" s="242">
        <f t="shared" si="0"/>
        <v>3905.3249999999998</v>
      </c>
      <c r="D32" s="242">
        <f t="shared" si="0"/>
        <v>2731.1749999999997</v>
      </c>
      <c r="E32" s="135">
        <v>153</v>
      </c>
      <c r="F32">
        <v>107</v>
      </c>
    </row>
    <row r="34" spans="1:4" x14ac:dyDescent="0.25">
      <c r="C34" s="245" t="s">
        <v>83</v>
      </c>
      <c r="D34" s="246" t="s">
        <v>599</v>
      </c>
    </row>
    <row r="35" spans="1:4" x14ac:dyDescent="0.25">
      <c r="A35" s="244" t="s">
        <v>627</v>
      </c>
      <c r="B35" s="244" t="s">
        <v>96</v>
      </c>
      <c r="C35" s="135">
        <f>D35*$B$45</f>
        <v>0</v>
      </c>
      <c r="D35" s="135">
        <v>0</v>
      </c>
    </row>
    <row r="36" spans="1:4" x14ac:dyDescent="0.25">
      <c r="B36" s="244" t="s">
        <v>628</v>
      </c>
      <c r="C36" s="242">
        <f t="shared" ref="C36:C39" si="1">D36*$B$45</f>
        <v>510.5</v>
      </c>
      <c r="D36" s="135">
        <v>20</v>
      </c>
    </row>
    <row r="37" spans="1:4" x14ac:dyDescent="0.25">
      <c r="B37" s="244" t="s">
        <v>94</v>
      </c>
      <c r="C37" s="242">
        <f t="shared" si="1"/>
        <v>4594.5</v>
      </c>
      <c r="D37" s="135">
        <v>180</v>
      </c>
    </row>
    <row r="38" spans="1:4" x14ac:dyDescent="0.25">
      <c r="B38" s="244" t="s">
        <v>100</v>
      </c>
      <c r="C38" s="242">
        <f t="shared" si="1"/>
        <v>7019.375</v>
      </c>
      <c r="D38" s="135">
        <v>275</v>
      </c>
    </row>
    <row r="39" spans="1:4" x14ac:dyDescent="0.25">
      <c r="B39" s="244" t="s">
        <v>629</v>
      </c>
      <c r="C39" s="242">
        <f t="shared" si="1"/>
        <v>9189</v>
      </c>
      <c r="D39" s="135">
        <v>360</v>
      </c>
    </row>
    <row r="41" spans="1:4" x14ac:dyDescent="0.25">
      <c r="A41" t="s">
        <v>630</v>
      </c>
      <c r="B41" s="244"/>
      <c r="C41" s="135">
        <v>1536</v>
      </c>
    </row>
    <row r="42" spans="1:4" x14ac:dyDescent="0.25">
      <c r="B42" s="244"/>
    </row>
    <row r="43" spans="1:4" x14ac:dyDescent="0.25">
      <c r="A43" t="s">
        <v>631</v>
      </c>
      <c r="C43" s="135">
        <f>D43*B45</f>
        <v>8933.75</v>
      </c>
      <c r="D43">
        <v>350</v>
      </c>
    </row>
    <row r="44" spans="1:4" ht="15.75" thickBot="1" x14ac:dyDescent="0.3"/>
    <row r="45" spans="1:4" ht="15.75" thickBot="1" x14ac:dyDescent="0.3">
      <c r="A45" t="s">
        <v>632</v>
      </c>
      <c r="B45" s="247">
        <v>25.524999999999999</v>
      </c>
    </row>
    <row r="48" spans="1:4" x14ac:dyDescent="0.25">
      <c r="A48" t="s">
        <v>633</v>
      </c>
    </row>
    <row r="49" spans="2:2" x14ac:dyDescent="0.25">
      <c r="B49" t="s">
        <v>634</v>
      </c>
    </row>
    <row r="50" spans="2:2" x14ac:dyDescent="0.25">
      <c r="B50" t="s">
        <v>635</v>
      </c>
    </row>
  </sheetData>
  <sheetProtection algorithmName="SHA-512" hashValue="rrpDPRhpVZc3ubdFEqq1kzhHh6dxc9dhrZEdT9LEIkgu3oxOutxIXPRYXh8Xz6ipQLGH3UzWNsazUNvqFv793w==" saltValue="Fub2HXYeL5ti9vrs6T4p3Q=="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15OPMSMT0001-28-50955</_dlc_DocId>
    <_dlc_DocIdUrl xmlns="0104a4cd-1400-468e-be1b-c7aad71d7d5a">
      <Url>https://op.msmt.cz/_layouts/15/DocIdRedir.aspx?ID=15OPMSMT0001-28-50955</Url>
      <Description>15OPMSMT0001-28-50955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810CA98376D84445B27235C23C5DAEEA" ma:contentTypeVersion="3" ma:contentTypeDescription="Vytvoří nový dokument" ma:contentTypeScope="" ma:versionID="26bec60fd599d9bf8ccd2066ea928388">
  <xsd:schema xmlns:xsd="http://www.w3.org/2001/XMLSchema" xmlns:xs="http://www.w3.org/2001/XMLSchema" xmlns:p="http://schemas.microsoft.com/office/2006/metadata/properties" xmlns:ns2="0104a4cd-1400-468e-be1b-c7aad71d7d5a" targetNamespace="http://schemas.microsoft.com/office/2006/metadata/properties" ma:root="true" ma:fieldsID="5b2268967c3d466a78734da71f64c258"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ma:index="11" ma:displayName="Komentář"/>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6C8507-BCC9-4E6E-BD00-00A048FE828A}">
  <ds:schemaRefs>
    <ds:schemaRef ds:uri="http://purl.org/dc/terms/"/>
    <ds:schemaRef ds:uri="http://purl.org/dc/elements/1.1/"/>
    <ds:schemaRef ds:uri="0104a4cd-1400-468e-be1b-c7aad71d7d5a"/>
    <ds:schemaRef ds:uri="http://schemas.microsoft.com/office/2006/documentManagement/types"/>
    <ds:schemaRef ds:uri="http://purl.org/dc/dcmitype/"/>
    <ds:schemaRef ds:uri="http://schemas.microsoft.com/office/infopath/2007/PartnerControls"/>
    <ds:schemaRef ds:uri="http://www.w3.org/XML/1998/namespace"/>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D73C99A6-EF12-418B-A7F2-579A51064C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59113F-06FA-4342-9518-4179D04011EB}">
  <ds:schemaRefs>
    <ds:schemaRef ds:uri="http://schemas.microsoft.com/sharepoint/events"/>
  </ds:schemaRefs>
</ds:datastoreItem>
</file>

<file path=customXml/itemProps4.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Úvodní strana</vt:lpstr>
      <vt:lpstr>Souhrn</vt:lpstr>
      <vt:lpstr>MŠ</vt:lpstr>
      <vt:lpstr>ZŠ</vt:lpstr>
      <vt:lpstr>Stáže MŠ</vt:lpstr>
      <vt:lpstr>Stáže ZŠ</vt:lpstr>
      <vt:lpstr>data</vt:lpstr>
      <vt:lpstr>ICT</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KALKULAČKA_OPVVV</dc:title>
  <dc:creator>Soběslavská Jana</dc:creator>
  <cp:keywords>OPVVV</cp:keywords>
  <dc:description/>
  <cp:lastModifiedBy>Jenšíková Věra</cp:lastModifiedBy>
  <cp:lastPrinted>2018-02-26T14:03:33Z</cp:lastPrinted>
  <dcterms:created xsi:type="dcterms:W3CDTF">2016-02-29T09:42:03Z</dcterms:created>
  <dcterms:modified xsi:type="dcterms:W3CDTF">2022-03-01T14:58:18Z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0x010100810CA98376D84445B27235C23C5DAEEA</vt:lpwstr>
  </property>
  <property fmtid="{D5CDD505-2E9C-101B-9397-08002B2CF9AE}" pid="3" name="_dlc_DocIdItemGuid">
    <vt:lpwstr>708a0b3b-d6ad-42dc-a687-5b4928c7032a</vt:lpwstr>
  </property>
</Properties>
</file>